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https://apll.sharepoint.com/sites/vietnam/VNM_SQ/Projects (Migrate from Local Drive)/2023/Workload Allocation/SGN/G4/"/>
    </mc:Choice>
  </mc:AlternateContent>
  <xr:revisionPtr revIDLastSave="9813" documentId="13_ncr:201_{C56A46E7-4F0F-43FF-A8BF-09033EC56965}" xr6:coauthVersionLast="47" xr6:coauthVersionMax="47" xr10:uidLastSave="{F33A742A-E5C3-4A26-9377-DF7E081E5BE1}"/>
  <bookViews>
    <workbookView xWindow="5490" yWindow="16800" windowWidth="21600" windowHeight="11505" tabRatio="807" xr2:uid="{00000000-000D-0000-FFFF-FFFF00000000}"/>
  </bookViews>
  <sheets>
    <sheet name="Summary" sheetId="13" r:id="rId1"/>
    <sheet name="Template" sheetId="116" r:id="rId2"/>
    <sheet name="Guideline" sheetId="23" state="hidden" r:id="rId3"/>
    <sheet name="Appendix - for Merging step" sheetId="34" state="hidden" r:id="rId4"/>
    <sheet name="OUTDOR" sheetId="71" r:id="rId5"/>
    <sheet name="IMAGE" sheetId="72" r:id="rId6"/>
    <sheet name="EMLUX" sheetId="73" r:id="rId7"/>
    <sheet name="EUROM" sheetId="76" r:id="rId8"/>
    <sheet name="OBIPOL" sheetId="74" r:id="rId9"/>
    <sheet name="ITGM" sheetId="77" r:id="rId10"/>
    <sheet name="OBIITA" sheetId="75" r:id="rId11"/>
    <sheet name="GAP" sheetId="109" r:id="rId12"/>
    <sheet name="DICKS" sheetId="112" r:id="rId13"/>
    <sheet name="ALLM" sheetId="79" r:id="rId14"/>
    <sheet name="TRU" sheetId="80" r:id="rId15"/>
    <sheet name="RIPC" sheetId="82" r:id="rId16"/>
    <sheet name="RIPP" sheetId="117" r:id="rId17"/>
    <sheet name="TOMFTW" sheetId="90" r:id="rId18"/>
    <sheet name="TOMJEU" sheetId="91" r:id="rId19"/>
    <sheet name="CKPFEU" sheetId="92" r:id="rId20"/>
    <sheet name="TOMRTL" sheetId="93" r:id="rId21"/>
    <sheet name="CKFWEU" sheetId="94" r:id="rId22"/>
    <sheet name="TOMHAN" sheetId="95" r:id="rId23"/>
    <sheet name="SPENCR" sheetId="102" r:id="rId24"/>
    <sheet name="TOMBOD" sheetId="96" r:id="rId25"/>
    <sheet name="CKSWEU" sheetId="97" r:id="rId26"/>
    <sheet name="CKJEEU" sheetId="98" r:id="rId27"/>
    <sheet name="CKACEU" sheetId="99" r:id="rId28"/>
    <sheet name="CKRTEU" sheetId="100" r:id="rId29"/>
    <sheet name="ELDOR" sheetId="103" r:id="rId30"/>
    <sheet name="BOSE" sheetId="104" r:id="rId31"/>
    <sheet name="PACSUN" sheetId="105" r:id="rId32"/>
    <sheet name="CKMSEU" sheetId="101" r:id="rId33"/>
  </sheets>
  <externalReferences>
    <externalReference r:id="rId34"/>
    <externalReference r:id="rId35"/>
  </externalReferences>
  <definedNames>
    <definedName name="_xlnm._FilterDatabase" localSheetId="13" hidden="1">ALLM!$A$12:$V$77</definedName>
    <definedName name="_xlnm._FilterDatabase" localSheetId="30" hidden="1">BOSE!$A$12:$V$78</definedName>
    <definedName name="_xlnm._FilterDatabase" localSheetId="27" hidden="1">CKACEU!$A$12:$AK$97</definedName>
    <definedName name="_xlnm._FilterDatabase" localSheetId="21" hidden="1">CKFWEU!$A$12:$AK$97</definedName>
    <definedName name="_xlnm._FilterDatabase" localSheetId="26" hidden="1">CKJEEU!$A$12:$AK$97</definedName>
    <definedName name="_xlnm._FilterDatabase" localSheetId="32" hidden="1">CKMSEU!$A$12:$AK$97</definedName>
    <definedName name="_xlnm._FilterDatabase" localSheetId="19" hidden="1">CKPFEU!$A$12:$AK$97</definedName>
    <definedName name="_xlnm._FilterDatabase" localSheetId="28" hidden="1">CKRTEU!$A$12:$AK$97</definedName>
    <definedName name="_xlnm._FilterDatabase" localSheetId="25" hidden="1">CKSWEU!$A$12:$AK$97</definedName>
    <definedName name="_xlnm._FilterDatabase" localSheetId="12" hidden="1">DICKS!$A$12:$V$84</definedName>
    <definedName name="_xlnm._FilterDatabase" localSheetId="29" hidden="1">ELDOR!$A$12:$V$84</definedName>
    <definedName name="_xlnm._FilterDatabase" localSheetId="6" hidden="1">EMLUX!$A$12:$V$75</definedName>
    <definedName name="_xlnm._FilterDatabase" localSheetId="7" hidden="1">EUROM!$A$12:$S$75</definedName>
    <definedName name="_xlnm._FilterDatabase" localSheetId="11" hidden="1">GAP!$A$12:$U$172</definedName>
    <definedName name="_xlnm._FilterDatabase" localSheetId="5" hidden="1">IMAGE!$A$12:$U$142</definedName>
    <definedName name="_xlnm._FilterDatabase" localSheetId="9" hidden="1">ITGM!$A$12:$V$73</definedName>
    <definedName name="_xlnm._FilterDatabase" localSheetId="10" hidden="1">OBIITA!$A$12:$V$75</definedName>
    <definedName name="_xlnm._FilterDatabase" localSheetId="8" hidden="1">OBIPOL!$A$12:$V$75</definedName>
    <definedName name="_xlnm._FilterDatabase" localSheetId="4" hidden="1">OUTDOR!$A$12:$V$83</definedName>
    <definedName name="_xlnm._FilterDatabase" localSheetId="31" hidden="1">PACSUN!$A$12:$V$84</definedName>
    <definedName name="_xlnm._FilterDatabase" localSheetId="15" hidden="1">RIPC!$A$12:$V$73</definedName>
    <definedName name="_xlnm._FilterDatabase" localSheetId="16" hidden="1">RIPP!$A$12:$V$73</definedName>
    <definedName name="_xlnm._FilterDatabase" localSheetId="23" hidden="1">SPENCR!$A$12:$V$84</definedName>
    <definedName name="_xlnm._FilterDatabase" localSheetId="0" hidden="1">Summary!$A$2:$J$4</definedName>
    <definedName name="_xlnm._FilterDatabase" localSheetId="1" hidden="1">Template!$A$12:$U$120</definedName>
    <definedName name="_xlnm._FilterDatabase" localSheetId="24" hidden="1">TOMBOD!$A$12:$AK$97</definedName>
    <definedName name="_xlnm._FilterDatabase" localSheetId="17" hidden="1">TOMFTW!$A$12:$AK$97</definedName>
    <definedName name="_xlnm._FilterDatabase" localSheetId="22" hidden="1">TOMHAN!$A$12:$AK$97</definedName>
    <definedName name="_xlnm._FilterDatabase" localSheetId="18" hidden="1">TOMJEU!$A$12:$AK$97</definedName>
    <definedName name="_xlnm._FilterDatabase" localSheetId="20" hidden="1">TOMRTL!$A$12:$AK$97</definedName>
    <definedName name="_xlnm._FilterDatabase" localSheetId="14" hidden="1">TRU!$A$12:$V$84</definedName>
    <definedName name="_xlnm.Print_Area" localSheetId="2">Guideline!$A$1:$AB$53</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2" i="13" l="1"/>
  <c r="C33" i="13"/>
  <c r="A32" i="13" a="1"/>
  <c r="A32" i="13" s="1"/>
  <c r="A33" i="13" a="1"/>
  <c r="A33" i="13" s="1"/>
  <c r="R144" i="101"/>
  <c r="Q144" i="101"/>
  <c r="L144" i="101"/>
  <c r="R143" i="101"/>
  <c r="Q143" i="101"/>
  <c r="L143" i="101"/>
  <c r="R142" i="101"/>
  <c r="Q142" i="101"/>
  <c r="L142" i="101"/>
  <c r="R141" i="101"/>
  <c r="Q141" i="101"/>
  <c r="L141" i="101"/>
  <c r="R140" i="101"/>
  <c r="Q140" i="101"/>
  <c r="M140" i="101"/>
  <c r="L140" i="101"/>
  <c r="R139" i="101"/>
  <c r="Q139" i="101"/>
  <c r="M139" i="101"/>
  <c r="L139" i="101"/>
  <c r="R138" i="101"/>
  <c r="Q138" i="101"/>
  <c r="M138" i="101"/>
  <c r="L138" i="101"/>
  <c r="R137" i="101"/>
  <c r="Q137" i="101"/>
  <c r="L137" i="101"/>
  <c r="R136" i="101"/>
  <c r="Q136" i="101"/>
  <c r="L136" i="101"/>
  <c r="R135" i="101"/>
  <c r="Q135" i="101"/>
  <c r="L135" i="101"/>
  <c r="R134" i="101"/>
  <c r="Q134" i="101"/>
  <c r="L134" i="101"/>
  <c r="R133" i="101"/>
  <c r="Q133" i="101"/>
  <c r="L133" i="101"/>
  <c r="R132" i="101"/>
  <c r="Q132" i="101"/>
  <c r="L132" i="101"/>
  <c r="R131" i="101"/>
  <c r="Q131" i="101"/>
  <c r="L131" i="101"/>
  <c r="R130" i="101"/>
  <c r="Q130" i="101"/>
  <c r="L130" i="101"/>
  <c r="R129" i="101"/>
  <c r="Q129" i="101"/>
  <c r="L129" i="101"/>
  <c r="R128" i="101"/>
  <c r="Q128" i="101"/>
  <c r="L128" i="101"/>
  <c r="R127" i="101"/>
  <c r="Q127" i="101"/>
  <c r="M127" i="101"/>
  <c r="L127" i="101"/>
  <c r="R126" i="101"/>
  <c r="Q126" i="101"/>
  <c r="L126" i="101"/>
  <c r="R125" i="101"/>
  <c r="Q125" i="101"/>
  <c r="L125" i="101"/>
  <c r="R124" i="101"/>
  <c r="Q124" i="101"/>
  <c r="L124" i="101"/>
  <c r="R123" i="101"/>
  <c r="Q123" i="101"/>
  <c r="L123" i="101"/>
  <c r="R122" i="101"/>
  <c r="Q122" i="101"/>
  <c r="M122" i="101"/>
  <c r="L122" i="101"/>
  <c r="R121" i="101"/>
  <c r="Q121" i="101"/>
  <c r="M121" i="101"/>
  <c r="L121" i="101"/>
  <c r="R120" i="101"/>
  <c r="Q120" i="101"/>
  <c r="L120" i="101"/>
  <c r="R119" i="101"/>
  <c r="Q119" i="101"/>
  <c r="L119" i="101"/>
  <c r="R118" i="101"/>
  <c r="Q118" i="101"/>
  <c r="M118" i="101"/>
  <c r="L118" i="101"/>
  <c r="R117" i="101"/>
  <c r="Q117" i="101"/>
  <c r="M117" i="101"/>
  <c r="L117" i="101"/>
  <c r="R116" i="101"/>
  <c r="Q116" i="101"/>
  <c r="M116" i="101"/>
  <c r="L116" i="101"/>
  <c r="R115" i="101"/>
  <c r="Q115" i="101"/>
  <c r="M115" i="101"/>
  <c r="L115" i="101"/>
  <c r="R114" i="101"/>
  <c r="Q114" i="101"/>
  <c r="M114" i="101"/>
  <c r="L114" i="101"/>
  <c r="R113" i="101"/>
  <c r="Q113" i="101"/>
  <c r="M113" i="101"/>
  <c r="L113" i="101"/>
  <c r="R112" i="101"/>
  <c r="Q112" i="101"/>
  <c r="L112" i="101"/>
  <c r="R111" i="101"/>
  <c r="Q111" i="101"/>
  <c r="M111" i="101"/>
  <c r="L111" i="101"/>
  <c r="R110" i="101"/>
  <c r="Q110" i="101"/>
  <c r="M110" i="101"/>
  <c r="L110" i="101"/>
  <c r="R109" i="101"/>
  <c r="Q109" i="101"/>
  <c r="M109" i="101"/>
  <c r="L109" i="101"/>
  <c r="R108" i="101"/>
  <c r="Q108" i="101"/>
  <c r="L108" i="101"/>
  <c r="R107" i="101"/>
  <c r="Q107" i="101"/>
  <c r="L107" i="101"/>
  <c r="R106" i="101"/>
  <c r="Q106" i="101"/>
  <c r="L106" i="101"/>
  <c r="R105" i="101"/>
  <c r="Q105" i="101"/>
  <c r="L105" i="101"/>
  <c r="R104" i="101"/>
  <c r="Q104" i="101"/>
  <c r="L104" i="101"/>
  <c r="R103" i="101"/>
  <c r="Q103" i="101"/>
  <c r="L103" i="101"/>
  <c r="R102" i="101"/>
  <c r="Q102" i="101"/>
  <c r="L102" i="101"/>
  <c r="R101" i="101"/>
  <c r="Q101" i="101"/>
  <c r="L101" i="101"/>
  <c r="R100" i="101"/>
  <c r="Q100" i="101"/>
  <c r="L100" i="101"/>
  <c r="R137" i="105"/>
  <c r="Q137" i="105"/>
  <c r="M137" i="105"/>
  <c r="L137" i="105"/>
  <c r="R136" i="105"/>
  <c r="Q136" i="105"/>
  <c r="M136" i="105"/>
  <c r="L136" i="105"/>
  <c r="R135" i="105"/>
  <c r="Q135" i="105"/>
  <c r="M135" i="105"/>
  <c r="L135" i="105"/>
  <c r="R134" i="105"/>
  <c r="Q134" i="105"/>
  <c r="M134" i="105"/>
  <c r="L134" i="105"/>
  <c r="R133" i="105"/>
  <c r="Q133" i="105"/>
  <c r="M133" i="105"/>
  <c r="L133" i="105"/>
  <c r="R132" i="105"/>
  <c r="Q132" i="105"/>
  <c r="M132" i="105"/>
  <c r="L132" i="105"/>
  <c r="R131" i="105"/>
  <c r="Q131" i="105"/>
  <c r="M131" i="105"/>
  <c r="L131" i="105"/>
  <c r="R130" i="105"/>
  <c r="Q130" i="105"/>
  <c r="L130" i="105"/>
  <c r="R129" i="105"/>
  <c r="Q129" i="105"/>
  <c r="L129" i="105"/>
  <c r="R128" i="105"/>
  <c r="Q128" i="105"/>
  <c r="L128" i="105"/>
  <c r="R127" i="105"/>
  <c r="Q127" i="105"/>
  <c r="L127" i="105"/>
  <c r="R126" i="105"/>
  <c r="Q126" i="105"/>
  <c r="L126" i="105"/>
  <c r="R125" i="105"/>
  <c r="Q125" i="105"/>
  <c r="L125" i="105"/>
  <c r="R124" i="105"/>
  <c r="Q124" i="105"/>
  <c r="L124" i="105"/>
  <c r="R123" i="105"/>
  <c r="Q123" i="105"/>
  <c r="M123" i="105"/>
  <c r="L123" i="105"/>
  <c r="R122" i="105"/>
  <c r="Q122" i="105"/>
  <c r="M122" i="105"/>
  <c r="L122" i="105"/>
  <c r="R121" i="105"/>
  <c r="Q121" i="105"/>
  <c r="M121" i="105"/>
  <c r="L121" i="105"/>
  <c r="R120" i="105"/>
  <c r="Q120" i="105"/>
  <c r="L120" i="105"/>
  <c r="R119" i="105"/>
  <c r="Q119" i="105"/>
  <c r="L119" i="105"/>
  <c r="R118" i="105"/>
  <c r="Q118" i="105"/>
  <c r="L118" i="105"/>
  <c r="R117" i="105"/>
  <c r="Q117" i="105"/>
  <c r="L117" i="105"/>
  <c r="R116" i="105"/>
  <c r="Q116" i="105"/>
  <c r="L116" i="105"/>
  <c r="R115" i="105"/>
  <c r="Q115" i="105"/>
  <c r="M115" i="105"/>
  <c r="L115" i="105"/>
  <c r="R114" i="105"/>
  <c r="Q114" i="105"/>
  <c r="M114" i="105"/>
  <c r="L114" i="105"/>
  <c r="R113" i="105"/>
  <c r="Q113" i="105"/>
  <c r="M113" i="105"/>
  <c r="L113" i="105"/>
  <c r="R112" i="105"/>
  <c r="Q112" i="105"/>
  <c r="M112" i="105"/>
  <c r="L112" i="105"/>
  <c r="R111" i="105"/>
  <c r="Q111" i="105"/>
  <c r="L111" i="105"/>
  <c r="R110" i="105"/>
  <c r="Q110" i="105"/>
  <c r="L110" i="105"/>
  <c r="R109" i="105"/>
  <c r="Q109" i="105"/>
  <c r="M109" i="105"/>
  <c r="L109" i="105"/>
  <c r="R108" i="105"/>
  <c r="Q108" i="105"/>
  <c r="M108" i="105"/>
  <c r="L108" i="105"/>
  <c r="R107" i="105"/>
  <c r="Q107" i="105"/>
  <c r="M107" i="105"/>
  <c r="L107" i="105"/>
  <c r="R106" i="105"/>
  <c r="Q106" i="105"/>
  <c r="M106" i="105"/>
  <c r="L106" i="105"/>
  <c r="R105" i="105"/>
  <c r="Q105" i="105"/>
  <c r="M105" i="105"/>
  <c r="L105" i="105"/>
  <c r="R104" i="105"/>
  <c r="Q104" i="105"/>
  <c r="M104" i="105"/>
  <c r="L104" i="105"/>
  <c r="R103" i="105"/>
  <c r="Q103" i="105"/>
  <c r="M103" i="105"/>
  <c r="L103" i="105"/>
  <c r="R102" i="105"/>
  <c r="Q102" i="105"/>
  <c r="M102" i="105"/>
  <c r="L102" i="105"/>
  <c r="R101" i="105"/>
  <c r="Q101" i="105"/>
  <c r="M101" i="105"/>
  <c r="L101" i="105"/>
  <c r="R100" i="105"/>
  <c r="Q100" i="105"/>
  <c r="M100" i="105"/>
  <c r="L100" i="105"/>
  <c r="R99" i="105"/>
  <c r="Q99" i="105"/>
  <c r="L99" i="105"/>
  <c r="R98" i="105"/>
  <c r="Q98" i="105"/>
  <c r="L98" i="105"/>
  <c r="R97" i="105"/>
  <c r="Q97" i="105"/>
  <c r="L97" i="105"/>
  <c r="R96" i="105"/>
  <c r="Q96" i="105"/>
  <c r="M96" i="105"/>
  <c r="L96" i="105"/>
  <c r="R95" i="105"/>
  <c r="Q95" i="105"/>
  <c r="M95" i="105"/>
  <c r="L95" i="105"/>
  <c r="R94" i="105"/>
  <c r="Q94" i="105"/>
  <c r="M94" i="105"/>
  <c r="L94" i="105"/>
  <c r="R93" i="105"/>
  <c r="Q93" i="105"/>
  <c r="M93" i="105"/>
  <c r="L93" i="105"/>
  <c r="R92" i="105"/>
  <c r="Q92" i="105"/>
  <c r="M92" i="105"/>
  <c r="L92" i="105"/>
  <c r="R91" i="105"/>
  <c r="Q91" i="105"/>
  <c r="M91" i="105"/>
  <c r="L91" i="105"/>
  <c r="R90" i="105"/>
  <c r="Q90" i="105"/>
  <c r="M90" i="105"/>
  <c r="L90" i="105"/>
  <c r="R131" i="104"/>
  <c r="Q131" i="104"/>
  <c r="M131" i="104"/>
  <c r="L131" i="104"/>
  <c r="R130" i="104"/>
  <c r="Q130" i="104"/>
  <c r="M130" i="104"/>
  <c r="L130" i="104"/>
  <c r="R129" i="104"/>
  <c r="Q129" i="104"/>
  <c r="M129" i="104"/>
  <c r="L129" i="104"/>
  <c r="R128" i="104"/>
  <c r="Q128" i="104"/>
  <c r="M128" i="104"/>
  <c r="L128" i="104"/>
  <c r="R127" i="104"/>
  <c r="Q127" i="104"/>
  <c r="M127" i="104"/>
  <c r="L127" i="104"/>
  <c r="R126" i="104"/>
  <c r="Q126" i="104"/>
  <c r="M126" i="104"/>
  <c r="L126" i="104"/>
  <c r="R125" i="104"/>
  <c r="Q125" i="104"/>
  <c r="M125" i="104"/>
  <c r="L125" i="104"/>
  <c r="R124" i="104"/>
  <c r="Q124" i="104"/>
  <c r="M124" i="104"/>
  <c r="L124" i="104"/>
  <c r="R123" i="104"/>
  <c r="Q123" i="104"/>
  <c r="M123" i="104"/>
  <c r="L123" i="104"/>
  <c r="R122" i="104"/>
  <c r="Q122" i="104"/>
  <c r="M122" i="104"/>
  <c r="L122" i="104"/>
  <c r="R121" i="104"/>
  <c r="Q121" i="104"/>
  <c r="M121" i="104"/>
  <c r="L121" i="104"/>
  <c r="R120" i="104"/>
  <c r="Q120" i="104"/>
  <c r="M120" i="104"/>
  <c r="L120" i="104"/>
  <c r="R119" i="104"/>
  <c r="Q119" i="104"/>
  <c r="M119" i="104"/>
  <c r="L119" i="104"/>
  <c r="R118" i="104"/>
  <c r="Q118" i="104"/>
  <c r="M118" i="104"/>
  <c r="L118" i="104"/>
  <c r="R117" i="104"/>
  <c r="Q117" i="104"/>
  <c r="M117" i="104"/>
  <c r="L117" i="104"/>
  <c r="R116" i="104"/>
  <c r="Q116" i="104"/>
  <c r="M116" i="104"/>
  <c r="L116" i="104"/>
  <c r="R115" i="104"/>
  <c r="Q115" i="104"/>
  <c r="L115" i="104"/>
  <c r="R114" i="104"/>
  <c r="Q114" i="104"/>
  <c r="L114" i="104"/>
  <c r="R113" i="104"/>
  <c r="Q113" i="104"/>
  <c r="L113" i="104"/>
  <c r="R112" i="104"/>
  <c r="Q112" i="104"/>
  <c r="L112" i="104"/>
  <c r="R111" i="104"/>
  <c r="Q111" i="104"/>
  <c r="L111" i="104"/>
  <c r="R110" i="104"/>
  <c r="Q110" i="104"/>
  <c r="L110" i="104"/>
  <c r="R109" i="104"/>
  <c r="Q109" i="104"/>
  <c r="L109" i="104"/>
  <c r="R108" i="104"/>
  <c r="Q108" i="104"/>
  <c r="L108" i="104"/>
  <c r="R107" i="104"/>
  <c r="Q107" i="104"/>
  <c r="M107" i="104"/>
  <c r="L107" i="104"/>
  <c r="R106" i="104"/>
  <c r="Q106" i="104"/>
  <c r="M106" i="104"/>
  <c r="L106" i="104"/>
  <c r="R105" i="104"/>
  <c r="Q105" i="104"/>
  <c r="L105" i="104"/>
  <c r="R104" i="104"/>
  <c r="Q104" i="104"/>
  <c r="L104" i="104"/>
  <c r="R103" i="104"/>
  <c r="Q103" i="104"/>
  <c r="M103" i="104"/>
  <c r="L103" i="104"/>
  <c r="R102" i="104"/>
  <c r="Q102" i="104"/>
  <c r="M102" i="104"/>
  <c r="L102" i="104"/>
  <c r="R101" i="104"/>
  <c r="Q101" i="104"/>
  <c r="M101" i="104"/>
  <c r="L101" i="104"/>
  <c r="R100" i="104"/>
  <c r="Q100" i="104"/>
  <c r="M100" i="104"/>
  <c r="L100" i="104"/>
  <c r="R99" i="104"/>
  <c r="Q99" i="104"/>
  <c r="M99" i="104"/>
  <c r="L99" i="104"/>
  <c r="R98" i="104"/>
  <c r="Q98" i="104"/>
  <c r="M98" i="104"/>
  <c r="L98" i="104"/>
  <c r="R97" i="104"/>
  <c r="Q97" i="104"/>
  <c r="M97" i="104"/>
  <c r="L97" i="104"/>
  <c r="R96" i="104"/>
  <c r="Q96" i="104"/>
  <c r="M96" i="104"/>
  <c r="L96" i="104"/>
  <c r="R95" i="104"/>
  <c r="Q95" i="104"/>
  <c r="M95" i="104"/>
  <c r="L95" i="104"/>
  <c r="R94" i="104"/>
  <c r="Q94" i="104"/>
  <c r="M94" i="104"/>
  <c r="L94" i="104"/>
  <c r="R93" i="104"/>
  <c r="Q93" i="104"/>
  <c r="L93" i="104"/>
  <c r="R92" i="104"/>
  <c r="Q92" i="104"/>
  <c r="L92" i="104"/>
  <c r="R91" i="104"/>
  <c r="Q91" i="104"/>
  <c r="L91" i="104"/>
  <c r="R90" i="104"/>
  <c r="Q90" i="104"/>
  <c r="L90" i="104"/>
  <c r="R89" i="104"/>
  <c r="Q89" i="104"/>
  <c r="L89" i="104"/>
  <c r="R88" i="104"/>
  <c r="Q88" i="104"/>
  <c r="L88" i="104"/>
  <c r="R87" i="104"/>
  <c r="Q87" i="104"/>
  <c r="L87" i="104"/>
  <c r="R86" i="104"/>
  <c r="Q86" i="104"/>
  <c r="L86" i="104"/>
  <c r="R85" i="104"/>
  <c r="Q85" i="104"/>
  <c r="L85" i="104"/>
  <c r="R84" i="104"/>
  <c r="Q84" i="104"/>
  <c r="L84" i="104"/>
  <c r="R137" i="103"/>
  <c r="Q137" i="103"/>
  <c r="M137" i="103"/>
  <c r="L137" i="103"/>
  <c r="R136" i="103"/>
  <c r="Q136" i="103"/>
  <c r="M136" i="103"/>
  <c r="L136" i="103"/>
  <c r="R135" i="103"/>
  <c r="Q135" i="103"/>
  <c r="M135" i="103"/>
  <c r="L135" i="103"/>
  <c r="R134" i="103"/>
  <c r="Q134" i="103"/>
  <c r="M134" i="103"/>
  <c r="L134" i="103"/>
  <c r="R133" i="103"/>
  <c r="Q133" i="103"/>
  <c r="M133" i="103"/>
  <c r="L133" i="103"/>
  <c r="R132" i="103"/>
  <c r="Q132" i="103"/>
  <c r="M132" i="103"/>
  <c r="L132" i="103"/>
  <c r="R131" i="103"/>
  <c r="Q131" i="103"/>
  <c r="L131" i="103"/>
  <c r="R130" i="103"/>
  <c r="Q130" i="103"/>
  <c r="L130" i="103"/>
  <c r="R129" i="103"/>
  <c r="Q129" i="103"/>
  <c r="L129" i="103"/>
  <c r="R128" i="103"/>
  <c r="Q128" i="103"/>
  <c r="L128" i="103"/>
  <c r="R127" i="103"/>
  <c r="Q127" i="103"/>
  <c r="L127" i="103"/>
  <c r="R126" i="103"/>
  <c r="Q126" i="103"/>
  <c r="L126" i="103"/>
  <c r="R125" i="103"/>
  <c r="Q125" i="103"/>
  <c r="L125" i="103"/>
  <c r="R124" i="103"/>
  <c r="Q124" i="103"/>
  <c r="L124" i="103"/>
  <c r="R123" i="103"/>
  <c r="Q123" i="103"/>
  <c r="M123" i="103"/>
  <c r="L123" i="103"/>
  <c r="R122" i="103"/>
  <c r="Q122" i="103"/>
  <c r="M122" i="103"/>
  <c r="L122" i="103"/>
  <c r="R121" i="103"/>
  <c r="Q121" i="103"/>
  <c r="M121" i="103"/>
  <c r="L121" i="103"/>
  <c r="R120" i="103"/>
  <c r="Q120" i="103"/>
  <c r="M120" i="103"/>
  <c r="L120" i="103"/>
  <c r="R119" i="103"/>
  <c r="Q119" i="103"/>
  <c r="M119" i="103"/>
  <c r="L119" i="103"/>
  <c r="R118" i="103"/>
  <c r="Q118" i="103"/>
  <c r="M118" i="103"/>
  <c r="L118" i="103"/>
  <c r="R117" i="103"/>
  <c r="Q117" i="103"/>
  <c r="L117" i="103"/>
  <c r="R116" i="103"/>
  <c r="Q116" i="103"/>
  <c r="L116" i="103"/>
  <c r="R115" i="103"/>
  <c r="Q115" i="103"/>
  <c r="L115" i="103"/>
  <c r="R114" i="103"/>
  <c r="Q114" i="103"/>
  <c r="M114" i="103"/>
  <c r="L114" i="103"/>
  <c r="R113" i="103"/>
  <c r="Q113" i="103"/>
  <c r="L113" i="103"/>
  <c r="R112" i="103"/>
  <c r="Q112" i="103"/>
  <c r="M112" i="103"/>
  <c r="L112" i="103"/>
  <c r="R111" i="103"/>
  <c r="Q111" i="103"/>
  <c r="M111" i="103"/>
  <c r="L111" i="103"/>
  <c r="R110" i="103"/>
  <c r="Q110" i="103"/>
  <c r="L110" i="103"/>
  <c r="R109" i="103"/>
  <c r="Q109" i="103"/>
  <c r="L109" i="103"/>
  <c r="R108" i="103"/>
  <c r="Q108" i="103"/>
  <c r="L108" i="103"/>
  <c r="R107" i="103"/>
  <c r="Q107" i="103"/>
  <c r="M107" i="103"/>
  <c r="L107" i="103"/>
  <c r="R106" i="103"/>
  <c r="Q106" i="103"/>
  <c r="M106" i="103"/>
  <c r="L106" i="103"/>
  <c r="R105" i="103"/>
  <c r="Q105" i="103"/>
  <c r="M105" i="103"/>
  <c r="L105" i="103"/>
  <c r="R104" i="103"/>
  <c r="Q104" i="103"/>
  <c r="M104" i="103"/>
  <c r="L104" i="103"/>
  <c r="R103" i="103"/>
  <c r="Q103" i="103"/>
  <c r="M103" i="103"/>
  <c r="L103" i="103"/>
  <c r="R102" i="103"/>
  <c r="Q102" i="103"/>
  <c r="M102" i="103"/>
  <c r="L102" i="103"/>
  <c r="R101" i="103"/>
  <c r="Q101" i="103"/>
  <c r="M101" i="103"/>
  <c r="L101" i="103"/>
  <c r="R100" i="103"/>
  <c r="Q100" i="103"/>
  <c r="M100" i="103"/>
  <c r="L100" i="103"/>
  <c r="R99" i="103"/>
  <c r="Q99" i="103"/>
  <c r="M99" i="103"/>
  <c r="L99" i="103"/>
  <c r="R98" i="103"/>
  <c r="Q98" i="103"/>
  <c r="L98" i="103"/>
  <c r="R97" i="103"/>
  <c r="Q97" i="103"/>
  <c r="L97" i="103"/>
  <c r="R96" i="103"/>
  <c r="Q96" i="103"/>
  <c r="L96" i="103"/>
  <c r="R95" i="103"/>
  <c r="Q95" i="103"/>
  <c r="L95" i="103"/>
  <c r="R94" i="103"/>
  <c r="Q94" i="103"/>
  <c r="L94" i="103"/>
  <c r="R93" i="103"/>
  <c r="Q93" i="103"/>
  <c r="L93" i="103"/>
  <c r="R92" i="103"/>
  <c r="Q92" i="103"/>
  <c r="M92" i="103"/>
  <c r="L92" i="103"/>
  <c r="R91" i="103"/>
  <c r="Q91" i="103"/>
  <c r="M91" i="103"/>
  <c r="L91" i="103"/>
  <c r="R90" i="103"/>
  <c r="Q90" i="103"/>
  <c r="M90" i="103"/>
  <c r="L90" i="103"/>
  <c r="R144" i="100"/>
  <c r="Q144" i="100"/>
  <c r="L144" i="100"/>
  <c r="R143" i="100"/>
  <c r="Q143" i="100"/>
  <c r="L143" i="100"/>
  <c r="R142" i="100"/>
  <c r="Q142" i="100"/>
  <c r="L142" i="100"/>
  <c r="R141" i="100"/>
  <c r="Q141" i="100"/>
  <c r="L141" i="100"/>
  <c r="R140" i="100"/>
  <c r="Q140" i="100"/>
  <c r="M140" i="100"/>
  <c r="L140" i="100"/>
  <c r="R139" i="100"/>
  <c r="Q139" i="100"/>
  <c r="M139" i="100"/>
  <c r="L139" i="100"/>
  <c r="R138" i="100"/>
  <c r="Q138" i="100"/>
  <c r="M138" i="100"/>
  <c r="L138" i="100"/>
  <c r="R137" i="100"/>
  <c r="Q137" i="100"/>
  <c r="L137" i="100"/>
  <c r="R136" i="100"/>
  <c r="Q136" i="100"/>
  <c r="L136" i="100"/>
  <c r="R135" i="100"/>
  <c r="Q135" i="100"/>
  <c r="L135" i="100"/>
  <c r="R134" i="100"/>
  <c r="Q134" i="100"/>
  <c r="L134" i="100"/>
  <c r="R133" i="100"/>
  <c r="Q133" i="100"/>
  <c r="L133" i="100"/>
  <c r="R132" i="100"/>
  <c r="Q132" i="100"/>
  <c r="L132" i="100"/>
  <c r="R131" i="100"/>
  <c r="Q131" i="100"/>
  <c r="L131" i="100"/>
  <c r="R130" i="100"/>
  <c r="Q130" i="100"/>
  <c r="L130" i="100"/>
  <c r="R129" i="100"/>
  <c r="Q129" i="100"/>
  <c r="L129" i="100"/>
  <c r="R128" i="100"/>
  <c r="Q128" i="100"/>
  <c r="L128" i="100"/>
  <c r="R127" i="100"/>
  <c r="Q127" i="100"/>
  <c r="M127" i="100"/>
  <c r="L127" i="100"/>
  <c r="R126" i="100"/>
  <c r="Q126" i="100"/>
  <c r="L126" i="100"/>
  <c r="R125" i="100"/>
  <c r="Q125" i="100"/>
  <c r="L125" i="100"/>
  <c r="R124" i="100"/>
  <c r="Q124" i="100"/>
  <c r="L124" i="100"/>
  <c r="R123" i="100"/>
  <c r="Q123" i="100"/>
  <c r="L123" i="100"/>
  <c r="R122" i="100"/>
  <c r="Q122" i="100"/>
  <c r="M122" i="100"/>
  <c r="L122" i="100"/>
  <c r="R121" i="100"/>
  <c r="Q121" i="100"/>
  <c r="M121" i="100"/>
  <c r="L121" i="100"/>
  <c r="R120" i="100"/>
  <c r="Q120" i="100"/>
  <c r="L120" i="100"/>
  <c r="R119" i="100"/>
  <c r="Q119" i="100"/>
  <c r="L119" i="100"/>
  <c r="R118" i="100"/>
  <c r="Q118" i="100"/>
  <c r="M118" i="100"/>
  <c r="L118" i="100"/>
  <c r="R117" i="100"/>
  <c r="Q117" i="100"/>
  <c r="M117" i="100"/>
  <c r="L117" i="100"/>
  <c r="R116" i="100"/>
  <c r="Q116" i="100"/>
  <c r="M116" i="100"/>
  <c r="L116" i="100"/>
  <c r="R115" i="100"/>
  <c r="Q115" i="100"/>
  <c r="M115" i="100"/>
  <c r="L115" i="100"/>
  <c r="R114" i="100"/>
  <c r="Q114" i="100"/>
  <c r="M114" i="100"/>
  <c r="L114" i="100"/>
  <c r="R113" i="100"/>
  <c r="Q113" i="100"/>
  <c r="M113" i="100"/>
  <c r="L113" i="100"/>
  <c r="R112" i="100"/>
  <c r="Q112" i="100"/>
  <c r="L112" i="100"/>
  <c r="R111" i="100"/>
  <c r="Q111" i="100"/>
  <c r="M111" i="100"/>
  <c r="L111" i="100"/>
  <c r="R110" i="100"/>
  <c r="Q110" i="100"/>
  <c r="M110" i="100"/>
  <c r="L110" i="100"/>
  <c r="R109" i="100"/>
  <c r="Q109" i="100"/>
  <c r="M109" i="100"/>
  <c r="L109" i="100"/>
  <c r="R108" i="100"/>
  <c r="Q108" i="100"/>
  <c r="L108" i="100"/>
  <c r="R107" i="100"/>
  <c r="Q107" i="100"/>
  <c r="L107" i="100"/>
  <c r="R106" i="100"/>
  <c r="Q106" i="100"/>
  <c r="L106" i="100"/>
  <c r="R105" i="100"/>
  <c r="Q105" i="100"/>
  <c r="L105" i="100"/>
  <c r="R104" i="100"/>
  <c r="Q104" i="100"/>
  <c r="L104" i="100"/>
  <c r="R103" i="100"/>
  <c r="Q103" i="100"/>
  <c r="L103" i="100"/>
  <c r="R102" i="100"/>
  <c r="Q102" i="100"/>
  <c r="L102" i="100"/>
  <c r="R101" i="100"/>
  <c r="Q101" i="100"/>
  <c r="L101" i="100"/>
  <c r="R100" i="100"/>
  <c r="Q100" i="100"/>
  <c r="L100" i="100"/>
  <c r="R144" i="99"/>
  <c r="Q144" i="99"/>
  <c r="L144" i="99"/>
  <c r="R143" i="99"/>
  <c r="Q143" i="99"/>
  <c r="L143" i="99"/>
  <c r="R142" i="99"/>
  <c r="Q142" i="99"/>
  <c r="L142" i="99"/>
  <c r="R141" i="99"/>
  <c r="Q141" i="99"/>
  <c r="L141" i="99"/>
  <c r="R140" i="99"/>
  <c r="Q140" i="99"/>
  <c r="M140" i="99"/>
  <c r="L140" i="99"/>
  <c r="R139" i="99"/>
  <c r="Q139" i="99"/>
  <c r="M139" i="99"/>
  <c r="L139" i="99"/>
  <c r="R138" i="99"/>
  <c r="Q138" i="99"/>
  <c r="M138" i="99"/>
  <c r="L138" i="99"/>
  <c r="R137" i="99"/>
  <c r="Q137" i="99"/>
  <c r="L137" i="99"/>
  <c r="R136" i="99"/>
  <c r="Q136" i="99"/>
  <c r="L136" i="99"/>
  <c r="R135" i="99"/>
  <c r="Q135" i="99"/>
  <c r="L135" i="99"/>
  <c r="R134" i="99"/>
  <c r="Q134" i="99"/>
  <c r="L134" i="99"/>
  <c r="R133" i="99"/>
  <c r="Q133" i="99"/>
  <c r="L133" i="99"/>
  <c r="R132" i="99"/>
  <c r="Q132" i="99"/>
  <c r="L132" i="99"/>
  <c r="R131" i="99"/>
  <c r="Q131" i="99"/>
  <c r="L131" i="99"/>
  <c r="R130" i="99"/>
  <c r="Q130" i="99"/>
  <c r="L130" i="99"/>
  <c r="R129" i="99"/>
  <c r="Q129" i="99"/>
  <c r="L129" i="99"/>
  <c r="R128" i="99"/>
  <c r="Q128" i="99"/>
  <c r="L128" i="99"/>
  <c r="R127" i="99"/>
  <c r="Q127" i="99"/>
  <c r="M127" i="99"/>
  <c r="L127" i="99"/>
  <c r="R126" i="99"/>
  <c r="Q126" i="99"/>
  <c r="L126" i="99"/>
  <c r="R125" i="99"/>
  <c r="Q125" i="99"/>
  <c r="L125" i="99"/>
  <c r="R124" i="99"/>
  <c r="Q124" i="99"/>
  <c r="L124" i="99"/>
  <c r="R123" i="99"/>
  <c r="Q123" i="99"/>
  <c r="L123" i="99"/>
  <c r="R122" i="99"/>
  <c r="Q122" i="99"/>
  <c r="M122" i="99"/>
  <c r="L122" i="99"/>
  <c r="R121" i="99"/>
  <c r="Q121" i="99"/>
  <c r="M121" i="99"/>
  <c r="L121" i="99"/>
  <c r="R120" i="99"/>
  <c r="Q120" i="99"/>
  <c r="L120" i="99"/>
  <c r="R119" i="99"/>
  <c r="Q119" i="99"/>
  <c r="L119" i="99"/>
  <c r="R118" i="99"/>
  <c r="Q118" i="99"/>
  <c r="M118" i="99"/>
  <c r="L118" i="99"/>
  <c r="R117" i="99"/>
  <c r="Q117" i="99"/>
  <c r="M117" i="99"/>
  <c r="L117" i="99"/>
  <c r="R116" i="99"/>
  <c r="Q116" i="99"/>
  <c r="M116" i="99"/>
  <c r="L116" i="99"/>
  <c r="R115" i="99"/>
  <c r="Q115" i="99"/>
  <c r="M115" i="99"/>
  <c r="L115" i="99"/>
  <c r="R114" i="99"/>
  <c r="Q114" i="99"/>
  <c r="M114" i="99"/>
  <c r="L114" i="99"/>
  <c r="R113" i="99"/>
  <c r="Q113" i="99"/>
  <c r="M113" i="99"/>
  <c r="L113" i="99"/>
  <c r="R112" i="99"/>
  <c r="Q112" i="99"/>
  <c r="L112" i="99"/>
  <c r="R111" i="99"/>
  <c r="Q111" i="99"/>
  <c r="M111" i="99"/>
  <c r="L111" i="99"/>
  <c r="R110" i="99"/>
  <c r="Q110" i="99"/>
  <c r="M110" i="99"/>
  <c r="L110" i="99"/>
  <c r="R109" i="99"/>
  <c r="Q109" i="99"/>
  <c r="M109" i="99"/>
  <c r="L109" i="99"/>
  <c r="R108" i="99"/>
  <c r="Q108" i="99"/>
  <c r="L108" i="99"/>
  <c r="R107" i="99"/>
  <c r="Q107" i="99"/>
  <c r="L107" i="99"/>
  <c r="R106" i="99"/>
  <c r="Q106" i="99"/>
  <c r="L106" i="99"/>
  <c r="R105" i="99"/>
  <c r="Q105" i="99"/>
  <c r="L105" i="99"/>
  <c r="R104" i="99"/>
  <c r="Q104" i="99"/>
  <c r="L104" i="99"/>
  <c r="R103" i="99"/>
  <c r="Q103" i="99"/>
  <c r="L103" i="99"/>
  <c r="R102" i="99"/>
  <c r="Q102" i="99"/>
  <c r="L102" i="99"/>
  <c r="R101" i="99"/>
  <c r="Q101" i="99"/>
  <c r="L101" i="99"/>
  <c r="R100" i="99"/>
  <c r="Q100" i="99"/>
  <c r="L100" i="99"/>
  <c r="R144" i="98"/>
  <c r="Q144" i="98"/>
  <c r="L144" i="98"/>
  <c r="R143" i="98"/>
  <c r="Q143" i="98"/>
  <c r="L143" i="98"/>
  <c r="R142" i="98"/>
  <c r="Q142" i="98"/>
  <c r="L142" i="98"/>
  <c r="R141" i="98"/>
  <c r="Q141" i="98"/>
  <c r="L141" i="98"/>
  <c r="R140" i="98"/>
  <c r="Q140" i="98"/>
  <c r="M140" i="98"/>
  <c r="L140" i="98"/>
  <c r="R139" i="98"/>
  <c r="Q139" i="98"/>
  <c r="M139" i="98"/>
  <c r="L139" i="98"/>
  <c r="R138" i="98"/>
  <c r="Q138" i="98"/>
  <c r="M138" i="98"/>
  <c r="L138" i="98"/>
  <c r="R137" i="98"/>
  <c r="Q137" i="98"/>
  <c r="L137" i="98"/>
  <c r="R136" i="98"/>
  <c r="Q136" i="98"/>
  <c r="L136" i="98"/>
  <c r="R135" i="98"/>
  <c r="Q135" i="98"/>
  <c r="L135" i="98"/>
  <c r="R134" i="98"/>
  <c r="Q134" i="98"/>
  <c r="L134" i="98"/>
  <c r="R133" i="98"/>
  <c r="Q133" i="98"/>
  <c r="L133" i="98"/>
  <c r="R132" i="98"/>
  <c r="Q132" i="98"/>
  <c r="L132" i="98"/>
  <c r="R131" i="98"/>
  <c r="Q131" i="98"/>
  <c r="L131" i="98"/>
  <c r="R130" i="98"/>
  <c r="Q130" i="98"/>
  <c r="L130" i="98"/>
  <c r="R129" i="98"/>
  <c r="Q129" i="98"/>
  <c r="L129" i="98"/>
  <c r="R128" i="98"/>
  <c r="Q128" i="98"/>
  <c r="L128" i="98"/>
  <c r="R127" i="98"/>
  <c r="Q127" i="98"/>
  <c r="M127" i="98"/>
  <c r="L127" i="98"/>
  <c r="R126" i="98"/>
  <c r="Q126" i="98"/>
  <c r="L126" i="98"/>
  <c r="R125" i="98"/>
  <c r="Q125" i="98"/>
  <c r="L125" i="98"/>
  <c r="R124" i="98"/>
  <c r="Q124" i="98"/>
  <c r="L124" i="98"/>
  <c r="R123" i="98"/>
  <c r="Q123" i="98"/>
  <c r="L123" i="98"/>
  <c r="R122" i="98"/>
  <c r="Q122" i="98"/>
  <c r="M122" i="98"/>
  <c r="L122" i="98"/>
  <c r="R121" i="98"/>
  <c r="Q121" i="98"/>
  <c r="M121" i="98"/>
  <c r="L121" i="98"/>
  <c r="R120" i="98"/>
  <c r="Q120" i="98"/>
  <c r="L120" i="98"/>
  <c r="R119" i="98"/>
  <c r="Q119" i="98"/>
  <c r="L119" i="98"/>
  <c r="R118" i="98"/>
  <c r="Q118" i="98"/>
  <c r="M118" i="98"/>
  <c r="L118" i="98"/>
  <c r="R117" i="98"/>
  <c r="Q117" i="98"/>
  <c r="M117" i="98"/>
  <c r="L117" i="98"/>
  <c r="R116" i="98"/>
  <c r="Q116" i="98"/>
  <c r="M116" i="98"/>
  <c r="L116" i="98"/>
  <c r="R115" i="98"/>
  <c r="Q115" i="98"/>
  <c r="M115" i="98"/>
  <c r="L115" i="98"/>
  <c r="R114" i="98"/>
  <c r="Q114" i="98"/>
  <c r="M114" i="98"/>
  <c r="L114" i="98"/>
  <c r="R113" i="98"/>
  <c r="Q113" i="98"/>
  <c r="M113" i="98"/>
  <c r="L113" i="98"/>
  <c r="R112" i="98"/>
  <c r="Q112" i="98"/>
  <c r="L112" i="98"/>
  <c r="R111" i="98"/>
  <c r="Q111" i="98"/>
  <c r="M111" i="98"/>
  <c r="L111" i="98"/>
  <c r="R110" i="98"/>
  <c r="Q110" i="98"/>
  <c r="M110" i="98"/>
  <c r="L110" i="98"/>
  <c r="R109" i="98"/>
  <c r="Q109" i="98"/>
  <c r="M109" i="98"/>
  <c r="L109" i="98"/>
  <c r="R108" i="98"/>
  <c r="Q108" i="98"/>
  <c r="L108" i="98"/>
  <c r="R107" i="98"/>
  <c r="Q107" i="98"/>
  <c r="L107" i="98"/>
  <c r="R106" i="98"/>
  <c r="Q106" i="98"/>
  <c r="L106" i="98"/>
  <c r="R105" i="98"/>
  <c r="Q105" i="98"/>
  <c r="L105" i="98"/>
  <c r="R104" i="98"/>
  <c r="Q104" i="98"/>
  <c r="L104" i="98"/>
  <c r="R103" i="98"/>
  <c r="Q103" i="98"/>
  <c r="L103" i="98"/>
  <c r="R102" i="98"/>
  <c r="Q102" i="98"/>
  <c r="L102" i="98"/>
  <c r="R101" i="98"/>
  <c r="Q101" i="98"/>
  <c r="L101" i="98"/>
  <c r="R100" i="98"/>
  <c r="Q100" i="98"/>
  <c r="L100" i="98"/>
  <c r="R144" i="97"/>
  <c r="Q144" i="97"/>
  <c r="L144" i="97"/>
  <c r="R143" i="97"/>
  <c r="Q143" i="97"/>
  <c r="L143" i="97"/>
  <c r="R142" i="97"/>
  <c r="Q142" i="97"/>
  <c r="L142" i="97"/>
  <c r="R141" i="97"/>
  <c r="Q141" i="97"/>
  <c r="L141" i="97"/>
  <c r="R140" i="97"/>
  <c r="Q140" i="97"/>
  <c r="M140" i="97"/>
  <c r="L140" i="97"/>
  <c r="R139" i="97"/>
  <c r="Q139" i="97"/>
  <c r="M139" i="97"/>
  <c r="L139" i="97"/>
  <c r="R138" i="97"/>
  <c r="Q138" i="97"/>
  <c r="M138" i="97"/>
  <c r="L138" i="97"/>
  <c r="R137" i="97"/>
  <c r="Q137" i="97"/>
  <c r="L137" i="97"/>
  <c r="R136" i="97"/>
  <c r="Q136" i="97"/>
  <c r="L136" i="97"/>
  <c r="R135" i="97"/>
  <c r="Q135" i="97"/>
  <c r="L135" i="97"/>
  <c r="R134" i="97"/>
  <c r="Q134" i="97"/>
  <c r="L134" i="97"/>
  <c r="R133" i="97"/>
  <c r="Q133" i="97"/>
  <c r="L133" i="97"/>
  <c r="R132" i="97"/>
  <c r="Q132" i="97"/>
  <c r="L132" i="97"/>
  <c r="R131" i="97"/>
  <c r="Q131" i="97"/>
  <c r="L131" i="97"/>
  <c r="R130" i="97"/>
  <c r="Q130" i="97"/>
  <c r="L130" i="97"/>
  <c r="R129" i="97"/>
  <c r="Q129" i="97"/>
  <c r="L129" i="97"/>
  <c r="R128" i="97"/>
  <c r="Q128" i="97"/>
  <c r="L128" i="97"/>
  <c r="R127" i="97"/>
  <c r="Q127" i="97"/>
  <c r="M127" i="97"/>
  <c r="L127" i="97"/>
  <c r="R126" i="97"/>
  <c r="Q126" i="97"/>
  <c r="L126" i="97"/>
  <c r="R125" i="97"/>
  <c r="Q125" i="97"/>
  <c r="L125" i="97"/>
  <c r="R124" i="97"/>
  <c r="Q124" i="97"/>
  <c r="L124" i="97"/>
  <c r="R123" i="97"/>
  <c r="Q123" i="97"/>
  <c r="L123" i="97"/>
  <c r="R122" i="97"/>
  <c r="Q122" i="97"/>
  <c r="M122" i="97"/>
  <c r="L122" i="97"/>
  <c r="R121" i="97"/>
  <c r="Q121" i="97"/>
  <c r="M121" i="97"/>
  <c r="L121" i="97"/>
  <c r="R120" i="97"/>
  <c r="Q120" i="97"/>
  <c r="L120" i="97"/>
  <c r="R119" i="97"/>
  <c r="Q119" i="97"/>
  <c r="L119" i="97"/>
  <c r="R118" i="97"/>
  <c r="Q118" i="97"/>
  <c r="M118" i="97"/>
  <c r="L118" i="97"/>
  <c r="R117" i="97"/>
  <c r="Q117" i="97"/>
  <c r="M117" i="97"/>
  <c r="L117" i="97"/>
  <c r="R116" i="97"/>
  <c r="Q116" i="97"/>
  <c r="M116" i="97"/>
  <c r="L116" i="97"/>
  <c r="R115" i="97"/>
  <c r="Q115" i="97"/>
  <c r="M115" i="97"/>
  <c r="L115" i="97"/>
  <c r="R114" i="97"/>
  <c r="Q114" i="97"/>
  <c r="M114" i="97"/>
  <c r="L114" i="97"/>
  <c r="R113" i="97"/>
  <c r="Q113" i="97"/>
  <c r="M113" i="97"/>
  <c r="L113" i="97"/>
  <c r="R112" i="97"/>
  <c r="Q112" i="97"/>
  <c r="L112" i="97"/>
  <c r="R111" i="97"/>
  <c r="Q111" i="97"/>
  <c r="M111" i="97"/>
  <c r="L111" i="97"/>
  <c r="R110" i="97"/>
  <c r="Q110" i="97"/>
  <c r="M110" i="97"/>
  <c r="L110" i="97"/>
  <c r="R109" i="97"/>
  <c r="Q109" i="97"/>
  <c r="M109" i="97"/>
  <c r="L109" i="97"/>
  <c r="R108" i="97"/>
  <c r="Q108" i="97"/>
  <c r="L108" i="97"/>
  <c r="R107" i="97"/>
  <c r="Q107" i="97"/>
  <c r="L107" i="97"/>
  <c r="R106" i="97"/>
  <c r="Q106" i="97"/>
  <c r="L106" i="97"/>
  <c r="R105" i="97"/>
  <c r="Q105" i="97"/>
  <c r="L105" i="97"/>
  <c r="R104" i="97"/>
  <c r="Q104" i="97"/>
  <c r="L104" i="97"/>
  <c r="R103" i="97"/>
  <c r="Q103" i="97"/>
  <c r="L103" i="97"/>
  <c r="R102" i="97"/>
  <c r="Q102" i="97"/>
  <c r="L102" i="97"/>
  <c r="R101" i="97"/>
  <c r="Q101" i="97"/>
  <c r="L101" i="97"/>
  <c r="R100" i="97"/>
  <c r="Q100" i="97"/>
  <c r="L100" i="97"/>
  <c r="R144" i="96"/>
  <c r="Q144" i="96"/>
  <c r="L144" i="96"/>
  <c r="R143" i="96"/>
  <c r="Q143" i="96"/>
  <c r="L143" i="96"/>
  <c r="R142" i="96"/>
  <c r="Q142" i="96"/>
  <c r="L142" i="96"/>
  <c r="R141" i="96"/>
  <c r="Q141" i="96"/>
  <c r="L141" i="96"/>
  <c r="R140" i="96"/>
  <c r="Q140" i="96"/>
  <c r="M140" i="96"/>
  <c r="L140" i="96"/>
  <c r="R139" i="96"/>
  <c r="Q139" i="96"/>
  <c r="M139" i="96"/>
  <c r="L139" i="96"/>
  <c r="R138" i="96"/>
  <c r="Q138" i="96"/>
  <c r="M138" i="96"/>
  <c r="L138" i="96"/>
  <c r="R137" i="96"/>
  <c r="Q137" i="96"/>
  <c r="L137" i="96"/>
  <c r="R136" i="96"/>
  <c r="Q136" i="96"/>
  <c r="L136" i="96"/>
  <c r="R135" i="96"/>
  <c r="Q135" i="96"/>
  <c r="L135" i="96"/>
  <c r="R134" i="96"/>
  <c r="Q134" i="96"/>
  <c r="L134" i="96"/>
  <c r="R133" i="96"/>
  <c r="Q133" i="96"/>
  <c r="L133" i="96"/>
  <c r="R132" i="96"/>
  <c r="Q132" i="96"/>
  <c r="L132" i="96"/>
  <c r="R131" i="96"/>
  <c r="Q131" i="96"/>
  <c r="L131" i="96"/>
  <c r="R130" i="96"/>
  <c r="Q130" i="96"/>
  <c r="L130" i="96"/>
  <c r="R129" i="96"/>
  <c r="Q129" i="96"/>
  <c r="L129" i="96"/>
  <c r="R128" i="96"/>
  <c r="Q128" i="96"/>
  <c r="L128" i="96"/>
  <c r="R127" i="96"/>
  <c r="Q127" i="96"/>
  <c r="M127" i="96"/>
  <c r="L127" i="96"/>
  <c r="R126" i="96"/>
  <c r="Q126" i="96"/>
  <c r="L126" i="96"/>
  <c r="R125" i="96"/>
  <c r="Q125" i="96"/>
  <c r="L125" i="96"/>
  <c r="R124" i="96"/>
  <c r="Q124" i="96"/>
  <c r="L124" i="96"/>
  <c r="R123" i="96"/>
  <c r="Q123" i="96"/>
  <c r="L123" i="96"/>
  <c r="R122" i="96"/>
  <c r="Q122" i="96"/>
  <c r="M122" i="96"/>
  <c r="L122" i="96"/>
  <c r="R121" i="96"/>
  <c r="Q121" i="96"/>
  <c r="M121" i="96"/>
  <c r="L121" i="96"/>
  <c r="R120" i="96"/>
  <c r="Q120" i="96"/>
  <c r="L120" i="96"/>
  <c r="R119" i="96"/>
  <c r="Q119" i="96"/>
  <c r="L119" i="96"/>
  <c r="R118" i="96"/>
  <c r="Q118" i="96"/>
  <c r="M118" i="96"/>
  <c r="L118" i="96"/>
  <c r="R117" i="96"/>
  <c r="Q117" i="96"/>
  <c r="M117" i="96"/>
  <c r="L117" i="96"/>
  <c r="R116" i="96"/>
  <c r="Q116" i="96"/>
  <c r="M116" i="96"/>
  <c r="L116" i="96"/>
  <c r="R115" i="96"/>
  <c r="Q115" i="96"/>
  <c r="M115" i="96"/>
  <c r="L115" i="96"/>
  <c r="R114" i="96"/>
  <c r="Q114" i="96"/>
  <c r="M114" i="96"/>
  <c r="L114" i="96"/>
  <c r="R113" i="96"/>
  <c r="Q113" i="96"/>
  <c r="M113" i="96"/>
  <c r="L113" i="96"/>
  <c r="R112" i="96"/>
  <c r="Q112" i="96"/>
  <c r="L112" i="96"/>
  <c r="R111" i="96"/>
  <c r="Q111" i="96"/>
  <c r="M111" i="96"/>
  <c r="L111" i="96"/>
  <c r="R110" i="96"/>
  <c r="Q110" i="96"/>
  <c r="M110" i="96"/>
  <c r="L110" i="96"/>
  <c r="R109" i="96"/>
  <c r="Q109" i="96"/>
  <c r="M109" i="96"/>
  <c r="L109" i="96"/>
  <c r="R108" i="96"/>
  <c r="Q108" i="96"/>
  <c r="L108" i="96"/>
  <c r="R107" i="96"/>
  <c r="Q107" i="96"/>
  <c r="L107" i="96"/>
  <c r="R106" i="96"/>
  <c r="Q106" i="96"/>
  <c r="L106" i="96"/>
  <c r="R105" i="96"/>
  <c r="Q105" i="96"/>
  <c r="L105" i="96"/>
  <c r="R104" i="96"/>
  <c r="Q104" i="96"/>
  <c r="L104" i="96"/>
  <c r="R103" i="96"/>
  <c r="Q103" i="96"/>
  <c r="L103" i="96"/>
  <c r="R102" i="96"/>
  <c r="Q102" i="96"/>
  <c r="L102" i="96"/>
  <c r="R101" i="96"/>
  <c r="Q101" i="96"/>
  <c r="L101" i="96"/>
  <c r="R100" i="96"/>
  <c r="Q100" i="96"/>
  <c r="L100" i="96"/>
  <c r="R144" i="95"/>
  <c r="Q144" i="95"/>
  <c r="L144" i="95"/>
  <c r="R143" i="95"/>
  <c r="Q143" i="95"/>
  <c r="L143" i="95"/>
  <c r="R142" i="95"/>
  <c r="Q142" i="95"/>
  <c r="L142" i="95"/>
  <c r="R141" i="95"/>
  <c r="Q141" i="95"/>
  <c r="L141" i="95"/>
  <c r="R140" i="95"/>
  <c r="Q140" i="95"/>
  <c r="M140" i="95"/>
  <c r="L140" i="95"/>
  <c r="R139" i="95"/>
  <c r="Q139" i="95"/>
  <c r="M139" i="95"/>
  <c r="L139" i="95"/>
  <c r="R138" i="95"/>
  <c r="Q138" i="95"/>
  <c r="M138" i="95"/>
  <c r="L138" i="95"/>
  <c r="R137" i="95"/>
  <c r="Q137" i="95"/>
  <c r="L137" i="95"/>
  <c r="R136" i="95"/>
  <c r="Q136" i="95"/>
  <c r="L136" i="95"/>
  <c r="R135" i="95"/>
  <c r="Q135" i="95"/>
  <c r="L135" i="95"/>
  <c r="R134" i="95"/>
  <c r="Q134" i="95"/>
  <c r="L134" i="95"/>
  <c r="R133" i="95"/>
  <c r="Q133" i="95"/>
  <c r="L133" i="95"/>
  <c r="R132" i="95"/>
  <c r="Q132" i="95"/>
  <c r="L132" i="95"/>
  <c r="R131" i="95"/>
  <c r="Q131" i="95"/>
  <c r="L131" i="95"/>
  <c r="R130" i="95"/>
  <c r="Q130" i="95"/>
  <c r="L130" i="95"/>
  <c r="R129" i="95"/>
  <c r="Q129" i="95"/>
  <c r="L129" i="95"/>
  <c r="R128" i="95"/>
  <c r="Q128" i="95"/>
  <c r="L128" i="95"/>
  <c r="R127" i="95"/>
  <c r="Q127" i="95"/>
  <c r="M127" i="95"/>
  <c r="L127" i="95"/>
  <c r="R126" i="95"/>
  <c r="Q126" i="95"/>
  <c r="L126" i="95"/>
  <c r="R125" i="95"/>
  <c r="Q125" i="95"/>
  <c r="L125" i="95"/>
  <c r="R124" i="95"/>
  <c r="Q124" i="95"/>
  <c r="L124" i="95"/>
  <c r="R123" i="95"/>
  <c r="Q123" i="95"/>
  <c r="L123" i="95"/>
  <c r="R122" i="95"/>
  <c r="Q122" i="95"/>
  <c r="M122" i="95"/>
  <c r="L122" i="95"/>
  <c r="R121" i="95"/>
  <c r="Q121" i="95"/>
  <c r="M121" i="95"/>
  <c r="L121" i="95"/>
  <c r="R120" i="95"/>
  <c r="Q120" i="95"/>
  <c r="L120" i="95"/>
  <c r="R119" i="95"/>
  <c r="Q119" i="95"/>
  <c r="L119" i="95"/>
  <c r="R118" i="95"/>
  <c r="Q118" i="95"/>
  <c r="M118" i="95"/>
  <c r="L118" i="95"/>
  <c r="R117" i="95"/>
  <c r="Q117" i="95"/>
  <c r="M117" i="95"/>
  <c r="L117" i="95"/>
  <c r="R116" i="95"/>
  <c r="Q116" i="95"/>
  <c r="M116" i="95"/>
  <c r="L116" i="95"/>
  <c r="R115" i="95"/>
  <c r="Q115" i="95"/>
  <c r="M115" i="95"/>
  <c r="L115" i="95"/>
  <c r="R114" i="95"/>
  <c r="Q114" i="95"/>
  <c r="M114" i="95"/>
  <c r="L114" i="95"/>
  <c r="R113" i="95"/>
  <c r="Q113" i="95"/>
  <c r="M113" i="95"/>
  <c r="L113" i="95"/>
  <c r="R112" i="95"/>
  <c r="Q112" i="95"/>
  <c r="L112" i="95"/>
  <c r="R111" i="95"/>
  <c r="Q111" i="95"/>
  <c r="M111" i="95"/>
  <c r="L111" i="95"/>
  <c r="R110" i="95"/>
  <c r="Q110" i="95"/>
  <c r="M110" i="95"/>
  <c r="L110" i="95"/>
  <c r="R109" i="95"/>
  <c r="Q109" i="95"/>
  <c r="M109" i="95"/>
  <c r="L109" i="95"/>
  <c r="R108" i="95"/>
  <c r="Q108" i="95"/>
  <c r="L108" i="95"/>
  <c r="R107" i="95"/>
  <c r="Q107" i="95"/>
  <c r="L107" i="95"/>
  <c r="R106" i="95"/>
  <c r="Q106" i="95"/>
  <c r="L106" i="95"/>
  <c r="R105" i="95"/>
  <c r="Q105" i="95"/>
  <c r="L105" i="95"/>
  <c r="R104" i="95"/>
  <c r="Q104" i="95"/>
  <c r="L104" i="95"/>
  <c r="R103" i="95"/>
  <c r="Q103" i="95"/>
  <c r="L103" i="95"/>
  <c r="R102" i="95"/>
  <c r="Q102" i="95"/>
  <c r="L102" i="95"/>
  <c r="R101" i="95"/>
  <c r="Q101" i="95"/>
  <c r="L101" i="95"/>
  <c r="R100" i="95"/>
  <c r="Q100" i="95"/>
  <c r="L100" i="95"/>
  <c r="R144" i="94"/>
  <c r="Q144" i="94"/>
  <c r="L144" i="94"/>
  <c r="R143" i="94"/>
  <c r="Q143" i="94"/>
  <c r="L143" i="94"/>
  <c r="R142" i="94"/>
  <c r="Q142" i="94"/>
  <c r="L142" i="94"/>
  <c r="R141" i="94"/>
  <c r="Q141" i="94"/>
  <c r="L141" i="94"/>
  <c r="R140" i="94"/>
  <c r="Q140" i="94"/>
  <c r="M140" i="94"/>
  <c r="L140" i="94"/>
  <c r="R139" i="94"/>
  <c r="Q139" i="94"/>
  <c r="M139" i="94"/>
  <c r="L139" i="94"/>
  <c r="R138" i="94"/>
  <c r="Q138" i="94"/>
  <c r="M138" i="94"/>
  <c r="L138" i="94"/>
  <c r="R137" i="94"/>
  <c r="Q137" i="94"/>
  <c r="L137" i="94"/>
  <c r="R136" i="94"/>
  <c r="Q136" i="94"/>
  <c r="L136" i="94"/>
  <c r="R135" i="94"/>
  <c r="Q135" i="94"/>
  <c r="L135" i="94"/>
  <c r="R134" i="94"/>
  <c r="Q134" i="94"/>
  <c r="L134" i="94"/>
  <c r="R133" i="94"/>
  <c r="Q133" i="94"/>
  <c r="L133" i="94"/>
  <c r="R132" i="94"/>
  <c r="Q132" i="94"/>
  <c r="L132" i="94"/>
  <c r="R131" i="94"/>
  <c r="Q131" i="94"/>
  <c r="L131" i="94"/>
  <c r="R130" i="94"/>
  <c r="Q130" i="94"/>
  <c r="L130" i="94"/>
  <c r="R129" i="94"/>
  <c r="Q129" i="94"/>
  <c r="L129" i="94"/>
  <c r="R128" i="94"/>
  <c r="Q128" i="94"/>
  <c r="L128" i="94"/>
  <c r="R127" i="94"/>
  <c r="Q127" i="94"/>
  <c r="M127" i="94"/>
  <c r="L127" i="94"/>
  <c r="R126" i="94"/>
  <c r="Q126" i="94"/>
  <c r="L126" i="94"/>
  <c r="R125" i="94"/>
  <c r="Q125" i="94"/>
  <c r="L125" i="94"/>
  <c r="R124" i="94"/>
  <c r="Q124" i="94"/>
  <c r="L124" i="94"/>
  <c r="R123" i="94"/>
  <c r="Q123" i="94"/>
  <c r="L123" i="94"/>
  <c r="R122" i="94"/>
  <c r="Q122" i="94"/>
  <c r="M122" i="94"/>
  <c r="L122" i="94"/>
  <c r="R121" i="94"/>
  <c r="Q121" i="94"/>
  <c r="M121" i="94"/>
  <c r="L121" i="94"/>
  <c r="R120" i="94"/>
  <c r="Q120" i="94"/>
  <c r="L120" i="94"/>
  <c r="R119" i="94"/>
  <c r="Q119" i="94"/>
  <c r="L119" i="94"/>
  <c r="R118" i="94"/>
  <c r="Q118" i="94"/>
  <c r="M118" i="94"/>
  <c r="L118" i="94"/>
  <c r="R117" i="94"/>
  <c r="Q117" i="94"/>
  <c r="M117" i="94"/>
  <c r="L117" i="94"/>
  <c r="R116" i="94"/>
  <c r="Q116" i="94"/>
  <c r="M116" i="94"/>
  <c r="L116" i="94"/>
  <c r="R115" i="94"/>
  <c r="Q115" i="94"/>
  <c r="M115" i="94"/>
  <c r="L115" i="94"/>
  <c r="R114" i="94"/>
  <c r="Q114" i="94"/>
  <c r="M114" i="94"/>
  <c r="L114" i="94"/>
  <c r="R113" i="94"/>
  <c r="Q113" i="94"/>
  <c r="M113" i="94"/>
  <c r="L113" i="94"/>
  <c r="R112" i="94"/>
  <c r="Q112" i="94"/>
  <c r="L112" i="94"/>
  <c r="R111" i="94"/>
  <c r="Q111" i="94"/>
  <c r="M111" i="94"/>
  <c r="L111" i="94"/>
  <c r="R110" i="94"/>
  <c r="Q110" i="94"/>
  <c r="M110" i="94"/>
  <c r="L110" i="94"/>
  <c r="R109" i="94"/>
  <c r="Q109" i="94"/>
  <c r="M109" i="94"/>
  <c r="L109" i="94"/>
  <c r="R108" i="94"/>
  <c r="Q108" i="94"/>
  <c r="L108" i="94"/>
  <c r="R107" i="94"/>
  <c r="Q107" i="94"/>
  <c r="L107" i="94"/>
  <c r="R106" i="94"/>
  <c r="Q106" i="94"/>
  <c r="L106" i="94"/>
  <c r="R105" i="94"/>
  <c r="Q105" i="94"/>
  <c r="L105" i="94"/>
  <c r="R104" i="94"/>
  <c r="Q104" i="94"/>
  <c r="L104" i="94"/>
  <c r="R103" i="94"/>
  <c r="Q103" i="94"/>
  <c r="L103" i="94"/>
  <c r="R102" i="94"/>
  <c r="Q102" i="94"/>
  <c r="L102" i="94"/>
  <c r="R101" i="94"/>
  <c r="Q101" i="94"/>
  <c r="L101" i="94"/>
  <c r="R100" i="94"/>
  <c r="Q100" i="94"/>
  <c r="L100" i="94"/>
  <c r="R144" i="93"/>
  <c r="Q144" i="93"/>
  <c r="L144" i="93"/>
  <c r="R143" i="93"/>
  <c r="Q143" i="93"/>
  <c r="L143" i="93"/>
  <c r="R142" i="93"/>
  <c r="Q142" i="93"/>
  <c r="L142" i="93"/>
  <c r="R141" i="93"/>
  <c r="Q141" i="93"/>
  <c r="L141" i="93"/>
  <c r="R140" i="93"/>
  <c r="Q140" i="93"/>
  <c r="M140" i="93"/>
  <c r="L140" i="93"/>
  <c r="R139" i="93"/>
  <c r="Q139" i="93"/>
  <c r="M139" i="93"/>
  <c r="L139" i="93"/>
  <c r="R138" i="93"/>
  <c r="Q138" i="93"/>
  <c r="M138" i="93"/>
  <c r="L138" i="93"/>
  <c r="R137" i="93"/>
  <c r="Q137" i="93"/>
  <c r="L137" i="93"/>
  <c r="R136" i="93"/>
  <c r="Q136" i="93"/>
  <c r="L136" i="93"/>
  <c r="R135" i="93"/>
  <c r="Q135" i="93"/>
  <c r="L135" i="93"/>
  <c r="R134" i="93"/>
  <c r="Q134" i="93"/>
  <c r="L134" i="93"/>
  <c r="R133" i="93"/>
  <c r="Q133" i="93"/>
  <c r="L133" i="93"/>
  <c r="R132" i="93"/>
  <c r="Q132" i="93"/>
  <c r="L132" i="93"/>
  <c r="R131" i="93"/>
  <c r="Q131" i="93"/>
  <c r="L131" i="93"/>
  <c r="R130" i="93"/>
  <c r="Q130" i="93"/>
  <c r="L130" i="93"/>
  <c r="R129" i="93"/>
  <c r="Q129" i="93"/>
  <c r="L129" i="93"/>
  <c r="R128" i="93"/>
  <c r="Q128" i="93"/>
  <c r="L128" i="93"/>
  <c r="R127" i="93"/>
  <c r="Q127" i="93"/>
  <c r="M127" i="93"/>
  <c r="L127" i="93"/>
  <c r="R126" i="93"/>
  <c r="Q126" i="93"/>
  <c r="L126" i="93"/>
  <c r="R125" i="93"/>
  <c r="Q125" i="93"/>
  <c r="L125" i="93"/>
  <c r="R124" i="93"/>
  <c r="Q124" i="93"/>
  <c r="L124" i="93"/>
  <c r="R123" i="93"/>
  <c r="Q123" i="93"/>
  <c r="L123" i="93"/>
  <c r="R122" i="93"/>
  <c r="Q122" i="93"/>
  <c r="M122" i="93"/>
  <c r="L122" i="93"/>
  <c r="R121" i="93"/>
  <c r="Q121" i="93"/>
  <c r="M121" i="93"/>
  <c r="L121" i="93"/>
  <c r="R120" i="93"/>
  <c r="Q120" i="93"/>
  <c r="L120" i="93"/>
  <c r="R119" i="93"/>
  <c r="Q119" i="93"/>
  <c r="L119" i="93"/>
  <c r="R118" i="93"/>
  <c r="Q118" i="93"/>
  <c r="M118" i="93"/>
  <c r="L118" i="93"/>
  <c r="R117" i="93"/>
  <c r="Q117" i="93"/>
  <c r="M117" i="93"/>
  <c r="L117" i="93"/>
  <c r="R116" i="93"/>
  <c r="Q116" i="93"/>
  <c r="M116" i="93"/>
  <c r="L116" i="93"/>
  <c r="R115" i="93"/>
  <c r="Q115" i="93"/>
  <c r="M115" i="93"/>
  <c r="L115" i="93"/>
  <c r="R114" i="93"/>
  <c r="Q114" i="93"/>
  <c r="M114" i="93"/>
  <c r="L114" i="93"/>
  <c r="R113" i="93"/>
  <c r="Q113" i="93"/>
  <c r="M113" i="93"/>
  <c r="L113" i="93"/>
  <c r="R112" i="93"/>
  <c r="Q112" i="93"/>
  <c r="L112" i="93"/>
  <c r="R111" i="93"/>
  <c r="Q111" i="93"/>
  <c r="M111" i="93"/>
  <c r="L111" i="93"/>
  <c r="R110" i="93"/>
  <c r="Q110" i="93"/>
  <c r="M110" i="93"/>
  <c r="L110" i="93"/>
  <c r="R109" i="93"/>
  <c r="Q109" i="93"/>
  <c r="M109" i="93"/>
  <c r="L109" i="93"/>
  <c r="R108" i="93"/>
  <c r="Q108" i="93"/>
  <c r="L108" i="93"/>
  <c r="R107" i="93"/>
  <c r="Q107" i="93"/>
  <c r="L107" i="93"/>
  <c r="R106" i="93"/>
  <c r="Q106" i="93"/>
  <c r="L106" i="93"/>
  <c r="R105" i="93"/>
  <c r="Q105" i="93"/>
  <c r="L105" i="93"/>
  <c r="R104" i="93"/>
  <c r="Q104" i="93"/>
  <c r="L104" i="93"/>
  <c r="R103" i="93"/>
  <c r="Q103" i="93"/>
  <c r="L103" i="93"/>
  <c r="R102" i="93"/>
  <c r="Q102" i="93"/>
  <c r="L102" i="93"/>
  <c r="R101" i="93"/>
  <c r="Q101" i="93"/>
  <c r="L101" i="93"/>
  <c r="R100" i="93"/>
  <c r="Q100" i="93"/>
  <c r="L100" i="93"/>
  <c r="R144" i="92"/>
  <c r="Q144" i="92"/>
  <c r="L144" i="92"/>
  <c r="R143" i="92"/>
  <c r="Q143" i="92"/>
  <c r="L143" i="92"/>
  <c r="R142" i="92"/>
  <c r="Q142" i="92"/>
  <c r="L142" i="92"/>
  <c r="R141" i="92"/>
  <c r="Q141" i="92"/>
  <c r="L141" i="92"/>
  <c r="R140" i="92"/>
  <c r="Q140" i="92"/>
  <c r="M140" i="92"/>
  <c r="L140" i="92"/>
  <c r="R139" i="92"/>
  <c r="Q139" i="92"/>
  <c r="M139" i="92"/>
  <c r="L139" i="92"/>
  <c r="R138" i="92"/>
  <c r="Q138" i="92"/>
  <c r="M138" i="92"/>
  <c r="L138" i="92"/>
  <c r="R137" i="92"/>
  <c r="Q137" i="92"/>
  <c r="L137" i="92"/>
  <c r="R136" i="92"/>
  <c r="Q136" i="92"/>
  <c r="L136" i="92"/>
  <c r="R135" i="92"/>
  <c r="Q135" i="92"/>
  <c r="L135" i="92"/>
  <c r="R134" i="92"/>
  <c r="Q134" i="92"/>
  <c r="L134" i="92"/>
  <c r="R133" i="92"/>
  <c r="Q133" i="92"/>
  <c r="L133" i="92"/>
  <c r="R132" i="92"/>
  <c r="Q132" i="92"/>
  <c r="L132" i="92"/>
  <c r="R131" i="92"/>
  <c r="Q131" i="92"/>
  <c r="L131" i="92"/>
  <c r="R130" i="92"/>
  <c r="Q130" i="92"/>
  <c r="L130" i="92"/>
  <c r="R129" i="92"/>
  <c r="Q129" i="92"/>
  <c r="L129" i="92"/>
  <c r="R128" i="92"/>
  <c r="Q128" i="92"/>
  <c r="L128" i="92"/>
  <c r="R127" i="92"/>
  <c r="Q127" i="92"/>
  <c r="M127" i="92"/>
  <c r="L127" i="92"/>
  <c r="R126" i="92"/>
  <c r="Q126" i="92"/>
  <c r="L126" i="92"/>
  <c r="R125" i="92"/>
  <c r="Q125" i="92"/>
  <c r="L125" i="92"/>
  <c r="R124" i="92"/>
  <c r="Q124" i="92"/>
  <c r="L124" i="92"/>
  <c r="R123" i="92"/>
  <c r="Q123" i="92"/>
  <c r="L123" i="92"/>
  <c r="R122" i="92"/>
  <c r="Q122" i="92"/>
  <c r="M122" i="92"/>
  <c r="L122" i="92"/>
  <c r="R121" i="92"/>
  <c r="Q121" i="92"/>
  <c r="M121" i="92"/>
  <c r="L121" i="92"/>
  <c r="R120" i="92"/>
  <c r="Q120" i="92"/>
  <c r="L120" i="92"/>
  <c r="R119" i="92"/>
  <c r="Q119" i="92"/>
  <c r="L119" i="92"/>
  <c r="R118" i="92"/>
  <c r="Q118" i="92"/>
  <c r="M118" i="92"/>
  <c r="L118" i="92"/>
  <c r="R117" i="92"/>
  <c r="Q117" i="92"/>
  <c r="M117" i="92"/>
  <c r="L117" i="92"/>
  <c r="R116" i="92"/>
  <c r="Q116" i="92"/>
  <c r="M116" i="92"/>
  <c r="L116" i="92"/>
  <c r="R115" i="92"/>
  <c r="Q115" i="92"/>
  <c r="M115" i="92"/>
  <c r="L115" i="92"/>
  <c r="R114" i="92"/>
  <c r="Q114" i="92"/>
  <c r="M114" i="92"/>
  <c r="L114" i="92"/>
  <c r="R113" i="92"/>
  <c r="Q113" i="92"/>
  <c r="M113" i="92"/>
  <c r="L113" i="92"/>
  <c r="R112" i="92"/>
  <c r="Q112" i="92"/>
  <c r="L112" i="92"/>
  <c r="R111" i="92"/>
  <c r="Q111" i="92"/>
  <c r="M111" i="92"/>
  <c r="L111" i="92"/>
  <c r="R110" i="92"/>
  <c r="Q110" i="92"/>
  <c r="M110" i="92"/>
  <c r="L110" i="92"/>
  <c r="R109" i="92"/>
  <c r="Q109" i="92"/>
  <c r="M109" i="92"/>
  <c r="L109" i="92"/>
  <c r="R108" i="92"/>
  <c r="Q108" i="92"/>
  <c r="L108" i="92"/>
  <c r="R107" i="92"/>
  <c r="Q107" i="92"/>
  <c r="L107" i="92"/>
  <c r="R106" i="92"/>
  <c r="Q106" i="92"/>
  <c r="L106" i="92"/>
  <c r="R105" i="92"/>
  <c r="Q105" i="92"/>
  <c r="L105" i="92"/>
  <c r="R104" i="92"/>
  <c r="Q104" i="92"/>
  <c r="L104" i="92"/>
  <c r="R103" i="92"/>
  <c r="Q103" i="92"/>
  <c r="L103" i="92"/>
  <c r="R102" i="92"/>
  <c r="Q102" i="92"/>
  <c r="L102" i="92"/>
  <c r="R101" i="92"/>
  <c r="Q101" i="92"/>
  <c r="L101" i="92"/>
  <c r="R100" i="92"/>
  <c r="Q100" i="92"/>
  <c r="L100" i="92"/>
  <c r="R144" i="91"/>
  <c r="Q144" i="91"/>
  <c r="L144" i="91"/>
  <c r="R143" i="91"/>
  <c r="Q143" i="91"/>
  <c r="L143" i="91"/>
  <c r="R142" i="91"/>
  <c r="Q142" i="91"/>
  <c r="L142" i="91"/>
  <c r="R141" i="91"/>
  <c r="Q141" i="91"/>
  <c r="L141" i="91"/>
  <c r="R140" i="91"/>
  <c r="Q140" i="91"/>
  <c r="M140" i="91"/>
  <c r="L140" i="91"/>
  <c r="R139" i="91"/>
  <c r="Q139" i="91"/>
  <c r="M139" i="91"/>
  <c r="L139" i="91"/>
  <c r="R138" i="91"/>
  <c r="Q138" i="91"/>
  <c r="M138" i="91"/>
  <c r="L138" i="91"/>
  <c r="R137" i="91"/>
  <c r="Q137" i="91"/>
  <c r="L137" i="91"/>
  <c r="R136" i="91"/>
  <c r="Q136" i="91"/>
  <c r="L136" i="91"/>
  <c r="R135" i="91"/>
  <c r="Q135" i="91"/>
  <c r="L135" i="91"/>
  <c r="R134" i="91"/>
  <c r="Q134" i="91"/>
  <c r="L134" i="91"/>
  <c r="R133" i="91"/>
  <c r="Q133" i="91"/>
  <c r="L133" i="91"/>
  <c r="R132" i="91"/>
  <c r="Q132" i="91"/>
  <c r="L132" i="91"/>
  <c r="R131" i="91"/>
  <c r="Q131" i="91"/>
  <c r="L131" i="91"/>
  <c r="R130" i="91"/>
  <c r="Q130" i="91"/>
  <c r="L130" i="91"/>
  <c r="R129" i="91"/>
  <c r="Q129" i="91"/>
  <c r="L129" i="91"/>
  <c r="R128" i="91"/>
  <c r="Q128" i="91"/>
  <c r="L128" i="91"/>
  <c r="R127" i="91"/>
  <c r="Q127" i="91"/>
  <c r="M127" i="91"/>
  <c r="L127" i="91"/>
  <c r="R126" i="91"/>
  <c r="Q126" i="91"/>
  <c r="L126" i="91"/>
  <c r="R125" i="91"/>
  <c r="Q125" i="91"/>
  <c r="L125" i="91"/>
  <c r="R124" i="91"/>
  <c r="Q124" i="91"/>
  <c r="L124" i="91"/>
  <c r="R123" i="91"/>
  <c r="Q123" i="91"/>
  <c r="L123" i="91"/>
  <c r="R122" i="91"/>
  <c r="Q122" i="91"/>
  <c r="M122" i="91"/>
  <c r="L122" i="91"/>
  <c r="R121" i="91"/>
  <c r="Q121" i="91"/>
  <c r="M121" i="91"/>
  <c r="L121" i="91"/>
  <c r="R120" i="91"/>
  <c r="Q120" i="91"/>
  <c r="L120" i="91"/>
  <c r="R119" i="91"/>
  <c r="Q119" i="91"/>
  <c r="L119" i="91"/>
  <c r="R118" i="91"/>
  <c r="Q118" i="91"/>
  <c r="M118" i="91"/>
  <c r="L118" i="91"/>
  <c r="R117" i="91"/>
  <c r="Q117" i="91"/>
  <c r="M117" i="91"/>
  <c r="L117" i="91"/>
  <c r="R116" i="91"/>
  <c r="Q116" i="91"/>
  <c r="M116" i="91"/>
  <c r="L116" i="91"/>
  <c r="R115" i="91"/>
  <c r="Q115" i="91"/>
  <c r="M115" i="91"/>
  <c r="L115" i="91"/>
  <c r="R114" i="91"/>
  <c r="Q114" i="91"/>
  <c r="M114" i="91"/>
  <c r="L114" i="91"/>
  <c r="R113" i="91"/>
  <c r="Q113" i="91"/>
  <c r="M113" i="91"/>
  <c r="L113" i="91"/>
  <c r="R112" i="91"/>
  <c r="Q112" i="91"/>
  <c r="L112" i="91"/>
  <c r="R111" i="91"/>
  <c r="Q111" i="91"/>
  <c r="M111" i="91"/>
  <c r="L111" i="91"/>
  <c r="R110" i="91"/>
  <c r="Q110" i="91"/>
  <c r="M110" i="91"/>
  <c r="L110" i="91"/>
  <c r="R109" i="91"/>
  <c r="Q109" i="91"/>
  <c r="M109" i="91"/>
  <c r="L109" i="91"/>
  <c r="R108" i="91"/>
  <c r="Q108" i="91"/>
  <c r="L108" i="91"/>
  <c r="R107" i="91"/>
  <c r="Q107" i="91"/>
  <c r="L107" i="91"/>
  <c r="R106" i="91"/>
  <c r="Q106" i="91"/>
  <c r="L106" i="91"/>
  <c r="R105" i="91"/>
  <c r="Q105" i="91"/>
  <c r="L105" i="91"/>
  <c r="R104" i="91"/>
  <c r="Q104" i="91"/>
  <c r="L104" i="91"/>
  <c r="R103" i="91"/>
  <c r="Q103" i="91"/>
  <c r="L103" i="91"/>
  <c r="R102" i="91"/>
  <c r="Q102" i="91"/>
  <c r="L102" i="91"/>
  <c r="R101" i="91"/>
  <c r="Q101" i="91"/>
  <c r="L101" i="91"/>
  <c r="R100" i="91"/>
  <c r="Q100" i="91"/>
  <c r="L100" i="91"/>
  <c r="R144" i="90"/>
  <c r="Q144" i="90"/>
  <c r="L144" i="90"/>
  <c r="R143" i="90"/>
  <c r="Q143" i="90"/>
  <c r="L143" i="90"/>
  <c r="R142" i="90"/>
  <c r="Q142" i="90"/>
  <c r="L142" i="90"/>
  <c r="R141" i="90"/>
  <c r="Q141" i="90"/>
  <c r="L141" i="90"/>
  <c r="R140" i="90"/>
  <c r="Q140" i="90"/>
  <c r="M140" i="90"/>
  <c r="L140" i="90"/>
  <c r="R139" i="90"/>
  <c r="Q139" i="90"/>
  <c r="M139" i="90"/>
  <c r="L139" i="90"/>
  <c r="R138" i="90"/>
  <c r="Q138" i="90"/>
  <c r="M138" i="90"/>
  <c r="L138" i="90"/>
  <c r="R137" i="90"/>
  <c r="Q137" i="90"/>
  <c r="L137" i="90"/>
  <c r="R136" i="90"/>
  <c r="Q136" i="90"/>
  <c r="L136" i="90"/>
  <c r="R135" i="90"/>
  <c r="Q135" i="90"/>
  <c r="L135" i="90"/>
  <c r="R134" i="90"/>
  <c r="Q134" i="90"/>
  <c r="L134" i="90"/>
  <c r="R133" i="90"/>
  <c r="Q133" i="90"/>
  <c r="L133" i="90"/>
  <c r="R132" i="90"/>
  <c r="Q132" i="90"/>
  <c r="L132" i="90"/>
  <c r="R131" i="90"/>
  <c r="Q131" i="90"/>
  <c r="L131" i="90"/>
  <c r="R130" i="90"/>
  <c r="Q130" i="90"/>
  <c r="L130" i="90"/>
  <c r="R129" i="90"/>
  <c r="Q129" i="90"/>
  <c r="L129" i="90"/>
  <c r="R128" i="90"/>
  <c r="Q128" i="90"/>
  <c r="L128" i="90"/>
  <c r="R127" i="90"/>
  <c r="Q127" i="90"/>
  <c r="M127" i="90"/>
  <c r="L127" i="90"/>
  <c r="R126" i="90"/>
  <c r="Q126" i="90"/>
  <c r="L126" i="90"/>
  <c r="R125" i="90"/>
  <c r="Q125" i="90"/>
  <c r="L125" i="90"/>
  <c r="R124" i="90"/>
  <c r="Q124" i="90"/>
  <c r="L124" i="90"/>
  <c r="R123" i="90"/>
  <c r="Q123" i="90"/>
  <c r="L123" i="90"/>
  <c r="R122" i="90"/>
  <c r="Q122" i="90"/>
  <c r="M122" i="90"/>
  <c r="L122" i="90"/>
  <c r="R121" i="90"/>
  <c r="Q121" i="90"/>
  <c r="M121" i="90"/>
  <c r="L121" i="90"/>
  <c r="R120" i="90"/>
  <c r="Q120" i="90"/>
  <c r="L120" i="90"/>
  <c r="R119" i="90"/>
  <c r="Q119" i="90"/>
  <c r="L119" i="90"/>
  <c r="R118" i="90"/>
  <c r="Q118" i="90"/>
  <c r="M118" i="90"/>
  <c r="L118" i="90"/>
  <c r="R117" i="90"/>
  <c r="Q117" i="90"/>
  <c r="M117" i="90"/>
  <c r="L117" i="90"/>
  <c r="R116" i="90"/>
  <c r="Q116" i="90"/>
  <c r="M116" i="90"/>
  <c r="L116" i="90"/>
  <c r="R115" i="90"/>
  <c r="Q115" i="90"/>
  <c r="M115" i="90"/>
  <c r="L115" i="90"/>
  <c r="R114" i="90"/>
  <c r="Q114" i="90"/>
  <c r="M114" i="90"/>
  <c r="L114" i="90"/>
  <c r="R113" i="90"/>
  <c r="Q113" i="90"/>
  <c r="M113" i="90"/>
  <c r="L113" i="90"/>
  <c r="R112" i="90"/>
  <c r="Q112" i="90"/>
  <c r="L112" i="90"/>
  <c r="R111" i="90"/>
  <c r="Q111" i="90"/>
  <c r="M111" i="90"/>
  <c r="L111" i="90"/>
  <c r="R110" i="90"/>
  <c r="Q110" i="90"/>
  <c r="M110" i="90"/>
  <c r="L110" i="90"/>
  <c r="R109" i="90"/>
  <c r="Q109" i="90"/>
  <c r="M109" i="90"/>
  <c r="L109" i="90"/>
  <c r="R108" i="90"/>
  <c r="Q108" i="90"/>
  <c r="L108" i="90"/>
  <c r="R107" i="90"/>
  <c r="Q107" i="90"/>
  <c r="L107" i="90"/>
  <c r="R106" i="90"/>
  <c r="Q106" i="90"/>
  <c r="L106" i="90"/>
  <c r="R105" i="90"/>
  <c r="Q105" i="90"/>
  <c r="L105" i="90"/>
  <c r="R104" i="90"/>
  <c r="Q104" i="90"/>
  <c r="L104" i="90"/>
  <c r="R103" i="90"/>
  <c r="Q103" i="90"/>
  <c r="L103" i="90"/>
  <c r="R102" i="90"/>
  <c r="Q102" i="90"/>
  <c r="L102" i="90"/>
  <c r="R101" i="90"/>
  <c r="Q101" i="90"/>
  <c r="L101" i="90"/>
  <c r="R100" i="90"/>
  <c r="Q100" i="90"/>
  <c r="L100" i="90"/>
  <c r="R122" i="82"/>
  <c r="Q122" i="82"/>
  <c r="M122" i="82"/>
  <c r="L122" i="82"/>
  <c r="R121" i="82"/>
  <c r="Q121" i="82"/>
  <c r="M121" i="82"/>
  <c r="L121" i="82"/>
  <c r="R120" i="82"/>
  <c r="Q120" i="82"/>
  <c r="M120" i="82"/>
  <c r="L120" i="82"/>
  <c r="R119" i="82"/>
  <c r="Q119" i="82"/>
  <c r="M119" i="82"/>
  <c r="L119" i="82"/>
  <c r="R118" i="82"/>
  <c r="Q118" i="82"/>
  <c r="M118" i="82"/>
  <c r="L118" i="82"/>
  <c r="R117" i="82"/>
  <c r="Q117" i="82"/>
  <c r="M117" i="82"/>
  <c r="L117" i="82"/>
  <c r="R116" i="82"/>
  <c r="Q116" i="82"/>
  <c r="M116" i="82"/>
  <c r="L116" i="82"/>
  <c r="R115" i="82"/>
  <c r="Q115" i="82"/>
  <c r="M115" i="82"/>
  <c r="L115" i="82"/>
  <c r="R114" i="82"/>
  <c r="Q114" i="82"/>
  <c r="L114" i="82"/>
  <c r="R113" i="82"/>
  <c r="Q113" i="82"/>
  <c r="L113" i="82"/>
  <c r="R112" i="82"/>
  <c r="Q112" i="82"/>
  <c r="L112" i="82"/>
  <c r="R111" i="82"/>
  <c r="Q111" i="82"/>
  <c r="L111" i="82"/>
  <c r="R110" i="82"/>
  <c r="Q110" i="82"/>
  <c r="L110" i="82"/>
  <c r="R109" i="82"/>
  <c r="Q109" i="82"/>
  <c r="L109" i="82"/>
  <c r="R108" i="82"/>
  <c r="Q108" i="82"/>
  <c r="L108" i="82"/>
  <c r="R107" i="82"/>
  <c r="Q107" i="82"/>
  <c r="L107" i="82"/>
  <c r="R106" i="82"/>
  <c r="Q106" i="82"/>
  <c r="L106" i="82"/>
  <c r="R105" i="82"/>
  <c r="Q105" i="82"/>
  <c r="L105" i="82"/>
  <c r="R104" i="82"/>
  <c r="Q104" i="82"/>
  <c r="L104" i="82"/>
  <c r="R103" i="82"/>
  <c r="Q103" i="82"/>
  <c r="M103" i="82"/>
  <c r="L103" i="82"/>
  <c r="R102" i="82"/>
  <c r="Q102" i="82"/>
  <c r="M102" i="82"/>
  <c r="L102" i="82"/>
  <c r="R101" i="82"/>
  <c r="Q101" i="82"/>
  <c r="M101" i="82"/>
  <c r="L101" i="82"/>
  <c r="R100" i="82"/>
  <c r="Q100" i="82"/>
  <c r="M100" i="82"/>
  <c r="L100" i="82"/>
  <c r="R99" i="82"/>
  <c r="Q99" i="82"/>
  <c r="M99" i="82"/>
  <c r="L99" i="82"/>
  <c r="R98" i="82"/>
  <c r="Q98" i="82"/>
  <c r="M98" i="82"/>
  <c r="L98" i="82"/>
  <c r="R97" i="82"/>
  <c r="Q97" i="82"/>
  <c r="M97" i="82"/>
  <c r="L97" i="82"/>
  <c r="R96" i="82"/>
  <c r="Q96" i="82"/>
  <c r="L96" i="82"/>
  <c r="R95" i="82"/>
  <c r="Q95" i="82"/>
  <c r="L95" i="82"/>
  <c r="R94" i="82"/>
  <c r="Q94" i="82"/>
  <c r="L94" i="82"/>
  <c r="R93" i="82"/>
  <c r="Q93" i="82"/>
  <c r="L93" i="82"/>
  <c r="R92" i="82"/>
  <c r="Q92" i="82"/>
  <c r="L92" i="82"/>
  <c r="R91" i="82"/>
  <c r="Q91" i="82"/>
  <c r="L91" i="82"/>
  <c r="R90" i="82"/>
  <c r="Q90" i="82"/>
  <c r="L90" i="82"/>
  <c r="R89" i="82"/>
  <c r="Q89" i="82"/>
  <c r="L89" i="82"/>
  <c r="R88" i="82"/>
  <c r="Q88" i="82"/>
  <c r="L88" i="82"/>
  <c r="R87" i="82"/>
  <c r="Q87" i="82"/>
  <c r="L87" i="82"/>
  <c r="R86" i="82"/>
  <c r="Q86" i="82"/>
  <c r="L86" i="82"/>
  <c r="R85" i="82"/>
  <c r="Q85" i="82"/>
  <c r="L85" i="82"/>
  <c r="R84" i="82"/>
  <c r="Q84" i="82"/>
  <c r="L84" i="82"/>
  <c r="R83" i="82"/>
  <c r="Q83" i="82"/>
  <c r="L83" i="82"/>
  <c r="R82" i="82"/>
  <c r="Q82" i="82"/>
  <c r="L82" i="82"/>
  <c r="R81" i="82"/>
  <c r="Q81" i="82"/>
  <c r="L81" i="82"/>
  <c r="R80" i="82"/>
  <c r="Q80" i="82"/>
  <c r="M80" i="82"/>
  <c r="L80" i="82"/>
  <c r="R79" i="82"/>
  <c r="Q79" i="82"/>
  <c r="M79" i="82"/>
  <c r="L79" i="82"/>
  <c r="R125" i="80"/>
  <c r="Q125" i="80"/>
  <c r="M125" i="80"/>
  <c r="L125" i="80"/>
  <c r="R124" i="80"/>
  <c r="Q124" i="80"/>
  <c r="M124" i="80"/>
  <c r="L124" i="80"/>
  <c r="R123" i="80"/>
  <c r="Q123" i="80"/>
  <c r="M123" i="80"/>
  <c r="L123" i="80"/>
  <c r="R122" i="80"/>
  <c r="Q122" i="80"/>
  <c r="M122" i="80"/>
  <c r="L122" i="80"/>
  <c r="R121" i="80"/>
  <c r="Q121" i="80"/>
  <c r="L121" i="80"/>
  <c r="R120" i="80"/>
  <c r="Q120" i="80"/>
  <c r="M120" i="80"/>
  <c r="L120" i="80"/>
  <c r="R119" i="80"/>
  <c r="Q119" i="80"/>
  <c r="M119" i="80"/>
  <c r="L119" i="80"/>
  <c r="R118" i="80"/>
  <c r="Q118" i="80"/>
  <c r="M118" i="80"/>
  <c r="L118" i="80"/>
  <c r="R117" i="80"/>
  <c r="Q117" i="80"/>
  <c r="M117" i="80"/>
  <c r="L117" i="80"/>
  <c r="R116" i="80"/>
  <c r="Q116" i="80"/>
  <c r="M116" i="80"/>
  <c r="L116" i="80"/>
  <c r="R115" i="80"/>
  <c r="Q115" i="80"/>
  <c r="M115" i="80"/>
  <c r="L115" i="80"/>
  <c r="R114" i="80"/>
  <c r="Q114" i="80"/>
  <c r="M114" i="80"/>
  <c r="L114" i="80"/>
  <c r="R113" i="80"/>
  <c r="Q113" i="80"/>
  <c r="M113" i="80"/>
  <c r="L113" i="80"/>
  <c r="R112" i="80"/>
  <c r="Q112" i="80"/>
  <c r="M112" i="80"/>
  <c r="L112" i="80"/>
  <c r="R111" i="80"/>
  <c r="Q111" i="80"/>
  <c r="M111" i="80"/>
  <c r="L111" i="80"/>
  <c r="R110" i="80"/>
  <c r="Q110" i="80"/>
  <c r="M110" i="80"/>
  <c r="L110" i="80"/>
  <c r="R109" i="80"/>
  <c r="Q109" i="80"/>
  <c r="M109" i="80"/>
  <c r="L109" i="80"/>
  <c r="R108" i="80"/>
  <c r="Q108" i="80"/>
  <c r="M108" i="80"/>
  <c r="L108" i="80"/>
  <c r="R107" i="80"/>
  <c r="Q107" i="80"/>
  <c r="M107" i="80"/>
  <c r="L107" i="80"/>
  <c r="R106" i="80"/>
  <c r="Q106" i="80"/>
  <c r="M106" i="80"/>
  <c r="L106" i="80"/>
  <c r="R105" i="80"/>
  <c r="Q105" i="80"/>
  <c r="M105" i="80"/>
  <c r="L105" i="80"/>
  <c r="R104" i="80"/>
  <c r="Q104" i="80"/>
  <c r="M104" i="80"/>
  <c r="L104" i="80"/>
  <c r="R103" i="80"/>
  <c r="Q103" i="80"/>
  <c r="M103" i="80"/>
  <c r="L103" i="80"/>
  <c r="R102" i="80"/>
  <c r="Q102" i="80"/>
  <c r="R101" i="80"/>
  <c r="Q101" i="80"/>
  <c r="L101" i="80"/>
  <c r="R100" i="80"/>
  <c r="Q100" i="80"/>
  <c r="R99" i="80"/>
  <c r="Q99" i="80"/>
  <c r="L99" i="80"/>
  <c r="R98" i="80"/>
  <c r="Q98" i="80"/>
  <c r="L98" i="80"/>
  <c r="R97" i="80"/>
  <c r="Q97" i="80"/>
  <c r="L97" i="80"/>
  <c r="R96" i="80"/>
  <c r="Q96" i="80"/>
  <c r="L96" i="80"/>
  <c r="R95" i="80"/>
  <c r="Q95" i="80"/>
  <c r="L95" i="80"/>
  <c r="R94" i="80"/>
  <c r="Q94" i="80"/>
  <c r="L94" i="80"/>
  <c r="R93" i="80"/>
  <c r="Q93" i="80"/>
  <c r="L93" i="80"/>
  <c r="R92" i="80"/>
  <c r="Q92" i="80"/>
  <c r="L92" i="80"/>
  <c r="R91" i="80"/>
  <c r="Q91" i="80"/>
  <c r="M91" i="80"/>
  <c r="L91" i="80"/>
  <c r="R90" i="80"/>
  <c r="Q90" i="80"/>
  <c r="M90" i="80"/>
  <c r="L90" i="80"/>
  <c r="R125" i="79"/>
  <c r="Q125" i="79"/>
  <c r="L125" i="79"/>
  <c r="R124" i="79"/>
  <c r="Q124" i="79"/>
  <c r="L124" i="79"/>
  <c r="R123" i="79"/>
  <c r="Q123" i="79"/>
  <c r="L123" i="79"/>
  <c r="R122" i="79"/>
  <c r="Q122" i="79"/>
  <c r="L122" i="79"/>
  <c r="R121" i="79"/>
  <c r="Q121" i="79"/>
  <c r="L121" i="79"/>
  <c r="R120" i="79"/>
  <c r="Q120" i="79"/>
  <c r="L120" i="79"/>
  <c r="R119" i="79"/>
  <c r="Q119" i="79"/>
  <c r="L119" i="79"/>
  <c r="R118" i="79"/>
  <c r="Q118" i="79"/>
  <c r="L118" i="79"/>
  <c r="R117" i="79"/>
  <c r="Q117" i="79"/>
  <c r="L117" i="79"/>
  <c r="R116" i="79"/>
  <c r="Q116" i="79"/>
  <c r="L116" i="79"/>
  <c r="R115" i="79"/>
  <c r="Q115" i="79"/>
  <c r="M115" i="79"/>
  <c r="L115" i="79"/>
  <c r="R114" i="79"/>
  <c r="Q114" i="79"/>
  <c r="M114" i="79"/>
  <c r="L114" i="79"/>
  <c r="R113" i="79"/>
  <c r="Q113" i="79"/>
  <c r="M113" i="79"/>
  <c r="L113" i="79"/>
  <c r="R112" i="79"/>
  <c r="Q112" i="79"/>
  <c r="L112" i="79"/>
  <c r="R111" i="79"/>
  <c r="Q111" i="79"/>
  <c r="L111" i="79"/>
  <c r="R110" i="79"/>
  <c r="Q110" i="79"/>
  <c r="L110" i="79"/>
  <c r="R109" i="79"/>
  <c r="Q109" i="79"/>
  <c r="L109" i="79"/>
  <c r="R108" i="79"/>
  <c r="Q108" i="79"/>
  <c r="M108" i="79"/>
  <c r="L108" i="79"/>
  <c r="R107" i="79"/>
  <c r="Q107" i="79"/>
  <c r="M107" i="79"/>
  <c r="L107" i="79"/>
  <c r="R106" i="79"/>
  <c r="Q106" i="79"/>
  <c r="L106" i="79"/>
  <c r="R105" i="79"/>
  <c r="Q105" i="79"/>
  <c r="L105" i="79"/>
  <c r="R104" i="79"/>
  <c r="Q104" i="79"/>
  <c r="M104" i="79"/>
  <c r="L104" i="79"/>
  <c r="R103" i="79"/>
  <c r="Q103" i="79"/>
  <c r="M103" i="79"/>
  <c r="L103" i="79"/>
  <c r="R102" i="79"/>
  <c r="Q102" i="79"/>
  <c r="M102" i="79"/>
  <c r="L102" i="79"/>
  <c r="R101" i="79"/>
  <c r="Q101" i="79"/>
  <c r="M101" i="79"/>
  <c r="L101" i="79"/>
  <c r="R100" i="79"/>
  <c r="Q100" i="79"/>
  <c r="M100" i="79"/>
  <c r="L100" i="79"/>
  <c r="R99" i="79"/>
  <c r="Q99" i="79"/>
  <c r="M99" i="79"/>
  <c r="L99" i="79"/>
  <c r="R98" i="79"/>
  <c r="Q98" i="79"/>
  <c r="M98" i="79"/>
  <c r="L98" i="79"/>
  <c r="R97" i="79"/>
  <c r="Q97" i="79"/>
  <c r="M97" i="79"/>
  <c r="L97" i="79"/>
  <c r="R96" i="79"/>
  <c r="Q96" i="79"/>
  <c r="M96" i="79"/>
  <c r="L96" i="79"/>
  <c r="R95" i="79"/>
  <c r="Q95" i="79"/>
  <c r="M95" i="79"/>
  <c r="L95" i="79"/>
  <c r="R94" i="79"/>
  <c r="Q94" i="79"/>
  <c r="L94" i="79"/>
  <c r="R93" i="79"/>
  <c r="Q93" i="79"/>
  <c r="L93" i="79"/>
  <c r="R92" i="79"/>
  <c r="Q92" i="79"/>
  <c r="L92" i="79"/>
  <c r="R91" i="79"/>
  <c r="Q91" i="79"/>
  <c r="R90" i="79"/>
  <c r="Q90" i="79"/>
  <c r="R89" i="79"/>
  <c r="Q89" i="79"/>
  <c r="L89" i="79"/>
  <c r="R88" i="79"/>
  <c r="Q88" i="79"/>
  <c r="L88" i="79"/>
  <c r="R87" i="79"/>
  <c r="Q87" i="79"/>
  <c r="L87" i="79"/>
  <c r="R86" i="79"/>
  <c r="Q86" i="79"/>
  <c r="L86" i="79"/>
  <c r="R85" i="79"/>
  <c r="Q85" i="79"/>
  <c r="L85" i="79"/>
  <c r="R84" i="79"/>
  <c r="Q84" i="79"/>
  <c r="L84" i="79"/>
  <c r="R83" i="79"/>
  <c r="Q83" i="79"/>
  <c r="L83" i="79"/>
  <c r="R140" i="112"/>
  <c r="Q140" i="112"/>
  <c r="R139" i="112"/>
  <c r="Q139" i="112"/>
  <c r="R138" i="112"/>
  <c r="Q138" i="112"/>
  <c r="R137" i="112"/>
  <c r="Q137" i="112"/>
  <c r="R136" i="112"/>
  <c r="Q136" i="112"/>
  <c r="R135" i="112"/>
  <c r="Q135" i="112"/>
  <c r="R134" i="112"/>
  <c r="Q134" i="112"/>
  <c r="R133" i="112"/>
  <c r="Q133" i="112"/>
  <c r="R132" i="112"/>
  <c r="Q132" i="112"/>
  <c r="R131" i="112"/>
  <c r="Q131" i="112"/>
  <c r="R130" i="112"/>
  <c r="Q130" i="112"/>
  <c r="R129" i="112"/>
  <c r="Q129" i="112"/>
  <c r="R128" i="112"/>
  <c r="Q128" i="112"/>
  <c r="R127" i="112"/>
  <c r="Q127" i="112"/>
  <c r="R126" i="112"/>
  <c r="Q126" i="112"/>
  <c r="R125" i="112"/>
  <c r="Q125" i="112"/>
  <c r="R124" i="112"/>
  <c r="Q124" i="112"/>
  <c r="R123" i="112"/>
  <c r="Q123" i="112"/>
  <c r="R122" i="112"/>
  <c r="Q122" i="112"/>
  <c r="R121" i="112"/>
  <c r="Q121" i="112"/>
  <c r="R120" i="112"/>
  <c r="Q120" i="112"/>
  <c r="R119" i="112"/>
  <c r="Q119" i="112"/>
  <c r="R118" i="112"/>
  <c r="Q118" i="112"/>
  <c r="R117" i="112"/>
  <c r="Q117" i="112"/>
  <c r="R116" i="112"/>
  <c r="Q116" i="112"/>
  <c r="R115" i="112"/>
  <c r="Q115" i="112"/>
  <c r="R114" i="112"/>
  <c r="Q114" i="112"/>
  <c r="R113" i="112"/>
  <c r="Q113" i="112"/>
  <c r="R112" i="112"/>
  <c r="Q112" i="112"/>
  <c r="R111" i="112"/>
  <c r="Q111" i="112"/>
  <c r="R110" i="112"/>
  <c r="Q110" i="112"/>
  <c r="R109" i="112"/>
  <c r="Q109" i="112"/>
  <c r="R108" i="112"/>
  <c r="Q108" i="112"/>
  <c r="R107" i="112"/>
  <c r="Q107" i="112"/>
  <c r="R106" i="112"/>
  <c r="Q106" i="112"/>
  <c r="R105" i="112"/>
  <c r="Q105" i="112"/>
  <c r="R104" i="112"/>
  <c r="Q104" i="112"/>
  <c r="R103" i="112"/>
  <c r="Q103" i="112"/>
  <c r="R102" i="112"/>
  <c r="Q102" i="112"/>
  <c r="R101" i="112"/>
  <c r="Q101" i="112"/>
  <c r="R100" i="112"/>
  <c r="Q100" i="112"/>
  <c r="R99" i="112"/>
  <c r="Q99" i="112"/>
  <c r="R98" i="112"/>
  <c r="Q98" i="112"/>
  <c r="R97" i="112"/>
  <c r="Q97" i="112"/>
  <c r="R96" i="112"/>
  <c r="Q96" i="112"/>
  <c r="R95" i="112"/>
  <c r="Q95" i="112"/>
  <c r="R94" i="112"/>
  <c r="Q94" i="112"/>
  <c r="R93" i="112"/>
  <c r="Q93" i="112"/>
  <c r="Q92" i="112"/>
  <c r="Q91" i="112"/>
  <c r="Q90" i="112"/>
  <c r="M140" i="112"/>
  <c r="L140" i="112"/>
  <c r="M139" i="112"/>
  <c r="L139" i="112"/>
  <c r="M138" i="112"/>
  <c r="L138" i="112"/>
  <c r="M137" i="112"/>
  <c r="L137" i="112"/>
  <c r="M136" i="112"/>
  <c r="L136" i="112"/>
  <c r="M135" i="112"/>
  <c r="L135" i="112"/>
  <c r="M134" i="112"/>
  <c r="L134" i="112"/>
  <c r="M133" i="112"/>
  <c r="L133" i="112"/>
  <c r="L132" i="112"/>
  <c r="L131" i="112"/>
  <c r="L130" i="112"/>
  <c r="M129" i="112"/>
  <c r="L129" i="112"/>
  <c r="M128" i="112"/>
  <c r="L128" i="112"/>
  <c r="M127" i="112"/>
  <c r="L127" i="112"/>
  <c r="L126" i="112"/>
  <c r="L125" i="112"/>
  <c r="L124" i="112"/>
  <c r="L123" i="112"/>
  <c r="L122" i="112"/>
  <c r="L121" i="112"/>
  <c r="L120" i="112"/>
  <c r="M119" i="112"/>
  <c r="L119" i="112"/>
  <c r="M118" i="112"/>
  <c r="L118" i="112"/>
  <c r="L117" i="112"/>
  <c r="L116" i="112"/>
  <c r="L115" i="112"/>
  <c r="M114" i="112"/>
  <c r="L114" i="112"/>
  <c r="M113" i="112"/>
  <c r="L113" i="112"/>
  <c r="M112" i="112"/>
  <c r="L112" i="112"/>
  <c r="M111" i="112"/>
  <c r="L111" i="112"/>
  <c r="M110" i="112"/>
  <c r="L110" i="112"/>
  <c r="M109" i="112"/>
  <c r="L109" i="112"/>
  <c r="M108" i="112"/>
  <c r="L108" i="112"/>
  <c r="M107" i="112"/>
  <c r="L107" i="112"/>
  <c r="M106" i="112"/>
  <c r="L106" i="112"/>
  <c r="M105" i="112"/>
  <c r="L105" i="112"/>
  <c r="L104" i="112"/>
  <c r="L103" i="112"/>
  <c r="L102" i="112"/>
  <c r="L101" i="112"/>
  <c r="L100" i="112"/>
  <c r="L99" i="112"/>
  <c r="L98" i="112"/>
  <c r="L97" i="112"/>
  <c r="L96" i="112"/>
  <c r="L95" i="112"/>
  <c r="L94" i="112"/>
  <c r="L93" i="112"/>
  <c r="L92" i="112"/>
  <c r="L91" i="112"/>
  <c r="L90" i="112"/>
  <c r="R172" i="109"/>
  <c r="Q172" i="109"/>
  <c r="R171" i="109"/>
  <c r="Q171" i="109"/>
  <c r="R170" i="109"/>
  <c r="Q170" i="109"/>
  <c r="R169" i="109"/>
  <c r="Q169" i="109"/>
  <c r="R168" i="109"/>
  <c r="Q168" i="109"/>
  <c r="R167" i="109"/>
  <c r="Q167" i="109"/>
  <c r="R166" i="109"/>
  <c r="Q166" i="109"/>
  <c r="R165" i="109"/>
  <c r="Q165" i="109"/>
  <c r="R164" i="109"/>
  <c r="Q164" i="109"/>
  <c r="R163" i="109"/>
  <c r="Q163" i="109"/>
  <c r="R162" i="109"/>
  <c r="Q162" i="109"/>
  <c r="R161" i="109"/>
  <c r="Q161" i="109"/>
  <c r="R160" i="109"/>
  <c r="Q160" i="109"/>
  <c r="R159" i="109"/>
  <c r="Q159" i="109"/>
  <c r="R158" i="109"/>
  <c r="Q158" i="109"/>
  <c r="R157" i="109"/>
  <c r="Q157" i="109"/>
  <c r="R156" i="109"/>
  <c r="Q156" i="109"/>
  <c r="R155" i="109"/>
  <c r="Q155" i="109"/>
  <c r="R154" i="109"/>
  <c r="Q154" i="109"/>
  <c r="R153" i="109"/>
  <c r="Q153" i="109"/>
  <c r="R152" i="109"/>
  <c r="Q152" i="109"/>
  <c r="R151" i="109"/>
  <c r="Q151" i="109"/>
  <c r="R150" i="109"/>
  <c r="Q150" i="109"/>
  <c r="R149" i="109"/>
  <c r="Q149" i="109"/>
  <c r="R148" i="109"/>
  <c r="Q148" i="109"/>
  <c r="R147" i="109"/>
  <c r="Q147" i="109"/>
  <c r="R146" i="109"/>
  <c r="Q146" i="109"/>
  <c r="R145" i="109"/>
  <c r="Q145" i="109"/>
  <c r="R144" i="109"/>
  <c r="Q144" i="109"/>
  <c r="R143" i="109"/>
  <c r="Q143" i="109"/>
  <c r="R142" i="109"/>
  <c r="Q142" i="109"/>
  <c r="R141" i="109"/>
  <c r="Q141" i="109"/>
  <c r="Q140" i="109"/>
  <c r="Q139" i="109"/>
  <c r="R138" i="109"/>
  <c r="Q138" i="109"/>
  <c r="R137" i="109"/>
  <c r="Q137" i="109"/>
  <c r="R136" i="109"/>
  <c r="Q136" i="109"/>
  <c r="R135" i="109"/>
  <c r="Q135" i="109"/>
  <c r="R134" i="109"/>
  <c r="Q134" i="109"/>
  <c r="R133" i="109"/>
  <c r="Q133" i="109"/>
  <c r="R132" i="109"/>
  <c r="Q132" i="109"/>
  <c r="R131" i="109"/>
  <c r="Q131" i="109"/>
  <c r="R130" i="109"/>
  <c r="Q130" i="109"/>
  <c r="R129" i="109"/>
  <c r="Q129" i="109"/>
  <c r="R128" i="109"/>
  <c r="Q128" i="109"/>
  <c r="R127" i="109"/>
  <c r="Q127" i="109"/>
  <c r="R126" i="109"/>
  <c r="Q126" i="109"/>
  <c r="R125" i="109"/>
  <c r="Q125" i="109"/>
  <c r="R124" i="109"/>
  <c r="Q124" i="109"/>
  <c r="R123" i="109"/>
  <c r="Q123" i="109"/>
  <c r="R122" i="109"/>
  <c r="Q122" i="109"/>
  <c r="R121" i="109"/>
  <c r="Q121" i="109"/>
  <c r="R120" i="109"/>
  <c r="Q120" i="109"/>
  <c r="R119" i="109"/>
  <c r="Q119" i="109"/>
  <c r="Q118" i="109"/>
  <c r="R117" i="109"/>
  <c r="Q117" i="109"/>
  <c r="R116" i="109"/>
  <c r="Q116" i="109"/>
  <c r="R115" i="109"/>
  <c r="Q115" i="109"/>
  <c r="R114" i="109"/>
  <c r="Q114" i="109"/>
  <c r="Q113" i="109"/>
  <c r="R112" i="109"/>
  <c r="Q112" i="109"/>
  <c r="R111" i="109"/>
  <c r="Q111" i="109"/>
  <c r="R110" i="109"/>
  <c r="Q110" i="109"/>
  <c r="Q109" i="109"/>
  <c r="R108" i="109"/>
  <c r="Q108" i="109"/>
  <c r="Q107" i="109"/>
  <c r="Q106" i="109"/>
  <c r="Q105" i="109"/>
  <c r="R104" i="109"/>
  <c r="Q104" i="109"/>
  <c r="M172" i="109"/>
  <c r="L172" i="109"/>
  <c r="M171" i="109"/>
  <c r="L171" i="109"/>
  <c r="M170" i="109"/>
  <c r="L170" i="109"/>
  <c r="M169" i="109"/>
  <c r="L169" i="109"/>
  <c r="M168" i="109"/>
  <c r="L168" i="109"/>
  <c r="M167" i="109"/>
  <c r="L167" i="109"/>
  <c r="M166" i="109"/>
  <c r="L166" i="109"/>
  <c r="M165" i="109"/>
  <c r="L165" i="109"/>
  <c r="M164" i="109"/>
  <c r="L164" i="109"/>
  <c r="M163" i="109"/>
  <c r="L163" i="109"/>
  <c r="L162" i="109"/>
  <c r="L161" i="109"/>
  <c r="L160" i="109"/>
  <c r="L159" i="109"/>
  <c r="L158" i="109"/>
  <c r="L157" i="109"/>
  <c r="L156" i="109"/>
  <c r="L155" i="109"/>
  <c r="L154" i="109"/>
  <c r="L153" i="109"/>
  <c r="L152" i="109"/>
  <c r="M151" i="109"/>
  <c r="L151" i="109"/>
  <c r="M150" i="109"/>
  <c r="L150" i="109"/>
  <c r="M149" i="109"/>
  <c r="L149" i="109"/>
  <c r="L148" i="109"/>
  <c r="M147" i="109"/>
  <c r="L147" i="109"/>
  <c r="M146" i="109"/>
  <c r="L146" i="109"/>
  <c r="M145" i="109"/>
  <c r="L145" i="109"/>
  <c r="M144" i="109"/>
  <c r="L144" i="109"/>
  <c r="M143" i="109"/>
  <c r="L143" i="109"/>
  <c r="L142" i="109"/>
  <c r="M141" i="109"/>
  <c r="L141" i="109"/>
  <c r="M140" i="109"/>
  <c r="L140" i="109"/>
  <c r="L139" i="109"/>
  <c r="M138" i="109"/>
  <c r="L138" i="109"/>
  <c r="M137" i="109"/>
  <c r="L137" i="109"/>
  <c r="L136" i="109"/>
  <c r="M135" i="109"/>
  <c r="L135" i="109"/>
  <c r="L134" i="109"/>
  <c r="L133" i="109"/>
  <c r="L132" i="109"/>
  <c r="M131" i="109"/>
  <c r="L131" i="109"/>
  <c r="M130" i="109"/>
  <c r="L130" i="109"/>
  <c r="M129" i="109"/>
  <c r="L129" i="109"/>
  <c r="M128" i="109"/>
  <c r="L128" i="109"/>
  <c r="M127" i="109"/>
  <c r="L127" i="109"/>
  <c r="M126" i="109"/>
  <c r="L126" i="109"/>
  <c r="L125" i="109"/>
  <c r="M124" i="109"/>
  <c r="L124" i="109"/>
  <c r="L123" i="109"/>
  <c r="M122" i="109"/>
  <c r="L122" i="109"/>
  <c r="M121" i="109"/>
  <c r="L121" i="109"/>
  <c r="M120" i="109"/>
  <c r="S120" i="109" s="1" a="1"/>
  <c r="S120" i="109" s="1"/>
  <c r="L120" i="109"/>
  <c r="M119" i="109"/>
  <c r="S119" i="109" s="1" a="1"/>
  <c r="S119" i="109" s="1"/>
  <c r="L119" i="109"/>
  <c r="M118" i="109"/>
  <c r="L118" i="109"/>
  <c r="M117" i="109"/>
  <c r="L117" i="109"/>
  <c r="L116" i="109"/>
  <c r="L115" i="109"/>
  <c r="L114" i="109"/>
  <c r="M113" i="109"/>
  <c r="L113" i="109"/>
  <c r="L112" i="109"/>
  <c r="L111" i="109"/>
  <c r="L110" i="109"/>
  <c r="L109" i="109"/>
  <c r="L108" i="109"/>
  <c r="L107" i="109"/>
  <c r="L106" i="109"/>
  <c r="L105" i="109"/>
  <c r="M104" i="109"/>
  <c r="L104" i="109"/>
  <c r="R138" i="75"/>
  <c r="Q138" i="75"/>
  <c r="M138" i="75"/>
  <c r="L138" i="75"/>
  <c r="R137" i="75"/>
  <c r="Q137" i="75"/>
  <c r="M137" i="75"/>
  <c r="L137" i="75"/>
  <c r="R136" i="75"/>
  <c r="Q136" i="75"/>
  <c r="M136" i="75"/>
  <c r="L136" i="75"/>
  <c r="R135" i="75"/>
  <c r="Q135" i="75"/>
  <c r="M135" i="75"/>
  <c r="L135" i="75"/>
  <c r="R134" i="75"/>
  <c r="Q134" i="75"/>
  <c r="M134" i="75"/>
  <c r="L134" i="75"/>
  <c r="R133" i="75"/>
  <c r="Q133" i="75"/>
  <c r="M133" i="75"/>
  <c r="L133" i="75"/>
  <c r="R132" i="75"/>
  <c r="Q132" i="75"/>
  <c r="M132" i="75"/>
  <c r="L132" i="75"/>
  <c r="R131" i="75"/>
  <c r="Q131" i="75"/>
  <c r="M131" i="75"/>
  <c r="L131" i="75"/>
  <c r="R130" i="75"/>
  <c r="Q130" i="75"/>
  <c r="M130" i="75"/>
  <c r="L130" i="75"/>
  <c r="R129" i="75"/>
  <c r="Q129" i="75"/>
  <c r="R128" i="75"/>
  <c r="Q128" i="75"/>
  <c r="R127" i="75"/>
  <c r="Q127" i="75"/>
  <c r="L127" i="75"/>
  <c r="R126" i="75"/>
  <c r="Q126" i="75"/>
  <c r="L126" i="75"/>
  <c r="R125" i="75"/>
  <c r="Q125" i="75"/>
  <c r="L125" i="75"/>
  <c r="R124" i="75"/>
  <c r="Q124" i="75"/>
  <c r="L124" i="75"/>
  <c r="R123" i="75"/>
  <c r="Q123" i="75"/>
  <c r="L123" i="75"/>
  <c r="R122" i="75"/>
  <c r="Q122" i="75"/>
  <c r="L122" i="75"/>
  <c r="R121" i="75"/>
  <c r="Q121" i="75"/>
  <c r="L121" i="75"/>
  <c r="R120" i="75"/>
  <c r="Q120" i="75"/>
  <c r="L120" i="75"/>
  <c r="R119" i="75"/>
  <c r="Q119" i="75"/>
  <c r="L119" i="75"/>
  <c r="R118" i="75"/>
  <c r="Q118" i="75"/>
  <c r="L118" i="75"/>
  <c r="R117" i="75"/>
  <c r="Q117" i="75"/>
  <c r="L117" i="75"/>
  <c r="R116" i="75"/>
  <c r="Q116" i="75"/>
  <c r="M116" i="75"/>
  <c r="L116" i="75"/>
  <c r="R115" i="75"/>
  <c r="Q115" i="75"/>
  <c r="M115" i="75"/>
  <c r="L115" i="75"/>
  <c r="R114" i="75"/>
  <c r="Q114" i="75"/>
  <c r="M114" i="75"/>
  <c r="L114" i="75"/>
  <c r="R113" i="75"/>
  <c r="Q113" i="75"/>
  <c r="L113" i="75"/>
  <c r="R112" i="75"/>
  <c r="Q112" i="75"/>
  <c r="L112" i="75"/>
  <c r="R111" i="75"/>
  <c r="Q111" i="75"/>
  <c r="L111" i="75"/>
  <c r="R110" i="75"/>
  <c r="Q110" i="75"/>
  <c r="L110" i="75"/>
  <c r="R109" i="75"/>
  <c r="Q109" i="75"/>
  <c r="L109" i="75"/>
  <c r="R108" i="75"/>
  <c r="Q108" i="75"/>
  <c r="L108" i="75"/>
  <c r="R107" i="75"/>
  <c r="Q107" i="75"/>
  <c r="L107" i="75"/>
  <c r="R106" i="75"/>
  <c r="Q106" i="75"/>
  <c r="L106" i="75"/>
  <c r="R105" i="75"/>
  <c r="Q105" i="75"/>
  <c r="L105" i="75"/>
  <c r="R104" i="75"/>
  <c r="Q104" i="75"/>
  <c r="M104" i="75"/>
  <c r="L104" i="75"/>
  <c r="R103" i="75"/>
  <c r="Q103" i="75"/>
  <c r="M103" i="75"/>
  <c r="L103" i="75"/>
  <c r="R102" i="75"/>
  <c r="Q102" i="75"/>
  <c r="M102" i="75"/>
  <c r="L102" i="75"/>
  <c r="R101" i="75"/>
  <c r="Q101" i="75"/>
  <c r="M101" i="75"/>
  <c r="L101" i="75"/>
  <c r="R100" i="75"/>
  <c r="Q100" i="75"/>
  <c r="M100" i="75"/>
  <c r="L100" i="75"/>
  <c r="R99" i="75"/>
  <c r="Q99" i="75"/>
  <c r="M99" i="75"/>
  <c r="L99" i="75"/>
  <c r="R98" i="75"/>
  <c r="Q98" i="75"/>
  <c r="M98" i="75"/>
  <c r="L98" i="75"/>
  <c r="R97" i="75"/>
  <c r="Q97" i="75"/>
  <c r="M97" i="75"/>
  <c r="L97" i="75"/>
  <c r="R96" i="75"/>
  <c r="Q96" i="75"/>
  <c r="M96" i="75"/>
  <c r="L96" i="75"/>
  <c r="R95" i="75"/>
  <c r="Q95" i="75"/>
  <c r="M95" i="75"/>
  <c r="L95" i="75"/>
  <c r="R94" i="75"/>
  <c r="Q94" i="75"/>
  <c r="L94" i="75"/>
  <c r="R93" i="75"/>
  <c r="Q93" i="75"/>
  <c r="L93" i="75"/>
  <c r="R92" i="75"/>
  <c r="Q92" i="75"/>
  <c r="L92" i="75"/>
  <c r="R91" i="75"/>
  <c r="Q91" i="75"/>
  <c r="L91" i="75"/>
  <c r="R90" i="75"/>
  <c r="Q90" i="75"/>
  <c r="M90" i="75"/>
  <c r="L90" i="75"/>
  <c r="R89" i="75"/>
  <c r="Q89" i="75"/>
  <c r="M89" i="75"/>
  <c r="L89" i="75"/>
  <c r="R88" i="75"/>
  <c r="Q88" i="75"/>
  <c r="L88" i="75"/>
  <c r="R87" i="75"/>
  <c r="Q87" i="75"/>
  <c r="M87" i="75"/>
  <c r="L87" i="75"/>
  <c r="R86" i="75"/>
  <c r="Q86" i="75"/>
  <c r="L86" i="75"/>
  <c r="R85" i="75"/>
  <c r="Q85" i="75"/>
  <c r="M85" i="75"/>
  <c r="L85" i="75"/>
  <c r="R84" i="75"/>
  <c r="Q84" i="75"/>
  <c r="L84" i="75"/>
  <c r="R83" i="75"/>
  <c r="Q83" i="75"/>
  <c r="M83" i="75"/>
  <c r="L83" i="75"/>
  <c r="R82" i="75"/>
  <c r="Q82" i="75"/>
  <c r="L82" i="75"/>
  <c r="R81" i="75"/>
  <c r="Q81" i="75"/>
  <c r="L81" i="75"/>
  <c r="R132" i="77"/>
  <c r="Q132" i="77"/>
  <c r="M132" i="77"/>
  <c r="L132" i="77"/>
  <c r="R131" i="77"/>
  <c r="Q131" i="77"/>
  <c r="M131" i="77"/>
  <c r="L131" i="77"/>
  <c r="R130" i="77"/>
  <c r="Q130" i="77"/>
  <c r="M130" i="77"/>
  <c r="L130" i="77"/>
  <c r="R129" i="77"/>
  <c r="Q129" i="77"/>
  <c r="M129" i="77"/>
  <c r="L129" i="77"/>
  <c r="R128" i="77"/>
  <c r="Q128" i="77"/>
  <c r="M128" i="77"/>
  <c r="L128" i="77"/>
  <c r="R127" i="77"/>
  <c r="Q127" i="77"/>
  <c r="M127" i="77"/>
  <c r="L127" i="77"/>
  <c r="R126" i="77"/>
  <c r="Q126" i="77"/>
  <c r="M126" i="77"/>
  <c r="L126" i="77"/>
  <c r="R125" i="77"/>
  <c r="Q125" i="77"/>
  <c r="M125" i="77"/>
  <c r="L125" i="77"/>
  <c r="R124" i="77"/>
  <c r="Q124" i="77"/>
  <c r="M124" i="77"/>
  <c r="L124" i="77"/>
  <c r="R123" i="77"/>
  <c r="Q123" i="77"/>
  <c r="L123" i="77"/>
  <c r="R122" i="77"/>
  <c r="Q122" i="77"/>
  <c r="L122" i="77"/>
  <c r="R121" i="77"/>
  <c r="Q121" i="77"/>
  <c r="L121" i="77"/>
  <c r="R120" i="77"/>
  <c r="Q120" i="77"/>
  <c r="L120" i="77"/>
  <c r="R119" i="77"/>
  <c r="Q119" i="77"/>
  <c r="L119" i="77"/>
  <c r="R118" i="77"/>
  <c r="Q118" i="77"/>
  <c r="L118" i="77"/>
  <c r="R117" i="77"/>
  <c r="Q117" i="77"/>
  <c r="L117" i="77"/>
  <c r="R116" i="77"/>
  <c r="Q116" i="77"/>
  <c r="L116" i="77"/>
  <c r="R115" i="77"/>
  <c r="Q115" i="77"/>
  <c r="L115" i="77"/>
  <c r="R114" i="77"/>
  <c r="Q114" i="77"/>
  <c r="L114" i="77"/>
  <c r="R113" i="77"/>
  <c r="Q113" i="77"/>
  <c r="M113" i="77"/>
  <c r="L113" i="77"/>
  <c r="R112" i="77"/>
  <c r="Q112" i="77"/>
  <c r="M112" i="77"/>
  <c r="L112" i="77"/>
  <c r="R111" i="77"/>
  <c r="Q111" i="77"/>
  <c r="M111" i="77"/>
  <c r="L111" i="77"/>
  <c r="R110" i="77"/>
  <c r="Q110" i="77"/>
  <c r="M110" i="77"/>
  <c r="L110" i="77"/>
  <c r="R109" i="77"/>
  <c r="Q109" i="77"/>
  <c r="L109" i="77"/>
  <c r="R108" i="77"/>
  <c r="Q108" i="77"/>
  <c r="L108" i="77"/>
  <c r="R107" i="77"/>
  <c r="Q107" i="77"/>
  <c r="L107" i="77"/>
  <c r="R106" i="77"/>
  <c r="Q106" i="77"/>
  <c r="M106" i="77"/>
  <c r="L106" i="77"/>
  <c r="R105" i="77"/>
  <c r="Q105" i="77"/>
  <c r="M105" i="77"/>
  <c r="L105" i="77"/>
  <c r="R104" i="77"/>
  <c r="Q104" i="77"/>
  <c r="L104" i="77"/>
  <c r="R103" i="77"/>
  <c r="Q103" i="77"/>
  <c r="L103" i="77"/>
  <c r="R102" i="77"/>
  <c r="Q102" i="77"/>
  <c r="M102" i="77"/>
  <c r="L102" i="77"/>
  <c r="R101" i="77"/>
  <c r="Q101" i="77"/>
  <c r="M101" i="77"/>
  <c r="L101" i="77"/>
  <c r="R100" i="77"/>
  <c r="Q100" i="77"/>
  <c r="M100" i="77"/>
  <c r="L100" i="77"/>
  <c r="R99" i="77"/>
  <c r="Q99" i="77"/>
  <c r="M99" i="77"/>
  <c r="L99" i="77"/>
  <c r="R98" i="77"/>
  <c r="Q98" i="77"/>
  <c r="M98" i="77"/>
  <c r="L98" i="77"/>
  <c r="R97" i="77"/>
  <c r="Q97" i="77"/>
  <c r="M97" i="77"/>
  <c r="L97" i="77"/>
  <c r="R96" i="77"/>
  <c r="Q96" i="77"/>
  <c r="M96" i="77"/>
  <c r="L96" i="77"/>
  <c r="R95" i="77"/>
  <c r="Q95" i="77"/>
  <c r="M95" i="77"/>
  <c r="L95" i="77"/>
  <c r="R94" i="77"/>
  <c r="Q94" i="77"/>
  <c r="M94" i="77"/>
  <c r="L94" i="77"/>
  <c r="R93" i="77"/>
  <c r="Q93" i="77"/>
  <c r="M93" i="77"/>
  <c r="L93" i="77"/>
  <c r="R92" i="77"/>
  <c r="Q92" i="77"/>
  <c r="M92" i="77"/>
  <c r="L92" i="77"/>
  <c r="R91" i="77"/>
  <c r="Q91" i="77"/>
  <c r="L91" i="77"/>
  <c r="R90" i="77"/>
  <c r="Q90" i="77"/>
  <c r="L90" i="77"/>
  <c r="R89" i="77"/>
  <c r="Q89" i="77"/>
  <c r="L89" i="77"/>
  <c r="R88" i="77"/>
  <c r="Q88" i="77"/>
  <c r="L88" i="77"/>
  <c r="R87" i="77"/>
  <c r="Q87" i="77"/>
  <c r="M87" i="77"/>
  <c r="L87" i="77"/>
  <c r="R86" i="77"/>
  <c r="Q86" i="77"/>
  <c r="M86" i="77"/>
  <c r="L86" i="77"/>
  <c r="R85" i="77"/>
  <c r="Q85" i="77"/>
  <c r="M85" i="77"/>
  <c r="L85" i="77"/>
  <c r="R84" i="77"/>
  <c r="Q84" i="77"/>
  <c r="M84" i="77"/>
  <c r="L84" i="77"/>
  <c r="R83" i="77"/>
  <c r="Q83" i="77"/>
  <c r="M83" i="77"/>
  <c r="L83" i="77"/>
  <c r="R82" i="77"/>
  <c r="Q82" i="77"/>
  <c r="M82" i="77"/>
  <c r="L82" i="77"/>
  <c r="R81" i="77"/>
  <c r="Q81" i="77"/>
  <c r="M81" i="77"/>
  <c r="L81" i="77"/>
  <c r="R80" i="77"/>
  <c r="Q80" i="77"/>
  <c r="M80" i="77"/>
  <c r="L80" i="77"/>
  <c r="R79" i="77"/>
  <c r="Q79" i="77"/>
  <c r="L79" i="77"/>
  <c r="R138" i="74"/>
  <c r="Q138" i="74"/>
  <c r="R137" i="74"/>
  <c r="Q137" i="74"/>
  <c r="R136" i="74"/>
  <c r="Q136" i="74"/>
  <c r="R135" i="74"/>
  <c r="Q135" i="74"/>
  <c r="R134" i="74"/>
  <c r="Q134" i="74"/>
  <c r="R133" i="74"/>
  <c r="Q133" i="74"/>
  <c r="R132" i="74"/>
  <c r="Q132" i="74"/>
  <c r="R131" i="74"/>
  <c r="Q131" i="74"/>
  <c r="R130" i="74"/>
  <c r="Q130" i="74"/>
  <c r="R129" i="74"/>
  <c r="Q129" i="74"/>
  <c r="R128" i="74"/>
  <c r="Q128" i="74"/>
  <c r="R127" i="74"/>
  <c r="Q127" i="74"/>
  <c r="R126" i="74"/>
  <c r="Q126" i="74"/>
  <c r="R125" i="74"/>
  <c r="Q125" i="74"/>
  <c r="R124" i="74"/>
  <c r="Q124" i="74"/>
  <c r="R123" i="74"/>
  <c r="Q123" i="74"/>
  <c r="R122" i="74"/>
  <c r="Q122" i="74"/>
  <c r="R121" i="74"/>
  <c r="Q121" i="74"/>
  <c r="R120" i="74"/>
  <c r="Q120" i="74"/>
  <c r="R119" i="74"/>
  <c r="Q119" i="74"/>
  <c r="R118" i="74"/>
  <c r="Q118" i="74"/>
  <c r="R117" i="74"/>
  <c r="Q117" i="74"/>
  <c r="R116" i="74"/>
  <c r="Q116" i="74"/>
  <c r="R115" i="74"/>
  <c r="Q115" i="74"/>
  <c r="R114" i="74"/>
  <c r="Q114" i="74"/>
  <c r="R113" i="74"/>
  <c r="Q113" i="74"/>
  <c r="R112" i="74"/>
  <c r="Q112" i="74"/>
  <c r="R111" i="74"/>
  <c r="Q111" i="74"/>
  <c r="R110" i="74"/>
  <c r="Q110" i="74"/>
  <c r="R109" i="74"/>
  <c r="Q109" i="74"/>
  <c r="R108" i="74"/>
  <c r="Q108" i="74"/>
  <c r="R107" i="74"/>
  <c r="Q107" i="74"/>
  <c r="R106" i="74"/>
  <c r="Q106" i="74"/>
  <c r="R105" i="74"/>
  <c r="Q105" i="74"/>
  <c r="R104" i="74"/>
  <c r="Q104" i="74"/>
  <c r="R103" i="74"/>
  <c r="Q103" i="74"/>
  <c r="R102" i="74"/>
  <c r="Q102" i="74"/>
  <c r="R101" i="74"/>
  <c r="Q101" i="74"/>
  <c r="R100" i="74"/>
  <c r="Q100" i="74"/>
  <c r="R99" i="74"/>
  <c r="Q99" i="74"/>
  <c r="R98" i="74"/>
  <c r="Q98" i="74"/>
  <c r="R97" i="74"/>
  <c r="Q97" i="74"/>
  <c r="R96" i="74"/>
  <c r="Q96" i="74"/>
  <c r="R95" i="74"/>
  <c r="Q95" i="74"/>
  <c r="R94" i="74"/>
  <c r="Q94" i="74"/>
  <c r="R93" i="74"/>
  <c r="Q93" i="74"/>
  <c r="R92" i="74"/>
  <c r="Q92" i="74"/>
  <c r="R91" i="74"/>
  <c r="Q91" i="74"/>
  <c r="R90" i="74"/>
  <c r="Q90" i="74"/>
  <c r="R89" i="74"/>
  <c r="Q89" i="74"/>
  <c r="R88" i="74"/>
  <c r="Q88" i="74"/>
  <c r="R87" i="74"/>
  <c r="Q87" i="74"/>
  <c r="R86" i="74"/>
  <c r="Q86" i="74"/>
  <c r="R85" i="74"/>
  <c r="Q85" i="74"/>
  <c r="R84" i="74"/>
  <c r="Q84" i="74"/>
  <c r="R83" i="74"/>
  <c r="Q83" i="74"/>
  <c r="R82" i="74"/>
  <c r="Q82" i="74"/>
  <c r="R81" i="74"/>
  <c r="Q81" i="74"/>
  <c r="M138" i="74"/>
  <c r="L138" i="74"/>
  <c r="M137" i="74"/>
  <c r="L137" i="74"/>
  <c r="M136" i="74"/>
  <c r="L136" i="74"/>
  <c r="M135" i="74"/>
  <c r="L135" i="74"/>
  <c r="M134" i="74"/>
  <c r="L134" i="74"/>
  <c r="M133" i="74"/>
  <c r="L133" i="74"/>
  <c r="M132" i="74"/>
  <c r="L132" i="74"/>
  <c r="M131" i="74"/>
  <c r="L131" i="74"/>
  <c r="M130" i="74"/>
  <c r="L130" i="74"/>
  <c r="L129" i="74"/>
  <c r="L128" i="74"/>
  <c r="L127" i="74"/>
  <c r="L126" i="74"/>
  <c r="L125" i="74"/>
  <c r="L124" i="74"/>
  <c r="L123" i="74"/>
  <c r="L122" i="74"/>
  <c r="L121" i="74"/>
  <c r="L120" i="74"/>
  <c r="L119" i="74"/>
  <c r="L118" i="74"/>
  <c r="L117" i="74"/>
  <c r="M116" i="74"/>
  <c r="L116" i="74"/>
  <c r="M115" i="74"/>
  <c r="L115" i="74"/>
  <c r="M114" i="74"/>
  <c r="L114" i="74"/>
  <c r="M113" i="74"/>
  <c r="L113" i="74"/>
  <c r="L112" i="74"/>
  <c r="L111" i="74"/>
  <c r="L110" i="74"/>
  <c r="L109" i="74"/>
  <c r="L108" i="74"/>
  <c r="L107" i="74"/>
  <c r="L106" i="74"/>
  <c r="M105" i="74"/>
  <c r="L105" i="74"/>
  <c r="M104" i="74"/>
  <c r="L104" i="74"/>
  <c r="M103" i="74"/>
  <c r="L103" i="74"/>
  <c r="M102" i="74"/>
  <c r="L102" i="74"/>
  <c r="M101" i="74"/>
  <c r="L101" i="74"/>
  <c r="M100" i="74"/>
  <c r="L100" i="74"/>
  <c r="M99" i="74"/>
  <c r="L99" i="74"/>
  <c r="M98" i="74"/>
  <c r="L98" i="74"/>
  <c r="M97" i="74"/>
  <c r="L97" i="74"/>
  <c r="M96" i="74"/>
  <c r="L96" i="74"/>
  <c r="M95" i="74"/>
  <c r="L95" i="74"/>
  <c r="L94" i="74"/>
  <c r="L93" i="74"/>
  <c r="L92" i="74"/>
  <c r="L91" i="74"/>
  <c r="M90" i="74"/>
  <c r="L90" i="74"/>
  <c r="M89" i="74"/>
  <c r="L89" i="74"/>
  <c r="L88" i="74"/>
  <c r="M87" i="74"/>
  <c r="L87" i="74"/>
  <c r="L86" i="74"/>
  <c r="M85" i="74"/>
  <c r="L85" i="74"/>
  <c r="L84" i="74"/>
  <c r="M83" i="74"/>
  <c r="L83" i="74"/>
  <c r="L82" i="74"/>
  <c r="L81" i="74"/>
  <c r="R137" i="76"/>
  <c r="Q137" i="76"/>
  <c r="R136" i="76"/>
  <c r="Q136" i="76"/>
  <c r="R135" i="76"/>
  <c r="Q135" i="76"/>
  <c r="R134" i="76"/>
  <c r="Q134" i="76"/>
  <c r="R133" i="76"/>
  <c r="Q133" i="76"/>
  <c r="R132" i="76"/>
  <c r="Q132" i="76"/>
  <c r="R131" i="76"/>
  <c r="Q131" i="76"/>
  <c r="R130" i="76"/>
  <c r="Q130" i="76"/>
  <c r="R129" i="76"/>
  <c r="Q129" i="76"/>
  <c r="R128" i="76"/>
  <c r="Q128" i="76"/>
  <c r="R127" i="76"/>
  <c r="Q127" i="76"/>
  <c r="R126" i="76"/>
  <c r="Q126" i="76"/>
  <c r="R125" i="76"/>
  <c r="Q125" i="76"/>
  <c r="R124" i="76"/>
  <c r="Q124" i="76"/>
  <c r="R123" i="76"/>
  <c r="Q123" i="76"/>
  <c r="R122" i="76"/>
  <c r="Q122" i="76"/>
  <c r="R121" i="76"/>
  <c r="Q121" i="76"/>
  <c r="R120" i="76"/>
  <c r="Q120" i="76"/>
  <c r="R119" i="76"/>
  <c r="Q119" i="76"/>
  <c r="R118" i="76"/>
  <c r="Q118" i="76"/>
  <c r="R117" i="76"/>
  <c r="Q117" i="76"/>
  <c r="R116" i="76"/>
  <c r="Q116" i="76"/>
  <c r="R115" i="76"/>
  <c r="Q115" i="76"/>
  <c r="R114" i="76"/>
  <c r="Q114" i="76"/>
  <c r="R113" i="76"/>
  <c r="Q113" i="76"/>
  <c r="R112" i="76"/>
  <c r="Q112" i="76"/>
  <c r="R111" i="76"/>
  <c r="Q111" i="76"/>
  <c r="R110" i="76"/>
  <c r="Q110" i="76"/>
  <c r="R109" i="76"/>
  <c r="Q109" i="76"/>
  <c r="R108" i="76"/>
  <c r="Q108" i="76"/>
  <c r="R107" i="76"/>
  <c r="Q107" i="76"/>
  <c r="R106" i="76"/>
  <c r="Q106" i="76"/>
  <c r="R105" i="76"/>
  <c r="Q105" i="76"/>
  <c r="R104" i="76"/>
  <c r="Q104" i="76"/>
  <c r="R103" i="76"/>
  <c r="Q103" i="76"/>
  <c r="R102" i="76"/>
  <c r="Q102" i="76"/>
  <c r="R101" i="76"/>
  <c r="Q101" i="76"/>
  <c r="R100" i="76"/>
  <c r="Q100" i="76"/>
  <c r="R99" i="76"/>
  <c r="Q99" i="76"/>
  <c r="R98" i="76"/>
  <c r="Q98" i="76"/>
  <c r="R97" i="76"/>
  <c r="Q97" i="76"/>
  <c r="R96" i="76"/>
  <c r="Q96" i="76"/>
  <c r="R95" i="76"/>
  <c r="Q95" i="76"/>
  <c r="R94" i="76"/>
  <c r="Q94" i="76"/>
  <c r="R93" i="76"/>
  <c r="Q93" i="76"/>
  <c r="R92" i="76"/>
  <c r="Q92" i="76"/>
  <c r="R91" i="76"/>
  <c r="Q91" i="76"/>
  <c r="R90" i="76"/>
  <c r="Q90" i="76"/>
  <c r="R89" i="76"/>
  <c r="Q89" i="76"/>
  <c r="R88" i="76"/>
  <c r="Q88" i="76"/>
  <c r="R87" i="76"/>
  <c r="Q87" i="76"/>
  <c r="R86" i="76"/>
  <c r="Q86" i="76"/>
  <c r="R85" i="76"/>
  <c r="Q85" i="76"/>
  <c r="R84" i="76"/>
  <c r="Q84" i="76"/>
  <c r="R83" i="76"/>
  <c r="Q83" i="76"/>
  <c r="R82" i="76"/>
  <c r="Q82" i="76"/>
  <c r="R81" i="76"/>
  <c r="Q81" i="76"/>
  <c r="M137" i="76"/>
  <c r="L137" i="76"/>
  <c r="L136" i="76"/>
  <c r="L135" i="76"/>
  <c r="L134" i="76"/>
  <c r="M133" i="76"/>
  <c r="L133" i="76"/>
  <c r="M132" i="76"/>
  <c r="L132" i="76"/>
  <c r="M131" i="76"/>
  <c r="L131" i="76"/>
  <c r="M130" i="76"/>
  <c r="L130" i="76"/>
  <c r="M129" i="76"/>
  <c r="L129" i="76"/>
  <c r="L128" i="76"/>
  <c r="L127" i="76"/>
  <c r="L126" i="76"/>
  <c r="L125" i="76"/>
  <c r="L124" i="76"/>
  <c r="L123" i="76"/>
  <c r="L122" i="76"/>
  <c r="L121" i="76"/>
  <c r="L120" i="76"/>
  <c r="L119" i="76"/>
  <c r="L118" i="76"/>
  <c r="L117" i="76"/>
  <c r="M116" i="76"/>
  <c r="L116" i="76"/>
  <c r="M115" i="76"/>
  <c r="L115" i="76"/>
  <c r="M114" i="76"/>
  <c r="L114" i="76"/>
  <c r="M113" i="76"/>
  <c r="L113" i="76"/>
  <c r="L112" i="76"/>
  <c r="L111" i="76"/>
  <c r="L110" i="76"/>
  <c r="M109" i="76"/>
  <c r="L109" i="76"/>
  <c r="M108" i="76"/>
  <c r="L108" i="76"/>
  <c r="L107" i="76"/>
  <c r="L106" i="76"/>
  <c r="L105" i="76"/>
  <c r="M104" i="76"/>
  <c r="L104" i="76"/>
  <c r="M103" i="76"/>
  <c r="L103" i="76"/>
  <c r="M102" i="76"/>
  <c r="L102" i="76"/>
  <c r="M101" i="76"/>
  <c r="L101" i="76"/>
  <c r="M100" i="76"/>
  <c r="L100" i="76"/>
  <c r="M99" i="76"/>
  <c r="L99" i="76"/>
  <c r="M98" i="76"/>
  <c r="L98" i="76"/>
  <c r="M97" i="76"/>
  <c r="L97" i="76"/>
  <c r="M96" i="76"/>
  <c r="L96" i="76"/>
  <c r="M95" i="76"/>
  <c r="L95" i="76"/>
  <c r="L94" i="76"/>
  <c r="L93" i="76"/>
  <c r="L92" i="76"/>
  <c r="L91" i="76"/>
  <c r="M90" i="76"/>
  <c r="L90" i="76"/>
  <c r="M89" i="76"/>
  <c r="L89" i="76"/>
  <c r="L88" i="76"/>
  <c r="M87" i="76"/>
  <c r="L87" i="76"/>
  <c r="L86" i="76"/>
  <c r="M85" i="76"/>
  <c r="L85" i="76"/>
  <c r="L84" i="76"/>
  <c r="M83" i="76"/>
  <c r="L83" i="76"/>
  <c r="L82" i="76"/>
  <c r="L81" i="76"/>
  <c r="R135" i="73"/>
  <c r="Q135" i="73"/>
  <c r="R134" i="73"/>
  <c r="Q134" i="73"/>
  <c r="R133" i="73"/>
  <c r="Q133" i="73"/>
  <c r="R132" i="73"/>
  <c r="Q132" i="73"/>
  <c r="R131" i="73"/>
  <c r="Q131" i="73"/>
  <c r="R130" i="73"/>
  <c r="Q130" i="73"/>
  <c r="R129" i="73"/>
  <c r="Q129" i="73"/>
  <c r="R128" i="73"/>
  <c r="Q128" i="73"/>
  <c r="R127" i="73"/>
  <c r="Q127" i="73"/>
  <c r="Q126" i="73"/>
  <c r="Q125" i="73"/>
  <c r="Q124" i="73"/>
  <c r="R123" i="73"/>
  <c r="Q123" i="73"/>
  <c r="R122" i="73"/>
  <c r="Q122" i="73"/>
  <c r="R121" i="73"/>
  <c r="Q121" i="73"/>
  <c r="R120" i="73"/>
  <c r="Q120" i="73"/>
  <c r="R119" i="73"/>
  <c r="Q119" i="73"/>
  <c r="R118" i="73"/>
  <c r="Q118" i="73"/>
  <c r="R117" i="73"/>
  <c r="Q117" i="73"/>
  <c r="R116" i="73"/>
  <c r="Q116" i="73"/>
  <c r="R115" i="73"/>
  <c r="Q115" i="73"/>
  <c r="R114" i="73"/>
  <c r="Q114" i="73"/>
  <c r="R113" i="73"/>
  <c r="Q113" i="73"/>
  <c r="R112" i="73"/>
  <c r="Q112" i="73"/>
  <c r="R111" i="73"/>
  <c r="Q111" i="73"/>
  <c r="R110" i="73"/>
  <c r="Q110" i="73"/>
  <c r="R109" i="73"/>
  <c r="Q109" i="73"/>
  <c r="R108" i="73"/>
  <c r="Q108" i="73"/>
  <c r="R107" i="73"/>
  <c r="Q107" i="73"/>
  <c r="R106" i="73"/>
  <c r="Q106" i="73"/>
  <c r="R105" i="73"/>
  <c r="Q105" i="73"/>
  <c r="R104" i="73"/>
  <c r="Q104" i="73"/>
  <c r="R103" i="73"/>
  <c r="Q103" i="73"/>
  <c r="R102" i="73"/>
  <c r="Q102" i="73"/>
  <c r="R101" i="73"/>
  <c r="Q101" i="73"/>
  <c r="R100" i="73"/>
  <c r="Q100" i="73"/>
  <c r="R99" i="73"/>
  <c r="Q99" i="73"/>
  <c r="R98" i="73"/>
  <c r="Q98" i="73"/>
  <c r="R97" i="73"/>
  <c r="Q97" i="73"/>
  <c r="R96" i="73"/>
  <c r="Q96" i="73"/>
  <c r="R95" i="73"/>
  <c r="Q95" i="73"/>
  <c r="R94" i="73"/>
  <c r="Q94" i="73"/>
  <c r="R93" i="73"/>
  <c r="Q93" i="73"/>
  <c r="R92" i="73"/>
  <c r="Q92" i="73"/>
  <c r="R91" i="73"/>
  <c r="Q91" i="73"/>
  <c r="R90" i="73"/>
  <c r="Q90" i="73"/>
  <c r="R89" i="73"/>
  <c r="Q89" i="73"/>
  <c r="R88" i="73"/>
  <c r="Q88" i="73"/>
  <c r="R87" i="73"/>
  <c r="Q87" i="73"/>
  <c r="R86" i="73"/>
  <c r="Q86" i="73"/>
  <c r="R85" i="73"/>
  <c r="Q85" i="73"/>
  <c r="R84" i="73"/>
  <c r="Q84" i="73"/>
  <c r="R83" i="73"/>
  <c r="Q83" i="73"/>
  <c r="R82" i="73"/>
  <c r="Q82" i="73"/>
  <c r="R81" i="73"/>
  <c r="Q81" i="73"/>
  <c r="M135" i="73"/>
  <c r="L135" i="73"/>
  <c r="L134" i="73"/>
  <c r="L133" i="73"/>
  <c r="L132" i="73"/>
  <c r="M131" i="73"/>
  <c r="L131" i="73"/>
  <c r="M130" i="73"/>
  <c r="L130" i="73"/>
  <c r="M129" i="73"/>
  <c r="L129" i="73"/>
  <c r="M128" i="73"/>
  <c r="L128" i="73"/>
  <c r="M127" i="73"/>
  <c r="L127" i="73"/>
  <c r="L126" i="73"/>
  <c r="L125" i="73"/>
  <c r="L124" i="73"/>
  <c r="L123" i="73"/>
  <c r="L122" i="73"/>
  <c r="L121" i="73"/>
  <c r="L120" i="73"/>
  <c r="L119" i="73"/>
  <c r="L118" i="73"/>
  <c r="L117" i="73"/>
  <c r="M116" i="73"/>
  <c r="L116" i="73"/>
  <c r="M115" i="73"/>
  <c r="L115" i="73"/>
  <c r="M114" i="73"/>
  <c r="L114" i="73"/>
  <c r="M113" i="73"/>
  <c r="L113" i="73"/>
  <c r="L112" i="73"/>
  <c r="L111" i="73"/>
  <c r="L110" i="73"/>
  <c r="M109" i="73"/>
  <c r="L109" i="73"/>
  <c r="M108" i="73"/>
  <c r="L108" i="73"/>
  <c r="L107" i="73"/>
  <c r="L106" i="73"/>
  <c r="L105" i="73"/>
  <c r="M104" i="73"/>
  <c r="L104" i="73"/>
  <c r="M103" i="73"/>
  <c r="L103" i="73"/>
  <c r="M102" i="73"/>
  <c r="L102" i="73"/>
  <c r="M101" i="73"/>
  <c r="L101" i="73"/>
  <c r="M100" i="73"/>
  <c r="L100" i="73"/>
  <c r="M99" i="73"/>
  <c r="L99" i="73"/>
  <c r="M98" i="73"/>
  <c r="L98" i="73"/>
  <c r="M97" i="73"/>
  <c r="L97" i="73"/>
  <c r="M96" i="73"/>
  <c r="L96" i="73"/>
  <c r="M95" i="73"/>
  <c r="L95" i="73"/>
  <c r="L94" i="73"/>
  <c r="L93" i="73"/>
  <c r="L92" i="73"/>
  <c r="L91" i="73"/>
  <c r="M90" i="73"/>
  <c r="L90" i="73"/>
  <c r="M89" i="73"/>
  <c r="L89" i="73"/>
  <c r="L88" i="73"/>
  <c r="M87" i="73"/>
  <c r="L87" i="73"/>
  <c r="L86" i="73"/>
  <c r="M85" i="73"/>
  <c r="L85" i="73"/>
  <c r="L84" i="73"/>
  <c r="M83" i="73"/>
  <c r="L83" i="73"/>
  <c r="L82" i="73"/>
  <c r="L81" i="73"/>
  <c r="R134" i="72"/>
  <c r="Q134" i="72"/>
  <c r="R133" i="72"/>
  <c r="Q133" i="72"/>
  <c r="R132" i="72"/>
  <c r="Q132" i="72"/>
  <c r="R131" i="72"/>
  <c r="Q131" i="72"/>
  <c r="R130" i="72"/>
  <c r="Q130" i="72"/>
  <c r="R129" i="72"/>
  <c r="Q129" i="72"/>
  <c r="R128" i="72"/>
  <c r="Q128" i="72"/>
  <c r="Q127" i="72"/>
  <c r="Q126" i="72"/>
  <c r="Q125" i="72"/>
  <c r="R124" i="72"/>
  <c r="Q124" i="72"/>
  <c r="R123" i="72"/>
  <c r="Q123" i="72"/>
  <c r="R122" i="72"/>
  <c r="Q122" i="72"/>
  <c r="R121" i="72"/>
  <c r="Q121" i="72"/>
  <c r="R120" i="72"/>
  <c r="Q120" i="72"/>
  <c r="R119" i="72"/>
  <c r="Q119" i="72"/>
  <c r="R118" i="72"/>
  <c r="Q118" i="72"/>
  <c r="R117" i="72"/>
  <c r="Q117" i="72"/>
  <c r="R116" i="72"/>
  <c r="Q116" i="72"/>
  <c r="R115" i="72"/>
  <c r="Q115" i="72"/>
  <c r="R114" i="72"/>
  <c r="Q114" i="72"/>
  <c r="R113" i="72"/>
  <c r="Q113" i="72"/>
  <c r="R112" i="72"/>
  <c r="Q112" i="72"/>
  <c r="R111" i="72"/>
  <c r="Q111" i="72"/>
  <c r="R110" i="72"/>
  <c r="Q110" i="72"/>
  <c r="R109" i="72"/>
  <c r="Q109" i="72"/>
  <c r="R108" i="72"/>
  <c r="Q108" i="72"/>
  <c r="R107" i="72"/>
  <c r="Q107" i="72"/>
  <c r="R106" i="72"/>
  <c r="Q106" i="72"/>
  <c r="R105" i="72"/>
  <c r="Q105" i="72"/>
  <c r="R104" i="72"/>
  <c r="Q104" i="72"/>
  <c r="R103" i="72"/>
  <c r="Q103" i="72"/>
  <c r="R102" i="72"/>
  <c r="Q102" i="72"/>
  <c r="R101" i="72"/>
  <c r="Q101" i="72"/>
  <c r="R100" i="72"/>
  <c r="Q100" i="72"/>
  <c r="R99" i="72"/>
  <c r="Q99" i="72"/>
  <c r="R98" i="72"/>
  <c r="Q98" i="72"/>
  <c r="R97" i="72"/>
  <c r="Q97" i="72"/>
  <c r="R96" i="72"/>
  <c r="Q96" i="72"/>
  <c r="R95" i="72"/>
  <c r="Q95" i="72"/>
  <c r="R94" i="72"/>
  <c r="Q94" i="72"/>
  <c r="R93" i="72"/>
  <c r="Q93" i="72"/>
  <c r="R92" i="72"/>
  <c r="Q92" i="72"/>
  <c r="R91" i="72"/>
  <c r="Q91" i="72"/>
  <c r="Q90" i="72"/>
  <c r="Q89" i="72"/>
  <c r="L134" i="72"/>
  <c r="L133" i="72"/>
  <c r="L132" i="72"/>
  <c r="L131" i="72"/>
  <c r="L130" i="72"/>
  <c r="L129" i="72"/>
  <c r="L128" i="72"/>
  <c r="L127" i="72"/>
  <c r="L126" i="72"/>
  <c r="L125" i="72"/>
  <c r="L124" i="72"/>
  <c r="L123" i="72"/>
  <c r="L122" i="72"/>
  <c r="L121" i="72"/>
  <c r="L120" i="72"/>
  <c r="L119" i="72"/>
  <c r="L118" i="72"/>
  <c r="L117" i="72"/>
  <c r="M116" i="72"/>
  <c r="L116" i="72"/>
  <c r="M115" i="72"/>
  <c r="L115" i="72"/>
  <c r="L114" i="72"/>
  <c r="L113" i="72"/>
  <c r="L112" i="72"/>
  <c r="M111" i="72"/>
  <c r="L111" i="72"/>
  <c r="M110" i="72"/>
  <c r="L110" i="72"/>
  <c r="M109" i="72"/>
  <c r="L109" i="72"/>
  <c r="M108" i="72"/>
  <c r="L108" i="72"/>
  <c r="M107" i="72"/>
  <c r="L107" i="72"/>
  <c r="M106" i="72"/>
  <c r="L106" i="72"/>
  <c r="M105" i="72"/>
  <c r="L105" i="72"/>
  <c r="M104" i="72"/>
  <c r="L104" i="72"/>
  <c r="M103" i="72"/>
  <c r="L103" i="72"/>
  <c r="L102" i="72"/>
  <c r="L101" i="72"/>
  <c r="L100" i="72"/>
  <c r="L99" i="72"/>
  <c r="M98" i="72"/>
  <c r="L98" i="72"/>
  <c r="L97" i="72"/>
  <c r="M96" i="72"/>
  <c r="L96" i="72"/>
  <c r="M95" i="72"/>
  <c r="L95" i="72"/>
  <c r="M94" i="72"/>
  <c r="L94" i="72"/>
  <c r="L93" i="72"/>
  <c r="L92" i="72"/>
  <c r="L91" i="72"/>
  <c r="L90" i="72"/>
  <c r="L89" i="72"/>
  <c r="R140" i="71"/>
  <c r="Q140" i="71"/>
  <c r="R139" i="71"/>
  <c r="Q139" i="71"/>
  <c r="R138" i="71"/>
  <c r="Q138" i="71"/>
  <c r="R137" i="71"/>
  <c r="Q137" i="71"/>
  <c r="R136" i="71"/>
  <c r="Q136" i="71"/>
  <c r="R135" i="71"/>
  <c r="Q135" i="71"/>
  <c r="R134" i="71"/>
  <c r="Q134" i="71"/>
  <c r="R133" i="71"/>
  <c r="Q133" i="71"/>
  <c r="R132" i="71"/>
  <c r="Q132" i="71"/>
  <c r="R131" i="71"/>
  <c r="Q131" i="71"/>
  <c r="R130" i="71"/>
  <c r="Q130" i="71"/>
  <c r="R129" i="71"/>
  <c r="Q129" i="71"/>
  <c r="R128" i="71"/>
  <c r="Q128" i="71"/>
  <c r="Q127" i="71"/>
  <c r="Q126" i="71"/>
  <c r="Q125" i="71"/>
  <c r="R124" i="71"/>
  <c r="Q124" i="71"/>
  <c r="R123" i="71"/>
  <c r="Q123" i="71"/>
  <c r="R122" i="71"/>
  <c r="Q122" i="71"/>
  <c r="R121" i="71"/>
  <c r="Q121" i="71"/>
  <c r="R120" i="71"/>
  <c r="Q120" i="71"/>
  <c r="R119" i="71"/>
  <c r="Q119" i="71"/>
  <c r="R118" i="71"/>
  <c r="Q118" i="71"/>
  <c r="R117" i="71"/>
  <c r="Q117" i="71"/>
  <c r="R116" i="71"/>
  <c r="Q116" i="71"/>
  <c r="R115" i="71"/>
  <c r="Q115" i="71"/>
  <c r="R114" i="71"/>
  <c r="Q114" i="71"/>
  <c r="R113" i="71"/>
  <c r="Q113" i="71"/>
  <c r="R112" i="71"/>
  <c r="Q112" i="71"/>
  <c r="R111" i="71"/>
  <c r="Q111" i="71"/>
  <c r="R110" i="71"/>
  <c r="Q110" i="71"/>
  <c r="R109" i="71"/>
  <c r="Q109" i="71"/>
  <c r="R108" i="71"/>
  <c r="Q108" i="71"/>
  <c r="R107" i="71"/>
  <c r="Q107" i="71"/>
  <c r="R106" i="71"/>
  <c r="Q106" i="71"/>
  <c r="R105" i="71"/>
  <c r="Q105" i="71"/>
  <c r="R104" i="71"/>
  <c r="Q104" i="71"/>
  <c r="R103" i="71"/>
  <c r="Q103" i="71"/>
  <c r="R102" i="71"/>
  <c r="Q102" i="71"/>
  <c r="R101" i="71"/>
  <c r="Q101" i="71"/>
  <c r="R100" i="71"/>
  <c r="Q100" i="71"/>
  <c r="R99" i="71"/>
  <c r="Q99" i="71"/>
  <c r="R98" i="71"/>
  <c r="Q98" i="71"/>
  <c r="R97" i="71"/>
  <c r="Q97" i="71"/>
  <c r="R96" i="71"/>
  <c r="Q96" i="71"/>
  <c r="R95" i="71"/>
  <c r="Q95" i="71"/>
  <c r="R94" i="71"/>
  <c r="Q94" i="71"/>
  <c r="R93" i="71"/>
  <c r="Q93" i="71"/>
  <c r="R92" i="71"/>
  <c r="Q92" i="71"/>
  <c r="R91" i="71"/>
  <c r="Q91" i="71"/>
  <c r="Q90" i="71"/>
  <c r="Q89" i="71"/>
  <c r="L140" i="71"/>
  <c r="L139" i="71"/>
  <c r="L138" i="71"/>
  <c r="L137" i="71"/>
  <c r="L136" i="71"/>
  <c r="L135" i="71"/>
  <c r="L134" i="71"/>
  <c r="L133" i="71"/>
  <c r="L132" i="71"/>
  <c r="L131" i="71"/>
  <c r="L130" i="71"/>
  <c r="L129" i="71"/>
  <c r="L128" i="71"/>
  <c r="L127" i="71"/>
  <c r="L126" i="71"/>
  <c r="L125" i="71"/>
  <c r="L124" i="71"/>
  <c r="L123" i="71"/>
  <c r="L122" i="71"/>
  <c r="L121" i="71"/>
  <c r="L120" i="71"/>
  <c r="L119" i="71"/>
  <c r="L118" i="71"/>
  <c r="L117" i="71"/>
  <c r="M116" i="71"/>
  <c r="L116" i="71"/>
  <c r="M115" i="71"/>
  <c r="L115" i="71"/>
  <c r="L114" i="71"/>
  <c r="L113" i="71"/>
  <c r="L112" i="71"/>
  <c r="M111" i="71"/>
  <c r="L111" i="71"/>
  <c r="M110" i="71"/>
  <c r="L110" i="71"/>
  <c r="M109" i="71"/>
  <c r="L109" i="71"/>
  <c r="M108" i="71"/>
  <c r="L108" i="71"/>
  <c r="M107" i="71"/>
  <c r="L107" i="71"/>
  <c r="M106" i="71"/>
  <c r="L106" i="71"/>
  <c r="M105" i="71"/>
  <c r="L105" i="71"/>
  <c r="M104" i="71"/>
  <c r="L104" i="71"/>
  <c r="M103" i="71"/>
  <c r="L103" i="71"/>
  <c r="L102" i="71"/>
  <c r="L101" i="71"/>
  <c r="L100" i="71"/>
  <c r="L99" i="71"/>
  <c r="M98" i="71"/>
  <c r="L98" i="71"/>
  <c r="L97" i="71"/>
  <c r="M96" i="71"/>
  <c r="L96" i="71"/>
  <c r="M95" i="71"/>
  <c r="L95" i="71"/>
  <c r="M94" i="71"/>
  <c r="L94" i="71"/>
  <c r="L93" i="71"/>
  <c r="L92" i="71"/>
  <c r="L91" i="71"/>
  <c r="L90" i="71"/>
  <c r="L89" i="71"/>
  <c r="J100" i="80"/>
  <c r="L100" i="80" s="1"/>
  <c r="J101" i="80"/>
  <c r="J102" i="80"/>
  <c r="L102" i="80" s="1"/>
  <c r="A18" i="13" a="1"/>
  <c r="A18" i="13" s="1"/>
  <c r="A5" i="13" a="1"/>
  <c r="A5" i="13" s="1"/>
  <c r="A31" i="13" a="1"/>
  <c r="A31" i="13" s="1"/>
  <c r="A24" i="13" a="1"/>
  <c r="A24" i="13" s="1"/>
  <c r="A23" i="13" a="1"/>
  <c r="A23" i="13" s="1"/>
  <c r="R119" i="117"/>
  <c r="Q119" i="117"/>
  <c r="M119" i="117"/>
  <c r="L119" i="117"/>
  <c r="R118" i="117"/>
  <c r="Q118" i="117"/>
  <c r="M118" i="117"/>
  <c r="L118" i="117"/>
  <c r="R117" i="117"/>
  <c r="Q117" i="117"/>
  <c r="M117" i="117"/>
  <c r="L117" i="117"/>
  <c r="R116" i="117"/>
  <c r="Q116" i="117"/>
  <c r="M116" i="117"/>
  <c r="L116" i="117"/>
  <c r="R115" i="117"/>
  <c r="Q115" i="117"/>
  <c r="M115" i="117"/>
  <c r="L115" i="117"/>
  <c r="R114" i="117"/>
  <c r="Q114" i="117"/>
  <c r="M114" i="117"/>
  <c r="L114" i="117"/>
  <c r="R113" i="117"/>
  <c r="Q113" i="117"/>
  <c r="M113" i="117"/>
  <c r="L113" i="117"/>
  <c r="R112" i="117"/>
  <c r="Q112" i="117"/>
  <c r="M112" i="117"/>
  <c r="L112" i="117"/>
  <c r="R111" i="117"/>
  <c r="Q111" i="117"/>
  <c r="L111" i="117"/>
  <c r="R110" i="117"/>
  <c r="Q110" i="117"/>
  <c r="L110" i="117"/>
  <c r="R109" i="117"/>
  <c r="Q109" i="117"/>
  <c r="L109" i="117"/>
  <c r="R108" i="117"/>
  <c r="Q108" i="117"/>
  <c r="L108" i="117"/>
  <c r="R107" i="117"/>
  <c r="Q107" i="117"/>
  <c r="L107" i="117"/>
  <c r="R106" i="117"/>
  <c r="Q106" i="117"/>
  <c r="L106" i="117"/>
  <c r="R105" i="117"/>
  <c r="Q105" i="117"/>
  <c r="L105" i="117"/>
  <c r="R104" i="117"/>
  <c r="Q104" i="117"/>
  <c r="L104" i="117"/>
  <c r="R103" i="117"/>
  <c r="Q103" i="117"/>
  <c r="M103" i="117"/>
  <c r="L103" i="117"/>
  <c r="R102" i="117"/>
  <c r="Q102" i="117"/>
  <c r="M102" i="117"/>
  <c r="L102" i="117"/>
  <c r="R101" i="117"/>
  <c r="Q101" i="117"/>
  <c r="M101" i="117"/>
  <c r="L101" i="117"/>
  <c r="R100" i="117"/>
  <c r="Q100" i="117"/>
  <c r="M100" i="117"/>
  <c r="L100" i="117"/>
  <c r="R99" i="117"/>
  <c r="Q99" i="117"/>
  <c r="M99" i="117"/>
  <c r="L99" i="117"/>
  <c r="R98" i="117"/>
  <c r="Q98" i="117"/>
  <c r="M98" i="117"/>
  <c r="L98" i="117"/>
  <c r="R97" i="117"/>
  <c r="Q97" i="117"/>
  <c r="M97" i="117"/>
  <c r="L97" i="117"/>
  <c r="R96" i="117"/>
  <c r="Q96" i="117"/>
  <c r="L96" i="117"/>
  <c r="R95" i="117"/>
  <c r="Q95" i="117"/>
  <c r="L95" i="117"/>
  <c r="R94" i="117"/>
  <c r="Q94" i="117"/>
  <c r="L94" i="117"/>
  <c r="R93" i="117"/>
  <c r="Q93" i="117"/>
  <c r="L93" i="117"/>
  <c r="R92" i="117"/>
  <c r="Q92" i="117"/>
  <c r="L92" i="117"/>
  <c r="R91" i="117"/>
  <c r="Q91" i="117"/>
  <c r="L91" i="117"/>
  <c r="R90" i="117"/>
  <c r="Q90" i="117"/>
  <c r="L90" i="117"/>
  <c r="R89" i="117"/>
  <c r="Q89" i="117"/>
  <c r="L89" i="117"/>
  <c r="R88" i="117"/>
  <c r="Q88" i="117"/>
  <c r="L88" i="117"/>
  <c r="R87" i="117"/>
  <c r="Q87" i="117"/>
  <c r="L87" i="117"/>
  <c r="R86" i="117"/>
  <c r="Q86" i="117"/>
  <c r="L86" i="117"/>
  <c r="R85" i="117"/>
  <c r="Q85" i="117"/>
  <c r="L85" i="117"/>
  <c r="R84" i="117"/>
  <c r="Q84" i="117"/>
  <c r="L84" i="117"/>
  <c r="R83" i="117"/>
  <c r="Q83" i="117"/>
  <c r="L83" i="117"/>
  <c r="Q82" i="117"/>
  <c r="L82" i="117"/>
  <c r="Q81" i="117"/>
  <c r="L81" i="117"/>
  <c r="R80" i="117"/>
  <c r="Q80" i="117"/>
  <c r="M80" i="117"/>
  <c r="L80" i="117"/>
  <c r="R79" i="117"/>
  <c r="Q79" i="117"/>
  <c r="M79" i="117"/>
  <c r="L79" i="117"/>
  <c r="R78" i="117"/>
  <c r="Q78" i="117"/>
  <c r="M78" i="117"/>
  <c r="L78" i="117"/>
  <c r="R73" i="117"/>
  <c r="Q73" i="117"/>
  <c r="M73" i="117"/>
  <c r="L73" i="117"/>
  <c r="R72" i="117"/>
  <c r="Q72" i="117"/>
  <c r="M72" i="117"/>
  <c r="L72" i="117"/>
  <c r="R71" i="117"/>
  <c r="Q71" i="117"/>
  <c r="M71" i="117"/>
  <c r="L71" i="117"/>
  <c r="R70" i="117"/>
  <c r="Q70" i="117"/>
  <c r="M70" i="117"/>
  <c r="L70" i="117"/>
  <c r="R69" i="117"/>
  <c r="Q69" i="117"/>
  <c r="M69" i="117"/>
  <c r="L69" i="117"/>
  <c r="R68" i="117"/>
  <c r="Q68" i="117"/>
  <c r="M68" i="117"/>
  <c r="L68" i="117"/>
  <c r="R67" i="117"/>
  <c r="Q67" i="117"/>
  <c r="M67" i="117"/>
  <c r="L67" i="117"/>
  <c r="R66" i="117"/>
  <c r="Q66" i="117"/>
  <c r="L66" i="117"/>
  <c r="R65" i="117"/>
  <c r="Q65" i="117"/>
  <c r="M65" i="117"/>
  <c r="L65" i="117"/>
  <c r="R64" i="117"/>
  <c r="Q64" i="117"/>
  <c r="M64" i="117"/>
  <c r="L64" i="117"/>
  <c r="R63" i="117"/>
  <c r="Q63" i="117"/>
  <c r="M63" i="117"/>
  <c r="L63" i="117"/>
  <c r="R62" i="117"/>
  <c r="Q62" i="117"/>
  <c r="R61" i="117"/>
  <c r="Q61" i="117"/>
  <c r="R60" i="117"/>
  <c r="Q60" i="117"/>
  <c r="J60" i="117"/>
  <c r="L60" i="117" s="1"/>
  <c r="R59" i="117"/>
  <c r="Q59" i="117"/>
  <c r="M59" i="117"/>
  <c r="L59" i="117"/>
  <c r="R58" i="117"/>
  <c r="Q58" i="117"/>
  <c r="M58" i="117"/>
  <c r="L58" i="117"/>
  <c r="R57" i="117"/>
  <c r="Q57" i="117"/>
  <c r="M57" i="117"/>
  <c r="L57" i="117"/>
  <c r="R56" i="117"/>
  <c r="Q56" i="117"/>
  <c r="M56" i="117"/>
  <c r="L56" i="117"/>
  <c r="R55" i="117"/>
  <c r="Q55" i="117"/>
  <c r="M55" i="117"/>
  <c r="L55" i="117"/>
  <c r="R54" i="117"/>
  <c r="Q54" i="117"/>
  <c r="M54" i="117"/>
  <c r="L54" i="117"/>
  <c r="R53" i="117"/>
  <c r="Q53" i="117"/>
  <c r="J53" i="117"/>
  <c r="L53" i="117" s="1"/>
  <c r="R52" i="117"/>
  <c r="Q52" i="117"/>
  <c r="J52" i="117"/>
  <c r="L52" i="117" s="1"/>
  <c r="R51" i="117"/>
  <c r="Q51" i="117"/>
  <c r="M51" i="117"/>
  <c r="L51" i="117"/>
  <c r="R50" i="117"/>
  <c r="Q50" i="117"/>
  <c r="M50" i="117"/>
  <c r="L50" i="117"/>
  <c r="R49" i="117"/>
  <c r="Q49" i="117"/>
  <c r="M49" i="117"/>
  <c r="L49" i="117"/>
  <c r="R48" i="117"/>
  <c r="Q48" i="117"/>
  <c r="R47" i="117"/>
  <c r="Q47" i="117"/>
  <c r="M47" i="117"/>
  <c r="L47" i="117"/>
  <c r="R46" i="117"/>
  <c r="Q46" i="117"/>
  <c r="M46" i="117"/>
  <c r="L46" i="117"/>
  <c r="R45" i="117"/>
  <c r="Q45" i="117"/>
  <c r="M45" i="117"/>
  <c r="L45" i="117"/>
  <c r="R44" i="117"/>
  <c r="Q44" i="117"/>
  <c r="L44" i="117"/>
  <c r="R43" i="117"/>
  <c r="Q43" i="117"/>
  <c r="M43" i="117"/>
  <c r="L43" i="117"/>
  <c r="R42" i="117"/>
  <c r="Q42" i="117"/>
  <c r="L42" i="117"/>
  <c r="R41" i="117"/>
  <c r="Q41" i="117"/>
  <c r="L41" i="117"/>
  <c r="R40" i="117"/>
  <c r="Q40" i="117"/>
  <c r="M40" i="117"/>
  <c r="L40" i="117"/>
  <c r="R39" i="117"/>
  <c r="Q39" i="117"/>
  <c r="M39" i="117"/>
  <c r="L39" i="117"/>
  <c r="R38" i="117"/>
  <c r="Q38" i="117"/>
  <c r="M38" i="117"/>
  <c r="L38" i="117"/>
  <c r="R37" i="117"/>
  <c r="Q37" i="117"/>
  <c r="L37" i="117"/>
  <c r="R36" i="117"/>
  <c r="Q36" i="117"/>
  <c r="L36" i="117"/>
  <c r="R35" i="117"/>
  <c r="Q35" i="117"/>
  <c r="M35" i="117"/>
  <c r="L35" i="117"/>
  <c r="R34" i="117"/>
  <c r="Q34" i="117"/>
  <c r="L34" i="117"/>
  <c r="R33" i="117"/>
  <c r="Q33" i="117"/>
  <c r="M33" i="117"/>
  <c r="L33" i="117"/>
  <c r="R32" i="117"/>
  <c r="Q32" i="117"/>
  <c r="M32" i="117"/>
  <c r="L32" i="117"/>
  <c r="R31" i="117"/>
  <c r="Q31" i="117"/>
  <c r="M31" i="117"/>
  <c r="L31" i="117"/>
  <c r="R30" i="117"/>
  <c r="Q30" i="117"/>
  <c r="L30" i="117"/>
  <c r="R29" i="117"/>
  <c r="Q29" i="117"/>
  <c r="L29" i="117"/>
  <c r="R28" i="117"/>
  <c r="Q28" i="117"/>
  <c r="M28" i="117"/>
  <c r="L28" i="117"/>
  <c r="R27" i="117"/>
  <c r="Q27" i="117"/>
  <c r="L27" i="117"/>
  <c r="R26" i="117"/>
  <c r="Q26" i="117"/>
  <c r="L26" i="117"/>
  <c r="R25" i="117"/>
  <c r="Q25" i="117"/>
  <c r="M25" i="117"/>
  <c r="L25" i="117"/>
  <c r="R24" i="117"/>
  <c r="Q24" i="117"/>
  <c r="M24" i="117"/>
  <c r="L24" i="117"/>
  <c r="R23" i="117"/>
  <c r="Q23" i="117"/>
  <c r="M23" i="117"/>
  <c r="L23" i="117"/>
  <c r="R22" i="117"/>
  <c r="Q22" i="117"/>
  <c r="M22" i="117"/>
  <c r="L22" i="117"/>
  <c r="R21" i="117"/>
  <c r="Q21" i="117"/>
  <c r="M21" i="117"/>
  <c r="L21" i="117"/>
  <c r="R20" i="117"/>
  <c r="Q20" i="117"/>
  <c r="L20" i="117"/>
  <c r="R19" i="117"/>
  <c r="Q19" i="117"/>
  <c r="L19" i="117"/>
  <c r="R18" i="117"/>
  <c r="Q18" i="117"/>
  <c r="L18" i="117"/>
  <c r="R17" i="117"/>
  <c r="Q17" i="117"/>
  <c r="L17" i="117"/>
  <c r="R16" i="117"/>
  <c r="Q16" i="117"/>
  <c r="M16" i="117"/>
  <c r="L16" i="117"/>
  <c r="R15" i="117"/>
  <c r="Q15" i="117"/>
  <c r="L15" i="117"/>
  <c r="R14" i="117"/>
  <c r="Q14" i="117"/>
  <c r="L14" i="117"/>
  <c r="R13" i="117"/>
  <c r="Q13" i="117"/>
  <c r="M13" i="117"/>
  <c r="L13" i="117"/>
  <c r="N11" i="117"/>
  <c r="I11" i="117"/>
  <c r="B1" i="117"/>
  <c r="R78" i="82"/>
  <c r="Q78" i="82"/>
  <c r="M78" i="82"/>
  <c r="L78" i="82"/>
  <c r="R73" i="82"/>
  <c r="Q73" i="82"/>
  <c r="L73" i="82"/>
  <c r="R72" i="82"/>
  <c r="Q72" i="82"/>
  <c r="L72" i="82"/>
  <c r="R71" i="82"/>
  <c r="Q71" i="82"/>
  <c r="M71" i="82"/>
  <c r="L71" i="82"/>
  <c r="R70" i="82"/>
  <c r="Q70" i="82"/>
  <c r="M70" i="82"/>
  <c r="L70" i="82"/>
  <c r="R69" i="82"/>
  <c r="Q69" i="82"/>
  <c r="M69" i="82"/>
  <c r="L69" i="82"/>
  <c r="R68" i="82"/>
  <c r="Q68" i="82"/>
  <c r="M68" i="82"/>
  <c r="L68" i="82"/>
  <c r="R67" i="82"/>
  <c r="Q67" i="82"/>
  <c r="M67" i="82"/>
  <c r="L67" i="82"/>
  <c r="R66" i="82"/>
  <c r="Q66" i="82"/>
  <c r="L66" i="82"/>
  <c r="R65" i="82"/>
  <c r="Q65" i="82"/>
  <c r="M65" i="82"/>
  <c r="L65" i="82"/>
  <c r="R64" i="82"/>
  <c r="Q64" i="82"/>
  <c r="M64" i="82"/>
  <c r="L64" i="82"/>
  <c r="R63" i="82"/>
  <c r="Q63" i="82"/>
  <c r="M63" i="82"/>
  <c r="L63" i="82"/>
  <c r="R62" i="82"/>
  <c r="Q62" i="82"/>
  <c r="R61" i="82"/>
  <c r="Q61" i="82"/>
  <c r="R60" i="82"/>
  <c r="Q60" i="82"/>
  <c r="R59" i="82"/>
  <c r="Q59" i="82"/>
  <c r="M59" i="82"/>
  <c r="L59" i="82"/>
  <c r="R58" i="82"/>
  <c r="Q58" i="82"/>
  <c r="L58" i="82"/>
  <c r="Q57" i="82"/>
  <c r="M57" i="82"/>
  <c r="L57" i="82"/>
  <c r="R56" i="82"/>
  <c r="Q56" i="82"/>
  <c r="L56" i="82"/>
  <c r="R55" i="82"/>
  <c r="Q55" i="82"/>
  <c r="M55" i="82"/>
  <c r="L55" i="82"/>
  <c r="R54" i="82"/>
  <c r="Q54" i="82"/>
  <c r="M54" i="82"/>
  <c r="L54" i="82"/>
  <c r="R53" i="82"/>
  <c r="Q53" i="82"/>
  <c r="R52" i="82"/>
  <c r="Q52" i="82"/>
  <c r="R51" i="82"/>
  <c r="Q51" i="82"/>
  <c r="M51" i="82"/>
  <c r="L51" i="82"/>
  <c r="R50" i="82"/>
  <c r="Q50" i="82"/>
  <c r="M50" i="82"/>
  <c r="L50" i="82"/>
  <c r="R49" i="82"/>
  <c r="Q49" i="82"/>
  <c r="M49" i="82"/>
  <c r="L49" i="82"/>
  <c r="R48" i="82"/>
  <c r="Q48" i="82"/>
  <c r="R47" i="82"/>
  <c r="Q47" i="82"/>
  <c r="M47" i="82"/>
  <c r="L47" i="82"/>
  <c r="R46" i="82"/>
  <c r="Q46" i="82"/>
  <c r="M46" i="82"/>
  <c r="L46" i="82"/>
  <c r="R45" i="82"/>
  <c r="Q45" i="82"/>
  <c r="L45" i="82"/>
  <c r="R44" i="82"/>
  <c r="Q44" i="82"/>
  <c r="L44" i="82"/>
  <c r="R43" i="82"/>
  <c r="Q43" i="82"/>
  <c r="L43" i="82"/>
  <c r="R42" i="82"/>
  <c r="Q42" i="82"/>
  <c r="L42" i="82"/>
  <c r="R41" i="82"/>
  <c r="Q41" i="82"/>
  <c r="L41" i="82"/>
  <c r="R40" i="82"/>
  <c r="Q40" i="82"/>
  <c r="M40" i="82"/>
  <c r="L40" i="82"/>
  <c r="R39" i="82"/>
  <c r="Q39" i="82"/>
  <c r="L39" i="82"/>
  <c r="R38" i="82"/>
  <c r="Q38" i="82"/>
  <c r="L38" i="82"/>
  <c r="R37" i="82"/>
  <c r="Q37" i="82"/>
  <c r="L37" i="82"/>
  <c r="R36" i="82"/>
  <c r="Q36" i="82"/>
  <c r="L36" i="82"/>
  <c r="R35" i="82"/>
  <c r="Q35" i="82"/>
  <c r="M35" i="82"/>
  <c r="L35" i="82"/>
  <c r="R34" i="82"/>
  <c r="Q34" i="82"/>
  <c r="L34" i="82"/>
  <c r="R33" i="82"/>
  <c r="Q33" i="82"/>
  <c r="M33" i="82"/>
  <c r="L33" i="82"/>
  <c r="R32" i="82"/>
  <c r="Q32" i="82"/>
  <c r="M32" i="82"/>
  <c r="L32" i="82"/>
  <c r="Q31" i="82"/>
  <c r="M31" i="82"/>
  <c r="L31" i="82"/>
  <c r="R30" i="82"/>
  <c r="Q30" i="82"/>
  <c r="L30" i="82"/>
  <c r="R29" i="82"/>
  <c r="Q29" i="82"/>
  <c r="L29" i="82"/>
  <c r="R28" i="82"/>
  <c r="Q28" i="82"/>
  <c r="M28" i="82"/>
  <c r="L28" i="82"/>
  <c r="R27" i="82"/>
  <c r="Q27" i="82"/>
  <c r="L27" i="82"/>
  <c r="R26" i="82"/>
  <c r="Q26" i="82"/>
  <c r="L26" i="82"/>
  <c r="R25" i="82"/>
  <c r="Q25" i="82"/>
  <c r="M25" i="82"/>
  <c r="L25" i="82"/>
  <c r="R24" i="82"/>
  <c r="Q24" i="82"/>
  <c r="M24" i="82"/>
  <c r="L24" i="82"/>
  <c r="R23" i="82"/>
  <c r="Q23" i="82"/>
  <c r="L23" i="82"/>
  <c r="R22" i="82"/>
  <c r="Q22" i="82"/>
  <c r="M22" i="82"/>
  <c r="L22" i="82"/>
  <c r="R21" i="82"/>
  <c r="Q21" i="82"/>
  <c r="M21" i="82"/>
  <c r="L21" i="82"/>
  <c r="R20" i="82"/>
  <c r="Q20" i="82"/>
  <c r="L20" i="82"/>
  <c r="R19" i="82"/>
  <c r="Q19" i="82"/>
  <c r="L19" i="82"/>
  <c r="R18" i="82"/>
  <c r="Q18" i="82"/>
  <c r="L18" i="82"/>
  <c r="R17" i="82"/>
  <c r="Q17" i="82"/>
  <c r="L17" i="82"/>
  <c r="R16" i="82"/>
  <c r="Q16" i="82"/>
  <c r="M16" i="82"/>
  <c r="L16" i="82"/>
  <c r="R15" i="82"/>
  <c r="Q15" i="82"/>
  <c r="L15" i="82"/>
  <c r="R14" i="82"/>
  <c r="Q14" i="82"/>
  <c r="L14" i="82"/>
  <c r="R13" i="82"/>
  <c r="Q13" i="82"/>
  <c r="L13" i="82"/>
  <c r="R13" i="80"/>
  <c r="Q13" i="80"/>
  <c r="M13" i="80"/>
  <c r="L13" i="80"/>
  <c r="L143" i="71" l="1"/>
  <c r="L125" i="82"/>
  <c r="Q143" i="71"/>
  <c r="S98" i="73" a="1"/>
  <c r="S98" i="73" s="1"/>
  <c r="S113" i="98" a="1"/>
  <c r="S113" i="98" s="1"/>
  <c r="S127" i="109" a="1"/>
  <c r="S127" i="109" s="1"/>
  <c r="S168" i="109" a="1"/>
  <c r="S168" i="109" s="1"/>
  <c r="S115" i="100" a="1"/>
  <c r="S115" i="100" s="1"/>
  <c r="S100" i="105" a="1"/>
  <c r="S100" i="105" s="1"/>
  <c r="S104" i="105" a="1"/>
  <c r="S104" i="105" s="1"/>
  <c r="S114" i="101" a="1"/>
  <c r="S114" i="101" s="1"/>
  <c r="S116" i="101" a="1"/>
  <c r="S116" i="101" s="1"/>
  <c r="S118" i="101" a="1"/>
  <c r="S118" i="101" s="1"/>
  <c r="S138" i="101" a="1"/>
  <c r="S138" i="101" s="1"/>
  <c r="S114" i="73" a="1"/>
  <c r="S114" i="73" s="1"/>
  <c r="S110" i="98" a="1"/>
  <c r="S110" i="98" s="1"/>
  <c r="S166" i="109" a="1"/>
  <c r="S166" i="109" s="1"/>
  <c r="S109" i="99" a="1"/>
  <c r="S109" i="99" s="1"/>
  <c r="S108" i="112" a="1"/>
  <c r="S108" i="112" s="1"/>
  <c r="S163" i="109" a="1"/>
  <c r="S163" i="109" s="1"/>
  <c r="S167" i="109" a="1"/>
  <c r="S167" i="109" s="1"/>
  <c r="S116" i="95" a="1"/>
  <c r="S116" i="95" s="1"/>
  <c r="S140" i="95" a="1"/>
  <c r="S140" i="95" s="1"/>
  <c r="S165" i="109" a="1"/>
  <c r="S165" i="109" s="1"/>
  <c r="S115" i="95" a="1"/>
  <c r="S115" i="95" s="1"/>
  <c r="S139" i="95" a="1"/>
  <c r="S139" i="95" s="1"/>
  <c r="S118" i="97" a="1"/>
  <c r="S118" i="97" s="1"/>
  <c r="S115" i="73" a="1"/>
  <c r="S115" i="73" s="1"/>
  <c r="S105" i="112" a="1"/>
  <c r="S105" i="112" s="1"/>
  <c r="S113" i="112" a="1"/>
  <c r="S113" i="112" s="1"/>
  <c r="S122" i="91" a="1"/>
  <c r="S122" i="91" s="1"/>
  <c r="S116" i="100" a="1"/>
  <c r="S116" i="100" s="1"/>
  <c r="S138" i="100" a="1"/>
  <c r="S138" i="100" s="1"/>
  <c r="S90" i="103" a="1"/>
  <c r="S90" i="103" s="1"/>
  <c r="S105" i="105" a="1"/>
  <c r="S105" i="105" s="1"/>
  <c r="S150" i="109" a="1"/>
  <c r="S150" i="109" s="1"/>
  <c r="S118" i="99" a="1"/>
  <c r="S118" i="99" s="1"/>
  <c r="S110" i="99" a="1"/>
  <c r="S110" i="99" s="1"/>
  <c r="S116" i="91" a="1"/>
  <c r="S116" i="91" s="1"/>
  <c r="S121" i="98" a="1"/>
  <c r="S121" i="98" s="1"/>
  <c r="S122" i="95" a="1"/>
  <c r="S122" i="95" s="1"/>
  <c r="S107" i="105" a="1"/>
  <c r="S107" i="105" s="1"/>
  <c r="S113" i="97" a="1"/>
  <c r="S113" i="97" s="1"/>
  <c r="S117" i="98" a="1"/>
  <c r="S117" i="98" s="1"/>
  <c r="S111" i="100" a="1"/>
  <c r="S111" i="100" s="1"/>
  <c r="S121" i="103" a="1"/>
  <c r="S121" i="103" s="1"/>
  <c r="S135" i="103" a="1"/>
  <c r="S135" i="103" s="1"/>
  <c r="S116" i="104" a="1"/>
  <c r="S116" i="104" s="1"/>
  <c r="S124" i="104" a="1"/>
  <c r="S124" i="104" s="1"/>
  <c r="S90" i="105" a="1"/>
  <c r="S90" i="105" s="1"/>
  <c r="S115" i="105" a="1"/>
  <c r="S115" i="105" s="1"/>
  <c r="S121" i="101" a="1"/>
  <c r="S121" i="101" s="1"/>
  <c r="S108" i="80" a="1"/>
  <c r="S108" i="80" s="1"/>
  <c r="S112" i="80" a="1"/>
  <c r="S112" i="80" s="1"/>
  <c r="S116" i="80" a="1"/>
  <c r="S116" i="80" s="1"/>
  <c r="S120" i="80" a="1"/>
  <c r="S120" i="80" s="1"/>
  <c r="S110" i="100" a="1"/>
  <c r="S110" i="100" s="1"/>
  <c r="S98" i="104" a="1"/>
  <c r="S98" i="104" s="1"/>
  <c r="S102" i="104" a="1"/>
  <c r="S102" i="104" s="1"/>
  <c r="S138" i="112" a="1"/>
  <c r="S138" i="112" s="1"/>
  <c r="S116" i="94" a="1"/>
  <c r="S116" i="94" s="1"/>
  <c r="S113" i="96" a="1"/>
  <c r="S113" i="96" s="1"/>
  <c r="S139" i="96" a="1"/>
  <c r="S139" i="96" s="1"/>
  <c r="S109" i="98" a="1"/>
  <c r="S109" i="98" s="1"/>
  <c r="S140" i="99" a="1"/>
  <c r="S140" i="99" s="1"/>
  <c r="S118" i="100" a="1"/>
  <c r="S118" i="100" s="1"/>
  <c r="S121" i="100" a="1"/>
  <c r="S121" i="100" s="1"/>
  <c r="S106" i="103" a="1"/>
  <c r="S106" i="103" s="1"/>
  <c r="S112" i="105" a="1"/>
  <c r="S112" i="105" s="1"/>
  <c r="S121" i="105" a="1"/>
  <c r="S121" i="105" s="1"/>
  <c r="S111" i="101" a="1"/>
  <c r="S111" i="101" s="1"/>
  <c r="S109" i="96" a="1"/>
  <c r="S109" i="96" s="1"/>
  <c r="S111" i="96" a="1"/>
  <c r="S111" i="96" s="1"/>
  <c r="S114" i="98" a="1"/>
  <c r="S114" i="98" s="1"/>
  <c r="S123" i="104" a="1"/>
  <c r="S123" i="104" s="1"/>
  <c r="S114" i="105" a="1"/>
  <c r="S114" i="105" s="1"/>
  <c r="S137" i="105" a="1"/>
  <c r="S137" i="105" s="1"/>
  <c r="S127" i="101" a="1"/>
  <c r="S127" i="101" s="1"/>
  <c r="S119" i="112" a="1"/>
  <c r="S119" i="112" s="1"/>
  <c r="S121" i="90" a="1"/>
  <c r="S121" i="90" s="1"/>
  <c r="S114" i="96" a="1"/>
  <c r="S114" i="96" s="1"/>
  <c r="S116" i="96" a="1"/>
  <c r="S116" i="96" s="1"/>
  <c r="S122" i="96" a="1"/>
  <c r="S122" i="96" s="1"/>
  <c r="S139" i="99" a="1"/>
  <c r="S139" i="99" s="1"/>
  <c r="S117" i="100" a="1"/>
  <c r="S117" i="100" s="1"/>
  <c r="S99" i="103" a="1"/>
  <c r="S99" i="103" s="1"/>
  <c r="S103" i="103" a="1"/>
  <c r="S103" i="103" s="1"/>
  <c r="S105" i="103" a="1"/>
  <c r="S105" i="103" s="1"/>
  <c r="S107" i="103" a="1"/>
  <c r="S107" i="103" s="1"/>
  <c r="S110" i="101" a="1"/>
  <c r="S110" i="101" s="1"/>
  <c r="S132" i="76" a="1"/>
  <c r="S132" i="76" s="1"/>
  <c r="S105" i="80" a="1"/>
  <c r="S105" i="80" s="1"/>
  <c r="S138" i="90" a="1"/>
  <c r="S138" i="90" s="1"/>
  <c r="S114" i="91" a="1"/>
  <c r="S114" i="91" s="1"/>
  <c r="S118" i="91" a="1"/>
  <c r="S118" i="91" s="1"/>
  <c r="S121" i="91" a="1"/>
  <c r="S121" i="91" s="1"/>
  <c r="S130" i="75" a="1"/>
  <c r="S130" i="75" s="1"/>
  <c r="S134" i="75" a="1"/>
  <c r="S134" i="75" s="1"/>
  <c r="S138" i="75" a="1"/>
  <c r="S138" i="75" s="1"/>
  <c r="S115" i="79" a="1"/>
  <c r="S115" i="79" s="1"/>
  <c r="S113" i="90" a="1"/>
  <c r="S113" i="90" s="1"/>
  <c r="S139" i="91" a="1"/>
  <c r="S139" i="91" s="1"/>
  <c r="S117" i="96" a="1"/>
  <c r="S117" i="96" s="1"/>
  <c r="S139" i="97" a="1"/>
  <c r="S139" i="97" s="1"/>
  <c r="S131" i="104" a="1"/>
  <c r="S131" i="104" s="1"/>
  <c r="S115" i="101" a="1"/>
  <c r="S115" i="101" s="1"/>
  <c r="S122" i="101" a="1"/>
  <c r="S122" i="101" s="1"/>
  <c r="S139" i="101" a="1"/>
  <c r="S139" i="101" s="1"/>
  <c r="S115" i="96" a="1"/>
  <c r="S115" i="96" s="1"/>
  <c r="S115" i="98" a="1"/>
  <c r="S115" i="98" s="1"/>
  <c r="S114" i="100" a="1"/>
  <c r="S114" i="100" s="1"/>
  <c r="S91" i="103" a="1"/>
  <c r="S91" i="103" s="1"/>
  <c r="S114" i="103" a="1"/>
  <c r="S114" i="103" s="1"/>
  <c r="S121" i="97" a="1"/>
  <c r="S121" i="97" s="1"/>
  <c r="S127" i="97" a="1"/>
  <c r="S127" i="97" s="1"/>
  <c r="S116" i="98" a="1"/>
  <c r="S116" i="98" s="1"/>
  <c r="S138" i="98" a="1"/>
  <c r="S138" i="98" s="1"/>
  <c r="S117" i="97" a="1"/>
  <c r="S117" i="97" s="1"/>
  <c r="S140" i="98" a="1"/>
  <c r="S140" i="98" s="1"/>
  <c r="S113" i="100" a="1"/>
  <c r="S113" i="100" s="1"/>
  <c r="S127" i="100" a="1"/>
  <c r="S127" i="100" s="1"/>
  <c r="S140" i="92" a="1"/>
  <c r="S140" i="92" s="1"/>
  <c r="S109" i="95" a="1"/>
  <c r="S109" i="95" s="1"/>
  <c r="S110" i="96" a="1"/>
  <c r="S110" i="96" s="1"/>
  <c r="S127" i="96" a="1"/>
  <c r="S127" i="96" s="1"/>
  <c r="S111" i="97" a="1"/>
  <c r="S111" i="97" s="1"/>
  <c r="S127" i="98" a="1"/>
  <c r="S127" i="98" s="1"/>
  <c r="S116" i="99" a="1"/>
  <c r="S116" i="99" s="1"/>
  <c r="S109" i="100" a="1"/>
  <c r="S109" i="100" s="1"/>
  <c r="S91" i="105" a="1"/>
  <c r="S91" i="105" s="1"/>
  <c r="S106" i="105" a="1"/>
  <c r="S106" i="105" s="1"/>
  <c r="S113" i="101" a="1"/>
  <c r="S113" i="101" s="1"/>
  <c r="S117" i="101" a="1"/>
  <c r="S117" i="101" s="1"/>
  <c r="S116" i="97" a="1"/>
  <c r="S116" i="97" s="1"/>
  <c r="S122" i="98" a="1"/>
  <c r="S122" i="98" s="1"/>
  <c r="S117" i="99" a="1"/>
  <c r="S117" i="99" s="1"/>
  <c r="S113" i="105" a="1"/>
  <c r="S113" i="105" s="1"/>
  <c r="S109" i="101" a="1"/>
  <c r="S109" i="101" s="1"/>
  <c r="S122" i="92" a="1"/>
  <c r="S122" i="92" s="1"/>
  <c r="S110" i="97" a="1"/>
  <c r="S110" i="97" s="1"/>
  <c r="S115" i="99" a="1"/>
  <c r="S115" i="99" s="1"/>
  <c r="S140" i="101" a="1"/>
  <c r="S140" i="101" s="1"/>
  <c r="S118" i="112" a="1"/>
  <c r="S118" i="112" s="1"/>
  <c r="S100" i="79" a="1"/>
  <c r="S100" i="79" s="1"/>
  <c r="S117" i="82" a="1"/>
  <c r="S117" i="82" s="1"/>
  <c r="S110" i="90" a="1"/>
  <c r="S110" i="90" s="1"/>
  <c r="S109" i="92" a="1"/>
  <c r="S109" i="92" s="1"/>
  <c r="S121" i="92" a="1"/>
  <c r="S121" i="92" s="1"/>
  <c r="S113" i="93" a="1"/>
  <c r="S113" i="93" s="1"/>
  <c r="S138" i="96" a="1"/>
  <c r="S138" i="96" s="1"/>
  <c r="S113" i="99" a="1"/>
  <c r="S113" i="99" s="1"/>
  <c r="S121" i="99" a="1"/>
  <c r="S121" i="99" s="1"/>
  <c r="S127" i="73" a="1"/>
  <c r="S127" i="73" s="1"/>
  <c r="S111" i="91" a="1"/>
  <c r="S111" i="91" s="1"/>
  <c r="S116" i="92" a="1"/>
  <c r="S116" i="92" s="1"/>
  <c r="S117" i="94" a="1"/>
  <c r="S117" i="94" s="1"/>
  <c r="S140" i="96" a="1"/>
  <c r="S140" i="96" s="1"/>
  <c r="S115" i="97" a="1"/>
  <c r="S115" i="97" s="1"/>
  <c r="S127" i="99" a="1"/>
  <c r="S127" i="99" s="1"/>
  <c r="S128" i="73" a="1"/>
  <c r="S128" i="73" s="1"/>
  <c r="S117" i="109" a="1"/>
  <c r="S117" i="109" s="1"/>
  <c r="S131" i="109" a="1"/>
  <c r="S131" i="109" s="1"/>
  <c r="S146" i="109" a="1"/>
  <c r="S146" i="109" s="1"/>
  <c r="S149" i="109" a="1"/>
  <c r="S149" i="109" s="1"/>
  <c r="S106" i="112" a="1"/>
  <c r="S106" i="112" s="1"/>
  <c r="S114" i="112" a="1"/>
  <c r="S114" i="112" s="1"/>
  <c r="S101" i="79" a="1"/>
  <c r="S101" i="79" s="1"/>
  <c r="S127" i="92" a="1"/>
  <c r="S127" i="92" s="1"/>
  <c r="S127" i="93" a="1"/>
  <c r="S127" i="93" s="1"/>
  <c r="S111" i="95" a="1"/>
  <c r="S111" i="95" s="1"/>
  <c r="S118" i="96" a="1"/>
  <c r="S118" i="96" s="1"/>
  <c r="S139" i="98" a="1"/>
  <c r="S139" i="98" s="1"/>
  <c r="S114" i="99" a="1"/>
  <c r="S114" i="99" s="1"/>
  <c r="S122" i="99" a="1"/>
  <c r="S122" i="99" s="1"/>
  <c r="S122" i="100" a="1"/>
  <c r="S122" i="100" s="1"/>
  <c r="S116" i="76" a="1"/>
  <c r="S116" i="76" s="1"/>
  <c r="S126" i="109" a="1"/>
  <c r="S126" i="109" s="1"/>
  <c r="S135" i="109" a="1"/>
  <c r="S135" i="109" s="1"/>
  <c r="S137" i="112" a="1"/>
  <c r="S137" i="112" s="1"/>
  <c r="S103" i="79" a="1"/>
  <c r="S103" i="79" s="1"/>
  <c r="S91" i="80" a="1"/>
  <c r="S91" i="80" s="1"/>
  <c r="S138" i="95" a="1"/>
  <c r="S138" i="95" s="1"/>
  <c r="S121" i="96" a="1"/>
  <c r="S121" i="96" s="1"/>
  <c r="S109" i="97" a="1"/>
  <c r="S109" i="97" s="1"/>
  <c r="S114" i="97" a="1"/>
  <c r="S114" i="97" s="1"/>
  <c r="S122" i="97" a="1"/>
  <c r="S122" i="97" s="1"/>
  <c r="S140" i="97" a="1"/>
  <c r="S140" i="97" s="1"/>
  <c r="S111" i="98" a="1"/>
  <c r="S111" i="98" s="1"/>
  <c r="S99" i="104" a="1"/>
  <c r="S99" i="104" s="1"/>
  <c r="S119" i="103" a="1"/>
  <c r="S119" i="103" s="1"/>
  <c r="S123" i="103" a="1"/>
  <c r="S123" i="103" s="1"/>
  <c r="S118" i="104" a="1"/>
  <c r="S118" i="104" s="1"/>
  <c r="S126" i="104" a="1"/>
  <c r="S126" i="104" s="1"/>
  <c r="S123" i="105" a="1"/>
  <c r="S123" i="105" s="1"/>
  <c r="S132" i="105" a="1"/>
  <c r="S132" i="105" s="1"/>
  <c r="S136" i="105" a="1"/>
  <c r="S136" i="105" s="1"/>
  <c r="S138" i="97" a="1"/>
  <c r="S138" i="97" s="1"/>
  <c r="S118" i="98" a="1"/>
  <c r="S118" i="98" s="1"/>
  <c r="S111" i="99" a="1"/>
  <c r="S111" i="99" s="1"/>
  <c r="S138" i="99" a="1"/>
  <c r="S138" i="99" s="1"/>
  <c r="S102" i="103" a="1"/>
  <c r="S102" i="103" s="1"/>
  <c r="S111" i="103" a="1"/>
  <c r="S111" i="103" s="1"/>
  <c r="S122" i="103" a="1"/>
  <c r="S122" i="103" s="1"/>
  <c r="S137" i="103" a="1"/>
  <c r="S137" i="103" s="1"/>
  <c r="S92" i="105" a="1"/>
  <c r="S92" i="105" s="1"/>
  <c r="S96" i="105" a="1"/>
  <c r="S96" i="105" s="1"/>
  <c r="S108" i="105" a="1"/>
  <c r="S108" i="105" s="1"/>
  <c r="S100" i="104" a="1"/>
  <c r="S100" i="104" s="1"/>
  <c r="S107" i="104" a="1"/>
  <c r="S107" i="104" s="1"/>
  <c r="S125" i="104" a="1"/>
  <c r="S125" i="104" s="1"/>
  <c r="S122" i="105" a="1"/>
  <c r="S122" i="105" s="1"/>
  <c r="S131" i="105" a="1"/>
  <c r="S131" i="105" s="1"/>
  <c r="S138" i="109" a="1"/>
  <c r="S138" i="109" s="1"/>
  <c r="S136" i="112" a="1"/>
  <c r="S136" i="112" s="1"/>
  <c r="S97" i="82" a="1"/>
  <c r="S97" i="82" s="1"/>
  <c r="S101" i="82" a="1"/>
  <c r="S101" i="82" s="1"/>
  <c r="S120" i="82" a="1"/>
  <c r="S120" i="82" s="1"/>
  <c r="S109" i="90" a="1"/>
  <c r="S109" i="90" s="1"/>
  <c r="S109" i="93" a="1"/>
  <c r="S109" i="93" s="1"/>
  <c r="S139" i="93" a="1"/>
  <c r="S139" i="93" s="1"/>
  <c r="S110" i="93" a="1"/>
  <c r="S110" i="93" s="1"/>
  <c r="S133" i="74" a="1"/>
  <c r="S133" i="74" s="1"/>
  <c r="S102" i="79" a="1"/>
  <c r="S102" i="79" s="1"/>
  <c r="S104" i="80" a="1"/>
  <c r="S104" i="80" s="1"/>
  <c r="S139" i="90" a="1"/>
  <c r="S139" i="90" s="1"/>
  <c r="S117" i="93" a="1"/>
  <c r="S117" i="93" s="1"/>
  <c r="S100" i="75" a="1"/>
  <c r="S100" i="75" s="1"/>
  <c r="S112" i="112" a="1"/>
  <c r="S112" i="112" s="1"/>
  <c r="S104" i="79" a="1"/>
  <c r="S104" i="79" s="1"/>
  <c r="S114" i="79" a="1"/>
  <c r="S114" i="79" s="1"/>
  <c r="S115" i="90" a="1"/>
  <c r="S115" i="90" s="1"/>
  <c r="S113" i="91" a="1"/>
  <c r="S113" i="91" s="1"/>
  <c r="S117" i="91" a="1"/>
  <c r="S117" i="91" s="1"/>
  <c r="S111" i="92" a="1"/>
  <c r="S111" i="92" s="1"/>
  <c r="S115" i="93" a="1"/>
  <c r="S115" i="93" s="1"/>
  <c r="S122" i="93" a="1"/>
  <c r="S122" i="93" s="1"/>
  <c r="S114" i="94" a="1"/>
  <c r="S114" i="94" s="1"/>
  <c r="S118" i="94" a="1"/>
  <c r="S118" i="94" s="1"/>
  <c r="S121" i="94" a="1"/>
  <c r="S121" i="94" s="1"/>
  <c r="S138" i="94" a="1"/>
  <c r="S138" i="94" s="1"/>
  <c r="S114" i="95" a="1"/>
  <c r="S114" i="95" s="1"/>
  <c r="S118" i="95" a="1"/>
  <c r="S118" i="95" s="1"/>
  <c r="S121" i="95" a="1"/>
  <c r="S121" i="95" s="1"/>
  <c r="S127" i="95" a="1"/>
  <c r="S127" i="95" s="1"/>
  <c r="S113" i="77" a="1"/>
  <c r="S113" i="77" s="1"/>
  <c r="S104" i="75" a="1"/>
  <c r="S104" i="75" s="1"/>
  <c r="S99" i="79" a="1"/>
  <c r="S99" i="79" s="1"/>
  <c r="S107" i="79" a="1"/>
  <c r="S107" i="79" s="1"/>
  <c r="S122" i="82" a="1"/>
  <c r="S122" i="82" s="1"/>
  <c r="S116" i="90" a="1"/>
  <c r="S116" i="90" s="1"/>
  <c r="S127" i="91" a="1"/>
  <c r="S127" i="91" s="1"/>
  <c r="S114" i="92" a="1"/>
  <c r="S114" i="92" s="1"/>
  <c r="S118" i="92" a="1"/>
  <c r="S118" i="92" s="1"/>
  <c r="S111" i="93" a="1"/>
  <c r="S111" i="93" s="1"/>
  <c r="S116" i="93" a="1"/>
  <c r="S116" i="93" s="1"/>
  <c r="S110" i="95" a="1"/>
  <c r="S110" i="95" s="1"/>
  <c r="S130" i="73" a="1"/>
  <c r="S130" i="73" s="1"/>
  <c r="S90" i="75" a="1"/>
  <c r="S90" i="75" s="1"/>
  <c r="S96" i="75" a="1"/>
  <c r="S96" i="75" s="1"/>
  <c r="S116" i="75" a="1"/>
  <c r="S116" i="75" s="1"/>
  <c r="S106" i="77" a="1"/>
  <c r="S106" i="77" s="1"/>
  <c r="S95" i="79" a="1"/>
  <c r="S95" i="79" s="1"/>
  <c r="S137" i="74" a="1"/>
  <c r="S137" i="74" s="1"/>
  <c r="S151" i="109" a="1"/>
  <c r="S151" i="109" s="1"/>
  <c r="S135" i="112" a="1"/>
  <c r="S135" i="112" s="1"/>
  <c r="S115" i="82" a="1"/>
  <c r="S115" i="82" s="1"/>
  <c r="S118" i="90" a="1"/>
  <c r="S118" i="90" s="1"/>
  <c r="S140" i="90" a="1"/>
  <c r="S140" i="90" s="1"/>
  <c r="S138" i="92" a="1"/>
  <c r="S138" i="92" s="1"/>
  <c r="S114" i="93" a="1"/>
  <c r="S114" i="93" s="1"/>
  <c r="S113" i="95" a="1"/>
  <c r="S113" i="95" s="1"/>
  <c r="S117" i="95" a="1"/>
  <c r="S117" i="95" s="1"/>
  <c r="S104" i="103" a="1"/>
  <c r="S104" i="103" s="1"/>
  <c r="S112" i="103" a="1"/>
  <c r="S112" i="103" s="1"/>
  <c r="S120" i="103" a="1"/>
  <c r="S120" i="103" s="1"/>
  <c r="S136" i="103" a="1"/>
  <c r="S136" i="103" s="1"/>
  <c r="S103" i="104" a="1"/>
  <c r="S103" i="104" s="1"/>
  <c r="S117" i="104" a="1"/>
  <c r="S117" i="104" s="1"/>
  <c r="S118" i="103" a="1"/>
  <c r="S118" i="103" s="1"/>
  <c r="S134" i="103" a="1"/>
  <c r="S134" i="103" s="1"/>
  <c r="S106" i="104" a="1"/>
  <c r="S106" i="104" s="1"/>
  <c r="S140" i="100" a="1"/>
  <c r="S140" i="100" s="1"/>
  <c r="S101" i="103" a="1"/>
  <c r="S101" i="103" s="1"/>
  <c r="S133" i="103" a="1"/>
  <c r="S133" i="103" s="1"/>
  <c r="S95" i="104" a="1"/>
  <c r="S95" i="104" s="1"/>
  <c r="S101" i="104" a="1"/>
  <c r="S101" i="104" s="1"/>
  <c r="S139" i="100" a="1"/>
  <c r="S139" i="100" s="1"/>
  <c r="S92" i="103" a="1"/>
  <c r="S92" i="103" s="1"/>
  <c r="S100" i="103" a="1"/>
  <c r="S100" i="103" s="1"/>
  <c r="S132" i="103" a="1"/>
  <c r="S132" i="103" s="1"/>
  <c r="S94" i="104" a="1"/>
  <c r="S94" i="104" s="1"/>
  <c r="S122" i="104" a="1"/>
  <c r="S122" i="104" s="1"/>
  <c r="S130" i="104" a="1"/>
  <c r="S130" i="104" s="1"/>
  <c r="S97" i="104" a="1"/>
  <c r="S97" i="104" s="1"/>
  <c r="S121" i="104" a="1"/>
  <c r="S121" i="104" s="1"/>
  <c r="S129" i="104" a="1"/>
  <c r="S129" i="104" s="1"/>
  <c r="S95" i="105" a="1"/>
  <c r="S95" i="105" s="1"/>
  <c r="S103" i="105" a="1"/>
  <c r="S103" i="105" s="1"/>
  <c r="S135" i="105" a="1"/>
  <c r="S135" i="105" s="1"/>
  <c r="S96" i="104" a="1"/>
  <c r="S96" i="104" s="1"/>
  <c r="S120" i="104" a="1"/>
  <c r="S120" i="104" s="1"/>
  <c r="S128" i="104" a="1"/>
  <c r="S128" i="104" s="1"/>
  <c r="S94" i="105" a="1"/>
  <c r="S94" i="105" s="1"/>
  <c r="S102" i="105" a="1"/>
  <c r="S102" i="105" s="1"/>
  <c r="S134" i="105" a="1"/>
  <c r="S134" i="105" s="1"/>
  <c r="S119" i="104" a="1"/>
  <c r="S119" i="104" s="1"/>
  <c r="S127" i="104" a="1"/>
  <c r="S127" i="104" s="1"/>
  <c r="S93" i="105" a="1"/>
  <c r="S93" i="105" s="1"/>
  <c r="S101" i="105" a="1"/>
  <c r="S101" i="105" s="1"/>
  <c r="S109" i="105" a="1"/>
  <c r="S109" i="105" s="1"/>
  <c r="S133" i="105" a="1"/>
  <c r="S133" i="105" s="1"/>
  <c r="S104" i="109" a="1"/>
  <c r="S104" i="109" s="1"/>
  <c r="S87" i="75" a="1"/>
  <c r="S87" i="75" s="1"/>
  <c r="S129" i="109" a="1"/>
  <c r="S129" i="109" s="1"/>
  <c r="S141" i="109" a="1"/>
  <c r="S141" i="109" s="1"/>
  <c r="S144" i="109" a="1"/>
  <c r="S144" i="109" s="1"/>
  <c r="S111" i="112" a="1"/>
  <c r="S111" i="112" s="1"/>
  <c r="S96" i="79" a="1"/>
  <c r="S96" i="79" s="1"/>
  <c r="S103" i="80" a="1"/>
  <c r="S103" i="80" s="1"/>
  <c r="S118" i="82" a="1"/>
  <c r="S118" i="82" s="1"/>
  <c r="S114" i="90" a="1"/>
  <c r="S114" i="90" s="1"/>
  <c r="S109" i="91" a="1"/>
  <c r="S109" i="91" s="1"/>
  <c r="S115" i="92" a="1"/>
  <c r="S115" i="92" s="1"/>
  <c r="S110" i="72" a="1"/>
  <c r="S110" i="72" s="1"/>
  <c r="S124" i="109" a="1"/>
  <c r="S124" i="109" s="1"/>
  <c r="S169" i="109" a="1"/>
  <c r="S169" i="109" s="1"/>
  <c r="S109" i="112" a="1"/>
  <c r="S109" i="112" s="1"/>
  <c r="S127" i="112" a="1"/>
  <c r="S127" i="112" s="1"/>
  <c r="S133" i="112" a="1"/>
  <c r="S133" i="112" s="1"/>
  <c r="S90" i="80" a="1"/>
  <c r="S90" i="80" s="1"/>
  <c r="S117" i="90" a="1"/>
  <c r="S117" i="90" s="1"/>
  <c r="S113" i="92" a="1"/>
  <c r="S113" i="92" s="1"/>
  <c r="S130" i="109" a="1"/>
  <c r="S130" i="109" s="1"/>
  <c r="S122" i="109" a="1"/>
  <c r="S122" i="109" s="1"/>
  <c r="S137" i="109" a="1"/>
  <c r="S137" i="109" s="1"/>
  <c r="S107" i="112" a="1"/>
  <c r="S107" i="112" s="1"/>
  <c r="S139" i="112" a="1"/>
  <c r="S139" i="112" s="1"/>
  <c r="S98" i="79" a="1"/>
  <c r="S98" i="79" s="1"/>
  <c r="S108" i="79" a="1"/>
  <c r="S108" i="79" s="1"/>
  <c r="S127" i="90" a="1"/>
  <c r="S127" i="90" s="1"/>
  <c r="S111" i="94" a="1"/>
  <c r="S111" i="94" s="1"/>
  <c r="S110" i="91" a="1"/>
  <c r="S110" i="91" s="1"/>
  <c r="S164" i="109" a="1"/>
  <c r="S164" i="109" s="1"/>
  <c r="S172" i="109" a="1"/>
  <c r="S172" i="109" s="1"/>
  <c r="S102" i="74" a="1"/>
  <c r="S102" i="74" s="1"/>
  <c r="S128" i="109" a="1"/>
  <c r="S128" i="109" s="1"/>
  <c r="S143" i="109" a="1"/>
  <c r="S143" i="109" s="1"/>
  <c r="S170" i="109" a="1"/>
  <c r="S170" i="109" s="1"/>
  <c r="S110" i="112" a="1"/>
  <c r="S110" i="112" s="1"/>
  <c r="S128" i="112" a="1"/>
  <c r="S128" i="112" s="1"/>
  <c r="S134" i="112" a="1"/>
  <c r="S134" i="112" s="1"/>
  <c r="S113" i="79" a="1"/>
  <c r="S113" i="79" s="1"/>
  <c r="S111" i="90" a="1"/>
  <c r="S111" i="90" s="1"/>
  <c r="S115" i="91" a="1"/>
  <c r="S115" i="91" s="1"/>
  <c r="S140" i="91" a="1"/>
  <c r="S140" i="91" s="1"/>
  <c r="S117" i="92" a="1"/>
  <c r="S117" i="92" s="1"/>
  <c r="S118" i="93" a="1"/>
  <c r="S118" i="93" s="1"/>
  <c r="S110" i="94" a="1"/>
  <c r="S110" i="94" s="1"/>
  <c r="S115" i="94" a="1"/>
  <c r="S115" i="94" s="1"/>
  <c r="S140" i="93" a="1"/>
  <c r="S140" i="93" s="1"/>
  <c r="S138" i="93" a="1"/>
  <c r="S138" i="93" s="1"/>
  <c r="S113" i="94" a="1"/>
  <c r="S113" i="94" s="1"/>
  <c r="S138" i="91" a="1"/>
  <c r="S138" i="91" s="1"/>
  <c r="S139" i="92" a="1"/>
  <c r="S139" i="92" s="1"/>
  <c r="S121" i="93" a="1"/>
  <c r="S121" i="93" s="1"/>
  <c r="S129" i="112" a="1"/>
  <c r="S129" i="112" s="1"/>
  <c r="S140" i="112" a="1"/>
  <c r="S140" i="112" s="1"/>
  <c r="S97" i="79" a="1"/>
  <c r="S97" i="79" s="1"/>
  <c r="S124" i="80" a="1"/>
  <c r="S124" i="80" s="1"/>
  <c r="S121" i="82" a="1"/>
  <c r="S121" i="82" s="1"/>
  <c r="S122" i="90" a="1"/>
  <c r="S122" i="90" s="1"/>
  <c r="S110" i="92" a="1"/>
  <c r="S110" i="92" s="1"/>
  <c r="S109" i="94" a="1"/>
  <c r="S109" i="94" s="1"/>
  <c r="S83" i="76" a="1"/>
  <c r="S83" i="76" s="1"/>
  <c r="S80" i="77" a="1"/>
  <c r="S80" i="77" s="1"/>
  <c r="S84" i="77" a="1"/>
  <c r="S84" i="77" s="1"/>
  <c r="S127" i="77" a="1"/>
  <c r="S127" i="77" s="1"/>
  <c r="S131" i="77" a="1"/>
  <c r="S131" i="77" s="1"/>
  <c r="S89" i="75" a="1"/>
  <c r="S89" i="75" s="1"/>
  <c r="S171" i="109" a="1"/>
  <c r="S171" i="109" s="1"/>
  <c r="S107" i="80" a="1"/>
  <c r="S107" i="80" s="1"/>
  <c r="S111" i="80" a="1"/>
  <c r="S111" i="80" s="1"/>
  <c r="S115" i="80" a="1"/>
  <c r="S115" i="80" s="1"/>
  <c r="S119" i="80" a="1"/>
  <c r="S119" i="80" s="1"/>
  <c r="S123" i="80" a="1"/>
  <c r="S123" i="80" s="1"/>
  <c r="S80" i="82" a="1"/>
  <c r="S80" i="82" s="1"/>
  <c r="S100" i="82" a="1"/>
  <c r="S100" i="82" s="1"/>
  <c r="S116" i="82" a="1"/>
  <c r="S116" i="82" s="1"/>
  <c r="S102" i="76" a="1"/>
  <c r="S102" i="76" s="1"/>
  <c r="S135" i="74" a="1"/>
  <c r="S135" i="74" s="1"/>
  <c r="S121" i="109" a="1"/>
  <c r="S121" i="109" s="1"/>
  <c r="S147" i="109" a="1"/>
  <c r="S147" i="109" s="1"/>
  <c r="S87" i="74" a="1"/>
  <c r="S87" i="74" s="1"/>
  <c r="S115" i="74" a="1"/>
  <c r="S115" i="74" s="1"/>
  <c r="S83" i="77" a="1"/>
  <c r="S83" i="77" s="1"/>
  <c r="S87" i="77" a="1"/>
  <c r="S87" i="77" s="1"/>
  <c r="S114" i="75" a="1"/>
  <c r="S114" i="75" s="1"/>
  <c r="S132" i="75" a="1"/>
  <c r="S132" i="75" s="1"/>
  <c r="S136" i="75" a="1"/>
  <c r="S136" i="75" s="1"/>
  <c r="S106" i="80" a="1"/>
  <c r="S106" i="80" s="1"/>
  <c r="S110" i="80" a="1"/>
  <c r="S110" i="80" s="1"/>
  <c r="S114" i="80" a="1"/>
  <c r="S114" i="80" s="1"/>
  <c r="S118" i="80" a="1"/>
  <c r="S118" i="80" s="1"/>
  <c r="S122" i="80" a="1"/>
  <c r="S122" i="80" s="1"/>
  <c r="S79" i="82" a="1"/>
  <c r="S79" i="82" s="1"/>
  <c r="S99" i="82" a="1"/>
  <c r="S99" i="82" s="1"/>
  <c r="S103" i="82" a="1"/>
  <c r="S103" i="82" s="1"/>
  <c r="S145" i="109" a="1"/>
  <c r="S145" i="109" s="1"/>
  <c r="S131" i="75" a="1"/>
  <c r="S131" i="75" s="1"/>
  <c r="S135" i="75" a="1"/>
  <c r="S135" i="75" s="1"/>
  <c r="S109" i="80" a="1"/>
  <c r="S109" i="80" s="1"/>
  <c r="S113" i="80" a="1"/>
  <c r="S113" i="80" s="1"/>
  <c r="S117" i="80" a="1"/>
  <c r="S117" i="80" s="1"/>
  <c r="S125" i="80" a="1"/>
  <c r="S125" i="80" s="1"/>
  <c r="S98" i="82" a="1"/>
  <c r="S98" i="82" s="1"/>
  <c r="S102" i="82" a="1"/>
  <c r="S102" i="82" s="1"/>
  <c r="S119" i="82" a="1"/>
  <c r="S119" i="82" s="1"/>
  <c r="S122" i="94" a="1"/>
  <c r="S122" i="94" s="1"/>
  <c r="S140" i="94" a="1"/>
  <c r="S140" i="94" s="1"/>
  <c r="S127" i="94" a="1"/>
  <c r="S127" i="94" s="1"/>
  <c r="S139" i="94" a="1"/>
  <c r="S139" i="94" s="1"/>
  <c r="S106" i="71" a="1"/>
  <c r="S106" i="71" s="1"/>
  <c r="S100" i="76" a="1"/>
  <c r="S100" i="76" s="1"/>
  <c r="S94" i="77" a="1"/>
  <c r="S94" i="77" s="1"/>
  <c r="S98" i="77" a="1"/>
  <c r="S98" i="77" s="1"/>
  <c r="S102" i="77" a="1"/>
  <c r="S102" i="77" s="1"/>
  <c r="S124" i="77" a="1"/>
  <c r="S124" i="77" s="1"/>
  <c r="S128" i="77" a="1"/>
  <c r="S128" i="77" s="1"/>
  <c r="S132" i="77" a="1"/>
  <c r="S132" i="77" s="1"/>
  <c r="S83" i="75" a="1"/>
  <c r="S83" i="75" s="1"/>
  <c r="S97" i="75" a="1"/>
  <c r="S97" i="75" s="1"/>
  <c r="S101" i="75" a="1"/>
  <c r="S101" i="75" s="1"/>
  <c r="S137" i="76" a="1"/>
  <c r="S137" i="76" s="1"/>
  <c r="S83" i="73" a="1"/>
  <c r="S83" i="73" s="1"/>
  <c r="S87" i="76" a="1"/>
  <c r="S87" i="76" s="1"/>
  <c r="S131" i="76" a="1"/>
  <c r="S131" i="76" s="1"/>
  <c r="S85" i="75" a="1"/>
  <c r="S85" i="75" s="1"/>
  <c r="S95" i="75" a="1"/>
  <c r="S95" i="75" s="1"/>
  <c r="S99" i="75" a="1"/>
  <c r="S99" i="75" s="1"/>
  <c r="S103" i="75" a="1"/>
  <c r="S103" i="75" s="1"/>
  <c r="S130" i="74" a="1"/>
  <c r="S130" i="74" s="1"/>
  <c r="S109" i="72" a="1"/>
  <c r="S109" i="72" s="1"/>
  <c r="S103" i="72" a="1"/>
  <c r="S103" i="72" s="1"/>
  <c r="S111" i="72" a="1"/>
  <c r="S111" i="72" s="1"/>
  <c r="S99" i="73" a="1"/>
  <c r="S99" i="73" s="1"/>
  <c r="S134" i="74" a="1"/>
  <c r="S134" i="74" s="1"/>
  <c r="S110" i="77" a="1"/>
  <c r="S110" i="77" s="1"/>
  <c r="S115" i="75" a="1"/>
  <c r="S115" i="75" s="1"/>
  <c r="S133" i="75" a="1"/>
  <c r="S133" i="75" s="1"/>
  <c r="S137" i="75" a="1"/>
  <c r="S137" i="75" s="1"/>
  <c r="S138" i="74" a="1"/>
  <c r="S138" i="74" s="1"/>
  <c r="S107" i="71" a="1"/>
  <c r="S107" i="71" s="1"/>
  <c r="S101" i="74" a="1"/>
  <c r="S101" i="74" s="1"/>
  <c r="S114" i="74" a="1"/>
  <c r="S114" i="74" s="1"/>
  <c r="S98" i="75" a="1"/>
  <c r="S98" i="75" s="1"/>
  <c r="S102" i="75" a="1"/>
  <c r="S102" i="75" s="1"/>
  <c r="S90" i="76" a="1"/>
  <c r="S90" i="76" s="1"/>
  <c r="S115" i="72" a="1"/>
  <c r="S115" i="72" s="1"/>
  <c r="S114" i="76" a="1"/>
  <c r="S114" i="76" s="1"/>
  <c r="S104" i="72" a="1"/>
  <c r="S104" i="72" s="1"/>
  <c r="S95" i="77" a="1"/>
  <c r="S95" i="77" s="1"/>
  <c r="S99" i="77" a="1"/>
  <c r="S99" i="77" s="1"/>
  <c r="S104" i="73" a="1"/>
  <c r="S104" i="73" s="1"/>
  <c r="S116" i="72" a="1"/>
  <c r="S116" i="72" s="1"/>
  <c r="S113" i="76" a="1"/>
  <c r="S113" i="76" s="1"/>
  <c r="S96" i="74" a="1"/>
  <c r="S96" i="74" s="1"/>
  <c r="S104" i="74" a="1"/>
  <c r="S104" i="74" s="1"/>
  <c r="S130" i="76" a="1"/>
  <c r="S130" i="76" s="1"/>
  <c r="S96" i="73" a="1"/>
  <c r="S96" i="73" s="1"/>
  <c r="S85" i="76" a="1"/>
  <c r="S85" i="76" s="1"/>
  <c r="S85" i="73" a="1"/>
  <c r="S85" i="73" s="1"/>
  <c r="S95" i="76" a="1"/>
  <c r="S95" i="76" s="1"/>
  <c r="S103" i="76" a="1"/>
  <c r="S103" i="76" s="1"/>
  <c r="S99" i="74" a="1"/>
  <c r="S99" i="74" s="1"/>
  <c r="S93" i="77" a="1"/>
  <c r="S93" i="77" s="1"/>
  <c r="S97" i="77" a="1"/>
  <c r="S97" i="77" s="1"/>
  <c r="S101" i="77" a="1"/>
  <c r="S101" i="77" s="1"/>
  <c r="S105" i="77" a="1"/>
  <c r="S105" i="77" s="1"/>
  <c r="S112" i="77" a="1"/>
  <c r="S112" i="77" s="1"/>
  <c r="S126" i="77" a="1"/>
  <c r="S126" i="77" s="1"/>
  <c r="S130" i="77" a="1"/>
  <c r="S130" i="77" s="1"/>
  <c r="S82" i="77" a="1"/>
  <c r="S82" i="77" s="1"/>
  <c r="S86" i="77" a="1"/>
  <c r="S86" i="77" s="1"/>
  <c r="S136" i="74" a="1"/>
  <c r="S136" i="74" s="1"/>
  <c r="S105" i="72" a="1"/>
  <c r="S105" i="72" s="1"/>
  <c r="S115" i="76" a="1"/>
  <c r="S115" i="76" s="1"/>
  <c r="S83" i="74" a="1"/>
  <c r="S83" i="74" s="1"/>
  <c r="S131" i="74" a="1"/>
  <c r="S131" i="74" s="1"/>
  <c r="S92" i="77" a="1"/>
  <c r="S92" i="77" s="1"/>
  <c r="S96" i="77" a="1"/>
  <c r="S96" i="77" s="1"/>
  <c r="S100" i="77" a="1"/>
  <c r="S100" i="77" s="1"/>
  <c r="S111" i="77" a="1"/>
  <c r="S111" i="77" s="1"/>
  <c r="S125" i="77" a="1"/>
  <c r="S125" i="77" s="1"/>
  <c r="S129" i="77" a="1"/>
  <c r="S129" i="77" s="1"/>
  <c r="S81" i="77" a="1"/>
  <c r="S81" i="77" s="1"/>
  <c r="S85" i="77" a="1"/>
  <c r="S85" i="77" s="1"/>
  <c r="S97" i="73" a="1"/>
  <c r="S97" i="73" s="1"/>
  <c r="S97" i="74" a="1"/>
  <c r="S97" i="74" s="1"/>
  <c r="S105" i="74" a="1"/>
  <c r="S105" i="74" s="1"/>
  <c r="S115" i="71" a="1"/>
  <c r="S115" i="71" s="1"/>
  <c r="S95" i="71" a="1"/>
  <c r="S95" i="71" s="1"/>
  <c r="S96" i="76" a="1"/>
  <c r="S96" i="76" s="1"/>
  <c r="S104" i="76" a="1"/>
  <c r="S104" i="76" s="1"/>
  <c r="S133" i="76" a="1"/>
  <c r="S133" i="76" s="1"/>
  <c r="S85" i="74" a="1"/>
  <c r="S85" i="74" s="1"/>
  <c r="S102" i="73" a="1"/>
  <c r="S102" i="73" s="1"/>
  <c r="S132" i="74" a="1"/>
  <c r="S132" i="74" s="1"/>
  <c r="S94" i="71" a="1"/>
  <c r="S94" i="71" s="1"/>
  <c r="S109" i="71" a="1"/>
  <c r="S109" i="71" s="1"/>
  <c r="S94" i="72" a="1"/>
  <c r="S94" i="72" s="1"/>
  <c r="S135" i="73" a="1"/>
  <c r="S135" i="73" s="1"/>
  <c r="S99" i="76" a="1"/>
  <c r="S99" i="76" s="1"/>
  <c r="S108" i="76" a="1"/>
  <c r="S108" i="76" s="1"/>
  <c r="S104" i="71" a="1"/>
  <c r="S104" i="71" s="1"/>
  <c r="S113" i="73" a="1"/>
  <c r="S113" i="73" s="1"/>
  <c r="S95" i="72" a="1"/>
  <c r="S95" i="72" s="1"/>
  <c r="S107" i="72" a="1"/>
  <c r="S107" i="72" s="1"/>
  <c r="S89" i="73" a="1"/>
  <c r="S89" i="73" s="1"/>
  <c r="S95" i="73" a="1"/>
  <c r="S95" i="73" s="1"/>
  <c r="S103" i="73" a="1"/>
  <c r="S103" i="73" s="1"/>
  <c r="S109" i="73" a="1"/>
  <c r="S109" i="73" s="1"/>
  <c r="S131" i="73" a="1"/>
  <c r="S131" i="73" s="1"/>
  <c r="S100" i="74" a="1"/>
  <c r="S100" i="74" s="1"/>
  <c r="S129" i="76" a="1"/>
  <c r="S129" i="76" s="1"/>
  <c r="S95" i="74" a="1"/>
  <c r="S95" i="74" s="1"/>
  <c r="S103" i="74" a="1"/>
  <c r="S103" i="74" s="1"/>
  <c r="S113" i="74" a="1"/>
  <c r="S113" i="74" s="1"/>
  <c r="S89" i="74" a="1"/>
  <c r="S89" i="74" s="1"/>
  <c r="S98" i="74" a="1"/>
  <c r="S98" i="74" s="1"/>
  <c r="S116" i="74" a="1"/>
  <c r="S116" i="74" s="1"/>
  <c r="S101" i="73" a="1"/>
  <c r="S101" i="73" s="1"/>
  <c r="S116" i="73" a="1"/>
  <c r="S116" i="73" s="1"/>
  <c r="S129" i="73" a="1"/>
  <c r="S129" i="73" s="1"/>
  <c r="S98" i="76" a="1"/>
  <c r="S98" i="76" s="1"/>
  <c r="S89" i="76" a="1"/>
  <c r="S89" i="76" s="1"/>
  <c r="S96" i="71" a="1"/>
  <c r="S96" i="71" s="1"/>
  <c r="S96" i="72" a="1"/>
  <c r="S96" i="72" s="1"/>
  <c r="S108" i="72" a="1"/>
  <c r="S108" i="72" s="1"/>
  <c r="S106" i="72" a="1"/>
  <c r="S106" i="72" s="1"/>
  <c r="S87" i="73" a="1"/>
  <c r="S87" i="73" s="1"/>
  <c r="S90" i="73" a="1"/>
  <c r="S90" i="73" s="1"/>
  <c r="S101" i="76" a="1"/>
  <c r="S101" i="76" s="1"/>
  <c r="S97" i="76" a="1"/>
  <c r="S97" i="76" s="1"/>
  <c r="S103" i="71" a="1"/>
  <c r="S103" i="71" s="1"/>
  <c r="S111" i="71" a="1"/>
  <c r="S111" i="71" s="1"/>
  <c r="S116" i="71" a="1"/>
  <c r="S116" i="71" s="1"/>
  <c r="S100" i="73" a="1"/>
  <c r="S100" i="73" s="1"/>
  <c r="S108" i="73" a="1"/>
  <c r="S108" i="73" s="1"/>
  <c r="S110" i="71" a="1"/>
  <c r="S110" i="71" s="1"/>
  <c r="S105" i="71" a="1"/>
  <c r="S105" i="71" s="1"/>
  <c r="S109" i="76" a="1"/>
  <c r="S109" i="76" s="1"/>
  <c r="S90" i="74" a="1"/>
  <c r="S90" i="74" s="1"/>
  <c r="S108" i="71" a="1"/>
  <c r="S108" i="71" s="1"/>
  <c r="S98" i="72" a="1"/>
  <c r="S98" i="72" s="1"/>
  <c r="S98" i="71" a="1"/>
  <c r="S98" i="71" s="1"/>
  <c r="S39" i="117" a="1"/>
  <c r="S39" i="117" s="1"/>
  <c r="L122" i="117"/>
  <c r="Q122" i="117"/>
  <c r="Q126" i="117" s="1"/>
  <c r="Q125" i="82"/>
  <c r="Q75" i="117"/>
  <c r="S22" i="117" a="1"/>
  <c r="S22" i="117" s="1"/>
  <c r="S33" i="117" a="1"/>
  <c r="S33" i="117" s="1"/>
  <c r="S13" i="80" a="1"/>
  <c r="S13" i="80" s="1"/>
  <c r="S21" i="117" a="1"/>
  <c r="S21" i="117" s="1"/>
  <c r="S32" i="117" a="1"/>
  <c r="S32" i="117" s="1"/>
  <c r="S51" i="117" a="1"/>
  <c r="S51" i="117" s="1"/>
  <c r="S45" i="117" a="1"/>
  <c r="S45" i="117" s="1"/>
  <c r="S59" i="117" a="1"/>
  <c r="S59" i="117" s="1"/>
  <c r="S54" i="117" a="1"/>
  <c r="S54" i="117" s="1"/>
  <c r="S56" i="117" a="1"/>
  <c r="S56" i="117" s="1"/>
  <c r="S73" i="117" a="1"/>
  <c r="S73" i="117" s="1"/>
  <c r="S79" i="117" a="1"/>
  <c r="S79" i="117" s="1"/>
  <c r="S97" i="117" a="1"/>
  <c r="S97" i="117" s="1"/>
  <c r="S99" i="117" a="1"/>
  <c r="S99" i="117" s="1"/>
  <c r="S101" i="117" a="1"/>
  <c r="S101" i="117" s="1"/>
  <c r="S103" i="117" a="1"/>
  <c r="S103" i="117" s="1"/>
  <c r="S113" i="117" a="1"/>
  <c r="S113" i="117" s="1"/>
  <c r="S115" i="117" a="1"/>
  <c r="S115" i="117" s="1"/>
  <c r="S117" i="117" a="1"/>
  <c r="S117" i="117" s="1"/>
  <c r="S119" i="117" a="1"/>
  <c r="S119" i="117" s="1"/>
  <c r="S68" i="117" a="1"/>
  <c r="S68" i="117" s="1"/>
  <c r="S78" i="82" a="1"/>
  <c r="S78" i="82" s="1"/>
  <c r="S98" i="117" a="1"/>
  <c r="S98" i="117" s="1"/>
  <c r="S100" i="117" a="1"/>
  <c r="S100" i="117" s="1"/>
  <c r="S102" i="117" a="1"/>
  <c r="S102" i="117" s="1"/>
  <c r="S112" i="117" a="1"/>
  <c r="S112" i="117" s="1"/>
  <c r="S114" i="117" a="1"/>
  <c r="S114" i="117" s="1"/>
  <c r="S116" i="117" a="1"/>
  <c r="S116" i="117" s="1"/>
  <c r="S118" i="117" a="1"/>
  <c r="S118" i="117" s="1"/>
  <c r="S25" i="117" a="1"/>
  <c r="S25" i="117" s="1"/>
  <c r="S47" i="117" a="1"/>
  <c r="S47" i="117" s="1"/>
  <c r="S35" i="117" a="1"/>
  <c r="S35" i="117" s="1"/>
  <c r="S43" i="117" a="1"/>
  <c r="S43" i="117" s="1"/>
  <c r="S55" i="117" a="1"/>
  <c r="S55" i="117" s="1"/>
  <c r="S38" i="117" a="1"/>
  <c r="S38" i="117" s="1"/>
  <c r="S70" i="117" a="1"/>
  <c r="S70" i="117" s="1"/>
  <c r="R75" i="117"/>
  <c r="S16" i="117" a="1"/>
  <c r="S16" i="117" s="1"/>
  <c r="S24" i="117" a="1"/>
  <c r="S24" i="117" s="1"/>
  <c r="S28" i="117" a="1"/>
  <c r="S28" i="117" s="1"/>
  <c r="S46" i="117" a="1"/>
  <c r="S46" i="117" s="1"/>
  <c r="S57" i="117" a="1"/>
  <c r="S57" i="117" s="1"/>
  <c r="S58" i="117" a="1"/>
  <c r="S58" i="117" s="1"/>
  <c r="S23" i="117" a="1"/>
  <c r="S23" i="117" s="1"/>
  <c r="S31" i="117" a="1"/>
  <c r="S31" i="117" s="1"/>
  <c r="S65" i="117" a="1"/>
  <c r="S65" i="117" s="1"/>
  <c r="S13" i="117" a="1"/>
  <c r="S13" i="117" s="1"/>
  <c r="S40" i="117" a="1"/>
  <c r="S40" i="117" s="1"/>
  <c r="S49" i="117" a="1"/>
  <c r="S49" i="117" s="1"/>
  <c r="S64" i="117" a="1"/>
  <c r="S64" i="117" s="1"/>
  <c r="S71" i="117" a="1"/>
  <c r="S71" i="117" s="1"/>
  <c r="S50" i="117" a="1"/>
  <c r="S50" i="117" s="1"/>
  <c r="S63" i="117" a="1"/>
  <c r="S63" i="117" s="1"/>
  <c r="S67" i="117" a="1"/>
  <c r="S67" i="117" s="1"/>
  <c r="S80" i="117" a="1"/>
  <c r="S80" i="117" s="1"/>
  <c r="S69" i="117" a="1"/>
  <c r="S69" i="117" s="1"/>
  <c r="S72" i="117" a="1"/>
  <c r="S72" i="117" s="1"/>
  <c r="S78" i="117" a="1"/>
  <c r="S78" i="117" s="1"/>
  <c r="S24" i="82" a="1"/>
  <c r="S24" i="82" s="1"/>
  <c r="S47" i="82" a="1"/>
  <c r="S47" i="82" s="1"/>
  <c r="S54" i="82" a="1"/>
  <c r="S54" i="82" s="1"/>
  <c r="S46" i="82" a="1"/>
  <c r="S46" i="82" s="1"/>
  <c r="S33" i="82" a="1"/>
  <c r="S33" i="82" s="1"/>
  <c r="S22" i="82" a="1"/>
  <c r="S22" i="82" s="1"/>
  <c r="S55" i="82" a="1"/>
  <c r="S55" i="82" s="1"/>
  <c r="S63" i="82" a="1"/>
  <c r="S63" i="82" s="1"/>
  <c r="S40" i="82" a="1"/>
  <c r="S40" i="82" s="1"/>
  <c r="S68" i="82" a="1"/>
  <c r="S68" i="82" s="1"/>
  <c r="S70" i="82" a="1"/>
  <c r="S70" i="82" s="1"/>
  <c r="S32" i="82" a="1"/>
  <c r="S32" i="82" s="1"/>
  <c r="S51" i="82" a="1"/>
  <c r="S51" i="82" s="1"/>
  <c r="S28" i="82" a="1"/>
  <c r="S28" i="82" s="1"/>
  <c r="S49" i="82" a="1"/>
  <c r="S49" i="82" s="1"/>
  <c r="S35" i="82" a="1"/>
  <c r="S35" i="82" s="1"/>
  <c r="S21" i="82" a="1"/>
  <c r="S21" i="82" s="1"/>
  <c r="S25" i="82" a="1"/>
  <c r="S25" i="82" s="1"/>
  <c r="S50" i="82" a="1"/>
  <c r="S50" i="82" s="1"/>
  <c r="S16" i="82" a="1"/>
  <c r="S16" i="82" s="1"/>
  <c r="S59" i="82" a="1"/>
  <c r="S59" i="82" s="1"/>
  <c r="S67" i="82" a="1"/>
  <c r="S67" i="82" s="1"/>
  <c r="S69" i="82" a="1"/>
  <c r="S69" i="82" s="1"/>
  <c r="S71" i="82" a="1"/>
  <c r="S71" i="82" s="1"/>
  <c r="S64" i="82" a="1"/>
  <c r="S64" i="82" s="1"/>
  <c r="S65" i="82" a="1"/>
  <c r="S65" i="82" s="1"/>
  <c r="R84" i="80"/>
  <c r="M84" i="80"/>
  <c r="R83" i="80"/>
  <c r="Q83" i="80"/>
  <c r="M83" i="80"/>
  <c r="L83" i="80"/>
  <c r="R82" i="80"/>
  <c r="Q82" i="80"/>
  <c r="M82" i="80"/>
  <c r="L82" i="80"/>
  <c r="R81" i="80"/>
  <c r="Q81" i="80"/>
  <c r="M81" i="80"/>
  <c r="L81" i="80"/>
  <c r="R80" i="80"/>
  <c r="Q80" i="80"/>
  <c r="M80" i="80"/>
  <c r="L80" i="80"/>
  <c r="R79" i="80"/>
  <c r="Q79" i="80"/>
  <c r="M79" i="80"/>
  <c r="L79" i="80"/>
  <c r="R78" i="80"/>
  <c r="Q78" i="80"/>
  <c r="M78" i="80"/>
  <c r="L78" i="80"/>
  <c r="R77" i="80"/>
  <c r="Q77" i="80"/>
  <c r="R76" i="80"/>
  <c r="Q76" i="80"/>
  <c r="M76" i="80"/>
  <c r="L76" i="80"/>
  <c r="R75" i="80"/>
  <c r="Q75" i="80"/>
  <c r="M75" i="80"/>
  <c r="L75" i="80"/>
  <c r="R74" i="80"/>
  <c r="Q74" i="80"/>
  <c r="M74" i="80"/>
  <c r="L74" i="80"/>
  <c r="R73" i="80"/>
  <c r="Q73" i="80"/>
  <c r="R72" i="80"/>
  <c r="Q72" i="80"/>
  <c r="R71" i="80"/>
  <c r="Q71" i="80"/>
  <c r="R70" i="80"/>
  <c r="Q70" i="80"/>
  <c r="M70" i="80"/>
  <c r="L70" i="80"/>
  <c r="R69" i="80"/>
  <c r="Q69" i="80"/>
  <c r="M69" i="80"/>
  <c r="L69" i="80"/>
  <c r="R68" i="80"/>
  <c r="Q68" i="80"/>
  <c r="M68" i="80"/>
  <c r="L68" i="80"/>
  <c r="R67" i="80"/>
  <c r="Q67" i="80"/>
  <c r="M67" i="80"/>
  <c r="L67" i="80"/>
  <c r="R66" i="80"/>
  <c r="Q66" i="80"/>
  <c r="M66" i="80"/>
  <c r="L66" i="80"/>
  <c r="R65" i="80"/>
  <c r="Q65" i="80"/>
  <c r="M65" i="80"/>
  <c r="L65" i="80"/>
  <c r="R64" i="80"/>
  <c r="Q64" i="80"/>
  <c r="M64" i="80"/>
  <c r="L64" i="80"/>
  <c r="R63" i="80"/>
  <c r="Q63" i="80"/>
  <c r="M63" i="80"/>
  <c r="L63" i="80"/>
  <c r="R62" i="80"/>
  <c r="Q62" i="80"/>
  <c r="M62" i="80"/>
  <c r="L62" i="80"/>
  <c r="R61" i="80"/>
  <c r="Q61" i="80"/>
  <c r="M61" i="80"/>
  <c r="L61" i="80"/>
  <c r="R60" i="80"/>
  <c r="Q60" i="80"/>
  <c r="M60" i="80"/>
  <c r="L60" i="80"/>
  <c r="R59" i="80"/>
  <c r="Q59" i="80"/>
  <c r="R58" i="80"/>
  <c r="Q58" i="80"/>
  <c r="M58" i="80"/>
  <c r="L58" i="80"/>
  <c r="R57" i="80"/>
  <c r="Q57" i="80"/>
  <c r="M57" i="80"/>
  <c r="L57" i="80"/>
  <c r="R56" i="80"/>
  <c r="Q56" i="80"/>
  <c r="M56" i="80"/>
  <c r="L56" i="80"/>
  <c r="R55" i="80"/>
  <c r="Q55" i="80"/>
  <c r="M55" i="80"/>
  <c r="L55" i="80"/>
  <c r="R54" i="80"/>
  <c r="Q54" i="80"/>
  <c r="L54" i="80"/>
  <c r="R53" i="80"/>
  <c r="Q53" i="80"/>
  <c r="M53" i="80"/>
  <c r="L53" i="80"/>
  <c r="R52" i="80"/>
  <c r="Q52" i="80"/>
  <c r="M52" i="80"/>
  <c r="L52" i="80"/>
  <c r="R51" i="80"/>
  <c r="Q51" i="80"/>
  <c r="M51" i="80"/>
  <c r="L51" i="80"/>
  <c r="R50" i="80"/>
  <c r="Q50" i="80"/>
  <c r="M50" i="80"/>
  <c r="L50" i="80"/>
  <c r="R49" i="80"/>
  <c r="Q49" i="80"/>
  <c r="M49" i="80"/>
  <c r="L49" i="80"/>
  <c r="R48" i="80"/>
  <c r="Q48" i="80"/>
  <c r="M48" i="80"/>
  <c r="L48" i="80"/>
  <c r="R47" i="80"/>
  <c r="Q47" i="80"/>
  <c r="M47" i="80"/>
  <c r="L47" i="80"/>
  <c r="R46" i="80"/>
  <c r="Q46" i="80"/>
  <c r="M46" i="80"/>
  <c r="L46" i="80"/>
  <c r="R45" i="80"/>
  <c r="Q45" i="80"/>
  <c r="M45" i="80"/>
  <c r="L45" i="80"/>
  <c r="R44" i="80"/>
  <c r="Q44" i="80"/>
  <c r="R43" i="80"/>
  <c r="Q43" i="80"/>
  <c r="M43" i="80"/>
  <c r="L43" i="80"/>
  <c r="R42" i="80"/>
  <c r="Q42" i="80"/>
  <c r="R41" i="80"/>
  <c r="Q41" i="80"/>
  <c r="R40" i="80"/>
  <c r="Q40" i="80"/>
  <c r="M40" i="80"/>
  <c r="L40" i="80"/>
  <c r="R39" i="80"/>
  <c r="Q39" i="80"/>
  <c r="M39" i="80"/>
  <c r="L39" i="80"/>
  <c r="R38" i="80"/>
  <c r="Q38" i="80"/>
  <c r="M38" i="80"/>
  <c r="L38" i="80"/>
  <c r="R37" i="80"/>
  <c r="Q37" i="80"/>
  <c r="R36" i="80"/>
  <c r="Q36" i="80"/>
  <c r="R35" i="80"/>
  <c r="Q35" i="80"/>
  <c r="M35" i="80"/>
  <c r="L35" i="80"/>
  <c r="R34" i="80"/>
  <c r="Q34" i="80"/>
  <c r="R33" i="80"/>
  <c r="Q33" i="80"/>
  <c r="M33" i="80"/>
  <c r="L33" i="80"/>
  <c r="R32" i="80"/>
  <c r="Q32" i="80"/>
  <c r="M32" i="80"/>
  <c r="L32" i="80"/>
  <c r="R31" i="80"/>
  <c r="Q31" i="80"/>
  <c r="M31" i="80"/>
  <c r="L31" i="80"/>
  <c r="R30" i="80"/>
  <c r="Q30" i="80"/>
  <c r="R29" i="80"/>
  <c r="Q29" i="80"/>
  <c r="R28" i="80"/>
  <c r="Q28" i="80"/>
  <c r="M28" i="80"/>
  <c r="L28" i="80"/>
  <c r="R27" i="80"/>
  <c r="Q27" i="80"/>
  <c r="R26" i="80"/>
  <c r="Q26" i="80"/>
  <c r="R25" i="80"/>
  <c r="Q25" i="80"/>
  <c r="M25" i="80"/>
  <c r="L25" i="80"/>
  <c r="R24" i="80"/>
  <c r="Q24" i="80"/>
  <c r="M24" i="80"/>
  <c r="L24" i="80"/>
  <c r="R23" i="80"/>
  <c r="Q23" i="80"/>
  <c r="M23" i="80"/>
  <c r="L23" i="80"/>
  <c r="R22" i="80"/>
  <c r="Q22" i="80"/>
  <c r="M22" i="80"/>
  <c r="L22" i="80"/>
  <c r="R21" i="80"/>
  <c r="Q21" i="80"/>
  <c r="M21" i="80"/>
  <c r="L21" i="80"/>
  <c r="R20" i="80"/>
  <c r="Q20" i="80"/>
  <c r="R19" i="80"/>
  <c r="Q19" i="80"/>
  <c r="R18" i="80"/>
  <c r="Q18" i="80"/>
  <c r="R17" i="80"/>
  <c r="Q17" i="80"/>
  <c r="R16" i="80"/>
  <c r="Q16" i="80"/>
  <c r="M16" i="80"/>
  <c r="L16" i="80"/>
  <c r="R15" i="80"/>
  <c r="Q15" i="80"/>
  <c r="R14" i="80"/>
  <c r="Q14" i="80"/>
  <c r="R89" i="80"/>
  <c r="Q89" i="80"/>
  <c r="M89" i="80"/>
  <c r="L89" i="80"/>
  <c r="R82" i="79"/>
  <c r="Q82" i="79"/>
  <c r="M82" i="79"/>
  <c r="L82" i="79"/>
  <c r="R77" i="79"/>
  <c r="M77" i="79"/>
  <c r="R76" i="79"/>
  <c r="Q76" i="79"/>
  <c r="L76" i="79"/>
  <c r="R75" i="79"/>
  <c r="Q75" i="79"/>
  <c r="M75" i="79"/>
  <c r="L75" i="79"/>
  <c r="R74" i="79"/>
  <c r="Q74" i="79"/>
  <c r="M74" i="79"/>
  <c r="L74" i="79"/>
  <c r="R73" i="79"/>
  <c r="Q73" i="79"/>
  <c r="M73" i="79"/>
  <c r="L73" i="79"/>
  <c r="R72" i="79"/>
  <c r="Q72" i="79"/>
  <c r="M72" i="79"/>
  <c r="L72" i="79"/>
  <c r="R71" i="79"/>
  <c r="Q71" i="79"/>
  <c r="M71" i="79"/>
  <c r="L71" i="79"/>
  <c r="R70" i="79"/>
  <c r="Q70" i="79"/>
  <c r="R69" i="79"/>
  <c r="Q69" i="79"/>
  <c r="M69" i="79"/>
  <c r="L69" i="79"/>
  <c r="R68" i="79"/>
  <c r="Q68" i="79"/>
  <c r="M68" i="79"/>
  <c r="L68" i="79"/>
  <c r="R67" i="79"/>
  <c r="Q67" i="79"/>
  <c r="M67" i="79"/>
  <c r="L67" i="79"/>
  <c r="R66" i="79"/>
  <c r="Q66" i="79"/>
  <c r="R65" i="79"/>
  <c r="Q65" i="79"/>
  <c r="R64" i="79"/>
  <c r="Q64" i="79"/>
  <c r="R63" i="79"/>
  <c r="Q63" i="79"/>
  <c r="M63" i="79"/>
  <c r="L63" i="79"/>
  <c r="R62" i="79"/>
  <c r="Q62" i="79"/>
  <c r="M62" i="79"/>
  <c r="L62" i="79"/>
  <c r="R61" i="79"/>
  <c r="Q61" i="79"/>
  <c r="M61" i="79"/>
  <c r="L61" i="79"/>
  <c r="R60" i="79"/>
  <c r="Q60" i="79"/>
  <c r="M60" i="79"/>
  <c r="L60" i="79"/>
  <c r="R59" i="79"/>
  <c r="Q59" i="79"/>
  <c r="M59" i="79"/>
  <c r="L59" i="79"/>
  <c r="R58" i="79"/>
  <c r="Q58" i="79"/>
  <c r="M58" i="79"/>
  <c r="L58" i="79"/>
  <c r="R57" i="79"/>
  <c r="Q57" i="79"/>
  <c r="R56" i="79"/>
  <c r="Q56" i="79"/>
  <c r="R55" i="79"/>
  <c r="Q55" i="79"/>
  <c r="M55" i="79"/>
  <c r="L55" i="79"/>
  <c r="R54" i="79"/>
  <c r="Q54" i="79"/>
  <c r="M54" i="79"/>
  <c r="L54" i="79"/>
  <c r="R53" i="79"/>
  <c r="Q53" i="79"/>
  <c r="M53" i="79"/>
  <c r="L53" i="79"/>
  <c r="R52" i="79"/>
  <c r="Q52" i="79"/>
  <c r="R51" i="79"/>
  <c r="Q51" i="79"/>
  <c r="M51" i="79"/>
  <c r="L51" i="79"/>
  <c r="R50" i="79"/>
  <c r="Q50" i="79"/>
  <c r="M50" i="79"/>
  <c r="L50" i="79"/>
  <c r="R49" i="79"/>
  <c r="Q49" i="79"/>
  <c r="M49" i="79"/>
  <c r="L49" i="79"/>
  <c r="R48" i="79"/>
  <c r="Q48" i="79"/>
  <c r="M48" i="79"/>
  <c r="L48" i="79"/>
  <c r="R47" i="79"/>
  <c r="Q47" i="79"/>
  <c r="M47" i="79"/>
  <c r="L47" i="79"/>
  <c r="R46" i="79"/>
  <c r="Q46" i="79"/>
  <c r="M46" i="79"/>
  <c r="L46" i="79"/>
  <c r="R45" i="79"/>
  <c r="Q45" i="79"/>
  <c r="R44" i="79"/>
  <c r="Q44" i="79"/>
  <c r="R43" i="79"/>
  <c r="Q43" i="79"/>
  <c r="L43" i="79"/>
  <c r="R42" i="79"/>
  <c r="Q42" i="79"/>
  <c r="R41" i="79"/>
  <c r="Q41" i="79"/>
  <c r="R40" i="79"/>
  <c r="Q40" i="79"/>
  <c r="M40" i="79"/>
  <c r="L40" i="79"/>
  <c r="R39" i="79"/>
  <c r="Q39" i="79"/>
  <c r="M39" i="79"/>
  <c r="L39" i="79"/>
  <c r="R38" i="79"/>
  <c r="Q38" i="79"/>
  <c r="M38" i="79"/>
  <c r="L38" i="79"/>
  <c r="R37" i="79"/>
  <c r="Q37" i="79"/>
  <c r="R36" i="79"/>
  <c r="Q36" i="79"/>
  <c r="R35" i="79"/>
  <c r="Q35" i="79"/>
  <c r="M35" i="79"/>
  <c r="L35" i="79"/>
  <c r="R34" i="79"/>
  <c r="Q34" i="79"/>
  <c r="R33" i="79"/>
  <c r="Q33" i="79"/>
  <c r="M33" i="79"/>
  <c r="L33" i="79"/>
  <c r="R32" i="79"/>
  <c r="Q32" i="79"/>
  <c r="M32" i="79"/>
  <c r="L32" i="79"/>
  <c r="R31" i="79"/>
  <c r="Q31" i="79"/>
  <c r="M31" i="79"/>
  <c r="L31" i="79"/>
  <c r="R30" i="79"/>
  <c r="Q30" i="79"/>
  <c r="R29" i="79"/>
  <c r="Q29" i="79"/>
  <c r="R28" i="79"/>
  <c r="Q28" i="79"/>
  <c r="M28" i="79"/>
  <c r="L28" i="79"/>
  <c r="R27" i="79"/>
  <c r="Q27" i="79"/>
  <c r="R26" i="79"/>
  <c r="Q26" i="79"/>
  <c r="R25" i="79"/>
  <c r="Q25" i="79"/>
  <c r="M25" i="79"/>
  <c r="L25" i="79"/>
  <c r="R24" i="79"/>
  <c r="Q24" i="79"/>
  <c r="M24" i="79"/>
  <c r="L24" i="79"/>
  <c r="R23" i="79"/>
  <c r="Q23" i="79"/>
  <c r="R22" i="79"/>
  <c r="Q22" i="79"/>
  <c r="M22" i="79"/>
  <c r="L22" i="79"/>
  <c r="R21" i="79"/>
  <c r="Q21" i="79"/>
  <c r="M21" i="79"/>
  <c r="L21" i="79"/>
  <c r="R20" i="79"/>
  <c r="Q20" i="79"/>
  <c r="R19" i="79"/>
  <c r="Q19" i="79"/>
  <c r="R18" i="79"/>
  <c r="Q18" i="79"/>
  <c r="R17" i="79"/>
  <c r="Q17" i="79"/>
  <c r="R16" i="79"/>
  <c r="Q16" i="79"/>
  <c r="M16" i="79"/>
  <c r="L16" i="79"/>
  <c r="R15" i="79"/>
  <c r="Q15" i="79"/>
  <c r="R14" i="79"/>
  <c r="Q14" i="79"/>
  <c r="R13" i="79"/>
  <c r="Q13" i="79"/>
  <c r="M13" i="79"/>
  <c r="L13" i="79"/>
  <c r="L128" i="80" l="1"/>
  <c r="Q128" i="80"/>
  <c r="S49" i="79" a="1"/>
  <c r="S49" i="79" s="1"/>
  <c r="S23" i="80" a="1"/>
  <c r="S23" i="80" s="1"/>
  <c r="S25" i="80" a="1"/>
  <c r="S25" i="80" s="1"/>
  <c r="S31" i="80" a="1"/>
  <c r="S31" i="80" s="1"/>
  <c r="S84" i="80" a="1"/>
  <c r="S84" i="80" s="1"/>
  <c r="S62" i="80" a="1"/>
  <c r="S62" i="80" s="1"/>
  <c r="S68" i="80" a="1"/>
  <c r="S68" i="80" s="1"/>
  <c r="S82" i="80" a="1"/>
  <c r="S82" i="80" s="1"/>
  <c r="S60" i="80" a="1"/>
  <c r="S60" i="80" s="1"/>
  <c r="S64" i="80" a="1"/>
  <c r="S64" i="80" s="1"/>
  <c r="S66" i="80" a="1"/>
  <c r="S66" i="80" s="1"/>
  <c r="S70" i="80" a="1"/>
  <c r="S70" i="80" s="1"/>
  <c r="S78" i="80" a="1"/>
  <c r="S78" i="80" s="1"/>
  <c r="S80" i="80" a="1"/>
  <c r="S80" i="80" s="1"/>
  <c r="S43" i="80" a="1"/>
  <c r="S43" i="80" s="1"/>
  <c r="S50" i="79" a="1"/>
  <c r="S50" i="79" s="1"/>
  <c r="S55" i="79" a="1"/>
  <c r="S55" i="79" s="1"/>
  <c r="S33" i="80" a="1"/>
  <c r="S33" i="80" s="1"/>
  <c r="S58" i="79" a="1"/>
  <c r="S58" i="79" s="1"/>
  <c r="S21" i="79" a="1"/>
  <c r="S21" i="79" s="1"/>
  <c r="S59" i="79" a="1"/>
  <c r="S59" i="79" s="1"/>
  <c r="S61" i="79" a="1"/>
  <c r="S61" i="79" s="1"/>
  <c r="S63" i="79" a="1"/>
  <c r="S63" i="79" s="1"/>
  <c r="S73" i="79" a="1"/>
  <c r="S73" i="79" s="1"/>
  <c r="S61" i="80" a="1"/>
  <c r="S61" i="80" s="1"/>
  <c r="S63" i="80" a="1"/>
  <c r="S63" i="80" s="1"/>
  <c r="S65" i="80" a="1"/>
  <c r="S65" i="80" s="1"/>
  <c r="S79" i="80" a="1"/>
  <c r="S79" i="80" s="1"/>
  <c r="S81" i="80" a="1"/>
  <c r="S81" i="80" s="1"/>
  <c r="S83" i="80" a="1"/>
  <c r="S83" i="80" s="1"/>
  <c r="S28" i="80" a="1"/>
  <c r="S28" i="80" s="1"/>
  <c r="S46" i="80" a="1"/>
  <c r="S46" i="80" s="1"/>
  <c r="S48" i="80" a="1"/>
  <c r="S48" i="80" s="1"/>
  <c r="S50" i="80" a="1"/>
  <c r="S50" i="80" s="1"/>
  <c r="S52" i="80" a="1"/>
  <c r="S52" i="80" s="1"/>
  <c r="S67" i="80" a="1"/>
  <c r="S67" i="80" s="1"/>
  <c r="S69" i="80" a="1"/>
  <c r="S69" i="80" s="1"/>
  <c r="S40" i="80" a="1"/>
  <c r="S40" i="80" s="1"/>
  <c r="S74" i="80" a="1"/>
  <c r="S74" i="80" s="1"/>
  <c r="S76" i="80" a="1"/>
  <c r="S76" i="80" s="1"/>
  <c r="S47" i="80" a="1"/>
  <c r="S47" i="80" s="1"/>
  <c r="S51" i="80" a="1"/>
  <c r="S51" i="80" s="1"/>
  <c r="S39" i="80" a="1"/>
  <c r="S39" i="80" s="1"/>
  <c r="S56" i="80" a="1"/>
  <c r="S56" i="80" s="1"/>
  <c r="S58" i="80" a="1"/>
  <c r="S58" i="80" s="1"/>
  <c r="S16" i="80" a="1"/>
  <c r="S16" i="80" s="1"/>
  <c r="S22" i="80" a="1"/>
  <c r="S22" i="80" s="1"/>
  <c r="S32" i="80" a="1"/>
  <c r="S32" i="80" s="1"/>
  <c r="S57" i="80" a="1"/>
  <c r="S57" i="80" s="1"/>
  <c r="S75" i="80" a="1"/>
  <c r="S75" i="80" s="1"/>
  <c r="S35" i="80" a="1"/>
  <c r="S35" i="80" s="1"/>
  <c r="S38" i="80" a="1"/>
  <c r="S38" i="80" s="1"/>
  <c r="S45" i="80" a="1"/>
  <c r="S45" i="80" s="1"/>
  <c r="S49" i="80" a="1"/>
  <c r="S49" i="80" s="1"/>
  <c r="S53" i="80" a="1"/>
  <c r="S53" i="80" s="1"/>
  <c r="R128" i="80"/>
  <c r="S62" i="79" a="1"/>
  <c r="S62" i="79" s="1"/>
  <c r="S21" i="80" a="1"/>
  <c r="S21" i="80" s="1"/>
  <c r="S24" i="80" a="1"/>
  <c r="S24" i="80" s="1"/>
  <c r="S55" i="80" a="1"/>
  <c r="S55" i="80" s="1"/>
  <c r="S89" i="80" a="1"/>
  <c r="S89" i="80" s="1"/>
  <c r="S46" i="79" a="1"/>
  <c r="S46" i="79" s="1"/>
  <c r="S60" i="79" a="1"/>
  <c r="S60" i="79" s="1"/>
  <c r="S28" i="79" a="1"/>
  <c r="S28" i="79" s="1"/>
  <c r="S31" i="79" a="1"/>
  <c r="S31" i="79" s="1"/>
  <c r="S69" i="79" a="1"/>
  <c r="S69" i="79" s="1"/>
  <c r="S47" i="79" a="1"/>
  <c r="S47" i="79" s="1"/>
  <c r="S51" i="79" a="1"/>
  <c r="S51" i="79" s="1"/>
  <c r="S53" i="79" a="1"/>
  <c r="S53" i="79" s="1"/>
  <c r="S24" i="79" a="1"/>
  <c r="S24" i="79" s="1"/>
  <c r="S32" i="79" a="1"/>
  <c r="S32" i="79" s="1"/>
  <c r="S68" i="79" a="1"/>
  <c r="S68" i="79" s="1"/>
  <c r="S77" i="79" a="1"/>
  <c r="S77" i="79" s="1"/>
  <c r="S48" i="79" a="1"/>
  <c r="S48" i="79" s="1"/>
  <c r="S54" i="79" a="1"/>
  <c r="S54" i="79" s="1"/>
  <c r="S25" i="79" a="1"/>
  <c r="S25" i="79" s="1"/>
  <c r="S40" i="79" a="1"/>
  <c r="S40" i="79" s="1"/>
  <c r="S72" i="79" a="1"/>
  <c r="S72" i="79" s="1"/>
  <c r="S33" i="79" a="1"/>
  <c r="S33" i="79" s="1"/>
  <c r="S39" i="79" a="1"/>
  <c r="S39" i="79" s="1"/>
  <c r="S71" i="79" a="1"/>
  <c r="S71" i="79" s="1"/>
  <c r="S75" i="79" a="1"/>
  <c r="S75" i="79" s="1"/>
  <c r="S67" i="79" a="1"/>
  <c r="S67" i="79" s="1"/>
  <c r="S82" i="79" a="1"/>
  <c r="S82" i="79" s="1"/>
  <c r="S16" i="79" a="1"/>
  <c r="S16" i="79" s="1"/>
  <c r="S22" i="79" a="1"/>
  <c r="S22" i="79" s="1"/>
  <c r="S35" i="79" a="1"/>
  <c r="S35" i="79" s="1"/>
  <c r="S38" i="79" a="1"/>
  <c r="S38" i="79" s="1"/>
  <c r="S74" i="79" a="1"/>
  <c r="S74" i="79" s="1"/>
  <c r="S13" i="79" a="1"/>
  <c r="S13" i="79" s="1"/>
  <c r="R78" i="77"/>
  <c r="Q78" i="77"/>
  <c r="Q135" i="77" s="1"/>
  <c r="L78" i="77"/>
  <c r="L135" i="77" s="1"/>
  <c r="R73" i="77"/>
  <c r="Q73" i="77"/>
  <c r="M73" i="77"/>
  <c r="L73" i="77"/>
  <c r="R72" i="77"/>
  <c r="Q72" i="77"/>
  <c r="L72" i="77"/>
  <c r="R71" i="77"/>
  <c r="Q71" i="77"/>
  <c r="M71" i="77"/>
  <c r="L71" i="77"/>
  <c r="R70" i="77"/>
  <c r="Q70" i="77"/>
  <c r="M70" i="77"/>
  <c r="L70" i="77"/>
  <c r="R69" i="77"/>
  <c r="Q69" i="77"/>
  <c r="M69" i="77"/>
  <c r="L69" i="77"/>
  <c r="R68" i="77"/>
  <c r="Q68" i="77"/>
  <c r="M68" i="77"/>
  <c r="L68" i="77"/>
  <c r="R67" i="77"/>
  <c r="Q67" i="77"/>
  <c r="M67" i="77"/>
  <c r="L67" i="77"/>
  <c r="R66" i="77"/>
  <c r="Q66" i="77"/>
  <c r="L66" i="77"/>
  <c r="R65" i="77"/>
  <c r="Q65" i="77"/>
  <c r="M65" i="77"/>
  <c r="L65" i="77"/>
  <c r="R64" i="77"/>
  <c r="Q64" i="77"/>
  <c r="M64" i="77"/>
  <c r="L64" i="77"/>
  <c r="R63" i="77"/>
  <c r="Q63" i="77"/>
  <c r="M63" i="77"/>
  <c r="L63" i="77"/>
  <c r="R62" i="77"/>
  <c r="Q62" i="77"/>
  <c r="L62" i="77"/>
  <c r="R61" i="77"/>
  <c r="Q61" i="77"/>
  <c r="L61" i="77"/>
  <c r="R60" i="77"/>
  <c r="Q60" i="77"/>
  <c r="L60" i="77"/>
  <c r="R59" i="77"/>
  <c r="Q59" i="77"/>
  <c r="M59" i="77"/>
  <c r="L59" i="77"/>
  <c r="R58" i="77"/>
  <c r="Q58" i="77"/>
  <c r="M58" i="77"/>
  <c r="L58" i="77"/>
  <c r="R57" i="77"/>
  <c r="Q57" i="77"/>
  <c r="M57" i="77"/>
  <c r="L57" i="77"/>
  <c r="R56" i="77"/>
  <c r="Q56" i="77"/>
  <c r="M56" i="77"/>
  <c r="L56" i="77"/>
  <c r="R55" i="77"/>
  <c r="Q55" i="77"/>
  <c r="M55" i="77"/>
  <c r="L55" i="77"/>
  <c r="R54" i="77"/>
  <c r="Q54" i="77"/>
  <c r="M54" i="77"/>
  <c r="L54" i="77"/>
  <c r="R53" i="77"/>
  <c r="Q53" i="77"/>
  <c r="L53" i="77"/>
  <c r="R52" i="77"/>
  <c r="Q52" i="77"/>
  <c r="M52" i="77"/>
  <c r="L52" i="77"/>
  <c r="R51" i="77"/>
  <c r="Q51" i="77"/>
  <c r="M51" i="77"/>
  <c r="L51" i="77"/>
  <c r="R50" i="77"/>
  <c r="Q50" i="77"/>
  <c r="L50" i="77"/>
  <c r="R49" i="77"/>
  <c r="Q49" i="77"/>
  <c r="M49" i="77"/>
  <c r="L49" i="77"/>
  <c r="R48" i="77"/>
  <c r="Q48" i="77"/>
  <c r="L48" i="77"/>
  <c r="R47" i="77"/>
  <c r="Q47" i="77"/>
  <c r="M47" i="77"/>
  <c r="L47" i="77"/>
  <c r="R46" i="77"/>
  <c r="Q46" i="77"/>
  <c r="L46" i="77"/>
  <c r="R45" i="77"/>
  <c r="Q45" i="77"/>
  <c r="M45" i="77"/>
  <c r="L45" i="77"/>
  <c r="R44" i="77"/>
  <c r="Q44" i="77"/>
  <c r="M44" i="77"/>
  <c r="L44" i="77"/>
  <c r="R43" i="77"/>
  <c r="Q43" i="77"/>
  <c r="M43" i="77"/>
  <c r="L43" i="77"/>
  <c r="R42" i="77"/>
  <c r="Q42" i="77"/>
  <c r="M42" i="77"/>
  <c r="L42" i="77"/>
  <c r="R41" i="77"/>
  <c r="Q41" i="77"/>
  <c r="L41" i="77"/>
  <c r="R40" i="77"/>
  <c r="Q40" i="77"/>
  <c r="M40" i="77"/>
  <c r="L40" i="77"/>
  <c r="R39" i="77"/>
  <c r="Q39" i="77"/>
  <c r="L39" i="77"/>
  <c r="R38" i="77"/>
  <c r="Q38" i="77"/>
  <c r="L38" i="77"/>
  <c r="R37" i="77"/>
  <c r="Q37" i="77"/>
  <c r="M37" i="77"/>
  <c r="L37" i="77"/>
  <c r="R36" i="77"/>
  <c r="Q36" i="77"/>
  <c r="M36" i="77"/>
  <c r="L36" i="77"/>
  <c r="R35" i="77"/>
  <c r="Q35" i="77"/>
  <c r="M35" i="77"/>
  <c r="L35" i="77"/>
  <c r="R34" i="77"/>
  <c r="Q34" i="77"/>
  <c r="L34" i="77"/>
  <c r="R33" i="77"/>
  <c r="Q33" i="77"/>
  <c r="L33" i="77"/>
  <c r="R32" i="77"/>
  <c r="Q32" i="77"/>
  <c r="M32" i="77"/>
  <c r="L32" i="77"/>
  <c r="R31" i="77"/>
  <c r="Q31" i="77"/>
  <c r="M31" i="77"/>
  <c r="L31" i="77"/>
  <c r="R30" i="77"/>
  <c r="Q30" i="77"/>
  <c r="M30" i="77"/>
  <c r="L30" i="77"/>
  <c r="R29" i="77"/>
  <c r="Q29" i="77"/>
  <c r="M29" i="77"/>
  <c r="L29" i="77"/>
  <c r="R28" i="77"/>
  <c r="Q28" i="77"/>
  <c r="L28" i="77"/>
  <c r="R27" i="77"/>
  <c r="Q27" i="77"/>
  <c r="L27" i="77"/>
  <c r="R26" i="77"/>
  <c r="Q26" i="77"/>
  <c r="M26" i="77"/>
  <c r="L26" i="77"/>
  <c r="R25" i="77"/>
  <c r="Q25" i="77"/>
  <c r="L25" i="77"/>
  <c r="R24" i="77"/>
  <c r="Q24" i="77"/>
  <c r="L24" i="77"/>
  <c r="R23" i="77"/>
  <c r="Q23" i="77"/>
  <c r="M23" i="77"/>
  <c r="L23" i="77"/>
  <c r="R22" i="77"/>
  <c r="Q22" i="77"/>
  <c r="M22" i="77"/>
  <c r="L22" i="77"/>
  <c r="R21" i="77"/>
  <c r="Q21" i="77"/>
  <c r="M21" i="77"/>
  <c r="L21" i="77"/>
  <c r="R20" i="77"/>
  <c r="Q20" i="77"/>
  <c r="L20" i="77"/>
  <c r="R19" i="77"/>
  <c r="Q19" i="77"/>
  <c r="L19" i="77"/>
  <c r="R18" i="77"/>
  <c r="Q18" i="77"/>
  <c r="L18" i="77"/>
  <c r="R17" i="77"/>
  <c r="Q17" i="77"/>
  <c r="L17" i="77"/>
  <c r="R16" i="77"/>
  <c r="Q16" i="77"/>
  <c r="M16" i="77"/>
  <c r="L16" i="77"/>
  <c r="R15" i="77"/>
  <c r="Q15" i="77"/>
  <c r="L15" i="77"/>
  <c r="R14" i="77"/>
  <c r="Q14" i="77"/>
  <c r="L14" i="77"/>
  <c r="R13" i="77"/>
  <c r="Q13" i="77"/>
  <c r="M13" i="77"/>
  <c r="L13" i="77"/>
  <c r="R120" i="116"/>
  <c r="Q120" i="116"/>
  <c r="M120" i="116"/>
  <c r="L120" i="116"/>
  <c r="R119" i="116"/>
  <c r="Q119" i="116"/>
  <c r="M119" i="116"/>
  <c r="L119" i="116"/>
  <c r="R118" i="116"/>
  <c r="Q118" i="116"/>
  <c r="M118" i="116"/>
  <c r="L118" i="116"/>
  <c r="R117" i="116"/>
  <c r="Q117" i="116"/>
  <c r="M117" i="116"/>
  <c r="L117" i="116"/>
  <c r="R116" i="116"/>
  <c r="Q116" i="116"/>
  <c r="M116" i="116"/>
  <c r="L116" i="116"/>
  <c r="R115" i="116"/>
  <c r="Q115" i="116"/>
  <c r="M115" i="116"/>
  <c r="L115" i="116"/>
  <c r="R114" i="116"/>
  <c r="Q114" i="116"/>
  <c r="M114" i="116"/>
  <c r="L114" i="116"/>
  <c r="R113" i="116"/>
  <c r="Q113" i="116"/>
  <c r="M113" i="116"/>
  <c r="L113" i="116"/>
  <c r="R112" i="116"/>
  <c r="Q112" i="116"/>
  <c r="M112" i="116"/>
  <c r="L112" i="116"/>
  <c r="R111" i="116"/>
  <c r="Q111" i="116"/>
  <c r="M111" i="116"/>
  <c r="L111" i="116"/>
  <c r="R110" i="116"/>
  <c r="Q110" i="116"/>
  <c r="M110" i="116"/>
  <c r="L110" i="116"/>
  <c r="R109" i="116"/>
  <c r="Q109" i="116"/>
  <c r="M109" i="116"/>
  <c r="L109" i="116"/>
  <c r="R108" i="116"/>
  <c r="Q108" i="116"/>
  <c r="M108" i="116"/>
  <c r="L108" i="116"/>
  <c r="R107" i="116"/>
  <c r="Q107" i="116"/>
  <c r="M107" i="116"/>
  <c r="L107" i="116"/>
  <c r="R106" i="116"/>
  <c r="Q106" i="116"/>
  <c r="M106" i="116"/>
  <c r="L106" i="116"/>
  <c r="R105" i="116"/>
  <c r="Q105" i="116"/>
  <c r="M105" i="116"/>
  <c r="L105" i="116"/>
  <c r="R104" i="116"/>
  <c r="Q104" i="116"/>
  <c r="M104" i="116"/>
  <c r="L104" i="116"/>
  <c r="R103" i="116"/>
  <c r="Q103" i="116"/>
  <c r="M103" i="116"/>
  <c r="L103" i="116"/>
  <c r="R102" i="116"/>
  <c r="Q102" i="116"/>
  <c r="M102" i="116"/>
  <c r="L102" i="116"/>
  <c r="R101" i="116"/>
  <c r="Q101" i="116"/>
  <c r="M101" i="116"/>
  <c r="L101" i="116"/>
  <c r="R100" i="116"/>
  <c r="Q100" i="116"/>
  <c r="M100" i="116"/>
  <c r="L100" i="116"/>
  <c r="R99" i="116"/>
  <c r="Q99" i="116"/>
  <c r="M99" i="116"/>
  <c r="L99" i="116"/>
  <c r="R98" i="116"/>
  <c r="Q98" i="116"/>
  <c r="M98" i="116"/>
  <c r="L98" i="116"/>
  <c r="R97" i="116"/>
  <c r="Q97" i="116"/>
  <c r="M97" i="116"/>
  <c r="L97" i="116"/>
  <c r="R96" i="116"/>
  <c r="Q96" i="116"/>
  <c r="M96" i="116"/>
  <c r="L96" i="116"/>
  <c r="R95" i="116"/>
  <c r="Q95" i="116"/>
  <c r="M95" i="116"/>
  <c r="L95" i="116"/>
  <c r="R94" i="116"/>
  <c r="Q94" i="116"/>
  <c r="M94" i="116"/>
  <c r="L94" i="116"/>
  <c r="R93" i="116"/>
  <c r="Q93" i="116"/>
  <c r="M93" i="116"/>
  <c r="L93" i="116"/>
  <c r="R92" i="116"/>
  <c r="Q92" i="116"/>
  <c r="M92" i="116"/>
  <c r="L92" i="116"/>
  <c r="R91" i="116"/>
  <c r="Q91" i="116"/>
  <c r="M91" i="116"/>
  <c r="L91" i="116"/>
  <c r="R90" i="116"/>
  <c r="Q90" i="116"/>
  <c r="M90" i="116"/>
  <c r="L90" i="116"/>
  <c r="R89" i="116"/>
  <c r="Q89" i="116"/>
  <c r="M89" i="116"/>
  <c r="L89" i="116"/>
  <c r="R88" i="116"/>
  <c r="Q88" i="116"/>
  <c r="M88" i="116"/>
  <c r="L88" i="116"/>
  <c r="R87" i="116"/>
  <c r="Q87" i="116"/>
  <c r="M87" i="116"/>
  <c r="L87" i="116"/>
  <c r="R86" i="116"/>
  <c r="Q86" i="116"/>
  <c r="M86" i="116"/>
  <c r="L86" i="116"/>
  <c r="R85" i="116"/>
  <c r="Q85" i="116"/>
  <c r="M85" i="116"/>
  <c r="L85" i="116"/>
  <c r="L123" i="116" s="1"/>
  <c r="R80" i="116"/>
  <c r="Q80" i="116"/>
  <c r="M80" i="116"/>
  <c r="L80" i="116"/>
  <c r="R79" i="116"/>
  <c r="Q79" i="116"/>
  <c r="M79" i="116"/>
  <c r="L79" i="116"/>
  <c r="R78" i="116"/>
  <c r="Q78" i="116"/>
  <c r="M78" i="116"/>
  <c r="L78" i="116"/>
  <c r="R77" i="116"/>
  <c r="Q77" i="116"/>
  <c r="M77" i="116"/>
  <c r="L77" i="116"/>
  <c r="R76" i="116"/>
  <c r="Q76" i="116"/>
  <c r="M76" i="116"/>
  <c r="L76" i="116"/>
  <c r="R75" i="116"/>
  <c r="Q75" i="116"/>
  <c r="M75" i="116"/>
  <c r="L75" i="116"/>
  <c r="R74" i="116"/>
  <c r="Q74" i="116"/>
  <c r="M74" i="116"/>
  <c r="L74" i="116"/>
  <c r="R73" i="116"/>
  <c r="Q73" i="116"/>
  <c r="M73" i="116"/>
  <c r="L73" i="116"/>
  <c r="R72" i="116"/>
  <c r="Q72" i="116"/>
  <c r="M72" i="116"/>
  <c r="L72" i="116"/>
  <c r="R71" i="116"/>
  <c r="Q71" i="116"/>
  <c r="M71" i="116"/>
  <c r="L71" i="116"/>
  <c r="R70" i="116"/>
  <c r="Q70" i="116"/>
  <c r="M70" i="116"/>
  <c r="L70" i="116"/>
  <c r="R69" i="116"/>
  <c r="Q69" i="116"/>
  <c r="M69" i="116"/>
  <c r="L69" i="116"/>
  <c r="R68" i="116"/>
  <c r="Q68" i="116"/>
  <c r="M68" i="116"/>
  <c r="L68" i="116"/>
  <c r="R67" i="116"/>
  <c r="Q67" i="116"/>
  <c r="M67" i="116"/>
  <c r="L67" i="116"/>
  <c r="R66" i="116"/>
  <c r="Q66" i="116"/>
  <c r="M66" i="116"/>
  <c r="L66" i="116"/>
  <c r="R65" i="116"/>
  <c r="Q65" i="116"/>
  <c r="M65" i="116"/>
  <c r="L65" i="116"/>
  <c r="R64" i="116"/>
  <c r="Q64" i="116"/>
  <c r="M64" i="116"/>
  <c r="L64" i="116"/>
  <c r="R63" i="116"/>
  <c r="Q63" i="116"/>
  <c r="M63" i="116"/>
  <c r="L63" i="116"/>
  <c r="R62" i="116"/>
  <c r="Q62" i="116"/>
  <c r="M62" i="116"/>
  <c r="L62" i="116"/>
  <c r="R61" i="116"/>
  <c r="Q61" i="116"/>
  <c r="M61" i="116"/>
  <c r="L61" i="116"/>
  <c r="R60" i="116"/>
  <c r="Q60" i="116"/>
  <c r="M60" i="116"/>
  <c r="L60" i="116"/>
  <c r="R59" i="116"/>
  <c r="Q59" i="116"/>
  <c r="M59" i="116"/>
  <c r="L59" i="116"/>
  <c r="R58" i="116"/>
  <c r="Q58" i="116"/>
  <c r="M58" i="116"/>
  <c r="L58" i="116"/>
  <c r="R57" i="116"/>
  <c r="Q57" i="116"/>
  <c r="M57" i="116"/>
  <c r="L57" i="116"/>
  <c r="R56" i="116"/>
  <c r="Q56" i="116"/>
  <c r="M56" i="116"/>
  <c r="L56" i="116"/>
  <c r="R55" i="116"/>
  <c r="Q55" i="116"/>
  <c r="M55" i="116"/>
  <c r="L55" i="116"/>
  <c r="R54" i="116"/>
  <c r="Q54" i="116"/>
  <c r="M54" i="116"/>
  <c r="L54" i="116"/>
  <c r="R53" i="116"/>
  <c r="Q53" i="116"/>
  <c r="M53" i="116"/>
  <c r="L53" i="116"/>
  <c r="R52" i="116"/>
  <c r="Q52" i="116"/>
  <c r="M52" i="116"/>
  <c r="L52" i="116"/>
  <c r="R51" i="116"/>
  <c r="Q51" i="116"/>
  <c r="M51" i="116"/>
  <c r="L51" i="116"/>
  <c r="R50" i="116"/>
  <c r="Q50" i="116"/>
  <c r="M50" i="116"/>
  <c r="L50" i="116"/>
  <c r="R49" i="116"/>
  <c r="Q49" i="116"/>
  <c r="M49" i="116"/>
  <c r="L49" i="116"/>
  <c r="R48" i="116"/>
  <c r="Q48" i="116"/>
  <c r="M48" i="116"/>
  <c r="L48" i="116"/>
  <c r="R47" i="116"/>
  <c r="Q47" i="116"/>
  <c r="M47" i="116"/>
  <c r="L47" i="116"/>
  <c r="R46" i="116"/>
  <c r="Q46" i="116"/>
  <c r="M46" i="116"/>
  <c r="L46" i="116"/>
  <c r="R45" i="116"/>
  <c r="Q45" i="116"/>
  <c r="M45" i="116"/>
  <c r="L45" i="116"/>
  <c r="R44" i="116"/>
  <c r="Q44" i="116"/>
  <c r="M44" i="116"/>
  <c r="L44" i="116"/>
  <c r="R43" i="116"/>
  <c r="Q43" i="116"/>
  <c r="M43" i="116"/>
  <c r="L43" i="116"/>
  <c r="R42" i="116"/>
  <c r="Q42" i="116"/>
  <c r="M42" i="116"/>
  <c r="L42" i="116"/>
  <c r="R41" i="116"/>
  <c r="Q41" i="116"/>
  <c r="M41" i="116"/>
  <c r="L41" i="116"/>
  <c r="R40" i="116"/>
  <c r="Q40" i="116"/>
  <c r="M40" i="116"/>
  <c r="L40" i="116"/>
  <c r="R39" i="116"/>
  <c r="Q39" i="116"/>
  <c r="M39" i="116"/>
  <c r="L39" i="116"/>
  <c r="R38" i="116"/>
  <c r="Q38" i="116"/>
  <c r="M38" i="116"/>
  <c r="L38" i="116"/>
  <c r="R37" i="116"/>
  <c r="Q37" i="116"/>
  <c r="M37" i="116"/>
  <c r="L37" i="116"/>
  <c r="R36" i="116"/>
  <c r="Q36" i="116"/>
  <c r="M36" i="116"/>
  <c r="L36" i="116"/>
  <c r="R35" i="116"/>
  <c r="Q35" i="116"/>
  <c r="M35" i="116"/>
  <c r="L35" i="116"/>
  <c r="R34" i="116"/>
  <c r="Q34" i="116"/>
  <c r="M34" i="116"/>
  <c r="L34" i="116"/>
  <c r="R33" i="116"/>
  <c r="Q33" i="116"/>
  <c r="M33" i="116"/>
  <c r="L33" i="116"/>
  <c r="R32" i="116"/>
  <c r="Q32" i="116"/>
  <c r="M32" i="116"/>
  <c r="L32" i="116"/>
  <c r="R31" i="116"/>
  <c r="Q31" i="116"/>
  <c r="M31" i="116"/>
  <c r="L31" i="116"/>
  <c r="R30" i="116"/>
  <c r="Q30" i="116"/>
  <c r="M30" i="116"/>
  <c r="L30" i="116"/>
  <c r="R29" i="116"/>
  <c r="Q29" i="116"/>
  <c r="M29" i="116"/>
  <c r="L29" i="116"/>
  <c r="R28" i="116"/>
  <c r="Q28" i="116"/>
  <c r="M28" i="116"/>
  <c r="L28" i="116"/>
  <c r="R27" i="116"/>
  <c r="Q27" i="116"/>
  <c r="M27" i="116"/>
  <c r="L27" i="116"/>
  <c r="R26" i="116"/>
  <c r="Q26" i="116"/>
  <c r="M26" i="116"/>
  <c r="L26" i="116"/>
  <c r="R25" i="116"/>
  <c r="Q25" i="116"/>
  <c r="M25" i="116"/>
  <c r="L25" i="116"/>
  <c r="R24" i="116"/>
  <c r="Q24" i="116"/>
  <c r="M24" i="116"/>
  <c r="L24" i="116"/>
  <c r="R23" i="116"/>
  <c r="Q23" i="116"/>
  <c r="M23" i="116"/>
  <c r="L23" i="116"/>
  <c r="R22" i="116"/>
  <c r="Q22" i="116"/>
  <c r="M22" i="116"/>
  <c r="L22" i="116"/>
  <c r="R21" i="116"/>
  <c r="Q21" i="116"/>
  <c r="M21" i="116"/>
  <c r="L21" i="116"/>
  <c r="R20" i="116"/>
  <c r="Q20" i="116"/>
  <c r="M20" i="116"/>
  <c r="L20" i="116"/>
  <c r="R19" i="116"/>
  <c r="Q19" i="116"/>
  <c r="M19" i="116"/>
  <c r="L19" i="116"/>
  <c r="R18" i="116"/>
  <c r="Q18" i="116"/>
  <c r="M18" i="116"/>
  <c r="L18" i="116"/>
  <c r="R17" i="116"/>
  <c r="Q17" i="116"/>
  <c r="M17" i="116"/>
  <c r="L17" i="116"/>
  <c r="R16" i="116"/>
  <c r="Q16" i="116"/>
  <c r="M16" i="116"/>
  <c r="L16" i="116"/>
  <c r="R15" i="116"/>
  <c r="Q15" i="116"/>
  <c r="M15" i="116"/>
  <c r="L15" i="116"/>
  <c r="R14" i="116"/>
  <c r="Q14" i="116"/>
  <c r="M14" i="116"/>
  <c r="L14" i="116"/>
  <c r="R13" i="116"/>
  <c r="Q13" i="116"/>
  <c r="M13" i="116"/>
  <c r="L13" i="116"/>
  <c r="N11" i="116"/>
  <c r="I11" i="116"/>
  <c r="B1" i="116"/>
  <c r="R135" i="77" l="1"/>
  <c r="S16" i="116" a="1"/>
  <c r="S16" i="116" s="1"/>
  <c r="S20" i="116" a="1"/>
  <c r="S20" i="116" s="1"/>
  <c r="S24" i="116" a="1"/>
  <c r="S24" i="116" s="1"/>
  <c r="S28" i="116" a="1"/>
  <c r="S28" i="116" s="1"/>
  <c r="S30" i="116" a="1"/>
  <c r="S30" i="116" s="1"/>
  <c r="S14" i="116" a="1"/>
  <c r="S14" i="116" s="1"/>
  <c r="S18" i="116" a="1"/>
  <c r="S18" i="116" s="1"/>
  <c r="S22" i="116" a="1"/>
  <c r="S22" i="116" s="1"/>
  <c r="S26" i="116" a="1"/>
  <c r="S26" i="116" s="1"/>
  <c r="S32" i="116" a="1"/>
  <c r="S32" i="116" s="1"/>
  <c r="S34" i="116" a="1"/>
  <c r="S34" i="116" s="1"/>
  <c r="S36" i="116" a="1"/>
  <c r="S36" i="116" s="1"/>
  <c r="Q82" i="116"/>
  <c r="Q123" i="116"/>
  <c r="Q127" i="116" s="1"/>
  <c r="S50" i="116" a="1"/>
  <c r="S50" i="116" s="1"/>
  <c r="S43" i="116" a="1"/>
  <c r="S43" i="116" s="1"/>
  <c r="S45" i="116" a="1"/>
  <c r="S45" i="116" s="1"/>
  <c r="S47" i="116" a="1"/>
  <c r="S47" i="116" s="1"/>
  <c r="S49" i="116" a="1"/>
  <c r="S49" i="116" s="1"/>
  <c r="S51" i="116" a="1"/>
  <c r="S51" i="116" s="1"/>
  <c r="S53" i="116" a="1"/>
  <c r="S53" i="116" s="1"/>
  <c r="S114" i="116" a="1"/>
  <c r="S114" i="116" s="1"/>
  <c r="S116" i="116" a="1"/>
  <c r="S116" i="116" s="1"/>
  <c r="S118" i="116" a="1"/>
  <c r="S118" i="116" s="1"/>
  <c r="S120" i="116" a="1"/>
  <c r="S120" i="116" s="1"/>
  <c r="S93" i="116" a="1"/>
  <c r="S93" i="116" s="1"/>
  <c r="S103" i="116" a="1"/>
  <c r="S103" i="116" s="1"/>
  <c r="S105" i="116" a="1"/>
  <c r="S105" i="116" s="1"/>
  <c r="S107" i="116" a="1"/>
  <c r="S107" i="116" s="1"/>
  <c r="S109" i="116" a="1"/>
  <c r="S109" i="116" s="1"/>
  <c r="R123" i="116"/>
  <c r="S86" i="116" a="1"/>
  <c r="S86" i="116" s="1"/>
  <c r="S88" i="116" a="1"/>
  <c r="S88" i="116" s="1"/>
  <c r="S90" i="116" a="1"/>
  <c r="S90" i="116" s="1"/>
  <c r="S92" i="116" a="1"/>
  <c r="S92" i="116" s="1"/>
  <c r="S94" i="116" a="1"/>
  <c r="S94" i="116" s="1"/>
  <c r="S96" i="116" a="1"/>
  <c r="S96" i="116" s="1"/>
  <c r="S98" i="116" a="1"/>
  <c r="S98" i="116" s="1"/>
  <c r="S106" i="116" a="1"/>
  <c r="S106" i="116" s="1"/>
  <c r="S117" i="116" a="1"/>
  <c r="S117" i="116" s="1"/>
  <c r="R82" i="116"/>
  <c r="S13" i="116" a="1"/>
  <c r="S13" i="116" s="1"/>
  <c r="S15" i="116" a="1"/>
  <c r="S15" i="116" s="1"/>
  <c r="S17" i="116" a="1"/>
  <c r="S17" i="116" s="1"/>
  <c r="S19" i="116" a="1"/>
  <c r="S19" i="116" s="1"/>
  <c r="S21" i="116" a="1"/>
  <c r="S21" i="116" s="1"/>
  <c r="S23" i="116" a="1"/>
  <c r="S23" i="116" s="1"/>
  <c r="S25" i="116" a="1"/>
  <c r="S25" i="116" s="1"/>
  <c r="S27" i="116" a="1"/>
  <c r="S27" i="116" s="1"/>
  <c r="S29" i="116" a="1"/>
  <c r="S29" i="116" s="1"/>
  <c r="S31" i="116" a="1"/>
  <c r="S31" i="116" s="1"/>
  <c r="S33" i="116" a="1"/>
  <c r="S33" i="116" s="1"/>
  <c r="S35" i="116" a="1"/>
  <c r="S35" i="116" s="1"/>
  <c r="S37" i="116" a="1"/>
  <c r="S37" i="116" s="1"/>
  <c r="S39" i="116" a="1"/>
  <c r="S39" i="116" s="1"/>
  <c r="S41" i="116" a="1"/>
  <c r="S41" i="116" s="1"/>
  <c r="S44" i="116" a="1"/>
  <c r="S44" i="116" s="1"/>
  <c r="S57" i="116" a="1"/>
  <c r="S57" i="116" s="1"/>
  <c r="S65" i="116" a="1"/>
  <c r="S65" i="116" s="1"/>
  <c r="S73" i="116" a="1"/>
  <c r="S73" i="116" s="1"/>
  <c r="S85" i="116" a="1"/>
  <c r="S85" i="116" s="1"/>
  <c r="S100" i="116" a="1"/>
  <c r="S100" i="116" s="1"/>
  <c r="S111" i="116" a="1"/>
  <c r="S111" i="116" s="1"/>
  <c r="S87" i="116" a="1"/>
  <c r="S87" i="116" s="1"/>
  <c r="S89" i="116" a="1"/>
  <c r="S89" i="116" s="1"/>
  <c r="S91" i="116" a="1"/>
  <c r="S91" i="116" s="1"/>
  <c r="S102" i="116" a="1"/>
  <c r="S102" i="116" s="1"/>
  <c r="S104" i="116" a="1"/>
  <c r="S104" i="116" s="1"/>
  <c r="S113" i="116" a="1"/>
  <c r="S113" i="116" s="1"/>
  <c r="S115" i="116" a="1"/>
  <c r="S115" i="116" s="1"/>
  <c r="S22" i="77" a="1"/>
  <c r="S22" i="77" s="1"/>
  <c r="S29" i="77" a="1"/>
  <c r="S29" i="77" s="1"/>
  <c r="S40" i="77" a="1"/>
  <c r="S40" i="77" s="1"/>
  <c r="S64" i="77" a="1"/>
  <c r="S64" i="77" s="1"/>
  <c r="S52" i="116" a="1"/>
  <c r="S52" i="116" s="1"/>
  <c r="S95" i="116" a="1"/>
  <c r="S95" i="116" s="1"/>
  <c r="S97" i="116" a="1"/>
  <c r="S97" i="116" s="1"/>
  <c r="S99" i="116" a="1"/>
  <c r="S99" i="116" s="1"/>
  <c r="S108" i="116" a="1"/>
  <c r="S108" i="116" s="1"/>
  <c r="S119" i="116" a="1"/>
  <c r="S119" i="116" s="1"/>
  <c r="S36" i="77" a="1"/>
  <c r="S36" i="77" s="1"/>
  <c r="S47" i="77" a="1"/>
  <c r="S47" i="77" s="1"/>
  <c r="S73" i="77" a="1"/>
  <c r="S73" i="77" s="1"/>
  <c r="S54" i="116" a="1"/>
  <c r="S54" i="116" s="1"/>
  <c r="S60" i="116" a="1"/>
  <c r="S60" i="116" s="1"/>
  <c r="S62" i="116" a="1"/>
  <c r="S62" i="116" s="1"/>
  <c r="S68" i="116" a="1"/>
  <c r="S68" i="116" s="1"/>
  <c r="S76" i="116" a="1"/>
  <c r="S76" i="116" s="1"/>
  <c r="S101" i="116" a="1"/>
  <c r="S101" i="116" s="1"/>
  <c r="S110" i="116" a="1"/>
  <c r="S110" i="116" s="1"/>
  <c r="S112" i="116" a="1"/>
  <c r="S112" i="116" s="1"/>
  <c r="S16" i="77" a="1"/>
  <c r="S16" i="77" s="1"/>
  <c r="S23" i="77" a="1"/>
  <c r="S23" i="77" s="1"/>
  <c r="S30" i="77" a="1"/>
  <c r="S30" i="77" s="1"/>
  <c r="S32" i="77" a="1"/>
  <c r="S32" i="77" s="1"/>
  <c r="S52" i="77" a="1"/>
  <c r="S52" i="77" s="1"/>
  <c r="S63" i="77" a="1"/>
  <c r="S63" i="77" s="1"/>
  <c r="S26" i="77" a="1"/>
  <c r="S26" i="77" s="1"/>
  <c r="S35" i="77" a="1"/>
  <c r="S35" i="77" s="1"/>
  <c r="S37" i="77" a="1"/>
  <c r="S37" i="77" s="1"/>
  <c r="S43" i="77" a="1"/>
  <c r="S43" i="77" s="1"/>
  <c r="S57" i="77" a="1"/>
  <c r="S57" i="77" s="1"/>
  <c r="S67" i="77" a="1"/>
  <c r="S67" i="77" s="1"/>
  <c r="S71" i="77" a="1"/>
  <c r="S71" i="77" s="1"/>
  <c r="S42" i="77" a="1"/>
  <c r="S42" i="77" s="1"/>
  <c r="S49" i="77" a="1"/>
  <c r="S49" i="77" s="1"/>
  <c r="S56" i="77" a="1"/>
  <c r="S56" i="77" s="1"/>
  <c r="S70" i="77" a="1"/>
  <c r="S70" i="77" s="1"/>
  <c r="S45" i="77" a="1"/>
  <c r="S45" i="77" s="1"/>
  <c r="S55" i="77" a="1"/>
  <c r="S55" i="77" s="1"/>
  <c r="S59" i="77" a="1"/>
  <c r="S59" i="77" s="1"/>
  <c r="S69" i="77" a="1"/>
  <c r="S69" i="77" s="1"/>
  <c r="S21" i="77" a="1"/>
  <c r="S21" i="77" s="1"/>
  <c r="S31" i="77" a="1"/>
  <c r="S31" i="77" s="1"/>
  <c r="S51" i="77" a="1"/>
  <c r="S51" i="77" s="1"/>
  <c r="S65" i="77" a="1"/>
  <c r="S65" i="77" s="1"/>
  <c r="S44" i="77" a="1"/>
  <c r="S44" i="77" s="1"/>
  <c r="S54" i="77" a="1"/>
  <c r="S54" i="77" s="1"/>
  <c r="S58" i="77" a="1"/>
  <c r="S58" i="77" s="1"/>
  <c r="S68" i="77" a="1"/>
  <c r="S68" i="77" s="1"/>
  <c r="S13" i="77" a="1"/>
  <c r="S13" i="77" s="1"/>
  <c r="S58" i="116" a="1"/>
  <c r="S58" i="116" s="1"/>
  <c r="S66" i="116" a="1"/>
  <c r="S66" i="116" s="1"/>
  <c r="S74" i="116" a="1"/>
  <c r="S74" i="116" s="1"/>
  <c r="S38" i="116" a="1"/>
  <c r="S38" i="116" s="1"/>
  <c r="S46" i="116" a="1"/>
  <c r="S46" i="116" s="1"/>
  <c r="S55" i="116" a="1"/>
  <c r="S55" i="116" s="1"/>
  <c r="S63" i="116" a="1"/>
  <c r="S63" i="116" s="1"/>
  <c r="S71" i="116" a="1"/>
  <c r="S71" i="116" s="1"/>
  <c r="S79" i="116" a="1"/>
  <c r="S79" i="116" s="1"/>
  <c r="S70" i="116" a="1"/>
  <c r="S70" i="116" s="1"/>
  <c r="S78" i="116" a="1"/>
  <c r="S78" i="116" s="1"/>
  <c r="S42" i="116" a="1"/>
  <c r="S42" i="116" s="1"/>
  <c r="S59" i="116" a="1"/>
  <c r="S59" i="116" s="1"/>
  <c r="S67" i="116" a="1"/>
  <c r="S67" i="116" s="1"/>
  <c r="S75" i="116" a="1"/>
  <c r="S75" i="116" s="1"/>
  <c r="M123" i="116"/>
  <c r="S56" i="116" a="1"/>
  <c r="S56" i="116" s="1"/>
  <c r="S64" i="116" a="1"/>
  <c r="S64" i="116" s="1"/>
  <c r="S72" i="116" a="1"/>
  <c r="S72" i="116" s="1"/>
  <c r="S80" i="116" a="1"/>
  <c r="S80" i="116" s="1"/>
  <c r="L82" i="116"/>
  <c r="L127" i="116" s="1"/>
  <c r="M82" i="116"/>
  <c r="S40" i="116" a="1"/>
  <c r="S40" i="116" s="1"/>
  <c r="S48" i="116" a="1"/>
  <c r="S48" i="116" s="1"/>
  <c r="S61" i="116" a="1"/>
  <c r="S61" i="116" s="1"/>
  <c r="S69" i="116" a="1"/>
  <c r="S69" i="116" s="1"/>
  <c r="S77" i="116" a="1"/>
  <c r="S77" i="116" s="1"/>
  <c r="R127" i="116" l="1"/>
  <c r="M127" i="116"/>
  <c r="S123" i="116"/>
  <c r="S82" i="116"/>
  <c r="S127" i="116" l="1"/>
  <c r="A25" i="13" a="1"/>
  <c r="A25" i="13" s="1"/>
  <c r="A15" i="13" a="1"/>
  <c r="A15" i="13" s="1"/>
  <c r="A6" i="13" a="1"/>
  <c r="A6" i="13" s="1"/>
  <c r="A22" i="13" a="1"/>
  <c r="A22" i="13" s="1"/>
  <c r="R89" i="105"/>
  <c r="Q89" i="105"/>
  <c r="R84" i="105"/>
  <c r="Q84" i="105"/>
  <c r="R83" i="105"/>
  <c r="Q83" i="105"/>
  <c r="R82" i="105"/>
  <c r="Q82" i="105"/>
  <c r="R81" i="105"/>
  <c r="Q81" i="105"/>
  <c r="R80" i="105"/>
  <c r="Q80" i="105"/>
  <c r="R79" i="105"/>
  <c r="Q79" i="105"/>
  <c r="R78" i="105"/>
  <c r="Q78" i="105"/>
  <c r="R76" i="105"/>
  <c r="Q76" i="105"/>
  <c r="R75" i="105"/>
  <c r="Q75" i="105"/>
  <c r="R74" i="105"/>
  <c r="Q74" i="105"/>
  <c r="Q71" i="105"/>
  <c r="R70" i="105"/>
  <c r="Q70" i="105"/>
  <c r="R69" i="105"/>
  <c r="Q69" i="105"/>
  <c r="R68" i="105"/>
  <c r="Q68" i="105"/>
  <c r="R67" i="105"/>
  <c r="Q67" i="105"/>
  <c r="R66" i="105"/>
  <c r="Q66" i="105"/>
  <c r="R65" i="105"/>
  <c r="Q65" i="105"/>
  <c r="R64" i="105"/>
  <c r="Q64" i="105"/>
  <c r="R63" i="105"/>
  <c r="Q63" i="105"/>
  <c r="R62" i="105"/>
  <c r="Q62" i="105"/>
  <c r="R61" i="105"/>
  <c r="Q61" i="105"/>
  <c r="R60" i="105"/>
  <c r="Q60" i="105"/>
  <c r="R59" i="105"/>
  <c r="Q59" i="105"/>
  <c r="R58" i="105"/>
  <c r="Q58" i="105"/>
  <c r="R57" i="105"/>
  <c r="Q57" i="105"/>
  <c r="R56" i="105"/>
  <c r="Q56" i="105"/>
  <c r="R55" i="105"/>
  <c r="Q55" i="105"/>
  <c r="R54" i="105"/>
  <c r="Q54" i="105"/>
  <c r="R53" i="105"/>
  <c r="Q53" i="105"/>
  <c r="R52" i="105"/>
  <c r="R51" i="105"/>
  <c r="Q51" i="105"/>
  <c r="R50" i="105"/>
  <c r="Q50" i="105"/>
  <c r="R49" i="105"/>
  <c r="Q49" i="105"/>
  <c r="R48" i="105"/>
  <c r="Q48" i="105"/>
  <c r="R47" i="105"/>
  <c r="Q47" i="105"/>
  <c r="R46" i="105"/>
  <c r="Q46" i="105"/>
  <c r="R45" i="105"/>
  <c r="Q45" i="105"/>
  <c r="R43" i="105"/>
  <c r="Q43" i="105"/>
  <c r="R42" i="105"/>
  <c r="Q42" i="105"/>
  <c r="R41" i="105"/>
  <c r="Q41" i="105"/>
  <c r="R40" i="105"/>
  <c r="Q40" i="105"/>
  <c r="R39" i="105"/>
  <c r="Q39" i="105"/>
  <c r="R38" i="105"/>
  <c r="Q38" i="105"/>
  <c r="R37" i="105"/>
  <c r="Q37" i="105"/>
  <c r="R36" i="105"/>
  <c r="Q36" i="105"/>
  <c r="R35" i="105"/>
  <c r="Q35" i="105"/>
  <c r="R33" i="105"/>
  <c r="Q33" i="105"/>
  <c r="R32" i="105"/>
  <c r="Q32" i="105"/>
  <c r="R28" i="105"/>
  <c r="Q28" i="105"/>
  <c r="R27" i="105"/>
  <c r="Q27" i="105"/>
  <c r="R26" i="105"/>
  <c r="Q26" i="105"/>
  <c r="R25" i="105"/>
  <c r="Q25" i="105"/>
  <c r="R24" i="105"/>
  <c r="Q24" i="105"/>
  <c r="R23" i="105"/>
  <c r="Q23" i="105"/>
  <c r="R22" i="105"/>
  <c r="Q22" i="105"/>
  <c r="R21" i="105"/>
  <c r="Q21" i="105"/>
  <c r="Q19" i="105"/>
  <c r="Q18" i="105"/>
  <c r="Q17" i="105"/>
  <c r="R16" i="105"/>
  <c r="Q16" i="105"/>
  <c r="Q15" i="105"/>
  <c r="Q14" i="105"/>
  <c r="L89" i="105"/>
  <c r="M89" i="105" s="1"/>
  <c r="M84" i="105"/>
  <c r="L84" i="105"/>
  <c r="L83" i="105"/>
  <c r="M82" i="105"/>
  <c r="L82" i="105"/>
  <c r="M81" i="105"/>
  <c r="L81" i="105"/>
  <c r="M80" i="105"/>
  <c r="L80" i="105"/>
  <c r="M79" i="105"/>
  <c r="L79" i="105"/>
  <c r="M78" i="105"/>
  <c r="L78" i="105"/>
  <c r="L77" i="105"/>
  <c r="M76" i="105"/>
  <c r="L76" i="105"/>
  <c r="M75" i="105"/>
  <c r="L75" i="105"/>
  <c r="M74" i="105"/>
  <c r="L74" i="105"/>
  <c r="M70" i="105"/>
  <c r="L70" i="105"/>
  <c r="M69" i="105"/>
  <c r="L69" i="105"/>
  <c r="M68" i="105"/>
  <c r="L68" i="105"/>
  <c r="M67" i="105"/>
  <c r="L67" i="105"/>
  <c r="M66" i="105"/>
  <c r="L66" i="105"/>
  <c r="M65" i="105"/>
  <c r="L65" i="105"/>
  <c r="M64" i="105"/>
  <c r="L64" i="105"/>
  <c r="M63" i="105"/>
  <c r="L63" i="105"/>
  <c r="M62" i="105"/>
  <c r="L62" i="105"/>
  <c r="M61" i="105"/>
  <c r="L61" i="105"/>
  <c r="M60" i="105"/>
  <c r="L60" i="105"/>
  <c r="L59" i="105"/>
  <c r="M58" i="105"/>
  <c r="L58" i="105"/>
  <c r="M57" i="105"/>
  <c r="L57" i="105"/>
  <c r="M56" i="105"/>
  <c r="L56" i="105"/>
  <c r="M55" i="105"/>
  <c r="L55" i="105"/>
  <c r="M54" i="105"/>
  <c r="L54" i="105"/>
  <c r="M53" i="105"/>
  <c r="L53" i="105"/>
  <c r="M52" i="105"/>
  <c r="L52" i="105"/>
  <c r="M51" i="105"/>
  <c r="L51" i="105"/>
  <c r="M50" i="105"/>
  <c r="L50" i="105"/>
  <c r="M49" i="105"/>
  <c r="L49" i="105"/>
  <c r="M48" i="105"/>
  <c r="L48" i="105"/>
  <c r="M47" i="105"/>
  <c r="L47" i="105"/>
  <c r="M46" i="105"/>
  <c r="L46" i="105"/>
  <c r="L45" i="105"/>
  <c r="L44" i="105"/>
  <c r="L43" i="105"/>
  <c r="L42" i="105"/>
  <c r="L41" i="105"/>
  <c r="M40" i="105"/>
  <c r="L40" i="105"/>
  <c r="L39" i="105"/>
  <c r="L38" i="105"/>
  <c r="L37" i="105"/>
  <c r="L36" i="105"/>
  <c r="M35" i="105"/>
  <c r="L35" i="105"/>
  <c r="L34" i="105"/>
  <c r="M33" i="105"/>
  <c r="L33" i="105"/>
  <c r="M32" i="105"/>
  <c r="L32" i="105"/>
  <c r="M31" i="105"/>
  <c r="L31" i="105"/>
  <c r="L30" i="105"/>
  <c r="L29" i="105"/>
  <c r="M28" i="105"/>
  <c r="L28" i="105"/>
  <c r="M25" i="105"/>
  <c r="L25" i="105"/>
  <c r="M24" i="105"/>
  <c r="L24" i="105"/>
  <c r="L23" i="105"/>
  <c r="M22" i="105"/>
  <c r="L22" i="105"/>
  <c r="M21" i="105"/>
  <c r="L21" i="105"/>
  <c r="L20" i="105"/>
  <c r="L19" i="105"/>
  <c r="L18" i="105"/>
  <c r="L17" i="105"/>
  <c r="M16" i="105"/>
  <c r="L16" i="105"/>
  <c r="L15" i="105"/>
  <c r="L14" i="105"/>
  <c r="R13" i="105"/>
  <c r="Q13" i="105"/>
  <c r="M13" i="105"/>
  <c r="L13" i="105"/>
  <c r="R83" i="104"/>
  <c r="Q83" i="104"/>
  <c r="Q134" i="104" s="1"/>
  <c r="L83" i="104"/>
  <c r="R78" i="104"/>
  <c r="Q78" i="104"/>
  <c r="M78" i="104"/>
  <c r="L78" i="104"/>
  <c r="R77" i="104"/>
  <c r="Q77" i="104"/>
  <c r="L77" i="104"/>
  <c r="R76" i="104"/>
  <c r="Q76" i="104"/>
  <c r="M76" i="104"/>
  <c r="L76" i="104"/>
  <c r="R75" i="104"/>
  <c r="Q75" i="104"/>
  <c r="M75" i="104"/>
  <c r="L75" i="104"/>
  <c r="R74" i="104"/>
  <c r="Q74" i="104"/>
  <c r="M74" i="104"/>
  <c r="L74" i="104"/>
  <c r="R73" i="104"/>
  <c r="Q73" i="104"/>
  <c r="M73" i="104"/>
  <c r="L73" i="104"/>
  <c r="R72" i="104"/>
  <c r="Q72" i="104"/>
  <c r="M72" i="104"/>
  <c r="L72" i="104"/>
  <c r="R71" i="104"/>
  <c r="Q71" i="104"/>
  <c r="L71" i="104"/>
  <c r="R70" i="104"/>
  <c r="Q70" i="104"/>
  <c r="M70" i="104"/>
  <c r="L70" i="104"/>
  <c r="R69" i="104"/>
  <c r="Q69" i="104"/>
  <c r="M69" i="104"/>
  <c r="L69" i="104"/>
  <c r="R68" i="104"/>
  <c r="Q68" i="104"/>
  <c r="M68" i="104"/>
  <c r="L68" i="104"/>
  <c r="R67" i="104"/>
  <c r="Q67" i="104"/>
  <c r="R66" i="104"/>
  <c r="Q66" i="104"/>
  <c r="R65" i="104"/>
  <c r="Q65" i="104"/>
  <c r="R64" i="104"/>
  <c r="Q64" i="104"/>
  <c r="M64" i="104"/>
  <c r="L64" i="104"/>
  <c r="R63" i="104"/>
  <c r="Q63" i="104"/>
  <c r="M63" i="104"/>
  <c r="L63" i="104"/>
  <c r="R62" i="104"/>
  <c r="Q62" i="104"/>
  <c r="M62" i="104"/>
  <c r="L62" i="104"/>
  <c r="R61" i="104"/>
  <c r="Q61" i="104"/>
  <c r="M61" i="104"/>
  <c r="L61" i="104"/>
  <c r="R60" i="104"/>
  <c r="Q60" i="104"/>
  <c r="M60" i="104"/>
  <c r="L60" i="104"/>
  <c r="R59" i="104"/>
  <c r="Q59" i="104"/>
  <c r="M59" i="104"/>
  <c r="L59" i="104"/>
  <c r="R58" i="104"/>
  <c r="Q58" i="104"/>
  <c r="R57" i="104"/>
  <c r="Q57" i="104"/>
  <c r="R56" i="104"/>
  <c r="Q56" i="104"/>
  <c r="M56" i="104"/>
  <c r="L56" i="104"/>
  <c r="R55" i="104"/>
  <c r="Q55" i="104"/>
  <c r="M55" i="104"/>
  <c r="L55" i="104"/>
  <c r="R54" i="104"/>
  <c r="Q54" i="104"/>
  <c r="M54" i="104"/>
  <c r="L54" i="104"/>
  <c r="R53" i="104"/>
  <c r="Q53" i="104"/>
  <c r="L53" i="104"/>
  <c r="R52" i="104"/>
  <c r="Q52" i="104"/>
  <c r="M52" i="104"/>
  <c r="L52" i="104"/>
  <c r="R51" i="104"/>
  <c r="Q51" i="104"/>
  <c r="R50" i="104"/>
  <c r="Q50" i="104"/>
  <c r="R49" i="104"/>
  <c r="Q49" i="104"/>
  <c r="M49" i="104"/>
  <c r="L49" i="104"/>
  <c r="R48" i="104"/>
  <c r="Q48" i="104"/>
  <c r="M48" i="104"/>
  <c r="L48" i="104"/>
  <c r="R47" i="104"/>
  <c r="Q47" i="104"/>
  <c r="M47" i="104"/>
  <c r="L47" i="104"/>
  <c r="R46" i="104"/>
  <c r="Q46" i="104"/>
  <c r="M46" i="104"/>
  <c r="L46" i="104"/>
  <c r="R45" i="104"/>
  <c r="Q45" i="104"/>
  <c r="L45" i="104"/>
  <c r="R44" i="104"/>
  <c r="Q44" i="104"/>
  <c r="L44" i="104"/>
  <c r="R43" i="104"/>
  <c r="Q43" i="104"/>
  <c r="M43" i="104"/>
  <c r="L43" i="104"/>
  <c r="R42" i="104"/>
  <c r="Q42" i="104"/>
  <c r="L42" i="104"/>
  <c r="R41" i="104"/>
  <c r="Q41" i="104"/>
  <c r="L41" i="104"/>
  <c r="R40" i="104"/>
  <c r="Q40" i="104"/>
  <c r="M40" i="104"/>
  <c r="L40" i="104"/>
  <c r="R39" i="104"/>
  <c r="Q39" i="104"/>
  <c r="M39" i="104"/>
  <c r="L39" i="104"/>
  <c r="R38" i="104"/>
  <c r="Q38" i="104"/>
  <c r="M38" i="104"/>
  <c r="L38" i="104"/>
  <c r="R37" i="104"/>
  <c r="Q37" i="104"/>
  <c r="L37" i="104"/>
  <c r="R36" i="104"/>
  <c r="Q36" i="104"/>
  <c r="L36" i="104"/>
  <c r="R35" i="104"/>
  <c r="Q35" i="104"/>
  <c r="M35" i="104"/>
  <c r="L35" i="104"/>
  <c r="R34" i="104"/>
  <c r="Q34" i="104"/>
  <c r="L34" i="104"/>
  <c r="R33" i="104"/>
  <c r="Q33" i="104"/>
  <c r="M33" i="104"/>
  <c r="L33" i="104"/>
  <c r="R32" i="104"/>
  <c r="Q32" i="104"/>
  <c r="M32" i="104"/>
  <c r="L32" i="104"/>
  <c r="R31" i="104"/>
  <c r="Q31" i="104"/>
  <c r="M31" i="104"/>
  <c r="L31" i="104"/>
  <c r="R30" i="104"/>
  <c r="Q30" i="104"/>
  <c r="L30" i="104"/>
  <c r="R29" i="104"/>
  <c r="Q29" i="104"/>
  <c r="R28" i="104"/>
  <c r="Q28" i="104"/>
  <c r="M28" i="104"/>
  <c r="L28" i="104"/>
  <c r="R27" i="104"/>
  <c r="Q27" i="104"/>
  <c r="L27" i="104"/>
  <c r="R26" i="104"/>
  <c r="Q26" i="104"/>
  <c r="R25" i="104"/>
  <c r="Q25" i="104"/>
  <c r="M25" i="104"/>
  <c r="L25" i="104"/>
  <c r="R24" i="104"/>
  <c r="Q24" i="104"/>
  <c r="M24" i="104"/>
  <c r="L24" i="104"/>
  <c r="R23" i="104"/>
  <c r="Q23" i="104"/>
  <c r="R22" i="104"/>
  <c r="Q22" i="104"/>
  <c r="L22" i="104"/>
  <c r="R21" i="104"/>
  <c r="Q21" i="104"/>
  <c r="L21" i="104"/>
  <c r="R20" i="104"/>
  <c r="Q20" i="104"/>
  <c r="R19" i="104"/>
  <c r="Q19" i="104"/>
  <c r="R18" i="104"/>
  <c r="Q18" i="104"/>
  <c r="R17" i="104"/>
  <c r="Q17" i="104"/>
  <c r="R16" i="104"/>
  <c r="Q16" i="104"/>
  <c r="M16" i="104"/>
  <c r="L16" i="104"/>
  <c r="R15" i="104"/>
  <c r="Q15" i="104"/>
  <c r="R14" i="104"/>
  <c r="Q14" i="104"/>
  <c r="R13" i="104"/>
  <c r="Q13" i="104"/>
  <c r="M13" i="104"/>
  <c r="L13" i="104"/>
  <c r="R89" i="103"/>
  <c r="Q89" i="103"/>
  <c r="M89" i="103"/>
  <c r="L89" i="103"/>
  <c r="R84" i="103"/>
  <c r="Q84" i="103"/>
  <c r="M84" i="103"/>
  <c r="L84" i="103"/>
  <c r="R83" i="103"/>
  <c r="Q83" i="103"/>
  <c r="L83" i="103"/>
  <c r="R82" i="103"/>
  <c r="Q82" i="103"/>
  <c r="M82" i="103"/>
  <c r="L82" i="103"/>
  <c r="R81" i="103"/>
  <c r="Q81" i="103"/>
  <c r="M81" i="103"/>
  <c r="L81" i="103"/>
  <c r="R80" i="103"/>
  <c r="Q80" i="103"/>
  <c r="M80" i="103"/>
  <c r="L80" i="103"/>
  <c r="R79" i="103"/>
  <c r="Q79" i="103"/>
  <c r="M79" i="103"/>
  <c r="L79" i="103"/>
  <c r="R78" i="103"/>
  <c r="Q78" i="103"/>
  <c r="M78" i="103"/>
  <c r="L78" i="103"/>
  <c r="R77" i="103"/>
  <c r="Q77" i="103"/>
  <c r="L77" i="103"/>
  <c r="R76" i="103"/>
  <c r="Q76" i="103"/>
  <c r="M76" i="103"/>
  <c r="L76" i="103"/>
  <c r="R75" i="103"/>
  <c r="Q75" i="103"/>
  <c r="M75" i="103"/>
  <c r="L75" i="103"/>
  <c r="R74" i="103"/>
  <c r="Q74" i="103"/>
  <c r="M74" i="103"/>
  <c r="L74" i="103"/>
  <c r="R73" i="103"/>
  <c r="Q73" i="103"/>
  <c r="R72" i="103"/>
  <c r="Q72" i="103"/>
  <c r="R71" i="103"/>
  <c r="Q71" i="103"/>
  <c r="R70" i="103"/>
  <c r="Q70" i="103"/>
  <c r="M70" i="103"/>
  <c r="L70" i="103"/>
  <c r="R69" i="103"/>
  <c r="Q69" i="103"/>
  <c r="L69" i="103"/>
  <c r="R68" i="103"/>
  <c r="Q68" i="103"/>
  <c r="M68" i="103"/>
  <c r="L68" i="103"/>
  <c r="R67" i="103"/>
  <c r="Q67" i="103"/>
  <c r="L67" i="103"/>
  <c r="R66" i="103"/>
  <c r="Q66" i="103"/>
  <c r="L66" i="103"/>
  <c r="R65" i="103"/>
  <c r="Q65" i="103"/>
  <c r="M65" i="103"/>
  <c r="L65" i="103"/>
  <c r="R64" i="103"/>
  <c r="Q64" i="103"/>
  <c r="M64" i="103"/>
  <c r="L64" i="103"/>
  <c r="R63" i="103"/>
  <c r="Q63" i="103"/>
  <c r="M63" i="103"/>
  <c r="L63" i="103"/>
  <c r="R62" i="103"/>
  <c r="Q62" i="103"/>
  <c r="M62" i="103"/>
  <c r="L62" i="103"/>
  <c r="R61" i="103"/>
  <c r="Q61" i="103"/>
  <c r="M61" i="103"/>
  <c r="L61" i="103"/>
  <c r="R60" i="103"/>
  <c r="Q60" i="103"/>
  <c r="M60" i="103"/>
  <c r="L60" i="103"/>
  <c r="R59" i="103"/>
  <c r="Q59" i="103"/>
  <c r="L59" i="103"/>
  <c r="R58" i="103"/>
  <c r="Q58" i="103"/>
  <c r="M58" i="103"/>
  <c r="L58" i="103"/>
  <c r="R57" i="103"/>
  <c r="Q57" i="103"/>
  <c r="M57" i="103"/>
  <c r="L57" i="103"/>
  <c r="R56" i="103"/>
  <c r="Q56" i="103"/>
  <c r="M56" i="103"/>
  <c r="L56" i="103"/>
  <c r="R55" i="103"/>
  <c r="Q55" i="103"/>
  <c r="M55" i="103"/>
  <c r="L55" i="103"/>
  <c r="R54" i="103"/>
  <c r="Q54" i="103"/>
  <c r="L54" i="103"/>
  <c r="R53" i="103"/>
  <c r="Q53" i="103"/>
  <c r="M53" i="103"/>
  <c r="L53" i="103"/>
  <c r="R52" i="103"/>
  <c r="Q52" i="103"/>
  <c r="L52" i="103"/>
  <c r="R51" i="103"/>
  <c r="Q51" i="103"/>
  <c r="M51" i="103"/>
  <c r="L51" i="103"/>
  <c r="R50" i="103"/>
  <c r="Q50" i="103"/>
  <c r="L50" i="103"/>
  <c r="R49" i="103"/>
  <c r="Q49" i="103"/>
  <c r="M49" i="103"/>
  <c r="L49" i="103"/>
  <c r="R48" i="103"/>
  <c r="Q48" i="103"/>
  <c r="M48" i="103"/>
  <c r="L48" i="103"/>
  <c r="R47" i="103"/>
  <c r="Q47" i="103"/>
  <c r="L47" i="103"/>
  <c r="R46" i="103"/>
  <c r="Q46" i="103"/>
  <c r="M46" i="103"/>
  <c r="L46" i="103"/>
  <c r="R45" i="103"/>
  <c r="Q45" i="103"/>
  <c r="L45" i="103"/>
  <c r="R44" i="103"/>
  <c r="Q44" i="103"/>
  <c r="L44" i="103"/>
  <c r="R43" i="103"/>
  <c r="Q43" i="103"/>
  <c r="M43" i="103"/>
  <c r="L43" i="103"/>
  <c r="R42" i="103"/>
  <c r="Q42" i="103"/>
  <c r="L42" i="103"/>
  <c r="R41" i="103"/>
  <c r="Q41" i="103"/>
  <c r="L41" i="103"/>
  <c r="R40" i="103"/>
  <c r="Q40" i="103"/>
  <c r="M40" i="103"/>
  <c r="L40" i="103"/>
  <c r="R39" i="103"/>
  <c r="Q39" i="103"/>
  <c r="M39" i="103"/>
  <c r="L39" i="103"/>
  <c r="R38" i="103"/>
  <c r="Q38" i="103"/>
  <c r="M38" i="103"/>
  <c r="L38" i="103"/>
  <c r="R37" i="103"/>
  <c r="Q37" i="103"/>
  <c r="L37" i="103"/>
  <c r="R36" i="103"/>
  <c r="Q36" i="103"/>
  <c r="L36" i="103"/>
  <c r="R35" i="103"/>
  <c r="Q35" i="103"/>
  <c r="M35" i="103"/>
  <c r="L35" i="103"/>
  <c r="R34" i="103"/>
  <c r="Q34" i="103"/>
  <c r="L34" i="103"/>
  <c r="R33" i="103"/>
  <c r="Q33" i="103"/>
  <c r="M33" i="103"/>
  <c r="L33" i="103"/>
  <c r="R32" i="103"/>
  <c r="Q32" i="103"/>
  <c r="M32" i="103"/>
  <c r="L32" i="103"/>
  <c r="R31" i="103"/>
  <c r="Q31" i="103"/>
  <c r="M31" i="103"/>
  <c r="L31" i="103"/>
  <c r="R30" i="103"/>
  <c r="Q30" i="103"/>
  <c r="L30" i="103"/>
  <c r="R29" i="103"/>
  <c r="Q29" i="103"/>
  <c r="L29" i="103"/>
  <c r="R28" i="103"/>
  <c r="Q28" i="103"/>
  <c r="M28" i="103"/>
  <c r="L28" i="103"/>
  <c r="R27" i="103"/>
  <c r="Q27" i="103"/>
  <c r="L27" i="103"/>
  <c r="R26" i="103"/>
  <c r="Q26" i="103"/>
  <c r="L26" i="103"/>
  <c r="R25" i="103"/>
  <c r="Q25" i="103"/>
  <c r="M25" i="103"/>
  <c r="L25" i="103"/>
  <c r="R24" i="103"/>
  <c r="Q24" i="103"/>
  <c r="M24" i="103"/>
  <c r="L24" i="103"/>
  <c r="R23" i="103"/>
  <c r="Q23" i="103"/>
  <c r="L23" i="103"/>
  <c r="R22" i="103"/>
  <c r="Q22" i="103"/>
  <c r="M22" i="103"/>
  <c r="L22" i="103"/>
  <c r="R21" i="103"/>
  <c r="Q21" i="103"/>
  <c r="M21" i="103"/>
  <c r="L21" i="103"/>
  <c r="R20" i="103"/>
  <c r="Q20" i="103"/>
  <c r="L20" i="103"/>
  <c r="R19" i="103"/>
  <c r="Q19" i="103"/>
  <c r="L19" i="103"/>
  <c r="R18" i="103"/>
  <c r="Q18" i="103"/>
  <c r="L18" i="103"/>
  <c r="R17" i="103"/>
  <c r="Q17" i="103"/>
  <c r="L17" i="103"/>
  <c r="R16" i="103"/>
  <c r="Q16" i="103"/>
  <c r="M16" i="103"/>
  <c r="L16" i="103"/>
  <c r="R15" i="103"/>
  <c r="Q15" i="103"/>
  <c r="L15" i="103"/>
  <c r="R14" i="103"/>
  <c r="Q14" i="103"/>
  <c r="L14" i="103"/>
  <c r="R13" i="103"/>
  <c r="Q13" i="103"/>
  <c r="L13" i="103"/>
  <c r="R121" i="102"/>
  <c r="Q121" i="102"/>
  <c r="M121" i="102"/>
  <c r="L121" i="102"/>
  <c r="R120" i="102"/>
  <c r="Q120" i="102"/>
  <c r="M120" i="102"/>
  <c r="L120" i="102"/>
  <c r="R119" i="102"/>
  <c r="Q119" i="102"/>
  <c r="M119" i="102"/>
  <c r="L119" i="102"/>
  <c r="R118" i="102"/>
  <c r="Q118" i="102"/>
  <c r="L118" i="102"/>
  <c r="R117" i="102"/>
  <c r="Q117" i="102"/>
  <c r="L117" i="102"/>
  <c r="R116" i="102"/>
  <c r="Q116" i="102"/>
  <c r="L116" i="102"/>
  <c r="R115" i="102"/>
  <c r="Q115" i="102"/>
  <c r="L115" i="102"/>
  <c r="R114" i="102"/>
  <c r="Q114" i="102"/>
  <c r="L114" i="102"/>
  <c r="R113" i="102"/>
  <c r="Q113" i="102"/>
  <c r="L113" i="102"/>
  <c r="R112" i="102"/>
  <c r="Q112" i="102"/>
  <c r="L112" i="102"/>
  <c r="R111" i="102"/>
  <c r="Q111" i="102"/>
  <c r="L111" i="102"/>
  <c r="R110" i="102"/>
  <c r="Q110" i="102"/>
  <c r="L110" i="102"/>
  <c r="R109" i="102"/>
  <c r="Q109" i="102"/>
  <c r="L109" i="102"/>
  <c r="R108" i="102"/>
  <c r="Q108" i="102"/>
  <c r="L108" i="102"/>
  <c r="R107" i="102"/>
  <c r="Q107" i="102"/>
  <c r="M107" i="102"/>
  <c r="L107" i="102"/>
  <c r="R106" i="102"/>
  <c r="Q106" i="102"/>
  <c r="M106" i="102"/>
  <c r="L106" i="102"/>
  <c r="R105" i="102"/>
  <c r="Q105" i="102"/>
  <c r="L105" i="102"/>
  <c r="R104" i="102"/>
  <c r="Q104" i="102"/>
  <c r="L104" i="102"/>
  <c r="R103" i="102"/>
  <c r="Q103" i="102"/>
  <c r="M103" i="102"/>
  <c r="L103" i="102"/>
  <c r="R102" i="102"/>
  <c r="Q102" i="102"/>
  <c r="M102" i="102"/>
  <c r="L102" i="102"/>
  <c r="R101" i="102"/>
  <c r="Q101" i="102"/>
  <c r="M101" i="102"/>
  <c r="L101" i="102"/>
  <c r="R100" i="102"/>
  <c r="Q100" i="102"/>
  <c r="L100" i="102"/>
  <c r="R99" i="102"/>
  <c r="Q99" i="102"/>
  <c r="L99" i="102"/>
  <c r="R98" i="102"/>
  <c r="Q98" i="102"/>
  <c r="L98" i="102"/>
  <c r="R97" i="102"/>
  <c r="Q97" i="102"/>
  <c r="L97" i="102"/>
  <c r="R96" i="102"/>
  <c r="Q96" i="102"/>
  <c r="L96" i="102"/>
  <c r="R95" i="102"/>
  <c r="Q95" i="102"/>
  <c r="L95" i="102"/>
  <c r="R94" i="102"/>
  <c r="Q94" i="102"/>
  <c r="L94" i="102"/>
  <c r="R93" i="102"/>
  <c r="Q93" i="102"/>
  <c r="L93" i="102"/>
  <c r="R92" i="102"/>
  <c r="Q92" i="102"/>
  <c r="L92" i="102"/>
  <c r="R91" i="102"/>
  <c r="Q91" i="102"/>
  <c r="M91" i="102"/>
  <c r="L91" i="102"/>
  <c r="R90" i="102"/>
  <c r="Q90" i="102"/>
  <c r="M90" i="102"/>
  <c r="L90" i="102"/>
  <c r="R89" i="102"/>
  <c r="Q89" i="102"/>
  <c r="M89" i="102"/>
  <c r="L89" i="102"/>
  <c r="R84" i="102"/>
  <c r="Q84" i="102"/>
  <c r="M84" i="102"/>
  <c r="L84" i="102"/>
  <c r="R83" i="102"/>
  <c r="Q83" i="102"/>
  <c r="L83" i="102"/>
  <c r="R82" i="102"/>
  <c r="Q82" i="102"/>
  <c r="M82" i="102"/>
  <c r="L82" i="102"/>
  <c r="R81" i="102"/>
  <c r="Q81" i="102"/>
  <c r="M81" i="102"/>
  <c r="L81" i="102"/>
  <c r="R80" i="102"/>
  <c r="Q80" i="102"/>
  <c r="M80" i="102"/>
  <c r="L80" i="102"/>
  <c r="R79" i="102"/>
  <c r="Q79" i="102"/>
  <c r="M79" i="102"/>
  <c r="L79" i="102"/>
  <c r="R78" i="102"/>
  <c r="Q78" i="102"/>
  <c r="M78" i="102"/>
  <c r="L78" i="102"/>
  <c r="R77" i="102"/>
  <c r="Q77" i="102"/>
  <c r="L77" i="102"/>
  <c r="R76" i="102"/>
  <c r="Q76" i="102"/>
  <c r="M76" i="102"/>
  <c r="L76" i="102"/>
  <c r="R75" i="102"/>
  <c r="Q75" i="102"/>
  <c r="M75" i="102"/>
  <c r="L75" i="102"/>
  <c r="R74" i="102"/>
  <c r="Q74" i="102"/>
  <c r="M74" i="102"/>
  <c r="L74" i="102"/>
  <c r="R73" i="102"/>
  <c r="Q73" i="102"/>
  <c r="R72" i="102"/>
  <c r="Q72" i="102"/>
  <c r="R71" i="102"/>
  <c r="Q71" i="102"/>
  <c r="R70" i="102"/>
  <c r="Q70" i="102"/>
  <c r="M70" i="102"/>
  <c r="L70" i="102"/>
  <c r="R69" i="102"/>
  <c r="Q69" i="102"/>
  <c r="M69" i="102"/>
  <c r="L69" i="102"/>
  <c r="R68" i="102"/>
  <c r="Q68" i="102"/>
  <c r="M68" i="102"/>
  <c r="L68" i="102"/>
  <c r="R67" i="102"/>
  <c r="Q67" i="102"/>
  <c r="M67" i="102"/>
  <c r="L67" i="102"/>
  <c r="R66" i="102"/>
  <c r="Q66" i="102"/>
  <c r="M66" i="102"/>
  <c r="L66" i="102"/>
  <c r="R65" i="102"/>
  <c r="Q65" i="102"/>
  <c r="M65" i="102"/>
  <c r="L65" i="102"/>
  <c r="R64" i="102"/>
  <c r="Q64" i="102"/>
  <c r="M64" i="102"/>
  <c r="L64" i="102"/>
  <c r="R63" i="102"/>
  <c r="Q63" i="102"/>
  <c r="M63" i="102"/>
  <c r="L63" i="102"/>
  <c r="R62" i="102"/>
  <c r="Q62" i="102"/>
  <c r="M62" i="102"/>
  <c r="L62" i="102"/>
  <c r="R61" i="102"/>
  <c r="Q61" i="102"/>
  <c r="M61" i="102"/>
  <c r="L61" i="102"/>
  <c r="R60" i="102"/>
  <c r="Q60" i="102"/>
  <c r="M60" i="102"/>
  <c r="L60" i="102"/>
  <c r="R59" i="102"/>
  <c r="Q59" i="102"/>
  <c r="L59" i="102"/>
  <c r="R58" i="102"/>
  <c r="Q58" i="102"/>
  <c r="M58" i="102"/>
  <c r="L58" i="102"/>
  <c r="R57" i="102"/>
  <c r="Q57" i="102"/>
  <c r="M57" i="102"/>
  <c r="L57" i="102"/>
  <c r="R56" i="102"/>
  <c r="Q56" i="102"/>
  <c r="M56" i="102"/>
  <c r="L56" i="102"/>
  <c r="R55" i="102"/>
  <c r="Q55" i="102"/>
  <c r="M55" i="102"/>
  <c r="L55" i="102"/>
  <c r="R54" i="102"/>
  <c r="Q54" i="102"/>
  <c r="L54" i="102"/>
  <c r="R53" i="102"/>
  <c r="Q53" i="102"/>
  <c r="M53" i="102"/>
  <c r="L53" i="102"/>
  <c r="R52" i="102"/>
  <c r="Q52" i="102"/>
  <c r="M52" i="102"/>
  <c r="L52" i="102"/>
  <c r="R51" i="102"/>
  <c r="Q51" i="102"/>
  <c r="M51" i="102"/>
  <c r="L51" i="102"/>
  <c r="R50" i="102"/>
  <c r="Q50" i="102"/>
  <c r="M50" i="102"/>
  <c r="L50" i="102"/>
  <c r="R49" i="102"/>
  <c r="Q49" i="102"/>
  <c r="M49" i="102"/>
  <c r="L49" i="102"/>
  <c r="R48" i="102"/>
  <c r="Q48" i="102"/>
  <c r="M48" i="102"/>
  <c r="L48" i="102"/>
  <c r="R47" i="102"/>
  <c r="Q47" i="102"/>
  <c r="M47" i="102"/>
  <c r="L47" i="102"/>
  <c r="R46" i="102"/>
  <c r="Q46" i="102"/>
  <c r="M46" i="102"/>
  <c r="L46" i="102"/>
  <c r="R45" i="102"/>
  <c r="Q45" i="102"/>
  <c r="L45" i="102"/>
  <c r="R44" i="102"/>
  <c r="Q44" i="102"/>
  <c r="L44" i="102"/>
  <c r="R43" i="102"/>
  <c r="Q43" i="102"/>
  <c r="R42" i="102"/>
  <c r="Q42" i="102"/>
  <c r="L42" i="102"/>
  <c r="R41" i="102"/>
  <c r="Q41" i="102"/>
  <c r="L41" i="102"/>
  <c r="R40" i="102"/>
  <c r="Q40" i="102"/>
  <c r="M40" i="102"/>
  <c r="L40" i="102"/>
  <c r="R39" i="102"/>
  <c r="Q39" i="102"/>
  <c r="R38" i="102"/>
  <c r="Q38" i="102"/>
  <c r="R37" i="102"/>
  <c r="Q37" i="102"/>
  <c r="L37" i="102"/>
  <c r="R36" i="102"/>
  <c r="Q36" i="102"/>
  <c r="L36" i="102"/>
  <c r="R35" i="102"/>
  <c r="Q35" i="102"/>
  <c r="M35" i="102"/>
  <c r="L35" i="102"/>
  <c r="R34" i="102"/>
  <c r="Q34" i="102"/>
  <c r="L34" i="102"/>
  <c r="R33" i="102"/>
  <c r="Q33" i="102"/>
  <c r="M33" i="102"/>
  <c r="L33" i="102"/>
  <c r="R32" i="102"/>
  <c r="Q32" i="102"/>
  <c r="M32" i="102"/>
  <c r="L32" i="102"/>
  <c r="R31" i="102"/>
  <c r="Q31" i="102"/>
  <c r="M31" i="102"/>
  <c r="L31" i="102"/>
  <c r="R30" i="102"/>
  <c r="Q30" i="102"/>
  <c r="L30" i="102"/>
  <c r="R29" i="102"/>
  <c r="Q29" i="102"/>
  <c r="L29" i="102"/>
  <c r="R28" i="102"/>
  <c r="Q28" i="102"/>
  <c r="M28" i="102"/>
  <c r="L28" i="102"/>
  <c r="R27" i="102"/>
  <c r="Q27" i="102"/>
  <c r="L27" i="102"/>
  <c r="R26" i="102"/>
  <c r="Q26" i="102"/>
  <c r="L26" i="102"/>
  <c r="R25" i="102"/>
  <c r="Q25" i="102"/>
  <c r="M25" i="102"/>
  <c r="L25" i="102"/>
  <c r="R24" i="102"/>
  <c r="Q24" i="102"/>
  <c r="M24" i="102"/>
  <c r="L24" i="102"/>
  <c r="R23" i="102"/>
  <c r="Q23" i="102"/>
  <c r="L23" i="102"/>
  <c r="R22" i="102"/>
  <c r="Q22" i="102"/>
  <c r="M22" i="102"/>
  <c r="L22" i="102"/>
  <c r="R21" i="102"/>
  <c r="Q21" i="102"/>
  <c r="M21" i="102"/>
  <c r="L21" i="102"/>
  <c r="R20" i="102"/>
  <c r="Q20" i="102"/>
  <c r="L20" i="102"/>
  <c r="R19" i="102"/>
  <c r="Q19" i="102"/>
  <c r="L19" i="102"/>
  <c r="R18" i="102"/>
  <c r="Q18" i="102"/>
  <c r="L18" i="102"/>
  <c r="R17" i="102"/>
  <c r="Q17" i="102"/>
  <c r="L17" i="102"/>
  <c r="R16" i="102"/>
  <c r="Q16" i="102"/>
  <c r="M16" i="102"/>
  <c r="L16" i="102"/>
  <c r="R15" i="102"/>
  <c r="Q15" i="102"/>
  <c r="L15" i="102"/>
  <c r="R14" i="102"/>
  <c r="Q14" i="102"/>
  <c r="L14" i="102"/>
  <c r="R13" i="102"/>
  <c r="Q13" i="102"/>
  <c r="M13" i="102"/>
  <c r="L13" i="102"/>
  <c r="A27" i="13" a="1"/>
  <c r="A27" i="13" s="1"/>
  <c r="A29" i="13" a="1"/>
  <c r="A29" i="13" s="1"/>
  <c r="A11" i="13" a="1"/>
  <c r="A11" i="13" s="1"/>
  <c r="A30" i="13" a="1"/>
  <c r="A30" i="13" s="1"/>
  <c r="A8" i="13" a="1"/>
  <c r="A8" i="13" s="1"/>
  <c r="A28" i="13" a="1"/>
  <c r="A28" i="13" s="1"/>
  <c r="A26" i="13" a="1"/>
  <c r="A26" i="13" s="1"/>
  <c r="A13" i="13" a="1"/>
  <c r="A13" i="13" s="1"/>
  <c r="A9" i="13" a="1"/>
  <c r="A9" i="13" s="1"/>
  <c r="A7" i="13" a="1"/>
  <c r="A7" i="13" s="1"/>
  <c r="A12" i="13" a="1"/>
  <c r="A12" i="13" s="1"/>
  <c r="A10" i="13" a="1"/>
  <c r="A10" i="13" s="1"/>
  <c r="R99" i="101"/>
  <c r="Q99" i="101"/>
  <c r="M99" i="101"/>
  <c r="L99" i="101"/>
  <c r="R94" i="101"/>
  <c r="Q94" i="101"/>
  <c r="M94" i="101"/>
  <c r="L94" i="101"/>
  <c r="R93" i="101"/>
  <c r="Q93" i="101"/>
  <c r="L93" i="101"/>
  <c r="R92" i="101"/>
  <c r="Q92" i="101"/>
  <c r="M92" i="101"/>
  <c r="L92" i="101"/>
  <c r="R91" i="101"/>
  <c r="Q91" i="101"/>
  <c r="M91" i="101"/>
  <c r="L91" i="101"/>
  <c r="R90" i="101"/>
  <c r="Q90" i="101"/>
  <c r="M90" i="101"/>
  <c r="L90" i="101"/>
  <c r="R89" i="101"/>
  <c r="Q89" i="101"/>
  <c r="M89" i="101"/>
  <c r="L89" i="101"/>
  <c r="R88" i="101"/>
  <c r="Q88" i="101"/>
  <c r="M88" i="101"/>
  <c r="L88" i="101"/>
  <c r="R87" i="101"/>
  <c r="Q87" i="101"/>
  <c r="L87" i="101"/>
  <c r="R86" i="101"/>
  <c r="Q86" i="101"/>
  <c r="M86" i="101"/>
  <c r="L86" i="101"/>
  <c r="R85" i="101"/>
  <c r="Q85" i="101"/>
  <c r="M85" i="101"/>
  <c r="L85" i="101"/>
  <c r="R84" i="101"/>
  <c r="Q84" i="101"/>
  <c r="M84" i="101"/>
  <c r="L84" i="101"/>
  <c r="R83" i="101"/>
  <c r="Q83" i="101"/>
  <c r="L83" i="101"/>
  <c r="R82" i="101"/>
  <c r="Q82" i="101"/>
  <c r="L82" i="101"/>
  <c r="R81" i="101"/>
  <c r="Q81" i="101"/>
  <c r="L81" i="101"/>
  <c r="R80" i="101"/>
  <c r="Q80" i="101"/>
  <c r="M80" i="101"/>
  <c r="L80" i="101"/>
  <c r="R79" i="101"/>
  <c r="Q79" i="101"/>
  <c r="L79" i="101"/>
  <c r="R78" i="101"/>
  <c r="Q78" i="101"/>
  <c r="M78" i="101"/>
  <c r="L78" i="101"/>
  <c r="R77" i="101"/>
  <c r="Q77" i="101"/>
  <c r="M77" i="101"/>
  <c r="L77" i="101"/>
  <c r="R76" i="101"/>
  <c r="Q76" i="101"/>
  <c r="M76" i="101"/>
  <c r="L76" i="101"/>
  <c r="R75" i="101"/>
  <c r="Q75" i="101"/>
  <c r="M75" i="101"/>
  <c r="L75" i="101"/>
  <c r="R74" i="101"/>
  <c r="Q74" i="101"/>
  <c r="M74" i="101"/>
  <c r="L74" i="101"/>
  <c r="R73" i="101"/>
  <c r="Q73" i="101"/>
  <c r="M73" i="101"/>
  <c r="L73" i="101"/>
  <c r="R72" i="101"/>
  <c r="Q72" i="101"/>
  <c r="L72" i="101"/>
  <c r="R71" i="101"/>
  <c r="Q71" i="101"/>
  <c r="M71" i="101"/>
  <c r="L71" i="101"/>
  <c r="R70" i="101"/>
  <c r="Q70" i="101"/>
  <c r="M70" i="101"/>
  <c r="L70" i="101"/>
  <c r="R69" i="101"/>
  <c r="Q69" i="101"/>
  <c r="M69" i="101"/>
  <c r="L69" i="101"/>
  <c r="R68" i="101"/>
  <c r="Q68" i="101"/>
  <c r="M68" i="101"/>
  <c r="L68" i="101"/>
  <c r="R67" i="101"/>
  <c r="Q67" i="101"/>
  <c r="M67" i="101"/>
  <c r="L67" i="101"/>
  <c r="R66" i="101"/>
  <c r="Q66" i="101"/>
  <c r="M66" i="101"/>
  <c r="L66" i="101"/>
  <c r="R65" i="101"/>
  <c r="Q65" i="101"/>
  <c r="M65" i="101"/>
  <c r="L65" i="101"/>
  <c r="R64" i="101"/>
  <c r="Q64" i="101"/>
  <c r="M64" i="101"/>
  <c r="L64" i="101"/>
  <c r="R63" i="101"/>
  <c r="Q63" i="101"/>
  <c r="M63" i="101"/>
  <c r="L63" i="101"/>
  <c r="R62" i="101"/>
  <c r="Q62" i="101"/>
  <c r="M62" i="101"/>
  <c r="L62" i="101"/>
  <c r="R61" i="101"/>
  <c r="Q61" i="101"/>
  <c r="M61" i="101"/>
  <c r="L61" i="101"/>
  <c r="R60" i="101"/>
  <c r="Q60" i="101"/>
  <c r="L60" i="101"/>
  <c r="R59" i="101"/>
  <c r="Q59" i="101"/>
  <c r="L59" i="101"/>
  <c r="R58" i="101"/>
  <c r="Q58" i="101"/>
  <c r="L58" i="101"/>
  <c r="R57" i="101"/>
  <c r="Q57" i="101"/>
  <c r="L57" i="101"/>
  <c r="R56" i="101"/>
  <c r="Q56" i="101"/>
  <c r="L56" i="101"/>
  <c r="R55" i="101"/>
  <c r="Q55" i="101"/>
  <c r="L55" i="101"/>
  <c r="R54" i="101"/>
  <c r="Q54" i="101"/>
  <c r="L54" i="101"/>
  <c r="R53" i="101"/>
  <c r="Q53" i="101"/>
  <c r="M53" i="101"/>
  <c r="L53" i="101"/>
  <c r="R52" i="101"/>
  <c r="Q52" i="101"/>
  <c r="M52" i="101"/>
  <c r="L52" i="101"/>
  <c r="R51" i="101"/>
  <c r="Q51" i="101"/>
  <c r="M51" i="101"/>
  <c r="L51" i="101"/>
  <c r="R50" i="101"/>
  <c r="Q50" i="101"/>
  <c r="M50" i="101"/>
  <c r="L50" i="101"/>
  <c r="R49" i="101"/>
  <c r="Q49" i="101"/>
  <c r="M49" i="101"/>
  <c r="L49" i="101"/>
  <c r="R48" i="101"/>
  <c r="Q48" i="101"/>
  <c r="L48" i="101"/>
  <c r="R47" i="101"/>
  <c r="Q47" i="101"/>
  <c r="L47" i="101"/>
  <c r="R46" i="101"/>
  <c r="Q46" i="101"/>
  <c r="L46" i="101"/>
  <c r="R45" i="101"/>
  <c r="Q45" i="101"/>
  <c r="L45" i="101"/>
  <c r="R44" i="101"/>
  <c r="Q44" i="101"/>
  <c r="L44" i="101"/>
  <c r="R43" i="101"/>
  <c r="Q43" i="101"/>
  <c r="L43" i="101"/>
  <c r="R42" i="101"/>
  <c r="Q42" i="101"/>
  <c r="L42" i="101"/>
  <c r="R41" i="101"/>
  <c r="Q41" i="101"/>
  <c r="L41" i="101"/>
  <c r="R40" i="101"/>
  <c r="Q40" i="101"/>
  <c r="L40" i="101"/>
  <c r="R39" i="101"/>
  <c r="Q39" i="101"/>
  <c r="L39" i="101"/>
  <c r="R38" i="101"/>
  <c r="Q38" i="101"/>
  <c r="L38" i="101"/>
  <c r="R37" i="101"/>
  <c r="Q37" i="101"/>
  <c r="L37" i="101"/>
  <c r="R36" i="101"/>
  <c r="Q36" i="101"/>
  <c r="L36" i="101"/>
  <c r="R35" i="101"/>
  <c r="Q35" i="101"/>
  <c r="L35" i="101"/>
  <c r="R34" i="101"/>
  <c r="Q34" i="101"/>
  <c r="L34" i="101"/>
  <c r="R33" i="101"/>
  <c r="Q33" i="101"/>
  <c r="L33" i="101"/>
  <c r="R32" i="101"/>
  <c r="Q32" i="101"/>
  <c r="L32" i="101"/>
  <c r="R31" i="101"/>
  <c r="Q31" i="101"/>
  <c r="M31" i="101"/>
  <c r="L31" i="101"/>
  <c r="R30" i="101"/>
  <c r="Q30" i="101"/>
  <c r="M30" i="101"/>
  <c r="L30" i="101"/>
  <c r="R29" i="101"/>
  <c r="Q29" i="101"/>
  <c r="M29" i="101"/>
  <c r="L29" i="101"/>
  <c r="R28" i="101"/>
  <c r="Q28" i="101"/>
  <c r="M28" i="101"/>
  <c r="L28" i="101"/>
  <c r="R27" i="101"/>
  <c r="Q27" i="101"/>
  <c r="M27" i="101"/>
  <c r="L27" i="101"/>
  <c r="R26" i="101"/>
  <c r="Q26" i="101"/>
  <c r="M26" i="101"/>
  <c r="L26" i="101"/>
  <c r="R25" i="101"/>
  <c r="Q25" i="101"/>
  <c r="M25" i="101"/>
  <c r="L25" i="101"/>
  <c r="R24" i="101"/>
  <c r="Q24" i="101"/>
  <c r="M24" i="101"/>
  <c r="L24" i="101"/>
  <c r="R23" i="101"/>
  <c r="Q23" i="101"/>
  <c r="M23" i="101"/>
  <c r="L23" i="101"/>
  <c r="R22" i="101"/>
  <c r="Q22" i="101"/>
  <c r="M22" i="101"/>
  <c r="L22" i="101"/>
  <c r="R21" i="101"/>
  <c r="Q21" i="101"/>
  <c r="M21" i="101"/>
  <c r="L21" i="101"/>
  <c r="R20" i="101"/>
  <c r="Q20" i="101"/>
  <c r="M20" i="101"/>
  <c r="L20" i="101"/>
  <c r="R19" i="101"/>
  <c r="Q19" i="101"/>
  <c r="M19" i="101"/>
  <c r="L19" i="101"/>
  <c r="R18" i="101"/>
  <c r="Q18" i="101"/>
  <c r="M18" i="101"/>
  <c r="L18" i="101"/>
  <c r="R17" i="101"/>
  <c r="Q17" i="101"/>
  <c r="M17" i="101"/>
  <c r="L17" i="101"/>
  <c r="R16" i="101"/>
  <c r="Q16" i="101"/>
  <c r="M16" i="101"/>
  <c r="L16" i="101"/>
  <c r="R15" i="101"/>
  <c r="Q15" i="101"/>
  <c r="M15" i="101"/>
  <c r="L15" i="101"/>
  <c r="R14" i="101"/>
  <c r="Q14" i="101"/>
  <c r="M14" i="101"/>
  <c r="L14" i="101"/>
  <c r="R13" i="101"/>
  <c r="Q13" i="101"/>
  <c r="M13" i="101"/>
  <c r="L13" i="101"/>
  <c r="R99" i="100"/>
  <c r="Q99" i="100"/>
  <c r="M99" i="100"/>
  <c r="L99" i="100"/>
  <c r="R94" i="100"/>
  <c r="Q94" i="100"/>
  <c r="L94" i="100"/>
  <c r="R93" i="100"/>
  <c r="Q93" i="100"/>
  <c r="L93" i="100"/>
  <c r="R92" i="100"/>
  <c r="Q92" i="100"/>
  <c r="L92" i="100"/>
  <c r="R91" i="100"/>
  <c r="Q91" i="100"/>
  <c r="L91" i="100"/>
  <c r="R90" i="100"/>
  <c r="Q90" i="100"/>
  <c r="L90" i="100"/>
  <c r="R89" i="100"/>
  <c r="Q89" i="100"/>
  <c r="L89" i="100"/>
  <c r="R88" i="100"/>
  <c r="Q88" i="100"/>
  <c r="L88" i="100"/>
  <c r="R87" i="100"/>
  <c r="Q87" i="100"/>
  <c r="L87" i="100"/>
  <c r="R86" i="100"/>
  <c r="Q86" i="100"/>
  <c r="L86" i="100"/>
  <c r="R85" i="100"/>
  <c r="Q85" i="100"/>
  <c r="L85" i="100"/>
  <c r="R84" i="100"/>
  <c r="Q84" i="100"/>
  <c r="L84" i="100"/>
  <c r="R83" i="100"/>
  <c r="Q83" i="100"/>
  <c r="L83" i="100"/>
  <c r="R82" i="100"/>
  <c r="Q82" i="100"/>
  <c r="L82" i="100"/>
  <c r="R81" i="100"/>
  <c r="Q81" i="100"/>
  <c r="L81" i="100"/>
  <c r="R80" i="100"/>
  <c r="Q80" i="100"/>
  <c r="L80" i="100"/>
  <c r="R79" i="100"/>
  <c r="Q79" i="100"/>
  <c r="L79" i="100"/>
  <c r="R78" i="100"/>
  <c r="Q78" i="100"/>
  <c r="L78" i="100"/>
  <c r="R77" i="100"/>
  <c r="Q77" i="100"/>
  <c r="L77" i="100"/>
  <c r="R76" i="100"/>
  <c r="Q76" i="100"/>
  <c r="L76" i="100"/>
  <c r="R75" i="100"/>
  <c r="Q75" i="100"/>
  <c r="L75" i="100"/>
  <c r="R74" i="100"/>
  <c r="Q74" i="100"/>
  <c r="L74" i="100"/>
  <c r="R73" i="100"/>
  <c r="Q73" i="100"/>
  <c r="M73" i="100"/>
  <c r="L73" i="100"/>
  <c r="R72" i="100"/>
  <c r="Q72" i="100"/>
  <c r="L72" i="100"/>
  <c r="R71" i="100"/>
  <c r="Q71" i="100"/>
  <c r="L71" i="100"/>
  <c r="R70" i="100"/>
  <c r="Q70" i="100"/>
  <c r="L70" i="100"/>
  <c r="R69" i="100"/>
  <c r="Q69" i="100"/>
  <c r="L69" i="100"/>
  <c r="R68" i="100"/>
  <c r="Q68" i="100"/>
  <c r="L68" i="100"/>
  <c r="R67" i="100"/>
  <c r="Q67" i="100"/>
  <c r="M67" i="100"/>
  <c r="L67" i="100"/>
  <c r="R66" i="100"/>
  <c r="Q66" i="100"/>
  <c r="L66" i="100"/>
  <c r="R65" i="100"/>
  <c r="Q65" i="100"/>
  <c r="L65" i="100"/>
  <c r="R64" i="100"/>
  <c r="Q64" i="100"/>
  <c r="L64" i="100"/>
  <c r="R63" i="100"/>
  <c r="Q63" i="100"/>
  <c r="L63" i="100"/>
  <c r="R62" i="100"/>
  <c r="Q62" i="100"/>
  <c r="L62" i="100"/>
  <c r="R61" i="100"/>
  <c r="Q61" i="100"/>
  <c r="L61" i="100"/>
  <c r="R60" i="100"/>
  <c r="Q60" i="100"/>
  <c r="L60" i="100"/>
  <c r="R59" i="100"/>
  <c r="Q59" i="100"/>
  <c r="L59" i="100"/>
  <c r="R58" i="100"/>
  <c r="Q58" i="100"/>
  <c r="L58" i="100"/>
  <c r="R57" i="100"/>
  <c r="Q57" i="100"/>
  <c r="L57" i="100"/>
  <c r="R56" i="100"/>
  <c r="Q56" i="100"/>
  <c r="L56" i="100"/>
  <c r="R55" i="100"/>
  <c r="Q55" i="100"/>
  <c r="L55" i="100"/>
  <c r="R54" i="100"/>
  <c r="Q54" i="100"/>
  <c r="L54" i="100"/>
  <c r="R53" i="100"/>
  <c r="Q53" i="100"/>
  <c r="L53" i="100"/>
  <c r="R52" i="100"/>
  <c r="Q52" i="100"/>
  <c r="L52" i="100"/>
  <c r="R51" i="100"/>
  <c r="Q51" i="100"/>
  <c r="M51" i="100"/>
  <c r="L51" i="100"/>
  <c r="R50" i="100"/>
  <c r="Q50" i="100"/>
  <c r="M50" i="100"/>
  <c r="L50" i="100"/>
  <c r="R49" i="100"/>
  <c r="Q49" i="100"/>
  <c r="M49" i="100"/>
  <c r="L49" i="100"/>
  <c r="R48" i="100"/>
  <c r="Q48" i="100"/>
  <c r="L48" i="100"/>
  <c r="R47" i="100"/>
  <c r="Q47" i="100"/>
  <c r="L47" i="100"/>
  <c r="R46" i="100"/>
  <c r="Q46" i="100"/>
  <c r="L46" i="100"/>
  <c r="R45" i="100"/>
  <c r="Q45" i="100"/>
  <c r="L45" i="100"/>
  <c r="R44" i="100"/>
  <c r="Q44" i="100"/>
  <c r="L44" i="100"/>
  <c r="R43" i="100"/>
  <c r="Q43" i="100"/>
  <c r="L43" i="100"/>
  <c r="R42" i="100"/>
  <c r="Q42" i="100"/>
  <c r="L42" i="100"/>
  <c r="R41" i="100"/>
  <c r="Q41" i="100"/>
  <c r="L41" i="100"/>
  <c r="R40" i="100"/>
  <c r="Q40" i="100"/>
  <c r="L40" i="100"/>
  <c r="R39" i="100"/>
  <c r="Q39" i="100"/>
  <c r="L39" i="100"/>
  <c r="R38" i="100"/>
  <c r="Q38" i="100"/>
  <c r="L38" i="100"/>
  <c r="R37" i="100"/>
  <c r="Q37" i="100"/>
  <c r="L37" i="100"/>
  <c r="R36" i="100"/>
  <c r="Q36" i="100"/>
  <c r="L36" i="100"/>
  <c r="R35" i="100"/>
  <c r="Q35" i="100"/>
  <c r="L35" i="100"/>
  <c r="R34" i="100"/>
  <c r="Q34" i="100"/>
  <c r="L34" i="100"/>
  <c r="R33" i="100"/>
  <c r="Q33" i="100"/>
  <c r="L33" i="100"/>
  <c r="R32" i="100"/>
  <c r="Q32" i="100"/>
  <c r="L32" i="100"/>
  <c r="R31" i="100"/>
  <c r="Q31" i="100"/>
  <c r="M31" i="100"/>
  <c r="L31" i="100"/>
  <c r="R30" i="100"/>
  <c r="Q30" i="100"/>
  <c r="M30" i="100"/>
  <c r="L30" i="100"/>
  <c r="R29" i="100"/>
  <c r="Q29" i="100"/>
  <c r="M29" i="100"/>
  <c r="L29" i="100"/>
  <c r="R28" i="100"/>
  <c r="Q28" i="100"/>
  <c r="M28" i="100"/>
  <c r="L28" i="100"/>
  <c r="R27" i="100"/>
  <c r="Q27" i="100"/>
  <c r="M27" i="100"/>
  <c r="L27" i="100"/>
  <c r="R26" i="100"/>
  <c r="Q26" i="100"/>
  <c r="L26" i="100"/>
  <c r="R25" i="100"/>
  <c r="Q25" i="100"/>
  <c r="M25" i="100"/>
  <c r="L25" i="100"/>
  <c r="R24" i="100"/>
  <c r="Q24" i="100"/>
  <c r="M24" i="100"/>
  <c r="L24" i="100"/>
  <c r="R23" i="100"/>
  <c r="Q23" i="100"/>
  <c r="M23" i="100"/>
  <c r="L23" i="100"/>
  <c r="R22" i="100"/>
  <c r="Q22" i="100"/>
  <c r="M22" i="100"/>
  <c r="L22" i="100"/>
  <c r="R21" i="100"/>
  <c r="Q21" i="100"/>
  <c r="M21" i="100"/>
  <c r="L21" i="100"/>
  <c r="R20" i="100"/>
  <c r="Q20" i="100"/>
  <c r="L20" i="100"/>
  <c r="R19" i="100"/>
  <c r="Q19" i="100"/>
  <c r="L19" i="100"/>
  <c r="R18" i="100"/>
  <c r="Q18" i="100"/>
  <c r="M18" i="100"/>
  <c r="L18" i="100"/>
  <c r="R17" i="100"/>
  <c r="Q17" i="100"/>
  <c r="L17" i="100"/>
  <c r="R16" i="100"/>
  <c r="Q16" i="100"/>
  <c r="L16" i="100"/>
  <c r="R15" i="100"/>
  <c r="Q15" i="100"/>
  <c r="L15" i="100"/>
  <c r="R14" i="100"/>
  <c r="Q14" i="100"/>
  <c r="L14" i="100"/>
  <c r="R13" i="100"/>
  <c r="Q13" i="100"/>
  <c r="L13" i="100"/>
  <c r="R99" i="99"/>
  <c r="Q99" i="99"/>
  <c r="M99" i="99"/>
  <c r="L99" i="99"/>
  <c r="R94" i="99"/>
  <c r="Q94" i="99"/>
  <c r="M94" i="99"/>
  <c r="L94" i="99"/>
  <c r="R93" i="99"/>
  <c r="Q93" i="99"/>
  <c r="L93" i="99"/>
  <c r="R92" i="99"/>
  <c r="Q92" i="99"/>
  <c r="M92" i="99"/>
  <c r="L92" i="99"/>
  <c r="R91" i="99"/>
  <c r="Q91" i="99"/>
  <c r="M91" i="99"/>
  <c r="L91" i="99"/>
  <c r="R90" i="99"/>
  <c r="Q90" i="99"/>
  <c r="M90" i="99"/>
  <c r="L90" i="99"/>
  <c r="R89" i="99"/>
  <c r="Q89" i="99"/>
  <c r="M89" i="99"/>
  <c r="L89" i="99"/>
  <c r="R88" i="99"/>
  <c r="Q88" i="99"/>
  <c r="M88" i="99"/>
  <c r="L88" i="99"/>
  <c r="R87" i="99"/>
  <c r="Q87" i="99"/>
  <c r="L87" i="99"/>
  <c r="R86" i="99"/>
  <c r="Q86" i="99"/>
  <c r="M86" i="99"/>
  <c r="L86" i="99"/>
  <c r="R85" i="99"/>
  <c r="Q85" i="99"/>
  <c r="M85" i="99"/>
  <c r="L85" i="99"/>
  <c r="R84" i="99"/>
  <c r="Q84" i="99"/>
  <c r="M84" i="99"/>
  <c r="L84" i="99"/>
  <c r="R83" i="99"/>
  <c r="Q83" i="99"/>
  <c r="L83" i="99"/>
  <c r="R82" i="99"/>
  <c r="Q82" i="99"/>
  <c r="L82" i="99"/>
  <c r="R81" i="99"/>
  <c r="Q81" i="99"/>
  <c r="L81" i="99"/>
  <c r="R80" i="99"/>
  <c r="Q80" i="99"/>
  <c r="M80" i="99"/>
  <c r="L80" i="99"/>
  <c r="R79" i="99"/>
  <c r="Q79" i="99"/>
  <c r="L79" i="99"/>
  <c r="R78" i="99"/>
  <c r="Q78" i="99"/>
  <c r="M78" i="99"/>
  <c r="L78" i="99"/>
  <c r="R77" i="99"/>
  <c r="Q77" i="99"/>
  <c r="M77" i="99"/>
  <c r="L77" i="99"/>
  <c r="R76" i="99"/>
  <c r="Q76" i="99"/>
  <c r="M76" i="99"/>
  <c r="L76" i="99"/>
  <c r="R75" i="99"/>
  <c r="Q75" i="99"/>
  <c r="M75" i="99"/>
  <c r="L75" i="99"/>
  <c r="R74" i="99"/>
  <c r="Q74" i="99"/>
  <c r="M74" i="99"/>
  <c r="L74" i="99"/>
  <c r="R73" i="99"/>
  <c r="Q73" i="99"/>
  <c r="M73" i="99"/>
  <c r="L73" i="99"/>
  <c r="R72" i="99"/>
  <c r="Q72" i="99"/>
  <c r="L72" i="99"/>
  <c r="R71" i="99"/>
  <c r="Q71" i="99"/>
  <c r="M71" i="99"/>
  <c r="L71" i="99"/>
  <c r="R70" i="99"/>
  <c r="Q70" i="99"/>
  <c r="M70" i="99"/>
  <c r="L70" i="99"/>
  <c r="R69" i="99"/>
  <c r="Q69" i="99"/>
  <c r="M69" i="99"/>
  <c r="L69" i="99"/>
  <c r="R68" i="99"/>
  <c r="Q68" i="99"/>
  <c r="M68" i="99"/>
  <c r="L68" i="99"/>
  <c r="R67" i="99"/>
  <c r="Q67" i="99"/>
  <c r="M67" i="99"/>
  <c r="L67" i="99"/>
  <c r="R66" i="99"/>
  <c r="Q66" i="99"/>
  <c r="M66" i="99"/>
  <c r="L66" i="99"/>
  <c r="R65" i="99"/>
  <c r="Q65" i="99"/>
  <c r="M65" i="99"/>
  <c r="L65" i="99"/>
  <c r="R64" i="99"/>
  <c r="Q64" i="99"/>
  <c r="M64" i="99"/>
  <c r="L64" i="99"/>
  <c r="R63" i="99"/>
  <c r="Q63" i="99"/>
  <c r="M63" i="99"/>
  <c r="L63" i="99"/>
  <c r="R62" i="99"/>
  <c r="Q62" i="99"/>
  <c r="M62" i="99"/>
  <c r="L62" i="99"/>
  <c r="R61" i="99"/>
  <c r="Q61" i="99"/>
  <c r="M61" i="99"/>
  <c r="L61" i="99"/>
  <c r="R60" i="99"/>
  <c r="Q60" i="99"/>
  <c r="L60" i="99"/>
  <c r="R59" i="99"/>
  <c r="Q59" i="99"/>
  <c r="L59" i="99"/>
  <c r="R58" i="99"/>
  <c r="Q58" i="99"/>
  <c r="L58" i="99"/>
  <c r="R57" i="99"/>
  <c r="Q57" i="99"/>
  <c r="L57" i="99"/>
  <c r="R56" i="99"/>
  <c r="Q56" i="99"/>
  <c r="L56" i="99"/>
  <c r="R55" i="99"/>
  <c r="Q55" i="99"/>
  <c r="L55" i="99"/>
  <c r="R54" i="99"/>
  <c r="Q54" i="99"/>
  <c r="L54" i="99"/>
  <c r="R53" i="99"/>
  <c r="Q53" i="99"/>
  <c r="M53" i="99"/>
  <c r="L53" i="99"/>
  <c r="R52" i="99"/>
  <c r="Q52" i="99"/>
  <c r="M52" i="99"/>
  <c r="L52" i="99"/>
  <c r="R51" i="99"/>
  <c r="Q51" i="99"/>
  <c r="M51" i="99"/>
  <c r="L51" i="99"/>
  <c r="R50" i="99"/>
  <c r="Q50" i="99"/>
  <c r="M50" i="99"/>
  <c r="L50" i="99"/>
  <c r="R49" i="99"/>
  <c r="Q49" i="99"/>
  <c r="M49" i="99"/>
  <c r="L49" i="99"/>
  <c r="R48" i="99"/>
  <c r="Q48" i="99"/>
  <c r="L48" i="99"/>
  <c r="R47" i="99"/>
  <c r="Q47" i="99"/>
  <c r="L47" i="99"/>
  <c r="R46" i="99"/>
  <c r="Q46" i="99"/>
  <c r="L46" i="99"/>
  <c r="R45" i="99"/>
  <c r="Q45" i="99"/>
  <c r="L45" i="99"/>
  <c r="R44" i="99"/>
  <c r="Q44" i="99"/>
  <c r="L44" i="99"/>
  <c r="R43" i="99"/>
  <c r="Q43" i="99"/>
  <c r="L43" i="99"/>
  <c r="R42" i="99"/>
  <c r="Q42" i="99"/>
  <c r="L42" i="99"/>
  <c r="R41" i="99"/>
  <c r="Q41" i="99"/>
  <c r="L41" i="99"/>
  <c r="R40" i="99"/>
  <c r="Q40" i="99"/>
  <c r="L40" i="99"/>
  <c r="R39" i="99"/>
  <c r="Q39" i="99"/>
  <c r="L39" i="99"/>
  <c r="R38" i="99"/>
  <c r="Q38" i="99"/>
  <c r="L38" i="99"/>
  <c r="R37" i="99"/>
  <c r="Q37" i="99"/>
  <c r="L37" i="99"/>
  <c r="R36" i="99"/>
  <c r="Q36" i="99"/>
  <c r="L36" i="99"/>
  <c r="R35" i="99"/>
  <c r="Q35" i="99"/>
  <c r="L35" i="99"/>
  <c r="R34" i="99"/>
  <c r="Q34" i="99"/>
  <c r="L34" i="99"/>
  <c r="R33" i="99"/>
  <c r="Q33" i="99"/>
  <c r="L33" i="99"/>
  <c r="R32" i="99"/>
  <c r="Q32" i="99"/>
  <c r="L32" i="99"/>
  <c r="R31" i="99"/>
  <c r="Q31" i="99"/>
  <c r="M31" i="99"/>
  <c r="L31" i="99"/>
  <c r="R30" i="99"/>
  <c r="Q30" i="99"/>
  <c r="M30" i="99"/>
  <c r="L30" i="99"/>
  <c r="R29" i="99"/>
  <c r="Q29" i="99"/>
  <c r="M29" i="99"/>
  <c r="L29" i="99"/>
  <c r="R28" i="99"/>
  <c r="Q28" i="99"/>
  <c r="M28" i="99"/>
  <c r="L28" i="99"/>
  <c r="R27" i="99"/>
  <c r="Q27" i="99"/>
  <c r="M27" i="99"/>
  <c r="L27" i="99"/>
  <c r="R26" i="99"/>
  <c r="Q26" i="99"/>
  <c r="M26" i="99"/>
  <c r="L26" i="99"/>
  <c r="R25" i="99"/>
  <c r="Q25" i="99"/>
  <c r="M25" i="99"/>
  <c r="L25" i="99"/>
  <c r="R24" i="99"/>
  <c r="Q24" i="99"/>
  <c r="M24" i="99"/>
  <c r="L24" i="99"/>
  <c r="R23" i="99"/>
  <c r="Q23" i="99"/>
  <c r="M23" i="99"/>
  <c r="L23" i="99"/>
  <c r="R22" i="99"/>
  <c r="Q22" i="99"/>
  <c r="M22" i="99"/>
  <c r="L22" i="99"/>
  <c r="R21" i="99"/>
  <c r="Q21" i="99"/>
  <c r="M21" i="99"/>
  <c r="L21" i="99"/>
  <c r="R20" i="99"/>
  <c r="Q20" i="99"/>
  <c r="M20" i="99"/>
  <c r="L20" i="99"/>
  <c r="R19" i="99"/>
  <c r="Q19" i="99"/>
  <c r="M19" i="99"/>
  <c r="L19" i="99"/>
  <c r="R18" i="99"/>
  <c r="Q18" i="99"/>
  <c r="M18" i="99"/>
  <c r="L18" i="99"/>
  <c r="R17" i="99"/>
  <c r="Q17" i="99"/>
  <c r="M17" i="99"/>
  <c r="L17" i="99"/>
  <c r="R16" i="99"/>
  <c r="Q16" i="99"/>
  <c r="M16" i="99"/>
  <c r="L16" i="99"/>
  <c r="R15" i="99"/>
  <c r="Q15" i="99"/>
  <c r="M15" i="99"/>
  <c r="L15" i="99"/>
  <c r="R14" i="99"/>
  <c r="Q14" i="99"/>
  <c r="M14" i="99"/>
  <c r="L14" i="99"/>
  <c r="R13" i="99"/>
  <c r="Q13" i="99"/>
  <c r="M13" i="99"/>
  <c r="L13" i="99"/>
  <c r="R99" i="98"/>
  <c r="Q99" i="98"/>
  <c r="M99" i="98"/>
  <c r="L99" i="98"/>
  <c r="R94" i="98"/>
  <c r="Q94" i="98"/>
  <c r="M94" i="98"/>
  <c r="L94" i="98"/>
  <c r="R93" i="98"/>
  <c r="Q93" i="98"/>
  <c r="L93" i="98"/>
  <c r="R92" i="98"/>
  <c r="Q92" i="98"/>
  <c r="M92" i="98"/>
  <c r="L92" i="98"/>
  <c r="R91" i="98"/>
  <c r="Q91" i="98"/>
  <c r="M91" i="98"/>
  <c r="L91" i="98"/>
  <c r="R90" i="98"/>
  <c r="Q90" i="98"/>
  <c r="M90" i="98"/>
  <c r="L90" i="98"/>
  <c r="R89" i="98"/>
  <c r="Q89" i="98"/>
  <c r="M89" i="98"/>
  <c r="L89" i="98"/>
  <c r="R88" i="98"/>
  <c r="Q88" i="98"/>
  <c r="M88" i="98"/>
  <c r="L88" i="98"/>
  <c r="R87" i="98"/>
  <c r="Q87" i="98"/>
  <c r="L87" i="98"/>
  <c r="R86" i="98"/>
  <c r="Q86" i="98"/>
  <c r="M86" i="98"/>
  <c r="L86" i="98"/>
  <c r="R85" i="98"/>
  <c r="Q85" i="98"/>
  <c r="M85" i="98"/>
  <c r="L85" i="98"/>
  <c r="R84" i="98"/>
  <c r="Q84" i="98"/>
  <c r="M84" i="98"/>
  <c r="L84" i="98"/>
  <c r="R83" i="98"/>
  <c r="Q83" i="98"/>
  <c r="L83" i="98"/>
  <c r="R82" i="98"/>
  <c r="Q82" i="98"/>
  <c r="L82" i="98"/>
  <c r="R81" i="98"/>
  <c r="Q81" i="98"/>
  <c r="L81" i="98"/>
  <c r="R80" i="98"/>
  <c r="Q80" i="98"/>
  <c r="M80" i="98"/>
  <c r="L80" i="98"/>
  <c r="R79" i="98"/>
  <c r="Q79" i="98"/>
  <c r="L79" i="98"/>
  <c r="R78" i="98"/>
  <c r="Q78" i="98"/>
  <c r="M78" i="98"/>
  <c r="L78" i="98"/>
  <c r="R77" i="98"/>
  <c r="Q77" i="98"/>
  <c r="M77" i="98"/>
  <c r="L77" i="98"/>
  <c r="R76" i="98"/>
  <c r="Q76" i="98"/>
  <c r="M76" i="98"/>
  <c r="L76" i="98"/>
  <c r="R75" i="98"/>
  <c r="Q75" i="98"/>
  <c r="M75" i="98"/>
  <c r="L75" i="98"/>
  <c r="R74" i="98"/>
  <c r="Q74" i="98"/>
  <c r="M74" i="98"/>
  <c r="L74" i="98"/>
  <c r="R73" i="98"/>
  <c r="Q73" i="98"/>
  <c r="M73" i="98"/>
  <c r="L73" i="98"/>
  <c r="R72" i="98"/>
  <c r="Q72" i="98"/>
  <c r="L72" i="98"/>
  <c r="R71" i="98"/>
  <c r="Q71" i="98"/>
  <c r="M71" i="98"/>
  <c r="L71" i="98"/>
  <c r="R70" i="98"/>
  <c r="Q70" i="98"/>
  <c r="M70" i="98"/>
  <c r="L70" i="98"/>
  <c r="R69" i="98"/>
  <c r="Q69" i="98"/>
  <c r="M69" i="98"/>
  <c r="L69" i="98"/>
  <c r="R68" i="98"/>
  <c r="Q68" i="98"/>
  <c r="M68" i="98"/>
  <c r="L68" i="98"/>
  <c r="R67" i="98"/>
  <c r="Q67" i="98"/>
  <c r="M67" i="98"/>
  <c r="L67" i="98"/>
  <c r="R66" i="98"/>
  <c r="Q66" i="98"/>
  <c r="M66" i="98"/>
  <c r="L66" i="98"/>
  <c r="R65" i="98"/>
  <c r="Q65" i="98"/>
  <c r="M65" i="98"/>
  <c r="L65" i="98"/>
  <c r="R64" i="98"/>
  <c r="Q64" i="98"/>
  <c r="M64" i="98"/>
  <c r="L64" i="98"/>
  <c r="R63" i="98"/>
  <c r="Q63" i="98"/>
  <c r="M63" i="98"/>
  <c r="L63" i="98"/>
  <c r="R62" i="98"/>
  <c r="Q62" i="98"/>
  <c r="M62" i="98"/>
  <c r="L62" i="98"/>
  <c r="R61" i="98"/>
  <c r="Q61" i="98"/>
  <c r="M61" i="98"/>
  <c r="L61" i="98"/>
  <c r="R60" i="98"/>
  <c r="Q60" i="98"/>
  <c r="L60" i="98"/>
  <c r="R59" i="98"/>
  <c r="Q59" i="98"/>
  <c r="L59" i="98"/>
  <c r="R58" i="98"/>
  <c r="Q58" i="98"/>
  <c r="L58" i="98"/>
  <c r="R57" i="98"/>
  <c r="Q57" i="98"/>
  <c r="L57" i="98"/>
  <c r="R56" i="98"/>
  <c r="Q56" i="98"/>
  <c r="L56" i="98"/>
  <c r="R55" i="98"/>
  <c r="Q55" i="98"/>
  <c r="L55" i="98"/>
  <c r="R54" i="98"/>
  <c r="Q54" i="98"/>
  <c r="L54" i="98"/>
  <c r="R53" i="98"/>
  <c r="Q53" i="98"/>
  <c r="M53" i="98"/>
  <c r="L53" i="98"/>
  <c r="R52" i="98"/>
  <c r="Q52" i="98"/>
  <c r="M52" i="98"/>
  <c r="L52" i="98"/>
  <c r="R51" i="98"/>
  <c r="Q51" i="98"/>
  <c r="M51" i="98"/>
  <c r="L51" i="98"/>
  <c r="R50" i="98"/>
  <c r="Q50" i="98"/>
  <c r="M50" i="98"/>
  <c r="L50" i="98"/>
  <c r="R49" i="98"/>
  <c r="Q49" i="98"/>
  <c r="M49" i="98"/>
  <c r="L49" i="98"/>
  <c r="R48" i="98"/>
  <c r="Q48" i="98"/>
  <c r="L48" i="98"/>
  <c r="R47" i="98"/>
  <c r="Q47" i="98"/>
  <c r="L47" i="98"/>
  <c r="R46" i="98"/>
  <c r="Q46" i="98"/>
  <c r="L46" i="98"/>
  <c r="R45" i="98"/>
  <c r="Q45" i="98"/>
  <c r="L45" i="98"/>
  <c r="R44" i="98"/>
  <c r="Q44" i="98"/>
  <c r="L44" i="98"/>
  <c r="R43" i="98"/>
  <c r="Q43" i="98"/>
  <c r="L43" i="98"/>
  <c r="R42" i="98"/>
  <c r="Q42" i="98"/>
  <c r="L42" i="98"/>
  <c r="R41" i="98"/>
  <c r="Q41" i="98"/>
  <c r="L41" i="98"/>
  <c r="R40" i="98"/>
  <c r="Q40" i="98"/>
  <c r="L40" i="98"/>
  <c r="R39" i="98"/>
  <c r="Q39" i="98"/>
  <c r="L39" i="98"/>
  <c r="R38" i="98"/>
  <c r="Q38" i="98"/>
  <c r="L38" i="98"/>
  <c r="R37" i="98"/>
  <c r="Q37" i="98"/>
  <c r="L37" i="98"/>
  <c r="R36" i="98"/>
  <c r="Q36" i="98"/>
  <c r="L36" i="98"/>
  <c r="R35" i="98"/>
  <c r="Q35" i="98"/>
  <c r="L35" i="98"/>
  <c r="R34" i="98"/>
  <c r="Q34" i="98"/>
  <c r="L34" i="98"/>
  <c r="R33" i="98"/>
  <c r="Q33" i="98"/>
  <c r="L33" i="98"/>
  <c r="R32" i="98"/>
  <c r="Q32" i="98"/>
  <c r="L32" i="98"/>
  <c r="R31" i="98"/>
  <c r="Q31" i="98"/>
  <c r="M31" i="98"/>
  <c r="L31" i="98"/>
  <c r="R30" i="98"/>
  <c r="Q30" i="98"/>
  <c r="M30" i="98"/>
  <c r="L30" i="98"/>
  <c r="R29" i="98"/>
  <c r="Q29" i="98"/>
  <c r="M29" i="98"/>
  <c r="L29" i="98"/>
  <c r="R28" i="98"/>
  <c r="Q28" i="98"/>
  <c r="M28" i="98"/>
  <c r="L28" i="98"/>
  <c r="R27" i="98"/>
  <c r="Q27" i="98"/>
  <c r="M27" i="98"/>
  <c r="L27" i="98"/>
  <c r="R26" i="98"/>
  <c r="Q26" i="98"/>
  <c r="M26" i="98"/>
  <c r="L26" i="98"/>
  <c r="R25" i="98"/>
  <c r="Q25" i="98"/>
  <c r="M25" i="98"/>
  <c r="L25" i="98"/>
  <c r="R24" i="98"/>
  <c r="Q24" i="98"/>
  <c r="M24" i="98"/>
  <c r="L24" i="98"/>
  <c r="R23" i="98"/>
  <c r="Q23" i="98"/>
  <c r="M23" i="98"/>
  <c r="L23" i="98"/>
  <c r="R22" i="98"/>
  <c r="Q22" i="98"/>
  <c r="M22" i="98"/>
  <c r="L22" i="98"/>
  <c r="R21" i="98"/>
  <c r="Q21" i="98"/>
  <c r="M21" i="98"/>
  <c r="L21" i="98"/>
  <c r="R20" i="98"/>
  <c r="Q20" i="98"/>
  <c r="M20" i="98"/>
  <c r="L20" i="98"/>
  <c r="R19" i="98"/>
  <c r="Q19" i="98"/>
  <c r="M19" i="98"/>
  <c r="L19" i="98"/>
  <c r="R18" i="98"/>
  <c r="Q18" i="98"/>
  <c r="M18" i="98"/>
  <c r="L18" i="98"/>
  <c r="R17" i="98"/>
  <c r="Q17" i="98"/>
  <c r="M17" i="98"/>
  <c r="L17" i="98"/>
  <c r="R16" i="98"/>
  <c r="Q16" i="98"/>
  <c r="M16" i="98"/>
  <c r="L16" i="98"/>
  <c r="R15" i="98"/>
  <c r="Q15" i="98"/>
  <c r="M15" i="98"/>
  <c r="L15" i="98"/>
  <c r="R14" i="98"/>
  <c r="Q14" i="98"/>
  <c r="M14" i="98"/>
  <c r="L14" i="98"/>
  <c r="R13" i="98"/>
  <c r="Q13" i="98"/>
  <c r="M13" i="98"/>
  <c r="L13" i="98"/>
  <c r="R99" i="97"/>
  <c r="Q99" i="97"/>
  <c r="M99" i="97"/>
  <c r="L99" i="97"/>
  <c r="R94" i="97"/>
  <c r="Q94" i="97"/>
  <c r="M94" i="97"/>
  <c r="L94" i="97"/>
  <c r="R93" i="97"/>
  <c r="Q93" i="97"/>
  <c r="L93" i="97"/>
  <c r="R92" i="97"/>
  <c r="Q92" i="97"/>
  <c r="M92" i="97"/>
  <c r="L92" i="97"/>
  <c r="R91" i="97"/>
  <c r="Q91" i="97"/>
  <c r="M91" i="97"/>
  <c r="L91" i="97"/>
  <c r="R90" i="97"/>
  <c r="Q90" i="97"/>
  <c r="M90" i="97"/>
  <c r="L90" i="97"/>
  <c r="R89" i="97"/>
  <c r="Q89" i="97"/>
  <c r="M89" i="97"/>
  <c r="L89" i="97"/>
  <c r="R88" i="97"/>
  <c r="Q88" i="97"/>
  <c r="M88" i="97"/>
  <c r="L88" i="97"/>
  <c r="R87" i="97"/>
  <c r="Q87" i="97"/>
  <c r="L87" i="97"/>
  <c r="R86" i="97"/>
  <c r="Q86" i="97"/>
  <c r="M86" i="97"/>
  <c r="L86" i="97"/>
  <c r="R85" i="97"/>
  <c r="Q85" i="97"/>
  <c r="M85" i="97"/>
  <c r="L85" i="97"/>
  <c r="R84" i="97"/>
  <c r="Q84" i="97"/>
  <c r="M84" i="97"/>
  <c r="L84" i="97"/>
  <c r="R83" i="97"/>
  <c r="Q83" i="97"/>
  <c r="L83" i="97"/>
  <c r="R82" i="97"/>
  <c r="Q82" i="97"/>
  <c r="L82" i="97"/>
  <c r="R81" i="97"/>
  <c r="Q81" i="97"/>
  <c r="L81" i="97"/>
  <c r="R80" i="97"/>
  <c r="Q80" i="97"/>
  <c r="M80" i="97"/>
  <c r="L80" i="97"/>
  <c r="R79" i="97"/>
  <c r="Q79" i="97"/>
  <c r="L79" i="97"/>
  <c r="R78" i="97"/>
  <c r="Q78" i="97"/>
  <c r="M78" i="97"/>
  <c r="L78" i="97"/>
  <c r="R77" i="97"/>
  <c r="Q77" i="97"/>
  <c r="M77" i="97"/>
  <c r="L77" i="97"/>
  <c r="R76" i="97"/>
  <c r="Q76" i="97"/>
  <c r="M76" i="97"/>
  <c r="L76" i="97"/>
  <c r="R75" i="97"/>
  <c r="Q75" i="97"/>
  <c r="M75" i="97"/>
  <c r="L75" i="97"/>
  <c r="R74" i="97"/>
  <c r="Q74" i="97"/>
  <c r="M74" i="97"/>
  <c r="L74" i="97"/>
  <c r="R73" i="97"/>
  <c r="Q73" i="97"/>
  <c r="M73" i="97"/>
  <c r="L73" i="97"/>
  <c r="R72" i="97"/>
  <c r="Q72" i="97"/>
  <c r="L72" i="97"/>
  <c r="R71" i="97"/>
  <c r="Q71" i="97"/>
  <c r="M71" i="97"/>
  <c r="L71" i="97"/>
  <c r="R70" i="97"/>
  <c r="Q70" i="97"/>
  <c r="M70" i="97"/>
  <c r="L70" i="97"/>
  <c r="R69" i="97"/>
  <c r="Q69" i="97"/>
  <c r="M69" i="97"/>
  <c r="L69" i="97"/>
  <c r="R68" i="97"/>
  <c r="Q68" i="97"/>
  <c r="M68" i="97"/>
  <c r="L68" i="97"/>
  <c r="R67" i="97"/>
  <c r="Q67" i="97"/>
  <c r="M67" i="97"/>
  <c r="L67" i="97"/>
  <c r="R66" i="97"/>
  <c r="Q66" i="97"/>
  <c r="M66" i="97"/>
  <c r="L66" i="97"/>
  <c r="R65" i="97"/>
  <c r="Q65" i="97"/>
  <c r="M65" i="97"/>
  <c r="L65" i="97"/>
  <c r="R64" i="97"/>
  <c r="Q64" i="97"/>
  <c r="M64" i="97"/>
  <c r="L64" i="97"/>
  <c r="R63" i="97"/>
  <c r="Q63" i="97"/>
  <c r="M63" i="97"/>
  <c r="L63" i="97"/>
  <c r="R62" i="97"/>
  <c r="Q62" i="97"/>
  <c r="M62" i="97"/>
  <c r="L62" i="97"/>
  <c r="R61" i="97"/>
  <c r="Q61" i="97"/>
  <c r="M61" i="97"/>
  <c r="L61" i="97"/>
  <c r="R60" i="97"/>
  <c r="Q60" i="97"/>
  <c r="L60" i="97"/>
  <c r="R59" i="97"/>
  <c r="Q59" i="97"/>
  <c r="L59" i="97"/>
  <c r="R58" i="97"/>
  <c r="Q58" i="97"/>
  <c r="L58" i="97"/>
  <c r="R57" i="97"/>
  <c r="Q57" i="97"/>
  <c r="L57" i="97"/>
  <c r="R56" i="97"/>
  <c r="Q56" i="97"/>
  <c r="L56" i="97"/>
  <c r="R55" i="97"/>
  <c r="Q55" i="97"/>
  <c r="L55" i="97"/>
  <c r="R54" i="97"/>
  <c r="Q54" i="97"/>
  <c r="L54" i="97"/>
  <c r="R53" i="97"/>
  <c r="Q53" i="97"/>
  <c r="M53" i="97"/>
  <c r="L53" i="97"/>
  <c r="R52" i="97"/>
  <c r="Q52" i="97"/>
  <c r="M52" i="97"/>
  <c r="L52" i="97"/>
  <c r="R51" i="97"/>
  <c r="Q51" i="97"/>
  <c r="M51" i="97"/>
  <c r="L51" i="97"/>
  <c r="R50" i="97"/>
  <c r="Q50" i="97"/>
  <c r="M50" i="97"/>
  <c r="L50" i="97"/>
  <c r="R49" i="97"/>
  <c r="Q49" i="97"/>
  <c r="M49" i="97"/>
  <c r="L49" i="97"/>
  <c r="R48" i="97"/>
  <c r="Q48" i="97"/>
  <c r="L48" i="97"/>
  <c r="R47" i="97"/>
  <c r="Q47" i="97"/>
  <c r="L47" i="97"/>
  <c r="R46" i="97"/>
  <c r="Q46" i="97"/>
  <c r="L46" i="97"/>
  <c r="R45" i="97"/>
  <c r="Q45" i="97"/>
  <c r="L45" i="97"/>
  <c r="R44" i="97"/>
  <c r="Q44" i="97"/>
  <c r="L44" i="97"/>
  <c r="R43" i="97"/>
  <c r="Q43" i="97"/>
  <c r="L43" i="97"/>
  <c r="R42" i="97"/>
  <c r="Q42" i="97"/>
  <c r="L42" i="97"/>
  <c r="R41" i="97"/>
  <c r="Q41" i="97"/>
  <c r="L41" i="97"/>
  <c r="R40" i="97"/>
  <c r="Q40" i="97"/>
  <c r="L40" i="97"/>
  <c r="R39" i="97"/>
  <c r="Q39" i="97"/>
  <c r="L39" i="97"/>
  <c r="R38" i="97"/>
  <c r="Q38" i="97"/>
  <c r="L38" i="97"/>
  <c r="R37" i="97"/>
  <c r="Q37" i="97"/>
  <c r="L37" i="97"/>
  <c r="R36" i="97"/>
  <c r="Q36" i="97"/>
  <c r="L36" i="97"/>
  <c r="R35" i="97"/>
  <c r="Q35" i="97"/>
  <c r="L35" i="97"/>
  <c r="R34" i="97"/>
  <c r="Q34" i="97"/>
  <c r="L34" i="97"/>
  <c r="R33" i="97"/>
  <c r="Q33" i="97"/>
  <c r="L33" i="97"/>
  <c r="R32" i="97"/>
  <c r="Q32" i="97"/>
  <c r="L32" i="97"/>
  <c r="R31" i="97"/>
  <c r="Q31" i="97"/>
  <c r="M31" i="97"/>
  <c r="L31" i="97"/>
  <c r="R30" i="97"/>
  <c r="Q30" i="97"/>
  <c r="M30" i="97"/>
  <c r="L30" i="97"/>
  <c r="R29" i="97"/>
  <c r="Q29" i="97"/>
  <c r="M29" i="97"/>
  <c r="L29" i="97"/>
  <c r="R28" i="97"/>
  <c r="Q28" i="97"/>
  <c r="M28" i="97"/>
  <c r="L28" i="97"/>
  <c r="R27" i="97"/>
  <c r="Q27" i="97"/>
  <c r="M27" i="97"/>
  <c r="L27" i="97"/>
  <c r="R26" i="97"/>
  <c r="Q26" i="97"/>
  <c r="M26" i="97"/>
  <c r="L26" i="97"/>
  <c r="R25" i="97"/>
  <c r="Q25" i="97"/>
  <c r="M25" i="97"/>
  <c r="L25" i="97"/>
  <c r="R24" i="97"/>
  <c r="Q24" i="97"/>
  <c r="M24" i="97"/>
  <c r="L24" i="97"/>
  <c r="R23" i="97"/>
  <c r="Q23" i="97"/>
  <c r="M23" i="97"/>
  <c r="L23" i="97"/>
  <c r="R22" i="97"/>
  <c r="Q22" i="97"/>
  <c r="M22" i="97"/>
  <c r="L22" i="97"/>
  <c r="R21" i="97"/>
  <c r="Q21" i="97"/>
  <c r="M21" i="97"/>
  <c r="L21" i="97"/>
  <c r="R20" i="97"/>
  <c r="Q20" i="97"/>
  <c r="M20" i="97"/>
  <c r="L20" i="97"/>
  <c r="R19" i="97"/>
  <c r="Q19" i="97"/>
  <c r="M19" i="97"/>
  <c r="L19" i="97"/>
  <c r="R18" i="97"/>
  <c r="Q18" i="97"/>
  <c r="M18" i="97"/>
  <c r="L18" i="97"/>
  <c r="R17" i="97"/>
  <c r="Q17" i="97"/>
  <c r="M17" i="97"/>
  <c r="L17" i="97"/>
  <c r="R16" i="97"/>
  <c r="Q16" i="97"/>
  <c r="M16" i="97"/>
  <c r="L16" i="97"/>
  <c r="R15" i="97"/>
  <c r="Q15" i="97"/>
  <c r="M15" i="97"/>
  <c r="L15" i="97"/>
  <c r="R14" i="97"/>
  <c r="Q14" i="97"/>
  <c r="M14" i="97"/>
  <c r="L14" i="97"/>
  <c r="R13" i="97"/>
  <c r="Q13" i="97"/>
  <c r="M13" i="97"/>
  <c r="L13" i="97"/>
  <c r="R99" i="96"/>
  <c r="Q99" i="96"/>
  <c r="M99" i="96"/>
  <c r="L99" i="96"/>
  <c r="R94" i="96"/>
  <c r="Q94" i="96"/>
  <c r="L94" i="96"/>
  <c r="M94" i="96" s="1"/>
  <c r="R93" i="96"/>
  <c r="Q93" i="96"/>
  <c r="L93" i="96"/>
  <c r="R92" i="96"/>
  <c r="Q92" i="96"/>
  <c r="L92" i="96"/>
  <c r="M92" i="96" s="1"/>
  <c r="R91" i="96"/>
  <c r="Q91" i="96"/>
  <c r="L91" i="96"/>
  <c r="M91" i="96" s="1"/>
  <c r="R90" i="96"/>
  <c r="Q90" i="96"/>
  <c r="L90" i="96"/>
  <c r="M90" i="96" s="1"/>
  <c r="R89" i="96"/>
  <c r="Q89" i="96"/>
  <c r="L89" i="96"/>
  <c r="M89" i="96" s="1"/>
  <c r="R88" i="96"/>
  <c r="Q88" i="96"/>
  <c r="L88" i="96"/>
  <c r="M88" i="96" s="1"/>
  <c r="R87" i="96"/>
  <c r="Q87" i="96"/>
  <c r="L87" i="96"/>
  <c r="R86" i="96"/>
  <c r="Q86" i="96"/>
  <c r="L86" i="96"/>
  <c r="M86" i="96" s="1"/>
  <c r="R85" i="96"/>
  <c r="Q85" i="96"/>
  <c r="L85" i="96"/>
  <c r="M85" i="96" s="1"/>
  <c r="R84" i="96"/>
  <c r="Q84" i="96"/>
  <c r="L84" i="96"/>
  <c r="M84" i="96" s="1"/>
  <c r="R83" i="96"/>
  <c r="Q83" i="96"/>
  <c r="L83" i="96"/>
  <c r="R82" i="96"/>
  <c r="Q82" i="96"/>
  <c r="L82" i="96"/>
  <c r="R81" i="96"/>
  <c r="Q81" i="96"/>
  <c r="L81" i="96"/>
  <c r="R80" i="96"/>
  <c r="Q80" i="96"/>
  <c r="L80" i="96"/>
  <c r="R79" i="96"/>
  <c r="Q79" i="96"/>
  <c r="L79" i="96"/>
  <c r="R78" i="96"/>
  <c r="Q78" i="96"/>
  <c r="L78" i="96"/>
  <c r="M78" i="96" s="1"/>
  <c r="R77" i="96"/>
  <c r="Q77" i="96"/>
  <c r="L77" i="96"/>
  <c r="M77" i="96" s="1"/>
  <c r="R76" i="96"/>
  <c r="Q76" i="96"/>
  <c r="L76" i="96"/>
  <c r="M76" i="96" s="1"/>
  <c r="R75" i="96"/>
  <c r="Q75" i="96"/>
  <c r="L75" i="96"/>
  <c r="M75" i="96" s="1"/>
  <c r="R74" i="96"/>
  <c r="Q74" i="96"/>
  <c r="L74" i="96"/>
  <c r="M74" i="96" s="1"/>
  <c r="R73" i="96"/>
  <c r="Q73" i="96"/>
  <c r="M73" i="96"/>
  <c r="L73" i="96"/>
  <c r="R72" i="96"/>
  <c r="Q72" i="96"/>
  <c r="L72" i="96"/>
  <c r="R71" i="96"/>
  <c r="Q71" i="96"/>
  <c r="L71" i="96"/>
  <c r="M71" i="96" s="1"/>
  <c r="R70" i="96"/>
  <c r="Q70" i="96"/>
  <c r="L70" i="96"/>
  <c r="M70" i="96" s="1"/>
  <c r="R69" i="96"/>
  <c r="Q69" i="96"/>
  <c r="L69" i="96"/>
  <c r="M69" i="96" s="1"/>
  <c r="R68" i="96"/>
  <c r="Q68" i="96"/>
  <c r="L68" i="96"/>
  <c r="M68" i="96" s="1"/>
  <c r="R67" i="96"/>
  <c r="Q67" i="96"/>
  <c r="M67" i="96"/>
  <c r="L67" i="96"/>
  <c r="R66" i="96"/>
  <c r="Q66" i="96"/>
  <c r="L66" i="96"/>
  <c r="M66" i="96" s="1"/>
  <c r="R65" i="96"/>
  <c r="Q65" i="96"/>
  <c r="L65" i="96"/>
  <c r="M65" i="96" s="1"/>
  <c r="R64" i="96"/>
  <c r="Q64" i="96"/>
  <c r="L64" i="96"/>
  <c r="M64" i="96" s="1"/>
  <c r="R63" i="96"/>
  <c r="Q63" i="96"/>
  <c r="L63" i="96"/>
  <c r="M63" i="96" s="1"/>
  <c r="R62" i="96"/>
  <c r="Q62" i="96"/>
  <c r="L62" i="96"/>
  <c r="M62" i="96" s="1"/>
  <c r="R61" i="96"/>
  <c r="Q61" i="96"/>
  <c r="L61" i="96"/>
  <c r="M61" i="96" s="1"/>
  <c r="R60" i="96"/>
  <c r="Q60" i="96"/>
  <c r="L60" i="96"/>
  <c r="R59" i="96"/>
  <c r="Q59" i="96"/>
  <c r="L59" i="96"/>
  <c r="R58" i="96"/>
  <c r="Q58" i="96"/>
  <c r="L58" i="96"/>
  <c r="R57" i="96"/>
  <c r="Q57" i="96"/>
  <c r="L57" i="96"/>
  <c r="R56" i="96"/>
  <c r="Q56" i="96"/>
  <c r="L56" i="96"/>
  <c r="R55" i="96"/>
  <c r="Q55" i="96"/>
  <c r="L55" i="96"/>
  <c r="R54" i="96"/>
  <c r="Q54" i="96"/>
  <c r="L54" i="96"/>
  <c r="R53" i="96"/>
  <c r="Q53" i="96"/>
  <c r="L53" i="96"/>
  <c r="M53" i="96" s="1"/>
  <c r="R52" i="96"/>
  <c r="Q52" i="96"/>
  <c r="L52" i="96"/>
  <c r="M52" i="96" s="1"/>
  <c r="R51" i="96"/>
  <c r="Q51" i="96"/>
  <c r="M51" i="96"/>
  <c r="L51" i="96"/>
  <c r="R50" i="96"/>
  <c r="Q50" i="96"/>
  <c r="M50" i="96"/>
  <c r="L50" i="96"/>
  <c r="R49" i="96"/>
  <c r="Q49" i="96"/>
  <c r="M49" i="96"/>
  <c r="L49" i="96"/>
  <c r="R48" i="96"/>
  <c r="Q48" i="96"/>
  <c r="L48" i="96"/>
  <c r="R47" i="96"/>
  <c r="Q47" i="96"/>
  <c r="L47" i="96"/>
  <c r="R46" i="96"/>
  <c r="Q46" i="96"/>
  <c r="L46" i="96"/>
  <c r="R45" i="96"/>
  <c r="Q45" i="96"/>
  <c r="L45" i="96"/>
  <c r="R44" i="96"/>
  <c r="Q44" i="96"/>
  <c r="L44" i="96"/>
  <c r="R43" i="96"/>
  <c r="Q43" i="96"/>
  <c r="L43" i="96"/>
  <c r="R42" i="96"/>
  <c r="Q42" i="96"/>
  <c r="L42" i="96"/>
  <c r="R41" i="96"/>
  <c r="Q41" i="96"/>
  <c r="L41" i="96"/>
  <c r="R40" i="96"/>
  <c r="Q40" i="96"/>
  <c r="L40" i="96"/>
  <c r="R39" i="96"/>
  <c r="Q39" i="96"/>
  <c r="L39" i="96"/>
  <c r="R38" i="96"/>
  <c r="Q38" i="96"/>
  <c r="L38" i="96"/>
  <c r="R37" i="96"/>
  <c r="Q37" i="96"/>
  <c r="L37" i="96"/>
  <c r="R36" i="96"/>
  <c r="Q36" i="96"/>
  <c r="L36" i="96"/>
  <c r="R35" i="96"/>
  <c r="Q35" i="96"/>
  <c r="L35" i="96"/>
  <c r="R34" i="96"/>
  <c r="Q34" i="96"/>
  <c r="L34" i="96"/>
  <c r="R33" i="96"/>
  <c r="Q33" i="96"/>
  <c r="L33" i="96"/>
  <c r="R32" i="96"/>
  <c r="Q32" i="96"/>
  <c r="L32" i="96"/>
  <c r="R31" i="96"/>
  <c r="Q31" i="96"/>
  <c r="M31" i="96"/>
  <c r="L31" i="96"/>
  <c r="R30" i="96"/>
  <c r="Q30" i="96"/>
  <c r="M30" i="96"/>
  <c r="L30" i="96"/>
  <c r="R29" i="96"/>
  <c r="Q29" i="96"/>
  <c r="M29" i="96"/>
  <c r="L29" i="96"/>
  <c r="R28" i="96"/>
  <c r="Q28" i="96"/>
  <c r="M28" i="96"/>
  <c r="L28" i="96"/>
  <c r="R27" i="96"/>
  <c r="Q27" i="96"/>
  <c r="M27" i="96"/>
  <c r="L27" i="96"/>
  <c r="R26" i="96"/>
  <c r="Q26" i="96"/>
  <c r="L26" i="96"/>
  <c r="M26" i="96" s="1"/>
  <c r="R25" i="96"/>
  <c r="Q25" i="96"/>
  <c r="M25" i="96"/>
  <c r="L25" i="96"/>
  <c r="R24" i="96"/>
  <c r="Q24" i="96"/>
  <c r="M24" i="96"/>
  <c r="L24" i="96"/>
  <c r="R23" i="96"/>
  <c r="Q23" i="96"/>
  <c r="M23" i="96"/>
  <c r="L23" i="96"/>
  <c r="R22" i="96"/>
  <c r="Q22" i="96"/>
  <c r="M22" i="96"/>
  <c r="L22" i="96"/>
  <c r="R21" i="96"/>
  <c r="Q21" i="96"/>
  <c r="M21" i="96"/>
  <c r="L21" i="96"/>
  <c r="R20" i="96"/>
  <c r="Q20" i="96"/>
  <c r="L20" i="96"/>
  <c r="M20" i="96" s="1"/>
  <c r="R19" i="96"/>
  <c r="Q19" i="96"/>
  <c r="L19" i="96"/>
  <c r="M19" i="96" s="1"/>
  <c r="R18" i="96"/>
  <c r="Q18" i="96"/>
  <c r="M18" i="96"/>
  <c r="L18" i="96"/>
  <c r="R17" i="96"/>
  <c r="Q17" i="96"/>
  <c r="L17" i="96"/>
  <c r="M17" i="96" s="1"/>
  <c r="R16" i="96"/>
  <c r="Q16" i="96"/>
  <c r="L16" i="96"/>
  <c r="M16" i="96" s="1"/>
  <c r="R15" i="96"/>
  <c r="Q15" i="96"/>
  <c r="L15" i="96"/>
  <c r="M15" i="96" s="1"/>
  <c r="R14" i="96"/>
  <c r="Q14" i="96"/>
  <c r="L14" i="96"/>
  <c r="M14" i="96" s="1"/>
  <c r="R13" i="96"/>
  <c r="Q13" i="96"/>
  <c r="L13" i="96"/>
  <c r="M13" i="96" s="1"/>
  <c r="R99" i="95"/>
  <c r="Q99" i="95"/>
  <c r="M99" i="95"/>
  <c r="L99" i="95"/>
  <c r="R94" i="95"/>
  <c r="Q94" i="95"/>
  <c r="M94" i="95"/>
  <c r="L94" i="95"/>
  <c r="R93" i="95"/>
  <c r="Q93" i="95"/>
  <c r="L93" i="95"/>
  <c r="R92" i="95"/>
  <c r="Q92" i="95"/>
  <c r="M92" i="95"/>
  <c r="L92" i="95"/>
  <c r="R91" i="95"/>
  <c r="Q91" i="95"/>
  <c r="M91" i="95"/>
  <c r="L91" i="95"/>
  <c r="R90" i="95"/>
  <c r="Q90" i="95"/>
  <c r="M90" i="95"/>
  <c r="L90" i="95"/>
  <c r="R89" i="95"/>
  <c r="Q89" i="95"/>
  <c r="M89" i="95"/>
  <c r="L89" i="95"/>
  <c r="R88" i="95"/>
  <c r="Q88" i="95"/>
  <c r="M88" i="95"/>
  <c r="L88" i="95"/>
  <c r="R87" i="95"/>
  <c r="Q87" i="95"/>
  <c r="L87" i="95"/>
  <c r="R86" i="95"/>
  <c r="Q86" i="95"/>
  <c r="M86" i="95"/>
  <c r="L86" i="95"/>
  <c r="R85" i="95"/>
  <c r="Q85" i="95"/>
  <c r="M85" i="95"/>
  <c r="L85" i="95"/>
  <c r="R84" i="95"/>
  <c r="Q84" i="95"/>
  <c r="M84" i="95"/>
  <c r="L84" i="95"/>
  <c r="R83" i="95"/>
  <c r="Q83" i="95"/>
  <c r="L83" i="95"/>
  <c r="R82" i="95"/>
  <c r="Q82" i="95"/>
  <c r="L82" i="95"/>
  <c r="R81" i="95"/>
  <c r="Q81" i="95"/>
  <c r="L81" i="95"/>
  <c r="R80" i="95"/>
  <c r="Q80" i="95"/>
  <c r="M80" i="95"/>
  <c r="L80" i="95"/>
  <c r="R79" i="95"/>
  <c r="Q79" i="95"/>
  <c r="L79" i="95"/>
  <c r="R78" i="95"/>
  <c r="Q78" i="95"/>
  <c r="M78" i="95"/>
  <c r="L78" i="95"/>
  <c r="R77" i="95"/>
  <c r="Q77" i="95"/>
  <c r="M77" i="95"/>
  <c r="L77" i="95"/>
  <c r="R76" i="95"/>
  <c r="Q76" i="95"/>
  <c r="M76" i="95"/>
  <c r="L76" i="95"/>
  <c r="R75" i="95"/>
  <c r="Q75" i="95"/>
  <c r="M75" i="95"/>
  <c r="L75" i="95"/>
  <c r="R74" i="95"/>
  <c r="Q74" i="95"/>
  <c r="M74" i="95"/>
  <c r="L74" i="95"/>
  <c r="R73" i="95"/>
  <c r="Q73" i="95"/>
  <c r="M73" i="95"/>
  <c r="L73" i="95"/>
  <c r="R72" i="95"/>
  <c r="Q72" i="95"/>
  <c r="L72" i="95"/>
  <c r="R71" i="95"/>
  <c r="Q71" i="95"/>
  <c r="M71" i="95"/>
  <c r="L71" i="95"/>
  <c r="R70" i="95"/>
  <c r="Q70" i="95"/>
  <c r="M70" i="95"/>
  <c r="L70" i="95"/>
  <c r="R69" i="95"/>
  <c r="Q69" i="95"/>
  <c r="M69" i="95"/>
  <c r="L69" i="95"/>
  <c r="R68" i="95"/>
  <c r="Q68" i="95"/>
  <c r="M68" i="95"/>
  <c r="L68" i="95"/>
  <c r="R67" i="95"/>
  <c r="Q67" i="95"/>
  <c r="M67" i="95"/>
  <c r="L67" i="95"/>
  <c r="R66" i="95"/>
  <c r="Q66" i="95"/>
  <c r="M66" i="95"/>
  <c r="L66" i="95"/>
  <c r="R65" i="95"/>
  <c r="Q65" i="95"/>
  <c r="M65" i="95"/>
  <c r="L65" i="95"/>
  <c r="R64" i="95"/>
  <c r="Q64" i="95"/>
  <c r="M64" i="95"/>
  <c r="L64" i="95"/>
  <c r="R63" i="95"/>
  <c r="Q63" i="95"/>
  <c r="M63" i="95"/>
  <c r="L63" i="95"/>
  <c r="R62" i="95"/>
  <c r="Q62" i="95"/>
  <c r="M62" i="95"/>
  <c r="L62" i="95"/>
  <c r="R61" i="95"/>
  <c r="Q61" i="95"/>
  <c r="M61" i="95"/>
  <c r="L61" i="95"/>
  <c r="R60" i="95"/>
  <c r="Q60" i="95"/>
  <c r="L60" i="95"/>
  <c r="R59" i="95"/>
  <c r="Q59" i="95"/>
  <c r="L59" i="95"/>
  <c r="R58" i="95"/>
  <c r="Q58" i="95"/>
  <c r="L58" i="95"/>
  <c r="R57" i="95"/>
  <c r="Q57" i="95"/>
  <c r="L57" i="95"/>
  <c r="R56" i="95"/>
  <c r="Q56" i="95"/>
  <c r="L56" i="95"/>
  <c r="R55" i="95"/>
  <c r="Q55" i="95"/>
  <c r="L55" i="95"/>
  <c r="R54" i="95"/>
  <c r="Q54" i="95"/>
  <c r="L54" i="95"/>
  <c r="R53" i="95"/>
  <c r="Q53" i="95"/>
  <c r="M53" i="95"/>
  <c r="L53" i="95"/>
  <c r="R52" i="95"/>
  <c r="Q52" i="95"/>
  <c r="M52" i="95"/>
  <c r="L52" i="95"/>
  <c r="R51" i="95"/>
  <c r="Q51" i="95"/>
  <c r="M51" i="95"/>
  <c r="L51" i="95"/>
  <c r="R50" i="95"/>
  <c r="Q50" i="95"/>
  <c r="M50" i="95"/>
  <c r="L50" i="95"/>
  <c r="R49" i="95"/>
  <c r="Q49" i="95"/>
  <c r="M49" i="95"/>
  <c r="L49" i="95"/>
  <c r="R48" i="95"/>
  <c r="Q48" i="95"/>
  <c r="L48" i="95"/>
  <c r="R47" i="95"/>
  <c r="Q47" i="95"/>
  <c r="L47" i="95"/>
  <c r="R46" i="95"/>
  <c r="Q46" i="95"/>
  <c r="L46" i="95"/>
  <c r="R45" i="95"/>
  <c r="Q45" i="95"/>
  <c r="L45" i="95"/>
  <c r="R44" i="95"/>
  <c r="Q44" i="95"/>
  <c r="L44" i="95"/>
  <c r="R43" i="95"/>
  <c r="Q43" i="95"/>
  <c r="L43" i="95"/>
  <c r="R42" i="95"/>
  <c r="Q42" i="95"/>
  <c r="L42" i="95"/>
  <c r="R41" i="95"/>
  <c r="Q41" i="95"/>
  <c r="L41" i="95"/>
  <c r="R40" i="95"/>
  <c r="Q40" i="95"/>
  <c r="L40" i="95"/>
  <c r="R39" i="95"/>
  <c r="Q39" i="95"/>
  <c r="L39" i="95"/>
  <c r="R38" i="95"/>
  <c r="Q38" i="95"/>
  <c r="L38" i="95"/>
  <c r="R37" i="95"/>
  <c r="Q37" i="95"/>
  <c r="L37" i="95"/>
  <c r="R36" i="95"/>
  <c r="Q36" i="95"/>
  <c r="L36" i="95"/>
  <c r="R35" i="95"/>
  <c r="Q35" i="95"/>
  <c r="L35" i="95"/>
  <c r="R34" i="95"/>
  <c r="Q34" i="95"/>
  <c r="L34" i="95"/>
  <c r="R33" i="95"/>
  <c r="Q33" i="95"/>
  <c r="L33" i="95"/>
  <c r="R32" i="95"/>
  <c r="Q32" i="95"/>
  <c r="L32" i="95"/>
  <c r="R31" i="95"/>
  <c r="Q31" i="95"/>
  <c r="M31" i="95"/>
  <c r="L31" i="95"/>
  <c r="R30" i="95"/>
  <c r="Q30" i="95"/>
  <c r="M30" i="95"/>
  <c r="L30" i="95"/>
  <c r="R29" i="95"/>
  <c r="Q29" i="95"/>
  <c r="M29" i="95"/>
  <c r="L29" i="95"/>
  <c r="R28" i="95"/>
  <c r="Q28" i="95"/>
  <c r="M28" i="95"/>
  <c r="L28" i="95"/>
  <c r="R27" i="95"/>
  <c r="Q27" i="95"/>
  <c r="M27" i="95"/>
  <c r="L27" i="95"/>
  <c r="R26" i="95"/>
  <c r="Q26" i="95"/>
  <c r="M26" i="95"/>
  <c r="L26" i="95"/>
  <c r="R25" i="95"/>
  <c r="Q25" i="95"/>
  <c r="M25" i="95"/>
  <c r="L25" i="95"/>
  <c r="R24" i="95"/>
  <c r="Q24" i="95"/>
  <c r="M24" i="95"/>
  <c r="L24" i="95"/>
  <c r="R23" i="95"/>
  <c r="Q23" i="95"/>
  <c r="M23" i="95"/>
  <c r="L23" i="95"/>
  <c r="R22" i="95"/>
  <c r="Q22" i="95"/>
  <c r="M22" i="95"/>
  <c r="L22" i="95"/>
  <c r="R21" i="95"/>
  <c r="Q21" i="95"/>
  <c r="M21" i="95"/>
  <c r="L21" i="95"/>
  <c r="R20" i="95"/>
  <c r="Q20" i="95"/>
  <c r="M20" i="95"/>
  <c r="L20" i="95"/>
  <c r="R19" i="95"/>
  <c r="Q19" i="95"/>
  <c r="M19" i="95"/>
  <c r="L19" i="95"/>
  <c r="R18" i="95"/>
  <c r="Q18" i="95"/>
  <c r="M18" i="95"/>
  <c r="L18" i="95"/>
  <c r="R17" i="95"/>
  <c r="Q17" i="95"/>
  <c r="M17" i="95"/>
  <c r="L17" i="95"/>
  <c r="R16" i="95"/>
  <c r="Q16" i="95"/>
  <c r="M16" i="95"/>
  <c r="L16" i="95"/>
  <c r="R15" i="95"/>
  <c r="Q15" i="95"/>
  <c r="M15" i="95"/>
  <c r="L15" i="95"/>
  <c r="R14" i="95"/>
  <c r="Q14" i="95"/>
  <c r="M14" i="95"/>
  <c r="L14" i="95"/>
  <c r="R13" i="95"/>
  <c r="Q13" i="95"/>
  <c r="M13" i="95"/>
  <c r="L13" i="95"/>
  <c r="R99" i="94"/>
  <c r="Q99" i="94"/>
  <c r="M99" i="94"/>
  <c r="L99" i="94"/>
  <c r="R94" i="94"/>
  <c r="Q94" i="94"/>
  <c r="M94" i="94"/>
  <c r="L94" i="94"/>
  <c r="R93" i="94"/>
  <c r="Q93" i="94"/>
  <c r="L93" i="94"/>
  <c r="R92" i="94"/>
  <c r="Q92" i="94"/>
  <c r="M92" i="94"/>
  <c r="L92" i="94"/>
  <c r="R91" i="94"/>
  <c r="Q91" i="94"/>
  <c r="M91" i="94"/>
  <c r="L91" i="94"/>
  <c r="R90" i="94"/>
  <c r="Q90" i="94"/>
  <c r="M90" i="94"/>
  <c r="L90" i="94"/>
  <c r="R89" i="94"/>
  <c r="Q89" i="94"/>
  <c r="M89" i="94"/>
  <c r="L89" i="94"/>
  <c r="R88" i="94"/>
  <c r="Q88" i="94"/>
  <c r="M88" i="94"/>
  <c r="L88" i="94"/>
  <c r="R87" i="94"/>
  <c r="Q87" i="94"/>
  <c r="L87" i="94"/>
  <c r="R86" i="94"/>
  <c r="Q86" i="94"/>
  <c r="M86" i="94"/>
  <c r="L86" i="94"/>
  <c r="R85" i="94"/>
  <c r="Q85" i="94"/>
  <c r="M85" i="94"/>
  <c r="L85" i="94"/>
  <c r="R84" i="94"/>
  <c r="Q84" i="94"/>
  <c r="M84" i="94"/>
  <c r="L84" i="94"/>
  <c r="R83" i="94"/>
  <c r="Q83" i="94"/>
  <c r="L83" i="94"/>
  <c r="R82" i="94"/>
  <c r="Q82" i="94"/>
  <c r="L82" i="94"/>
  <c r="R81" i="94"/>
  <c r="Q81" i="94"/>
  <c r="L81" i="94"/>
  <c r="R80" i="94"/>
  <c r="Q80" i="94"/>
  <c r="M80" i="94"/>
  <c r="L80" i="94"/>
  <c r="R79" i="94"/>
  <c r="Q79" i="94"/>
  <c r="L79" i="94"/>
  <c r="R78" i="94"/>
  <c r="Q78" i="94"/>
  <c r="M78" i="94"/>
  <c r="L78" i="94"/>
  <c r="R77" i="94"/>
  <c r="Q77" i="94"/>
  <c r="M77" i="94"/>
  <c r="L77" i="94"/>
  <c r="R76" i="94"/>
  <c r="Q76" i="94"/>
  <c r="M76" i="94"/>
  <c r="L76" i="94"/>
  <c r="R75" i="94"/>
  <c r="Q75" i="94"/>
  <c r="M75" i="94"/>
  <c r="L75" i="94"/>
  <c r="R74" i="94"/>
  <c r="Q74" i="94"/>
  <c r="M74" i="94"/>
  <c r="L74" i="94"/>
  <c r="R73" i="94"/>
  <c r="Q73" i="94"/>
  <c r="M73" i="94"/>
  <c r="L73" i="94"/>
  <c r="R72" i="94"/>
  <c r="Q72" i="94"/>
  <c r="L72" i="94"/>
  <c r="R71" i="94"/>
  <c r="Q71" i="94"/>
  <c r="M71" i="94"/>
  <c r="L71" i="94"/>
  <c r="R70" i="94"/>
  <c r="Q70" i="94"/>
  <c r="M70" i="94"/>
  <c r="L70" i="94"/>
  <c r="R69" i="94"/>
  <c r="Q69" i="94"/>
  <c r="M69" i="94"/>
  <c r="L69" i="94"/>
  <c r="R68" i="94"/>
  <c r="Q68" i="94"/>
  <c r="M68" i="94"/>
  <c r="L68" i="94"/>
  <c r="R67" i="94"/>
  <c r="Q67" i="94"/>
  <c r="M67" i="94"/>
  <c r="L67" i="94"/>
  <c r="R66" i="94"/>
  <c r="Q66" i="94"/>
  <c r="M66" i="94"/>
  <c r="L66" i="94"/>
  <c r="R65" i="94"/>
  <c r="Q65" i="94"/>
  <c r="M65" i="94"/>
  <c r="L65" i="94"/>
  <c r="R64" i="94"/>
  <c r="Q64" i="94"/>
  <c r="M64" i="94"/>
  <c r="L64" i="94"/>
  <c r="R63" i="94"/>
  <c r="Q63" i="94"/>
  <c r="M63" i="94"/>
  <c r="L63" i="94"/>
  <c r="R62" i="94"/>
  <c r="Q62" i="94"/>
  <c r="M62" i="94"/>
  <c r="L62" i="94"/>
  <c r="R61" i="94"/>
  <c r="Q61" i="94"/>
  <c r="M61" i="94"/>
  <c r="L61" i="94"/>
  <c r="R60" i="94"/>
  <c r="Q60" i="94"/>
  <c r="L60" i="94"/>
  <c r="R59" i="94"/>
  <c r="Q59" i="94"/>
  <c r="L59" i="94"/>
  <c r="R58" i="94"/>
  <c r="Q58" i="94"/>
  <c r="L58" i="94"/>
  <c r="R57" i="94"/>
  <c r="Q57" i="94"/>
  <c r="L57" i="94"/>
  <c r="R56" i="94"/>
  <c r="Q56" i="94"/>
  <c r="L56" i="94"/>
  <c r="R55" i="94"/>
  <c r="Q55" i="94"/>
  <c r="L55" i="94"/>
  <c r="R54" i="94"/>
  <c r="Q54" i="94"/>
  <c r="L54" i="94"/>
  <c r="R53" i="94"/>
  <c r="Q53" i="94"/>
  <c r="M53" i="94"/>
  <c r="L53" i="94"/>
  <c r="R52" i="94"/>
  <c r="Q52" i="94"/>
  <c r="M52" i="94"/>
  <c r="L52" i="94"/>
  <c r="R51" i="94"/>
  <c r="Q51" i="94"/>
  <c r="M51" i="94"/>
  <c r="L51" i="94"/>
  <c r="R50" i="94"/>
  <c r="Q50" i="94"/>
  <c r="M50" i="94"/>
  <c r="L50" i="94"/>
  <c r="R49" i="94"/>
  <c r="Q49" i="94"/>
  <c r="M49" i="94"/>
  <c r="L49" i="94"/>
  <c r="R48" i="94"/>
  <c r="Q48" i="94"/>
  <c r="L48" i="94"/>
  <c r="R47" i="94"/>
  <c r="Q47" i="94"/>
  <c r="L47" i="94"/>
  <c r="R46" i="94"/>
  <c r="Q46" i="94"/>
  <c r="L46" i="94"/>
  <c r="R45" i="94"/>
  <c r="Q45" i="94"/>
  <c r="L45" i="94"/>
  <c r="R44" i="94"/>
  <c r="Q44" i="94"/>
  <c r="L44" i="94"/>
  <c r="R43" i="94"/>
  <c r="Q43" i="94"/>
  <c r="L43" i="94"/>
  <c r="R42" i="94"/>
  <c r="Q42" i="94"/>
  <c r="L42" i="94"/>
  <c r="R41" i="94"/>
  <c r="Q41" i="94"/>
  <c r="L41" i="94"/>
  <c r="R40" i="94"/>
  <c r="Q40" i="94"/>
  <c r="L40" i="94"/>
  <c r="R39" i="94"/>
  <c r="Q39" i="94"/>
  <c r="L39" i="94"/>
  <c r="R38" i="94"/>
  <c r="Q38" i="94"/>
  <c r="L38" i="94"/>
  <c r="R37" i="94"/>
  <c r="Q37" i="94"/>
  <c r="L37" i="94"/>
  <c r="R36" i="94"/>
  <c r="Q36" i="94"/>
  <c r="L36" i="94"/>
  <c r="R35" i="94"/>
  <c r="Q35" i="94"/>
  <c r="L35" i="94"/>
  <c r="R34" i="94"/>
  <c r="Q34" i="94"/>
  <c r="L34" i="94"/>
  <c r="R33" i="94"/>
  <c r="Q33" i="94"/>
  <c r="L33" i="94"/>
  <c r="R32" i="94"/>
  <c r="Q32" i="94"/>
  <c r="L32" i="94"/>
  <c r="R31" i="94"/>
  <c r="Q31" i="94"/>
  <c r="M31" i="94"/>
  <c r="L31" i="94"/>
  <c r="R30" i="94"/>
  <c r="Q30" i="94"/>
  <c r="M30" i="94"/>
  <c r="L30" i="94"/>
  <c r="R29" i="94"/>
  <c r="Q29" i="94"/>
  <c r="M29" i="94"/>
  <c r="L29" i="94"/>
  <c r="R28" i="94"/>
  <c r="Q28" i="94"/>
  <c r="M28" i="94"/>
  <c r="L28" i="94"/>
  <c r="R27" i="94"/>
  <c r="Q27" i="94"/>
  <c r="M27" i="94"/>
  <c r="L27" i="94"/>
  <c r="R26" i="94"/>
  <c r="Q26" i="94"/>
  <c r="L26" i="94"/>
  <c r="R25" i="94"/>
  <c r="Q25" i="94"/>
  <c r="M25" i="94"/>
  <c r="L25" i="94"/>
  <c r="R24" i="94"/>
  <c r="Q24" i="94"/>
  <c r="M24" i="94"/>
  <c r="L24" i="94"/>
  <c r="R23" i="94"/>
  <c r="Q23" i="94"/>
  <c r="M23" i="94"/>
  <c r="L23" i="94"/>
  <c r="R22" i="94"/>
  <c r="Q22" i="94"/>
  <c r="M22" i="94"/>
  <c r="L22" i="94"/>
  <c r="R21" i="94"/>
  <c r="Q21" i="94"/>
  <c r="M21" i="94"/>
  <c r="L21" i="94"/>
  <c r="R20" i="94"/>
  <c r="Q20" i="94"/>
  <c r="L20" i="94"/>
  <c r="R19" i="94"/>
  <c r="Q19" i="94"/>
  <c r="L19" i="94"/>
  <c r="R18" i="94"/>
  <c r="Q18" i="94"/>
  <c r="M18" i="94"/>
  <c r="L18" i="94"/>
  <c r="R17" i="94"/>
  <c r="Q17" i="94"/>
  <c r="L17" i="94"/>
  <c r="R16" i="94"/>
  <c r="Q16" i="94"/>
  <c r="L16" i="94"/>
  <c r="R15" i="94"/>
  <c r="Q15" i="94"/>
  <c r="L15" i="94"/>
  <c r="R14" i="94"/>
  <c r="Q14" i="94"/>
  <c r="L14" i="94"/>
  <c r="R13" i="94"/>
  <c r="Q13" i="94"/>
  <c r="L13" i="94"/>
  <c r="M13" i="94" s="1"/>
  <c r="R99" i="93"/>
  <c r="Q99" i="93"/>
  <c r="M99" i="93"/>
  <c r="L99" i="93"/>
  <c r="R94" i="93"/>
  <c r="Q94" i="93"/>
  <c r="M94" i="93"/>
  <c r="L94" i="93"/>
  <c r="R93" i="93"/>
  <c r="Q93" i="93"/>
  <c r="L93" i="93"/>
  <c r="R92" i="93"/>
  <c r="Q92" i="93"/>
  <c r="M92" i="93"/>
  <c r="L92" i="93"/>
  <c r="R91" i="93"/>
  <c r="Q91" i="93"/>
  <c r="M91" i="93"/>
  <c r="L91" i="93"/>
  <c r="R90" i="93"/>
  <c r="Q90" i="93"/>
  <c r="M90" i="93"/>
  <c r="L90" i="93"/>
  <c r="R89" i="93"/>
  <c r="Q89" i="93"/>
  <c r="M89" i="93"/>
  <c r="L89" i="93"/>
  <c r="R88" i="93"/>
  <c r="Q88" i="93"/>
  <c r="M88" i="93"/>
  <c r="L88" i="93"/>
  <c r="R87" i="93"/>
  <c r="Q87" i="93"/>
  <c r="L87" i="93"/>
  <c r="R86" i="93"/>
  <c r="Q86" i="93"/>
  <c r="M86" i="93"/>
  <c r="L86" i="93"/>
  <c r="R85" i="93"/>
  <c r="Q85" i="93"/>
  <c r="M85" i="93"/>
  <c r="L85" i="93"/>
  <c r="R84" i="93"/>
  <c r="Q84" i="93"/>
  <c r="M84" i="93"/>
  <c r="L84" i="93"/>
  <c r="R83" i="93"/>
  <c r="Q83" i="93"/>
  <c r="L83" i="93"/>
  <c r="R82" i="93"/>
  <c r="Q82" i="93"/>
  <c r="L82" i="93"/>
  <c r="R81" i="93"/>
  <c r="Q81" i="93"/>
  <c r="L81" i="93"/>
  <c r="R80" i="93"/>
  <c r="Q80" i="93"/>
  <c r="L80" i="93"/>
  <c r="R79" i="93"/>
  <c r="Q79" i="93"/>
  <c r="L79" i="93"/>
  <c r="R78" i="93"/>
  <c r="Q78" i="93"/>
  <c r="M78" i="93"/>
  <c r="L78" i="93"/>
  <c r="R77" i="93"/>
  <c r="Q77" i="93"/>
  <c r="M77" i="93"/>
  <c r="L77" i="93"/>
  <c r="R76" i="93"/>
  <c r="Q76" i="93"/>
  <c r="M76" i="93"/>
  <c r="L76" i="93"/>
  <c r="R75" i="93"/>
  <c r="Q75" i="93"/>
  <c r="M75" i="93"/>
  <c r="L75" i="93"/>
  <c r="R74" i="93"/>
  <c r="Q74" i="93"/>
  <c r="M74" i="93"/>
  <c r="L74" i="93"/>
  <c r="R73" i="93"/>
  <c r="Q73" i="93"/>
  <c r="M73" i="93"/>
  <c r="L73" i="93"/>
  <c r="R72" i="93"/>
  <c r="Q72" i="93"/>
  <c r="L72" i="93"/>
  <c r="R71" i="93"/>
  <c r="Q71" i="93"/>
  <c r="M71" i="93"/>
  <c r="L71" i="93"/>
  <c r="R70" i="93"/>
  <c r="Q70" i="93"/>
  <c r="M70" i="93"/>
  <c r="L70" i="93"/>
  <c r="R69" i="93"/>
  <c r="Q69" i="93"/>
  <c r="M69" i="93"/>
  <c r="L69" i="93"/>
  <c r="R68" i="93"/>
  <c r="Q68" i="93"/>
  <c r="M68" i="93"/>
  <c r="L68" i="93"/>
  <c r="R67" i="93"/>
  <c r="Q67" i="93"/>
  <c r="M67" i="93"/>
  <c r="L67" i="93"/>
  <c r="R66" i="93"/>
  <c r="Q66" i="93"/>
  <c r="M66" i="93"/>
  <c r="L66" i="93"/>
  <c r="R65" i="93"/>
  <c r="Q65" i="93"/>
  <c r="M65" i="93"/>
  <c r="L65" i="93"/>
  <c r="R64" i="93"/>
  <c r="Q64" i="93"/>
  <c r="M64" i="93"/>
  <c r="L64" i="93"/>
  <c r="R63" i="93"/>
  <c r="Q63" i="93"/>
  <c r="M63" i="93"/>
  <c r="L63" i="93"/>
  <c r="R62" i="93"/>
  <c r="Q62" i="93"/>
  <c r="M62" i="93"/>
  <c r="L62" i="93"/>
  <c r="R61" i="93"/>
  <c r="Q61" i="93"/>
  <c r="M61" i="93"/>
  <c r="L61" i="93"/>
  <c r="R60" i="93"/>
  <c r="Q60" i="93"/>
  <c r="L60" i="93"/>
  <c r="R59" i="93"/>
  <c r="Q59" i="93"/>
  <c r="L59" i="93"/>
  <c r="R58" i="93"/>
  <c r="Q58" i="93"/>
  <c r="L58" i="93"/>
  <c r="R57" i="93"/>
  <c r="Q57" i="93"/>
  <c r="L57" i="93"/>
  <c r="R56" i="93"/>
  <c r="Q56" i="93"/>
  <c r="L56" i="93"/>
  <c r="R55" i="93"/>
  <c r="Q55" i="93"/>
  <c r="L55" i="93"/>
  <c r="R54" i="93"/>
  <c r="Q54" i="93"/>
  <c r="L54" i="93"/>
  <c r="R53" i="93"/>
  <c r="Q53" i="93"/>
  <c r="M53" i="93"/>
  <c r="L53" i="93"/>
  <c r="R52" i="93"/>
  <c r="Q52" i="93"/>
  <c r="M52" i="93"/>
  <c r="L52" i="93"/>
  <c r="R51" i="93"/>
  <c r="Q51" i="93"/>
  <c r="M51" i="93"/>
  <c r="L51" i="93"/>
  <c r="R50" i="93"/>
  <c r="Q50" i="93"/>
  <c r="M50" i="93"/>
  <c r="L50" i="93"/>
  <c r="R49" i="93"/>
  <c r="Q49" i="93"/>
  <c r="M49" i="93"/>
  <c r="L49" i="93"/>
  <c r="R48" i="93"/>
  <c r="Q48" i="93"/>
  <c r="L48" i="93"/>
  <c r="R47" i="93"/>
  <c r="Q47" i="93"/>
  <c r="L47" i="93"/>
  <c r="R46" i="93"/>
  <c r="Q46" i="93"/>
  <c r="L46" i="93"/>
  <c r="R45" i="93"/>
  <c r="Q45" i="93"/>
  <c r="L45" i="93"/>
  <c r="R44" i="93"/>
  <c r="Q44" i="93"/>
  <c r="L44" i="93"/>
  <c r="R43" i="93"/>
  <c r="Q43" i="93"/>
  <c r="L43" i="93"/>
  <c r="R42" i="93"/>
  <c r="Q42" i="93"/>
  <c r="L42" i="93"/>
  <c r="R41" i="93"/>
  <c r="Q41" i="93"/>
  <c r="L41" i="93"/>
  <c r="R40" i="93"/>
  <c r="Q40" i="93"/>
  <c r="L40" i="93"/>
  <c r="R39" i="93"/>
  <c r="Q39" i="93"/>
  <c r="L39" i="93"/>
  <c r="R38" i="93"/>
  <c r="Q38" i="93"/>
  <c r="L38" i="93"/>
  <c r="R37" i="93"/>
  <c r="Q37" i="93"/>
  <c r="L37" i="93"/>
  <c r="R36" i="93"/>
  <c r="Q36" i="93"/>
  <c r="L36" i="93"/>
  <c r="R35" i="93"/>
  <c r="Q35" i="93"/>
  <c r="L35" i="93"/>
  <c r="R34" i="93"/>
  <c r="Q34" i="93"/>
  <c r="L34" i="93"/>
  <c r="R33" i="93"/>
  <c r="Q33" i="93"/>
  <c r="L33" i="93"/>
  <c r="R32" i="93"/>
  <c r="Q32" i="93"/>
  <c r="L32" i="93"/>
  <c r="R31" i="93"/>
  <c r="Q31" i="93"/>
  <c r="M31" i="93"/>
  <c r="L31" i="93"/>
  <c r="R30" i="93"/>
  <c r="Q30" i="93"/>
  <c r="M30" i="93"/>
  <c r="L30" i="93"/>
  <c r="R29" i="93"/>
  <c r="Q29" i="93"/>
  <c r="M29" i="93"/>
  <c r="L29" i="93"/>
  <c r="R28" i="93"/>
  <c r="Q28" i="93"/>
  <c r="M28" i="93"/>
  <c r="L28" i="93"/>
  <c r="R27" i="93"/>
  <c r="Q27" i="93"/>
  <c r="M27" i="93"/>
  <c r="L27" i="93"/>
  <c r="R26" i="93"/>
  <c r="Q26" i="93"/>
  <c r="M26" i="93"/>
  <c r="L26" i="93"/>
  <c r="R25" i="93"/>
  <c r="Q25" i="93"/>
  <c r="M25" i="93"/>
  <c r="L25" i="93"/>
  <c r="R24" i="93"/>
  <c r="Q24" i="93"/>
  <c r="M24" i="93"/>
  <c r="L24" i="93"/>
  <c r="R23" i="93"/>
  <c r="Q23" i="93"/>
  <c r="M23" i="93"/>
  <c r="L23" i="93"/>
  <c r="R22" i="93"/>
  <c r="Q22" i="93"/>
  <c r="M22" i="93"/>
  <c r="L22" i="93"/>
  <c r="R21" i="93"/>
  <c r="Q21" i="93"/>
  <c r="M21" i="93"/>
  <c r="L21" i="93"/>
  <c r="R20" i="93"/>
  <c r="Q20" i="93"/>
  <c r="M20" i="93"/>
  <c r="L20" i="93"/>
  <c r="R19" i="93"/>
  <c r="Q19" i="93"/>
  <c r="M19" i="93"/>
  <c r="L19" i="93"/>
  <c r="R18" i="93"/>
  <c r="Q18" i="93"/>
  <c r="M18" i="93"/>
  <c r="L18" i="93"/>
  <c r="R17" i="93"/>
  <c r="Q17" i="93"/>
  <c r="M17" i="93"/>
  <c r="L17" i="93"/>
  <c r="R16" i="93"/>
  <c r="Q16" i="93"/>
  <c r="M16" i="93"/>
  <c r="L16" i="93"/>
  <c r="R15" i="93"/>
  <c r="Q15" i="93"/>
  <c r="M15" i="93"/>
  <c r="L15" i="93"/>
  <c r="R14" i="93"/>
  <c r="Q14" i="93"/>
  <c r="M14" i="93"/>
  <c r="L14" i="93"/>
  <c r="R13" i="93"/>
  <c r="Q13" i="93"/>
  <c r="M13" i="93"/>
  <c r="L13" i="93"/>
  <c r="R99" i="92"/>
  <c r="Q99" i="92"/>
  <c r="M99" i="92"/>
  <c r="L99" i="92"/>
  <c r="R94" i="92"/>
  <c r="Q94" i="92"/>
  <c r="M94" i="92"/>
  <c r="L94" i="92"/>
  <c r="R93" i="92"/>
  <c r="Q93" i="92"/>
  <c r="L93" i="92"/>
  <c r="R92" i="92"/>
  <c r="Q92" i="92"/>
  <c r="M92" i="92"/>
  <c r="L92" i="92"/>
  <c r="R91" i="92"/>
  <c r="Q91" i="92"/>
  <c r="M91" i="92"/>
  <c r="L91" i="92"/>
  <c r="R90" i="92"/>
  <c r="Q90" i="92"/>
  <c r="M90" i="92"/>
  <c r="L90" i="92"/>
  <c r="R89" i="92"/>
  <c r="Q89" i="92"/>
  <c r="M89" i="92"/>
  <c r="L89" i="92"/>
  <c r="R88" i="92"/>
  <c r="Q88" i="92"/>
  <c r="M88" i="92"/>
  <c r="L88" i="92"/>
  <c r="R87" i="92"/>
  <c r="Q87" i="92"/>
  <c r="L87" i="92"/>
  <c r="R86" i="92"/>
  <c r="Q86" i="92"/>
  <c r="M86" i="92"/>
  <c r="L86" i="92"/>
  <c r="R85" i="92"/>
  <c r="Q85" i="92"/>
  <c r="M85" i="92"/>
  <c r="L85" i="92"/>
  <c r="R84" i="92"/>
  <c r="Q84" i="92"/>
  <c r="M84" i="92"/>
  <c r="L84" i="92"/>
  <c r="R83" i="92"/>
  <c r="Q83" i="92"/>
  <c r="L83" i="92"/>
  <c r="R82" i="92"/>
  <c r="Q82" i="92"/>
  <c r="L82" i="92"/>
  <c r="R81" i="92"/>
  <c r="Q81" i="92"/>
  <c r="L81" i="92"/>
  <c r="R80" i="92"/>
  <c r="Q80" i="92"/>
  <c r="M80" i="92"/>
  <c r="L80" i="92"/>
  <c r="R79" i="92"/>
  <c r="Q79" i="92"/>
  <c r="L79" i="92"/>
  <c r="R78" i="92"/>
  <c r="Q78" i="92"/>
  <c r="M78" i="92"/>
  <c r="L78" i="92"/>
  <c r="R77" i="92"/>
  <c r="Q77" i="92"/>
  <c r="M77" i="92"/>
  <c r="L77" i="92"/>
  <c r="R76" i="92"/>
  <c r="Q76" i="92"/>
  <c r="M76" i="92"/>
  <c r="L76" i="92"/>
  <c r="R75" i="92"/>
  <c r="Q75" i="92"/>
  <c r="M75" i="92"/>
  <c r="L75" i="92"/>
  <c r="R74" i="92"/>
  <c r="Q74" i="92"/>
  <c r="M74" i="92"/>
  <c r="L74" i="92"/>
  <c r="R73" i="92"/>
  <c r="Q73" i="92"/>
  <c r="M73" i="92"/>
  <c r="L73" i="92"/>
  <c r="R72" i="92"/>
  <c r="Q72" i="92"/>
  <c r="L72" i="92"/>
  <c r="R71" i="92"/>
  <c r="Q71" i="92"/>
  <c r="M71" i="92"/>
  <c r="L71" i="92"/>
  <c r="R70" i="92"/>
  <c r="Q70" i="92"/>
  <c r="M70" i="92"/>
  <c r="L70" i="92"/>
  <c r="R69" i="92"/>
  <c r="Q69" i="92"/>
  <c r="M69" i="92"/>
  <c r="L69" i="92"/>
  <c r="R68" i="92"/>
  <c r="Q68" i="92"/>
  <c r="M68" i="92"/>
  <c r="L68" i="92"/>
  <c r="R67" i="92"/>
  <c r="Q67" i="92"/>
  <c r="M67" i="92"/>
  <c r="L67" i="92"/>
  <c r="R66" i="92"/>
  <c r="Q66" i="92"/>
  <c r="M66" i="92"/>
  <c r="L66" i="92"/>
  <c r="R65" i="92"/>
  <c r="Q65" i="92"/>
  <c r="M65" i="92"/>
  <c r="L65" i="92"/>
  <c r="R64" i="92"/>
  <c r="Q64" i="92"/>
  <c r="M64" i="92"/>
  <c r="L64" i="92"/>
  <c r="R63" i="92"/>
  <c r="Q63" i="92"/>
  <c r="M63" i="92"/>
  <c r="L63" i="92"/>
  <c r="R62" i="92"/>
  <c r="Q62" i="92"/>
  <c r="M62" i="92"/>
  <c r="L62" i="92"/>
  <c r="R61" i="92"/>
  <c r="Q61" i="92"/>
  <c r="M61" i="92"/>
  <c r="L61" i="92"/>
  <c r="R60" i="92"/>
  <c r="Q60" i="92"/>
  <c r="L60" i="92"/>
  <c r="R59" i="92"/>
  <c r="Q59" i="92"/>
  <c r="L59" i="92"/>
  <c r="R58" i="92"/>
  <c r="Q58" i="92"/>
  <c r="L58" i="92"/>
  <c r="R57" i="92"/>
  <c r="Q57" i="92"/>
  <c r="L57" i="92"/>
  <c r="R56" i="92"/>
  <c r="Q56" i="92"/>
  <c r="L56" i="92"/>
  <c r="R55" i="92"/>
  <c r="Q55" i="92"/>
  <c r="L55" i="92"/>
  <c r="R54" i="92"/>
  <c r="Q54" i="92"/>
  <c r="L54" i="92"/>
  <c r="R53" i="92"/>
  <c r="Q53" i="92"/>
  <c r="M53" i="92"/>
  <c r="L53" i="92"/>
  <c r="R52" i="92"/>
  <c r="Q52" i="92"/>
  <c r="M52" i="92"/>
  <c r="L52" i="92"/>
  <c r="R51" i="92"/>
  <c r="Q51" i="92"/>
  <c r="M51" i="92"/>
  <c r="L51" i="92"/>
  <c r="R50" i="92"/>
  <c r="Q50" i="92"/>
  <c r="M50" i="92"/>
  <c r="L50" i="92"/>
  <c r="R49" i="92"/>
  <c r="Q49" i="92"/>
  <c r="M49" i="92"/>
  <c r="L49" i="92"/>
  <c r="R48" i="92"/>
  <c r="Q48" i="92"/>
  <c r="L48" i="92"/>
  <c r="R47" i="92"/>
  <c r="Q47" i="92"/>
  <c r="L47" i="92"/>
  <c r="R46" i="92"/>
  <c r="Q46" i="92"/>
  <c r="L46" i="92"/>
  <c r="R45" i="92"/>
  <c r="Q45" i="92"/>
  <c r="L45" i="92"/>
  <c r="R44" i="92"/>
  <c r="Q44" i="92"/>
  <c r="L44" i="92"/>
  <c r="R43" i="92"/>
  <c r="Q43" i="92"/>
  <c r="L43" i="92"/>
  <c r="R42" i="92"/>
  <c r="Q42" i="92"/>
  <c r="L42" i="92"/>
  <c r="R41" i="92"/>
  <c r="Q41" i="92"/>
  <c r="L41" i="92"/>
  <c r="R40" i="92"/>
  <c r="Q40" i="92"/>
  <c r="L40" i="92"/>
  <c r="R39" i="92"/>
  <c r="Q39" i="92"/>
  <c r="L39" i="92"/>
  <c r="R38" i="92"/>
  <c r="Q38" i="92"/>
  <c r="L38" i="92"/>
  <c r="R37" i="92"/>
  <c r="Q37" i="92"/>
  <c r="L37" i="92"/>
  <c r="R36" i="92"/>
  <c r="Q36" i="92"/>
  <c r="L36" i="92"/>
  <c r="R35" i="92"/>
  <c r="Q35" i="92"/>
  <c r="L35" i="92"/>
  <c r="R34" i="92"/>
  <c r="Q34" i="92"/>
  <c r="L34" i="92"/>
  <c r="R33" i="92"/>
  <c r="Q33" i="92"/>
  <c r="L33" i="92"/>
  <c r="R32" i="92"/>
  <c r="Q32" i="92"/>
  <c r="L32" i="92"/>
  <c r="R31" i="92"/>
  <c r="Q31" i="92"/>
  <c r="M31" i="92"/>
  <c r="L31" i="92"/>
  <c r="R30" i="92"/>
  <c r="Q30" i="92"/>
  <c r="M30" i="92"/>
  <c r="L30" i="92"/>
  <c r="R29" i="92"/>
  <c r="Q29" i="92"/>
  <c r="M29" i="92"/>
  <c r="L29" i="92"/>
  <c r="R28" i="92"/>
  <c r="Q28" i="92"/>
  <c r="M28" i="92"/>
  <c r="L28" i="92"/>
  <c r="R27" i="92"/>
  <c r="Q27" i="92"/>
  <c r="M27" i="92"/>
  <c r="L27" i="92"/>
  <c r="R26" i="92"/>
  <c r="Q26" i="92"/>
  <c r="M26" i="92"/>
  <c r="L26" i="92"/>
  <c r="R25" i="92"/>
  <c r="Q25" i="92"/>
  <c r="M25" i="92"/>
  <c r="L25" i="92"/>
  <c r="R24" i="92"/>
  <c r="Q24" i="92"/>
  <c r="M24" i="92"/>
  <c r="L24" i="92"/>
  <c r="R23" i="92"/>
  <c r="Q23" i="92"/>
  <c r="M23" i="92"/>
  <c r="L23" i="92"/>
  <c r="R22" i="92"/>
  <c r="Q22" i="92"/>
  <c r="M22" i="92"/>
  <c r="L22" i="92"/>
  <c r="R21" i="92"/>
  <c r="Q21" i="92"/>
  <c r="M21" i="92"/>
  <c r="L21" i="92"/>
  <c r="R20" i="92"/>
  <c r="Q20" i="92"/>
  <c r="M20" i="92"/>
  <c r="L20" i="92"/>
  <c r="R19" i="92"/>
  <c r="Q19" i="92"/>
  <c r="M19" i="92"/>
  <c r="L19" i="92"/>
  <c r="R18" i="92"/>
  <c r="Q18" i="92"/>
  <c r="M18" i="92"/>
  <c r="L18" i="92"/>
  <c r="R17" i="92"/>
  <c r="Q17" i="92"/>
  <c r="M17" i="92"/>
  <c r="L17" i="92"/>
  <c r="R16" i="92"/>
  <c r="Q16" i="92"/>
  <c r="M16" i="92"/>
  <c r="L16" i="92"/>
  <c r="R15" i="92"/>
  <c r="Q15" i="92"/>
  <c r="M15" i="92"/>
  <c r="L15" i="92"/>
  <c r="R14" i="92"/>
  <c r="Q14" i="92"/>
  <c r="M14" i="92"/>
  <c r="L14" i="92"/>
  <c r="R13" i="92"/>
  <c r="Q13" i="92"/>
  <c r="L13" i="92"/>
  <c r="R99" i="91"/>
  <c r="Q99" i="91"/>
  <c r="M99" i="91"/>
  <c r="L99" i="91"/>
  <c r="R94" i="91"/>
  <c r="Q94" i="91"/>
  <c r="M94" i="91"/>
  <c r="L94" i="91"/>
  <c r="R93" i="91"/>
  <c r="Q93" i="91"/>
  <c r="L93" i="91"/>
  <c r="R92" i="91"/>
  <c r="Q92" i="91"/>
  <c r="M92" i="91"/>
  <c r="L92" i="91"/>
  <c r="R91" i="91"/>
  <c r="Q91" i="91"/>
  <c r="M91" i="91"/>
  <c r="L91" i="91"/>
  <c r="R90" i="91"/>
  <c r="Q90" i="91"/>
  <c r="M90" i="91"/>
  <c r="L90" i="91"/>
  <c r="R89" i="91"/>
  <c r="Q89" i="91"/>
  <c r="M89" i="91"/>
  <c r="L89" i="91"/>
  <c r="R88" i="91"/>
  <c r="Q88" i="91"/>
  <c r="M88" i="91"/>
  <c r="L88" i="91"/>
  <c r="R87" i="91"/>
  <c r="Q87" i="91"/>
  <c r="L87" i="91"/>
  <c r="R86" i="91"/>
  <c r="Q86" i="91"/>
  <c r="M86" i="91"/>
  <c r="L86" i="91"/>
  <c r="R85" i="91"/>
  <c r="Q85" i="91"/>
  <c r="M85" i="91"/>
  <c r="L85" i="91"/>
  <c r="R84" i="91"/>
  <c r="Q84" i="91"/>
  <c r="M84" i="91"/>
  <c r="L84" i="91"/>
  <c r="R83" i="91"/>
  <c r="Q83" i="91"/>
  <c r="L83" i="91"/>
  <c r="R82" i="91"/>
  <c r="Q82" i="91"/>
  <c r="L82" i="91"/>
  <c r="R81" i="91"/>
  <c r="Q81" i="91"/>
  <c r="L81" i="91"/>
  <c r="R80" i="91"/>
  <c r="Q80" i="91"/>
  <c r="L80" i="91"/>
  <c r="R79" i="91"/>
  <c r="Q79" i="91"/>
  <c r="L79" i="91"/>
  <c r="R78" i="91"/>
  <c r="Q78" i="91"/>
  <c r="M78" i="91"/>
  <c r="L78" i="91"/>
  <c r="R77" i="91"/>
  <c r="Q77" i="91"/>
  <c r="M77" i="91"/>
  <c r="L77" i="91"/>
  <c r="R76" i="91"/>
  <c r="Q76" i="91"/>
  <c r="M76" i="91"/>
  <c r="L76" i="91"/>
  <c r="R75" i="91"/>
  <c r="Q75" i="91"/>
  <c r="M75" i="91"/>
  <c r="L75" i="91"/>
  <c r="R74" i="91"/>
  <c r="Q74" i="91"/>
  <c r="M74" i="91"/>
  <c r="L74" i="91"/>
  <c r="R73" i="91"/>
  <c r="Q73" i="91"/>
  <c r="M73" i="91"/>
  <c r="L73" i="91"/>
  <c r="R72" i="91"/>
  <c r="Q72" i="91"/>
  <c r="L72" i="91"/>
  <c r="R71" i="91"/>
  <c r="Q71" i="91"/>
  <c r="M71" i="91"/>
  <c r="L71" i="91"/>
  <c r="R70" i="91"/>
  <c r="Q70" i="91"/>
  <c r="M70" i="91"/>
  <c r="L70" i="91"/>
  <c r="R69" i="91"/>
  <c r="Q69" i="91"/>
  <c r="M69" i="91"/>
  <c r="L69" i="91"/>
  <c r="R68" i="91"/>
  <c r="Q68" i="91"/>
  <c r="M68" i="91"/>
  <c r="L68" i="91"/>
  <c r="R67" i="91"/>
  <c r="Q67" i="91"/>
  <c r="M67" i="91"/>
  <c r="L67" i="91"/>
  <c r="R66" i="91"/>
  <c r="Q66" i="91"/>
  <c r="M66" i="91"/>
  <c r="L66" i="91"/>
  <c r="R65" i="91"/>
  <c r="Q65" i="91"/>
  <c r="M65" i="91"/>
  <c r="L65" i="91"/>
  <c r="R64" i="91"/>
  <c r="Q64" i="91"/>
  <c r="M64" i="91"/>
  <c r="L64" i="91"/>
  <c r="R63" i="91"/>
  <c r="Q63" i="91"/>
  <c r="M63" i="91"/>
  <c r="L63" i="91"/>
  <c r="R62" i="91"/>
  <c r="Q62" i="91"/>
  <c r="M62" i="91"/>
  <c r="L62" i="91"/>
  <c r="R61" i="91"/>
  <c r="Q61" i="91"/>
  <c r="M61" i="91"/>
  <c r="L61" i="91"/>
  <c r="R60" i="91"/>
  <c r="Q60" i="91"/>
  <c r="L60" i="91"/>
  <c r="R59" i="91"/>
  <c r="Q59" i="91"/>
  <c r="L59" i="91"/>
  <c r="R58" i="91"/>
  <c r="Q58" i="91"/>
  <c r="L58" i="91"/>
  <c r="R57" i="91"/>
  <c r="Q57" i="91"/>
  <c r="L57" i="91"/>
  <c r="R56" i="91"/>
  <c r="Q56" i="91"/>
  <c r="L56" i="91"/>
  <c r="R55" i="91"/>
  <c r="Q55" i="91"/>
  <c r="L55" i="91"/>
  <c r="R54" i="91"/>
  <c r="Q54" i="91"/>
  <c r="L54" i="91"/>
  <c r="R53" i="91"/>
  <c r="Q53" i="91"/>
  <c r="M53" i="91"/>
  <c r="L53" i="91"/>
  <c r="R52" i="91"/>
  <c r="Q52" i="91"/>
  <c r="M52" i="91"/>
  <c r="L52" i="91"/>
  <c r="R51" i="91"/>
  <c r="Q51" i="91"/>
  <c r="M51" i="91"/>
  <c r="L51" i="91"/>
  <c r="R50" i="91"/>
  <c r="Q50" i="91"/>
  <c r="M50" i="91"/>
  <c r="L50" i="91"/>
  <c r="R49" i="91"/>
  <c r="Q49" i="91"/>
  <c r="M49" i="91"/>
  <c r="L49" i="91"/>
  <c r="R48" i="91"/>
  <c r="Q48" i="91"/>
  <c r="L48" i="91"/>
  <c r="R47" i="91"/>
  <c r="Q47" i="91"/>
  <c r="L47" i="91"/>
  <c r="R46" i="91"/>
  <c r="Q46" i="91"/>
  <c r="L46" i="91"/>
  <c r="R45" i="91"/>
  <c r="Q45" i="91"/>
  <c r="L45" i="91"/>
  <c r="R44" i="91"/>
  <c r="Q44" i="91"/>
  <c r="L44" i="91"/>
  <c r="R43" i="91"/>
  <c r="Q43" i="91"/>
  <c r="L43" i="91"/>
  <c r="R42" i="91"/>
  <c r="Q42" i="91"/>
  <c r="L42" i="91"/>
  <c r="R41" i="91"/>
  <c r="Q41" i="91"/>
  <c r="L41" i="91"/>
  <c r="R40" i="91"/>
  <c r="Q40" i="91"/>
  <c r="L40" i="91"/>
  <c r="R39" i="91"/>
  <c r="Q39" i="91"/>
  <c r="L39" i="91"/>
  <c r="R38" i="91"/>
  <c r="Q38" i="91"/>
  <c r="L38" i="91"/>
  <c r="R37" i="91"/>
  <c r="Q37" i="91"/>
  <c r="L37" i="91"/>
  <c r="R36" i="91"/>
  <c r="Q36" i="91"/>
  <c r="L36" i="91"/>
  <c r="R35" i="91"/>
  <c r="Q35" i="91"/>
  <c r="L35" i="91"/>
  <c r="R34" i="91"/>
  <c r="Q34" i="91"/>
  <c r="L34" i="91"/>
  <c r="R33" i="91"/>
  <c r="Q33" i="91"/>
  <c r="L33" i="91"/>
  <c r="R32" i="91"/>
  <c r="Q32" i="91"/>
  <c r="L32" i="91"/>
  <c r="R31" i="91"/>
  <c r="Q31" i="91"/>
  <c r="M31" i="91"/>
  <c r="L31" i="91"/>
  <c r="R30" i="91"/>
  <c r="Q30" i="91"/>
  <c r="M30" i="91"/>
  <c r="L30" i="91"/>
  <c r="R29" i="91"/>
  <c r="Q29" i="91"/>
  <c r="M29" i="91"/>
  <c r="L29" i="91"/>
  <c r="R28" i="91"/>
  <c r="Q28" i="91"/>
  <c r="M28" i="91"/>
  <c r="L28" i="91"/>
  <c r="R27" i="91"/>
  <c r="Q27" i="91"/>
  <c r="M27" i="91"/>
  <c r="L27" i="91"/>
  <c r="R26" i="91"/>
  <c r="Q26" i="91"/>
  <c r="M26" i="91"/>
  <c r="L26" i="91"/>
  <c r="R25" i="91"/>
  <c r="Q25" i="91"/>
  <c r="M25" i="91"/>
  <c r="L25" i="91"/>
  <c r="R24" i="91"/>
  <c r="Q24" i="91"/>
  <c r="M24" i="91"/>
  <c r="L24" i="91"/>
  <c r="R23" i="91"/>
  <c r="Q23" i="91"/>
  <c r="M23" i="91"/>
  <c r="L23" i="91"/>
  <c r="R22" i="91"/>
  <c r="Q22" i="91"/>
  <c r="M22" i="91"/>
  <c r="L22" i="91"/>
  <c r="R21" i="91"/>
  <c r="Q21" i="91"/>
  <c r="M21" i="91"/>
  <c r="L21" i="91"/>
  <c r="R20" i="91"/>
  <c r="Q20" i="91"/>
  <c r="L20" i="91"/>
  <c r="M20" i="91" s="1"/>
  <c r="R19" i="91"/>
  <c r="Q19" i="91"/>
  <c r="L19" i="91"/>
  <c r="M19" i="91" s="1"/>
  <c r="R18" i="91"/>
  <c r="Q18" i="91"/>
  <c r="M18" i="91"/>
  <c r="L18" i="91"/>
  <c r="R17" i="91"/>
  <c r="Q17" i="91"/>
  <c r="L17" i="91"/>
  <c r="M17" i="91" s="1"/>
  <c r="R16" i="91"/>
  <c r="Q16" i="91"/>
  <c r="L16" i="91"/>
  <c r="M16" i="91" s="1"/>
  <c r="R15" i="91"/>
  <c r="Q15" i="91"/>
  <c r="L15" i="91"/>
  <c r="M15" i="91" s="1"/>
  <c r="R14" i="91"/>
  <c r="Q14" i="91"/>
  <c r="L14" i="91"/>
  <c r="M14" i="91" s="1"/>
  <c r="R13" i="91"/>
  <c r="Q13" i="91"/>
  <c r="M13" i="91"/>
  <c r="L13" i="91"/>
  <c r="R99" i="90"/>
  <c r="Q99" i="90"/>
  <c r="M99" i="90"/>
  <c r="L99" i="90"/>
  <c r="R94" i="90"/>
  <c r="Q94" i="90"/>
  <c r="R93" i="90"/>
  <c r="Q93" i="90"/>
  <c r="R92" i="90"/>
  <c r="Q92" i="90"/>
  <c r="R91" i="90"/>
  <c r="Q91" i="90"/>
  <c r="R90" i="90"/>
  <c r="Q90" i="90"/>
  <c r="R89" i="90"/>
  <c r="Q89" i="90"/>
  <c r="R88" i="90"/>
  <c r="Q88" i="90"/>
  <c r="R87" i="90"/>
  <c r="Q87" i="90"/>
  <c r="R86" i="90"/>
  <c r="Q86" i="90"/>
  <c r="R85" i="90"/>
  <c r="Q85" i="90"/>
  <c r="R84" i="90"/>
  <c r="Q84" i="90"/>
  <c r="R83" i="90"/>
  <c r="Q83" i="90"/>
  <c r="R82" i="90"/>
  <c r="Q82" i="90"/>
  <c r="R81" i="90"/>
  <c r="Q81" i="90"/>
  <c r="R80" i="90"/>
  <c r="Q80" i="90"/>
  <c r="R79" i="90"/>
  <c r="Q79" i="90"/>
  <c r="R78" i="90"/>
  <c r="Q78" i="90"/>
  <c r="R77" i="90"/>
  <c r="Q77" i="90"/>
  <c r="R76" i="90"/>
  <c r="Q76" i="90"/>
  <c r="R75" i="90"/>
  <c r="Q75" i="90"/>
  <c r="R74" i="90"/>
  <c r="Q74" i="90"/>
  <c r="R73" i="90"/>
  <c r="Q73" i="90"/>
  <c r="R72" i="90"/>
  <c r="Q72" i="90"/>
  <c r="R71" i="90"/>
  <c r="Q71" i="90"/>
  <c r="R70" i="90"/>
  <c r="Q70" i="90"/>
  <c r="R69" i="90"/>
  <c r="Q69" i="90"/>
  <c r="R68" i="90"/>
  <c r="Q68" i="90"/>
  <c r="R67" i="90"/>
  <c r="Q67" i="90"/>
  <c r="R66" i="90"/>
  <c r="Q66" i="90"/>
  <c r="R65" i="90"/>
  <c r="Q65" i="90"/>
  <c r="R64" i="90"/>
  <c r="Q64" i="90"/>
  <c r="R63" i="90"/>
  <c r="Q63" i="90"/>
  <c r="R62" i="90"/>
  <c r="Q62" i="90"/>
  <c r="R61" i="90"/>
  <c r="Q61" i="90"/>
  <c r="R60" i="90"/>
  <c r="Q60" i="90"/>
  <c r="R59" i="90"/>
  <c r="Q59" i="90"/>
  <c r="R58" i="90"/>
  <c r="Q58" i="90"/>
  <c r="R57" i="90"/>
  <c r="Q57" i="90"/>
  <c r="R56" i="90"/>
  <c r="Q56" i="90"/>
  <c r="R55" i="90"/>
  <c r="Q55" i="90"/>
  <c r="R54" i="90"/>
  <c r="Q54" i="90"/>
  <c r="R53" i="90"/>
  <c r="Q53" i="90"/>
  <c r="R52" i="90"/>
  <c r="Q52" i="90"/>
  <c r="R51" i="90"/>
  <c r="Q51" i="90"/>
  <c r="R50" i="90"/>
  <c r="Q50" i="90"/>
  <c r="R49" i="90"/>
  <c r="Q49" i="90"/>
  <c r="R48" i="90"/>
  <c r="Q48" i="90"/>
  <c r="R47" i="90"/>
  <c r="Q47" i="90"/>
  <c r="R46" i="90"/>
  <c r="Q46" i="90"/>
  <c r="R45" i="90"/>
  <c r="Q45" i="90"/>
  <c r="R44" i="90"/>
  <c r="Q44" i="90"/>
  <c r="R43" i="90"/>
  <c r="Q43" i="90"/>
  <c r="R42" i="90"/>
  <c r="Q42" i="90"/>
  <c r="R41" i="90"/>
  <c r="Q41" i="90"/>
  <c r="R40" i="90"/>
  <c r="Q40" i="90"/>
  <c r="R39" i="90"/>
  <c r="Q39" i="90"/>
  <c r="R38" i="90"/>
  <c r="Q38" i="90"/>
  <c r="R37" i="90"/>
  <c r="Q37" i="90"/>
  <c r="R36" i="90"/>
  <c r="Q36" i="90"/>
  <c r="R35" i="90"/>
  <c r="Q35" i="90"/>
  <c r="R34" i="90"/>
  <c r="Q34" i="90"/>
  <c r="R33" i="90"/>
  <c r="Q33" i="90"/>
  <c r="R32" i="90"/>
  <c r="Q32" i="90"/>
  <c r="R31" i="90"/>
  <c r="Q31" i="90"/>
  <c r="R30" i="90"/>
  <c r="Q30" i="90"/>
  <c r="R29" i="90"/>
  <c r="Q29" i="90"/>
  <c r="R28" i="90"/>
  <c r="Q28" i="90"/>
  <c r="R27" i="90"/>
  <c r="Q27" i="90"/>
  <c r="R26" i="90"/>
  <c r="Q26" i="90"/>
  <c r="R25" i="90"/>
  <c r="Q25" i="90"/>
  <c r="R24" i="90"/>
  <c r="Q24" i="90"/>
  <c r="R23" i="90"/>
  <c r="Q23" i="90"/>
  <c r="R22" i="90"/>
  <c r="Q22" i="90"/>
  <c r="R21" i="90"/>
  <c r="Q21" i="90"/>
  <c r="R20" i="90"/>
  <c r="Q20" i="90"/>
  <c r="R19" i="90"/>
  <c r="Q19" i="90"/>
  <c r="R18" i="90"/>
  <c r="Q18" i="90"/>
  <c r="R17" i="90"/>
  <c r="Q17" i="90"/>
  <c r="R16" i="90"/>
  <c r="Q16" i="90"/>
  <c r="R15" i="90"/>
  <c r="Q15" i="90"/>
  <c r="R14" i="90"/>
  <c r="Q14" i="90"/>
  <c r="M94" i="90"/>
  <c r="L94" i="90"/>
  <c r="L93" i="90"/>
  <c r="M92" i="90"/>
  <c r="L92" i="90"/>
  <c r="M91" i="90"/>
  <c r="L91" i="90"/>
  <c r="M90" i="90"/>
  <c r="L90" i="90"/>
  <c r="M89" i="90"/>
  <c r="L89" i="90"/>
  <c r="M88" i="90"/>
  <c r="L88" i="90"/>
  <c r="L87" i="90"/>
  <c r="M86" i="90"/>
  <c r="S86" i="90" s="1" a="1"/>
  <c r="S86" i="90" s="1"/>
  <c r="L86" i="90"/>
  <c r="M85" i="90"/>
  <c r="S85" i="90" s="1" a="1"/>
  <c r="S85" i="90" s="1"/>
  <c r="L85" i="90"/>
  <c r="M84" i="90"/>
  <c r="L84" i="90"/>
  <c r="L83" i="90"/>
  <c r="L82" i="90"/>
  <c r="L81" i="90"/>
  <c r="M80" i="90"/>
  <c r="L80" i="90"/>
  <c r="L79" i="90"/>
  <c r="M78" i="90"/>
  <c r="L78" i="90"/>
  <c r="M77" i="90"/>
  <c r="L77" i="90"/>
  <c r="M76" i="90"/>
  <c r="L76" i="90"/>
  <c r="M75" i="90"/>
  <c r="L75" i="90"/>
  <c r="M74" i="90"/>
  <c r="L74" i="90"/>
  <c r="M73" i="90"/>
  <c r="L73" i="90"/>
  <c r="L72" i="90"/>
  <c r="M71" i="90"/>
  <c r="L71" i="90"/>
  <c r="M70" i="90"/>
  <c r="L70" i="90"/>
  <c r="M69" i="90"/>
  <c r="L69" i="90"/>
  <c r="M68" i="90"/>
  <c r="L68" i="90"/>
  <c r="M67" i="90"/>
  <c r="L67" i="90"/>
  <c r="M66" i="90"/>
  <c r="L66" i="90"/>
  <c r="M65" i="90"/>
  <c r="L65" i="90"/>
  <c r="M64" i="90"/>
  <c r="L64" i="90"/>
  <c r="M63" i="90"/>
  <c r="L63" i="90"/>
  <c r="M62" i="90"/>
  <c r="L62" i="90"/>
  <c r="M61" i="90"/>
  <c r="L61" i="90"/>
  <c r="L60" i="90"/>
  <c r="L59" i="90"/>
  <c r="L58" i="90"/>
  <c r="L57" i="90"/>
  <c r="L56" i="90"/>
  <c r="L55" i="90"/>
  <c r="L54" i="90"/>
  <c r="M53" i="90"/>
  <c r="L53" i="90"/>
  <c r="M52" i="90"/>
  <c r="L52" i="90"/>
  <c r="M51" i="90"/>
  <c r="L51" i="90"/>
  <c r="M50" i="90"/>
  <c r="L50" i="90"/>
  <c r="M49" i="90"/>
  <c r="L49" i="90"/>
  <c r="L48" i="90"/>
  <c r="L47" i="90"/>
  <c r="L46" i="90"/>
  <c r="L45" i="90"/>
  <c r="L44" i="90"/>
  <c r="L43" i="90"/>
  <c r="L42" i="90"/>
  <c r="L41" i="90"/>
  <c r="L40" i="90"/>
  <c r="L39" i="90"/>
  <c r="L38" i="90"/>
  <c r="L37" i="90"/>
  <c r="L36" i="90"/>
  <c r="L35" i="90"/>
  <c r="L34" i="90"/>
  <c r="L33" i="90"/>
  <c r="L32" i="90"/>
  <c r="M31" i="90"/>
  <c r="L31" i="90"/>
  <c r="M30" i="90"/>
  <c r="L30" i="90"/>
  <c r="M29" i="90"/>
  <c r="L29" i="90"/>
  <c r="M28" i="90"/>
  <c r="L28" i="90"/>
  <c r="M27" i="90"/>
  <c r="L27" i="90"/>
  <c r="M26" i="90"/>
  <c r="L26" i="90"/>
  <c r="M25" i="90"/>
  <c r="L25" i="90"/>
  <c r="M24" i="90"/>
  <c r="L24" i="90"/>
  <c r="M23" i="90"/>
  <c r="L23" i="90"/>
  <c r="M22" i="90"/>
  <c r="L22" i="90"/>
  <c r="M21" i="90"/>
  <c r="L21" i="90"/>
  <c r="L20" i="90"/>
  <c r="L19" i="90"/>
  <c r="M18" i="90"/>
  <c r="L18" i="90"/>
  <c r="L17" i="90"/>
  <c r="L16" i="90"/>
  <c r="L15" i="90"/>
  <c r="L14" i="90"/>
  <c r="R13" i="90"/>
  <c r="Q13" i="90"/>
  <c r="M13" i="90"/>
  <c r="L13" i="90"/>
  <c r="R80" i="76"/>
  <c r="Q80" i="76"/>
  <c r="L80" i="76"/>
  <c r="L140" i="76" s="1"/>
  <c r="R75" i="76"/>
  <c r="Q75" i="76"/>
  <c r="M75" i="76"/>
  <c r="L75" i="76"/>
  <c r="R74" i="76"/>
  <c r="Q74" i="76"/>
  <c r="L74" i="76"/>
  <c r="R73" i="76"/>
  <c r="Q73" i="76"/>
  <c r="M73" i="76"/>
  <c r="L73" i="76"/>
  <c r="R72" i="76"/>
  <c r="Q72" i="76"/>
  <c r="M72" i="76"/>
  <c r="L72" i="76"/>
  <c r="R71" i="76"/>
  <c r="Q71" i="76"/>
  <c r="M71" i="76"/>
  <c r="L71" i="76"/>
  <c r="R70" i="76"/>
  <c r="Q70" i="76"/>
  <c r="M70" i="76"/>
  <c r="L70" i="76"/>
  <c r="R69" i="76"/>
  <c r="Q69" i="76"/>
  <c r="M69" i="76"/>
  <c r="L69" i="76"/>
  <c r="R68" i="76"/>
  <c r="Q68" i="76"/>
  <c r="L68" i="76"/>
  <c r="R67" i="76"/>
  <c r="Q67" i="76"/>
  <c r="M67" i="76"/>
  <c r="L67" i="76"/>
  <c r="R66" i="76"/>
  <c r="Q66" i="76"/>
  <c r="M66" i="76"/>
  <c r="L66" i="76"/>
  <c r="R65" i="76"/>
  <c r="Q65" i="76"/>
  <c r="M65" i="76"/>
  <c r="L65" i="76"/>
  <c r="R64" i="76"/>
  <c r="Q64" i="76"/>
  <c r="L64" i="76"/>
  <c r="R63" i="76"/>
  <c r="Q63" i="76"/>
  <c r="L63" i="76"/>
  <c r="R62" i="76"/>
  <c r="Q62" i="76"/>
  <c r="L62" i="76"/>
  <c r="R61" i="76"/>
  <c r="R60" i="76"/>
  <c r="Q60" i="76"/>
  <c r="M60" i="76"/>
  <c r="L60" i="76"/>
  <c r="R59" i="76"/>
  <c r="Q59" i="76"/>
  <c r="M59" i="76"/>
  <c r="L59" i="76"/>
  <c r="R58" i="76"/>
  <c r="Q58" i="76"/>
  <c r="L58" i="76"/>
  <c r="R57" i="76"/>
  <c r="Q57" i="76"/>
  <c r="M57" i="76"/>
  <c r="L57" i="76"/>
  <c r="R56" i="76"/>
  <c r="Q56" i="76"/>
  <c r="M56" i="76"/>
  <c r="L56" i="76"/>
  <c r="R55" i="76"/>
  <c r="Q55" i="76"/>
  <c r="L55" i="76"/>
  <c r="R54" i="76"/>
  <c r="Q54" i="76"/>
  <c r="M54" i="76"/>
  <c r="L54" i="76"/>
  <c r="R53" i="76"/>
  <c r="Q53" i="76"/>
  <c r="M53" i="76"/>
  <c r="L53" i="76"/>
  <c r="R52" i="76"/>
  <c r="Q52" i="76"/>
  <c r="L52" i="76"/>
  <c r="R51" i="76"/>
  <c r="Q51" i="76"/>
  <c r="M51" i="76"/>
  <c r="L51" i="76"/>
  <c r="R50" i="76"/>
  <c r="Q50" i="76"/>
  <c r="L50" i="76"/>
  <c r="R49" i="76"/>
  <c r="Q49" i="76"/>
  <c r="M49" i="76"/>
  <c r="L49" i="76"/>
  <c r="R48" i="76"/>
  <c r="Q48" i="76"/>
  <c r="L48" i="76"/>
  <c r="R47" i="76"/>
  <c r="Q47" i="76"/>
  <c r="M47" i="76"/>
  <c r="L47" i="76"/>
  <c r="R46" i="76"/>
  <c r="Q46" i="76"/>
  <c r="L46" i="76"/>
  <c r="R45" i="76"/>
  <c r="Q45" i="76"/>
  <c r="M45" i="76"/>
  <c r="L45" i="76"/>
  <c r="R44" i="76"/>
  <c r="Q44" i="76"/>
  <c r="M44" i="76"/>
  <c r="L44" i="76"/>
  <c r="R43" i="76"/>
  <c r="R42" i="76"/>
  <c r="Q42" i="76"/>
  <c r="L42" i="76"/>
  <c r="R41" i="76"/>
  <c r="Q41" i="76"/>
  <c r="M41" i="76"/>
  <c r="L41" i="76"/>
  <c r="R40" i="76"/>
  <c r="Q40" i="76"/>
  <c r="L40" i="76"/>
  <c r="R39" i="76"/>
  <c r="Q39" i="76"/>
  <c r="L39" i="76"/>
  <c r="R38" i="76"/>
  <c r="Q38" i="76"/>
  <c r="M38" i="76"/>
  <c r="L38" i="76"/>
  <c r="R37" i="76"/>
  <c r="Q37" i="76"/>
  <c r="M37" i="76"/>
  <c r="L37" i="76"/>
  <c r="R36" i="76"/>
  <c r="Q36" i="76"/>
  <c r="M36" i="76"/>
  <c r="L36" i="76"/>
  <c r="R35" i="76"/>
  <c r="Q35" i="76"/>
  <c r="L35" i="76"/>
  <c r="R34" i="76"/>
  <c r="Q34" i="76"/>
  <c r="L34" i="76"/>
  <c r="R33" i="76"/>
  <c r="Q33" i="76"/>
  <c r="M33" i="76"/>
  <c r="L33" i="76"/>
  <c r="R32" i="76"/>
  <c r="Q32" i="76"/>
  <c r="M32" i="76"/>
  <c r="L32" i="76"/>
  <c r="R31" i="76"/>
  <c r="Q31" i="76"/>
  <c r="L31" i="76"/>
  <c r="R30" i="76"/>
  <c r="Q30" i="76"/>
  <c r="M30" i="76"/>
  <c r="L30" i="76"/>
  <c r="R29" i="76"/>
  <c r="Q29" i="76"/>
  <c r="M29" i="76"/>
  <c r="L29" i="76"/>
  <c r="R28" i="76"/>
  <c r="Q28" i="76"/>
  <c r="L28" i="76"/>
  <c r="R27" i="76"/>
  <c r="Q27" i="76"/>
  <c r="L27" i="76"/>
  <c r="R26" i="76"/>
  <c r="Q26" i="76"/>
  <c r="M26" i="76"/>
  <c r="L26" i="76"/>
  <c r="R25" i="76"/>
  <c r="Q25" i="76"/>
  <c r="L25" i="76"/>
  <c r="R24" i="76"/>
  <c r="Q24" i="76"/>
  <c r="L24" i="76"/>
  <c r="R23" i="76"/>
  <c r="Q23" i="76"/>
  <c r="M23" i="76"/>
  <c r="L23" i="76"/>
  <c r="R22" i="76"/>
  <c r="Q22" i="76"/>
  <c r="M22" i="76"/>
  <c r="L22" i="76"/>
  <c r="R21" i="76"/>
  <c r="Q21" i="76"/>
  <c r="M21" i="76"/>
  <c r="L21" i="76"/>
  <c r="R20" i="76"/>
  <c r="Q20" i="76"/>
  <c r="L20" i="76"/>
  <c r="R19" i="76"/>
  <c r="Q19" i="76"/>
  <c r="L19" i="76"/>
  <c r="R18" i="76"/>
  <c r="Q18" i="76"/>
  <c r="L18" i="76"/>
  <c r="R17" i="76"/>
  <c r="Q17" i="76"/>
  <c r="L17" i="76"/>
  <c r="R16" i="76"/>
  <c r="Q16" i="76"/>
  <c r="M16" i="76"/>
  <c r="L16" i="76"/>
  <c r="R15" i="76"/>
  <c r="Q15" i="76"/>
  <c r="L15" i="76"/>
  <c r="R14" i="76"/>
  <c r="Q14" i="76"/>
  <c r="L14" i="76"/>
  <c r="R13" i="76"/>
  <c r="Q13" i="76"/>
  <c r="M13" i="76"/>
  <c r="L13" i="76"/>
  <c r="R80" i="73"/>
  <c r="Q80" i="73"/>
  <c r="L80" i="73"/>
  <c r="L138" i="73" s="1"/>
  <c r="R75" i="73"/>
  <c r="Q75" i="73"/>
  <c r="M75" i="73"/>
  <c r="L75" i="73"/>
  <c r="R74" i="73"/>
  <c r="Q74" i="73"/>
  <c r="L74" i="73"/>
  <c r="R73" i="73"/>
  <c r="Q73" i="73"/>
  <c r="M73" i="73"/>
  <c r="L73" i="73"/>
  <c r="R72" i="73"/>
  <c r="Q72" i="73"/>
  <c r="M72" i="73"/>
  <c r="L72" i="73"/>
  <c r="R71" i="73"/>
  <c r="Q71" i="73"/>
  <c r="M71" i="73"/>
  <c r="L71" i="73"/>
  <c r="R70" i="73"/>
  <c r="Q70" i="73"/>
  <c r="M70" i="73"/>
  <c r="L70" i="73"/>
  <c r="R69" i="73"/>
  <c r="Q69" i="73"/>
  <c r="M69" i="73"/>
  <c r="L69" i="73"/>
  <c r="R68" i="73"/>
  <c r="Q68" i="73"/>
  <c r="L68" i="73"/>
  <c r="R67" i="73"/>
  <c r="Q67" i="73"/>
  <c r="M67" i="73"/>
  <c r="L67" i="73"/>
  <c r="R66" i="73"/>
  <c r="Q66" i="73"/>
  <c r="M66" i="73"/>
  <c r="L66" i="73"/>
  <c r="R65" i="73"/>
  <c r="Q65" i="73"/>
  <c r="M65" i="73"/>
  <c r="L65" i="73"/>
  <c r="R64" i="73"/>
  <c r="Q64" i="73"/>
  <c r="L64" i="73"/>
  <c r="R63" i="73"/>
  <c r="Q63" i="73"/>
  <c r="L63" i="73"/>
  <c r="R62" i="73"/>
  <c r="Q62" i="73"/>
  <c r="L62" i="73"/>
  <c r="R61" i="73"/>
  <c r="R60" i="73"/>
  <c r="Q60" i="73"/>
  <c r="M60" i="73"/>
  <c r="L60" i="73"/>
  <c r="R59" i="73"/>
  <c r="Q59" i="73"/>
  <c r="M59" i="73"/>
  <c r="L59" i="73"/>
  <c r="R58" i="73"/>
  <c r="Q58" i="73"/>
  <c r="L58" i="73"/>
  <c r="M58" i="73" s="1"/>
  <c r="R57" i="73"/>
  <c r="Q57" i="73"/>
  <c r="M57" i="73"/>
  <c r="L57" i="73"/>
  <c r="R56" i="73"/>
  <c r="Q56" i="73"/>
  <c r="M56" i="73"/>
  <c r="L56" i="73"/>
  <c r="R55" i="73"/>
  <c r="Q55" i="73"/>
  <c r="L55" i="73"/>
  <c r="R54" i="73"/>
  <c r="Q54" i="73"/>
  <c r="M54" i="73"/>
  <c r="L54" i="73"/>
  <c r="R53" i="73"/>
  <c r="Q53" i="73"/>
  <c r="M53" i="73"/>
  <c r="L53" i="73"/>
  <c r="R52" i="73"/>
  <c r="Q52" i="73"/>
  <c r="L52" i="73"/>
  <c r="M52" i="73" s="1"/>
  <c r="R51" i="73"/>
  <c r="Q51" i="73"/>
  <c r="M51" i="73"/>
  <c r="L51" i="73"/>
  <c r="R50" i="73"/>
  <c r="Q50" i="73"/>
  <c r="L50" i="73"/>
  <c r="M50" i="73" s="1"/>
  <c r="R49" i="73"/>
  <c r="Q49" i="73"/>
  <c r="M49" i="73"/>
  <c r="L49" i="73"/>
  <c r="R48" i="73"/>
  <c r="Q48" i="73"/>
  <c r="L48" i="73"/>
  <c r="M48" i="73" s="1"/>
  <c r="R47" i="73"/>
  <c r="Q47" i="73"/>
  <c r="M47" i="73"/>
  <c r="L47" i="73"/>
  <c r="R46" i="73"/>
  <c r="Q46" i="73"/>
  <c r="L46" i="73"/>
  <c r="M46" i="73" s="1"/>
  <c r="R45" i="73"/>
  <c r="Q45" i="73"/>
  <c r="M45" i="73"/>
  <c r="L45" i="73"/>
  <c r="R44" i="73"/>
  <c r="Q44" i="73"/>
  <c r="M44" i="73"/>
  <c r="L44" i="73"/>
  <c r="R43" i="73"/>
  <c r="R42" i="73"/>
  <c r="Q42" i="73"/>
  <c r="L42" i="73"/>
  <c r="R41" i="73"/>
  <c r="Q41" i="73"/>
  <c r="L41" i="73"/>
  <c r="R40" i="73"/>
  <c r="Q40" i="73"/>
  <c r="L40" i="73"/>
  <c r="R39" i="73"/>
  <c r="Q39" i="73"/>
  <c r="L39" i="73"/>
  <c r="R38" i="73"/>
  <c r="Q38" i="73"/>
  <c r="M38" i="73"/>
  <c r="L38" i="73"/>
  <c r="R37" i="73"/>
  <c r="Q37" i="73"/>
  <c r="L37" i="73"/>
  <c r="M37" i="73" s="1"/>
  <c r="R36" i="73"/>
  <c r="Q36" i="73"/>
  <c r="L36" i="73"/>
  <c r="M36" i="73" s="1"/>
  <c r="R35" i="73"/>
  <c r="Q35" i="73"/>
  <c r="L35" i="73"/>
  <c r="R34" i="73"/>
  <c r="Q34" i="73"/>
  <c r="L34" i="73"/>
  <c r="R33" i="73"/>
  <c r="Q33" i="73"/>
  <c r="M33" i="73"/>
  <c r="L33" i="73"/>
  <c r="R32" i="73"/>
  <c r="Q32" i="73"/>
  <c r="M32" i="73"/>
  <c r="L32" i="73"/>
  <c r="R31" i="73"/>
  <c r="Q31" i="73"/>
  <c r="L31" i="73"/>
  <c r="R30" i="73"/>
  <c r="Q30" i="73"/>
  <c r="M30" i="73"/>
  <c r="L30" i="73"/>
  <c r="R29" i="73"/>
  <c r="Q29" i="73"/>
  <c r="M29" i="73"/>
  <c r="L29" i="73"/>
  <c r="R28" i="73"/>
  <c r="Q28" i="73"/>
  <c r="L28" i="73"/>
  <c r="R27" i="73"/>
  <c r="Q27" i="73"/>
  <c r="L27" i="73"/>
  <c r="R26" i="73"/>
  <c r="Q26" i="73"/>
  <c r="M26" i="73"/>
  <c r="L26" i="73"/>
  <c r="R25" i="73"/>
  <c r="Q25" i="73"/>
  <c r="L25" i="73"/>
  <c r="R24" i="73"/>
  <c r="Q24" i="73"/>
  <c r="L24" i="73"/>
  <c r="R23" i="73"/>
  <c r="Q23" i="73"/>
  <c r="M23" i="73"/>
  <c r="L23" i="73"/>
  <c r="R22" i="73"/>
  <c r="Q22" i="73"/>
  <c r="M22" i="73"/>
  <c r="L22" i="73"/>
  <c r="R21" i="73"/>
  <c r="Q21" i="73"/>
  <c r="M21" i="73"/>
  <c r="L21" i="73"/>
  <c r="R20" i="73"/>
  <c r="Q20" i="73"/>
  <c r="L20" i="73"/>
  <c r="R19" i="73"/>
  <c r="Q19" i="73"/>
  <c r="L19" i="73"/>
  <c r="R18" i="73"/>
  <c r="Q18" i="73"/>
  <c r="L18" i="73"/>
  <c r="R17" i="73"/>
  <c r="Q17" i="73"/>
  <c r="L17" i="73"/>
  <c r="R16" i="73"/>
  <c r="Q16" i="73"/>
  <c r="M16" i="73"/>
  <c r="L16" i="73"/>
  <c r="R15" i="73"/>
  <c r="Q15" i="73"/>
  <c r="L15" i="73"/>
  <c r="R14" i="73"/>
  <c r="Q14" i="73"/>
  <c r="L14" i="73"/>
  <c r="R13" i="73"/>
  <c r="Q13" i="73"/>
  <c r="M13" i="73"/>
  <c r="L13" i="73"/>
  <c r="J40" i="75"/>
  <c r="J39" i="75"/>
  <c r="J40" i="74"/>
  <c r="L40" i="74" s="1"/>
  <c r="J39" i="74"/>
  <c r="L39" i="74" s="1"/>
  <c r="J47" i="72"/>
  <c r="R60" i="109"/>
  <c r="Q98" i="109"/>
  <c r="L98" i="109"/>
  <c r="R97" i="109"/>
  <c r="Q97" i="109"/>
  <c r="L97" i="109"/>
  <c r="R96" i="109"/>
  <c r="Q96" i="109"/>
  <c r="M96" i="109"/>
  <c r="L96" i="109"/>
  <c r="R95" i="109"/>
  <c r="Q95" i="109"/>
  <c r="M95" i="109"/>
  <c r="L95" i="109"/>
  <c r="R94" i="109"/>
  <c r="Q94" i="109"/>
  <c r="M94" i="109"/>
  <c r="L94" i="109"/>
  <c r="R93" i="109"/>
  <c r="Q93" i="109"/>
  <c r="M93" i="109"/>
  <c r="L93" i="109"/>
  <c r="R92" i="109"/>
  <c r="Q92" i="109"/>
  <c r="M92" i="109"/>
  <c r="L92" i="109"/>
  <c r="R91" i="109"/>
  <c r="Q91" i="109"/>
  <c r="L91" i="109"/>
  <c r="R90" i="109"/>
  <c r="Q90" i="109"/>
  <c r="L90" i="109"/>
  <c r="R89" i="109"/>
  <c r="Q89" i="109"/>
  <c r="L89" i="109"/>
  <c r="R88" i="109"/>
  <c r="Q88" i="109"/>
  <c r="L88" i="109"/>
  <c r="R87" i="109"/>
  <c r="Q87" i="109"/>
  <c r="L87" i="109"/>
  <c r="R86" i="109"/>
  <c r="Q86" i="109"/>
  <c r="M86" i="109"/>
  <c r="L86" i="109"/>
  <c r="R85" i="109"/>
  <c r="Q85" i="109"/>
  <c r="M85" i="109"/>
  <c r="L85" i="109"/>
  <c r="R84" i="109"/>
  <c r="Q84" i="109"/>
  <c r="M84" i="109"/>
  <c r="L84" i="109"/>
  <c r="R83" i="109"/>
  <c r="Q83" i="109"/>
  <c r="L83" i="109"/>
  <c r="R82" i="109"/>
  <c r="Q82" i="109"/>
  <c r="L82" i="109"/>
  <c r="R81" i="109"/>
  <c r="Q81" i="109"/>
  <c r="L81" i="109"/>
  <c r="R80" i="109"/>
  <c r="Q80" i="109"/>
  <c r="M80" i="109"/>
  <c r="L80" i="109"/>
  <c r="Q79" i="109"/>
  <c r="M79" i="109"/>
  <c r="L79" i="109"/>
  <c r="R78" i="109"/>
  <c r="Q78" i="109"/>
  <c r="L78" i="109"/>
  <c r="R77" i="109"/>
  <c r="Q77" i="109"/>
  <c r="L77" i="109"/>
  <c r="R76" i="109"/>
  <c r="Q76" i="109"/>
  <c r="L76" i="109"/>
  <c r="R75" i="109"/>
  <c r="Q75" i="109"/>
  <c r="L75" i="109"/>
  <c r="R74" i="109"/>
  <c r="Q74" i="109"/>
  <c r="L74" i="109"/>
  <c r="R73" i="109"/>
  <c r="Q73" i="109"/>
  <c r="M73" i="109"/>
  <c r="L73" i="109"/>
  <c r="R72" i="109"/>
  <c r="Q72" i="109"/>
  <c r="M72" i="109"/>
  <c r="L72" i="109"/>
  <c r="R71" i="109"/>
  <c r="Q71" i="109"/>
  <c r="M71" i="109"/>
  <c r="L71" i="109"/>
  <c r="R70" i="109"/>
  <c r="Q70" i="109"/>
  <c r="M70" i="109"/>
  <c r="L70" i="109"/>
  <c r="R69" i="109"/>
  <c r="Q69" i="109"/>
  <c r="M69" i="109"/>
  <c r="L69" i="109"/>
  <c r="R68" i="109"/>
  <c r="Q68" i="109"/>
  <c r="M68" i="109"/>
  <c r="L68" i="109"/>
  <c r="R67" i="109"/>
  <c r="Q67" i="109"/>
  <c r="M67" i="109"/>
  <c r="L67" i="109"/>
  <c r="Q66" i="109"/>
  <c r="L66" i="109"/>
  <c r="R65" i="109"/>
  <c r="Q65" i="109"/>
  <c r="L65" i="109"/>
  <c r="R64" i="109"/>
  <c r="Q64" i="109"/>
  <c r="M64" i="109"/>
  <c r="L64" i="109"/>
  <c r="R63" i="109"/>
  <c r="Q63" i="109"/>
  <c r="M63" i="109"/>
  <c r="L63" i="109"/>
  <c r="R62" i="109"/>
  <c r="Q62" i="109"/>
  <c r="M62" i="109"/>
  <c r="L62" i="109"/>
  <c r="Q61" i="109"/>
  <c r="M61" i="109"/>
  <c r="L61" i="109"/>
  <c r="Q60" i="109"/>
  <c r="L60" i="109"/>
  <c r="R59" i="109"/>
  <c r="Q59" i="109"/>
  <c r="M59" i="109"/>
  <c r="L59" i="109"/>
  <c r="R58" i="109"/>
  <c r="Q58" i="109"/>
  <c r="M58" i="109"/>
  <c r="L58" i="109"/>
  <c r="R57" i="109"/>
  <c r="Q57" i="109"/>
  <c r="M57" i="109"/>
  <c r="L57" i="109"/>
  <c r="R56" i="109"/>
  <c r="Q56" i="109"/>
  <c r="M56" i="109"/>
  <c r="L56" i="109"/>
  <c r="R55" i="109"/>
  <c r="Q55" i="109"/>
  <c r="M55" i="109"/>
  <c r="L55" i="109"/>
  <c r="R54" i="109"/>
  <c r="Q54" i="109"/>
  <c r="M54" i="109"/>
  <c r="L54" i="109"/>
  <c r="R53" i="109"/>
  <c r="Q53" i="109"/>
  <c r="L53" i="109"/>
  <c r="R52" i="109"/>
  <c r="Q52" i="109"/>
  <c r="M52" i="109"/>
  <c r="L52" i="109"/>
  <c r="R51" i="109"/>
  <c r="Q51" i="109"/>
  <c r="L51" i="109"/>
  <c r="R50" i="109"/>
  <c r="Q50" i="109"/>
  <c r="L50" i="109"/>
  <c r="Q49" i="109"/>
  <c r="M49" i="109"/>
  <c r="L49" i="109"/>
  <c r="R48" i="109"/>
  <c r="Q48" i="109"/>
  <c r="L48" i="109"/>
  <c r="R47" i="109"/>
  <c r="Q47" i="109"/>
  <c r="L47" i="109"/>
  <c r="R46" i="109"/>
  <c r="Q46" i="109"/>
  <c r="L46" i="109"/>
  <c r="Q45" i="109"/>
  <c r="L45" i="109"/>
  <c r="Q44" i="109"/>
  <c r="L44" i="109"/>
  <c r="R43" i="109"/>
  <c r="Q43" i="109"/>
  <c r="M43" i="109"/>
  <c r="L43" i="109"/>
  <c r="R42" i="109"/>
  <c r="Q42" i="109"/>
  <c r="L42" i="109"/>
  <c r="R41" i="109"/>
  <c r="Q41" i="109"/>
  <c r="L41" i="109"/>
  <c r="Q40" i="109"/>
  <c r="L40" i="109"/>
  <c r="R39" i="109"/>
  <c r="Q39" i="109"/>
  <c r="M39" i="109"/>
  <c r="L39" i="109"/>
  <c r="Q38" i="109"/>
  <c r="L38" i="109"/>
  <c r="R37" i="109"/>
  <c r="Q37" i="109"/>
  <c r="M37" i="109"/>
  <c r="L37" i="109"/>
  <c r="Q36" i="109"/>
  <c r="M36" i="109"/>
  <c r="L36" i="109"/>
  <c r="R35" i="109"/>
  <c r="Q35" i="109"/>
  <c r="L35" i="109"/>
  <c r="R34" i="109"/>
  <c r="Q34" i="109"/>
  <c r="M34" i="109"/>
  <c r="L34" i="109"/>
  <c r="Q33" i="109"/>
  <c r="L33" i="109"/>
  <c r="R32" i="109"/>
  <c r="Q32" i="109"/>
  <c r="M32" i="109"/>
  <c r="L32" i="109"/>
  <c r="R31" i="109"/>
  <c r="Q31" i="109"/>
  <c r="M31" i="109"/>
  <c r="L31" i="109"/>
  <c r="R30" i="109"/>
  <c r="Q30" i="109"/>
  <c r="L30" i="109"/>
  <c r="R29" i="109"/>
  <c r="Q29" i="109"/>
  <c r="L29" i="109"/>
  <c r="R28" i="109"/>
  <c r="Q28" i="109"/>
  <c r="M28" i="109"/>
  <c r="L28" i="109"/>
  <c r="R27" i="109"/>
  <c r="Q27" i="109"/>
  <c r="M27" i="109"/>
  <c r="L27" i="109"/>
  <c r="R26" i="109"/>
  <c r="Q26" i="109"/>
  <c r="M26" i="109"/>
  <c r="L26" i="109"/>
  <c r="R25" i="109"/>
  <c r="Q25" i="109"/>
  <c r="M25" i="109"/>
  <c r="L25" i="109"/>
  <c r="R24" i="109"/>
  <c r="Q24" i="109"/>
  <c r="M24" i="109"/>
  <c r="L24" i="109"/>
  <c r="Q23" i="109"/>
  <c r="M23" i="109"/>
  <c r="L23" i="109"/>
  <c r="R22" i="109"/>
  <c r="Q22" i="109"/>
  <c r="M22" i="109"/>
  <c r="L22" i="109"/>
  <c r="R21" i="109"/>
  <c r="Q21" i="109"/>
  <c r="L21" i="109"/>
  <c r="Q20" i="109"/>
  <c r="L20" i="109"/>
  <c r="Q19" i="109"/>
  <c r="L19" i="109"/>
  <c r="Q18" i="109"/>
  <c r="L18" i="109"/>
  <c r="Q17" i="109"/>
  <c r="L17" i="109"/>
  <c r="Q16" i="109"/>
  <c r="L16" i="109"/>
  <c r="Q15" i="109"/>
  <c r="L15" i="109"/>
  <c r="Q14" i="109"/>
  <c r="L14" i="109"/>
  <c r="Q80" i="75"/>
  <c r="Q141" i="75" s="1"/>
  <c r="R75" i="74"/>
  <c r="Q75" i="74"/>
  <c r="M75" i="74"/>
  <c r="L75" i="74"/>
  <c r="R74" i="74"/>
  <c r="Q74" i="74"/>
  <c r="L74" i="74"/>
  <c r="R73" i="74"/>
  <c r="Q73" i="74"/>
  <c r="M73" i="74"/>
  <c r="L73" i="74"/>
  <c r="R72" i="74"/>
  <c r="Q72" i="74"/>
  <c r="M72" i="74"/>
  <c r="L72" i="74"/>
  <c r="R71" i="74"/>
  <c r="Q71" i="74"/>
  <c r="M71" i="74"/>
  <c r="L71" i="74"/>
  <c r="R70" i="74"/>
  <c r="Q70" i="74"/>
  <c r="M70" i="74"/>
  <c r="L70" i="74"/>
  <c r="R69" i="74"/>
  <c r="Q69" i="74"/>
  <c r="M69" i="74"/>
  <c r="L69" i="74"/>
  <c r="R68" i="74"/>
  <c r="Q68" i="74"/>
  <c r="L68" i="74"/>
  <c r="R67" i="74"/>
  <c r="Q67" i="74"/>
  <c r="M67" i="74"/>
  <c r="L67" i="74"/>
  <c r="R66" i="74"/>
  <c r="Q66" i="74"/>
  <c r="M66" i="74"/>
  <c r="L66" i="74"/>
  <c r="R65" i="74"/>
  <c r="Q65" i="74"/>
  <c r="M65" i="74"/>
  <c r="L65" i="74"/>
  <c r="R64" i="74"/>
  <c r="Q64" i="74"/>
  <c r="R63" i="74"/>
  <c r="Q63" i="74"/>
  <c r="R62" i="74"/>
  <c r="Q62" i="74"/>
  <c r="L62" i="74"/>
  <c r="R61" i="74"/>
  <c r="R60" i="74"/>
  <c r="Q60" i="74"/>
  <c r="M60" i="74"/>
  <c r="L60" i="74"/>
  <c r="R59" i="74"/>
  <c r="Q59" i="74"/>
  <c r="M59" i="74"/>
  <c r="L59" i="74"/>
  <c r="R58" i="74"/>
  <c r="Q58" i="74"/>
  <c r="L58" i="74"/>
  <c r="M58" i="74" s="1"/>
  <c r="R57" i="74"/>
  <c r="Q57" i="74"/>
  <c r="M57" i="74"/>
  <c r="L57" i="74"/>
  <c r="R56" i="74"/>
  <c r="Q56" i="74"/>
  <c r="M56" i="74"/>
  <c r="L56" i="74"/>
  <c r="R55" i="74"/>
  <c r="Q55" i="74"/>
  <c r="L55" i="74"/>
  <c r="R54" i="74"/>
  <c r="Q54" i="74"/>
  <c r="M54" i="74"/>
  <c r="L54" i="74"/>
  <c r="R53" i="74"/>
  <c r="Q53" i="74"/>
  <c r="M53" i="74"/>
  <c r="L53" i="74"/>
  <c r="R52" i="74"/>
  <c r="Q52" i="74"/>
  <c r="L52" i="74"/>
  <c r="M52" i="74" s="1"/>
  <c r="R51" i="74"/>
  <c r="Q51" i="74"/>
  <c r="M51" i="74"/>
  <c r="L51" i="74"/>
  <c r="R50" i="74"/>
  <c r="Q50" i="74"/>
  <c r="L50" i="74"/>
  <c r="M50" i="74" s="1"/>
  <c r="R49" i="74"/>
  <c r="Q49" i="74"/>
  <c r="M49" i="74"/>
  <c r="L49" i="74"/>
  <c r="R48" i="74"/>
  <c r="Q48" i="74"/>
  <c r="L48" i="74"/>
  <c r="M48" i="74" s="1"/>
  <c r="R47" i="74"/>
  <c r="Q47" i="74"/>
  <c r="M47" i="74"/>
  <c r="L47" i="74"/>
  <c r="R46" i="74"/>
  <c r="Q46" i="74"/>
  <c r="L46" i="74"/>
  <c r="M46" i="74" s="1"/>
  <c r="R45" i="74"/>
  <c r="Q45" i="74"/>
  <c r="M45" i="74"/>
  <c r="L45" i="74"/>
  <c r="R44" i="74"/>
  <c r="Q44" i="74"/>
  <c r="M44" i="74"/>
  <c r="L44" i="74"/>
  <c r="R43" i="74"/>
  <c r="R42" i="74"/>
  <c r="Q42" i="74"/>
  <c r="L42" i="74"/>
  <c r="R41" i="74"/>
  <c r="Q41" i="74"/>
  <c r="L41" i="74"/>
  <c r="M41" i="74" s="1"/>
  <c r="R40" i="74"/>
  <c r="Q40" i="74"/>
  <c r="R39" i="74"/>
  <c r="Q39" i="74"/>
  <c r="R38" i="74"/>
  <c r="Q38" i="74"/>
  <c r="M38" i="74"/>
  <c r="L38" i="74"/>
  <c r="R37" i="74"/>
  <c r="Q37" i="74"/>
  <c r="L37" i="74"/>
  <c r="M37" i="74" s="1"/>
  <c r="R36" i="74"/>
  <c r="Q36" i="74"/>
  <c r="L36" i="74"/>
  <c r="M36" i="74" s="1"/>
  <c r="R35" i="74"/>
  <c r="Q35" i="74"/>
  <c r="R34" i="74"/>
  <c r="Q34" i="74"/>
  <c r="R33" i="74"/>
  <c r="Q33" i="74"/>
  <c r="M33" i="74"/>
  <c r="L33" i="74"/>
  <c r="R32" i="74"/>
  <c r="Q32" i="74"/>
  <c r="M32" i="74"/>
  <c r="L32" i="74"/>
  <c r="R31" i="74"/>
  <c r="Q31" i="74"/>
  <c r="L31" i="74"/>
  <c r="R30" i="74"/>
  <c r="Q30" i="74"/>
  <c r="M30" i="74"/>
  <c r="L30" i="74"/>
  <c r="R29" i="74"/>
  <c r="Q29" i="74"/>
  <c r="M29" i="74"/>
  <c r="L29" i="74"/>
  <c r="R28" i="74"/>
  <c r="Q28" i="74"/>
  <c r="L28" i="74"/>
  <c r="R27" i="74"/>
  <c r="Q27" i="74"/>
  <c r="R26" i="74"/>
  <c r="Q26" i="74"/>
  <c r="M26" i="74"/>
  <c r="L26" i="74"/>
  <c r="R25" i="74"/>
  <c r="Q25" i="74"/>
  <c r="R24" i="74"/>
  <c r="Q24" i="74"/>
  <c r="L24" i="74"/>
  <c r="R23" i="74"/>
  <c r="Q23" i="74"/>
  <c r="M23" i="74"/>
  <c r="L23" i="74"/>
  <c r="R22" i="74"/>
  <c r="Q22" i="74"/>
  <c r="M22" i="74"/>
  <c r="L22" i="74"/>
  <c r="R21" i="74"/>
  <c r="Q21" i="74"/>
  <c r="M21" i="74"/>
  <c r="L21" i="74"/>
  <c r="R20" i="74"/>
  <c r="Q20" i="74"/>
  <c r="R19" i="74"/>
  <c r="Q19" i="74"/>
  <c r="L19" i="74"/>
  <c r="R18" i="74"/>
  <c r="Q18" i="74"/>
  <c r="L18" i="74"/>
  <c r="R17" i="74"/>
  <c r="Q17" i="74"/>
  <c r="L17" i="74"/>
  <c r="R16" i="74"/>
  <c r="Q16" i="74"/>
  <c r="M16" i="74"/>
  <c r="L16" i="74"/>
  <c r="R15" i="74"/>
  <c r="Q15" i="74"/>
  <c r="L15" i="74"/>
  <c r="R14" i="74"/>
  <c r="Q14" i="74"/>
  <c r="L14" i="74"/>
  <c r="Q80" i="74"/>
  <c r="A17" i="13" a="1"/>
  <c r="A17" i="13" s="1"/>
  <c r="A20" i="13" a="1"/>
  <c r="A20" i="13" s="1"/>
  <c r="A19" i="13" a="1"/>
  <c r="A19" i="13" s="1"/>
  <c r="A16" i="13" a="1"/>
  <c r="A16" i="13" s="1"/>
  <c r="A14" i="13" a="1"/>
  <c r="A14" i="13" s="1"/>
  <c r="L19" i="72"/>
  <c r="A21" i="13" a="1"/>
  <c r="A21" i="13" s="1"/>
  <c r="Q140" i="76" l="1"/>
  <c r="Q138" i="73"/>
  <c r="S68" i="105" a="1"/>
  <c r="S68" i="105" s="1"/>
  <c r="L134" i="104"/>
  <c r="S35" i="105" a="1"/>
  <c r="S35" i="105" s="1"/>
  <c r="S50" i="92" a="1"/>
  <c r="S50" i="92" s="1"/>
  <c r="S52" i="92" a="1"/>
  <c r="S52" i="92" s="1"/>
  <c r="S74" i="92" a="1"/>
  <c r="S74" i="92" s="1"/>
  <c r="S76" i="92" a="1"/>
  <c r="S76" i="92" s="1"/>
  <c r="S78" i="92" a="1"/>
  <c r="S78" i="92" s="1"/>
  <c r="S75" i="104" a="1"/>
  <c r="S75" i="104" s="1"/>
  <c r="S47" i="76" a="1"/>
  <c r="S47" i="76" s="1"/>
  <c r="S80" i="94" a="1"/>
  <c r="S80" i="94" s="1"/>
  <c r="S89" i="93" a="1"/>
  <c r="S89" i="93" s="1"/>
  <c r="S91" i="93" a="1"/>
  <c r="S91" i="93" s="1"/>
  <c r="S55" i="104" a="1"/>
  <c r="S55" i="104" s="1"/>
  <c r="S35" i="103" a="1"/>
  <c r="S35" i="103" s="1"/>
  <c r="S51" i="103" a="1"/>
  <c r="S51" i="103" s="1"/>
  <c r="S39" i="103" a="1"/>
  <c r="S39" i="103" s="1"/>
  <c r="S70" i="103" a="1"/>
  <c r="S70" i="103" s="1"/>
  <c r="S38" i="104" a="1"/>
  <c r="S38" i="104" s="1"/>
  <c r="S49" i="104" a="1"/>
  <c r="S49" i="104" s="1"/>
  <c r="S38" i="103" a="1"/>
  <c r="S38" i="103" s="1"/>
  <c r="S40" i="103" a="1"/>
  <c r="S40" i="103" s="1"/>
  <c r="S56" i="103" a="1"/>
  <c r="S56" i="103" s="1"/>
  <c r="S58" i="103" a="1"/>
  <c r="S58" i="103" s="1"/>
  <c r="S39" i="104" a="1"/>
  <c r="S39" i="104" s="1"/>
  <c r="S46" i="104" a="1"/>
  <c r="S46" i="104" s="1"/>
  <c r="S48" i="104" a="1"/>
  <c r="S48" i="104" s="1"/>
  <c r="S49" i="98" a="1"/>
  <c r="S49" i="98" s="1"/>
  <c r="S53" i="98" a="1"/>
  <c r="S53" i="98" s="1"/>
  <c r="S73" i="98" a="1"/>
  <c r="S73" i="98" s="1"/>
  <c r="S77" i="98" a="1"/>
  <c r="S77" i="98" s="1"/>
  <c r="S24" i="100" a="1"/>
  <c r="S24" i="100" s="1"/>
  <c r="S13" i="101" a="1"/>
  <c r="S13" i="101" s="1"/>
  <c r="S21" i="101" a="1"/>
  <c r="S21" i="101" s="1"/>
  <c r="S23" i="101" a="1"/>
  <c r="S23" i="101" s="1"/>
  <c r="S25" i="101" a="1"/>
  <c r="S25" i="101" s="1"/>
  <c r="S27" i="101" a="1"/>
  <c r="S27" i="101" s="1"/>
  <c r="S29" i="101" a="1"/>
  <c r="S29" i="101" s="1"/>
  <c r="S31" i="101" a="1"/>
  <c r="S31" i="101" s="1"/>
  <c r="S61" i="101" a="1"/>
  <c r="S61" i="101" s="1"/>
  <c r="S28" i="103" a="1"/>
  <c r="S28" i="103" s="1"/>
  <c r="S74" i="105" a="1"/>
  <c r="S74" i="105" s="1"/>
  <c r="S78" i="104" a="1"/>
  <c r="S78" i="104" s="1"/>
  <c r="S28" i="105" a="1"/>
  <c r="S28" i="105" s="1"/>
  <c r="S24" i="90" a="1"/>
  <c r="S24" i="90" s="1"/>
  <c r="S64" i="90" a="1"/>
  <c r="S64" i="90" s="1"/>
  <c r="S44" i="76" a="1"/>
  <c r="S44" i="76" s="1"/>
  <c r="S15" i="92" a="1"/>
  <c r="S15" i="92" s="1"/>
  <c r="S19" i="92" a="1"/>
  <c r="S19" i="92" s="1"/>
  <c r="S23" i="92" a="1"/>
  <c r="S23" i="92" s="1"/>
  <c r="S27" i="92" a="1"/>
  <c r="S27" i="92" s="1"/>
  <c r="S31" i="92" a="1"/>
  <c r="S31" i="92" s="1"/>
  <c r="S63" i="92" a="1"/>
  <c r="S63" i="92" s="1"/>
  <c r="S67" i="92" a="1"/>
  <c r="S67" i="92" s="1"/>
  <c r="S71" i="92" a="1"/>
  <c r="S71" i="92" s="1"/>
  <c r="S77" i="94" a="1"/>
  <c r="S77" i="94" s="1"/>
  <c r="S84" i="94" a="1"/>
  <c r="S84" i="94" s="1"/>
  <c r="S89" i="97" a="1"/>
  <c r="S89" i="97" s="1"/>
  <c r="S91" i="97" a="1"/>
  <c r="S91" i="97" s="1"/>
  <c r="S13" i="98" a="1"/>
  <c r="S13" i="98" s="1"/>
  <c r="S17" i="98" a="1"/>
  <c r="S17" i="98" s="1"/>
  <c r="S21" i="98" a="1"/>
  <c r="S21" i="98" s="1"/>
  <c r="S25" i="98" a="1"/>
  <c r="S25" i="98" s="1"/>
  <c r="S29" i="98" a="1"/>
  <c r="S29" i="98" s="1"/>
  <c r="S61" i="98" a="1"/>
  <c r="S61" i="98" s="1"/>
  <c r="S65" i="98" a="1"/>
  <c r="S65" i="98" s="1"/>
  <c r="S69" i="98" a="1"/>
  <c r="S69" i="98" s="1"/>
  <c r="S90" i="99" a="1"/>
  <c r="S90" i="99" s="1"/>
  <c r="S55" i="105" a="1"/>
  <c r="S55" i="105" s="1"/>
  <c r="S75" i="105" a="1"/>
  <c r="S75" i="105" s="1"/>
  <c r="S25" i="103" a="1"/>
  <c r="S25" i="103" s="1"/>
  <c r="S32" i="103" a="1"/>
  <c r="S32" i="103" s="1"/>
  <c r="S43" i="103" a="1"/>
  <c r="S43" i="103" s="1"/>
  <c r="S35" i="104" a="1"/>
  <c r="S35" i="104" s="1"/>
  <c r="S69" i="104" a="1"/>
  <c r="S69" i="104" s="1"/>
  <c r="S61" i="105" a="1"/>
  <c r="S61" i="105" s="1"/>
  <c r="S16" i="103" a="1"/>
  <c r="S16" i="103" s="1"/>
  <c r="S21" i="103" a="1"/>
  <c r="S21" i="103" s="1"/>
  <c r="S48" i="103" a="1"/>
  <c r="S48" i="103" s="1"/>
  <c r="S33" i="104" a="1"/>
  <c r="S33" i="104" s="1"/>
  <c r="S62" i="104" a="1"/>
  <c r="S62" i="104" s="1"/>
  <c r="S53" i="105" a="1"/>
  <c r="S53" i="105" s="1"/>
  <c r="S68" i="103" a="1"/>
  <c r="S68" i="103" s="1"/>
  <c r="S24" i="104" a="1"/>
  <c r="S24" i="104" s="1"/>
  <c r="S56" i="104" a="1"/>
  <c r="S56" i="104" s="1"/>
  <c r="S72" i="104" a="1"/>
  <c r="S72" i="104" s="1"/>
  <c r="S76" i="104" a="1"/>
  <c r="S76" i="104" s="1"/>
  <c r="S55" i="103" a="1"/>
  <c r="S55" i="103" s="1"/>
  <c r="S85" i="94" a="1"/>
  <c r="S85" i="94" s="1"/>
  <c r="S70" i="76" a="1"/>
  <c r="S70" i="76" s="1"/>
  <c r="S46" i="103" a="1"/>
  <c r="S46" i="103" s="1"/>
  <c r="S40" i="104" a="1"/>
  <c r="S40" i="104" s="1"/>
  <c r="R134" i="104"/>
  <c r="S21" i="105" a="1"/>
  <c r="S21" i="105" s="1"/>
  <c r="S66" i="105" a="1"/>
  <c r="S66" i="105" s="1"/>
  <c r="S64" i="105" a="1"/>
  <c r="S64" i="105" s="1"/>
  <c r="S53" i="90" a="1"/>
  <c r="S53" i="90" s="1"/>
  <c r="S77" i="90" a="1"/>
  <c r="S77" i="90" s="1"/>
  <c r="S92" i="99" a="1"/>
  <c r="S92" i="99" s="1"/>
  <c r="S61" i="103" a="1"/>
  <c r="S61" i="103" s="1"/>
  <c r="S50" i="105" a="1"/>
  <c r="S50" i="105" s="1"/>
  <c r="S58" i="105" a="1"/>
  <c r="S58" i="105" s="1"/>
  <c r="S47" i="73" a="1"/>
  <c r="S47" i="73" s="1"/>
  <c r="S56" i="73" a="1"/>
  <c r="S56" i="73" s="1"/>
  <c r="S27" i="94" a="1"/>
  <c r="S27" i="94" s="1"/>
  <c r="S29" i="94" a="1"/>
  <c r="S29" i="94" s="1"/>
  <c r="S31" i="94" a="1"/>
  <c r="S31" i="94" s="1"/>
  <c r="S61" i="94" a="1"/>
  <c r="S61" i="94" s="1"/>
  <c r="S15" i="95" a="1"/>
  <c r="S15" i="95" s="1"/>
  <c r="S16" i="96" a="1"/>
  <c r="S16" i="96" s="1"/>
  <c r="S27" i="96" a="1"/>
  <c r="S27" i="96" s="1"/>
  <c r="S31" i="96" a="1"/>
  <c r="S31" i="96" s="1"/>
  <c r="S62" i="96" a="1"/>
  <c r="S62" i="96" s="1"/>
  <c r="S67" i="96" a="1"/>
  <c r="S67" i="96" s="1"/>
  <c r="S50" i="97" a="1"/>
  <c r="S50" i="97" s="1"/>
  <c r="S52" i="97" a="1"/>
  <c r="S52" i="97" s="1"/>
  <c r="S74" i="97" a="1"/>
  <c r="S74" i="97" s="1"/>
  <c r="S76" i="97" a="1"/>
  <c r="S76" i="97" s="1"/>
  <c r="S78" i="97" a="1"/>
  <c r="S78" i="97" s="1"/>
  <c r="S24" i="103" a="1"/>
  <c r="S24" i="103" s="1"/>
  <c r="S31" i="103" a="1"/>
  <c r="S31" i="103" s="1"/>
  <c r="S43" i="104" a="1"/>
  <c r="S43" i="104" s="1"/>
  <c r="S52" i="104" a="1"/>
  <c r="S52" i="104" s="1"/>
  <c r="S68" i="104" a="1"/>
  <c r="S68" i="104" s="1"/>
  <c r="S67" i="105" a="1"/>
  <c r="S67" i="105" s="1"/>
  <c r="S70" i="96" a="1"/>
  <c r="S70" i="96" s="1"/>
  <c r="S22" i="103" a="1"/>
  <c r="S22" i="103" s="1"/>
  <c r="S60" i="103" a="1"/>
  <c r="S60" i="103" s="1"/>
  <c r="S62" i="103" a="1"/>
  <c r="S62" i="103" s="1"/>
  <c r="S64" i="103" a="1"/>
  <c r="S64" i="103" s="1"/>
  <c r="S16" i="104" a="1"/>
  <c r="S16" i="104" s="1"/>
  <c r="S32" i="104" a="1"/>
  <c r="S32" i="104" s="1"/>
  <c r="S59" i="104" a="1"/>
  <c r="S59" i="104" s="1"/>
  <c r="S63" i="104" a="1"/>
  <c r="S63" i="104" s="1"/>
  <c r="S76" i="105" a="1"/>
  <c r="S76" i="105" s="1"/>
  <c r="S41" i="76" a="1"/>
  <c r="S41" i="76" s="1"/>
  <c r="S51" i="105" a="1"/>
  <c r="S51" i="105" s="1"/>
  <c r="S81" i="105" a="1"/>
  <c r="S81" i="105" s="1"/>
  <c r="S31" i="104" a="1"/>
  <c r="S31" i="104" s="1"/>
  <c r="S54" i="104" a="1"/>
  <c r="S54" i="104" s="1"/>
  <c r="S61" i="104" a="1"/>
  <c r="S61" i="104" s="1"/>
  <c r="S74" i="104" a="1"/>
  <c r="S74" i="104" s="1"/>
  <c r="S60" i="105" a="1"/>
  <c r="S60" i="105" s="1"/>
  <c r="S49" i="105" a="1"/>
  <c r="S49" i="105" s="1"/>
  <c r="S28" i="100" a="1"/>
  <c r="S28" i="100" s="1"/>
  <c r="S16" i="76" a="1"/>
  <c r="S16" i="76" s="1"/>
  <c r="S89" i="103" a="1"/>
  <c r="S89" i="103" s="1"/>
  <c r="S28" i="104" a="1"/>
  <c r="S28" i="104" s="1"/>
  <c r="S47" i="104" a="1"/>
  <c r="S47" i="104" s="1"/>
  <c r="S70" i="104" a="1"/>
  <c r="S70" i="104" s="1"/>
  <c r="S52" i="105" a="1"/>
  <c r="S52" i="105" s="1"/>
  <c r="S32" i="105" a="1"/>
  <c r="S32" i="105" s="1"/>
  <c r="S63" i="103" a="1"/>
  <c r="S63" i="103" s="1"/>
  <c r="S25" i="104" a="1"/>
  <c r="S25" i="104" s="1"/>
  <c r="S60" i="104" a="1"/>
  <c r="S60" i="104" s="1"/>
  <c r="S64" i="104" a="1"/>
  <c r="S64" i="104" s="1"/>
  <c r="S73" i="104" a="1"/>
  <c r="S73" i="104" s="1"/>
  <c r="S69" i="105" a="1"/>
  <c r="S69" i="105" s="1"/>
  <c r="S89" i="105" a="1"/>
  <c r="S89" i="105" s="1"/>
  <c r="S46" i="105" a="1"/>
  <c r="S46" i="105" s="1"/>
  <c r="S70" i="105" a="1"/>
  <c r="S70" i="105" s="1"/>
  <c r="S79" i="105" a="1"/>
  <c r="S79" i="105" s="1"/>
  <c r="S84" i="105" a="1"/>
  <c r="S84" i="105" s="1"/>
  <c r="S24" i="105" a="1"/>
  <c r="S24" i="105" s="1"/>
  <c r="S47" i="105" a="1"/>
  <c r="S47" i="105" s="1"/>
  <c r="S56" i="105" a="1"/>
  <c r="S56" i="105" s="1"/>
  <c r="S62" i="105" a="1"/>
  <c r="S62" i="105" s="1"/>
  <c r="S82" i="105" a="1"/>
  <c r="S82" i="105" s="1"/>
  <c r="S33" i="105" a="1"/>
  <c r="S33" i="105" s="1"/>
  <c r="S40" i="105" a="1"/>
  <c r="S40" i="105" s="1"/>
  <c r="S65" i="105" a="1"/>
  <c r="S65" i="105" s="1"/>
  <c r="S22" i="105" a="1"/>
  <c r="S22" i="105" s="1"/>
  <c r="S54" i="105" a="1"/>
  <c r="S54" i="105" s="1"/>
  <c r="S80" i="105" a="1"/>
  <c r="S80" i="105" s="1"/>
  <c r="S16" i="105" a="1"/>
  <c r="S16" i="105" s="1"/>
  <c r="S25" i="105" a="1"/>
  <c r="S25" i="105" s="1"/>
  <c r="S48" i="105" a="1"/>
  <c r="S48" i="105" s="1"/>
  <c r="S57" i="105" a="1"/>
  <c r="S57" i="105" s="1"/>
  <c r="S63" i="105" a="1"/>
  <c r="S63" i="105" s="1"/>
  <c r="S78" i="105" a="1"/>
  <c r="S78" i="105" s="1"/>
  <c r="S13" i="105" a="1"/>
  <c r="S13" i="105" s="1"/>
  <c r="S13" i="104" a="1"/>
  <c r="S13" i="104" s="1"/>
  <c r="S53" i="103" a="1"/>
  <c r="S53" i="103" s="1"/>
  <c r="S78" i="103" a="1"/>
  <c r="S78" i="103" s="1"/>
  <c r="S82" i="103" a="1"/>
  <c r="S82" i="103" s="1"/>
  <c r="S49" i="103" a="1"/>
  <c r="S49" i="103" s="1"/>
  <c r="S57" i="103" a="1"/>
  <c r="S57" i="103" s="1"/>
  <c r="S91" i="94" a="1"/>
  <c r="S91" i="94" s="1"/>
  <c r="S33" i="103" a="1"/>
  <c r="S33" i="103" s="1"/>
  <c r="S65" i="103" a="1"/>
  <c r="S65" i="103" s="1"/>
  <c r="S79" i="103" a="1"/>
  <c r="S79" i="103" s="1"/>
  <c r="S81" i="103" a="1"/>
  <c r="S81" i="103" s="1"/>
  <c r="S88" i="94" a="1"/>
  <c r="S88" i="94" s="1"/>
  <c r="S84" i="103" a="1"/>
  <c r="S84" i="103" s="1"/>
  <c r="S75" i="103" a="1"/>
  <c r="S75" i="103" s="1"/>
  <c r="S78" i="90" a="1"/>
  <c r="S78" i="90" s="1"/>
  <c r="S74" i="103" a="1"/>
  <c r="S74" i="103" s="1"/>
  <c r="S30" i="90" a="1"/>
  <c r="S30" i="90" s="1"/>
  <c r="S70" i="90" a="1"/>
  <c r="S70" i="90" s="1"/>
  <c r="S71" i="76" a="1"/>
  <c r="S71" i="76" s="1"/>
  <c r="S62" i="90" a="1"/>
  <c r="S62" i="90" s="1"/>
  <c r="S33" i="76" a="1"/>
  <c r="S33" i="76" s="1"/>
  <c r="S36" i="76" a="1"/>
  <c r="S36" i="76" s="1"/>
  <c r="S38" i="76" a="1"/>
  <c r="S38" i="76" s="1"/>
  <c r="S85" i="93" a="1"/>
  <c r="S85" i="93" s="1"/>
  <c r="S52" i="94" a="1"/>
  <c r="S52" i="94" s="1"/>
  <c r="S76" i="94" a="1"/>
  <c r="S76" i="94" s="1"/>
  <c r="S18" i="100" a="1"/>
  <c r="S18" i="100" s="1"/>
  <c r="S23" i="100" a="1"/>
  <c r="S23" i="100" s="1"/>
  <c r="S22" i="101" a="1"/>
  <c r="S22" i="101" s="1"/>
  <c r="S24" i="101" a="1"/>
  <c r="S24" i="101" s="1"/>
  <c r="S62" i="101" a="1"/>
  <c r="S62" i="101" s="1"/>
  <c r="S64" i="101" a="1"/>
  <c r="S64" i="101" s="1"/>
  <c r="S66" i="101" a="1"/>
  <c r="S66" i="101" s="1"/>
  <c r="S68" i="101" a="1"/>
  <c r="S68" i="101" s="1"/>
  <c r="S70" i="101" a="1"/>
  <c r="S70" i="101" s="1"/>
  <c r="S69" i="76" a="1"/>
  <c r="S69" i="76" s="1"/>
  <c r="S22" i="90" a="1"/>
  <c r="S22" i="90" s="1"/>
  <c r="S88" i="97" a="1"/>
  <c r="S88" i="97" s="1"/>
  <c r="S92" i="97" a="1"/>
  <c r="S92" i="97" s="1"/>
  <c r="S16" i="98" a="1"/>
  <c r="S16" i="98" s="1"/>
  <c r="S20" i="98" a="1"/>
  <c r="S20" i="98" s="1"/>
  <c r="S24" i="98" a="1"/>
  <c r="S24" i="98" s="1"/>
  <c r="S28" i="98" a="1"/>
  <c r="S28" i="98" s="1"/>
  <c r="S64" i="98" a="1"/>
  <c r="S64" i="98" s="1"/>
  <c r="S68" i="98" a="1"/>
  <c r="S68" i="98" s="1"/>
  <c r="S80" i="103" a="1"/>
  <c r="S80" i="103" s="1"/>
  <c r="S14" i="95" a="1"/>
  <c r="S14" i="95" s="1"/>
  <c r="S16" i="95" a="1"/>
  <c r="S16" i="95" s="1"/>
  <c r="S18" i="95" a="1"/>
  <c r="S18" i="95" s="1"/>
  <c r="S20" i="95" a="1"/>
  <c r="S20" i="95" s="1"/>
  <c r="S22" i="95" a="1"/>
  <c r="S22" i="95" s="1"/>
  <c r="S76" i="103" a="1"/>
  <c r="S76" i="103" s="1"/>
  <c r="S22" i="96" a="1"/>
  <c r="S22" i="96" s="1"/>
  <c r="S24" i="96" a="1"/>
  <c r="S24" i="96" s="1"/>
  <c r="S62" i="94" a="1"/>
  <c r="S62" i="94" s="1"/>
  <c r="S70" i="94" a="1"/>
  <c r="S70" i="94" s="1"/>
  <c r="S45" i="76" a="1"/>
  <c r="S45" i="76" s="1"/>
  <c r="S50" i="95" a="1"/>
  <c r="S50" i="95" s="1"/>
  <c r="S52" i="95" a="1"/>
  <c r="S52" i="95" s="1"/>
  <c r="S74" i="95" a="1"/>
  <c r="S74" i="95" s="1"/>
  <c r="S76" i="95" a="1"/>
  <c r="S76" i="95" s="1"/>
  <c r="S78" i="95" a="1"/>
  <c r="S78" i="95" s="1"/>
  <c r="S85" i="95" a="1"/>
  <c r="S85" i="95" s="1"/>
  <c r="S99" i="95" a="1"/>
  <c r="S99" i="95" s="1"/>
  <c r="S29" i="100" a="1"/>
  <c r="S29" i="100" s="1"/>
  <c r="S31" i="100" a="1"/>
  <c r="S31" i="100" s="1"/>
  <c r="S26" i="76" a="1"/>
  <c r="S26" i="76" s="1"/>
  <c r="S61" i="90" a="1"/>
  <c r="S61" i="90" s="1"/>
  <c r="S69" i="90" a="1"/>
  <c r="S69" i="90" s="1"/>
  <c r="S84" i="97" a="1"/>
  <c r="S84" i="97" s="1"/>
  <c r="S94" i="98" a="1"/>
  <c r="S94" i="98" s="1"/>
  <c r="S91" i="92" a="1"/>
  <c r="S91" i="92" s="1"/>
  <c r="S21" i="94" a="1"/>
  <c r="S21" i="94" s="1"/>
  <c r="S23" i="94" a="1"/>
  <c r="S23" i="94" s="1"/>
  <c r="S25" i="94" a="1"/>
  <c r="S25" i="94" s="1"/>
  <c r="S49" i="94" a="1"/>
  <c r="S49" i="94" s="1"/>
  <c r="S73" i="94" a="1"/>
  <c r="S73" i="94" s="1"/>
  <c r="S69" i="94" a="1"/>
  <c r="S69" i="94" s="1"/>
  <c r="S99" i="96" a="1"/>
  <c r="S99" i="96" s="1"/>
  <c r="S99" i="91" a="1"/>
  <c r="S99" i="91" s="1"/>
  <c r="S99" i="92" a="1"/>
  <c r="S99" i="92" s="1"/>
  <c r="S68" i="94" a="1"/>
  <c r="S68" i="94" s="1"/>
  <c r="S86" i="96" a="1"/>
  <c r="S86" i="96" s="1"/>
  <c r="S13" i="97" a="1"/>
  <c r="S13" i="97" s="1"/>
  <c r="S15" i="97" a="1"/>
  <c r="S15" i="97" s="1"/>
  <c r="S17" i="97" a="1"/>
  <c r="S17" i="97" s="1"/>
  <c r="S19" i="97" a="1"/>
  <c r="S19" i="97" s="1"/>
  <c r="S27" i="100" a="1"/>
  <c r="S27" i="100" s="1"/>
  <c r="S67" i="100" a="1"/>
  <c r="S67" i="100" s="1"/>
  <c r="S50" i="101" a="1"/>
  <c r="S50" i="101" s="1"/>
  <c r="S53" i="76" a="1"/>
  <c r="S53" i="76" s="1"/>
  <c r="S88" i="95" a="1"/>
  <c r="S88" i="95" s="1"/>
  <c r="S92" i="95" a="1"/>
  <c r="S92" i="95" s="1"/>
  <c r="S64" i="99" a="1"/>
  <c r="S64" i="99" s="1"/>
  <c r="S68" i="99" a="1"/>
  <c r="S68" i="99" s="1"/>
  <c r="S28" i="101" a="1"/>
  <c r="S28" i="101" s="1"/>
  <c r="S51" i="95" a="1"/>
  <c r="S51" i="95" s="1"/>
  <c r="S75" i="95" a="1"/>
  <c r="S75" i="95" s="1"/>
  <c r="S84" i="95" a="1"/>
  <c r="S84" i="95" s="1"/>
  <c r="S86" i="95" a="1"/>
  <c r="S86" i="95" s="1"/>
  <c r="S26" i="96" a="1"/>
  <c r="S26" i="96" s="1"/>
  <c r="S28" i="96" a="1"/>
  <c r="S28" i="96" s="1"/>
  <c r="S30" i="96" a="1"/>
  <c r="S30" i="96" s="1"/>
  <c r="S71" i="96" a="1"/>
  <c r="S71" i="96" s="1"/>
  <c r="S76" i="96" a="1"/>
  <c r="S76" i="96" s="1"/>
  <c r="S30" i="100" a="1"/>
  <c r="S30" i="100" s="1"/>
  <c r="S49" i="101" a="1"/>
  <c r="S49" i="101" s="1"/>
  <c r="S49" i="76" a="1"/>
  <c r="S49" i="76" s="1"/>
  <c r="S65" i="76" a="1"/>
  <c r="S65" i="76" s="1"/>
  <c r="S99" i="98" a="1"/>
  <c r="S99" i="98" s="1"/>
  <c r="S32" i="76" a="1"/>
  <c r="S32" i="76" s="1"/>
  <c r="S72" i="76" a="1"/>
  <c r="S72" i="76" s="1"/>
  <c r="S23" i="90" a="1"/>
  <c r="S23" i="90" s="1"/>
  <c r="S31" i="90" a="1"/>
  <c r="S31" i="90" s="1"/>
  <c r="S63" i="90" a="1"/>
  <c r="S63" i="90" s="1"/>
  <c r="S94" i="92" a="1"/>
  <c r="S94" i="92" s="1"/>
  <c r="S63" i="94" a="1"/>
  <c r="S63" i="94" s="1"/>
  <c r="S65" i="94" a="1"/>
  <c r="S65" i="94" s="1"/>
  <c r="S89" i="94" a="1"/>
  <c r="S89" i="94" s="1"/>
  <c r="S64" i="96" a="1"/>
  <c r="S64" i="96" s="1"/>
  <c r="S74" i="96" a="1"/>
  <c r="S74" i="96" s="1"/>
  <c r="S90" i="96" a="1"/>
  <c r="S90" i="96" s="1"/>
  <c r="S14" i="97" a="1"/>
  <c r="S14" i="97" s="1"/>
  <c r="S16" i="97" a="1"/>
  <c r="S16" i="97" s="1"/>
  <c r="S18" i="97" a="1"/>
  <c r="S18" i="97" s="1"/>
  <c r="S20" i="97" a="1"/>
  <c r="S20" i="97" s="1"/>
  <c r="S35" i="102" a="1"/>
  <c r="S35" i="102" s="1"/>
  <c r="S59" i="76" a="1"/>
  <c r="S59" i="76" s="1"/>
  <c r="S66" i="76" a="1"/>
  <c r="S66" i="76" s="1"/>
  <c r="S88" i="92" a="1"/>
  <c r="S88" i="92" s="1"/>
  <c r="S92" i="92" a="1"/>
  <c r="S92" i="92" s="1"/>
  <c r="S14" i="93" a="1"/>
  <c r="S14" i="93" s="1"/>
  <c r="S18" i="93" a="1"/>
  <c r="S18" i="93" s="1"/>
  <c r="S20" i="93" a="1"/>
  <c r="S20" i="93" s="1"/>
  <c r="S22" i="93" a="1"/>
  <c r="S22" i="93" s="1"/>
  <c r="S24" i="93" a="1"/>
  <c r="S24" i="93" s="1"/>
  <c r="S26" i="93" a="1"/>
  <c r="S26" i="93" s="1"/>
  <c r="S28" i="93" a="1"/>
  <c r="S28" i="93" s="1"/>
  <c r="S30" i="93" a="1"/>
  <c r="S30" i="93" s="1"/>
  <c r="S62" i="93" a="1"/>
  <c r="S62" i="93" s="1"/>
  <c r="S64" i="93" a="1"/>
  <c r="S64" i="93" s="1"/>
  <c r="S66" i="93" a="1"/>
  <c r="S66" i="93" s="1"/>
  <c r="S68" i="93" a="1"/>
  <c r="S68" i="93" s="1"/>
  <c r="S70" i="93" a="1"/>
  <c r="S70" i="93" s="1"/>
  <c r="S94" i="93" a="1"/>
  <c r="S94" i="93" s="1"/>
  <c r="S50" i="94" a="1"/>
  <c r="S50" i="94" s="1"/>
  <c r="S71" i="94" a="1"/>
  <c r="S71" i="94" s="1"/>
  <c r="S75" i="94" a="1"/>
  <c r="S75" i="94" s="1"/>
  <c r="S89" i="95" a="1"/>
  <c r="S89" i="95" s="1"/>
  <c r="S91" i="95" a="1"/>
  <c r="S91" i="95" s="1"/>
  <c r="S13" i="99" a="1"/>
  <c r="S13" i="99" s="1"/>
  <c r="S17" i="99" a="1"/>
  <c r="S17" i="99" s="1"/>
  <c r="S21" i="99" a="1"/>
  <c r="S21" i="99" s="1"/>
  <c r="S25" i="99" a="1"/>
  <c r="S25" i="99" s="1"/>
  <c r="S29" i="99" a="1"/>
  <c r="S29" i="99" s="1"/>
  <c r="S61" i="99" a="1"/>
  <c r="S61" i="99" s="1"/>
  <c r="S49" i="100" a="1"/>
  <c r="S49" i="100" s="1"/>
  <c r="S99" i="101" a="1"/>
  <c r="S99" i="101" s="1"/>
  <c r="S84" i="92" a="1"/>
  <c r="S84" i="92" s="1"/>
  <c r="S19" i="95" a="1"/>
  <c r="S19" i="95" s="1"/>
  <c r="S23" i="95" a="1"/>
  <c r="S23" i="95" s="1"/>
  <c r="S27" i="95" a="1"/>
  <c r="S27" i="95" s="1"/>
  <c r="S31" i="95" a="1"/>
  <c r="S31" i="95" s="1"/>
  <c r="S63" i="95" a="1"/>
  <c r="S63" i="95" s="1"/>
  <c r="S67" i="95" a="1"/>
  <c r="S67" i="95" s="1"/>
  <c r="S71" i="95" a="1"/>
  <c r="S71" i="95" s="1"/>
  <c r="S13" i="96" a="1"/>
  <c r="S13" i="96" s="1"/>
  <c r="S49" i="96" a="1"/>
  <c r="S49" i="96" s="1"/>
  <c r="S51" i="96" a="1"/>
  <c r="S51" i="96" s="1"/>
  <c r="S77" i="96" a="1"/>
  <c r="S77" i="96" s="1"/>
  <c r="S85" i="96" a="1"/>
  <c r="S85" i="96" s="1"/>
  <c r="S52" i="99" a="1"/>
  <c r="S52" i="99" s="1"/>
  <c r="S74" i="99" a="1"/>
  <c r="S74" i="99" s="1"/>
  <c r="S76" i="99" a="1"/>
  <c r="S76" i="99" s="1"/>
  <c r="S78" i="99" a="1"/>
  <c r="S78" i="99" s="1"/>
  <c r="S85" i="99" a="1"/>
  <c r="S85" i="99" s="1"/>
  <c r="S21" i="100" a="1"/>
  <c r="S21" i="100" s="1"/>
  <c r="S25" i="100" a="1"/>
  <c r="S25" i="100" s="1"/>
  <c r="S50" i="100" a="1"/>
  <c r="S50" i="100" s="1"/>
  <c r="S73" i="100" a="1"/>
  <c r="S73" i="100" s="1"/>
  <c r="S51" i="101" a="1"/>
  <c r="S51" i="101" s="1"/>
  <c r="S39" i="109" a="1"/>
  <c r="S39" i="109" s="1"/>
  <c r="S32" i="73" a="1"/>
  <c r="S32" i="73" s="1"/>
  <c r="S69" i="73" a="1"/>
  <c r="S69" i="73" s="1"/>
  <c r="S73" i="73" a="1"/>
  <c r="S73" i="73" s="1"/>
  <c r="S21" i="76" a="1"/>
  <c r="S21" i="76" s="1"/>
  <c r="S23" i="76" a="1"/>
  <c r="S23" i="76" s="1"/>
  <c r="S30" i="76" a="1"/>
  <c r="S30" i="76" s="1"/>
  <c r="S54" i="76" a="1"/>
  <c r="S54" i="76" s="1"/>
  <c r="S99" i="94" a="1"/>
  <c r="S99" i="94" s="1"/>
  <c r="S56" i="76" a="1"/>
  <c r="S56" i="76" s="1"/>
  <c r="S25" i="90" a="1"/>
  <c r="S25" i="90" s="1"/>
  <c r="S66" i="94" a="1"/>
  <c r="S66" i="94" s="1"/>
  <c r="S22" i="97" a="1"/>
  <c r="S22" i="97" s="1"/>
  <c r="S24" i="97" a="1"/>
  <c r="S24" i="97" s="1"/>
  <c r="S26" i="97" a="1"/>
  <c r="S26" i="97" s="1"/>
  <c r="S28" i="97" a="1"/>
  <c r="S28" i="97" s="1"/>
  <c r="S30" i="97" a="1"/>
  <c r="S30" i="97" s="1"/>
  <c r="S62" i="97" a="1"/>
  <c r="S62" i="97" s="1"/>
  <c r="S64" i="97" a="1"/>
  <c r="S64" i="97" s="1"/>
  <c r="S66" i="97" a="1"/>
  <c r="S66" i="97" s="1"/>
  <c r="S68" i="97" a="1"/>
  <c r="S68" i="97" s="1"/>
  <c r="S70" i="97" a="1"/>
  <c r="S70" i="97" s="1"/>
  <c r="S80" i="98" a="1"/>
  <c r="S80" i="98" s="1"/>
  <c r="S89" i="98" a="1"/>
  <c r="S89" i="98" s="1"/>
  <c r="R140" i="76"/>
  <c r="S92" i="90" a="1"/>
  <c r="S92" i="90" s="1"/>
  <c r="S18" i="94" a="1"/>
  <c r="S18" i="94" s="1"/>
  <c r="S51" i="94" a="1"/>
  <c r="S51" i="94" s="1"/>
  <c r="S14" i="96" a="1"/>
  <c r="S14" i="96" s="1"/>
  <c r="S19" i="96" a="1"/>
  <c r="S19" i="96" s="1"/>
  <c r="S52" i="96" a="1"/>
  <c r="S52" i="96" s="1"/>
  <c r="S94" i="96" a="1"/>
  <c r="S94" i="96" s="1"/>
  <c r="S19" i="101" a="1"/>
  <c r="S19" i="101" s="1"/>
  <c r="S18" i="90" a="1"/>
  <c r="S18" i="90" s="1"/>
  <c r="S53" i="94" a="1"/>
  <c r="S53" i="94" s="1"/>
  <c r="S24" i="95" a="1"/>
  <c r="S24" i="95" s="1"/>
  <c r="S26" i="95" a="1"/>
  <c r="S26" i="95" s="1"/>
  <c r="S28" i="95" a="1"/>
  <c r="S28" i="95" s="1"/>
  <c r="S30" i="95" a="1"/>
  <c r="S30" i="95" s="1"/>
  <c r="S62" i="95" a="1"/>
  <c r="S62" i="95" s="1"/>
  <c r="S64" i="95" a="1"/>
  <c r="S64" i="95" s="1"/>
  <c r="S66" i="95" a="1"/>
  <c r="S66" i="95" s="1"/>
  <c r="S68" i="95" a="1"/>
  <c r="S68" i="95" s="1"/>
  <c r="S70" i="95" a="1"/>
  <c r="S70" i="95" s="1"/>
  <c r="S63" i="96" a="1"/>
  <c r="S63" i="96" s="1"/>
  <c r="S73" i="96" a="1"/>
  <c r="S73" i="96" s="1"/>
  <c r="S89" i="96" a="1"/>
  <c r="S89" i="96" s="1"/>
  <c r="S73" i="99" a="1"/>
  <c r="S73" i="99" s="1"/>
  <c r="S77" i="99" a="1"/>
  <c r="S77" i="99" s="1"/>
  <c r="S84" i="99" a="1"/>
  <c r="S84" i="99" s="1"/>
  <c r="S86" i="99" a="1"/>
  <c r="S86" i="99" s="1"/>
  <c r="S22" i="100" a="1"/>
  <c r="S22" i="100" s="1"/>
  <c r="S38" i="73" a="1"/>
  <c r="S38" i="73" s="1"/>
  <c r="S50" i="73" a="1"/>
  <c r="S50" i="73" s="1"/>
  <c r="S70" i="73" a="1"/>
  <c r="S70" i="73" s="1"/>
  <c r="S22" i="76" a="1"/>
  <c r="S22" i="76" s="1"/>
  <c r="S29" i="76" a="1"/>
  <c r="S29" i="76" s="1"/>
  <c r="S14" i="92" a="1"/>
  <c r="S14" i="92" s="1"/>
  <c r="S18" i="92" a="1"/>
  <c r="S18" i="92" s="1"/>
  <c r="S22" i="92" a="1"/>
  <c r="S22" i="92" s="1"/>
  <c r="S26" i="92" a="1"/>
  <c r="S26" i="92" s="1"/>
  <c r="S30" i="92" a="1"/>
  <c r="S30" i="92" s="1"/>
  <c r="S62" i="92" a="1"/>
  <c r="S62" i="92" s="1"/>
  <c r="S66" i="92" a="1"/>
  <c r="S66" i="92" s="1"/>
  <c r="S70" i="92" a="1"/>
  <c r="S70" i="92" s="1"/>
  <c r="S90" i="94" a="1"/>
  <c r="S90" i="94" s="1"/>
  <c r="S84" i="96" a="1"/>
  <c r="S84" i="96" s="1"/>
  <c r="S37" i="76" a="1"/>
  <c r="S37" i="76" s="1"/>
  <c r="S51" i="76" a="1"/>
  <c r="S51" i="76" s="1"/>
  <c r="S57" i="76" a="1"/>
  <c r="S57" i="76" s="1"/>
  <c r="S50" i="93" a="1"/>
  <c r="S50" i="93" s="1"/>
  <c r="S52" i="93" a="1"/>
  <c r="S52" i="93" s="1"/>
  <c r="S74" i="93" a="1"/>
  <c r="S74" i="93" s="1"/>
  <c r="S76" i="93" a="1"/>
  <c r="S76" i="93" s="1"/>
  <c r="S78" i="93" a="1"/>
  <c r="S78" i="93" s="1"/>
  <c r="S67" i="94" a="1"/>
  <c r="S67" i="94" s="1"/>
  <c r="S74" i="94" a="1"/>
  <c r="S74" i="94" s="1"/>
  <c r="S21" i="97" a="1"/>
  <c r="S21" i="97" s="1"/>
  <c r="S23" i="97" a="1"/>
  <c r="S23" i="97" s="1"/>
  <c r="S25" i="97" a="1"/>
  <c r="S25" i="97" s="1"/>
  <c r="S27" i="97" a="1"/>
  <c r="S27" i="97" s="1"/>
  <c r="S29" i="97" a="1"/>
  <c r="S29" i="97" s="1"/>
  <c r="S31" i="97" a="1"/>
  <c r="S31" i="97" s="1"/>
  <c r="S63" i="97" a="1"/>
  <c r="S63" i="97" s="1"/>
  <c r="S67" i="97" a="1"/>
  <c r="S67" i="97" s="1"/>
  <c r="S71" i="97" a="1"/>
  <c r="S71" i="97" s="1"/>
  <c r="S90" i="98" a="1"/>
  <c r="S90" i="98" s="1"/>
  <c r="S57" i="73" a="1"/>
  <c r="S57" i="73" s="1"/>
  <c r="S60" i="76" a="1"/>
  <c r="S60" i="76" s="1"/>
  <c r="S67" i="76" a="1"/>
  <c r="S67" i="76" s="1"/>
  <c r="S73" i="76" a="1"/>
  <c r="S73" i="76" s="1"/>
  <c r="S89" i="99" a="1"/>
  <c r="S89" i="99" s="1"/>
  <c r="S18" i="101" a="1"/>
  <c r="S18" i="101" s="1"/>
  <c r="S20" i="101" a="1"/>
  <c r="S20" i="101" s="1"/>
  <c r="S51" i="90" a="1"/>
  <c r="S51" i="90" s="1"/>
  <c r="S75" i="73" a="1"/>
  <c r="S75" i="73" s="1"/>
  <c r="S75" i="76" a="1"/>
  <c r="S75" i="76" s="1"/>
  <c r="S58" i="109" a="1"/>
  <c r="S58" i="109" s="1"/>
  <c r="S33" i="73" a="1"/>
  <c r="S33" i="73" s="1"/>
  <c r="S51" i="73" a="1"/>
  <c r="S51" i="73" s="1"/>
  <c r="S71" i="73" a="1"/>
  <c r="S71" i="73" s="1"/>
  <c r="S13" i="76" a="1"/>
  <c r="S13" i="76" s="1"/>
  <c r="S71" i="90" a="1"/>
  <c r="S71" i="90" s="1"/>
  <c r="S66" i="90" a="1"/>
  <c r="S66" i="90" s="1"/>
  <c r="S75" i="90" a="1"/>
  <c r="S75" i="90" s="1"/>
  <c r="S89" i="90" a="1"/>
  <c r="S89" i="90" s="1"/>
  <c r="S94" i="90" a="1"/>
  <c r="S94" i="90" s="1"/>
  <c r="S99" i="90" a="1"/>
  <c r="S99" i="90" s="1"/>
  <c r="S21" i="90" a="1"/>
  <c r="S21" i="90" s="1"/>
  <c r="S28" i="90" a="1"/>
  <c r="S28" i="90" s="1"/>
  <c r="S73" i="90" a="1"/>
  <c r="S73" i="90" s="1"/>
  <c r="S80" i="90" a="1"/>
  <c r="S80" i="90" s="1"/>
  <c r="S49" i="90" a="1"/>
  <c r="S49" i="90" s="1"/>
  <c r="S67" i="90" a="1"/>
  <c r="S67" i="90" s="1"/>
  <c r="S76" i="90" a="1"/>
  <c r="S76" i="90" s="1"/>
  <c r="S90" i="90" a="1"/>
  <c r="S90" i="90" s="1"/>
  <c r="S26" i="90" a="1"/>
  <c r="S26" i="90" s="1"/>
  <c r="S52" i="90" a="1"/>
  <c r="S52" i="90" s="1"/>
  <c r="S29" i="90" a="1"/>
  <c r="S29" i="90" s="1"/>
  <c r="S65" i="90" a="1"/>
  <c r="S65" i="90" s="1"/>
  <c r="S74" i="90" a="1"/>
  <c r="S74" i="90" s="1"/>
  <c r="S88" i="90" a="1"/>
  <c r="S88" i="90" s="1"/>
  <c r="S50" i="90" a="1"/>
  <c r="S50" i="90" s="1"/>
  <c r="S68" i="90" a="1"/>
  <c r="S68" i="90" s="1"/>
  <c r="S84" i="90" a="1"/>
  <c r="S84" i="90" s="1"/>
  <c r="S91" i="90" a="1"/>
  <c r="S91" i="90" s="1"/>
  <c r="S27" i="90" a="1"/>
  <c r="S27" i="90" s="1"/>
  <c r="S49" i="92" a="1"/>
  <c r="S49" i="92" s="1"/>
  <c r="S53" i="92" a="1"/>
  <c r="S53" i="92" s="1"/>
  <c r="S73" i="92" a="1"/>
  <c r="S73" i="92" s="1"/>
  <c r="S77" i="92" a="1"/>
  <c r="S77" i="92" s="1"/>
  <c r="S17" i="92" a="1"/>
  <c r="S17" i="92" s="1"/>
  <c r="S21" i="92" a="1"/>
  <c r="S21" i="92" s="1"/>
  <c r="S25" i="92" a="1"/>
  <c r="S25" i="92" s="1"/>
  <c r="S29" i="92" a="1"/>
  <c r="S29" i="92" s="1"/>
  <c r="S61" i="92" a="1"/>
  <c r="S61" i="92" s="1"/>
  <c r="S65" i="92" a="1"/>
  <c r="S65" i="92" s="1"/>
  <c r="S69" i="92" a="1"/>
  <c r="S69" i="92" s="1"/>
  <c r="S80" i="92" a="1"/>
  <c r="S80" i="92" s="1"/>
  <c r="S90" i="92" a="1"/>
  <c r="S90" i="92" s="1"/>
  <c r="S86" i="92" a="1"/>
  <c r="S86" i="92" s="1"/>
  <c r="S16" i="92" a="1"/>
  <c r="S16" i="92" s="1"/>
  <c r="S20" i="92" a="1"/>
  <c r="S20" i="92" s="1"/>
  <c r="S24" i="92" a="1"/>
  <c r="S24" i="92" s="1"/>
  <c r="S28" i="92" a="1"/>
  <c r="S28" i="92" s="1"/>
  <c r="S64" i="92" a="1"/>
  <c r="S64" i="92" s="1"/>
  <c r="S68" i="92" a="1"/>
  <c r="S68" i="92" s="1"/>
  <c r="S89" i="92" a="1"/>
  <c r="S89" i="92" s="1"/>
  <c r="S16" i="93" a="1"/>
  <c r="S16" i="93" s="1"/>
  <c r="S51" i="92" a="1"/>
  <c r="S51" i="92" s="1"/>
  <c r="S75" i="92" a="1"/>
  <c r="S75" i="92" s="1"/>
  <c r="S85" i="92" a="1"/>
  <c r="S85" i="92" s="1"/>
  <c r="S51" i="93" a="1"/>
  <c r="S51" i="93" s="1"/>
  <c r="S75" i="93" a="1"/>
  <c r="S75" i="93" s="1"/>
  <c r="S88" i="93" a="1"/>
  <c r="S88" i="93" s="1"/>
  <c r="S92" i="93" a="1"/>
  <c r="S92" i="93" s="1"/>
  <c r="S30" i="94" a="1"/>
  <c r="S30" i="94" s="1"/>
  <c r="S78" i="94" a="1"/>
  <c r="S78" i="94" s="1"/>
  <c r="S92" i="94" a="1"/>
  <c r="S92" i="94" s="1"/>
  <c r="S15" i="93" a="1"/>
  <c r="S15" i="93" s="1"/>
  <c r="S19" i="93" a="1"/>
  <c r="S19" i="93" s="1"/>
  <c r="S23" i="93" a="1"/>
  <c r="S23" i="93" s="1"/>
  <c r="S27" i="93" a="1"/>
  <c r="S27" i="93" s="1"/>
  <c r="S31" i="93" a="1"/>
  <c r="S31" i="93" s="1"/>
  <c r="S63" i="93" a="1"/>
  <c r="S63" i="93" s="1"/>
  <c r="S67" i="93" a="1"/>
  <c r="S67" i="93" s="1"/>
  <c r="S71" i="93" a="1"/>
  <c r="S71" i="93" s="1"/>
  <c r="S84" i="93" a="1"/>
  <c r="S84" i="93" s="1"/>
  <c r="S13" i="94" a="1"/>
  <c r="S13" i="94" s="1"/>
  <c r="S22" i="94" a="1"/>
  <c r="S22" i="94" s="1"/>
  <c r="S49" i="93" a="1"/>
  <c r="S49" i="93" s="1"/>
  <c r="S53" i="93" a="1"/>
  <c r="S53" i="93" s="1"/>
  <c r="S73" i="93" a="1"/>
  <c r="S73" i="93" s="1"/>
  <c r="S77" i="93" a="1"/>
  <c r="S77" i="93" s="1"/>
  <c r="S90" i="93" a="1"/>
  <c r="S90" i="93" s="1"/>
  <c r="S28" i="94" a="1"/>
  <c r="S28" i="94" s="1"/>
  <c r="S64" i="94" a="1"/>
  <c r="S64" i="94" s="1"/>
  <c r="S13" i="93" a="1"/>
  <c r="S13" i="93" s="1"/>
  <c r="S17" i="93" a="1"/>
  <c r="S17" i="93" s="1"/>
  <c r="S21" i="93" a="1"/>
  <c r="S21" i="93" s="1"/>
  <c r="S25" i="93" a="1"/>
  <c r="S25" i="93" s="1"/>
  <c r="S29" i="93" a="1"/>
  <c r="S29" i="93" s="1"/>
  <c r="S61" i="93" a="1"/>
  <c r="S61" i="93" s="1"/>
  <c r="S65" i="93" a="1"/>
  <c r="S65" i="93" s="1"/>
  <c r="S69" i="93" a="1"/>
  <c r="S69" i="93" s="1"/>
  <c r="S86" i="93" a="1"/>
  <c r="S86" i="93" s="1"/>
  <c r="S24" i="94" a="1"/>
  <c r="S24" i="94" s="1"/>
  <c r="S86" i="94" a="1"/>
  <c r="S86" i="94" s="1"/>
  <c r="S94" i="94" a="1"/>
  <c r="S94" i="94" s="1"/>
  <c r="S49" i="95" a="1"/>
  <c r="S49" i="95" s="1"/>
  <c r="S53" i="95" a="1"/>
  <c r="S53" i="95" s="1"/>
  <c r="S73" i="95" a="1"/>
  <c r="S73" i="95" s="1"/>
  <c r="S77" i="95" a="1"/>
  <c r="S77" i="95" s="1"/>
  <c r="S94" i="95" a="1"/>
  <c r="S94" i="95" s="1"/>
  <c r="S20" i="96" a="1"/>
  <c r="S20" i="96" s="1"/>
  <c r="S13" i="95" a="1"/>
  <c r="S13" i="95" s="1"/>
  <c r="S17" i="95" a="1"/>
  <c r="S17" i="95" s="1"/>
  <c r="S21" i="95" a="1"/>
  <c r="S21" i="95" s="1"/>
  <c r="S25" i="95" a="1"/>
  <c r="S25" i="95" s="1"/>
  <c r="S29" i="95" a="1"/>
  <c r="S29" i="95" s="1"/>
  <c r="S61" i="95" a="1"/>
  <c r="S61" i="95" s="1"/>
  <c r="S65" i="95" a="1"/>
  <c r="S65" i="95" s="1"/>
  <c r="S69" i="95" a="1"/>
  <c r="S69" i="95" s="1"/>
  <c r="S80" i="95" a="1"/>
  <c r="S80" i="95" s="1"/>
  <c r="S90" i="95" a="1"/>
  <c r="S90" i="95" s="1"/>
  <c r="S17" i="96" a="1"/>
  <c r="S17" i="96" s="1"/>
  <c r="S29" i="96" a="1"/>
  <c r="S29" i="96" s="1"/>
  <c r="S15" i="96" a="1"/>
  <c r="S15" i="96" s="1"/>
  <c r="S18" i="96" a="1"/>
  <c r="S18" i="96" s="1"/>
  <c r="S21" i="96" a="1"/>
  <c r="S21" i="96" s="1"/>
  <c r="S25" i="96" a="1"/>
  <c r="S25" i="96" s="1"/>
  <c r="S65" i="96" a="1"/>
  <c r="S65" i="96" s="1"/>
  <c r="S68" i="96" a="1"/>
  <c r="S68" i="96" s="1"/>
  <c r="S49" i="97" a="1"/>
  <c r="S49" i="97" s="1"/>
  <c r="S53" i="97" a="1"/>
  <c r="S53" i="97" s="1"/>
  <c r="S73" i="97" a="1"/>
  <c r="S73" i="97" s="1"/>
  <c r="S77" i="97" a="1"/>
  <c r="S77" i="97" s="1"/>
  <c r="S94" i="97" a="1"/>
  <c r="S94" i="97" s="1"/>
  <c r="S99" i="97" a="1"/>
  <c r="S99" i="97" s="1"/>
  <c r="S61" i="97" a="1"/>
  <c r="S61" i="97" s="1"/>
  <c r="S65" i="97" a="1"/>
  <c r="S65" i="97" s="1"/>
  <c r="S69" i="97" a="1"/>
  <c r="S69" i="97" s="1"/>
  <c r="S80" i="97" a="1"/>
  <c r="S80" i="97" s="1"/>
  <c r="S90" i="97" a="1"/>
  <c r="S90" i="97" s="1"/>
  <c r="S86" i="97" a="1"/>
  <c r="S86" i="97" s="1"/>
  <c r="S23" i="96" a="1"/>
  <c r="S23" i="96" s="1"/>
  <c r="S51" i="97" a="1"/>
  <c r="S51" i="97" s="1"/>
  <c r="S75" i="97" a="1"/>
  <c r="S75" i="97" s="1"/>
  <c r="S85" i="97" a="1"/>
  <c r="S85" i="97" s="1"/>
  <c r="S52" i="98" a="1"/>
  <c r="S52" i="98" s="1"/>
  <c r="S76" i="98" a="1"/>
  <c r="S76" i="98" s="1"/>
  <c r="S86" i="98" a="1"/>
  <c r="S86" i="98" s="1"/>
  <c r="S16" i="99" a="1"/>
  <c r="S16" i="99" s="1"/>
  <c r="S20" i="99" a="1"/>
  <c r="S20" i="99" s="1"/>
  <c r="S24" i="99" a="1"/>
  <c r="S24" i="99" s="1"/>
  <c r="S28" i="99" a="1"/>
  <c r="S28" i="99" s="1"/>
  <c r="S51" i="99" a="1"/>
  <c r="S51" i="99" s="1"/>
  <c r="S75" i="99" a="1"/>
  <c r="S75" i="99" s="1"/>
  <c r="S51" i="98" a="1"/>
  <c r="S51" i="98" s="1"/>
  <c r="S75" i="98" a="1"/>
  <c r="S75" i="98" s="1"/>
  <c r="S85" i="98" a="1"/>
  <c r="S85" i="98" s="1"/>
  <c r="S15" i="99" a="1"/>
  <c r="S15" i="99" s="1"/>
  <c r="S19" i="99" a="1"/>
  <c r="S19" i="99" s="1"/>
  <c r="S23" i="99" a="1"/>
  <c r="S23" i="99" s="1"/>
  <c r="S27" i="99" a="1"/>
  <c r="S27" i="99" s="1"/>
  <c r="S31" i="99" a="1"/>
  <c r="S31" i="99" s="1"/>
  <c r="S63" i="99" a="1"/>
  <c r="S63" i="99" s="1"/>
  <c r="S67" i="99" a="1"/>
  <c r="S67" i="99" s="1"/>
  <c r="S71" i="99" a="1"/>
  <c r="S71" i="99" s="1"/>
  <c r="S88" i="99" a="1"/>
  <c r="S88" i="99" s="1"/>
  <c r="S99" i="99" a="1"/>
  <c r="S99" i="99" s="1"/>
  <c r="S15" i="98" a="1"/>
  <c r="S15" i="98" s="1"/>
  <c r="S19" i="98" a="1"/>
  <c r="S19" i="98" s="1"/>
  <c r="S23" i="98" a="1"/>
  <c r="S23" i="98" s="1"/>
  <c r="S27" i="98" a="1"/>
  <c r="S27" i="98" s="1"/>
  <c r="S31" i="98" a="1"/>
  <c r="S31" i="98" s="1"/>
  <c r="S63" i="98" a="1"/>
  <c r="S63" i="98" s="1"/>
  <c r="S67" i="98" a="1"/>
  <c r="S67" i="98" s="1"/>
  <c r="S71" i="98" a="1"/>
  <c r="S71" i="98" s="1"/>
  <c r="S88" i="98" a="1"/>
  <c r="S88" i="98" s="1"/>
  <c r="S92" i="98" a="1"/>
  <c r="S92" i="98" s="1"/>
  <c r="S50" i="99" a="1"/>
  <c r="S50" i="99" s="1"/>
  <c r="S50" i="98" a="1"/>
  <c r="S50" i="98" s="1"/>
  <c r="S74" i="98" a="1"/>
  <c r="S74" i="98" s="1"/>
  <c r="S78" i="98" a="1"/>
  <c r="S78" i="98" s="1"/>
  <c r="S84" i="98" a="1"/>
  <c r="S84" i="98" s="1"/>
  <c r="S14" i="99" a="1"/>
  <c r="S14" i="99" s="1"/>
  <c r="S18" i="99" a="1"/>
  <c r="S18" i="99" s="1"/>
  <c r="S22" i="99" a="1"/>
  <c r="S22" i="99" s="1"/>
  <c r="S26" i="99" a="1"/>
  <c r="S26" i="99" s="1"/>
  <c r="S30" i="99" a="1"/>
  <c r="S30" i="99" s="1"/>
  <c r="S62" i="99" a="1"/>
  <c r="S62" i="99" s="1"/>
  <c r="S66" i="99" a="1"/>
  <c r="S66" i="99" s="1"/>
  <c r="S70" i="99" a="1"/>
  <c r="S70" i="99" s="1"/>
  <c r="S91" i="99" a="1"/>
  <c r="S91" i="99" s="1"/>
  <c r="S14" i="98" a="1"/>
  <c r="S14" i="98" s="1"/>
  <c r="S18" i="98" a="1"/>
  <c r="S18" i="98" s="1"/>
  <c r="S22" i="98" a="1"/>
  <c r="S22" i="98" s="1"/>
  <c r="S26" i="98" a="1"/>
  <c r="S26" i="98" s="1"/>
  <c r="S30" i="98" a="1"/>
  <c r="S30" i="98" s="1"/>
  <c r="S62" i="98" a="1"/>
  <c r="S62" i="98" s="1"/>
  <c r="S66" i="98" a="1"/>
  <c r="S66" i="98" s="1"/>
  <c r="S70" i="98" a="1"/>
  <c r="S70" i="98" s="1"/>
  <c r="S91" i="98" a="1"/>
  <c r="S91" i="98" s="1"/>
  <c r="S49" i="99" a="1"/>
  <c r="S49" i="99" s="1"/>
  <c r="S53" i="99" a="1"/>
  <c r="S53" i="99" s="1"/>
  <c r="S65" i="99" a="1"/>
  <c r="S65" i="99" s="1"/>
  <c r="S69" i="99" a="1"/>
  <c r="S69" i="99" s="1"/>
  <c r="S80" i="99" a="1"/>
  <c r="S80" i="99" s="1"/>
  <c r="S14" i="101" a="1"/>
  <c r="S14" i="101" s="1"/>
  <c r="S16" i="101" a="1"/>
  <c r="S16" i="101" s="1"/>
  <c r="S94" i="99" a="1"/>
  <c r="S94" i="99" s="1"/>
  <c r="S99" i="100" a="1"/>
  <c r="S99" i="100" s="1"/>
  <c r="S53" i="101" a="1"/>
  <c r="S53" i="101" s="1"/>
  <c r="S88" i="101" a="1"/>
  <c r="S88" i="101" s="1"/>
  <c r="S92" i="101" a="1"/>
  <c r="S92" i="101" s="1"/>
  <c r="S56" i="102" a="1"/>
  <c r="S56" i="102" s="1"/>
  <c r="S58" i="102" a="1"/>
  <c r="S58" i="102" s="1"/>
  <c r="S51" i="100" a="1"/>
  <c r="S51" i="100" s="1"/>
  <c r="S74" i="102" a="1"/>
  <c r="S74" i="102" s="1"/>
  <c r="S76" i="102" a="1"/>
  <c r="S76" i="102" s="1"/>
  <c r="S120" i="102" a="1"/>
  <c r="S120" i="102" s="1"/>
  <c r="S63" i="101" a="1"/>
  <c r="S63" i="101" s="1"/>
  <c r="S67" i="101" a="1"/>
  <c r="S67" i="101" s="1"/>
  <c r="S71" i="101" a="1"/>
  <c r="S71" i="101" s="1"/>
  <c r="S15" i="101" a="1"/>
  <c r="S15" i="101" s="1"/>
  <c r="S17" i="101" a="1"/>
  <c r="S17" i="101" s="1"/>
  <c r="S26" i="101" a="1"/>
  <c r="S26" i="101" s="1"/>
  <c r="S30" i="101" a="1"/>
  <c r="S30" i="101" s="1"/>
  <c r="S22" i="102" a="1"/>
  <c r="S22" i="102" s="1"/>
  <c r="S89" i="102" a="1"/>
  <c r="S89" i="102" s="1"/>
  <c r="S91" i="102" a="1"/>
  <c r="S91" i="102" s="1"/>
  <c r="S52" i="101" a="1"/>
  <c r="S52" i="101" s="1"/>
  <c r="S89" i="101" a="1"/>
  <c r="S89" i="101" s="1"/>
  <c r="S91" i="101" a="1"/>
  <c r="S91" i="101" s="1"/>
  <c r="L124" i="102"/>
  <c r="S55" i="102" a="1"/>
  <c r="S55" i="102" s="1"/>
  <c r="S57" i="102" a="1"/>
  <c r="S57" i="102" s="1"/>
  <c r="Q124" i="102"/>
  <c r="S75" i="102" a="1"/>
  <c r="S75" i="102" s="1"/>
  <c r="R124" i="102"/>
  <c r="S119" i="102" a="1"/>
  <c r="S119" i="102" s="1"/>
  <c r="S121" i="102" a="1"/>
  <c r="S121" i="102" s="1"/>
  <c r="S16" i="102" a="1"/>
  <c r="S16" i="102" s="1"/>
  <c r="S21" i="102" a="1"/>
  <c r="S21" i="102" s="1"/>
  <c r="S40" i="102" a="1"/>
  <c r="S40" i="102" s="1"/>
  <c r="S84" i="102" a="1"/>
  <c r="S84" i="102" s="1"/>
  <c r="S90" i="102" a="1"/>
  <c r="S90" i="102" s="1"/>
  <c r="S32" i="102" a="1"/>
  <c r="S32" i="102" s="1"/>
  <c r="S47" i="102" a="1"/>
  <c r="S47" i="102" s="1"/>
  <c r="S51" i="102" a="1"/>
  <c r="S51" i="102" s="1"/>
  <c r="S62" i="102" a="1"/>
  <c r="S62" i="102" s="1"/>
  <c r="S66" i="102" a="1"/>
  <c r="S66" i="102" s="1"/>
  <c r="S70" i="102" a="1"/>
  <c r="S70" i="102" s="1"/>
  <c r="S79" i="102" a="1"/>
  <c r="S79" i="102" s="1"/>
  <c r="S103" i="102" a="1"/>
  <c r="S103" i="102" s="1"/>
  <c r="S106" i="102" a="1"/>
  <c r="S106" i="102" s="1"/>
  <c r="S25" i="102" a="1"/>
  <c r="S25" i="102" s="1"/>
  <c r="S28" i="102" a="1"/>
  <c r="S28" i="102" s="1"/>
  <c r="S31" i="102" a="1"/>
  <c r="S31" i="102" s="1"/>
  <c r="S46" i="102" a="1"/>
  <c r="S46" i="102" s="1"/>
  <c r="S50" i="102" a="1"/>
  <c r="S50" i="102" s="1"/>
  <c r="S61" i="102" a="1"/>
  <c r="S61" i="102" s="1"/>
  <c r="S65" i="102" a="1"/>
  <c r="S65" i="102" s="1"/>
  <c r="S69" i="102" a="1"/>
  <c r="S69" i="102" s="1"/>
  <c r="S78" i="102" a="1"/>
  <c r="S78" i="102" s="1"/>
  <c r="S82" i="102" a="1"/>
  <c r="S82" i="102" s="1"/>
  <c r="S102" i="102" a="1"/>
  <c r="S102" i="102" s="1"/>
  <c r="S24" i="102" a="1"/>
  <c r="S24" i="102" s="1"/>
  <c r="S49" i="102" a="1"/>
  <c r="S49" i="102" s="1"/>
  <c r="S53" i="102" a="1"/>
  <c r="S53" i="102" s="1"/>
  <c r="S60" i="102" a="1"/>
  <c r="S60" i="102" s="1"/>
  <c r="S64" i="102" a="1"/>
  <c r="S64" i="102" s="1"/>
  <c r="S68" i="102" a="1"/>
  <c r="S68" i="102" s="1"/>
  <c r="S81" i="102" a="1"/>
  <c r="S81" i="102" s="1"/>
  <c r="S101" i="102" a="1"/>
  <c r="S101" i="102" s="1"/>
  <c r="S33" i="102" a="1"/>
  <c r="S33" i="102" s="1"/>
  <c r="S48" i="102" a="1"/>
  <c r="S48" i="102" s="1"/>
  <c r="S52" i="102" a="1"/>
  <c r="S52" i="102" s="1"/>
  <c r="S63" i="102" a="1"/>
  <c r="S63" i="102" s="1"/>
  <c r="S67" i="102" a="1"/>
  <c r="S67" i="102" s="1"/>
  <c r="S80" i="102" a="1"/>
  <c r="S80" i="102" s="1"/>
  <c r="S107" i="102" a="1"/>
  <c r="S107" i="102" s="1"/>
  <c r="S13" i="102" a="1"/>
  <c r="S13" i="102" s="1"/>
  <c r="S75" i="101" a="1"/>
  <c r="S75" i="101" s="1"/>
  <c r="S85" i="101" a="1"/>
  <c r="S85" i="101" s="1"/>
  <c r="S74" i="101" a="1"/>
  <c r="S74" i="101" s="1"/>
  <c r="S78" i="101" a="1"/>
  <c r="S78" i="101" s="1"/>
  <c r="S84" i="101" a="1"/>
  <c r="S84" i="101" s="1"/>
  <c r="S73" i="101" a="1"/>
  <c r="S73" i="101" s="1"/>
  <c r="S77" i="101" a="1"/>
  <c r="S77" i="101" s="1"/>
  <c r="S94" i="101" a="1"/>
  <c r="S94" i="101" s="1"/>
  <c r="S65" i="101" a="1"/>
  <c r="S65" i="101" s="1"/>
  <c r="S69" i="101" a="1"/>
  <c r="S69" i="101" s="1"/>
  <c r="S80" i="101" a="1"/>
  <c r="S80" i="101" s="1"/>
  <c r="S90" i="101" a="1"/>
  <c r="S90" i="101" s="1"/>
  <c r="S76" i="101" a="1"/>
  <c r="S76" i="101" s="1"/>
  <c r="S86" i="101" a="1"/>
  <c r="S86" i="101" s="1"/>
  <c r="S50" i="96" a="1"/>
  <c r="S50" i="96" s="1"/>
  <c r="S53" i="96" a="1"/>
  <c r="S53" i="96" s="1"/>
  <c r="S92" i="96" a="1"/>
  <c r="S92" i="96" s="1"/>
  <c r="S91" i="96" a="1"/>
  <c r="S91" i="96" s="1"/>
  <c r="S88" i="96" a="1"/>
  <c r="S88" i="96" s="1"/>
  <c r="S78" i="96" a="1"/>
  <c r="S78" i="96" s="1"/>
  <c r="S75" i="96" a="1"/>
  <c r="S75" i="96" s="1"/>
  <c r="S61" i="96" a="1"/>
  <c r="S61" i="96" s="1"/>
  <c r="S66" i="96" a="1"/>
  <c r="S66" i="96" s="1"/>
  <c r="S69" i="96" a="1"/>
  <c r="S69" i="96" s="1"/>
  <c r="S99" i="93" a="1"/>
  <c r="S99" i="93" s="1"/>
  <c r="S50" i="91" a="1"/>
  <c r="S50" i="91" s="1"/>
  <c r="S74" i="91" a="1"/>
  <c r="S74" i="91" s="1"/>
  <c r="S78" i="91" a="1"/>
  <c r="S78" i="91" s="1"/>
  <c r="S23" i="91" a="1"/>
  <c r="S23" i="91" s="1"/>
  <c r="S27" i="91" a="1"/>
  <c r="S27" i="91" s="1"/>
  <c r="S31" i="91" a="1"/>
  <c r="S31" i="91" s="1"/>
  <c r="S63" i="91" a="1"/>
  <c r="S63" i="91" s="1"/>
  <c r="S67" i="91" a="1"/>
  <c r="S67" i="91" s="1"/>
  <c r="S71" i="91" a="1"/>
  <c r="S71" i="91" s="1"/>
  <c r="S84" i="91" a="1"/>
  <c r="S84" i="91" s="1"/>
  <c r="S17" i="91" a="1"/>
  <c r="S17" i="91" s="1"/>
  <c r="S24" i="91" a="1"/>
  <c r="S24" i="91" s="1"/>
  <c r="S28" i="91" a="1"/>
  <c r="S28" i="91" s="1"/>
  <c r="S51" i="91" a="1"/>
  <c r="S51" i="91" s="1"/>
  <c r="S75" i="91" a="1"/>
  <c r="S75" i="91" s="1"/>
  <c r="S88" i="91" a="1"/>
  <c r="S88" i="91" s="1"/>
  <c r="S92" i="91" a="1"/>
  <c r="S92" i="91" s="1"/>
  <c r="S91" i="91" a="1"/>
  <c r="S91" i="91" s="1"/>
  <c r="S22" i="91" a="1"/>
  <c r="S22" i="91" s="1"/>
  <c r="S26" i="91" a="1"/>
  <c r="S26" i="91" s="1"/>
  <c r="S30" i="91" a="1"/>
  <c r="S30" i="91" s="1"/>
  <c r="S62" i="91" a="1"/>
  <c r="S62" i="91" s="1"/>
  <c r="S66" i="91" a="1"/>
  <c r="S66" i="91" s="1"/>
  <c r="S70" i="91" a="1"/>
  <c r="S70" i="91" s="1"/>
  <c r="S94" i="91" a="1"/>
  <c r="S94" i="91" s="1"/>
  <c r="S49" i="91" a="1"/>
  <c r="S49" i="91" s="1"/>
  <c r="S53" i="91" a="1"/>
  <c r="S53" i="91" s="1"/>
  <c r="S73" i="91" a="1"/>
  <c r="S73" i="91" s="1"/>
  <c r="S77" i="91" a="1"/>
  <c r="S77" i="91" s="1"/>
  <c r="S90" i="91" a="1"/>
  <c r="S90" i="91" s="1"/>
  <c r="S15" i="91" a="1"/>
  <c r="S15" i="91" s="1"/>
  <c r="S18" i="91" a="1"/>
  <c r="S18" i="91" s="1"/>
  <c r="S21" i="91" a="1"/>
  <c r="S21" i="91" s="1"/>
  <c r="S25" i="91" a="1"/>
  <c r="S25" i="91" s="1"/>
  <c r="S29" i="91" a="1"/>
  <c r="S29" i="91" s="1"/>
  <c r="S61" i="91" a="1"/>
  <c r="S61" i="91" s="1"/>
  <c r="S65" i="91" a="1"/>
  <c r="S65" i="91" s="1"/>
  <c r="S69" i="91" a="1"/>
  <c r="S69" i="91" s="1"/>
  <c r="S86" i="91" a="1"/>
  <c r="S86" i="91" s="1"/>
  <c r="S52" i="91" a="1"/>
  <c r="S52" i="91" s="1"/>
  <c r="S76" i="91" a="1"/>
  <c r="S76" i="91" s="1"/>
  <c r="S89" i="91" a="1"/>
  <c r="S89" i="91" s="1"/>
  <c r="S64" i="91" a="1"/>
  <c r="S64" i="91" s="1"/>
  <c r="S68" i="91" a="1"/>
  <c r="S68" i="91" s="1"/>
  <c r="S85" i="91" a="1"/>
  <c r="S85" i="91" s="1"/>
  <c r="S20" i="91" a="1"/>
  <c r="S20" i="91" s="1"/>
  <c r="S14" i="91" a="1"/>
  <c r="S14" i="91" s="1"/>
  <c r="S16" i="91" a="1"/>
  <c r="S16" i="91" s="1"/>
  <c r="S19" i="91" a="1"/>
  <c r="S19" i="91" s="1"/>
  <c r="S13" i="91" a="1"/>
  <c r="S13" i="91" s="1"/>
  <c r="S13" i="90" a="1"/>
  <c r="S13" i="90" s="1"/>
  <c r="S21" i="73" a="1"/>
  <c r="S21" i="73" s="1"/>
  <c r="S59" i="73" a="1"/>
  <c r="S59" i="73" s="1"/>
  <c r="S65" i="73" a="1"/>
  <c r="S65" i="73" s="1"/>
  <c r="S72" i="73" a="1"/>
  <c r="S72" i="73" s="1"/>
  <c r="S30" i="73" a="1"/>
  <c r="S30" i="73" s="1"/>
  <c r="S36" i="73" a="1"/>
  <c r="S36" i="73" s="1"/>
  <c r="S23" i="73" a="1"/>
  <c r="S23" i="73" s="1"/>
  <c r="S26" i="73" a="1"/>
  <c r="S26" i="73" s="1"/>
  <c r="S29" i="73" a="1"/>
  <c r="S29" i="73" s="1"/>
  <c r="S44" i="73" a="1"/>
  <c r="S44" i="73" s="1"/>
  <c r="S54" i="73" a="1"/>
  <c r="S54" i="73" s="1"/>
  <c r="S67" i="73" a="1"/>
  <c r="S67" i="73" s="1"/>
  <c r="S16" i="73" a="1"/>
  <c r="S16" i="73" s="1"/>
  <c r="S22" i="73" a="1"/>
  <c r="S22" i="73" s="1"/>
  <c r="S53" i="73" a="1"/>
  <c r="S53" i="73" s="1"/>
  <c r="S60" i="73" a="1"/>
  <c r="S60" i="73" s="1"/>
  <c r="S66" i="73" a="1"/>
  <c r="S66" i="73" s="1"/>
  <c r="S58" i="73" a="1"/>
  <c r="S58" i="73" s="1"/>
  <c r="S46" i="73" a="1"/>
  <c r="S46" i="73" s="1"/>
  <c r="S49" i="73" a="1"/>
  <c r="S49" i="73" s="1"/>
  <c r="S52" i="73" a="1"/>
  <c r="S52" i="73" s="1"/>
  <c r="S45" i="73" a="1"/>
  <c r="S45" i="73" s="1"/>
  <c r="S48" i="73" a="1"/>
  <c r="S48" i="73" s="1"/>
  <c r="S37" i="73" a="1"/>
  <c r="S37" i="73" s="1"/>
  <c r="S13" i="73" a="1"/>
  <c r="S13" i="73" s="1"/>
  <c r="S54" i="109" a="1"/>
  <c r="S54" i="109" s="1"/>
  <c r="S52" i="74" a="1"/>
  <c r="S52" i="74" s="1"/>
  <c r="S57" i="74" a="1"/>
  <c r="S57" i="74" s="1"/>
  <c r="S73" i="74" a="1"/>
  <c r="S73" i="74" s="1"/>
  <c r="S73" i="109" a="1"/>
  <c r="S73" i="109" s="1"/>
  <c r="S27" i="109" a="1"/>
  <c r="S27" i="109" s="1"/>
  <c r="S34" i="109" a="1"/>
  <c r="S34" i="109" s="1"/>
  <c r="S92" i="109" a="1"/>
  <c r="S92" i="109" s="1"/>
  <c r="S94" i="109" a="1"/>
  <c r="S94" i="109" s="1"/>
  <c r="S43" i="109" a="1"/>
  <c r="S43" i="109" s="1"/>
  <c r="S62" i="109" a="1"/>
  <c r="S62" i="109" s="1"/>
  <c r="S85" i="109" a="1"/>
  <c r="S85" i="109" s="1"/>
  <c r="S67" i="109" a="1"/>
  <c r="S67" i="109" s="1"/>
  <c r="S69" i="109" a="1"/>
  <c r="S69" i="109" s="1"/>
  <c r="S71" i="109" a="1"/>
  <c r="S71" i="109" s="1"/>
  <c r="S52" i="109" a="1"/>
  <c r="S52" i="109" s="1"/>
  <c r="S93" i="109" a="1"/>
  <c r="S93" i="109" s="1"/>
  <c r="S95" i="109" a="1"/>
  <c r="S95" i="109" s="1"/>
  <c r="S26" i="109" a="1"/>
  <c r="S26" i="109" s="1"/>
  <c r="S28" i="109" a="1"/>
  <c r="S28" i="109" s="1"/>
  <c r="S37" i="109" a="1"/>
  <c r="S37" i="109" s="1"/>
  <c r="S63" i="109" a="1"/>
  <c r="S63" i="109" s="1"/>
  <c r="S84" i="109" a="1"/>
  <c r="S84" i="109" s="1"/>
  <c r="S86" i="109" a="1"/>
  <c r="S86" i="109" s="1"/>
  <c r="S22" i="109" a="1"/>
  <c r="S22" i="109" s="1"/>
  <c r="S68" i="109" a="1"/>
  <c r="S68" i="109" s="1"/>
  <c r="S70" i="109" a="1"/>
  <c r="S70" i="109" s="1"/>
  <c r="S31" i="109" a="1"/>
  <c r="S31" i="109" s="1"/>
  <c r="S55" i="109" a="1"/>
  <c r="S55" i="109" s="1"/>
  <c r="S59" i="109" a="1"/>
  <c r="S59" i="109" s="1"/>
  <c r="S25" i="109" a="1"/>
  <c r="S25" i="109" s="1"/>
  <c r="S72" i="109" a="1"/>
  <c r="S72" i="109" s="1"/>
  <c r="S57" i="109" a="1"/>
  <c r="S57" i="109" s="1"/>
  <c r="S24" i="109" a="1"/>
  <c r="S24" i="109" s="1"/>
  <c r="S32" i="109" a="1"/>
  <c r="S32" i="109" s="1"/>
  <c r="S64" i="109" a="1"/>
  <c r="S64" i="109" s="1"/>
  <c r="S80" i="109" a="1"/>
  <c r="S80" i="109" s="1"/>
  <c r="S56" i="109" a="1"/>
  <c r="S56" i="109" s="1"/>
  <c r="S96" i="109" a="1"/>
  <c r="S96" i="109" s="1"/>
  <c r="S30" i="74" a="1"/>
  <c r="S30" i="74" s="1"/>
  <c r="S54" i="74" a="1"/>
  <c r="S54" i="74" s="1"/>
  <c r="S45" i="74" a="1"/>
  <c r="S45" i="74" s="1"/>
  <c r="S59" i="74" a="1"/>
  <c r="S59" i="74" s="1"/>
  <c r="S65" i="74" a="1"/>
  <c r="S65" i="74" s="1"/>
  <c r="S70" i="74" a="1"/>
  <c r="S70" i="74" s="1"/>
  <c r="S38" i="74" a="1"/>
  <c r="S38" i="74" s="1"/>
  <c r="S49" i="74" a="1"/>
  <c r="S49" i="74" s="1"/>
  <c r="S72" i="74" a="1"/>
  <c r="S72" i="74" s="1"/>
  <c r="S69" i="74" a="1"/>
  <c r="S69" i="74" s="1"/>
  <c r="S33" i="74" a="1"/>
  <c r="S33" i="74" s="1"/>
  <c r="S23" i="74" a="1"/>
  <c r="S23" i="74" s="1"/>
  <c r="S29" i="74" a="1"/>
  <c r="S29" i="74" s="1"/>
  <c r="S71" i="74" a="1"/>
  <c r="S71" i="74" s="1"/>
  <c r="S44" i="74" a="1"/>
  <c r="S44" i="74" s="1"/>
  <c r="S37" i="74" a="1"/>
  <c r="S37" i="74" s="1"/>
  <c r="S48" i="74" a="1"/>
  <c r="S48" i="74" s="1"/>
  <c r="S67" i="74" a="1"/>
  <c r="S67" i="74" s="1"/>
  <c r="S21" i="74" a="1"/>
  <c r="S21" i="74" s="1"/>
  <c r="S36" i="74" a="1"/>
  <c r="S36" i="74" s="1"/>
  <c r="S58" i="74" a="1"/>
  <c r="S58" i="74" s="1"/>
  <c r="S41" i="74" a="1"/>
  <c r="S41" i="74" s="1"/>
  <c r="S22" i="74" a="1"/>
  <c r="S22" i="74" s="1"/>
  <c r="S46" i="74" a="1"/>
  <c r="S46" i="74" s="1"/>
  <c r="S51" i="74" a="1"/>
  <c r="S51" i="74" s="1"/>
  <c r="S75" i="74" a="1"/>
  <c r="S75" i="74" s="1"/>
  <c r="S50" i="74" a="1"/>
  <c r="S50" i="74" s="1"/>
  <c r="S66" i="74" a="1"/>
  <c r="S66" i="74" s="1"/>
  <c r="S32" i="74" a="1"/>
  <c r="S32" i="74" s="1"/>
  <c r="S47" i="74" a="1"/>
  <c r="S47" i="74" s="1"/>
  <c r="S26" i="74" a="1"/>
  <c r="S26" i="74" s="1"/>
  <c r="S53" i="74" a="1"/>
  <c r="S53" i="74" s="1"/>
  <c r="S16" i="74" a="1"/>
  <c r="S16" i="74" s="1"/>
  <c r="S56" i="74" a="1"/>
  <c r="S56" i="74" s="1"/>
  <c r="S60" i="74" a="1"/>
  <c r="S60" i="74" s="1"/>
  <c r="Q88" i="72"/>
  <c r="Q137" i="72" s="1"/>
  <c r="R83" i="72"/>
  <c r="Q83" i="72"/>
  <c r="L83" i="72"/>
  <c r="R82" i="72"/>
  <c r="Q82" i="72"/>
  <c r="L82" i="72"/>
  <c r="R81" i="72"/>
  <c r="Q81" i="72"/>
  <c r="L81" i="72"/>
  <c r="R80" i="72"/>
  <c r="Q80" i="72"/>
  <c r="L80" i="72"/>
  <c r="R79" i="72"/>
  <c r="Q79" i="72"/>
  <c r="L79" i="72"/>
  <c r="R78" i="72"/>
  <c r="Q78" i="72"/>
  <c r="L78" i="72"/>
  <c r="R77" i="72"/>
  <c r="Q77" i="72"/>
  <c r="L77" i="72"/>
  <c r="Q76" i="72"/>
  <c r="L76" i="72"/>
  <c r="R75" i="72"/>
  <c r="Q75" i="72"/>
  <c r="L75" i="72"/>
  <c r="R74" i="72"/>
  <c r="Q74" i="72"/>
  <c r="L74" i="72"/>
  <c r="R73" i="72"/>
  <c r="Q73" i="72"/>
  <c r="L73" i="72"/>
  <c r="Q72" i="72"/>
  <c r="Q71" i="72"/>
  <c r="Q70" i="72"/>
  <c r="L70" i="72"/>
  <c r="R69" i="72"/>
  <c r="Q69" i="72"/>
  <c r="L69" i="72"/>
  <c r="R68" i="72"/>
  <c r="Q68" i="72"/>
  <c r="L68" i="72"/>
  <c r="R67" i="72"/>
  <c r="Q67" i="72"/>
  <c r="L67" i="72"/>
  <c r="R66" i="72"/>
  <c r="Q66" i="72"/>
  <c r="L66" i="72"/>
  <c r="R65" i="72"/>
  <c r="Q65" i="72"/>
  <c r="L65" i="72"/>
  <c r="R64" i="72"/>
  <c r="Q64" i="72"/>
  <c r="L64" i="72"/>
  <c r="R63" i="72"/>
  <c r="Q63" i="72"/>
  <c r="L63" i="72"/>
  <c r="R62" i="72"/>
  <c r="Q62" i="72"/>
  <c r="M62" i="72"/>
  <c r="L62" i="72"/>
  <c r="R61" i="72"/>
  <c r="Q61" i="72"/>
  <c r="L61" i="72"/>
  <c r="R60" i="72"/>
  <c r="Q60" i="72"/>
  <c r="L60" i="72"/>
  <c r="R59" i="72"/>
  <c r="Q59" i="72"/>
  <c r="L59" i="72"/>
  <c r="R58" i="72"/>
  <c r="Q58" i="72"/>
  <c r="L58" i="72"/>
  <c r="R57" i="72"/>
  <c r="Q57" i="72"/>
  <c r="L57" i="72"/>
  <c r="R56" i="72"/>
  <c r="Q56" i="72"/>
  <c r="L56" i="72"/>
  <c r="R55" i="72"/>
  <c r="Q55" i="72"/>
  <c r="M55" i="72"/>
  <c r="L55" i="72"/>
  <c r="R54" i="72"/>
  <c r="Q54" i="72"/>
  <c r="L54" i="72"/>
  <c r="R53" i="72"/>
  <c r="Q53" i="72"/>
  <c r="L53" i="72"/>
  <c r="R52" i="72"/>
  <c r="Q52" i="72"/>
  <c r="L52" i="72"/>
  <c r="R51" i="72"/>
  <c r="Q51" i="72"/>
  <c r="L51" i="72"/>
  <c r="R50" i="72"/>
  <c r="Q50" i="72"/>
  <c r="L50" i="72"/>
  <c r="Q49" i="72"/>
  <c r="L49" i="72"/>
  <c r="Q48" i="72"/>
  <c r="R47" i="72"/>
  <c r="Q47" i="72"/>
  <c r="Q46" i="72"/>
  <c r="L46" i="72"/>
  <c r="R45" i="72"/>
  <c r="Q45" i="72"/>
  <c r="L45" i="72"/>
  <c r="Q44" i="72"/>
  <c r="L44" i="72"/>
  <c r="Q43" i="72"/>
  <c r="L43" i="72"/>
  <c r="R42" i="72"/>
  <c r="Q42" i="72"/>
  <c r="L42" i="72"/>
  <c r="R41" i="72"/>
  <c r="Q41" i="72"/>
  <c r="L41" i="72"/>
  <c r="R40" i="72"/>
  <c r="Q40" i="72"/>
  <c r="L40" i="72"/>
  <c r="R39" i="72"/>
  <c r="Q39" i="72"/>
  <c r="L39" i="72"/>
  <c r="R38" i="72"/>
  <c r="Q38" i="72"/>
  <c r="L38" i="72"/>
  <c r="R37" i="72"/>
  <c r="Q37" i="72"/>
  <c r="L37" i="72"/>
  <c r="Q36" i="72"/>
  <c r="L36" i="72"/>
  <c r="R35" i="72"/>
  <c r="Q35" i="72"/>
  <c r="M35" i="72"/>
  <c r="L35" i="72"/>
  <c r="R34" i="72"/>
  <c r="Q34" i="72"/>
  <c r="M34" i="72"/>
  <c r="L34" i="72"/>
  <c r="Q33" i="72"/>
  <c r="M33" i="72"/>
  <c r="L33" i="72"/>
  <c r="Q32" i="72"/>
  <c r="L32" i="72"/>
  <c r="R31" i="72"/>
  <c r="Q31" i="72"/>
  <c r="R30" i="72"/>
  <c r="Q30" i="72"/>
  <c r="L30" i="72"/>
  <c r="R29" i="72"/>
  <c r="Q29" i="72"/>
  <c r="R28" i="72"/>
  <c r="Q28" i="72"/>
  <c r="R27" i="72"/>
  <c r="Q27" i="72"/>
  <c r="L27" i="72"/>
  <c r="R26" i="72"/>
  <c r="Q26" i="72"/>
  <c r="M26" i="72"/>
  <c r="L26" i="72"/>
  <c r="R25" i="72"/>
  <c r="Q25" i="72"/>
  <c r="L25" i="72"/>
  <c r="R24" i="72"/>
  <c r="Q24" i="72"/>
  <c r="L24" i="72"/>
  <c r="R23" i="72"/>
  <c r="Q23" i="72"/>
  <c r="L23" i="72"/>
  <c r="R22" i="72"/>
  <c r="Q22" i="72"/>
  <c r="Q21" i="72"/>
  <c r="M21" i="72"/>
  <c r="L21" i="72"/>
  <c r="R20" i="72"/>
  <c r="Q20" i="72"/>
  <c r="M20" i="72"/>
  <c r="L20" i="72"/>
  <c r="Q19" i="72"/>
  <c r="R18" i="72"/>
  <c r="Q18" i="72"/>
  <c r="R17" i="72"/>
  <c r="Q17" i="72"/>
  <c r="R16" i="72"/>
  <c r="Q16" i="72"/>
  <c r="M16" i="72"/>
  <c r="L16" i="72"/>
  <c r="R15" i="72"/>
  <c r="Q15" i="72"/>
  <c r="R14" i="72"/>
  <c r="Q14" i="72"/>
  <c r="S55" i="72" l="1" a="1"/>
  <c r="S55" i="72" s="1"/>
  <c r="S34" i="72" a="1"/>
  <c r="S34" i="72" s="1"/>
  <c r="S35" i="72" a="1"/>
  <c r="S35" i="72" s="1"/>
  <c r="S16" i="72" a="1"/>
  <c r="S16" i="72" s="1"/>
  <c r="S26" i="72" a="1"/>
  <c r="S26" i="72" s="1"/>
  <c r="S20" i="72" a="1"/>
  <c r="S20" i="72" s="1"/>
  <c r="S62" i="72" a="1"/>
  <c r="S62" i="72" s="1"/>
  <c r="Q88" i="71" l="1"/>
  <c r="B1" i="109" l="1"/>
  <c r="I11" i="105"/>
  <c r="N11" i="105"/>
  <c r="I11" i="109"/>
  <c r="M13" i="109" s="1"/>
  <c r="N11" i="109"/>
  <c r="L13" i="109"/>
  <c r="Q13" i="109"/>
  <c r="R13" i="109" l="1"/>
  <c r="S13" i="109" s="1" a="1"/>
  <c r="S13" i="109" s="1"/>
  <c r="B1" i="112" l="1"/>
  <c r="I11" i="112"/>
  <c r="N11" i="112"/>
  <c r="L13" i="112"/>
  <c r="Q13" i="112"/>
  <c r="L14" i="112"/>
  <c r="Q14" i="112"/>
  <c r="L15" i="112"/>
  <c r="Q15" i="112"/>
  <c r="L16" i="112"/>
  <c r="M16" i="112"/>
  <c r="Q16" i="112"/>
  <c r="R16" i="112"/>
  <c r="L17" i="112"/>
  <c r="Q17" i="112"/>
  <c r="L18" i="112"/>
  <c r="Q18" i="112"/>
  <c r="L19" i="112"/>
  <c r="Q19" i="112"/>
  <c r="L20" i="112"/>
  <c r="Q20" i="112"/>
  <c r="L21" i="112"/>
  <c r="M21" i="112"/>
  <c r="Q21" i="112"/>
  <c r="R21" i="112"/>
  <c r="L22" i="112"/>
  <c r="M22" i="112"/>
  <c r="Q22" i="112"/>
  <c r="R22" i="112"/>
  <c r="L23" i="112"/>
  <c r="Q23" i="112"/>
  <c r="R23" i="112"/>
  <c r="L24" i="112"/>
  <c r="M24" i="112"/>
  <c r="Q24" i="112"/>
  <c r="R24" i="112"/>
  <c r="L25" i="112"/>
  <c r="M25" i="112"/>
  <c r="Q25" i="112"/>
  <c r="R25" i="112"/>
  <c r="L26" i="112"/>
  <c r="Q26" i="112"/>
  <c r="R26" i="112"/>
  <c r="L27" i="112"/>
  <c r="Q27" i="112"/>
  <c r="R27" i="112"/>
  <c r="L28" i="112"/>
  <c r="M28" i="112"/>
  <c r="Q28" i="112"/>
  <c r="R28" i="112"/>
  <c r="L29" i="112"/>
  <c r="Q29" i="112"/>
  <c r="R29" i="112"/>
  <c r="L30" i="112"/>
  <c r="Q30" i="112"/>
  <c r="L31" i="112"/>
  <c r="M31" i="112"/>
  <c r="Q31" i="112"/>
  <c r="L32" i="112"/>
  <c r="M32" i="112"/>
  <c r="Q32" i="112"/>
  <c r="R32" i="112"/>
  <c r="L33" i="112"/>
  <c r="M33" i="112"/>
  <c r="Q33" i="112"/>
  <c r="R33" i="112"/>
  <c r="L34" i="112"/>
  <c r="Q34" i="112"/>
  <c r="L35" i="112"/>
  <c r="M35" i="112"/>
  <c r="Q35" i="112"/>
  <c r="R35" i="112"/>
  <c r="L36" i="112"/>
  <c r="Q36" i="112"/>
  <c r="R36" i="112"/>
  <c r="L37" i="112"/>
  <c r="Q37" i="112"/>
  <c r="R37" i="112"/>
  <c r="L38" i="112"/>
  <c r="Q38" i="112"/>
  <c r="R38" i="112"/>
  <c r="L39" i="112"/>
  <c r="Q39" i="112"/>
  <c r="R39" i="112"/>
  <c r="L40" i="112"/>
  <c r="M40" i="112"/>
  <c r="Q40" i="112"/>
  <c r="R40" i="112"/>
  <c r="L41" i="112"/>
  <c r="Q41" i="112"/>
  <c r="R41" i="112"/>
  <c r="L42" i="112"/>
  <c r="Q42" i="112"/>
  <c r="R42" i="112"/>
  <c r="L43" i="112"/>
  <c r="Q43" i="112"/>
  <c r="R43" i="112"/>
  <c r="L44" i="112"/>
  <c r="Q44" i="112"/>
  <c r="L45" i="112"/>
  <c r="Q45" i="112"/>
  <c r="R45" i="112"/>
  <c r="L46" i="112"/>
  <c r="M46" i="112"/>
  <c r="Q46" i="112"/>
  <c r="R46" i="112"/>
  <c r="L47" i="112"/>
  <c r="Q47" i="112"/>
  <c r="L48" i="112"/>
  <c r="Q48" i="112"/>
  <c r="R48" i="112"/>
  <c r="L49" i="112"/>
  <c r="Q49" i="112"/>
  <c r="R49" i="112"/>
  <c r="L50" i="112"/>
  <c r="Q50" i="112"/>
  <c r="R50" i="112"/>
  <c r="L51" i="112"/>
  <c r="M51" i="112"/>
  <c r="Q51" i="112"/>
  <c r="R51" i="112"/>
  <c r="L52" i="112"/>
  <c r="M52" i="112"/>
  <c r="Q52" i="112"/>
  <c r="R52" i="112"/>
  <c r="L53" i="112"/>
  <c r="M53" i="112"/>
  <c r="Q53" i="112"/>
  <c r="R53" i="112"/>
  <c r="L54" i="112"/>
  <c r="Q54" i="112"/>
  <c r="R54" i="112"/>
  <c r="L55" i="112"/>
  <c r="M55" i="112"/>
  <c r="Q55" i="112"/>
  <c r="R55" i="112"/>
  <c r="L56" i="112"/>
  <c r="Q56" i="112"/>
  <c r="R56" i="112"/>
  <c r="L57" i="112"/>
  <c r="Q57" i="112"/>
  <c r="R57" i="112"/>
  <c r="L58" i="112"/>
  <c r="M58" i="112"/>
  <c r="Q58" i="112"/>
  <c r="R58" i="112"/>
  <c r="L59" i="112"/>
  <c r="Q59" i="112"/>
  <c r="R59" i="112"/>
  <c r="L60" i="112"/>
  <c r="M60" i="112"/>
  <c r="Q60" i="112"/>
  <c r="R60" i="112"/>
  <c r="L61" i="112"/>
  <c r="M61" i="112"/>
  <c r="Q61" i="112"/>
  <c r="R61" i="112"/>
  <c r="L62" i="112"/>
  <c r="M62" i="112"/>
  <c r="Q62" i="112"/>
  <c r="R62" i="112"/>
  <c r="L63" i="112"/>
  <c r="Q63" i="112"/>
  <c r="R63" i="112"/>
  <c r="L64" i="112"/>
  <c r="Q64" i="112"/>
  <c r="R64" i="112"/>
  <c r="L65" i="112"/>
  <c r="M65" i="112"/>
  <c r="Q65" i="112"/>
  <c r="R65" i="112"/>
  <c r="L66" i="112"/>
  <c r="M66" i="112"/>
  <c r="Q66" i="112"/>
  <c r="R66" i="112"/>
  <c r="L67" i="112"/>
  <c r="Q67" i="112"/>
  <c r="R67" i="112"/>
  <c r="L68" i="112"/>
  <c r="M68" i="112"/>
  <c r="Q68" i="112"/>
  <c r="L69" i="112"/>
  <c r="Q69" i="112"/>
  <c r="R69" i="112"/>
  <c r="L70" i="112"/>
  <c r="M70" i="112"/>
  <c r="Q70" i="112"/>
  <c r="R70" i="112"/>
  <c r="L71" i="112"/>
  <c r="Q71" i="112"/>
  <c r="L72" i="112"/>
  <c r="Q72" i="112"/>
  <c r="L73" i="112"/>
  <c r="Q73" i="112"/>
  <c r="L74" i="112"/>
  <c r="M74" i="112"/>
  <c r="Q74" i="112"/>
  <c r="R74" i="112"/>
  <c r="L75" i="112"/>
  <c r="M75" i="112"/>
  <c r="Q75" i="112"/>
  <c r="R75" i="112"/>
  <c r="L76" i="112"/>
  <c r="M76" i="112"/>
  <c r="Q76" i="112"/>
  <c r="R76" i="112"/>
  <c r="L77" i="112"/>
  <c r="Q77" i="112"/>
  <c r="L78" i="112"/>
  <c r="M78" i="112"/>
  <c r="Q78" i="112"/>
  <c r="R78" i="112"/>
  <c r="L79" i="112"/>
  <c r="M79" i="112"/>
  <c r="Q79" i="112"/>
  <c r="R79" i="112"/>
  <c r="L80" i="112"/>
  <c r="M80" i="112"/>
  <c r="Q80" i="112"/>
  <c r="R80" i="112"/>
  <c r="L81" i="112"/>
  <c r="M81" i="112"/>
  <c r="Q81" i="112"/>
  <c r="R81" i="112"/>
  <c r="L82" i="112"/>
  <c r="M82" i="112"/>
  <c r="Q82" i="112"/>
  <c r="R82" i="112"/>
  <c r="L83" i="112"/>
  <c r="Q83" i="112"/>
  <c r="R83" i="112"/>
  <c r="L84" i="112"/>
  <c r="M84" i="112"/>
  <c r="Q84" i="112"/>
  <c r="R84" i="112"/>
  <c r="L89" i="112"/>
  <c r="Q89" i="112"/>
  <c r="R89" i="112"/>
  <c r="S79" i="112" l="1" a="1"/>
  <c r="S79" i="112" s="1"/>
  <c r="M54" i="112"/>
  <c r="S54" i="112" s="1" a="1"/>
  <c r="S54" i="112" s="1"/>
  <c r="M49" i="112"/>
  <c r="S49" i="112" s="1" a="1"/>
  <c r="S49" i="112" s="1"/>
  <c r="M48" i="112"/>
  <c r="S48" i="112" s="1" a="1"/>
  <c r="S48" i="112" s="1"/>
  <c r="R13" i="112"/>
  <c r="Q143" i="112"/>
  <c r="M50" i="112"/>
  <c r="S50" i="112" s="1" a="1"/>
  <c r="S50" i="112" s="1"/>
  <c r="M89" i="112"/>
  <c r="S89" i="112" s="1" a="1"/>
  <c r="S89" i="112" s="1"/>
  <c r="M13" i="112"/>
  <c r="S70" i="112" a="1"/>
  <c r="S70" i="112" s="1"/>
  <c r="S61" i="112" a="1"/>
  <c r="S61" i="112" s="1"/>
  <c r="S53" i="112" a="1"/>
  <c r="S53" i="112" s="1"/>
  <c r="S46" i="112" a="1"/>
  <c r="S46" i="112" s="1"/>
  <c r="S74" i="112" a="1"/>
  <c r="S74" i="112" s="1"/>
  <c r="S55" i="112" a="1"/>
  <c r="S55" i="112" s="1"/>
  <c r="S52" i="112" a="1"/>
  <c r="S52" i="112" s="1"/>
  <c r="S82" i="112" a="1"/>
  <c r="S82" i="112" s="1"/>
  <c r="S65" i="112" a="1"/>
  <c r="S65" i="112" s="1"/>
  <c r="S62" i="112" a="1"/>
  <c r="S62" i="112" s="1"/>
  <c r="S32" i="112" a="1"/>
  <c r="S32" i="112" s="1"/>
  <c r="S22" i="112" a="1"/>
  <c r="S22" i="112" s="1"/>
  <c r="S35" i="112" a="1"/>
  <c r="S35" i="112" s="1"/>
  <c r="S16" i="112" a="1"/>
  <c r="S16" i="112" s="1"/>
  <c r="S80" i="112" a="1"/>
  <c r="S80" i="112" s="1"/>
  <c r="S33" i="112" a="1"/>
  <c r="S33" i="112" s="1"/>
  <c r="S28" i="112" a="1"/>
  <c r="S28" i="112" s="1"/>
  <c r="S21" i="112" a="1"/>
  <c r="S21" i="112" s="1"/>
  <c r="S78" i="112" a="1"/>
  <c r="S78" i="112" s="1"/>
  <c r="S25" i="112" a="1"/>
  <c r="S25" i="112" s="1"/>
  <c r="S58" i="112" a="1"/>
  <c r="S58" i="112" s="1"/>
  <c r="M57" i="112"/>
  <c r="S57" i="112" s="1" a="1"/>
  <c r="S57" i="112" s="1"/>
  <c r="S40" i="112" a="1"/>
  <c r="S40" i="112" s="1"/>
  <c r="S76" i="112" a="1"/>
  <c r="S76" i="112" s="1"/>
  <c r="S24" i="112" a="1"/>
  <c r="S24" i="112" s="1"/>
  <c r="M47" i="112"/>
  <c r="M56" i="112"/>
  <c r="S56" i="112" s="1" a="1"/>
  <c r="S56" i="112" s="1"/>
  <c r="S60" i="112" a="1"/>
  <c r="S60" i="112" s="1"/>
  <c r="S51" i="112" a="1"/>
  <c r="S51" i="112" s="1"/>
  <c r="S81" i="112" a="1"/>
  <c r="S81" i="112" s="1"/>
  <c r="L86" i="112"/>
  <c r="S75" i="112" a="1"/>
  <c r="S75" i="112" s="1"/>
  <c r="S66" i="112" a="1"/>
  <c r="S66" i="112" s="1"/>
  <c r="Q86" i="112"/>
  <c r="S84" i="112" a="1"/>
  <c r="S84" i="112" s="1"/>
  <c r="L143" i="112"/>
  <c r="R47" i="112"/>
  <c r="R103" i="109"/>
  <c r="Q103" i="109"/>
  <c r="M103" i="109"/>
  <c r="L103" i="109"/>
  <c r="J101" i="101"/>
  <c r="J100" i="101"/>
  <c r="J101" i="100"/>
  <c r="J100" i="100"/>
  <c r="J101" i="99"/>
  <c r="J100" i="99"/>
  <c r="J101" i="98"/>
  <c r="J100" i="98"/>
  <c r="J101" i="97"/>
  <c r="J100" i="97"/>
  <c r="J101" i="96"/>
  <c r="J100" i="96"/>
  <c r="J101" i="95"/>
  <c r="J100" i="95"/>
  <c r="J101" i="94"/>
  <c r="J100" i="94"/>
  <c r="J101" i="93"/>
  <c r="J100" i="93"/>
  <c r="J101" i="92"/>
  <c r="J100" i="92"/>
  <c r="J101" i="91"/>
  <c r="J100" i="91"/>
  <c r="J101" i="90"/>
  <c r="J100" i="90"/>
  <c r="J84" i="79"/>
  <c r="J83" i="79"/>
  <c r="L80" i="75"/>
  <c r="L80" i="74"/>
  <c r="L88" i="72"/>
  <c r="L137" i="72" s="1"/>
  <c r="L88" i="71"/>
  <c r="M60" i="109"/>
  <c r="S60" i="109" s="1" a="1"/>
  <c r="S60" i="109" s="1"/>
  <c r="J70" i="79"/>
  <c r="L70" i="79" s="1"/>
  <c r="L147" i="91" l="1"/>
  <c r="S13" i="112" a="1"/>
  <c r="S13" i="112" s="1"/>
  <c r="Q147" i="112"/>
  <c r="S47" i="112" a="1"/>
  <c r="S47" i="112" s="1"/>
  <c r="L147" i="112"/>
  <c r="S103" i="109" a="1"/>
  <c r="S103" i="109" s="1"/>
  <c r="Q100" i="109"/>
  <c r="Q175" i="109"/>
  <c r="L175" i="109"/>
  <c r="M53" i="109"/>
  <c r="S53" i="109" s="1" a="1"/>
  <c r="S53" i="109" s="1"/>
  <c r="L100" i="109"/>
  <c r="B1" i="96"/>
  <c r="I11" i="96"/>
  <c r="N11" i="96"/>
  <c r="F15" i="96"/>
  <c r="F36" i="96"/>
  <c r="Q147" i="96" l="1"/>
  <c r="Q96" i="96"/>
  <c r="Q179" i="109"/>
  <c r="L179" i="109"/>
  <c r="R147" i="96"/>
  <c r="L96" i="96"/>
  <c r="R96" i="96"/>
  <c r="L147" i="96"/>
  <c r="Q147" i="100"/>
  <c r="Q147" i="101" l="1"/>
  <c r="Q147" i="97"/>
  <c r="Q147" i="94"/>
  <c r="Q147" i="93"/>
  <c r="Q147" i="99"/>
  <c r="Q147" i="98"/>
  <c r="Q151" i="96"/>
  <c r="Q147" i="95"/>
  <c r="R147" i="101"/>
  <c r="L151" i="96"/>
  <c r="R147" i="99"/>
  <c r="R147" i="97"/>
  <c r="R147" i="98"/>
  <c r="L147" i="101"/>
  <c r="L147" i="100"/>
  <c r="L147" i="99"/>
  <c r="L147" i="98"/>
  <c r="L147" i="97"/>
  <c r="R151" i="96"/>
  <c r="L147" i="95"/>
  <c r="L147" i="94"/>
  <c r="L147" i="93"/>
  <c r="J71" i="105" l="1"/>
  <c r="L71" i="105" s="1"/>
  <c r="B1" i="105"/>
  <c r="I11" i="104"/>
  <c r="N11" i="104"/>
  <c r="I21" i="104"/>
  <c r="M21" i="104" s="1"/>
  <c r="S21" i="104" s="1" a="1"/>
  <c r="S21" i="104" s="1"/>
  <c r="I22" i="104"/>
  <c r="M22" i="104" s="1"/>
  <c r="S22" i="104" s="1" a="1"/>
  <c r="S22" i="104" s="1"/>
  <c r="J50" i="104"/>
  <c r="L50" i="104" s="1"/>
  <c r="J51" i="104"/>
  <c r="L51" i="104" s="1"/>
  <c r="J57" i="104"/>
  <c r="L57" i="104" s="1"/>
  <c r="J58" i="104"/>
  <c r="L58" i="104" s="1"/>
  <c r="J65" i="104"/>
  <c r="L65" i="104" s="1"/>
  <c r="B1" i="104"/>
  <c r="I11" i="103"/>
  <c r="N11" i="103"/>
  <c r="J71" i="103"/>
  <c r="L71" i="103" s="1"/>
  <c r="B1" i="103"/>
  <c r="I11" i="102"/>
  <c r="N11" i="102"/>
  <c r="J38" i="102"/>
  <c r="L38" i="102" s="1"/>
  <c r="J39" i="102"/>
  <c r="L39" i="102" s="1"/>
  <c r="J43" i="102"/>
  <c r="L43" i="102" s="1"/>
  <c r="J71" i="102"/>
  <c r="L71" i="102" s="1"/>
  <c r="B1" i="102"/>
  <c r="I11" i="101"/>
  <c r="N11" i="101"/>
  <c r="F15" i="101"/>
  <c r="F36" i="101"/>
  <c r="B1" i="101"/>
  <c r="I11" i="100"/>
  <c r="N11" i="100"/>
  <c r="F15" i="100"/>
  <c r="F36" i="100"/>
  <c r="B1" i="100"/>
  <c r="I11" i="99"/>
  <c r="N11" i="99"/>
  <c r="F15" i="99"/>
  <c r="F36" i="99"/>
  <c r="B1" i="99"/>
  <c r="I11" i="98"/>
  <c r="N11" i="98"/>
  <c r="F15" i="98"/>
  <c r="F36" i="98"/>
  <c r="B1" i="98"/>
  <c r="I11" i="97"/>
  <c r="N11" i="97"/>
  <c r="F15" i="97"/>
  <c r="F36" i="97"/>
  <c r="B1" i="97"/>
  <c r="I11" i="95"/>
  <c r="N11" i="95"/>
  <c r="F15" i="95"/>
  <c r="F36" i="95"/>
  <c r="B1" i="95"/>
  <c r="I11" i="94"/>
  <c r="N11" i="94"/>
  <c r="F15" i="94"/>
  <c r="F36" i="94"/>
  <c r="B1" i="94"/>
  <c r="I11" i="93"/>
  <c r="N11" i="93"/>
  <c r="F15" i="93"/>
  <c r="F36" i="93"/>
  <c r="B1" i="93"/>
  <c r="I11" i="92"/>
  <c r="N11" i="92"/>
  <c r="F15" i="92"/>
  <c r="F36" i="92"/>
  <c r="B1" i="92"/>
  <c r="I11" i="91"/>
  <c r="N11" i="91"/>
  <c r="F15" i="91"/>
  <c r="F36" i="91"/>
  <c r="B1" i="91"/>
  <c r="I11" i="90"/>
  <c r="N11" i="90"/>
  <c r="F15" i="90"/>
  <c r="F36" i="90"/>
  <c r="B1" i="90"/>
  <c r="I11" i="82"/>
  <c r="N11" i="82"/>
  <c r="J52" i="82"/>
  <c r="L52" i="82" s="1"/>
  <c r="J53" i="82"/>
  <c r="L53" i="82" s="1"/>
  <c r="J60" i="82"/>
  <c r="L60" i="82" s="1"/>
  <c r="B1" i="82"/>
  <c r="I11" i="80"/>
  <c r="N11" i="80"/>
  <c r="J14" i="80"/>
  <c r="L14" i="80" s="1"/>
  <c r="J15" i="80"/>
  <c r="L15" i="80" s="1"/>
  <c r="J17" i="80"/>
  <c r="L17" i="80" s="1"/>
  <c r="J18" i="80"/>
  <c r="L18" i="80" s="1"/>
  <c r="J19" i="80"/>
  <c r="L19" i="80" s="1"/>
  <c r="J20" i="80"/>
  <c r="L20" i="80" s="1"/>
  <c r="J26" i="80"/>
  <c r="L26" i="80" s="1"/>
  <c r="J27" i="80"/>
  <c r="L27" i="80" s="1"/>
  <c r="J29" i="80"/>
  <c r="L29" i="80" s="1"/>
  <c r="J30" i="80"/>
  <c r="L30" i="80" s="1"/>
  <c r="J34" i="80"/>
  <c r="L34" i="80" s="1"/>
  <c r="J36" i="80"/>
  <c r="L36" i="80" s="1"/>
  <c r="J37" i="80"/>
  <c r="L37" i="80" s="1"/>
  <c r="J41" i="80"/>
  <c r="L41" i="80" s="1"/>
  <c r="J42" i="80"/>
  <c r="L42" i="80" s="1"/>
  <c r="J44" i="80"/>
  <c r="L44" i="80" s="1"/>
  <c r="J59" i="80"/>
  <c r="L59" i="80" s="1"/>
  <c r="J71" i="80"/>
  <c r="L71" i="80" s="1"/>
  <c r="J72" i="80"/>
  <c r="L72" i="80" s="1"/>
  <c r="J73" i="80"/>
  <c r="L73" i="80" s="1"/>
  <c r="J77" i="80"/>
  <c r="L77" i="80" s="1"/>
  <c r="G84" i="80"/>
  <c r="J84" i="80"/>
  <c r="B1" i="80"/>
  <c r="K79" i="79"/>
  <c r="I11" i="79"/>
  <c r="N11" i="79"/>
  <c r="J14" i="79"/>
  <c r="L14" i="79" s="1"/>
  <c r="J15" i="79"/>
  <c r="L15" i="79" s="1"/>
  <c r="J17" i="79"/>
  <c r="L17" i="79" s="1"/>
  <c r="J18" i="79"/>
  <c r="L18" i="79" s="1"/>
  <c r="J19" i="79"/>
  <c r="L19" i="79" s="1"/>
  <c r="J20" i="79"/>
  <c r="L20" i="79" s="1"/>
  <c r="J23" i="79"/>
  <c r="L23" i="79" s="1"/>
  <c r="J26" i="79"/>
  <c r="L26" i="79" s="1"/>
  <c r="J27" i="79"/>
  <c r="L27" i="79" s="1"/>
  <c r="J29" i="79"/>
  <c r="L29" i="79" s="1"/>
  <c r="J30" i="79"/>
  <c r="L30" i="79" s="1"/>
  <c r="J34" i="79"/>
  <c r="L34" i="79" s="1"/>
  <c r="J36" i="79"/>
  <c r="L36" i="79" s="1"/>
  <c r="J37" i="79"/>
  <c r="L37" i="79" s="1"/>
  <c r="J41" i="79"/>
  <c r="L41" i="79" s="1"/>
  <c r="J42" i="79"/>
  <c r="L42" i="79" s="1"/>
  <c r="J44" i="79"/>
  <c r="L44" i="79" s="1"/>
  <c r="J45" i="79"/>
  <c r="L45" i="79" s="1"/>
  <c r="J90" i="79"/>
  <c r="L90" i="79" s="1"/>
  <c r="J91" i="79"/>
  <c r="L91" i="79" s="1"/>
  <c r="J52" i="79"/>
  <c r="L52" i="79" s="1"/>
  <c r="J56" i="79"/>
  <c r="L56" i="79" s="1"/>
  <c r="J57" i="79"/>
  <c r="L57" i="79" s="1"/>
  <c r="J64" i="79"/>
  <c r="L64" i="79" s="1"/>
  <c r="J65" i="79"/>
  <c r="L65" i="79" s="1"/>
  <c r="J66" i="79"/>
  <c r="L66" i="79" s="1"/>
  <c r="G77" i="79"/>
  <c r="J77" i="79"/>
  <c r="B1" i="79"/>
  <c r="I11" i="77"/>
  <c r="N11" i="77"/>
  <c r="B1" i="77"/>
  <c r="I11" i="76"/>
  <c r="N11" i="76"/>
  <c r="G43" i="76"/>
  <c r="G61" i="76"/>
  <c r="B1" i="76"/>
  <c r="I11" i="75"/>
  <c r="N11" i="75"/>
  <c r="L13" i="75"/>
  <c r="Q13" i="75"/>
  <c r="R13" i="75"/>
  <c r="L14" i="75"/>
  <c r="Q14" i="75"/>
  <c r="R14" i="75"/>
  <c r="L15" i="75"/>
  <c r="Q15" i="75"/>
  <c r="R15" i="75"/>
  <c r="L16" i="75"/>
  <c r="M16" i="75"/>
  <c r="Q16" i="75"/>
  <c r="R16" i="75"/>
  <c r="L17" i="75"/>
  <c r="Q17" i="75"/>
  <c r="R17" i="75"/>
  <c r="L18" i="75"/>
  <c r="Q18" i="75"/>
  <c r="R18" i="75"/>
  <c r="L19" i="75"/>
  <c r="Q19" i="75"/>
  <c r="R19" i="75"/>
  <c r="Q20" i="75"/>
  <c r="R20" i="75"/>
  <c r="L21" i="75"/>
  <c r="M21" i="75"/>
  <c r="Q21" i="75"/>
  <c r="R21" i="75"/>
  <c r="L22" i="75"/>
  <c r="M22" i="75"/>
  <c r="Q22" i="75"/>
  <c r="R22" i="75"/>
  <c r="L23" i="75"/>
  <c r="M23" i="75"/>
  <c r="Q23" i="75"/>
  <c r="R23" i="75"/>
  <c r="L24" i="75"/>
  <c r="Q24" i="75"/>
  <c r="R24" i="75"/>
  <c r="J25" i="75"/>
  <c r="L25" i="75" s="1"/>
  <c r="Q25" i="75"/>
  <c r="R25" i="75"/>
  <c r="L26" i="75"/>
  <c r="M26" i="75"/>
  <c r="Q26" i="75"/>
  <c r="R26" i="75"/>
  <c r="Q27" i="75"/>
  <c r="R27" i="75"/>
  <c r="L28" i="75"/>
  <c r="Q28" i="75"/>
  <c r="R28" i="75"/>
  <c r="L29" i="75"/>
  <c r="M29" i="75"/>
  <c r="Q29" i="75"/>
  <c r="R29" i="75"/>
  <c r="L30" i="75"/>
  <c r="M30" i="75"/>
  <c r="Q30" i="75"/>
  <c r="R30" i="75"/>
  <c r="L31" i="75"/>
  <c r="Q31" i="75"/>
  <c r="R31" i="75"/>
  <c r="L32" i="75"/>
  <c r="M32" i="75"/>
  <c r="Q32" i="75"/>
  <c r="R32" i="75"/>
  <c r="L33" i="75"/>
  <c r="M33" i="75"/>
  <c r="Q33" i="75"/>
  <c r="R33" i="75"/>
  <c r="Q34" i="75"/>
  <c r="R34" i="75"/>
  <c r="Q35" i="75"/>
  <c r="R35" i="75"/>
  <c r="L36" i="75"/>
  <c r="Q36" i="75"/>
  <c r="R36" i="75"/>
  <c r="L37" i="75"/>
  <c r="Q37" i="75"/>
  <c r="R37" i="75"/>
  <c r="L38" i="75"/>
  <c r="M38" i="75"/>
  <c r="Q38" i="75"/>
  <c r="R38" i="75"/>
  <c r="L39" i="75"/>
  <c r="Q39" i="75"/>
  <c r="R39" i="75"/>
  <c r="L40" i="75"/>
  <c r="Q40" i="75"/>
  <c r="R40" i="75"/>
  <c r="L41" i="75"/>
  <c r="Q41" i="75"/>
  <c r="R41" i="75"/>
  <c r="L42" i="75"/>
  <c r="Q42" i="75"/>
  <c r="R42" i="75"/>
  <c r="G43" i="75"/>
  <c r="R43" i="75"/>
  <c r="L44" i="75"/>
  <c r="M44" i="75"/>
  <c r="Q44" i="75"/>
  <c r="R44" i="75"/>
  <c r="L45" i="75"/>
  <c r="M45" i="75"/>
  <c r="Q45" i="75"/>
  <c r="R45" i="75"/>
  <c r="L46" i="75"/>
  <c r="Q46" i="75"/>
  <c r="R46" i="75"/>
  <c r="L47" i="75"/>
  <c r="M47" i="75"/>
  <c r="Q47" i="75"/>
  <c r="R47" i="75"/>
  <c r="L48" i="75"/>
  <c r="Q48" i="75"/>
  <c r="R48" i="75"/>
  <c r="L49" i="75"/>
  <c r="M49" i="75"/>
  <c r="Q49" i="75"/>
  <c r="R49" i="75"/>
  <c r="L50" i="75"/>
  <c r="Q50" i="75"/>
  <c r="R50" i="75"/>
  <c r="L51" i="75"/>
  <c r="M51" i="75"/>
  <c r="Q51" i="75"/>
  <c r="R51" i="75"/>
  <c r="L52" i="75"/>
  <c r="Q52" i="75"/>
  <c r="R52" i="75"/>
  <c r="L53" i="75"/>
  <c r="M53" i="75"/>
  <c r="Q53" i="75"/>
  <c r="R53" i="75"/>
  <c r="L54" i="75"/>
  <c r="M54" i="75"/>
  <c r="Q54" i="75"/>
  <c r="R54" i="75"/>
  <c r="L55" i="75"/>
  <c r="Q55" i="75"/>
  <c r="R55" i="75"/>
  <c r="L56" i="75"/>
  <c r="M56" i="75"/>
  <c r="Q56" i="75"/>
  <c r="R56" i="75"/>
  <c r="L57" i="75"/>
  <c r="M57" i="75"/>
  <c r="Q57" i="75"/>
  <c r="R57" i="75"/>
  <c r="L58" i="75"/>
  <c r="Q58" i="75"/>
  <c r="R58" i="75"/>
  <c r="L59" i="75"/>
  <c r="M59" i="75"/>
  <c r="Q59" i="75"/>
  <c r="R59" i="75"/>
  <c r="L60" i="75"/>
  <c r="M60" i="75"/>
  <c r="Q60" i="75"/>
  <c r="R60" i="75"/>
  <c r="G61" i="75"/>
  <c r="Q61" i="75" s="1"/>
  <c r="R61" i="75"/>
  <c r="L62" i="75"/>
  <c r="Q62" i="75"/>
  <c r="R62" i="75"/>
  <c r="Q63" i="75"/>
  <c r="R63" i="75"/>
  <c r="Q64" i="75"/>
  <c r="R64" i="75"/>
  <c r="L65" i="75"/>
  <c r="M65" i="75"/>
  <c r="Q65" i="75"/>
  <c r="R65" i="75"/>
  <c r="L66" i="75"/>
  <c r="M66" i="75"/>
  <c r="Q66" i="75"/>
  <c r="R66" i="75"/>
  <c r="L67" i="75"/>
  <c r="M67" i="75"/>
  <c r="Q67" i="75"/>
  <c r="R67" i="75"/>
  <c r="L68" i="75"/>
  <c r="Q68" i="75"/>
  <c r="R68" i="75"/>
  <c r="L69" i="75"/>
  <c r="M69" i="75"/>
  <c r="Q69" i="75"/>
  <c r="R69" i="75"/>
  <c r="L70" i="75"/>
  <c r="M70" i="75"/>
  <c r="Q70" i="75"/>
  <c r="R70" i="75"/>
  <c r="L71" i="75"/>
  <c r="M71" i="75"/>
  <c r="Q71" i="75"/>
  <c r="R71" i="75"/>
  <c r="L72" i="75"/>
  <c r="M72" i="75"/>
  <c r="Q72" i="75"/>
  <c r="R72" i="75"/>
  <c r="L73" i="75"/>
  <c r="M73" i="75"/>
  <c r="Q73" i="75"/>
  <c r="R73" i="75"/>
  <c r="L74" i="75"/>
  <c r="Q74" i="75"/>
  <c r="R74" i="75"/>
  <c r="L75" i="75"/>
  <c r="M75" i="75"/>
  <c r="Q75" i="75"/>
  <c r="R75" i="75"/>
  <c r="B1" i="75"/>
  <c r="I11" i="74"/>
  <c r="N11" i="74"/>
  <c r="L13" i="74"/>
  <c r="Q13" i="74"/>
  <c r="R13" i="74"/>
  <c r="J20" i="74"/>
  <c r="L20" i="74" s="1"/>
  <c r="J25" i="74"/>
  <c r="L25" i="74" s="1"/>
  <c r="G43" i="74"/>
  <c r="G61" i="74"/>
  <c r="B1" i="74"/>
  <c r="I11" i="73"/>
  <c r="N11" i="73"/>
  <c r="G43" i="73"/>
  <c r="G61" i="73"/>
  <c r="B1" i="73"/>
  <c r="I11" i="72"/>
  <c r="N11" i="72"/>
  <c r="L13" i="72"/>
  <c r="Q13" i="72"/>
  <c r="R13" i="72" s="1"/>
  <c r="J14" i="72"/>
  <c r="L14" i="72" s="1"/>
  <c r="J15" i="72"/>
  <c r="L15" i="72" s="1"/>
  <c r="J17" i="72"/>
  <c r="L17" i="72" s="1"/>
  <c r="J18" i="72"/>
  <c r="L18" i="72" s="1"/>
  <c r="J22" i="72"/>
  <c r="L22" i="72" s="1"/>
  <c r="J28" i="72"/>
  <c r="L28" i="72" s="1"/>
  <c r="J31" i="72"/>
  <c r="L31" i="72" s="1"/>
  <c r="L47" i="72"/>
  <c r="J48" i="72"/>
  <c r="L48" i="72" s="1"/>
  <c r="B1" i="72"/>
  <c r="I11" i="71"/>
  <c r="N11" i="71"/>
  <c r="L13" i="71"/>
  <c r="M13" i="71" s="1"/>
  <c r="Q13" i="71"/>
  <c r="L14" i="71"/>
  <c r="Q14" i="71"/>
  <c r="R14" i="71"/>
  <c r="L15" i="71"/>
  <c r="Q15" i="71"/>
  <c r="R15" i="71"/>
  <c r="L16" i="71"/>
  <c r="M16" i="71"/>
  <c r="Q16" i="71"/>
  <c r="R16" i="71"/>
  <c r="L17" i="71"/>
  <c r="Q17" i="71"/>
  <c r="R17" i="71"/>
  <c r="L18" i="71"/>
  <c r="Q18" i="71"/>
  <c r="R18" i="71"/>
  <c r="L19" i="71"/>
  <c r="Q19" i="71"/>
  <c r="L20" i="71"/>
  <c r="M20" i="71"/>
  <c r="Q20" i="71"/>
  <c r="R20" i="71"/>
  <c r="L21" i="71"/>
  <c r="M21" i="71"/>
  <c r="L22" i="71"/>
  <c r="Q22" i="71"/>
  <c r="R22" i="71"/>
  <c r="Q23" i="71"/>
  <c r="R23" i="71"/>
  <c r="Q24" i="71"/>
  <c r="R24" i="71"/>
  <c r="L25" i="71"/>
  <c r="M25" i="71"/>
  <c r="Q25" i="71"/>
  <c r="R25" i="71"/>
  <c r="L26" i="71"/>
  <c r="M26" i="71"/>
  <c r="Q26" i="71"/>
  <c r="R26" i="71"/>
  <c r="L27" i="71"/>
  <c r="Q27" i="71"/>
  <c r="R27" i="71"/>
  <c r="L28" i="71"/>
  <c r="Q28" i="71"/>
  <c r="R28" i="71"/>
  <c r="L29" i="71"/>
  <c r="Q29" i="71"/>
  <c r="R29" i="71"/>
  <c r="L30" i="71"/>
  <c r="Q30" i="71"/>
  <c r="R30" i="71"/>
  <c r="L31" i="71"/>
  <c r="Q31" i="71"/>
  <c r="R31" i="71"/>
  <c r="L32" i="71"/>
  <c r="L33" i="71"/>
  <c r="M33" i="71"/>
  <c r="L34" i="71"/>
  <c r="M34" i="71"/>
  <c r="Q34" i="71"/>
  <c r="R34" i="71"/>
  <c r="L35" i="71"/>
  <c r="M35" i="71"/>
  <c r="Q35" i="71"/>
  <c r="R35" i="71"/>
  <c r="L36" i="71"/>
  <c r="Q36" i="71"/>
  <c r="L37" i="71"/>
  <c r="M37" i="71" s="1"/>
  <c r="Q37" i="71"/>
  <c r="R37" i="71"/>
  <c r="L38" i="71"/>
  <c r="Q38" i="71"/>
  <c r="R38" i="71"/>
  <c r="L39" i="71"/>
  <c r="Q39" i="71"/>
  <c r="R39" i="71"/>
  <c r="L40" i="71"/>
  <c r="Q40" i="71"/>
  <c r="R40" i="71"/>
  <c r="L41" i="71"/>
  <c r="Q41" i="71"/>
  <c r="R41" i="71"/>
  <c r="L42" i="71"/>
  <c r="Q42" i="71"/>
  <c r="R42" i="71"/>
  <c r="L43" i="71"/>
  <c r="L44" i="71"/>
  <c r="J45" i="71"/>
  <c r="L45" i="71" s="1"/>
  <c r="Q45" i="71"/>
  <c r="R45" i="71"/>
  <c r="L46" i="71"/>
  <c r="L47" i="71"/>
  <c r="Q47" i="71"/>
  <c r="R47" i="71"/>
  <c r="L48" i="71"/>
  <c r="L49" i="71"/>
  <c r="Q49" i="71"/>
  <c r="L50" i="71"/>
  <c r="Q50" i="71"/>
  <c r="R50" i="71"/>
  <c r="L51" i="71"/>
  <c r="Q51" i="71"/>
  <c r="R51" i="71"/>
  <c r="L52" i="71"/>
  <c r="Q52" i="71"/>
  <c r="R52" i="71"/>
  <c r="L53" i="71"/>
  <c r="Q53" i="71"/>
  <c r="R53" i="71"/>
  <c r="L54" i="71"/>
  <c r="Q54" i="71"/>
  <c r="R54" i="71"/>
  <c r="L55" i="71"/>
  <c r="M55" i="71"/>
  <c r="Q55" i="71"/>
  <c r="R55" i="71"/>
  <c r="L56" i="71"/>
  <c r="M56" i="71" s="1"/>
  <c r="Q56" i="71"/>
  <c r="R56" i="71"/>
  <c r="L57" i="71"/>
  <c r="M57" i="71" s="1"/>
  <c r="Q57" i="71"/>
  <c r="R57" i="71"/>
  <c r="Q58" i="71"/>
  <c r="R58" i="71"/>
  <c r="Q59" i="71"/>
  <c r="R59" i="71"/>
  <c r="L60" i="71"/>
  <c r="M60" i="71" s="1"/>
  <c r="Q60" i="71"/>
  <c r="R60" i="71"/>
  <c r="L61" i="71"/>
  <c r="Q61" i="71"/>
  <c r="R61" i="71"/>
  <c r="L62" i="71"/>
  <c r="M62" i="71"/>
  <c r="Q62" i="71"/>
  <c r="R62" i="71"/>
  <c r="L63" i="71"/>
  <c r="M63" i="71" s="1"/>
  <c r="Q63" i="71"/>
  <c r="R63" i="71"/>
  <c r="L64" i="71"/>
  <c r="Q64" i="71"/>
  <c r="R64" i="71"/>
  <c r="L65" i="71"/>
  <c r="Q65" i="71"/>
  <c r="R65" i="71"/>
  <c r="L66" i="71"/>
  <c r="Q66" i="71"/>
  <c r="R66" i="71"/>
  <c r="L67" i="71"/>
  <c r="Q67" i="71"/>
  <c r="R67" i="71"/>
  <c r="L68" i="71"/>
  <c r="Q68" i="71"/>
  <c r="R68" i="71"/>
  <c r="L69" i="71"/>
  <c r="Q69" i="71"/>
  <c r="R69" i="71"/>
  <c r="L70" i="71"/>
  <c r="Q70" i="71"/>
  <c r="L71" i="71"/>
  <c r="Q71" i="71"/>
  <c r="L72" i="71"/>
  <c r="Q72" i="71"/>
  <c r="L73" i="71"/>
  <c r="Q73" i="71"/>
  <c r="R73" i="71"/>
  <c r="L74" i="71"/>
  <c r="M74" i="71" s="1"/>
  <c r="Q74" i="71"/>
  <c r="R74" i="71"/>
  <c r="L75" i="71"/>
  <c r="Q75" i="71"/>
  <c r="R75" i="71"/>
  <c r="L76" i="71"/>
  <c r="Q76" i="71"/>
  <c r="L77" i="71"/>
  <c r="Q77" i="71"/>
  <c r="R77" i="71"/>
  <c r="L78" i="71"/>
  <c r="Q78" i="71"/>
  <c r="R78" i="71"/>
  <c r="L79" i="71"/>
  <c r="Q79" i="71"/>
  <c r="R79" i="71"/>
  <c r="L80" i="71"/>
  <c r="Q80" i="71"/>
  <c r="R80" i="71"/>
  <c r="L81" i="71"/>
  <c r="M81" i="71" s="1"/>
  <c r="Q81" i="71"/>
  <c r="R81" i="71"/>
  <c r="L82" i="71"/>
  <c r="Q82" i="71"/>
  <c r="R82" i="71"/>
  <c r="L83" i="71"/>
  <c r="M83" i="71" s="1"/>
  <c r="Q83" i="71"/>
  <c r="R83" i="71"/>
  <c r="B1" i="71"/>
  <c r="Q61" i="74" l="1"/>
  <c r="L61" i="74"/>
  <c r="Q43" i="74"/>
  <c r="Q77" i="74" s="1"/>
  <c r="L43" i="74"/>
  <c r="Q61" i="76"/>
  <c r="L61" i="76"/>
  <c r="Q43" i="76"/>
  <c r="L43" i="76"/>
  <c r="Q61" i="73"/>
  <c r="L61" i="73"/>
  <c r="Q43" i="73"/>
  <c r="Q77" i="73" s="1"/>
  <c r="L43" i="73"/>
  <c r="L77" i="73" s="1"/>
  <c r="L142" i="73" s="1"/>
  <c r="Q84" i="80"/>
  <c r="L84" i="80"/>
  <c r="Q75" i="82"/>
  <c r="L77" i="79"/>
  <c r="Q77" i="79"/>
  <c r="J29" i="72"/>
  <c r="L29" i="72" s="1"/>
  <c r="M27" i="71"/>
  <c r="S27" i="71" s="1" a="1"/>
  <c r="S27" i="71" s="1"/>
  <c r="M52" i="71"/>
  <c r="S52" i="71" s="1" a="1"/>
  <c r="S52" i="71" s="1"/>
  <c r="M80" i="71"/>
  <c r="S80" i="71" s="1" a="1"/>
  <c r="S80" i="71" s="1"/>
  <c r="M75" i="71"/>
  <c r="S75" i="71" s="1" a="1"/>
  <c r="S75" i="71" s="1"/>
  <c r="M73" i="71"/>
  <c r="S73" i="71" s="1" a="1"/>
  <c r="S73" i="71" s="1"/>
  <c r="M69" i="71"/>
  <c r="S69" i="71" s="1" a="1"/>
  <c r="S69" i="71" s="1"/>
  <c r="M49" i="71"/>
  <c r="M79" i="71"/>
  <c r="S79" i="71" s="1" a="1"/>
  <c r="S79" i="71" s="1"/>
  <c r="S57" i="71" a="1"/>
  <c r="S57" i="71" s="1"/>
  <c r="M50" i="71"/>
  <c r="S50" i="71" s="1" a="1"/>
  <c r="S50" i="71" s="1"/>
  <c r="M78" i="71"/>
  <c r="S78" i="71" s="1" a="1"/>
  <c r="S78" i="71" s="1"/>
  <c r="M54" i="71"/>
  <c r="S54" i="71" s="1" a="1"/>
  <c r="S54" i="71" s="1"/>
  <c r="M51" i="71"/>
  <c r="S51" i="71" s="1" a="1"/>
  <c r="S51" i="71" s="1"/>
  <c r="M30" i="71"/>
  <c r="S30" i="71" s="1" a="1"/>
  <c r="S30" i="71" s="1"/>
  <c r="S25" i="71" a="1"/>
  <c r="S25" i="71" s="1"/>
  <c r="Q80" i="104"/>
  <c r="R77" i="73"/>
  <c r="M13" i="72"/>
  <c r="S13" i="72" s="1" a="1"/>
  <c r="S13" i="72" s="1"/>
  <c r="S74" i="71" a="1"/>
  <c r="S74" i="71" s="1"/>
  <c r="M67" i="71"/>
  <c r="S67" i="71" s="1" a="1"/>
  <c r="S67" i="71" s="1"/>
  <c r="S63" i="71" a="1"/>
  <c r="S63" i="71" s="1"/>
  <c r="S62" i="71" a="1"/>
  <c r="S62" i="71" s="1"/>
  <c r="S60" i="71" a="1"/>
  <c r="S60" i="71" s="1"/>
  <c r="S55" i="71" a="1"/>
  <c r="S55" i="71" s="1"/>
  <c r="M53" i="71"/>
  <c r="S53" i="71" s="1" a="1"/>
  <c r="S53" i="71" s="1"/>
  <c r="R49" i="71"/>
  <c r="S37" i="71" a="1"/>
  <c r="S37" i="71" s="1"/>
  <c r="S35" i="71" a="1"/>
  <c r="S35" i="71" s="1"/>
  <c r="S34" i="71" a="1"/>
  <c r="S34" i="71" s="1"/>
  <c r="R13" i="71"/>
  <c r="L140" i="105"/>
  <c r="Q140" i="105"/>
  <c r="L140" i="103"/>
  <c r="L147" i="92"/>
  <c r="Q147" i="91"/>
  <c r="Q96" i="91"/>
  <c r="Q96" i="90"/>
  <c r="Q147" i="90"/>
  <c r="R147" i="92"/>
  <c r="R96" i="91"/>
  <c r="R96" i="92"/>
  <c r="S83" i="71" a="1"/>
  <c r="S83" i="71" s="1"/>
  <c r="S81" i="71" a="1"/>
  <c r="S81" i="71" s="1"/>
  <c r="R96" i="90"/>
  <c r="R140" i="105"/>
  <c r="M50" i="75"/>
  <c r="S50" i="75" s="1" a="1"/>
  <c r="S50" i="75" s="1"/>
  <c r="S30" i="75" a="1"/>
  <c r="S30" i="75" s="1"/>
  <c r="S26" i="75" a="1"/>
  <c r="S26" i="75" s="1"/>
  <c r="S22" i="75" a="1"/>
  <c r="S22" i="75" s="1"/>
  <c r="S56" i="75" a="1"/>
  <c r="S56" i="75" s="1"/>
  <c r="S73" i="75" a="1"/>
  <c r="S73" i="75" s="1"/>
  <c r="S71" i="75" a="1"/>
  <c r="S71" i="75" s="1"/>
  <c r="S67" i="75" a="1"/>
  <c r="S67" i="75" s="1"/>
  <c r="M52" i="75"/>
  <c r="S52" i="75" s="1" a="1"/>
  <c r="S52" i="75" s="1"/>
  <c r="S45" i="75" a="1"/>
  <c r="S45" i="75" s="1"/>
  <c r="S21" i="75" a="1"/>
  <c r="S21" i="75" s="1"/>
  <c r="S59" i="75" a="1"/>
  <c r="S59" i="75" s="1"/>
  <c r="S57" i="75" a="1"/>
  <c r="S57" i="75" s="1"/>
  <c r="S23" i="75" a="1"/>
  <c r="S23" i="75" s="1"/>
  <c r="S51" i="75" a="1"/>
  <c r="S51" i="75" s="1"/>
  <c r="S49" i="75" a="1"/>
  <c r="S49" i="75" s="1"/>
  <c r="S44" i="75" a="1"/>
  <c r="S44" i="75" s="1"/>
  <c r="S75" i="75" a="1"/>
  <c r="S75" i="75" s="1"/>
  <c r="S65" i="75" a="1"/>
  <c r="S65" i="75" s="1"/>
  <c r="S47" i="75" a="1"/>
  <c r="S47" i="75" s="1"/>
  <c r="S54" i="75" a="1"/>
  <c r="S54" i="75" s="1"/>
  <c r="S60" i="75" a="1"/>
  <c r="S60" i="75" s="1"/>
  <c r="R77" i="75"/>
  <c r="S72" i="75" a="1"/>
  <c r="S72" i="75" s="1"/>
  <c r="S32" i="75" a="1"/>
  <c r="S32" i="75" s="1"/>
  <c r="S16" i="75" a="1"/>
  <c r="S16" i="75" s="1"/>
  <c r="S69" i="75" a="1"/>
  <c r="S69" i="75" s="1"/>
  <c r="L61" i="75"/>
  <c r="S33" i="75" a="1"/>
  <c r="S33" i="75" s="1"/>
  <c r="Q141" i="74"/>
  <c r="L96" i="91"/>
  <c r="Q96" i="92"/>
  <c r="L147" i="90"/>
  <c r="Q96" i="93"/>
  <c r="Q151" i="93" s="1"/>
  <c r="L96" i="90"/>
  <c r="Q96" i="94"/>
  <c r="Q151" i="94" s="1"/>
  <c r="R96" i="93"/>
  <c r="R96" i="95"/>
  <c r="Q147" i="92"/>
  <c r="R96" i="94"/>
  <c r="L96" i="92"/>
  <c r="L96" i="93"/>
  <c r="L151" i="93" s="1"/>
  <c r="L96" i="95"/>
  <c r="L151" i="95" s="1"/>
  <c r="L96" i="94"/>
  <c r="L151" i="94" s="1"/>
  <c r="Q96" i="95"/>
  <c r="Q151" i="95" s="1"/>
  <c r="Q96" i="97"/>
  <c r="Q151" i="97" s="1"/>
  <c r="L96" i="97"/>
  <c r="L151" i="97" s="1"/>
  <c r="Q96" i="99"/>
  <c r="Q151" i="99" s="1"/>
  <c r="R96" i="97"/>
  <c r="R151" i="97" s="1"/>
  <c r="Q96" i="98"/>
  <c r="Q151" i="98" s="1"/>
  <c r="L96" i="98"/>
  <c r="L151" i="98" s="1"/>
  <c r="R96" i="100"/>
  <c r="L96" i="100"/>
  <c r="L151" i="100" s="1"/>
  <c r="R96" i="98"/>
  <c r="R151" i="98" s="1"/>
  <c r="R96" i="99"/>
  <c r="R151" i="99" s="1"/>
  <c r="L96" i="99"/>
  <c r="L151" i="99" s="1"/>
  <c r="Q96" i="100"/>
  <c r="Q151" i="100" s="1"/>
  <c r="L96" i="101"/>
  <c r="L151" i="101" s="1"/>
  <c r="R96" i="101"/>
  <c r="R151" i="101" s="1"/>
  <c r="R86" i="102"/>
  <c r="Q96" i="101"/>
  <c r="Q151" i="101" s="1"/>
  <c r="Q86" i="102"/>
  <c r="R140" i="103"/>
  <c r="R86" i="103"/>
  <c r="Q140" i="103"/>
  <c r="R80" i="104"/>
  <c r="Q86" i="103"/>
  <c r="R128" i="79"/>
  <c r="Q128" i="79"/>
  <c r="L128" i="79"/>
  <c r="Q79" i="79"/>
  <c r="Q86" i="80"/>
  <c r="R79" i="79"/>
  <c r="R86" i="80"/>
  <c r="M42" i="71"/>
  <c r="S42" i="71" s="1" a="1"/>
  <c r="S42" i="71" s="1"/>
  <c r="R77" i="76"/>
  <c r="R141" i="74"/>
  <c r="L141" i="74"/>
  <c r="Q85" i="72"/>
  <c r="L43" i="75"/>
  <c r="Q43" i="75"/>
  <c r="Q77" i="75" s="1"/>
  <c r="M48" i="75"/>
  <c r="S48" i="75" s="1" a="1"/>
  <c r="S48" i="75" s="1"/>
  <c r="M37" i="75"/>
  <c r="S37" i="75" s="1" a="1"/>
  <c r="S37" i="75" s="1"/>
  <c r="M58" i="75"/>
  <c r="S58" i="75" s="1" a="1"/>
  <c r="S58" i="75" s="1"/>
  <c r="M13" i="75"/>
  <c r="M46" i="75"/>
  <c r="S46" i="75" s="1" a="1"/>
  <c r="S46" i="75" s="1"/>
  <c r="S56" i="71" a="1"/>
  <c r="S56" i="71" s="1"/>
  <c r="M36" i="75"/>
  <c r="S36" i="75" s="1" a="1"/>
  <c r="S36" i="75" s="1"/>
  <c r="L75" i="77"/>
  <c r="S29" i="75" a="1"/>
  <c r="S29" i="75" s="1"/>
  <c r="M13" i="74"/>
  <c r="M77" i="71"/>
  <c r="S77" i="71" s="1" a="1"/>
  <c r="S77" i="71" s="1"/>
  <c r="S38" i="75" a="1"/>
  <c r="S38" i="75" s="1"/>
  <c r="S26" i="71" a="1"/>
  <c r="S26" i="71" s="1"/>
  <c r="S70" i="75" a="1"/>
  <c r="S70" i="75" s="1"/>
  <c r="R75" i="77"/>
  <c r="S16" i="71" a="1"/>
  <c r="S16" i="71" s="1"/>
  <c r="S20" i="71" a="1"/>
  <c r="S20" i="71" s="1"/>
  <c r="Q75" i="77"/>
  <c r="S53" i="75" a="1"/>
  <c r="S53" i="75" s="1"/>
  <c r="R77" i="74"/>
  <c r="S66" i="75" a="1"/>
  <c r="S66" i="75" s="1"/>
  <c r="Q132" i="80" l="1"/>
  <c r="Q151" i="92"/>
  <c r="L151" i="92"/>
  <c r="Q142" i="73"/>
  <c r="Q138" i="104"/>
  <c r="L86" i="80"/>
  <c r="L132" i="80" s="1"/>
  <c r="S49" i="71" a="1"/>
  <c r="S49" i="71" s="1"/>
  <c r="S13" i="71" a="1"/>
  <c r="S13" i="71" s="1"/>
  <c r="Q77" i="76"/>
  <c r="Q144" i="76" s="1"/>
  <c r="L139" i="77"/>
  <c r="R151" i="92"/>
  <c r="Q151" i="91"/>
  <c r="L151" i="90"/>
  <c r="Q151" i="90"/>
  <c r="Q129" i="82"/>
  <c r="Q145" i="75"/>
  <c r="Q145" i="74"/>
  <c r="R144" i="103"/>
  <c r="R128" i="102"/>
  <c r="R138" i="104"/>
  <c r="Q128" i="102"/>
  <c r="Q144" i="103"/>
  <c r="L151" i="91"/>
  <c r="R80" i="79"/>
  <c r="D5" i="13" s="1"/>
  <c r="R132" i="80"/>
  <c r="Q132" i="79"/>
  <c r="R132" i="79"/>
  <c r="L79" i="79"/>
  <c r="L132" i="79" s="1"/>
  <c r="S13" i="75" a="1"/>
  <c r="S13" i="75" s="1"/>
  <c r="R144" i="76"/>
  <c r="S13" i="74" a="1"/>
  <c r="S13" i="74" s="1"/>
  <c r="Q139" i="77"/>
  <c r="R139" i="77"/>
  <c r="L77" i="76"/>
  <c r="L144" i="76" s="1"/>
  <c r="R145" i="74"/>
  <c r="Q141" i="72"/>
  <c r="D1" i="13" l="1"/>
  <c r="R147" i="90" l="1"/>
  <c r="R125" i="82"/>
  <c r="R147" i="91"/>
  <c r="R151" i="91" s="1"/>
  <c r="R147" i="100"/>
  <c r="R147" i="93"/>
  <c r="R147" i="95"/>
  <c r="R151" i="90" l="1"/>
  <c r="R151" i="95"/>
  <c r="R151" i="93"/>
  <c r="R151" i="100"/>
  <c r="R147" i="94" l="1"/>
  <c r="R151" i="94" l="1"/>
  <c r="C18" i="13" l="1"/>
  <c r="K42" i="116"/>
  <c r="P16" i="116"/>
  <c r="P57" i="116"/>
  <c r="K47" i="116"/>
  <c r="P115" i="116"/>
  <c r="K123" i="116"/>
  <c r="M124" i="116" s="1"/>
  <c r="K46" i="116"/>
  <c r="K44" i="116"/>
  <c r="P113" i="116"/>
  <c r="K119" i="116"/>
  <c r="K52" i="116"/>
  <c r="P31" i="116"/>
  <c r="P69" i="116"/>
  <c r="K75" i="116"/>
  <c r="P103" i="116"/>
  <c r="K106" i="116"/>
  <c r="K25" i="116"/>
  <c r="P76" i="116"/>
  <c r="K55" i="116"/>
  <c r="P52" i="116"/>
  <c r="P102" i="116"/>
  <c r="K100" i="116"/>
  <c r="P101" i="116"/>
  <c r="K99" i="116"/>
  <c r="K96" i="116"/>
  <c r="P50" i="116"/>
  <c r="K30" i="116"/>
  <c r="C30" i="13"/>
  <c r="C28" i="13"/>
  <c r="C29" i="13"/>
  <c r="C10" i="13"/>
  <c r="C20" i="13"/>
  <c r="K112" i="116"/>
  <c r="C5" i="13"/>
  <c r="P42" i="116"/>
  <c r="P116" i="116"/>
  <c r="K114" i="116"/>
  <c r="K13" i="116"/>
  <c r="P107" i="116"/>
  <c r="K113" i="116"/>
  <c r="P29" i="116"/>
  <c r="P38" i="116"/>
  <c r="P105" i="116"/>
  <c r="K111" i="116"/>
  <c r="P49" i="116"/>
  <c r="K49" i="116"/>
  <c r="P61" i="116"/>
  <c r="K67" i="116"/>
  <c r="P87" i="116"/>
  <c r="K63" i="116"/>
  <c r="K33" i="116"/>
  <c r="P60" i="116"/>
  <c r="K22" i="116"/>
  <c r="P14" i="116"/>
  <c r="P94" i="116"/>
  <c r="K92" i="116"/>
  <c r="P85" i="116"/>
  <c r="K80" i="116"/>
  <c r="K19" i="116"/>
  <c r="P109" i="116"/>
  <c r="P90" i="116"/>
  <c r="C7" i="13"/>
  <c r="C6" i="13"/>
  <c r="C21" i="13"/>
  <c r="C8" i="13"/>
  <c r="C26" i="13"/>
  <c r="C27" i="13"/>
  <c r="C22" i="13"/>
  <c r="C31" i="13"/>
  <c r="K20" i="116"/>
  <c r="P108" i="116"/>
  <c r="K71" i="116"/>
  <c r="K21" i="116"/>
  <c r="P99" i="116"/>
  <c r="K105" i="116"/>
  <c r="P106" i="116"/>
  <c r="P22" i="116"/>
  <c r="P97" i="116"/>
  <c r="K103" i="116"/>
  <c r="K88" i="116"/>
  <c r="P120" i="116"/>
  <c r="P127" i="116"/>
  <c r="K59" i="116"/>
  <c r="P68" i="116"/>
  <c r="P20" i="116"/>
  <c r="P47" i="116"/>
  <c r="K117" i="116"/>
  <c r="P21" i="116"/>
  <c r="P25" i="116"/>
  <c r="P86" i="116"/>
  <c r="K82" i="116"/>
  <c r="M83" i="116" s="1"/>
  <c r="P74" i="116"/>
  <c r="K64" i="116"/>
  <c r="K27" i="116"/>
  <c r="P93" i="116"/>
  <c r="C15" i="13"/>
  <c r="C24" i="13"/>
  <c r="K28" i="116"/>
  <c r="P100" i="116"/>
  <c r="K54" i="116"/>
  <c r="K29" i="116"/>
  <c r="P91" i="116"/>
  <c r="K97" i="116"/>
  <c r="K120" i="116"/>
  <c r="P30" i="116"/>
  <c r="P89" i="116"/>
  <c r="K95" i="116"/>
  <c r="K16" i="116"/>
  <c r="P112" i="116"/>
  <c r="K118" i="116"/>
  <c r="K51" i="116"/>
  <c r="P83" i="116"/>
  <c r="P98" i="116"/>
  <c r="P51" i="116"/>
  <c r="K101" i="116"/>
  <c r="P79" i="116"/>
  <c r="P33" i="116"/>
  <c r="P75" i="116"/>
  <c r="K73" i="116"/>
  <c r="P66" i="116"/>
  <c r="K98" i="116"/>
  <c r="K35" i="116"/>
  <c r="K91" i="116"/>
  <c r="K53" i="116"/>
  <c r="C23" i="13"/>
  <c r="K36" i="116"/>
  <c r="P92" i="116"/>
  <c r="P39" i="116"/>
  <c r="P19" i="116"/>
  <c r="P80" i="116"/>
  <c r="K89" i="116"/>
  <c r="K61" i="116"/>
  <c r="P44" i="116"/>
  <c r="P78" i="116"/>
  <c r="K87" i="116"/>
  <c r="K24" i="116"/>
  <c r="P104" i="116"/>
  <c r="K110" i="116"/>
  <c r="P53" i="116"/>
  <c r="K109" i="116"/>
  <c r="P55" i="116"/>
  <c r="P32" i="116"/>
  <c r="K85" i="116"/>
  <c r="K104" i="116"/>
  <c r="K48" i="116"/>
  <c r="P67" i="116"/>
  <c r="K65" i="116"/>
  <c r="P58" i="116"/>
  <c r="P41" i="116"/>
  <c r="P15" i="116"/>
  <c r="K72" i="116"/>
  <c r="C25" i="13"/>
  <c r="C17" i="13"/>
  <c r="C16" i="13"/>
  <c r="K56" i="116"/>
  <c r="K45" i="116"/>
  <c r="P17" i="116"/>
  <c r="P82" i="116"/>
  <c r="R83" i="116" s="1"/>
  <c r="P114" i="116"/>
  <c r="P28" i="116"/>
  <c r="P72" i="116"/>
  <c r="K78" i="116"/>
  <c r="K15" i="116"/>
  <c r="K40" i="116"/>
  <c r="P70" i="116"/>
  <c r="K76" i="116"/>
  <c r="K32" i="116"/>
  <c r="P96" i="116"/>
  <c r="K102" i="116"/>
  <c r="P24" i="116"/>
  <c r="K93" i="116"/>
  <c r="K69" i="116"/>
  <c r="P45" i="116"/>
  <c r="K66" i="116"/>
  <c r="K18" i="116"/>
  <c r="K39" i="116"/>
  <c r="P59" i="116"/>
  <c r="K57" i="116"/>
  <c r="P46" i="116"/>
  <c r="K14" i="116"/>
  <c r="P26" i="116"/>
  <c r="C11" i="13"/>
  <c r="C19" i="13"/>
  <c r="C13" i="13"/>
  <c r="K79" i="116"/>
  <c r="K43" i="116"/>
  <c r="P27" i="116"/>
  <c r="P73" i="116"/>
  <c r="P63" i="116"/>
  <c r="P36" i="116"/>
  <c r="P64" i="116"/>
  <c r="K70" i="116"/>
  <c r="K23" i="116"/>
  <c r="K127" i="116"/>
  <c r="P62" i="116"/>
  <c r="K68" i="116"/>
  <c r="P37" i="116"/>
  <c r="P88" i="116"/>
  <c r="K94" i="116"/>
  <c r="P43" i="116"/>
  <c r="K74" i="116"/>
  <c r="P48" i="116"/>
  <c r="P111" i="116"/>
  <c r="K58" i="116"/>
  <c r="K26" i="116"/>
  <c r="P118" i="116"/>
  <c r="K116" i="116"/>
  <c r="K38" i="116"/>
  <c r="K115" i="116"/>
  <c r="K41" i="116"/>
  <c r="P34" i="116"/>
  <c r="C12" i="13"/>
  <c r="C14" i="13"/>
  <c r="C9" i="13"/>
  <c r="K37" i="116"/>
  <c r="P35" i="116"/>
  <c r="P65" i="116"/>
  <c r="K77" i="116"/>
  <c r="P18" i="116"/>
  <c r="P56" i="116"/>
  <c r="K62" i="116"/>
  <c r="K31" i="116"/>
  <c r="P123" i="116"/>
  <c r="R124" i="116" s="1"/>
  <c r="P54" i="116"/>
  <c r="K60" i="116"/>
  <c r="P23" i="116"/>
  <c r="P77" i="116"/>
  <c r="K86" i="116"/>
  <c r="P119" i="116"/>
  <c r="K50" i="116"/>
  <c r="K17" i="116"/>
  <c r="P95" i="116"/>
  <c r="K90" i="116"/>
  <c r="K34" i="116"/>
  <c r="P110" i="116"/>
  <c r="K108" i="116"/>
  <c r="P117" i="116"/>
  <c r="K107" i="116"/>
  <c r="P71" i="116"/>
  <c r="P13" i="116"/>
  <c r="P40" i="116"/>
  <c r="S83" i="116" l="1"/>
  <c r="M128" i="116"/>
  <c r="R128" i="116"/>
  <c r="S124" i="116"/>
  <c r="S128" i="116" l="1"/>
  <c r="O21" i="71" l="1"/>
  <c r="Q21" i="71" s="1"/>
  <c r="R126" i="71"/>
  <c r="R90" i="71"/>
  <c r="O43" i="71"/>
  <c r="Q43" i="71" s="1"/>
  <c r="R43" i="71" s="1"/>
  <c r="R72" i="71"/>
  <c r="R76" i="71"/>
  <c r="R88" i="71"/>
  <c r="R71" i="71"/>
  <c r="R36" i="71"/>
  <c r="O32" i="71"/>
  <c r="Q32" i="71" s="1"/>
  <c r="R32" i="71" s="1"/>
  <c r="R70" i="71"/>
  <c r="O48" i="71"/>
  <c r="Q48" i="71" s="1"/>
  <c r="R48" i="71" s="1"/>
  <c r="R125" i="71"/>
  <c r="O46" i="71"/>
  <c r="Q46" i="71" s="1"/>
  <c r="R46" i="71" s="1"/>
  <c r="R19" i="71"/>
  <c r="O44" i="71"/>
  <c r="Q44" i="71" s="1"/>
  <c r="R44" i="71" s="1"/>
  <c r="O33" i="71"/>
  <c r="Q33" i="71" s="1"/>
  <c r="R33" i="71" s="1"/>
  <c r="S33" i="71" s="1" a="1"/>
  <c r="S33" i="71" s="1"/>
  <c r="R89" i="71"/>
  <c r="R127" i="71"/>
  <c r="M143" i="91"/>
  <c r="S143" i="91" s="1" a="1"/>
  <c r="S143" i="91" s="1"/>
  <c r="M43" i="91"/>
  <c r="S43" i="91" s="1" a="1"/>
  <c r="S43" i="91" s="1"/>
  <c r="M134" i="91"/>
  <c r="S134" i="91" s="1" a="1"/>
  <c r="S134" i="91" s="1"/>
  <c r="M131" i="91"/>
  <c r="S131" i="91" s="1" a="1"/>
  <c r="S131" i="91" s="1"/>
  <c r="M112" i="91"/>
  <c r="S112" i="91" s="1" a="1"/>
  <c r="S112" i="91" s="1"/>
  <c r="M104" i="91"/>
  <c r="S104" i="91" s="1" a="1"/>
  <c r="S104" i="91" s="1"/>
  <c r="M56" i="91"/>
  <c r="S56" i="91" s="1" a="1"/>
  <c r="S56" i="91" s="1"/>
  <c r="M102" i="91"/>
  <c r="S102" i="91" s="1" a="1"/>
  <c r="S102" i="91" s="1"/>
  <c r="M42" i="91"/>
  <c r="S42" i="91" s="1" a="1"/>
  <c r="S42" i="91" s="1"/>
  <c r="M47" i="91"/>
  <c r="S47" i="91" s="1" a="1"/>
  <c r="S47" i="91" s="1"/>
  <c r="M123" i="91"/>
  <c r="S123" i="91" s="1" a="1"/>
  <c r="S123" i="91" s="1"/>
  <c r="M132" i="91"/>
  <c r="S132" i="91" s="1" a="1"/>
  <c r="S132" i="91" s="1"/>
  <c r="M100" i="91"/>
  <c r="M48" i="91"/>
  <c r="S48" i="91" s="1" a="1"/>
  <c r="S48" i="91" s="1"/>
  <c r="M32" i="91"/>
  <c r="M57" i="91"/>
  <c r="S57" i="91" s="1" a="1"/>
  <c r="S57" i="91" s="1"/>
  <c r="M38" i="91"/>
  <c r="S38" i="91" s="1" a="1"/>
  <c r="S38" i="91" s="1"/>
  <c r="M37" i="91"/>
  <c r="S37" i="91" s="1" a="1"/>
  <c r="S37" i="91" s="1"/>
  <c r="M144" i="91"/>
  <c r="S144" i="91" s="1" a="1"/>
  <c r="S144" i="91" s="1"/>
  <c r="M44" i="91"/>
  <c r="S44" i="91" s="1" a="1"/>
  <c r="S44" i="91" s="1"/>
  <c r="M108" i="91"/>
  <c r="S108" i="91" s="1" a="1"/>
  <c r="S108" i="91" s="1"/>
  <c r="M103" i="91"/>
  <c r="S103" i="91" s="1" a="1"/>
  <c r="S103" i="91" s="1"/>
  <c r="M81" i="91"/>
  <c r="S81" i="91" s="1" a="1"/>
  <c r="S81" i="91" s="1"/>
  <c r="M141" i="91"/>
  <c r="S141" i="91" s="1" a="1"/>
  <c r="S141" i="91" s="1"/>
  <c r="M54" i="91"/>
  <c r="S54" i="91" s="1" a="1"/>
  <c r="S54" i="91" s="1"/>
  <c r="M83" i="91"/>
  <c r="S83" i="91" s="1" a="1"/>
  <c r="S83" i="91" s="1"/>
  <c r="M55" i="91"/>
  <c r="S55" i="91" s="1" a="1"/>
  <c r="S55" i="91" s="1"/>
  <c r="M33" i="91"/>
  <c r="S33" i="91" s="1" a="1"/>
  <c r="S33" i="91" s="1"/>
  <c r="M35" i="91"/>
  <c r="S35" i="91" s="1" a="1"/>
  <c r="S35" i="91" s="1"/>
  <c r="M136" i="91"/>
  <c r="S136" i="91" s="1" a="1"/>
  <c r="S136" i="91" s="1"/>
  <c r="M39" i="91"/>
  <c r="S39" i="91" s="1" a="1"/>
  <c r="S39" i="91" s="1"/>
  <c r="M130" i="91"/>
  <c r="S130" i="91" s="1" a="1"/>
  <c r="S130" i="91" s="1"/>
  <c r="M93" i="91"/>
  <c r="S93" i="91" s="1" a="1"/>
  <c r="S93" i="91" s="1"/>
  <c r="M82" i="91"/>
  <c r="S82" i="91" s="1" a="1"/>
  <c r="S82" i="91" s="1"/>
  <c r="M41" i="91"/>
  <c r="S41" i="91" s="1" a="1"/>
  <c r="S41" i="91" s="1"/>
  <c r="M58" i="91"/>
  <c r="S58" i="91" s="1" a="1"/>
  <c r="S58" i="91" s="1"/>
  <c r="M106" i="91"/>
  <c r="S106" i="91" s="1" a="1"/>
  <c r="S106" i="91" s="1"/>
  <c r="M45" i="91"/>
  <c r="S45" i="91" s="1" a="1"/>
  <c r="S45" i="91" s="1"/>
  <c r="M87" i="91"/>
  <c r="S87" i="91" s="1" a="1"/>
  <c r="S87" i="91" s="1"/>
  <c r="M60" i="91"/>
  <c r="S60" i="91" s="1" a="1"/>
  <c r="S60" i="91" s="1"/>
  <c r="M120" i="91"/>
  <c r="S120" i="91" s="1" a="1"/>
  <c r="S120" i="91" s="1"/>
  <c r="M40" i="91"/>
  <c r="S40" i="91" s="1" a="1"/>
  <c r="S40" i="91" s="1"/>
  <c r="M36" i="91"/>
  <c r="S36" i="91" s="1" a="1"/>
  <c r="S36" i="91" s="1"/>
  <c r="M126" i="91"/>
  <c r="S126" i="91" s="1" a="1"/>
  <c r="S126" i="91" s="1"/>
  <c r="M79" i="91"/>
  <c r="S79" i="91" s="1" a="1"/>
  <c r="S79" i="91" s="1"/>
  <c r="M105" i="91"/>
  <c r="S105" i="91" s="1" a="1"/>
  <c r="S105" i="91" s="1"/>
  <c r="M34" i="91"/>
  <c r="S34" i="91" s="1" a="1"/>
  <c r="S34" i="91" s="1"/>
  <c r="M124" i="91"/>
  <c r="S124" i="91" s="1" a="1"/>
  <c r="S124" i="91" s="1"/>
  <c r="M133" i="91"/>
  <c r="S133" i="91" s="1" a="1"/>
  <c r="S133" i="91" s="1"/>
  <c r="M137" i="91"/>
  <c r="S137" i="91" s="1" a="1"/>
  <c r="S137" i="91" s="1"/>
  <c r="M101" i="91"/>
  <c r="S101" i="91" s="1" a="1"/>
  <c r="S101" i="91" s="1"/>
  <c r="M142" i="91"/>
  <c r="S142" i="91" s="1" a="1"/>
  <c r="S142" i="91" s="1"/>
  <c r="M59" i="91"/>
  <c r="S59" i="91" s="1" a="1"/>
  <c r="S59" i="91" s="1"/>
  <c r="M72" i="91"/>
  <c r="S72" i="91" s="1" a="1"/>
  <c r="S72" i="91" s="1"/>
  <c r="M46" i="91"/>
  <c r="S46" i="91" s="1" a="1"/>
  <c r="S46" i="91" s="1"/>
  <c r="M80" i="91"/>
  <c r="S80" i="91" s="1" a="1"/>
  <c r="S80" i="91" s="1"/>
  <c r="M135" i="91"/>
  <c r="S135" i="91" s="1" a="1"/>
  <c r="S135" i="91" s="1"/>
  <c r="M125" i="91"/>
  <c r="S125" i="91" s="1" a="1"/>
  <c r="S125" i="91" s="1"/>
  <c r="M129" i="91"/>
  <c r="S129" i="91" s="1" a="1"/>
  <c r="S129" i="91" s="1"/>
  <c r="M128" i="91"/>
  <c r="S128" i="91" s="1" a="1"/>
  <c r="S128" i="91" s="1"/>
  <c r="M107" i="91"/>
  <c r="S107" i="91" s="1" a="1"/>
  <c r="S107" i="91" s="1"/>
  <c r="M119" i="91"/>
  <c r="S119" i="91" s="1" a="1"/>
  <c r="S119" i="91" s="1"/>
  <c r="M72" i="77"/>
  <c r="S72" i="77" s="1" a="1"/>
  <c r="S72" i="77" s="1"/>
  <c r="M109" i="77"/>
  <c r="S109" i="77" s="1" a="1"/>
  <c r="S109" i="77" s="1"/>
  <c r="M33" i="77"/>
  <c r="S33" i="77" s="1" a="1"/>
  <c r="S33" i="77" s="1"/>
  <c r="M34" i="77"/>
  <c r="S34" i="77" s="1" a="1"/>
  <c r="S34" i="77" s="1"/>
  <c r="M66" i="77"/>
  <c r="S66" i="77" s="1" a="1"/>
  <c r="S66" i="77" s="1"/>
  <c r="M27" i="77"/>
  <c r="S27" i="77" s="1" a="1"/>
  <c r="S27" i="77" s="1"/>
  <c r="M38" i="77"/>
  <c r="S38" i="77" s="1" a="1"/>
  <c r="S38" i="77" s="1"/>
  <c r="M20" i="77"/>
  <c r="S20" i="77" s="1" a="1"/>
  <c r="S20" i="77" s="1"/>
  <c r="M62" i="77"/>
  <c r="S62" i="77" s="1" a="1"/>
  <c r="S62" i="77" s="1"/>
  <c r="M104" i="77"/>
  <c r="S104" i="77" s="1" a="1"/>
  <c r="S104" i="77" s="1"/>
  <c r="M50" i="77"/>
  <c r="S50" i="77" s="1" a="1"/>
  <c r="S50" i="77" s="1"/>
  <c r="M28" i="77"/>
  <c r="S28" i="77" s="1" a="1"/>
  <c r="S28" i="77" s="1"/>
  <c r="M14" i="77"/>
  <c r="M103" i="77"/>
  <c r="S103" i="77" s="1" a="1"/>
  <c r="S103" i="77" s="1"/>
  <c r="M116" i="77"/>
  <c r="S116" i="77" s="1" a="1"/>
  <c r="S116" i="77" s="1"/>
  <c r="M61" i="77"/>
  <c r="S61" i="77" s="1" a="1"/>
  <c r="S61" i="77" s="1"/>
  <c r="M117" i="77"/>
  <c r="S117" i="77" s="1" a="1"/>
  <c r="S117" i="77" s="1"/>
  <c r="M115" i="77"/>
  <c r="S115" i="77" s="1" a="1"/>
  <c r="S115" i="77" s="1"/>
  <c r="M89" i="77"/>
  <c r="S89" i="77" s="1" a="1"/>
  <c r="S89" i="77" s="1"/>
  <c r="M24" i="77"/>
  <c r="S24" i="77" s="1" a="1"/>
  <c r="S24" i="77" s="1"/>
  <c r="M48" i="77"/>
  <c r="S48" i="77" s="1" a="1"/>
  <c r="S48" i="77" s="1"/>
  <c r="M118" i="77"/>
  <c r="S118" i="77" s="1" a="1"/>
  <c r="S118" i="77" s="1"/>
  <c r="M120" i="77"/>
  <c r="S120" i="77" s="1" a="1"/>
  <c r="S120" i="77" s="1"/>
  <c r="M119" i="77"/>
  <c r="S119" i="77" s="1" a="1"/>
  <c r="S119" i="77" s="1"/>
  <c r="M121" i="77"/>
  <c r="S121" i="77" s="1" a="1"/>
  <c r="S121" i="77" s="1"/>
  <c r="M41" i="77"/>
  <c r="S41" i="77" s="1" a="1"/>
  <c r="S41" i="77" s="1"/>
  <c r="M18" i="77"/>
  <c r="S18" i="77" s="1" a="1"/>
  <c r="S18" i="77" s="1"/>
  <c r="M88" i="77"/>
  <c r="S88" i="77" s="1" a="1"/>
  <c r="S88" i="77" s="1"/>
  <c r="M90" i="77"/>
  <c r="S90" i="77" s="1" a="1"/>
  <c r="S90" i="77" s="1"/>
  <c r="M46" i="77"/>
  <c r="S46" i="77" s="1" a="1"/>
  <c r="S46" i="77" s="1"/>
  <c r="M25" i="77"/>
  <c r="S25" i="77" s="1" a="1"/>
  <c r="S25" i="77" s="1"/>
  <c r="M53" i="77"/>
  <c r="S53" i="77" s="1" a="1"/>
  <c r="S53" i="77" s="1"/>
  <c r="M17" i="77"/>
  <c r="S17" i="77" s="1" a="1"/>
  <c r="S17" i="77" s="1"/>
  <c r="M91" i="77"/>
  <c r="S91" i="77" s="1" a="1"/>
  <c r="S91" i="77" s="1"/>
  <c r="M39" i="77"/>
  <c r="S39" i="77" s="1" a="1"/>
  <c r="S39" i="77" s="1"/>
  <c r="M108" i="77"/>
  <c r="S108" i="77" s="1" a="1"/>
  <c r="S108" i="77" s="1"/>
  <c r="M15" i="77"/>
  <c r="S15" i="77" s="1" a="1"/>
  <c r="S15" i="77" s="1"/>
  <c r="M123" i="77"/>
  <c r="S123" i="77" s="1" a="1"/>
  <c r="S123" i="77" s="1"/>
  <c r="M60" i="77"/>
  <c r="S60" i="77" s="1" a="1"/>
  <c r="S60" i="77" s="1"/>
  <c r="M107" i="77"/>
  <c r="S107" i="77" s="1" a="1"/>
  <c r="S107" i="77" s="1"/>
  <c r="M78" i="77"/>
  <c r="M122" i="77"/>
  <c r="S122" i="77" s="1" a="1"/>
  <c r="S122" i="77" s="1"/>
  <c r="M19" i="77"/>
  <c r="S19" i="77" s="1" a="1"/>
  <c r="S19" i="77" s="1"/>
  <c r="M79" i="77"/>
  <c r="S79" i="77" s="1" a="1"/>
  <c r="S79" i="77" s="1"/>
  <c r="M114" i="77"/>
  <c r="S114" i="77" s="1" a="1"/>
  <c r="S114" i="77" s="1"/>
  <c r="M99" i="71"/>
  <c r="S99" i="71" s="1" a="1"/>
  <c r="S99" i="71" s="1"/>
  <c r="M97" i="71"/>
  <c r="S97" i="71" s="1" a="1"/>
  <c r="S97" i="71" s="1"/>
  <c r="M22" i="71"/>
  <c r="S22" i="71" s="1" a="1"/>
  <c r="S22" i="71" s="1"/>
  <c r="M113" i="71"/>
  <c r="S113" i="71" s="1" a="1"/>
  <c r="S113" i="71" s="1"/>
  <c r="M120" i="71"/>
  <c r="S120" i="71" s="1" a="1"/>
  <c r="S120" i="71" s="1"/>
  <c r="M117" i="71"/>
  <c r="S117" i="71" s="1" a="1"/>
  <c r="S117" i="71" s="1"/>
  <c r="M124" i="71"/>
  <c r="S124" i="71" s="1" a="1"/>
  <c r="S124" i="71" s="1"/>
  <c r="M36" i="71"/>
  <c r="S36" i="71" s="1" a="1"/>
  <c r="S36" i="71" s="1"/>
  <c r="M122" i="71"/>
  <c r="S122" i="71" s="1" a="1"/>
  <c r="S122" i="71" s="1"/>
  <c r="J35" i="71"/>
  <c r="M70" i="71"/>
  <c r="S70" i="71" s="1" a="1"/>
  <c r="S70" i="71" s="1"/>
  <c r="J59" i="71"/>
  <c r="L59" i="71" s="1"/>
  <c r="M59" i="71" s="1"/>
  <c r="S59" i="71" s="1" a="1"/>
  <c r="S59" i="71" s="1"/>
  <c r="M127" i="71"/>
  <c r="S127" i="71" s="1" a="1"/>
  <c r="S127" i="71" s="1"/>
  <c r="M126" i="71"/>
  <c r="S126" i="71" s="1" a="1"/>
  <c r="S126" i="71" s="1"/>
  <c r="M89" i="71"/>
  <c r="S89" i="71" s="1" a="1"/>
  <c r="S89" i="71" s="1"/>
  <c r="M19" i="71"/>
  <c r="S19" i="71" s="1" a="1"/>
  <c r="S19" i="71" s="1"/>
  <c r="M135" i="71"/>
  <c r="S135" i="71" s="1" a="1"/>
  <c r="S135" i="71" s="1"/>
  <c r="M133" i="71"/>
  <c r="S133" i="71" s="1" a="1"/>
  <c r="S133" i="71" s="1"/>
  <c r="M44" i="71"/>
  <c r="M90" i="71"/>
  <c r="S90" i="71" s="1" a="1"/>
  <c r="S90" i="71" s="1"/>
  <c r="M68" i="71"/>
  <c r="S68" i="71" s="1" a="1"/>
  <c r="S68" i="71" s="1"/>
  <c r="M92" i="71"/>
  <c r="S92" i="71" s="1" a="1"/>
  <c r="S92" i="71" s="1"/>
  <c r="M82" i="71"/>
  <c r="S82" i="71" s="1" a="1"/>
  <c r="S82" i="71" s="1"/>
  <c r="M15" i="71"/>
  <c r="S15" i="71" s="1" a="1"/>
  <c r="S15" i="71" s="1"/>
  <c r="M137" i="71"/>
  <c r="S137" i="71" s="1" a="1"/>
  <c r="S137" i="71" s="1"/>
  <c r="M102" i="71"/>
  <c r="S102" i="71" s="1" a="1"/>
  <c r="S102" i="71" s="1"/>
  <c r="M72" i="71"/>
  <c r="S72" i="71" s="1" a="1"/>
  <c r="S72" i="71" s="1"/>
  <c r="M132" i="71"/>
  <c r="S132" i="71" s="1" a="1"/>
  <c r="S132" i="71" s="1"/>
  <c r="M32" i="71"/>
  <c r="M125" i="71"/>
  <c r="M131" i="71"/>
  <c r="S131" i="71" s="1" a="1"/>
  <c r="S131" i="71" s="1"/>
  <c r="M119" i="71"/>
  <c r="S119" i="71" s="1" a="1"/>
  <c r="S119" i="71" s="1"/>
  <c r="M138" i="71"/>
  <c r="S138" i="71" s="1" a="1"/>
  <c r="S138" i="71" s="1"/>
  <c r="M28" i="71"/>
  <c r="S28" i="71" s="1" a="1"/>
  <c r="S28" i="71" s="1"/>
  <c r="M46" i="71"/>
  <c r="S46" i="71" s="1" a="1"/>
  <c r="S46" i="71" s="1"/>
  <c r="M136" i="71"/>
  <c r="S136" i="71" s="1" a="1"/>
  <c r="S136" i="71" s="1"/>
  <c r="M48" i="71"/>
  <c r="M100" i="71"/>
  <c r="S100" i="71" s="1" a="1"/>
  <c r="S100" i="71" s="1"/>
  <c r="M101" i="71"/>
  <c r="M134" i="71"/>
  <c r="S134" i="71" s="1" a="1"/>
  <c r="S134" i="71" s="1"/>
  <c r="M129" i="71"/>
  <c r="S129" i="71" s="1" a="1"/>
  <c r="S129" i="71" s="1"/>
  <c r="M121" i="71"/>
  <c r="S121" i="71" s="1" a="1"/>
  <c r="S121" i="71" s="1"/>
  <c r="M66" i="71"/>
  <c r="S66" i="71" s="1" a="1"/>
  <c r="S66" i="71" s="1"/>
  <c r="M123" i="71"/>
  <c r="S123" i="71" s="1" a="1"/>
  <c r="S123" i="71" s="1"/>
  <c r="M112" i="71"/>
  <c r="S112" i="71" s="1" a="1"/>
  <c r="S112" i="71" s="1"/>
  <c r="M45" i="71"/>
  <c r="S45" i="71" s="1" a="1"/>
  <c r="S45" i="71" s="1"/>
  <c r="M140" i="71"/>
  <c r="S140" i="71" s="1" a="1"/>
  <c r="S140" i="71" s="1"/>
  <c r="M61" i="71"/>
  <c r="S61" i="71" s="1" a="1"/>
  <c r="S61" i="71" s="1"/>
  <c r="M29" i="71"/>
  <c r="S29" i="71" s="1" a="1"/>
  <c r="S29" i="71" s="1"/>
  <c r="M91" i="71"/>
  <c r="S91" i="71" s="1" a="1"/>
  <c r="S91" i="71" s="1"/>
  <c r="M64" i="71"/>
  <c r="S64" i="71" s="1" a="1"/>
  <c r="S64" i="71" s="1"/>
  <c r="M65" i="71"/>
  <c r="S65" i="71" s="1" a="1"/>
  <c r="S65" i="71" s="1"/>
  <c r="J26" i="71"/>
  <c r="M17" i="71"/>
  <c r="S17" i="71" s="1" a="1"/>
  <c r="S17" i="71" s="1"/>
  <c r="M71" i="71"/>
  <c r="M31" i="71"/>
  <c r="S31" i="71" s="1" a="1"/>
  <c r="S31" i="71" s="1"/>
  <c r="M130" i="71"/>
  <c r="S130" i="71" s="1" a="1"/>
  <c r="S130" i="71" s="1"/>
  <c r="M47" i="71"/>
  <c r="S47" i="71" s="1" a="1"/>
  <c r="S47" i="71" s="1"/>
  <c r="M93" i="71"/>
  <c r="S93" i="71" s="1" a="1"/>
  <c r="S93" i="71" s="1"/>
  <c r="M88" i="71"/>
  <c r="S88" i="71" s="1" a="1"/>
  <c r="S88" i="71" s="1"/>
  <c r="M139" i="71"/>
  <c r="S139" i="71" s="1" a="1"/>
  <c r="S139" i="71" s="1"/>
  <c r="M14" i="71"/>
  <c r="M38" i="71"/>
  <c r="S38" i="71" s="1" a="1"/>
  <c r="S38" i="71" s="1"/>
  <c r="M118" i="71"/>
  <c r="S118" i="71" s="1" a="1"/>
  <c r="S118" i="71" s="1"/>
  <c r="M41" i="71"/>
  <c r="S41" i="71" s="1" a="1"/>
  <c r="S41" i="71" s="1"/>
  <c r="M76" i="71"/>
  <c r="S76" i="71" s="1" a="1"/>
  <c r="S76" i="71" s="1"/>
  <c r="M43" i="71"/>
  <c r="S43" i="71" s="1" a="1"/>
  <c r="S43" i="71" s="1"/>
  <c r="M18" i="71"/>
  <c r="S18" i="71" s="1" a="1"/>
  <c r="S18" i="71" s="1"/>
  <c r="J24" i="71"/>
  <c r="L24" i="71" s="1"/>
  <c r="M24" i="71" s="1"/>
  <c r="S24" i="71" s="1" a="1"/>
  <c r="S24" i="71" s="1"/>
  <c r="J58" i="71"/>
  <c r="L58" i="71" s="1"/>
  <c r="M58" i="71" s="1"/>
  <c r="S58" i="71" s="1" a="1"/>
  <c r="S58" i="71" s="1"/>
  <c r="M40" i="71"/>
  <c r="S40" i="71" s="1" a="1"/>
  <c r="S40" i="71" s="1"/>
  <c r="J23" i="71"/>
  <c r="L23" i="71" s="1"/>
  <c r="M39" i="71"/>
  <c r="S39" i="71" s="1" a="1"/>
  <c r="S39" i="71" s="1"/>
  <c r="M128" i="71"/>
  <c r="S128" i="71" s="1" a="1"/>
  <c r="S128" i="71" s="1"/>
  <c r="M114" i="71"/>
  <c r="S114" i="71" s="1" a="1"/>
  <c r="S114" i="71" s="1"/>
  <c r="M126" i="101"/>
  <c r="S126" i="101" s="1" a="1"/>
  <c r="S126" i="101" s="1"/>
  <c r="M141" i="101"/>
  <c r="S141" i="101" s="1" a="1"/>
  <c r="S141" i="101" s="1"/>
  <c r="M45" i="101"/>
  <c r="S45" i="101" s="1" a="1"/>
  <c r="S45" i="101" s="1"/>
  <c r="M57" i="101"/>
  <c r="S57" i="101" s="1" a="1"/>
  <c r="S57" i="101" s="1"/>
  <c r="M56" i="101"/>
  <c r="S56" i="101" s="1" a="1"/>
  <c r="S56" i="101" s="1"/>
  <c r="M103" i="101"/>
  <c r="S103" i="101" s="1" a="1"/>
  <c r="S103" i="101" s="1"/>
  <c r="M131" i="101"/>
  <c r="S131" i="101" s="1" a="1"/>
  <c r="S131" i="101" s="1"/>
  <c r="M123" i="101"/>
  <c r="S123" i="101" s="1" a="1"/>
  <c r="S123" i="101" s="1"/>
  <c r="M100" i="101"/>
  <c r="M83" i="101"/>
  <c r="S83" i="101" s="1" a="1"/>
  <c r="S83" i="101" s="1"/>
  <c r="M39" i="101"/>
  <c r="S39" i="101" s="1" a="1"/>
  <c r="S39" i="101" s="1"/>
  <c r="M42" i="101"/>
  <c r="S42" i="101" s="1" a="1"/>
  <c r="S42" i="101" s="1"/>
  <c r="M102" i="101"/>
  <c r="S102" i="101" s="1" a="1"/>
  <c r="S102" i="101" s="1"/>
  <c r="M55" i="101"/>
  <c r="S55" i="101" s="1" a="1"/>
  <c r="S55" i="101" s="1"/>
  <c r="M82" i="101"/>
  <c r="S82" i="101" s="1" a="1"/>
  <c r="S82" i="101" s="1"/>
  <c r="M41" i="101"/>
  <c r="S41" i="101" s="1" a="1"/>
  <c r="S41" i="101" s="1"/>
  <c r="M47" i="101"/>
  <c r="S47" i="101" s="1" a="1"/>
  <c r="S47" i="101" s="1"/>
  <c r="M132" i="101"/>
  <c r="S132" i="101" s="1" a="1"/>
  <c r="S132" i="101" s="1"/>
  <c r="M129" i="101"/>
  <c r="S129" i="101" s="1" a="1"/>
  <c r="S129" i="101" s="1"/>
  <c r="M136" i="101"/>
  <c r="S136" i="101" s="1" a="1"/>
  <c r="S136" i="101" s="1"/>
  <c r="M59" i="101"/>
  <c r="S59" i="101" s="1" a="1"/>
  <c r="S59" i="101" s="1"/>
  <c r="M81" i="101"/>
  <c r="S81" i="101" s="1" a="1"/>
  <c r="S81" i="101" s="1"/>
  <c r="M32" i="101"/>
  <c r="M104" i="101"/>
  <c r="S104" i="101" s="1" a="1"/>
  <c r="S104" i="101" s="1"/>
  <c r="M60" i="101"/>
  <c r="S60" i="101" s="1" a="1"/>
  <c r="S60" i="101" s="1"/>
  <c r="M142" i="101"/>
  <c r="S142" i="101" s="1" a="1"/>
  <c r="S142" i="101" s="1"/>
  <c r="M46" i="101"/>
  <c r="S46" i="101" s="1" a="1"/>
  <c r="S46" i="101" s="1"/>
  <c r="M137" i="101"/>
  <c r="S137" i="101" s="1" a="1"/>
  <c r="S137" i="101" s="1"/>
  <c r="M34" i="101"/>
  <c r="S34" i="101" s="1" a="1"/>
  <c r="S34" i="101" s="1"/>
  <c r="M40" i="101"/>
  <c r="S40" i="101" s="1" a="1"/>
  <c r="S40" i="101" s="1"/>
  <c r="M58" i="101"/>
  <c r="S58" i="101" s="1" a="1"/>
  <c r="S58" i="101" s="1"/>
  <c r="M37" i="101"/>
  <c r="S37" i="101" s="1" a="1"/>
  <c r="S37" i="101" s="1"/>
  <c r="M143" i="101"/>
  <c r="S143" i="101" s="1" a="1"/>
  <c r="S143" i="101" s="1"/>
  <c r="M38" i="101"/>
  <c r="S38" i="101" s="1" a="1"/>
  <c r="S38" i="101" s="1"/>
  <c r="M112" i="101"/>
  <c r="S112" i="101" s="1" a="1"/>
  <c r="S112" i="101" s="1"/>
  <c r="M130" i="101"/>
  <c r="S130" i="101" s="1" a="1"/>
  <c r="S130" i="101" s="1"/>
  <c r="M125" i="101"/>
  <c r="S125" i="101" s="1" a="1"/>
  <c r="S125" i="101" s="1"/>
  <c r="M101" i="101"/>
  <c r="S101" i="101" s="1" a="1"/>
  <c r="S101" i="101" s="1"/>
  <c r="M54" i="101"/>
  <c r="S54" i="101" s="1" a="1"/>
  <c r="S54" i="101" s="1"/>
  <c r="M43" i="101"/>
  <c r="S43" i="101" s="1" a="1"/>
  <c r="S43" i="101" s="1"/>
  <c r="M48" i="101"/>
  <c r="S48" i="101" s="1" a="1"/>
  <c r="S48" i="101" s="1"/>
  <c r="M119" i="101"/>
  <c r="S119" i="101" s="1" a="1"/>
  <c r="S119" i="101" s="1"/>
  <c r="M35" i="101"/>
  <c r="S35" i="101" s="1" a="1"/>
  <c r="S35" i="101" s="1"/>
  <c r="M44" i="101"/>
  <c r="S44" i="101" s="1" a="1"/>
  <c r="S44" i="101" s="1"/>
  <c r="M106" i="101"/>
  <c r="S106" i="101" s="1" a="1"/>
  <c r="S106" i="101" s="1"/>
  <c r="M93" i="101"/>
  <c r="S93" i="101" s="1" a="1"/>
  <c r="S93" i="101" s="1"/>
  <c r="M144" i="101"/>
  <c r="S144" i="101" s="1" a="1"/>
  <c r="S144" i="101" s="1"/>
  <c r="M79" i="101"/>
  <c r="S79" i="101" s="1" a="1"/>
  <c r="S79" i="101" s="1"/>
  <c r="M135" i="101"/>
  <c r="S135" i="101" s="1" a="1"/>
  <c r="S135" i="101" s="1"/>
  <c r="M124" i="101"/>
  <c r="S124" i="101" s="1" a="1"/>
  <c r="S124" i="101" s="1"/>
  <c r="M128" i="101"/>
  <c r="S128" i="101" s="1" a="1"/>
  <c r="S128" i="101" s="1"/>
  <c r="M33" i="101"/>
  <c r="S33" i="101" s="1" a="1"/>
  <c r="S33" i="101" s="1"/>
  <c r="M107" i="101"/>
  <c r="S107" i="101" s="1" a="1"/>
  <c r="S107" i="101" s="1"/>
  <c r="M108" i="101"/>
  <c r="S108" i="101" s="1" a="1"/>
  <c r="S108" i="101" s="1"/>
  <c r="M36" i="101"/>
  <c r="S36" i="101" s="1" a="1"/>
  <c r="S36" i="101" s="1"/>
  <c r="M120" i="101"/>
  <c r="S120" i="101" s="1" a="1"/>
  <c r="S120" i="101" s="1"/>
  <c r="M87" i="101"/>
  <c r="S87" i="101" s="1" a="1"/>
  <c r="S87" i="101" s="1"/>
  <c r="M105" i="101"/>
  <c r="S105" i="101" s="1" a="1"/>
  <c r="S105" i="101" s="1"/>
  <c r="M72" i="101"/>
  <c r="S72" i="101" s="1" a="1"/>
  <c r="S72" i="101" s="1"/>
  <c r="M133" i="101"/>
  <c r="S133" i="101" s="1" a="1"/>
  <c r="S133" i="101" s="1"/>
  <c r="M134" i="101"/>
  <c r="S134" i="101" s="1" a="1"/>
  <c r="S134" i="101" s="1"/>
  <c r="M42" i="80"/>
  <c r="S42" i="80" s="1" a="1"/>
  <c r="S42" i="80" s="1"/>
  <c r="M100" i="80"/>
  <c r="S100" i="80" s="1" a="1"/>
  <c r="S100" i="80" s="1"/>
  <c r="M26" i="80"/>
  <c r="S26" i="80" s="1" a="1"/>
  <c r="S26" i="80" s="1"/>
  <c r="M71" i="80"/>
  <c r="S71" i="80" s="1" a="1"/>
  <c r="S71" i="80" s="1"/>
  <c r="M97" i="80"/>
  <c r="S97" i="80" s="1" a="1"/>
  <c r="S97" i="80" s="1"/>
  <c r="M94" i="80"/>
  <c r="S94" i="80" s="1" a="1"/>
  <c r="S94" i="80" s="1"/>
  <c r="M37" i="80"/>
  <c r="S37" i="80" s="1" a="1"/>
  <c r="S37" i="80" s="1"/>
  <c r="M20" i="80"/>
  <c r="S20" i="80" s="1" a="1"/>
  <c r="S20" i="80" s="1"/>
  <c r="M96" i="80"/>
  <c r="S96" i="80" s="1" a="1"/>
  <c r="S96" i="80" s="1"/>
  <c r="M92" i="80"/>
  <c r="M30" i="80"/>
  <c r="S30" i="80" s="1" a="1"/>
  <c r="S30" i="80" s="1"/>
  <c r="M41" i="80"/>
  <c r="S41" i="80" s="1" a="1"/>
  <c r="S41" i="80" s="1"/>
  <c r="M36" i="80"/>
  <c r="S36" i="80" s="1" a="1"/>
  <c r="S36" i="80" s="1"/>
  <c r="M54" i="80"/>
  <c r="S54" i="80" s="1" a="1"/>
  <c r="S54" i="80" s="1"/>
  <c r="M15" i="80"/>
  <c r="S15" i="80" s="1" a="1"/>
  <c r="S15" i="80" s="1"/>
  <c r="M29" i="80"/>
  <c r="S29" i="80" s="1" a="1"/>
  <c r="S29" i="80" s="1"/>
  <c r="M98" i="80"/>
  <c r="S98" i="80" s="1" a="1"/>
  <c r="S98" i="80" s="1"/>
  <c r="M99" i="80"/>
  <c r="S99" i="80" s="1" a="1"/>
  <c r="S99" i="80" s="1"/>
  <c r="M59" i="80"/>
  <c r="S59" i="80" s="1" a="1"/>
  <c r="S59" i="80" s="1"/>
  <c r="M77" i="80"/>
  <c r="S77" i="80" s="1" a="1"/>
  <c r="S77" i="80" s="1"/>
  <c r="M121" i="80"/>
  <c r="S121" i="80" s="1" a="1"/>
  <c r="S121" i="80" s="1"/>
  <c r="M73" i="80"/>
  <c r="S73" i="80" s="1" a="1"/>
  <c r="S73" i="80" s="1"/>
  <c r="M14" i="80"/>
  <c r="M44" i="80"/>
  <c r="S44" i="80" s="1" a="1"/>
  <c r="S44" i="80" s="1"/>
  <c r="M102" i="80"/>
  <c r="S102" i="80" s="1" a="1"/>
  <c r="S102" i="80" s="1"/>
  <c r="M17" i="80"/>
  <c r="S17" i="80" s="1" a="1"/>
  <c r="S17" i="80" s="1"/>
  <c r="M18" i="80"/>
  <c r="S18" i="80" s="1" a="1"/>
  <c r="S18" i="80" s="1"/>
  <c r="M95" i="80"/>
  <c r="S95" i="80" s="1" a="1"/>
  <c r="S95" i="80" s="1"/>
  <c r="M34" i="80"/>
  <c r="S34" i="80" s="1" a="1"/>
  <c r="S34" i="80" s="1"/>
  <c r="M101" i="80"/>
  <c r="S101" i="80" s="1" a="1"/>
  <c r="S101" i="80" s="1"/>
  <c r="M93" i="80"/>
  <c r="S93" i="80" s="1" a="1"/>
  <c r="S93" i="80" s="1"/>
  <c r="M72" i="80"/>
  <c r="S72" i="80" s="1" a="1"/>
  <c r="S72" i="80" s="1"/>
  <c r="M27" i="80"/>
  <c r="S27" i="80" s="1" a="1"/>
  <c r="S27" i="80" s="1"/>
  <c r="M19" i="80"/>
  <c r="S19" i="80" s="1" a="1"/>
  <c r="S19" i="80" s="1"/>
  <c r="M64" i="79"/>
  <c r="S64" i="79" s="1" a="1"/>
  <c r="S64" i="79" s="1"/>
  <c r="M121" i="79"/>
  <c r="S121" i="79" s="1" a="1"/>
  <c r="S121" i="79" s="1"/>
  <c r="M37" i="79"/>
  <c r="S37" i="79" s="1" a="1"/>
  <c r="S37" i="79" s="1"/>
  <c r="M88" i="79"/>
  <c r="S88" i="79" s="1" a="1"/>
  <c r="S88" i="79" s="1"/>
  <c r="M85" i="79"/>
  <c r="S85" i="79" s="1" a="1"/>
  <c r="S85" i="79" s="1"/>
  <c r="M66" i="79"/>
  <c r="S66" i="79" s="1" a="1"/>
  <c r="S66" i="79" s="1"/>
  <c r="M83" i="79"/>
  <c r="M124" i="79"/>
  <c r="S124" i="79" s="1" a="1"/>
  <c r="S124" i="79" s="1"/>
  <c r="M84" i="79"/>
  <c r="S84" i="79" s="1" a="1"/>
  <c r="S84" i="79" s="1"/>
  <c r="M105" i="79"/>
  <c r="S105" i="79" s="1" a="1"/>
  <c r="S105" i="79" s="1"/>
  <c r="M15" i="79"/>
  <c r="S15" i="79" s="1" a="1"/>
  <c r="S15" i="79" s="1"/>
  <c r="M44" i="79"/>
  <c r="S44" i="79" s="1" a="1"/>
  <c r="S44" i="79" s="1"/>
  <c r="M93" i="79"/>
  <c r="S93" i="79" s="1" a="1"/>
  <c r="S93" i="79" s="1"/>
  <c r="M36" i="79"/>
  <c r="S36" i="79" s="1" a="1"/>
  <c r="S36" i="79" s="1"/>
  <c r="M42" i="79"/>
  <c r="S42" i="79" s="1" a="1"/>
  <c r="S42" i="79" s="1"/>
  <c r="M23" i="79"/>
  <c r="S23" i="79" s="1" a="1"/>
  <c r="S23" i="79" s="1"/>
  <c r="M27" i="79"/>
  <c r="S27" i="79" s="1" a="1"/>
  <c r="S27" i="79" s="1"/>
  <c r="M125" i="79"/>
  <c r="S125" i="79" s="1" a="1"/>
  <c r="S125" i="79" s="1"/>
  <c r="M14" i="79"/>
  <c r="M120" i="79"/>
  <c r="S120" i="79" s="1" a="1"/>
  <c r="S120" i="79" s="1"/>
  <c r="M20" i="79"/>
  <c r="S20" i="79" s="1" a="1"/>
  <c r="S20" i="79" s="1"/>
  <c r="M34" i="79"/>
  <c r="S34" i="79" s="1" a="1"/>
  <c r="S34" i="79" s="1"/>
  <c r="M123" i="79"/>
  <c r="S123" i="79" s="1" a="1"/>
  <c r="S123" i="79" s="1"/>
  <c r="M52" i="79"/>
  <c r="S52" i="79" s="1" a="1"/>
  <c r="S52" i="79" s="1"/>
  <c r="M92" i="79"/>
  <c r="S92" i="79" s="1" a="1"/>
  <c r="S92" i="79" s="1"/>
  <c r="M91" i="79"/>
  <c r="S91" i="79" s="1" a="1"/>
  <c r="S91" i="79" s="1"/>
  <c r="M76" i="79"/>
  <c r="S76" i="79" s="1" a="1"/>
  <c r="S76" i="79" s="1"/>
  <c r="M116" i="79"/>
  <c r="S116" i="79" s="1" a="1"/>
  <c r="S116" i="79" s="1"/>
  <c r="M89" i="79"/>
  <c r="S89" i="79" s="1" a="1"/>
  <c r="S89" i="79" s="1"/>
  <c r="M26" i="79"/>
  <c r="S26" i="79" s="1" a="1"/>
  <c r="S26" i="79" s="1"/>
  <c r="M17" i="79"/>
  <c r="S17" i="79" s="1" a="1"/>
  <c r="S17" i="79" s="1"/>
  <c r="M109" i="79"/>
  <c r="S109" i="79" s="1" a="1"/>
  <c r="S109" i="79" s="1"/>
  <c r="M94" i="79"/>
  <c r="S94" i="79" s="1" a="1"/>
  <c r="S94" i="79" s="1"/>
  <c r="M29" i="79"/>
  <c r="S29" i="79" s="1" a="1"/>
  <c r="S29" i="79" s="1"/>
  <c r="M87" i="79"/>
  <c r="S87" i="79" s="1" a="1"/>
  <c r="S87" i="79" s="1"/>
  <c r="M45" i="79"/>
  <c r="S45" i="79" s="1" a="1"/>
  <c r="S45" i="79" s="1"/>
  <c r="M118" i="79"/>
  <c r="S118" i="79" s="1" a="1"/>
  <c r="S118" i="79" s="1"/>
  <c r="M57" i="79"/>
  <c r="S57" i="79" s="1" a="1"/>
  <c r="S57" i="79" s="1"/>
  <c r="M41" i="79"/>
  <c r="S41" i="79" s="1" a="1"/>
  <c r="S41" i="79" s="1"/>
  <c r="M56" i="79"/>
  <c r="S56" i="79" s="1" a="1"/>
  <c r="S56" i="79" s="1"/>
  <c r="M30" i="79"/>
  <c r="S30" i="79" s="1" a="1"/>
  <c r="S30" i="79" s="1"/>
  <c r="M90" i="79"/>
  <c r="S90" i="79" s="1" a="1"/>
  <c r="S90" i="79" s="1"/>
  <c r="M117" i="79"/>
  <c r="S117" i="79" s="1" a="1"/>
  <c r="S117" i="79" s="1"/>
  <c r="M122" i="79"/>
  <c r="S122" i="79" s="1" a="1"/>
  <c r="S122" i="79" s="1"/>
  <c r="M111" i="79"/>
  <c r="S111" i="79" s="1" a="1"/>
  <c r="S111" i="79" s="1"/>
  <c r="M119" i="79"/>
  <c r="S119" i="79" s="1" a="1"/>
  <c r="S119" i="79" s="1"/>
  <c r="M112" i="79"/>
  <c r="S112" i="79" s="1" a="1"/>
  <c r="S112" i="79" s="1"/>
  <c r="M18" i="79"/>
  <c r="S18" i="79" s="1" a="1"/>
  <c r="S18" i="79" s="1"/>
  <c r="M19" i="79"/>
  <c r="S19" i="79" s="1" a="1"/>
  <c r="S19" i="79" s="1"/>
  <c r="M70" i="79"/>
  <c r="S70" i="79" s="1" a="1"/>
  <c r="S70" i="79" s="1"/>
  <c r="M43" i="79"/>
  <c r="S43" i="79" s="1" a="1"/>
  <c r="S43" i="79" s="1"/>
  <c r="M65" i="79"/>
  <c r="S65" i="79" s="1" a="1"/>
  <c r="S65" i="79" s="1"/>
  <c r="M110" i="79"/>
  <c r="S110" i="79" s="1" a="1"/>
  <c r="S110" i="79" s="1"/>
  <c r="M106" i="79"/>
  <c r="S106" i="79" s="1" a="1"/>
  <c r="S106" i="79" s="1"/>
  <c r="M86" i="79"/>
  <c r="S86" i="79" s="1" a="1"/>
  <c r="S86" i="79" s="1"/>
  <c r="M38" i="93"/>
  <c r="S38" i="93" s="1" a="1"/>
  <c r="S38" i="93" s="1"/>
  <c r="M44" i="93"/>
  <c r="S44" i="93" s="1" a="1"/>
  <c r="S44" i="93" s="1"/>
  <c r="M79" i="93"/>
  <c r="S79" i="93" s="1" a="1"/>
  <c r="S79" i="93" s="1"/>
  <c r="M120" i="93"/>
  <c r="S120" i="93" s="1" a="1"/>
  <c r="S120" i="93" s="1"/>
  <c r="M103" i="93"/>
  <c r="S103" i="93" s="1" a="1"/>
  <c r="S103" i="93" s="1"/>
  <c r="M100" i="93"/>
  <c r="M55" i="93"/>
  <c r="S55" i="93" s="1" a="1"/>
  <c r="S55" i="93" s="1"/>
  <c r="M143" i="93"/>
  <c r="S143" i="93" s="1" a="1"/>
  <c r="S143" i="93" s="1"/>
  <c r="M128" i="93"/>
  <c r="S128" i="93" s="1" a="1"/>
  <c r="S128" i="93" s="1"/>
  <c r="M39" i="93"/>
  <c r="S39" i="93" s="1" a="1"/>
  <c r="S39" i="93" s="1"/>
  <c r="M40" i="93"/>
  <c r="S40" i="93" s="1" a="1"/>
  <c r="S40" i="93" s="1"/>
  <c r="M112" i="93"/>
  <c r="S112" i="93" s="1" a="1"/>
  <c r="S112" i="93" s="1"/>
  <c r="M34" i="93"/>
  <c r="S34" i="93" s="1" a="1"/>
  <c r="S34" i="93" s="1"/>
  <c r="M56" i="93"/>
  <c r="S56" i="93" s="1" a="1"/>
  <c r="S56" i="93" s="1"/>
  <c r="M72" i="93"/>
  <c r="S72" i="93" s="1" a="1"/>
  <c r="S72" i="93" s="1"/>
  <c r="M82" i="93"/>
  <c r="S82" i="93" s="1" a="1"/>
  <c r="S82" i="93" s="1"/>
  <c r="M134" i="93"/>
  <c r="S134" i="93" s="1" a="1"/>
  <c r="S134" i="93" s="1"/>
  <c r="M48" i="93"/>
  <c r="S48" i="93" s="1" a="1"/>
  <c r="S48" i="93" s="1"/>
  <c r="M33" i="93"/>
  <c r="S33" i="93" s="1" a="1"/>
  <c r="S33" i="93" s="1"/>
  <c r="M137" i="93"/>
  <c r="S137" i="93" s="1" a="1"/>
  <c r="S137" i="93" s="1"/>
  <c r="M142" i="93"/>
  <c r="S142" i="93" s="1" a="1"/>
  <c r="S142" i="93" s="1"/>
  <c r="M133" i="93"/>
  <c r="S133" i="93" s="1" a="1"/>
  <c r="S133" i="93" s="1"/>
  <c r="M35" i="93"/>
  <c r="S35" i="93" s="1" a="1"/>
  <c r="S35" i="93" s="1"/>
  <c r="M105" i="93"/>
  <c r="S105" i="93" s="1" a="1"/>
  <c r="S105" i="93" s="1"/>
  <c r="M106" i="93"/>
  <c r="S106" i="93" s="1" a="1"/>
  <c r="S106" i="93" s="1"/>
  <c r="M46" i="93"/>
  <c r="S46" i="93" s="1" a="1"/>
  <c r="S46" i="93" s="1"/>
  <c r="M131" i="93"/>
  <c r="S131" i="93" s="1" a="1"/>
  <c r="S131" i="93" s="1"/>
  <c r="M104" i="93"/>
  <c r="S104" i="93" s="1" a="1"/>
  <c r="S104" i="93" s="1"/>
  <c r="M37" i="93"/>
  <c r="S37" i="93" s="1" a="1"/>
  <c r="S37" i="93" s="1"/>
  <c r="M80" i="93"/>
  <c r="S80" i="93" s="1" a="1"/>
  <c r="S80" i="93" s="1"/>
  <c r="M81" i="93"/>
  <c r="S81" i="93" s="1" a="1"/>
  <c r="S81" i="93" s="1"/>
  <c r="M129" i="93"/>
  <c r="S129" i="93" s="1" a="1"/>
  <c r="S129" i="93" s="1"/>
  <c r="M119" i="93"/>
  <c r="S119" i="93" s="1" a="1"/>
  <c r="S119" i="93" s="1"/>
  <c r="M41" i="93"/>
  <c r="S41" i="93" s="1" a="1"/>
  <c r="S41" i="93" s="1"/>
  <c r="M32" i="93"/>
  <c r="M57" i="93"/>
  <c r="S57" i="93" s="1" a="1"/>
  <c r="S57" i="93" s="1"/>
  <c r="M58" i="93"/>
  <c r="S58" i="93" s="1" a="1"/>
  <c r="S58" i="93" s="1"/>
  <c r="M125" i="93"/>
  <c r="S125" i="93" s="1" a="1"/>
  <c r="S125" i="93" s="1"/>
  <c r="M83" i="93"/>
  <c r="S83" i="93" s="1" a="1"/>
  <c r="S83" i="93" s="1"/>
  <c r="M42" i="93"/>
  <c r="S42" i="93" s="1" a="1"/>
  <c r="S42" i="93" s="1"/>
  <c r="M102" i="93"/>
  <c r="S102" i="93" s="1" a="1"/>
  <c r="S102" i="93" s="1"/>
  <c r="M60" i="93"/>
  <c r="S60" i="93" s="1" a="1"/>
  <c r="S60" i="93" s="1"/>
  <c r="M59" i="93"/>
  <c r="S59" i="93" s="1" a="1"/>
  <c r="S59" i="93" s="1"/>
  <c r="M126" i="93"/>
  <c r="S126" i="93" s="1" a="1"/>
  <c r="S126" i="93" s="1"/>
  <c r="M124" i="93"/>
  <c r="S124" i="93" s="1" a="1"/>
  <c r="S124" i="93" s="1"/>
  <c r="M101" i="93"/>
  <c r="S101" i="93" s="1" a="1"/>
  <c r="S101" i="93" s="1"/>
  <c r="M47" i="93"/>
  <c r="S47" i="93" s="1" a="1"/>
  <c r="S47" i="93" s="1"/>
  <c r="M93" i="93"/>
  <c r="S93" i="93" s="1" a="1"/>
  <c r="S93" i="93" s="1"/>
  <c r="M45" i="93"/>
  <c r="S45" i="93" s="1" a="1"/>
  <c r="S45" i="93" s="1"/>
  <c r="M141" i="93"/>
  <c r="S141" i="93" s="1" a="1"/>
  <c r="S141" i="93" s="1"/>
  <c r="M135" i="93"/>
  <c r="S135" i="93" s="1" a="1"/>
  <c r="S135" i="93" s="1"/>
  <c r="M43" i="93"/>
  <c r="S43" i="93" s="1" a="1"/>
  <c r="S43" i="93" s="1"/>
  <c r="M123" i="93"/>
  <c r="S123" i="93" s="1" a="1"/>
  <c r="S123" i="93" s="1"/>
  <c r="M130" i="93"/>
  <c r="S130" i="93" s="1" a="1"/>
  <c r="S130" i="93" s="1"/>
  <c r="M136" i="93"/>
  <c r="S136" i="93" s="1" a="1"/>
  <c r="S136" i="93" s="1"/>
  <c r="M132" i="93"/>
  <c r="S132" i="93" s="1" a="1"/>
  <c r="S132" i="93" s="1"/>
  <c r="M54" i="93"/>
  <c r="S54" i="93" s="1" a="1"/>
  <c r="S54" i="93" s="1"/>
  <c r="M36" i="93"/>
  <c r="S36" i="93" s="1" a="1"/>
  <c r="S36" i="93" s="1"/>
  <c r="M144" i="93"/>
  <c r="S144" i="93" s="1" a="1"/>
  <c r="S144" i="93" s="1"/>
  <c r="M107" i="93"/>
  <c r="S107" i="93" s="1" a="1"/>
  <c r="S107" i="93" s="1"/>
  <c r="M87" i="93"/>
  <c r="S87" i="93" s="1" a="1"/>
  <c r="S87" i="93" s="1"/>
  <c r="M108" i="93"/>
  <c r="S108" i="93" s="1" a="1"/>
  <c r="S108" i="93" s="1"/>
  <c r="M127" i="72"/>
  <c r="M113" i="72"/>
  <c r="S113" i="72" s="1" a="1"/>
  <c r="S113" i="72" s="1"/>
  <c r="M131" i="72"/>
  <c r="S131" i="72" s="1" a="1"/>
  <c r="S131" i="72" s="1"/>
  <c r="M43" i="72"/>
  <c r="M82" i="72"/>
  <c r="S82" i="72" s="1" a="1"/>
  <c r="S82" i="72" s="1"/>
  <c r="M37" i="72"/>
  <c r="S37" i="72" s="1" a="1"/>
  <c r="S37" i="72" s="1"/>
  <c r="M114" i="72"/>
  <c r="S114" i="72" s="1" a="1"/>
  <c r="S114" i="72" s="1"/>
  <c r="M17" i="72"/>
  <c r="S17" i="72" s="1" a="1"/>
  <c r="S17" i="72" s="1"/>
  <c r="M57" i="72"/>
  <c r="S57" i="72" s="1" a="1"/>
  <c r="S57" i="72" s="1"/>
  <c r="M24" i="72"/>
  <c r="S24" i="72" s="1" a="1"/>
  <c r="S24" i="72" s="1"/>
  <c r="M126" i="72"/>
  <c r="M133" i="72"/>
  <c r="S133" i="72" s="1" a="1"/>
  <c r="S133" i="72" s="1"/>
  <c r="M134" i="72"/>
  <c r="S134" i="72" s="1" a="1"/>
  <c r="S134" i="72" s="1"/>
  <c r="M69" i="72"/>
  <c r="S69" i="72" s="1" a="1"/>
  <c r="S69" i="72" s="1"/>
  <c r="M112" i="72"/>
  <c r="S112" i="72" s="1" a="1"/>
  <c r="S112" i="72" s="1"/>
  <c r="M60" i="72"/>
  <c r="S60" i="72" s="1" a="1"/>
  <c r="S60" i="72" s="1"/>
  <c r="M64" i="72"/>
  <c r="S64" i="72" s="1" a="1"/>
  <c r="S64" i="72" s="1"/>
  <c r="M120" i="72"/>
  <c r="S120" i="72" s="1" a="1"/>
  <c r="S120" i="72" s="1"/>
  <c r="M70" i="72"/>
  <c r="M73" i="72"/>
  <c r="S73" i="72" s="1" a="1"/>
  <c r="S73" i="72" s="1"/>
  <c r="M100" i="72"/>
  <c r="S100" i="72" s="1" a="1"/>
  <c r="S100" i="72" s="1"/>
  <c r="M78" i="72"/>
  <c r="S78" i="72" s="1" a="1"/>
  <c r="S78" i="72" s="1"/>
  <c r="M18" i="72"/>
  <c r="S18" i="72" s="1" a="1"/>
  <c r="S18" i="72" s="1"/>
  <c r="M66" i="72"/>
  <c r="S66" i="72" s="1" a="1"/>
  <c r="S66" i="72" s="1"/>
  <c r="M83" i="72"/>
  <c r="S83" i="72" s="1" a="1"/>
  <c r="S83" i="72" s="1"/>
  <c r="M27" i="72"/>
  <c r="S27" i="72" s="1" a="1"/>
  <c r="S27" i="72" s="1"/>
  <c r="M23" i="72"/>
  <c r="S23" i="72" s="1" a="1"/>
  <c r="S23" i="72" s="1"/>
  <c r="M41" i="72"/>
  <c r="S41" i="72" s="1" a="1"/>
  <c r="S41" i="72" s="1"/>
  <c r="M101" i="72"/>
  <c r="S101" i="72" s="1" a="1"/>
  <c r="S101" i="72" s="1"/>
  <c r="M32" i="72"/>
  <c r="M65" i="72"/>
  <c r="S65" i="72" s="1" a="1"/>
  <c r="S65" i="72" s="1"/>
  <c r="M31" i="72"/>
  <c r="S31" i="72" s="1" a="1"/>
  <c r="S31" i="72" s="1"/>
  <c r="J72" i="72"/>
  <c r="L72" i="72" s="1"/>
  <c r="M72" i="72" s="1"/>
  <c r="M67" i="72"/>
  <c r="S67" i="72" s="1" a="1"/>
  <c r="S67" i="72" s="1"/>
  <c r="M79" i="72"/>
  <c r="S79" i="72" s="1" a="1"/>
  <c r="S79" i="72" s="1"/>
  <c r="M28" i="72"/>
  <c r="S28" i="72" s="1" a="1"/>
  <c r="S28" i="72" s="1"/>
  <c r="M91" i="72"/>
  <c r="S91" i="72" s="1" a="1"/>
  <c r="S91" i="72" s="1"/>
  <c r="M54" i="72"/>
  <c r="S54" i="72" s="1" a="1"/>
  <c r="S54" i="72" s="1"/>
  <c r="M99" i="72"/>
  <c r="S99" i="72" s="1" a="1"/>
  <c r="S99" i="72" s="1"/>
  <c r="M40" i="72"/>
  <c r="S40" i="72" s="1" a="1"/>
  <c r="S40" i="72" s="1"/>
  <c r="M50" i="72"/>
  <c r="S50" i="72" s="1" a="1"/>
  <c r="S50" i="72" s="1"/>
  <c r="M124" i="72"/>
  <c r="S124" i="72" s="1" a="1"/>
  <c r="S124" i="72" s="1"/>
  <c r="M51" i="72"/>
  <c r="S51" i="72" s="1" a="1"/>
  <c r="S51" i="72" s="1"/>
  <c r="M118" i="72"/>
  <c r="S118" i="72" s="1" a="1"/>
  <c r="S118" i="72" s="1"/>
  <c r="M93" i="72"/>
  <c r="S93" i="72" s="1" a="1"/>
  <c r="S93" i="72" s="1"/>
  <c r="M75" i="72"/>
  <c r="S75" i="72" s="1" a="1"/>
  <c r="S75" i="72" s="1"/>
  <c r="M25" i="72"/>
  <c r="S25" i="72" s="1" a="1"/>
  <c r="S25" i="72" s="1"/>
  <c r="M128" i="72"/>
  <c r="S128" i="72" s="1" a="1"/>
  <c r="S128" i="72" s="1"/>
  <c r="M68" i="72"/>
  <c r="S68" i="72" s="1" a="1"/>
  <c r="S68" i="72" s="1"/>
  <c r="M119" i="72"/>
  <c r="S119" i="72" s="1" a="1"/>
  <c r="S119" i="72" s="1"/>
  <c r="M46" i="72"/>
  <c r="M88" i="72"/>
  <c r="M14" i="72"/>
  <c r="S14" i="72" s="1" a="1"/>
  <c r="S14" i="72" s="1"/>
  <c r="M77" i="72"/>
  <c r="S77" i="72" s="1" a="1"/>
  <c r="S77" i="72" s="1"/>
  <c r="M130" i="72"/>
  <c r="S130" i="72" s="1" a="1"/>
  <c r="S130" i="72" s="1"/>
  <c r="M15" i="72"/>
  <c r="S15" i="72" s="1" a="1"/>
  <c r="S15" i="72" s="1"/>
  <c r="M39" i="72"/>
  <c r="S39" i="72" s="1" a="1"/>
  <c r="S39" i="72" s="1"/>
  <c r="M74" i="72"/>
  <c r="S74" i="72" s="1" a="1"/>
  <c r="S74" i="72" s="1"/>
  <c r="M90" i="72"/>
  <c r="M52" i="72"/>
  <c r="S52" i="72" s="1" a="1"/>
  <c r="S52" i="72" s="1"/>
  <c r="M81" i="72"/>
  <c r="S81" i="72" s="1" a="1"/>
  <c r="S81" i="72" s="1"/>
  <c r="M22" i="72"/>
  <c r="S22" i="72" s="1" a="1"/>
  <c r="S22" i="72" s="1"/>
  <c r="M123" i="72"/>
  <c r="S123" i="72" s="1" a="1"/>
  <c r="S123" i="72" s="1"/>
  <c r="M53" i="72"/>
  <c r="S53" i="72" s="1" a="1"/>
  <c r="S53" i="72" s="1"/>
  <c r="M117" i="72"/>
  <c r="S117" i="72" s="1" a="1"/>
  <c r="S117" i="72" s="1"/>
  <c r="M76" i="72"/>
  <c r="M49" i="72"/>
  <c r="M129" i="72"/>
  <c r="S129" i="72" s="1" a="1"/>
  <c r="S129" i="72" s="1"/>
  <c r="J71" i="72"/>
  <c r="L71" i="72" s="1"/>
  <c r="M61" i="72"/>
  <c r="S61" i="72" s="1" a="1"/>
  <c r="S61" i="72" s="1"/>
  <c r="M45" i="72"/>
  <c r="S45" i="72" s="1" a="1"/>
  <c r="S45" i="72" s="1"/>
  <c r="M89" i="72"/>
  <c r="M97" i="72"/>
  <c r="S97" i="72" s="1" a="1"/>
  <c r="S97" i="72" s="1"/>
  <c r="M122" i="72"/>
  <c r="S122" i="72" s="1" a="1"/>
  <c r="S122" i="72" s="1"/>
  <c r="M92" i="72"/>
  <c r="S92" i="72" s="1" a="1"/>
  <c r="S92" i="72" s="1"/>
  <c r="M44" i="72"/>
  <c r="M30" i="72"/>
  <c r="S30" i="72" s="1" a="1"/>
  <c r="S30" i="72" s="1"/>
  <c r="M47" i="72"/>
  <c r="S47" i="72" s="1" a="1"/>
  <c r="S47" i="72" s="1"/>
  <c r="M58" i="72"/>
  <c r="S58" i="72" s="1" a="1"/>
  <c r="S58" i="72" s="1"/>
  <c r="M80" i="72"/>
  <c r="S80" i="72" s="1" a="1"/>
  <c r="S80" i="72" s="1"/>
  <c r="M59" i="72"/>
  <c r="S59" i="72" s="1" a="1"/>
  <c r="S59" i="72" s="1"/>
  <c r="M56" i="72"/>
  <c r="S56" i="72" s="1" a="1"/>
  <c r="S56" i="72" s="1"/>
  <c r="M63" i="72"/>
  <c r="S63" i="72" s="1" a="1"/>
  <c r="S63" i="72" s="1"/>
  <c r="M132" i="72"/>
  <c r="S132" i="72" s="1" a="1"/>
  <c r="S132" i="72" s="1"/>
  <c r="M19" i="72"/>
  <c r="M48" i="72"/>
  <c r="M121" i="72"/>
  <c r="S121" i="72" s="1" a="1"/>
  <c r="S121" i="72" s="1"/>
  <c r="M38" i="72"/>
  <c r="S38" i="72" s="1" a="1"/>
  <c r="S38" i="72" s="1"/>
  <c r="M29" i="72"/>
  <c r="S29" i="72" s="1" a="1"/>
  <c r="S29" i="72" s="1"/>
  <c r="M42" i="72"/>
  <c r="S42" i="72" s="1" a="1"/>
  <c r="S42" i="72" s="1"/>
  <c r="M102" i="72"/>
  <c r="S102" i="72" s="1" a="1"/>
  <c r="S102" i="72" s="1"/>
  <c r="M125" i="72"/>
  <c r="M36" i="72"/>
  <c r="M42" i="102"/>
  <c r="S42" i="102" s="1" a="1"/>
  <c r="S42" i="102" s="1"/>
  <c r="M41" i="102"/>
  <c r="S41" i="102" s="1" a="1"/>
  <c r="S41" i="102" s="1"/>
  <c r="M83" i="102"/>
  <c r="S83" i="102" s="1" a="1"/>
  <c r="S83" i="102" s="1"/>
  <c r="M23" i="102"/>
  <c r="S23" i="102" s="1" a="1"/>
  <c r="S23" i="102" s="1"/>
  <c r="M37" i="102"/>
  <c r="S37" i="102" s="1" a="1"/>
  <c r="S37" i="102" s="1"/>
  <c r="M110" i="102"/>
  <c r="S110" i="102" s="1" a="1"/>
  <c r="S110" i="102" s="1"/>
  <c r="M100" i="102"/>
  <c r="S100" i="102" s="1" a="1"/>
  <c r="S100" i="102" s="1"/>
  <c r="J73" i="102"/>
  <c r="L73" i="102" s="1"/>
  <c r="M73" i="102" s="1"/>
  <c r="S73" i="102" s="1" a="1"/>
  <c r="S73" i="102" s="1"/>
  <c r="J72" i="102"/>
  <c r="L72" i="102" s="1"/>
  <c r="M36" i="102"/>
  <c r="S36" i="102" s="1" a="1"/>
  <c r="S36" i="102" s="1"/>
  <c r="M105" i="102"/>
  <c r="S105" i="102" s="1" a="1"/>
  <c r="S105" i="102" s="1"/>
  <c r="M20" i="102"/>
  <c r="S20" i="102" s="1" a="1"/>
  <c r="S20" i="102" s="1"/>
  <c r="M114" i="102"/>
  <c r="S114" i="102" s="1" a="1"/>
  <c r="S114" i="102" s="1"/>
  <c r="M118" i="102"/>
  <c r="S118" i="102" s="1" a="1"/>
  <c r="S118" i="102" s="1"/>
  <c r="M39" i="102"/>
  <c r="S39" i="102" s="1" a="1"/>
  <c r="S39" i="102" s="1"/>
  <c r="M38" i="102"/>
  <c r="S38" i="102" s="1" a="1"/>
  <c r="S38" i="102" s="1"/>
  <c r="M96" i="102"/>
  <c r="S96" i="102" s="1" a="1"/>
  <c r="S96" i="102" s="1"/>
  <c r="M71" i="102"/>
  <c r="S71" i="102" s="1" a="1"/>
  <c r="S71" i="102" s="1"/>
  <c r="M14" i="102"/>
  <c r="M93" i="102"/>
  <c r="S93" i="102" s="1" a="1"/>
  <c r="S93" i="102" s="1"/>
  <c r="M17" i="102"/>
  <c r="S17" i="102" s="1" a="1"/>
  <c r="S17" i="102" s="1"/>
  <c r="M54" i="102"/>
  <c r="S54" i="102" s="1" a="1"/>
  <c r="S54" i="102" s="1"/>
  <c r="M77" i="102"/>
  <c r="S77" i="102" s="1" a="1"/>
  <c r="S77" i="102" s="1"/>
  <c r="M108" i="102"/>
  <c r="S108" i="102" s="1" a="1"/>
  <c r="S108" i="102" s="1"/>
  <c r="M92" i="102"/>
  <c r="M104" i="102"/>
  <c r="S104" i="102" s="1" a="1"/>
  <c r="S104" i="102" s="1"/>
  <c r="M98" i="102"/>
  <c r="S98" i="102" s="1" a="1"/>
  <c r="S98" i="102" s="1"/>
  <c r="M112" i="102"/>
  <c r="S112" i="102" s="1" a="1"/>
  <c r="S112" i="102" s="1"/>
  <c r="M15" i="102"/>
  <c r="S15" i="102" s="1" a="1"/>
  <c r="S15" i="102" s="1"/>
  <c r="M113" i="102"/>
  <c r="S113" i="102" s="1" a="1"/>
  <c r="S113" i="102" s="1"/>
  <c r="M29" i="102"/>
  <c r="S29" i="102" s="1" a="1"/>
  <c r="S29" i="102" s="1"/>
  <c r="M115" i="102"/>
  <c r="S115" i="102" s="1" a="1"/>
  <c r="S115" i="102" s="1"/>
  <c r="M26" i="102"/>
  <c r="S26" i="102" s="1" a="1"/>
  <c r="S26" i="102" s="1"/>
  <c r="M43" i="102"/>
  <c r="S43" i="102" s="1" a="1"/>
  <c r="S43" i="102" s="1"/>
  <c r="M97" i="102"/>
  <c r="S97" i="102" s="1" a="1"/>
  <c r="S97" i="102" s="1"/>
  <c r="M19" i="102"/>
  <c r="S19" i="102" s="1" a="1"/>
  <c r="S19" i="102" s="1"/>
  <c r="M94" i="102"/>
  <c r="S94" i="102" s="1" a="1"/>
  <c r="S94" i="102" s="1"/>
  <c r="M44" i="102"/>
  <c r="S44" i="102" s="1" a="1"/>
  <c r="S44" i="102" s="1"/>
  <c r="M109" i="102"/>
  <c r="S109" i="102" s="1" a="1"/>
  <c r="S109" i="102" s="1"/>
  <c r="M59" i="102"/>
  <c r="S59" i="102" s="1" a="1"/>
  <c r="S59" i="102" s="1"/>
  <c r="M18" i="102"/>
  <c r="S18" i="102" s="1" a="1"/>
  <c r="S18" i="102" s="1"/>
  <c r="M45" i="102"/>
  <c r="S45" i="102" s="1" a="1"/>
  <c r="S45" i="102" s="1"/>
  <c r="M117" i="102"/>
  <c r="S117" i="102" s="1" a="1"/>
  <c r="S117" i="102" s="1"/>
  <c r="M95" i="102"/>
  <c r="S95" i="102" s="1" a="1"/>
  <c r="S95" i="102" s="1"/>
  <c r="M111" i="102"/>
  <c r="S111" i="102" s="1" a="1"/>
  <c r="S111" i="102" s="1"/>
  <c r="M27" i="102"/>
  <c r="S27" i="102" s="1" a="1"/>
  <c r="S27" i="102" s="1"/>
  <c r="M116" i="102"/>
  <c r="S116" i="102" s="1" a="1"/>
  <c r="S116" i="102" s="1"/>
  <c r="M99" i="102"/>
  <c r="S99" i="102" s="1" a="1"/>
  <c r="S99" i="102" s="1"/>
  <c r="M34" i="102"/>
  <c r="S34" i="102" s="1" a="1"/>
  <c r="S34" i="102" s="1"/>
  <c r="M30" i="102"/>
  <c r="S30" i="102" s="1" a="1"/>
  <c r="S30" i="102" s="1"/>
  <c r="R57" i="82"/>
  <c r="S57" i="82" s="1" a="1"/>
  <c r="S57" i="82" s="1"/>
  <c r="R31" i="82"/>
  <c r="R80" i="75"/>
  <c r="R141" i="75" s="1"/>
  <c r="M148" i="109"/>
  <c r="S148" i="109" s="1" a="1"/>
  <c r="S148" i="109" s="1"/>
  <c r="M88" i="109"/>
  <c r="S88" i="109" s="1" a="1"/>
  <c r="S88" i="109" s="1"/>
  <c r="M116" i="109"/>
  <c r="S116" i="109" s="1" a="1"/>
  <c r="S116" i="109" s="1"/>
  <c r="M77" i="109"/>
  <c r="S77" i="109" s="1" a="1"/>
  <c r="S77" i="109" s="1"/>
  <c r="M18" i="109"/>
  <c r="M108" i="109"/>
  <c r="S108" i="109" s="1" a="1"/>
  <c r="S108" i="109" s="1"/>
  <c r="M115" i="109"/>
  <c r="S115" i="109" s="1" a="1"/>
  <c r="S115" i="109" s="1"/>
  <c r="M42" i="109"/>
  <c r="S42" i="109" s="1" a="1"/>
  <c r="S42" i="109" s="1"/>
  <c r="M46" i="109"/>
  <c r="S46" i="109" s="1" a="1"/>
  <c r="S46" i="109" s="1"/>
  <c r="M41" i="109"/>
  <c r="S41" i="109" s="1" a="1"/>
  <c r="S41" i="109" s="1"/>
  <c r="M157" i="109"/>
  <c r="S157" i="109" s="1" a="1"/>
  <c r="S157" i="109" s="1"/>
  <c r="M153" i="109"/>
  <c r="S153" i="109" s="1" a="1"/>
  <c r="S153" i="109" s="1"/>
  <c r="M106" i="109"/>
  <c r="M114" i="109"/>
  <c r="S114" i="109" s="1" a="1"/>
  <c r="S114" i="109" s="1"/>
  <c r="M21" i="109"/>
  <c r="S21" i="109" s="1" a="1"/>
  <c r="S21" i="109" s="1"/>
  <c r="M133" i="109"/>
  <c r="S133" i="109" s="1" a="1"/>
  <c r="S133" i="109" s="1"/>
  <c r="M155" i="109"/>
  <c r="S155" i="109" s="1" a="1"/>
  <c r="S155" i="109" s="1"/>
  <c r="M111" i="109"/>
  <c r="S111" i="109" s="1" a="1"/>
  <c r="S111" i="109" s="1"/>
  <c r="M81" i="109"/>
  <c r="S81" i="109" s="1" a="1"/>
  <c r="S81" i="109" s="1"/>
  <c r="M75" i="109"/>
  <c r="S75" i="109" s="1" a="1"/>
  <c r="S75" i="109" s="1"/>
  <c r="M20" i="109"/>
  <c r="M65" i="109"/>
  <c r="S65" i="109" s="1" a="1"/>
  <c r="S65" i="109" s="1"/>
  <c r="M48" i="109"/>
  <c r="S48" i="109" s="1" a="1"/>
  <c r="S48" i="109" s="1"/>
  <c r="M87" i="109"/>
  <c r="S87" i="109" s="1" a="1"/>
  <c r="S87" i="109" s="1"/>
  <c r="M17" i="109"/>
  <c r="M161" i="109"/>
  <c r="S161" i="109" s="1" a="1"/>
  <c r="S161" i="109" s="1"/>
  <c r="M154" i="109"/>
  <c r="S154" i="109" s="1" a="1"/>
  <c r="S154" i="109" s="1"/>
  <c r="M123" i="109"/>
  <c r="S123" i="109" s="1" a="1"/>
  <c r="S123" i="109" s="1"/>
  <c r="M107" i="109"/>
  <c r="M51" i="109"/>
  <c r="S51" i="109" s="1" a="1"/>
  <c r="S51" i="109" s="1"/>
  <c r="M82" i="109"/>
  <c r="S82" i="109" s="1" a="1"/>
  <c r="S82" i="109" s="1"/>
  <c r="M110" i="109"/>
  <c r="S110" i="109" s="1" a="1"/>
  <c r="S110" i="109" s="1"/>
  <c r="M35" i="109"/>
  <c r="S35" i="109" s="1" a="1"/>
  <c r="S35" i="109" s="1"/>
  <c r="M19" i="109"/>
  <c r="M16" i="109"/>
  <c r="M50" i="109"/>
  <c r="S50" i="109" s="1" a="1"/>
  <c r="S50" i="109" s="1"/>
  <c r="M152" i="109"/>
  <c r="S152" i="109" s="1" a="1"/>
  <c r="S152" i="109" s="1"/>
  <c r="M109" i="109"/>
  <c r="M40" i="109"/>
  <c r="M142" i="109"/>
  <c r="S142" i="109" s="1" a="1"/>
  <c r="S142" i="109" s="1"/>
  <c r="M125" i="109"/>
  <c r="S125" i="109" s="1" a="1"/>
  <c r="S125" i="109" s="1"/>
  <c r="M136" i="109"/>
  <c r="S136" i="109" s="1" a="1"/>
  <c r="S136" i="109" s="1"/>
  <c r="M29" i="109"/>
  <c r="S29" i="109" s="1" a="1"/>
  <c r="S29" i="109" s="1"/>
  <c r="M91" i="109"/>
  <c r="S91" i="109" s="1" a="1"/>
  <c r="S91" i="109" s="1"/>
  <c r="M132" i="109"/>
  <c r="S132" i="109" s="1" a="1"/>
  <c r="S132" i="109" s="1"/>
  <c r="M160" i="109"/>
  <c r="S160" i="109" s="1" a="1"/>
  <c r="S160" i="109" s="1"/>
  <c r="M139" i="109"/>
  <c r="M74" i="109"/>
  <c r="S74" i="109" s="1" a="1"/>
  <c r="S74" i="109" s="1"/>
  <c r="M45" i="109"/>
  <c r="M98" i="109"/>
  <c r="M134" i="109"/>
  <c r="S134" i="109" s="1" a="1"/>
  <c r="S134" i="109" s="1"/>
  <c r="M112" i="109"/>
  <c r="S112" i="109" s="1" a="1"/>
  <c r="S112" i="109" s="1"/>
  <c r="M76" i="109"/>
  <c r="S76" i="109" s="1" a="1"/>
  <c r="S76" i="109" s="1"/>
  <c r="M33" i="109"/>
  <c r="M47" i="109"/>
  <c r="S47" i="109" s="1" a="1"/>
  <c r="S47" i="109" s="1"/>
  <c r="M159" i="109"/>
  <c r="S159" i="109" s="1" a="1"/>
  <c r="S159" i="109" s="1"/>
  <c r="M66" i="109"/>
  <c r="M90" i="109"/>
  <c r="S90" i="109" s="1" a="1"/>
  <c r="S90" i="109" s="1"/>
  <c r="M44" i="109"/>
  <c r="M156" i="109"/>
  <c r="S156" i="109" s="1" a="1"/>
  <c r="S156" i="109" s="1"/>
  <c r="M15" i="109"/>
  <c r="M14" i="109"/>
  <c r="M89" i="109"/>
  <c r="S89" i="109" s="1" a="1"/>
  <c r="S89" i="109" s="1"/>
  <c r="M83" i="109"/>
  <c r="S83" i="109" s="1" a="1"/>
  <c r="S83" i="109" s="1"/>
  <c r="M162" i="109"/>
  <c r="S162" i="109" s="1" a="1"/>
  <c r="S162" i="109" s="1"/>
  <c r="M30" i="109"/>
  <c r="S30" i="109" s="1" a="1"/>
  <c r="S30" i="109" s="1"/>
  <c r="M97" i="109"/>
  <c r="S97" i="109" s="1" a="1"/>
  <c r="S97" i="109" s="1"/>
  <c r="M78" i="109"/>
  <c r="S78" i="109" s="1" a="1"/>
  <c r="S78" i="109" s="1"/>
  <c r="M38" i="109"/>
  <c r="M105" i="109"/>
  <c r="M158" i="109"/>
  <c r="S158" i="109" s="1" a="1"/>
  <c r="S158" i="109" s="1"/>
  <c r="M88" i="76"/>
  <c r="S88" i="76" s="1" a="1"/>
  <c r="S88" i="76" s="1"/>
  <c r="M106" i="76"/>
  <c r="S106" i="76" s="1" a="1"/>
  <c r="S106" i="76" s="1"/>
  <c r="M46" i="76"/>
  <c r="S46" i="76" s="1" a="1"/>
  <c r="S46" i="76" s="1"/>
  <c r="M24" i="76"/>
  <c r="S24" i="76" s="1" a="1"/>
  <c r="S24" i="76" s="1"/>
  <c r="M123" i="76"/>
  <c r="S123" i="76" s="1" a="1"/>
  <c r="S123" i="76" s="1"/>
  <c r="M110" i="76"/>
  <c r="S110" i="76" s="1" a="1"/>
  <c r="S110" i="76" s="1"/>
  <c r="M15" i="76"/>
  <c r="S15" i="76" s="1" a="1"/>
  <c r="S15" i="76" s="1"/>
  <c r="M35" i="76"/>
  <c r="S35" i="76" s="1" a="1"/>
  <c r="S35" i="76" s="1"/>
  <c r="M111" i="76"/>
  <c r="S111" i="76" s="1" a="1"/>
  <c r="S111" i="76" s="1"/>
  <c r="M74" i="76"/>
  <c r="S74" i="76" s="1" a="1"/>
  <c r="S74" i="76" s="1"/>
  <c r="M94" i="76"/>
  <c r="S94" i="76" s="1" a="1"/>
  <c r="S94" i="76" s="1"/>
  <c r="M52" i="76"/>
  <c r="S52" i="76" s="1" a="1"/>
  <c r="S52" i="76" s="1"/>
  <c r="M64" i="76"/>
  <c r="S64" i="76" s="1" a="1"/>
  <c r="S64" i="76" s="1"/>
  <c r="M28" i="76"/>
  <c r="S28" i="76" s="1" a="1"/>
  <c r="S28" i="76" s="1"/>
  <c r="M125" i="76"/>
  <c r="S125" i="76" s="1" a="1"/>
  <c r="S125" i="76" s="1"/>
  <c r="M128" i="76"/>
  <c r="S128" i="76" s="1" a="1"/>
  <c r="S128" i="76" s="1"/>
  <c r="M39" i="76"/>
  <c r="S39" i="76" s="1" a="1"/>
  <c r="S39" i="76" s="1"/>
  <c r="M136" i="76"/>
  <c r="S136" i="76" s="1" a="1"/>
  <c r="S136" i="76" s="1"/>
  <c r="M50" i="76"/>
  <c r="S50" i="76" s="1" a="1"/>
  <c r="S50" i="76" s="1"/>
  <c r="M80" i="76"/>
  <c r="M86" i="76"/>
  <c r="S86" i="76" s="1" a="1"/>
  <c r="S86" i="76" s="1"/>
  <c r="M68" i="76"/>
  <c r="S68" i="76" s="1" a="1"/>
  <c r="S68" i="76" s="1"/>
  <c r="M117" i="76"/>
  <c r="S117" i="76" s="1" a="1"/>
  <c r="S117" i="76" s="1"/>
  <c r="M62" i="76"/>
  <c r="S62" i="76" s="1" a="1"/>
  <c r="S62" i="76" s="1"/>
  <c r="M107" i="76"/>
  <c r="S107" i="76" s="1" a="1"/>
  <c r="S107" i="76" s="1"/>
  <c r="M20" i="76"/>
  <c r="S20" i="76" s="1" a="1"/>
  <c r="S20" i="76" s="1"/>
  <c r="M93" i="76"/>
  <c r="S93" i="76" s="1" a="1"/>
  <c r="S93" i="76" s="1"/>
  <c r="M58" i="76"/>
  <c r="S58" i="76" s="1" a="1"/>
  <c r="S58" i="76" s="1"/>
  <c r="M122" i="76"/>
  <c r="S122" i="76" s="1" a="1"/>
  <c r="S122" i="76" s="1"/>
  <c r="M134" i="76"/>
  <c r="S134" i="76" s="1" a="1"/>
  <c r="S134" i="76" s="1"/>
  <c r="M40" i="76"/>
  <c r="S40" i="76" s="1" a="1"/>
  <c r="S40" i="76" s="1"/>
  <c r="M81" i="76"/>
  <c r="S81" i="76" s="1" a="1"/>
  <c r="S81" i="76" s="1"/>
  <c r="M121" i="76"/>
  <c r="S121" i="76" s="1" a="1"/>
  <c r="S121" i="76" s="1"/>
  <c r="M91" i="76"/>
  <c r="S91" i="76" s="1" a="1"/>
  <c r="S91" i="76" s="1"/>
  <c r="M84" i="76"/>
  <c r="S84" i="76" s="1" a="1"/>
  <c r="S84" i="76" s="1"/>
  <c r="M124" i="76"/>
  <c r="S124" i="76" s="1" a="1"/>
  <c r="S124" i="76" s="1"/>
  <c r="M112" i="76"/>
  <c r="S112" i="76" s="1" a="1"/>
  <c r="S112" i="76" s="1"/>
  <c r="M126" i="76"/>
  <c r="S126" i="76" s="1" a="1"/>
  <c r="S126" i="76" s="1"/>
  <c r="M18" i="76"/>
  <c r="S18" i="76" s="1" a="1"/>
  <c r="S18" i="76" s="1"/>
  <c r="M14" i="76"/>
  <c r="M48" i="76"/>
  <c r="S48" i="76" s="1" a="1"/>
  <c r="S48" i="76" s="1"/>
  <c r="M27" i="76"/>
  <c r="S27" i="76" s="1" a="1"/>
  <c r="S27" i="76" s="1"/>
  <c r="M127" i="76"/>
  <c r="S127" i="76" s="1" a="1"/>
  <c r="S127" i="76" s="1"/>
  <c r="M82" i="76"/>
  <c r="S82" i="76" s="1" a="1"/>
  <c r="S82" i="76" s="1"/>
  <c r="M17" i="76"/>
  <c r="S17" i="76" s="1" a="1"/>
  <c r="S17" i="76" s="1"/>
  <c r="M31" i="76"/>
  <c r="S31" i="76" s="1" a="1"/>
  <c r="S31" i="76" s="1"/>
  <c r="M135" i="76"/>
  <c r="S135" i="76" s="1" a="1"/>
  <c r="S135" i="76" s="1"/>
  <c r="M42" i="76"/>
  <c r="S42" i="76" s="1" a="1"/>
  <c r="S42" i="76" s="1"/>
  <c r="M34" i="76"/>
  <c r="S34" i="76" s="1" a="1"/>
  <c r="S34" i="76" s="1"/>
  <c r="M61" i="76"/>
  <c r="S61" i="76" s="1" a="1"/>
  <c r="S61" i="76" s="1"/>
  <c r="M120" i="76"/>
  <c r="S120" i="76" s="1" a="1"/>
  <c r="S120" i="76" s="1"/>
  <c r="M118" i="76"/>
  <c r="S118" i="76" s="1" a="1"/>
  <c r="S118" i="76" s="1"/>
  <c r="M25" i="76"/>
  <c r="S25" i="76" s="1" a="1"/>
  <c r="S25" i="76" s="1"/>
  <c r="M119" i="76"/>
  <c r="S119" i="76" s="1" a="1"/>
  <c r="S119" i="76" s="1"/>
  <c r="M19" i="76"/>
  <c r="S19" i="76" s="1" a="1"/>
  <c r="S19" i="76" s="1"/>
  <c r="M105" i="76"/>
  <c r="S105" i="76" s="1" a="1"/>
  <c r="S105" i="76" s="1"/>
  <c r="M92" i="76"/>
  <c r="S92" i="76" s="1" a="1"/>
  <c r="S92" i="76" s="1"/>
  <c r="M55" i="76"/>
  <c r="S55" i="76" s="1" a="1"/>
  <c r="S55" i="76" s="1"/>
  <c r="M63" i="76"/>
  <c r="S63" i="76" s="1" a="1"/>
  <c r="S63" i="76" s="1"/>
  <c r="M43" i="76"/>
  <c r="S43" i="76" s="1" a="1"/>
  <c r="S43" i="76" s="1"/>
  <c r="M20" i="103"/>
  <c r="S20" i="103" s="1" a="1"/>
  <c r="S20" i="103" s="1"/>
  <c r="J73" i="103"/>
  <c r="L73" i="103" s="1"/>
  <c r="M73" i="103" s="1"/>
  <c r="S73" i="103" s="1" a="1"/>
  <c r="S73" i="103" s="1"/>
  <c r="M117" i="103"/>
  <c r="S117" i="103" s="1" a="1"/>
  <c r="S117" i="103" s="1"/>
  <c r="M26" i="103"/>
  <c r="S26" i="103" s="1" a="1"/>
  <c r="S26" i="103" s="1"/>
  <c r="M126" i="103"/>
  <c r="S126" i="103" s="1" a="1"/>
  <c r="S126" i="103" s="1"/>
  <c r="M67" i="103"/>
  <c r="S67" i="103" s="1" a="1"/>
  <c r="S67" i="103" s="1"/>
  <c r="M17" i="103"/>
  <c r="S17" i="103" s="1" a="1"/>
  <c r="S17" i="103" s="1"/>
  <c r="M129" i="103"/>
  <c r="S129" i="103" s="1" a="1"/>
  <c r="S129" i="103" s="1"/>
  <c r="M54" i="103"/>
  <c r="S54" i="103" s="1" a="1"/>
  <c r="S54" i="103" s="1"/>
  <c r="M77" i="103"/>
  <c r="S77" i="103" s="1" a="1"/>
  <c r="S77" i="103" s="1"/>
  <c r="M47" i="103"/>
  <c r="S47" i="103" s="1" a="1"/>
  <c r="S47" i="103" s="1"/>
  <c r="M13" i="103"/>
  <c r="M52" i="103"/>
  <c r="S52" i="103" s="1" a="1"/>
  <c r="S52" i="103" s="1"/>
  <c r="M130" i="103"/>
  <c r="S130" i="103" s="1" a="1"/>
  <c r="S130" i="103" s="1"/>
  <c r="M127" i="103"/>
  <c r="S127" i="103" s="1" a="1"/>
  <c r="S127" i="103" s="1"/>
  <c r="M108" i="103"/>
  <c r="S108" i="103" s="1" a="1"/>
  <c r="S108" i="103" s="1"/>
  <c r="M45" i="103"/>
  <c r="S45" i="103" s="1" a="1"/>
  <c r="S45" i="103" s="1"/>
  <c r="M30" i="103"/>
  <c r="S30" i="103" s="1" a="1"/>
  <c r="S30" i="103" s="1"/>
  <c r="M93" i="103"/>
  <c r="M27" i="103"/>
  <c r="S27" i="103" s="1" a="1"/>
  <c r="S27" i="103" s="1"/>
  <c r="M94" i="103"/>
  <c r="S94" i="103" s="1" a="1"/>
  <c r="S94" i="103" s="1"/>
  <c r="M37" i="103"/>
  <c r="S37" i="103" s="1" a="1"/>
  <c r="S37" i="103" s="1"/>
  <c r="M128" i="103"/>
  <c r="S128" i="103" s="1" a="1"/>
  <c r="S128" i="103" s="1"/>
  <c r="M113" i="103"/>
  <c r="S113" i="103" s="1" a="1"/>
  <c r="S113" i="103" s="1"/>
  <c r="M109" i="103"/>
  <c r="S109" i="103" s="1" a="1"/>
  <c r="S109" i="103" s="1"/>
  <c r="M42" i="103"/>
  <c r="S42" i="103" s="1" a="1"/>
  <c r="S42" i="103" s="1"/>
  <c r="M116" i="103"/>
  <c r="S116" i="103" s="1" a="1"/>
  <c r="S116" i="103" s="1"/>
  <c r="M131" i="103"/>
  <c r="S131" i="103" s="1" a="1"/>
  <c r="S131" i="103" s="1"/>
  <c r="M115" i="103"/>
  <c r="S115" i="103" s="1" a="1"/>
  <c r="S115" i="103" s="1"/>
  <c r="M41" i="103"/>
  <c r="S41" i="103" s="1" a="1"/>
  <c r="S41" i="103" s="1"/>
  <c r="M14" i="103"/>
  <c r="S14" i="103" s="1" a="1"/>
  <c r="S14" i="103" s="1"/>
  <c r="M98" i="103"/>
  <c r="S98" i="103" s="1" a="1"/>
  <c r="S98" i="103" s="1"/>
  <c r="M44" i="103"/>
  <c r="S44" i="103" s="1" a="1"/>
  <c r="S44" i="103" s="1"/>
  <c r="M23" i="103"/>
  <c r="S23" i="103" s="1" a="1"/>
  <c r="S23" i="103" s="1"/>
  <c r="M19" i="103"/>
  <c r="S19" i="103" s="1" a="1"/>
  <c r="S19" i="103" s="1"/>
  <c r="M29" i="103"/>
  <c r="S29" i="103" s="1" a="1"/>
  <c r="S29" i="103" s="1"/>
  <c r="M15" i="103"/>
  <c r="S15" i="103" s="1" a="1"/>
  <c r="S15" i="103" s="1"/>
  <c r="M59" i="103"/>
  <c r="S59" i="103" s="1" a="1"/>
  <c r="S59" i="103" s="1"/>
  <c r="M97" i="103"/>
  <c r="S97" i="103" s="1" a="1"/>
  <c r="S97" i="103" s="1"/>
  <c r="M110" i="103"/>
  <c r="S110" i="103" s="1" a="1"/>
  <c r="S110" i="103" s="1"/>
  <c r="M71" i="103"/>
  <c r="S71" i="103" s="1" a="1"/>
  <c r="S71" i="103" s="1"/>
  <c r="M34" i="103"/>
  <c r="S34" i="103" s="1" a="1"/>
  <c r="S34" i="103" s="1"/>
  <c r="M125" i="103"/>
  <c r="S125" i="103" s="1" a="1"/>
  <c r="S125" i="103" s="1"/>
  <c r="M50" i="103"/>
  <c r="S50" i="103" s="1" a="1"/>
  <c r="S50" i="103" s="1"/>
  <c r="M95" i="103"/>
  <c r="S95" i="103" s="1" a="1"/>
  <c r="S95" i="103" s="1"/>
  <c r="M66" i="103"/>
  <c r="S66" i="103" s="1" a="1"/>
  <c r="S66" i="103" s="1"/>
  <c r="M18" i="103"/>
  <c r="S18" i="103" s="1" a="1"/>
  <c r="S18" i="103" s="1"/>
  <c r="J72" i="103"/>
  <c r="L72" i="103" s="1"/>
  <c r="M96" i="103"/>
  <c r="S96" i="103" s="1" a="1"/>
  <c r="S96" i="103" s="1"/>
  <c r="M36" i="103"/>
  <c r="S36" i="103" s="1" a="1"/>
  <c r="S36" i="103" s="1"/>
  <c r="M124" i="103"/>
  <c r="S124" i="103" s="1" a="1"/>
  <c r="S124" i="103" s="1"/>
  <c r="M83" i="103"/>
  <c r="S83" i="103" s="1" a="1"/>
  <c r="S83" i="103" s="1"/>
  <c r="M69" i="103"/>
  <c r="S69" i="103" s="1" a="1"/>
  <c r="S69" i="103" s="1"/>
  <c r="M27" i="112"/>
  <c r="S27" i="112" s="1" a="1"/>
  <c r="S27" i="112" s="1"/>
  <c r="M41" i="112"/>
  <c r="S41" i="112" s="1" a="1"/>
  <c r="S41" i="112" s="1"/>
  <c r="M126" i="112"/>
  <c r="S126" i="112" s="1" a="1"/>
  <c r="S126" i="112" s="1"/>
  <c r="M39" i="112"/>
  <c r="S39" i="112" s="1" a="1"/>
  <c r="S39" i="112" s="1"/>
  <c r="M103" i="112"/>
  <c r="S103" i="112" s="1" a="1"/>
  <c r="S103" i="112" s="1"/>
  <c r="M17" i="112"/>
  <c r="M42" i="112"/>
  <c r="S42" i="112" s="1" a="1"/>
  <c r="S42" i="112" s="1"/>
  <c r="M63" i="112"/>
  <c r="S63" i="112" s="1" a="1"/>
  <c r="S63" i="112" s="1"/>
  <c r="M131" i="112"/>
  <c r="S131" i="112" s="1" a="1"/>
  <c r="S131" i="112" s="1"/>
  <c r="M73" i="112"/>
  <c r="M14" i="112"/>
  <c r="M64" i="112"/>
  <c r="S64" i="112" s="1" a="1"/>
  <c r="S64" i="112" s="1"/>
  <c r="M36" i="112"/>
  <c r="S36" i="112" s="1" a="1"/>
  <c r="S36" i="112" s="1"/>
  <c r="M43" i="112"/>
  <c r="S43" i="112" s="1" a="1"/>
  <c r="S43" i="112" s="1"/>
  <c r="M123" i="112"/>
  <c r="S123" i="112" s="1" a="1"/>
  <c r="S123" i="112" s="1"/>
  <c r="M29" i="112"/>
  <c r="S29" i="112" s="1" a="1"/>
  <c r="S29" i="112" s="1"/>
  <c r="M104" i="112"/>
  <c r="S104" i="112" s="1" a="1"/>
  <c r="S104" i="112" s="1"/>
  <c r="M45" i="112"/>
  <c r="S45" i="112" s="1" a="1"/>
  <c r="S45" i="112" s="1"/>
  <c r="M97" i="112"/>
  <c r="S97" i="112" s="1" a="1"/>
  <c r="S97" i="112" s="1"/>
  <c r="M67" i="112"/>
  <c r="S67" i="112" s="1" a="1"/>
  <c r="S67" i="112" s="1"/>
  <c r="M100" i="112"/>
  <c r="S100" i="112" s="1" a="1"/>
  <c r="S100" i="112" s="1"/>
  <c r="M116" i="112"/>
  <c r="S116" i="112" s="1" a="1"/>
  <c r="S116" i="112" s="1"/>
  <c r="M101" i="112"/>
  <c r="S101" i="112" s="1" a="1"/>
  <c r="S101" i="112" s="1"/>
  <c r="M30" i="112"/>
  <c r="M99" i="112"/>
  <c r="S99" i="112" s="1" a="1"/>
  <c r="S99" i="112" s="1"/>
  <c r="M120" i="112"/>
  <c r="S120" i="112" s="1" a="1"/>
  <c r="S120" i="112" s="1"/>
  <c r="M115" i="112"/>
  <c r="S115" i="112" s="1" a="1"/>
  <c r="S115" i="112" s="1"/>
  <c r="M96" i="112"/>
  <c r="S96" i="112" s="1" a="1"/>
  <c r="S96" i="112" s="1"/>
  <c r="M26" i="112"/>
  <c r="S26" i="112" s="1" a="1"/>
  <c r="S26" i="112" s="1"/>
  <c r="M102" i="112"/>
  <c r="S102" i="112" s="1" a="1"/>
  <c r="S102" i="112" s="1"/>
  <c r="M71" i="112"/>
  <c r="M77" i="112"/>
  <c r="M90" i="112"/>
  <c r="M18" i="112"/>
  <c r="M23" i="112"/>
  <c r="S23" i="112" s="1" a="1"/>
  <c r="S23" i="112" s="1"/>
  <c r="M69" i="112"/>
  <c r="S69" i="112" s="1" a="1"/>
  <c r="S69" i="112" s="1"/>
  <c r="M122" i="112"/>
  <c r="S122" i="112" s="1" a="1"/>
  <c r="S122" i="112" s="1"/>
  <c r="M59" i="112"/>
  <c r="S59" i="112" s="1" a="1"/>
  <c r="S59" i="112" s="1"/>
  <c r="M94" i="112"/>
  <c r="S94" i="112" s="1" a="1"/>
  <c r="S94" i="112" s="1"/>
  <c r="M121" i="112"/>
  <c r="S121" i="112" s="1" a="1"/>
  <c r="S121" i="112" s="1"/>
  <c r="M130" i="112"/>
  <c r="S130" i="112" s="1" a="1"/>
  <c r="S130" i="112" s="1"/>
  <c r="M98" i="112"/>
  <c r="S98" i="112" s="1" a="1"/>
  <c r="S98" i="112" s="1"/>
  <c r="M15" i="112"/>
  <c r="M93" i="112"/>
  <c r="S93" i="112" s="1" a="1"/>
  <c r="S93" i="112" s="1"/>
  <c r="M124" i="112"/>
  <c r="S124" i="112" s="1" a="1"/>
  <c r="S124" i="112" s="1"/>
  <c r="M117" i="112"/>
  <c r="S117" i="112" s="1" a="1"/>
  <c r="S117" i="112" s="1"/>
  <c r="M132" i="112"/>
  <c r="S132" i="112" s="1" a="1"/>
  <c r="S132" i="112" s="1"/>
  <c r="M92" i="112"/>
  <c r="M44" i="112"/>
  <c r="M37" i="112"/>
  <c r="S37" i="112" s="1" a="1"/>
  <c r="S37" i="112" s="1"/>
  <c r="M83" i="112"/>
  <c r="S83" i="112" s="1" a="1"/>
  <c r="S83" i="112" s="1"/>
  <c r="M125" i="112"/>
  <c r="S125" i="112" s="1" a="1"/>
  <c r="S125" i="112" s="1"/>
  <c r="M91" i="112"/>
  <c r="M20" i="112"/>
  <c r="M34" i="112"/>
  <c r="M95" i="112"/>
  <c r="S95" i="112" s="1" a="1"/>
  <c r="S95" i="112" s="1"/>
  <c r="M38" i="112"/>
  <c r="S38" i="112" s="1" a="1"/>
  <c r="S38" i="112" s="1"/>
  <c r="M72" i="112"/>
  <c r="M19" i="112"/>
  <c r="M135" i="92"/>
  <c r="S135" i="92" s="1" a="1"/>
  <c r="S135" i="92" s="1"/>
  <c r="M82" i="92"/>
  <c r="S82" i="92" s="1" a="1"/>
  <c r="S82" i="92" s="1"/>
  <c r="M13" i="92"/>
  <c r="M37" i="92"/>
  <c r="S37" i="92" s="1" a="1"/>
  <c r="S37" i="92" s="1"/>
  <c r="M104" i="92"/>
  <c r="S104" i="92" s="1" a="1"/>
  <c r="S104" i="92" s="1"/>
  <c r="M134" i="92"/>
  <c r="S134" i="92" s="1" a="1"/>
  <c r="S134" i="92" s="1"/>
  <c r="M57" i="92"/>
  <c r="S57" i="92" s="1" a="1"/>
  <c r="S57" i="92" s="1"/>
  <c r="M81" i="92"/>
  <c r="S81" i="92" s="1" a="1"/>
  <c r="S81" i="92" s="1"/>
  <c r="M59" i="92"/>
  <c r="S59" i="92" s="1" a="1"/>
  <c r="S59" i="92" s="1"/>
  <c r="M46" i="92"/>
  <c r="S46" i="92" s="1" a="1"/>
  <c r="S46" i="92" s="1"/>
  <c r="M120" i="92"/>
  <c r="S120" i="92" s="1" a="1"/>
  <c r="S120" i="92" s="1"/>
  <c r="M130" i="92"/>
  <c r="S130" i="92" s="1" a="1"/>
  <c r="S130" i="92" s="1"/>
  <c r="M34" i="92"/>
  <c r="S34" i="92" s="1" a="1"/>
  <c r="S34" i="92" s="1"/>
  <c r="M54" i="92"/>
  <c r="S54" i="92" s="1" a="1"/>
  <c r="S54" i="92" s="1"/>
  <c r="M72" i="92"/>
  <c r="S72" i="92" s="1" a="1"/>
  <c r="S72" i="92" s="1"/>
  <c r="M48" i="92"/>
  <c r="S48" i="92" s="1" a="1"/>
  <c r="S48" i="92" s="1"/>
  <c r="M133" i="92"/>
  <c r="S133" i="92" s="1" a="1"/>
  <c r="S133" i="92" s="1"/>
  <c r="M129" i="92"/>
  <c r="S129" i="92" s="1" a="1"/>
  <c r="S129" i="92" s="1"/>
  <c r="M41" i="92"/>
  <c r="S41" i="92" s="1" a="1"/>
  <c r="S41" i="92" s="1"/>
  <c r="M143" i="92"/>
  <c r="S143" i="92" s="1" a="1"/>
  <c r="S143" i="92" s="1"/>
  <c r="M126" i="92"/>
  <c r="S126" i="92" s="1" a="1"/>
  <c r="S126" i="92" s="1"/>
  <c r="M136" i="92"/>
  <c r="S136" i="92" s="1" a="1"/>
  <c r="S136" i="92" s="1"/>
  <c r="M35" i="92"/>
  <c r="S35" i="92" s="1" a="1"/>
  <c r="S35" i="92" s="1"/>
  <c r="M33" i="92"/>
  <c r="S33" i="92" s="1" a="1"/>
  <c r="S33" i="92" s="1"/>
  <c r="M112" i="92"/>
  <c r="S112" i="92" s="1" a="1"/>
  <c r="S112" i="92" s="1"/>
  <c r="M141" i="92"/>
  <c r="S141" i="92" s="1" a="1"/>
  <c r="S141" i="92" s="1"/>
  <c r="M43" i="92"/>
  <c r="S43" i="92" s="1" a="1"/>
  <c r="S43" i="92" s="1"/>
  <c r="M131" i="92"/>
  <c r="S131" i="92" s="1" a="1"/>
  <c r="S131" i="92" s="1"/>
  <c r="M42" i="92"/>
  <c r="S42" i="92" s="1" a="1"/>
  <c r="S42" i="92" s="1"/>
  <c r="M39" i="92"/>
  <c r="S39" i="92" s="1" a="1"/>
  <c r="S39" i="92" s="1"/>
  <c r="M144" i="92"/>
  <c r="S144" i="92" s="1" a="1"/>
  <c r="S144" i="92" s="1"/>
  <c r="M40" i="92"/>
  <c r="S40" i="92" s="1" a="1"/>
  <c r="S40" i="92" s="1"/>
  <c r="M36" i="92"/>
  <c r="S36" i="92" s="1" a="1"/>
  <c r="S36" i="92" s="1"/>
  <c r="M125" i="92"/>
  <c r="S125" i="92" s="1" a="1"/>
  <c r="S125" i="92" s="1"/>
  <c r="M38" i="92"/>
  <c r="S38" i="92" s="1" a="1"/>
  <c r="S38" i="92" s="1"/>
  <c r="M123" i="92"/>
  <c r="S123" i="92" s="1" a="1"/>
  <c r="S123" i="92" s="1"/>
  <c r="M32" i="92"/>
  <c r="S32" i="92" s="1" a="1"/>
  <c r="S32" i="92" s="1"/>
  <c r="M47" i="92"/>
  <c r="S47" i="92" s="1" a="1"/>
  <c r="S47" i="92" s="1"/>
  <c r="M107" i="92"/>
  <c r="S107" i="92" s="1" a="1"/>
  <c r="S107" i="92" s="1"/>
  <c r="M124" i="92"/>
  <c r="S124" i="92" s="1" a="1"/>
  <c r="S124" i="92" s="1"/>
  <c r="M128" i="92"/>
  <c r="S128" i="92" s="1" a="1"/>
  <c r="S128" i="92" s="1"/>
  <c r="M105" i="92"/>
  <c r="S105" i="92" s="1" a="1"/>
  <c r="S105" i="92" s="1"/>
  <c r="M58" i="92"/>
  <c r="S58" i="92" s="1" a="1"/>
  <c r="S58" i="92" s="1"/>
  <c r="M45" i="92"/>
  <c r="S45" i="92" s="1" a="1"/>
  <c r="S45" i="92" s="1"/>
  <c r="M137" i="92"/>
  <c r="S137" i="92" s="1" a="1"/>
  <c r="S137" i="92" s="1"/>
  <c r="M93" i="92"/>
  <c r="S93" i="92" s="1" a="1"/>
  <c r="S93" i="92" s="1"/>
  <c r="M142" i="92"/>
  <c r="S142" i="92" s="1" a="1"/>
  <c r="S142" i="92" s="1"/>
  <c r="M55" i="92"/>
  <c r="S55" i="92" s="1" a="1"/>
  <c r="S55" i="92" s="1"/>
  <c r="M79" i="92"/>
  <c r="S79" i="92" s="1" a="1"/>
  <c r="S79" i="92" s="1"/>
  <c r="M56" i="92"/>
  <c r="S56" i="92" s="1" a="1"/>
  <c r="S56" i="92" s="1"/>
  <c r="M101" i="92"/>
  <c r="S101" i="92" s="1" a="1"/>
  <c r="S101" i="92" s="1"/>
  <c r="M44" i="92"/>
  <c r="S44" i="92" s="1" a="1"/>
  <c r="S44" i="92" s="1"/>
  <c r="M103" i="92"/>
  <c r="S103" i="92" s="1" a="1"/>
  <c r="S103" i="92" s="1"/>
  <c r="M87" i="92"/>
  <c r="S87" i="92" s="1" a="1"/>
  <c r="S87" i="92" s="1"/>
  <c r="M100" i="92"/>
  <c r="M132" i="92"/>
  <c r="S132" i="92" s="1" a="1"/>
  <c r="S132" i="92" s="1"/>
  <c r="M119" i="92"/>
  <c r="S119" i="92" s="1" a="1"/>
  <c r="S119" i="92" s="1"/>
  <c r="M108" i="92"/>
  <c r="S108" i="92" s="1" a="1"/>
  <c r="S108" i="92" s="1"/>
  <c r="M102" i="92"/>
  <c r="S102" i="92" s="1" a="1"/>
  <c r="S102" i="92" s="1"/>
  <c r="M83" i="92"/>
  <c r="S83" i="92" s="1" a="1"/>
  <c r="S83" i="92" s="1"/>
  <c r="M106" i="92"/>
  <c r="S106" i="92" s="1" a="1"/>
  <c r="S106" i="92" s="1"/>
  <c r="M60" i="92"/>
  <c r="S60" i="92" s="1" a="1"/>
  <c r="S60" i="92" s="1"/>
  <c r="M82" i="82"/>
  <c r="S82" i="82" s="1" a="1"/>
  <c r="S82" i="82" s="1"/>
  <c r="M90" i="82"/>
  <c r="S90" i="82" s="1" a="1"/>
  <c r="S90" i="82" s="1"/>
  <c r="M18" i="82"/>
  <c r="S18" i="82" s="1" a="1"/>
  <c r="S18" i="82" s="1"/>
  <c r="M52" i="82"/>
  <c r="S52" i="82" s="1" a="1"/>
  <c r="S52" i="82" s="1"/>
  <c r="M42" i="82"/>
  <c r="S42" i="82" s="1" a="1"/>
  <c r="S42" i="82" s="1"/>
  <c r="M38" i="82"/>
  <c r="S38" i="82" s="1" a="1"/>
  <c r="S38" i="82" s="1"/>
  <c r="M114" i="82"/>
  <c r="S114" i="82" s="1" a="1"/>
  <c r="S114" i="82" s="1"/>
  <c r="M105" i="82"/>
  <c r="S105" i="82" s="1" a="1"/>
  <c r="S105" i="82" s="1"/>
  <c r="M72" i="82"/>
  <c r="S72" i="82" s="1" a="1"/>
  <c r="S72" i="82" s="1"/>
  <c r="J61" i="82"/>
  <c r="L61" i="82" s="1"/>
  <c r="M61" i="82" s="1"/>
  <c r="S61" i="82" s="1" a="1"/>
  <c r="S61" i="82" s="1"/>
  <c r="M15" i="82"/>
  <c r="S15" i="82" s="1" a="1"/>
  <c r="S15" i="82" s="1"/>
  <c r="M108" i="82"/>
  <c r="S108" i="82" s="1" a="1"/>
  <c r="S108" i="82" s="1"/>
  <c r="M27" i="82"/>
  <c r="S27" i="82" s="1" a="1"/>
  <c r="S27" i="82" s="1"/>
  <c r="M20" i="82"/>
  <c r="S20" i="82" s="1" a="1"/>
  <c r="S20" i="82" s="1"/>
  <c r="M86" i="82"/>
  <c r="S86" i="82" s="1" a="1"/>
  <c r="S86" i="82" s="1"/>
  <c r="M30" i="82"/>
  <c r="S30" i="82" s="1" a="1"/>
  <c r="S30" i="82" s="1"/>
  <c r="M73" i="82"/>
  <c r="S73" i="82" s="1" a="1"/>
  <c r="S73" i="82" s="1"/>
  <c r="M96" i="82"/>
  <c r="S96" i="82" s="1" a="1"/>
  <c r="S96" i="82" s="1"/>
  <c r="M111" i="82"/>
  <c r="S111" i="82" s="1" a="1"/>
  <c r="S111" i="82" s="1"/>
  <c r="J62" i="82"/>
  <c r="L62" i="82" s="1"/>
  <c r="M62" i="82" s="1"/>
  <c r="S62" i="82" s="1" a="1"/>
  <c r="S62" i="82" s="1"/>
  <c r="M109" i="82"/>
  <c r="S109" i="82" s="1" a="1"/>
  <c r="S109" i="82" s="1"/>
  <c r="M44" i="82"/>
  <c r="S44" i="82" s="1" a="1"/>
  <c r="S44" i="82" s="1"/>
  <c r="M87" i="82"/>
  <c r="S87" i="82" s="1" a="1"/>
  <c r="S87" i="82" s="1"/>
  <c r="M112" i="82"/>
  <c r="S112" i="82" s="1" a="1"/>
  <c r="S112" i="82" s="1"/>
  <c r="M94" i="82"/>
  <c r="S94" i="82" s="1" a="1"/>
  <c r="S94" i="82" s="1"/>
  <c r="M91" i="82"/>
  <c r="S91" i="82" s="1" a="1"/>
  <c r="S91" i="82" s="1"/>
  <c r="M81" i="82"/>
  <c r="M14" i="82"/>
  <c r="S14" i="82" s="1" a="1"/>
  <c r="S14" i="82" s="1"/>
  <c r="M85" i="82"/>
  <c r="S85" i="82" s="1" a="1"/>
  <c r="S85" i="82" s="1"/>
  <c r="M37" i="82"/>
  <c r="S37" i="82" s="1" a="1"/>
  <c r="S37" i="82" s="1"/>
  <c r="M113" i="82"/>
  <c r="S113" i="82" s="1" a="1"/>
  <c r="S113" i="82" s="1"/>
  <c r="M106" i="82"/>
  <c r="S106" i="82" s="1" a="1"/>
  <c r="S106" i="82" s="1"/>
  <c r="M26" i="82"/>
  <c r="S26" i="82" s="1" a="1"/>
  <c r="S26" i="82" s="1"/>
  <c r="M17" i="82"/>
  <c r="S17" i="82" s="1" a="1"/>
  <c r="S17" i="82" s="1"/>
  <c r="M41" i="82"/>
  <c r="S41" i="82" s="1" a="1"/>
  <c r="S41" i="82" s="1"/>
  <c r="M92" i="82"/>
  <c r="S92" i="82" s="1" a="1"/>
  <c r="S92" i="82" s="1"/>
  <c r="M53" i="82"/>
  <c r="S53" i="82" s="1" a="1"/>
  <c r="S53" i="82" s="1"/>
  <c r="M60" i="82"/>
  <c r="S60" i="82" s="1" a="1"/>
  <c r="S60" i="82" s="1"/>
  <c r="M56" i="82"/>
  <c r="S56" i="82" s="1" a="1"/>
  <c r="S56" i="82" s="1"/>
  <c r="M23" i="82"/>
  <c r="S23" i="82" s="1" a="1"/>
  <c r="S23" i="82" s="1"/>
  <c r="M83" i="82"/>
  <c r="S83" i="82" s="1" a="1"/>
  <c r="S83" i="82" s="1"/>
  <c r="M66" i="82"/>
  <c r="S66" i="82" s="1" a="1"/>
  <c r="S66" i="82" s="1"/>
  <c r="M88" i="82"/>
  <c r="S88" i="82" s="1" a="1"/>
  <c r="S88" i="82" s="1"/>
  <c r="M107" i="82"/>
  <c r="S107" i="82" s="1" a="1"/>
  <c r="S107" i="82" s="1"/>
  <c r="M13" i="82"/>
  <c r="M34" i="82"/>
  <c r="S34" i="82" s="1" a="1"/>
  <c r="S34" i="82" s="1"/>
  <c r="M93" i="82"/>
  <c r="S93" i="82" s="1" a="1"/>
  <c r="S93" i="82" s="1"/>
  <c r="M89" i="82"/>
  <c r="S89" i="82" s="1" a="1"/>
  <c r="S89" i="82" s="1"/>
  <c r="M45" i="82"/>
  <c r="S45" i="82" s="1" a="1"/>
  <c r="S45" i="82" s="1"/>
  <c r="M29" i="82"/>
  <c r="S29" i="82" s="1" a="1"/>
  <c r="S29" i="82" s="1"/>
  <c r="M95" i="82"/>
  <c r="S95" i="82" s="1" a="1"/>
  <c r="S95" i="82" s="1"/>
  <c r="M43" i="82"/>
  <c r="S43" i="82" s="1" a="1"/>
  <c r="S43" i="82" s="1"/>
  <c r="M19" i="82"/>
  <c r="S19" i="82" s="1" a="1"/>
  <c r="S19" i="82" s="1"/>
  <c r="M84" i="82"/>
  <c r="S84" i="82" s="1" a="1"/>
  <c r="S84" i="82" s="1"/>
  <c r="J48" i="82"/>
  <c r="L48" i="82" s="1"/>
  <c r="M104" i="82"/>
  <c r="S104" i="82" s="1" a="1"/>
  <c r="S104" i="82" s="1"/>
  <c r="M110" i="82"/>
  <c r="S110" i="82" s="1" a="1"/>
  <c r="S110" i="82" s="1"/>
  <c r="M36" i="82"/>
  <c r="S36" i="82" s="1" a="1"/>
  <c r="S36" i="82" s="1"/>
  <c r="M58" i="82"/>
  <c r="S58" i="82" s="1" a="1"/>
  <c r="S58" i="82" s="1"/>
  <c r="M39" i="82"/>
  <c r="S39" i="82" s="1" a="1"/>
  <c r="S39" i="82" s="1"/>
  <c r="M126" i="75"/>
  <c r="S126" i="75" s="1" a="1"/>
  <c r="S126" i="75" s="1"/>
  <c r="M122" i="75"/>
  <c r="S122" i="75" s="1" a="1"/>
  <c r="S122" i="75" s="1"/>
  <c r="M109" i="75"/>
  <c r="S109" i="75" s="1" a="1"/>
  <c r="S109" i="75" s="1"/>
  <c r="J63" i="75"/>
  <c r="L63" i="75" s="1"/>
  <c r="M63" i="75" s="1"/>
  <c r="S63" i="75" s="1" a="1"/>
  <c r="S63" i="75" s="1"/>
  <c r="M113" i="75"/>
  <c r="S113" i="75" s="1" a="1"/>
  <c r="S113" i="75" s="1"/>
  <c r="M121" i="75"/>
  <c r="S121" i="75" s="1" a="1"/>
  <c r="S121" i="75" s="1"/>
  <c r="M28" i="75"/>
  <c r="S28" i="75" s="1" a="1"/>
  <c r="S28" i="75" s="1"/>
  <c r="M42" i="75"/>
  <c r="S42" i="75" s="1" a="1"/>
  <c r="S42" i="75" s="1"/>
  <c r="M108" i="75"/>
  <c r="S108" i="75" s="1" a="1"/>
  <c r="S108" i="75" s="1"/>
  <c r="M82" i="75"/>
  <c r="S82" i="75" s="1" a="1"/>
  <c r="S82" i="75" s="1"/>
  <c r="M88" i="75"/>
  <c r="S88" i="75" s="1" a="1"/>
  <c r="S88" i="75" s="1"/>
  <c r="J20" i="75"/>
  <c r="L20" i="75" s="1"/>
  <c r="M111" i="75"/>
  <c r="S111" i="75" s="1" a="1"/>
  <c r="S111" i="75" s="1"/>
  <c r="M125" i="75"/>
  <c r="S125" i="75" s="1" a="1"/>
  <c r="S125" i="75" s="1"/>
  <c r="M40" i="75"/>
  <c r="S40" i="75" s="1" a="1"/>
  <c r="S40" i="75" s="1"/>
  <c r="M119" i="75"/>
  <c r="S119" i="75" s="1" a="1"/>
  <c r="S119" i="75" s="1"/>
  <c r="I31" i="75"/>
  <c r="M31" i="75" s="1"/>
  <c r="S31" i="75" s="1" a="1"/>
  <c r="S31" i="75" s="1"/>
  <c r="M107" i="75"/>
  <c r="S107" i="75" s="1" a="1"/>
  <c r="S107" i="75" s="1"/>
  <c r="M118" i="75"/>
  <c r="S118" i="75" s="1" a="1"/>
  <c r="S118" i="75" s="1"/>
  <c r="M15" i="75"/>
  <c r="S15" i="75" s="1" a="1"/>
  <c r="S15" i="75" s="1"/>
  <c r="M74" i="75"/>
  <c r="S74" i="75" s="1" a="1"/>
  <c r="S74" i="75" s="1"/>
  <c r="M19" i="75"/>
  <c r="S19" i="75" s="1" a="1"/>
  <c r="S19" i="75" s="1"/>
  <c r="M39" i="75"/>
  <c r="S39" i="75" s="1" a="1"/>
  <c r="S39" i="75" s="1"/>
  <c r="M68" i="75"/>
  <c r="S68" i="75" s="1" a="1"/>
  <c r="S68" i="75" s="1"/>
  <c r="M92" i="75"/>
  <c r="S92" i="75" s="1" a="1"/>
  <c r="S92" i="75" s="1"/>
  <c r="M80" i="75"/>
  <c r="M84" i="75"/>
  <c r="S84" i="75" s="1" a="1"/>
  <c r="S84" i="75" s="1"/>
  <c r="M105" i="75"/>
  <c r="S105" i="75" s="1" a="1"/>
  <c r="S105" i="75" s="1"/>
  <c r="M17" i="75"/>
  <c r="S17" i="75" s="1" a="1"/>
  <c r="S17" i="75" s="1"/>
  <c r="J129" i="75"/>
  <c r="L129" i="75" s="1"/>
  <c r="M129" i="75" s="1"/>
  <c r="S129" i="75" s="1" a="1"/>
  <c r="S129" i="75" s="1"/>
  <c r="J128" i="75"/>
  <c r="L128" i="75" s="1"/>
  <c r="J34" i="75"/>
  <c r="L34" i="75" s="1"/>
  <c r="M34" i="75" s="1"/>
  <c r="S34" i="75" s="1" a="1"/>
  <c r="S34" i="75" s="1"/>
  <c r="M14" i="75"/>
  <c r="M112" i="75"/>
  <c r="S112" i="75" s="1" a="1"/>
  <c r="S112" i="75" s="1"/>
  <c r="M55" i="75"/>
  <c r="S55" i="75" s="1" a="1"/>
  <c r="S55" i="75" s="1"/>
  <c r="M43" i="75"/>
  <c r="S43" i="75" s="1" a="1"/>
  <c r="S43" i="75" s="1"/>
  <c r="M86" i="75"/>
  <c r="S86" i="75" s="1" a="1"/>
  <c r="S86" i="75" s="1"/>
  <c r="M106" i="75"/>
  <c r="S106" i="75" s="1" a="1"/>
  <c r="S106" i="75" s="1"/>
  <c r="J64" i="75"/>
  <c r="L64" i="75" s="1"/>
  <c r="M64" i="75" s="1"/>
  <c r="S64" i="75" s="1" a="1"/>
  <c r="S64" i="75" s="1"/>
  <c r="M94" i="75"/>
  <c r="S94" i="75" s="1" a="1"/>
  <c r="S94" i="75" s="1"/>
  <c r="M81" i="75"/>
  <c r="S81" i="75" s="1" a="1"/>
  <c r="S81" i="75" s="1"/>
  <c r="M117" i="75"/>
  <c r="S117" i="75" s="1" a="1"/>
  <c r="S117" i="75" s="1"/>
  <c r="M62" i="75"/>
  <c r="S62" i="75" s="1" a="1"/>
  <c r="S62" i="75" s="1"/>
  <c r="M127" i="75"/>
  <c r="S127" i="75" s="1" a="1"/>
  <c r="S127" i="75" s="1"/>
  <c r="M61" i="75"/>
  <c r="S61" i="75" s="1" a="1"/>
  <c r="S61" i="75" s="1"/>
  <c r="M91" i="75"/>
  <c r="S91" i="75" s="1" a="1"/>
  <c r="S91" i="75" s="1"/>
  <c r="J35" i="75"/>
  <c r="L35" i="75" s="1"/>
  <c r="M35" i="75" s="1"/>
  <c r="S35" i="75" s="1" a="1"/>
  <c r="S35" i="75" s="1"/>
  <c r="J27" i="75"/>
  <c r="L27" i="75" s="1"/>
  <c r="M27" i="75" s="1"/>
  <c r="S27" i="75" s="1" a="1"/>
  <c r="S27" i="75" s="1"/>
  <c r="M110" i="75"/>
  <c r="S110" i="75" s="1" a="1"/>
  <c r="S110" i="75" s="1"/>
  <c r="M25" i="75"/>
  <c r="S25" i="75" s="1" a="1"/>
  <c r="S25" i="75" s="1"/>
  <c r="M93" i="75"/>
  <c r="S93" i="75" s="1" a="1"/>
  <c r="S93" i="75" s="1"/>
  <c r="M123" i="75"/>
  <c r="S123" i="75" s="1" a="1"/>
  <c r="S123" i="75" s="1"/>
  <c r="M124" i="75"/>
  <c r="S124" i="75" s="1" a="1"/>
  <c r="S124" i="75" s="1"/>
  <c r="M120" i="75"/>
  <c r="S120" i="75" s="1" a="1"/>
  <c r="S120" i="75" s="1"/>
  <c r="M24" i="75"/>
  <c r="S24" i="75" s="1" a="1"/>
  <c r="S24" i="75" s="1"/>
  <c r="M18" i="75"/>
  <c r="S18" i="75" s="1" a="1"/>
  <c r="S18" i="75" s="1"/>
  <c r="M41" i="75"/>
  <c r="S41" i="75" s="1" a="1"/>
  <c r="S41" i="75" s="1"/>
  <c r="M131" i="100"/>
  <c r="S131" i="100" s="1" a="1"/>
  <c r="S131" i="100" s="1"/>
  <c r="M72" i="100"/>
  <c r="S72" i="100" s="1" a="1"/>
  <c r="S72" i="100" s="1"/>
  <c r="M82" i="100"/>
  <c r="S82" i="100" s="1" a="1"/>
  <c r="S82" i="100" s="1"/>
  <c r="M42" i="100"/>
  <c r="S42" i="100" s="1" a="1"/>
  <c r="S42" i="100" s="1"/>
  <c r="M85" i="100"/>
  <c r="S85" i="100" s="1" a="1"/>
  <c r="S85" i="100" s="1"/>
  <c r="M77" i="100"/>
  <c r="S77" i="100" s="1" a="1"/>
  <c r="S77" i="100" s="1"/>
  <c r="M16" i="100"/>
  <c r="S16" i="100" s="1" a="1"/>
  <c r="S16" i="100" s="1"/>
  <c r="M130" i="100"/>
  <c r="S130" i="100" s="1" a="1"/>
  <c r="S130" i="100" s="1"/>
  <c r="M90" i="100"/>
  <c r="S90" i="100" s="1" a="1"/>
  <c r="S90" i="100" s="1"/>
  <c r="M65" i="100"/>
  <c r="S65" i="100" s="1" a="1"/>
  <c r="S65" i="100" s="1"/>
  <c r="M108" i="100"/>
  <c r="S108" i="100" s="1" a="1"/>
  <c r="S108" i="100" s="1"/>
  <c r="M34" i="100"/>
  <c r="S34" i="100" s="1" a="1"/>
  <c r="S34" i="100" s="1"/>
  <c r="M134" i="100"/>
  <c r="S134" i="100" s="1" a="1"/>
  <c r="S134" i="100" s="1"/>
  <c r="M107" i="100"/>
  <c r="S107" i="100" s="1" a="1"/>
  <c r="S107" i="100" s="1"/>
  <c r="M81" i="100"/>
  <c r="S81" i="100" s="1" a="1"/>
  <c r="S81" i="100" s="1"/>
  <c r="M78" i="100"/>
  <c r="S78" i="100" s="1" a="1"/>
  <c r="S78" i="100" s="1"/>
  <c r="M125" i="100"/>
  <c r="S125" i="100" s="1" a="1"/>
  <c r="S125" i="100" s="1"/>
  <c r="M61" i="100"/>
  <c r="S61" i="100" s="1" a="1"/>
  <c r="S61" i="100" s="1"/>
  <c r="M13" i="100"/>
  <c r="M33" i="100"/>
  <c r="S33" i="100" s="1" a="1"/>
  <c r="S33" i="100" s="1"/>
  <c r="M63" i="100"/>
  <c r="S63" i="100" s="1" a="1"/>
  <c r="S63" i="100" s="1"/>
  <c r="M55" i="100"/>
  <c r="S55" i="100" s="1" a="1"/>
  <c r="S55" i="100" s="1"/>
  <c r="M32" i="100"/>
  <c r="S32" i="100" s="1" a="1"/>
  <c r="S32" i="100" s="1"/>
  <c r="M17" i="100"/>
  <c r="S17" i="100" s="1" a="1"/>
  <c r="S17" i="100" s="1"/>
  <c r="M83" i="100"/>
  <c r="S83" i="100" s="1" a="1"/>
  <c r="S83" i="100" s="1"/>
  <c r="M14" i="100"/>
  <c r="S14" i="100" s="1" a="1"/>
  <c r="S14" i="100" s="1"/>
  <c r="M53" i="100"/>
  <c r="S53" i="100" s="1" a="1"/>
  <c r="S53" i="100" s="1"/>
  <c r="M48" i="100"/>
  <c r="S48" i="100" s="1" a="1"/>
  <c r="S48" i="100" s="1"/>
  <c r="M47" i="100"/>
  <c r="S47" i="100" s="1" a="1"/>
  <c r="S47" i="100" s="1"/>
  <c r="M105" i="100"/>
  <c r="S105" i="100" s="1" a="1"/>
  <c r="S105" i="100" s="1"/>
  <c r="M91" i="100"/>
  <c r="S91" i="100" s="1" a="1"/>
  <c r="S91" i="100" s="1"/>
  <c r="M15" i="100"/>
  <c r="S15" i="100" s="1" a="1"/>
  <c r="S15" i="100" s="1"/>
  <c r="M79" i="100"/>
  <c r="S79" i="100" s="1" a="1"/>
  <c r="S79" i="100" s="1"/>
  <c r="M103" i="100"/>
  <c r="S103" i="100" s="1" a="1"/>
  <c r="S103" i="100" s="1"/>
  <c r="M120" i="100"/>
  <c r="S120" i="100" s="1" a="1"/>
  <c r="S120" i="100" s="1"/>
  <c r="M62" i="100"/>
  <c r="S62" i="100" s="1" a="1"/>
  <c r="S62" i="100" s="1"/>
  <c r="M141" i="100"/>
  <c r="S141" i="100" s="1" a="1"/>
  <c r="S141" i="100" s="1"/>
  <c r="M43" i="100"/>
  <c r="S43" i="100" s="1" a="1"/>
  <c r="S43" i="100" s="1"/>
  <c r="M35" i="100"/>
  <c r="S35" i="100" s="1" a="1"/>
  <c r="S35" i="100" s="1"/>
  <c r="M89" i="100"/>
  <c r="S89" i="100" s="1" a="1"/>
  <c r="S89" i="100" s="1"/>
  <c r="M101" i="100"/>
  <c r="S101" i="100" s="1" a="1"/>
  <c r="S101" i="100" s="1"/>
  <c r="M41" i="100"/>
  <c r="S41" i="100" s="1" a="1"/>
  <c r="S41" i="100" s="1"/>
  <c r="M26" i="100"/>
  <c r="S26" i="100" s="1" a="1"/>
  <c r="S26" i="100" s="1"/>
  <c r="M135" i="100"/>
  <c r="S135" i="100" s="1" a="1"/>
  <c r="S135" i="100" s="1"/>
  <c r="M71" i="100"/>
  <c r="S71" i="100" s="1" a="1"/>
  <c r="S71" i="100" s="1"/>
  <c r="M69" i="100"/>
  <c r="S69" i="100" s="1" a="1"/>
  <c r="S69" i="100" s="1"/>
  <c r="M80" i="100"/>
  <c r="S80" i="100" s="1" a="1"/>
  <c r="S80" i="100" s="1"/>
  <c r="M46" i="100"/>
  <c r="S46" i="100" s="1" a="1"/>
  <c r="S46" i="100" s="1"/>
  <c r="M70" i="100"/>
  <c r="S70" i="100" s="1" a="1"/>
  <c r="S70" i="100" s="1"/>
  <c r="M56" i="100"/>
  <c r="S56" i="100" s="1" a="1"/>
  <c r="S56" i="100" s="1"/>
  <c r="M143" i="100"/>
  <c r="S143" i="100" s="1" a="1"/>
  <c r="S143" i="100" s="1"/>
  <c r="M86" i="100"/>
  <c r="S86" i="100" s="1" a="1"/>
  <c r="S86" i="100" s="1"/>
  <c r="M87" i="100"/>
  <c r="S87" i="100" s="1" a="1"/>
  <c r="S87" i="100" s="1"/>
  <c r="M102" i="100"/>
  <c r="S102" i="100" s="1" a="1"/>
  <c r="S102" i="100" s="1"/>
  <c r="M136" i="100"/>
  <c r="S136" i="100" s="1" a="1"/>
  <c r="S136" i="100" s="1"/>
  <c r="M126" i="100"/>
  <c r="S126" i="100" s="1" a="1"/>
  <c r="S126" i="100" s="1"/>
  <c r="M84" i="100"/>
  <c r="S84" i="100" s="1" a="1"/>
  <c r="S84" i="100" s="1"/>
  <c r="M75" i="100"/>
  <c r="S75" i="100" s="1" a="1"/>
  <c r="S75" i="100" s="1"/>
  <c r="M124" i="100"/>
  <c r="S124" i="100" s="1" a="1"/>
  <c r="S124" i="100" s="1"/>
  <c r="M45" i="100"/>
  <c r="S45" i="100" s="1" a="1"/>
  <c r="S45" i="100" s="1"/>
  <c r="M92" i="100"/>
  <c r="S92" i="100" s="1" a="1"/>
  <c r="S92" i="100" s="1"/>
  <c r="M123" i="100"/>
  <c r="S123" i="100" s="1" a="1"/>
  <c r="S123" i="100" s="1"/>
  <c r="M37" i="100"/>
  <c r="S37" i="100" s="1" a="1"/>
  <c r="S37" i="100" s="1"/>
  <c r="M66" i="100"/>
  <c r="S66" i="100" s="1" a="1"/>
  <c r="S66" i="100" s="1"/>
  <c r="M64" i="100"/>
  <c r="S64" i="100" s="1" a="1"/>
  <c r="S64" i="100" s="1"/>
  <c r="M39" i="100"/>
  <c r="S39" i="100" s="1" a="1"/>
  <c r="S39" i="100" s="1"/>
  <c r="M128" i="100"/>
  <c r="S128" i="100" s="1" a="1"/>
  <c r="S128" i="100" s="1"/>
  <c r="M133" i="100"/>
  <c r="S133" i="100" s="1" a="1"/>
  <c r="S133" i="100" s="1"/>
  <c r="M76" i="100"/>
  <c r="S76" i="100" s="1" a="1"/>
  <c r="S76" i="100" s="1"/>
  <c r="M60" i="100"/>
  <c r="S60" i="100" s="1" a="1"/>
  <c r="S60" i="100" s="1"/>
  <c r="M54" i="100"/>
  <c r="S54" i="100" s="1" a="1"/>
  <c r="S54" i="100" s="1"/>
  <c r="M94" i="100"/>
  <c r="S94" i="100" s="1" a="1"/>
  <c r="S94" i="100" s="1"/>
  <c r="M106" i="100"/>
  <c r="S106" i="100" s="1" a="1"/>
  <c r="S106" i="100" s="1"/>
  <c r="M36" i="100"/>
  <c r="S36" i="100" s="1" a="1"/>
  <c r="S36" i="100" s="1"/>
  <c r="M74" i="100"/>
  <c r="S74" i="100" s="1" a="1"/>
  <c r="S74" i="100" s="1"/>
  <c r="M40" i="100"/>
  <c r="S40" i="100" s="1" a="1"/>
  <c r="S40" i="100" s="1"/>
  <c r="M52" i="100"/>
  <c r="S52" i="100" s="1" a="1"/>
  <c r="S52" i="100" s="1"/>
  <c r="M132" i="100"/>
  <c r="S132" i="100" s="1" a="1"/>
  <c r="S132" i="100" s="1"/>
  <c r="M112" i="100"/>
  <c r="S112" i="100" s="1" a="1"/>
  <c r="S112" i="100" s="1"/>
  <c r="M104" i="100"/>
  <c r="S104" i="100" s="1" a="1"/>
  <c r="S104" i="100" s="1"/>
  <c r="M59" i="100"/>
  <c r="S59" i="100" s="1" a="1"/>
  <c r="S59" i="100" s="1"/>
  <c r="M144" i="100"/>
  <c r="S144" i="100" s="1" a="1"/>
  <c r="S144" i="100" s="1"/>
  <c r="M57" i="100"/>
  <c r="S57" i="100" s="1" a="1"/>
  <c r="S57" i="100" s="1"/>
  <c r="M119" i="100"/>
  <c r="S119" i="100" s="1" a="1"/>
  <c r="S119" i="100" s="1"/>
  <c r="M38" i="100"/>
  <c r="S38" i="100" s="1" a="1"/>
  <c r="S38" i="100" s="1"/>
  <c r="M93" i="100"/>
  <c r="S93" i="100" s="1" a="1"/>
  <c r="S93" i="100" s="1"/>
  <c r="M100" i="100"/>
  <c r="M129" i="100"/>
  <c r="S129" i="100" s="1" a="1"/>
  <c r="S129" i="100" s="1"/>
  <c r="M20" i="100"/>
  <c r="S20" i="100" s="1" a="1"/>
  <c r="S20" i="100" s="1"/>
  <c r="M19" i="100"/>
  <c r="S19" i="100" s="1" a="1"/>
  <c r="S19" i="100" s="1"/>
  <c r="M88" i="100"/>
  <c r="S88" i="100" s="1" a="1"/>
  <c r="S88" i="100" s="1"/>
  <c r="M137" i="100"/>
  <c r="S137" i="100" s="1" a="1"/>
  <c r="S137" i="100" s="1"/>
  <c r="M142" i="100"/>
  <c r="S142" i="100" s="1" a="1"/>
  <c r="S142" i="100" s="1"/>
  <c r="M44" i="100"/>
  <c r="S44" i="100" s="1" a="1"/>
  <c r="S44" i="100" s="1"/>
  <c r="M58" i="100"/>
  <c r="S58" i="100" s="1" a="1"/>
  <c r="S58" i="100" s="1"/>
  <c r="M68" i="100"/>
  <c r="S68" i="100" s="1" a="1"/>
  <c r="S68" i="100" s="1"/>
  <c r="R124" i="73"/>
  <c r="R126" i="73"/>
  <c r="R125" i="73"/>
  <c r="M55" i="90"/>
  <c r="S55" i="90" s="1" a="1"/>
  <c r="S55" i="90" s="1"/>
  <c r="M42" i="90"/>
  <c r="S42" i="90" s="1" a="1"/>
  <c r="S42" i="90" s="1"/>
  <c r="M54" i="90"/>
  <c r="S54" i="90" s="1" a="1"/>
  <c r="S54" i="90" s="1"/>
  <c r="M33" i="90"/>
  <c r="S33" i="90" s="1" a="1"/>
  <c r="S33" i="90" s="1"/>
  <c r="M143" i="90"/>
  <c r="S143" i="90" s="1" a="1"/>
  <c r="S143" i="90" s="1"/>
  <c r="M38" i="90"/>
  <c r="S38" i="90" s="1" a="1"/>
  <c r="S38" i="90" s="1"/>
  <c r="M133" i="90"/>
  <c r="S133" i="90" s="1" a="1"/>
  <c r="S133" i="90" s="1"/>
  <c r="M141" i="90"/>
  <c r="S141" i="90" s="1" a="1"/>
  <c r="S141" i="90" s="1"/>
  <c r="M41" i="90"/>
  <c r="S41" i="90" s="1" a="1"/>
  <c r="S41" i="90" s="1"/>
  <c r="M35" i="90"/>
  <c r="S35" i="90" s="1" a="1"/>
  <c r="S35" i="90" s="1"/>
  <c r="M128" i="90"/>
  <c r="S128" i="90" s="1" a="1"/>
  <c r="S128" i="90" s="1"/>
  <c r="M131" i="90"/>
  <c r="S131" i="90" s="1" a="1"/>
  <c r="S131" i="90" s="1"/>
  <c r="M47" i="90"/>
  <c r="S47" i="90" s="1" a="1"/>
  <c r="S47" i="90" s="1"/>
  <c r="M126" i="90"/>
  <c r="S126" i="90" s="1" a="1"/>
  <c r="S126" i="90" s="1"/>
  <c r="M103" i="90"/>
  <c r="S103" i="90" s="1" a="1"/>
  <c r="S103" i="90" s="1"/>
  <c r="M125" i="90"/>
  <c r="S125" i="90" s="1" a="1"/>
  <c r="S125" i="90" s="1"/>
  <c r="M102" i="90"/>
  <c r="S102" i="90" s="1" a="1"/>
  <c r="S102" i="90" s="1"/>
  <c r="M44" i="90"/>
  <c r="S44" i="90" s="1" a="1"/>
  <c r="S44" i="90" s="1"/>
  <c r="M135" i="90"/>
  <c r="S135" i="90" s="1" a="1"/>
  <c r="S135" i="90" s="1"/>
  <c r="M79" i="90"/>
  <c r="S79" i="90" s="1" a="1"/>
  <c r="S79" i="90" s="1"/>
  <c r="M59" i="90"/>
  <c r="S59" i="90" s="1" a="1"/>
  <c r="S59" i="90" s="1"/>
  <c r="M46" i="90"/>
  <c r="S46" i="90" s="1" a="1"/>
  <c r="S46" i="90" s="1"/>
  <c r="M34" i="90"/>
  <c r="S34" i="90" s="1" a="1"/>
  <c r="S34" i="90" s="1"/>
  <c r="M14" i="90"/>
  <c r="M134" i="90"/>
  <c r="S134" i="90" s="1" a="1"/>
  <c r="S134" i="90" s="1"/>
  <c r="M19" i="90"/>
  <c r="S19" i="90" s="1" a="1"/>
  <c r="S19" i="90" s="1"/>
  <c r="M48" i="90"/>
  <c r="S48" i="90" s="1" a="1"/>
  <c r="S48" i="90" s="1"/>
  <c r="M32" i="90"/>
  <c r="S32" i="90" s="1" a="1"/>
  <c r="S32" i="90" s="1"/>
  <c r="M60" i="90"/>
  <c r="S60" i="90" s="1" a="1"/>
  <c r="S60" i="90" s="1"/>
  <c r="M107" i="90"/>
  <c r="S107" i="90" s="1" a="1"/>
  <c r="S107" i="90" s="1"/>
  <c r="M81" i="90"/>
  <c r="S81" i="90" s="1" a="1"/>
  <c r="S81" i="90" s="1"/>
  <c r="M40" i="90"/>
  <c r="S40" i="90" s="1" a="1"/>
  <c r="S40" i="90" s="1"/>
  <c r="M36" i="90"/>
  <c r="S36" i="90" s="1" a="1"/>
  <c r="S36" i="90" s="1"/>
  <c r="M100" i="90"/>
  <c r="M20" i="90"/>
  <c r="S20" i="90" s="1" a="1"/>
  <c r="S20" i="90" s="1"/>
  <c r="M136" i="90"/>
  <c r="S136" i="90" s="1" a="1"/>
  <c r="S136" i="90" s="1"/>
  <c r="M124" i="90"/>
  <c r="S124" i="90" s="1" a="1"/>
  <c r="S124" i="90" s="1"/>
  <c r="M82" i="90"/>
  <c r="S82" i="90" s="1" a="1"/>
  <c r="S82" i="90" s="1"/>
  <c r="M123" i="90"/>
  <c r="S123" i="90" s="1" a="1"/>
  <c r="S123" i="90" s="1"/>
  <c r="M112" i="90"/>
  <c r="S112" i="90" s="1" a="1"/>
  <c r="S112" i="90" s="1"/>
  <c r="M105" i="90"/>
  <c r="S105" i="90" s="1" a="1"/>
  <c r="S105" i="90" s="1"/>
  <c r="M129" i="90"/>
  <c r="S129" i="90" s="1" a="1"/>
  <c r="S129" i="90" s="1"/>
  <c r="M37" i="90"/>
  <c r="S37" i="90" s="1" a="1"/>
  <c r="S37" i="90" s="1"/>
  <c r="M119" i="90"/>
  <c r="S119" i="90" s="1" a="1"/>
  <c r="S119" i="90" s="1"/>
  <c r="M39" i="90"/>
  <c r="S39" i="90" s="1" a="1"/>
  <c r="S39" i="90" s="1"/>
  <c r="M101" i="90"/>
  <c r="S101" i="90" s="1" a="1"/>
  <c r="S101" i="90" s="1"/>
  <c r="M57" i="90"/>
  <c r="S57" i="90" s="1" a="1"/>
  <c r="S57" i="90" s="1"/>
  <c r="M130" i="90"/>
  <c r="S130" i="90" s="1" a="1"/>
  <c r="S130" i="90" s="1"/>
  <c r="M56" i="90"/>
  <c r="S56" i="90" s="1" a="1"/>
  <c r="S56" i="90" s="1"/>
  <c r="M43" i="90"/>
  <c r="S43" i="90" s="1" a="1"/>
  <c r="S43" i="90" s="1"/>
  <c r="M72" i="90"/>
  <c r="S72" i="90" s="1" a="1"/>
  <c r="S72" i="90" s="1"/>
  <c r="M144" i="90"/>
  <c r="S144" i="90" s="1" a="1"/>
  <c r="S144" i="90" s="1"/>
  <c r="M142" i="90"/>
  <c r="S142" i="90" s="1" a="1"/>
  <c r="S142" i="90" s="1"/>
  <c r="M93" i="90"/>
  <c r="S93" i="90" s="1" a="1"/>
  <c r="S93" i="90" s="1"/>
  <c r="M120" i="90"/>
  <c r="S120" i="90" s="1" a="1"/>
  <c r="S120" i="90" s="1"/>
  <c r="M58" i="90"/>
  <c r="S58" i="90" s="1" a="1"/>
  <c r="S58" i="90" s="1"/>
  <c r="M15" i="90"/>
  <c r="S15" i="90" s="1" a="1"/>
  <c r="S15" i="90" s="1"/>
  <c r="M83" i="90"/>
  <c r="S83" i="90" s="1" a="1"/>
  <c r="S83" i="90" s="1"/>
  <c r="M87" i="90"/>
  <c r="S87" i="90" s="1" a="1"/>
  <c r="S87" i="90" s="1"/>
  <c r="M17" i="90"/>
  <c r="S17" i="90" s="1" a="1"/>
  <c r="S17" i="90" s="1"/>
  <c r="M45" i="90"/>
  <c r="S45" i="90" s="1" a="1"/>
  <c r="S45" i="90" s="1"/>
  <c r="M132" i="90"/>
  <c r="S132" i="90" s="1" a="1"/>
  <c r="S132" i="90" s="1"/>
  <c r="M108" i="90"/>
  <c r="S108" i="90" s="1" a="1"/>
  <c r="S108" i="90" s="1"/>
  <c r="M106" i="90"/>
  <c r="S106" i="90" s="1" a="1"/>
  <c r="S106" i="90" s="1"/>
  <c r="M16" i="90"/>
  <c r="S16" i="90" s="1" a="1"/>
  <c r="S16" i="90" s="1"/>
  <c r="M104" i="90"/>
  <c r="S104" i="90" s="1" a="1"/>
  <c r="S104" i="90" s="1"/>
  <c r="M137" i="90"/>
  <c r="S137" i="90" s="1" a="1"/>
  <c r="S137" i="90" s="1"/>
  <c r="M40" i="99"/>
  <c r="S40" i="99" s="1" a="1"/>
  <c r="S40" i="99" s="1"/>
  <c r="M41" i="99"/>
  <c r="S41" i="99" s="1" a="1"/>
  <c r="S41" i="99" s="1"/>
  <c r="M32" i="99"/>
  <c r="M126" i="99"/>
  <c r="S126" i="99" s="1" a="1"/>
  <c r="S126" i="99" s="1"/>
  <c r="M43" i="99"/>
  <c r="S43" i="99" s="1" a="1"/>
  <c r="S43" i="99" s="1"/>
  <c r="M57" i="99"/>
  <c r="S57" i="99" s="1" a="1"/>
  <c r="S57" i="99" s="1"/>
  <c r="M129" i="99"/>
  <c r="S129" i="99" s="1" a="1"/>
  <c r="S129" i="99" s="1"/>
  <c r="M100" i="99"/>
  <c r="M54" i="99"/>
  <c r="S54" i="99" s="1" a="1"/>
  <c r="S54" i="99" s="1"/>
  <c r="M60" i="99"/>
  <c r="S60" i="99" s="1" a="1"/>
  <c r="S60" i="99" s="1"/>
  <c r="M133" i="99"/>
  <c r="S133" i="99" s="1" a="1"/>
  <c r="S133" i="99" s="1"/>
  <c r="M104" i="99"/>
  <c r="S104" i="99" s="1" a="1"/>
  <c r="S104" i="99" s="1"/>
  <c r="M105" i="99"/>
  <c r="S105" i="99" s="1" a="1"/>
  <c r="S105" i="99" s="1"/>
  <c r="M136" i="99"/>
  <c r="S136" i="99" s="1" a="1"/>
  <c r="S136" i="99" s="1"/>
  <c r="M58" i="99"/>
  <c r="S58" i="99" s="1" a="1"/>
  <c r="S58" i="99" s="1"/>
  <c r="M124" i="99"/>
  <c r="S124" i="99" s="1" a="1"/>
  <c r="S124" i="99" s="1"/>
  <c r="M134" i="99"/>
  <c r="S134" i="99" s="1" a="1"/>
  <c r="S134" i="99" s="1"/>
  <c r="M103" i="99"/>
  <c r="S103" i="99" s="1" a="1"/>
  <c r="S103" i="99" s="1"/>
  <c r="M141" i="99"/>
  <c r="S141" i="99" s="1" a="1"/>
  <c r="S141" i="99" s="1"/>
  <c r="M48" i="99"/>
  <c r="S48" i="99" s="1" a="1"/>
  <c r="S48" i="99" s="1"/>
  <c r="M102" i="99"/>
  <c r="S102" i="99" s="1" a="1"/>
  <c r="S102" i="99" s="1"/>
  <c r="M112" i="99"/>
  <c r="S112" i="99" s="1" a="1"/>
  <c r="S112" i="99" s="1"/>
  <c r="M125" i="99"/>
  <c r="S125" i="99" s="1" a="1"/>
  <c r="S125" i="99" s="1"/>
  <c r="M101" i="99"/>
  <c r="S101" i="99" s="1" a="1"/>
  <c r="S101" i="99" s="1"/>
  <c r="M47" i="99"/>
  <c r="S47" i="99" s="1" a="1"/>
  <c r="S47" i="99" s="1"/>
  <c r="M93" i="99"/>
  <c r="S93" i="99" s="1" a="1"/>
  <c r="S93" i="99" s="1"/>
  <c r="M35" i="99"/>
  <c r="S35" i="99" s="1" a="1"/>
  <c r="S35" i="99" s="1"/>
  <c r="M72" i="99"/>
  <c r="S72" i="99" s="1" a="1"/>
  <c r="S72" i="99" s="1"/>
  <c r="M46" i="99"/>
  <c r="S46" i="99" s="1" a="1"/>
  <c r="S46" i="99" s="1"/>
  <c r="M34" i="99"/>
  <c r="S34" i="99" s="1" a="1"/>
  <c r="S34" i="99" s="1"/>
  <c r="M42" i="99"/>
  <c r="S42" i="99" s="1" a="1"/>
  <c r="S42" i="99" s="1"/>
  <c r="M44" i="99"/>
  <c r="S44" i="99" s="1" a="1"/>
  <c r="S44" i="99" s="1"/>
  <c r="M131" i="99"/>
  <c r="S131" i="99" s="1" a="1"/>
  <c r="S131" i="99" s="1"/>
  <c r="M37" i="99"/>
  <c r="S37" i="99" s="1" a="1"/>
  <c r="S37" i="99" s="1"/>
  <c r="M123" i="99"/>
  <c r="S123" i="99" s="1" a="1"/>
  <c r="S123" i="99" s="1"/>
  <c r="M130" i="99"/>
  <c r="S130" i="99" s="1" a="1"/>
  <c r="S130" i="99" s="1"/>
  <c r="M128" i="99"/>
  <c r="S128" i="99" s="1" a="1"/>
  <c r="S128" i="99" s="1"/>
  <c r="M143" i="99"/>
  <c r="S143" i="99" s="1" a="1"/>
  <c r="S143" i="99" s="1"/>
  <c r="M132" i="99"/>
  <c r="S132" i="99" s="1" a="1"/>
  <c r="S132" i="99" s="1"/>
  <c r="M107" i="99"/>
  <c r="S107" i="99" s="1" a="1"/>
  <c r="S107" i="99" s="1"/>
  <c r="M142" i="99"/>
  <c r="S142" i="99" s="1" a="1"/>
  <c r="S142" i="99" s="1"/>
  <c r="M39" i="99"/>
  <c r="S39" i="99" s="1" a="1"/>
  <c r="S39" i="99" s="1"/>
  <c r="M108" i="99"/>
  <c r="S108" i="99" s="1" a="1"/>
  <c r="S108" i="99" s="1"/>
  <c r="M135" i="99"/>
  <c r="S135" i="99" s="1" a="1"/>
  <c r="S135" i="99" s="1"/>
  <c r="M36" i="99"/>
  <c r="S36" i="99" s="1" a="1"/>
  <c r="S36" i="99" s="1"/>
  <c r="M144" i="99"/>
  <c r="S144" i="99" s="1" a="1"/>
  <c r="S144" i="99" s="1"/>
  <c r="M83" i="99"/>
  <c r="S83" i="99" s="1" a="1"/>
  <c r="S83" i="99" s="1"/>
  <c r="M59" i="99"/>
  <c r="S59" i="99" s="1" a="1"/>
  <c r="S59" i="99" s="1"/>
  <c r="M120" i="99"/>
  <c r="S120" i="99" s="1" a="1"/>
  <c r="S120" i="99" s="1"/>
  <c r="M45" i="99"/>
  <c r="S45" i="99" s="1" a="1"/>
  <c r="S45" i="99" s="1"/>
  <c r="M33" i="99"/>
  <c r="S33" i="99" s="1" a="1"/>
  <c r="S33" i="99" s="1"/>
  <c r="M87" i="99"/>
  <c r="S87" i="99" s="1" a="1"/>
  <c r="S87" i="99" s="1"/>
  <c r="M82" i="99"/>
  <c r="S82" i="99" s="1" a="1"/>
  <c r="S82" i="99" s="1"/>
  <c r="M106" i="99"/>
  <c r="S106" i="99" s="1" a="1"/>
  <c r="S106" i="99" s="1"/>
  <c r="M38" i="99"/>
  <c r="S38" i="99" s="1" a="1"/>
  <c r="S38" i="99" s="1"/>
  <c r="M81" i="99"/>
  <c r="S81" i="99" s="1" a="1"/>
  <c r="S81" i="99" s="1"/>
  <c r="M137" i="99"/>
  <c r="S137" i="99" s="1" a="1"/>
  <c r="S137" i="99" s="1"/>
  <c r="M79" i="99"/>
  <c r="S79" i="99" s="1" a="1"/>
  <c r="S79" i="99" s="1"/>
  <c r="M56" i="99"/>
  <c r="S56" i="99" s="1" a="1"/>
  <c r="S56" i="99" s="1"/>
  <c r="M119" i="99"/>
  <c r="S119" i="99" s="1" a="1"/>
  <c r="S119" i="99" s="1"/>
  <c r="M55" i="99"/>
  <c r="S55" i="99" s="1" a="1"/>
  <c r="S55" i="99" s="1"/>
  <c r="M82" i="95"/>
  <c r="S82" i="95" s="1" a="1"/>
  <c r="S82" i="95" s="1"/>
  <c r="M106" i="95"/>
  <c r="S106" i="95" s="1" a="1"/>
  <c r="S106" i="95" s="1"/>
  <c r="M39" i="95"/>
  <c r="S39" i="95" s="1" a="1"/>
  <c r="S39" i="95" s="1"/>
  <c r="M41" i="95"/>
  <c r="S41" i="95" s="1" a="1"/>
  <c r="S41" i="95" s="1"/>
  <c r="M60" i="95"/>
  <c r="S60" i="95" s="1" a="1"/>
  <c r="S60" i="95" s="1"/>
  <c r="M137" i="95"/>
  <c r="S137" i="95" s="1" a="1"/>
  <c r="S137" i="95" s="1"/>
  <c r="M124" i="95"/>
  <c r="S124" i="95" s="1" a="1"/>
  <c r="S124" i="95" s="1"/>
  <c r="M143" i="95"/>
  <c r="S143" i="95" s="1" a="1"/>
  <c r="S143" i="95" s="1"/>
  <c r="M105" i="95"/>
  <c r="S105" i="95" s="1" a="1"/>
  <c r="S105" i="95" s="1"/>
  <c r="M45" i="95"/>
  <c r="S45" i="95" s="1" a="1"/>
  <c r="S45" i="95" s="1"/>
  <c r="M102" i="95"/>
  <c r="S102" i="95" s="1" a="1"/>
  <c r="S102" i="95" s="1"/>
  <c r="M142" i="95"/>
  <c r="S142" i="95" s="1" a="1"/>
  <c r="S142" i="95" s="1"/>
  <c r="M132" i="95"/>
  <c r="S132" i="95" s="1" a="1"/>
  <c r="S132" i="95" s="1"/>
  <c r="M144" i="95"/>
  <c r="S144" i="95" s="1" a="1"/>
  <c r="S144" i="95" s="1"/>
  <c r="M83" i="95"/>
  <c r="S83" i="95" s="1" a="1"/>
  <c r="S83" i="95" s="1"/>
  <c r="M40" i="95"/>
  <c r="S40" i="95" s="1" a="1"/>
  <c r="S40" i="95" s="1"/>
  <c r="M55" i="95"/>
  <c r="S55" i="95" s="1" a="1"/>
  <c r="S55" i="95" s="1"/>
  <c r="M81" i="95"/>
  <c r="S81" i="95" s="1" a="1"/>
  <c r="S81" i="95" s="1"/>
  <c r="M38" i="95"/>
  <c r="S38" i="95" s="1" a="1"/>
  <c r="S38" i="95" s="1"/>
  <c r="M54" i="95"/>
  <c r="S54" i="95" s="1" a="1"/>
  <c r="S54" i="95" s="1"/>
  <c r="M32" i="95"/>
  <c r="M119" i="95"/>
  <c r="S119" i="95" s="1" a="1"/>
  <c r="S119" i="95" s="1"/>
  <c r="M134" i="95"/>
  <c r="S134" i="95" s="1" a="1"/>
  <c r="S134" i="95" s="1"/>
  <c r="M93" i="95"/>
  <c r="S93" i="95" s="1" a="1"/>
  <c r="S93" i="95" s="1"/>
  <c r="M135" i="95"/>
  <c r="S135" i="95" s="1" a="1"/>
  <c r="S135" i="95" s="1"/>
  <c r="M56" i="95"/>
  <c r="S56" i="95" s="1" a="1"/>
  <c r="S56" i="95" s="1"/>
  <c r="M120" i="95"/>
  <c r="S120" i="95" s="1" a="1"/>
  <c r="S120" i="95" s="1"/>
  <c r="M47" i="95"/>
  <c r="S47" i="95" s="1" a="1"/>
  <c r="S47" i="95" s="1"/>
  <c r="M136" i="95"/>
  <c r="S136" i="95" s="1" a="1"/>
  <c r="S136" i="95" s="1"/>
  <c r="M141" i="95"/>
  <c r="S141" i="95" s="1" a="1"/>
  <c r="S141" i="95" s="1"/>
  <c r="M87" i="95"/>
  <c r="S87" i="95" s="1" a="1"/>
  <c r="S87" i="95" s="1"/>
  <c r="M125" i="95"/>
  <c r="S125" i="95" s="1" a="1"/>
  <c r="S125" i="95" s="1"/>
  <c r="M43" i="95"/>
  <c r="S43" i="95" s="1" a="1"/>
  <c r="S43" i="95" s="1"/>
  <c r="M37" i="95"/>
  <c r="S37" i="95" s="1" a="1"/>
  <c r="S37" i="95" s="1"/>
  <c r="M126" i="95"/>
  <c r="S126" i="95" s="1" a="1"/>
  <c r="S126" i="95" s="1"/>
  <c r="M129" i="95"/>
  <c r="S129" i="95" s="1" a="1"/>
  <c r="S129" i="95" s="1"/>
  <c r="M35" i="95"/>
  <c r="S35" i="95" s="1" a="1"/>
  <c r="S35" i="95" s="1"/>
  <c r="M72" i="95"/>
  <c r="S72" i="95" s="1" a="1"/>
  <c r="S72" i="95" s="1"/>
  <c r="M130" i="95"/>
  <c r="S130" i="95" s="1" a="1"/>
  <c r="S130" i="95" s="1"/>
  <c r="M79" i="95"/>
  <c r="S79" i="95" s="1" a="1"/>
  <c r="S79" i="95" s="1"/>
  <c r="M58" i="95"/>
  <c r="S58" i="95" s="1" a="1"/>
  <c r="S58" i="95" s="1"/>
  <c r="M48" i="95"/>
  <c r="S48" i="95" s="1" a="1"/>
  <c r="S48" i="95" s="1"/>
  <c r="M59" i="95"/>
  <c r="S59" i="95" s="1" a="1"/>
  <c r="S59" i="95" s="1"/>
  <c r="M104" i="95"/>
  <c r="S104" i="95" s="1" a="1"/>
  <c r="S104" i="95" s="1"/>
  <c r="M107" i="95"/>
  <c r="S107" i="95" s="1" a="1"/>
  <c r="S107" i="95" s="1"/>
  <c r="M44" i="95"/>
  <c r="S44" i="95" s="1" a="1"/>
  <c r="S44" i="95" s="1"/>
  <c r="M131" i="95"/>
  <c r="S131" i="95" s="1" a="1"/>
  <c r="S131" i="95" s="1"/>
  <c r="M133" i="95"/>
  <c r="S133" i="95" s="1" a="1"/>
  <c r="S133" i="95" s="1"/>
  <c r="M108" i="95"/>
  <c r="S108" i="95" s="1" a="1"/>
  <c r="S108" i="95" s="1"/>
  <c r="M103" i="95"/>
  <c r="S103" i="95" s="1" a="1"/>
  <c r="S103" i="95" s="1"/>
  <c r="M123" i="95"/>
  <c r="S123" i="95" s="1" a="1"/>
  <c r="S123" i="95" s="1"/>
  <c r="M42" i="95"/>
  <c r="S42" i="95" s="1" a="1"/>
  <c r="S42" i="95" s="1"/>
  <c r="M33" i="95"/>
  <c r="S33" i="95" s="1" a="1"/>
  <c r="S33" i="95" s="1"/>
  <c r="M57" i="95"/>
  <c r="S57" i="95" s="1" a="1"/>
  <c r="S57" i="95" s="1"/>
  <c r="M101" i="95"/>
  <c r="S101" i="95" s="1" a="1"/>
  <c r="S101" i="95" s="1"/>
  <c r="M46" i="95"/>
  <c r="S46" i="95" s="1" a="1"/>
  <c r="S46" i="95" s="1"/>
  <c r="M112" i="95"/>
  <c r="S112" i="95" s="1" a="1"/>
  <c r="S112" i="95" s="1"/>
  <c r="M128" i="95"/>
  <c r="S128" i="95" s="1" a="1"/>
  <c r="S128" i="95" s="1"/>
  <c r="M100" i="95"/>
  <c r="M34" i="95"/>
  <c r="S34" i="95" s="1" a="1"/>
  <c r="S34" i="95" s="1"/>
  <c r="M36" i="95"/>
  <c r="S36" i="95" s="1" a="1"/>
  <c r="S36" i="95" s="1"/>
  <c r="M31" i="73"/>
  <c r="S31" i="73" s="1" a="1"/>
  <c r="S31" i="73" s="1"/>
  <c r="M94" i="73"/>
  <c r="S94" i="73" s="1" a="1"/>
  <c r="S94" i="73" s="1"/>
  <c r="M88" i="73"/>
  <c r="S88" i="73" s="1" a="1"/>
  <c r="S88" i="73" s="1"/>
  <c r="M93" i="73"/>
  <c r="S93" i="73" s="1" a="1"/>
  <c r="S93" i="73" s="1"/>
  <c r="M80" i="73"/>
  <c r="M134" i="73"/>
  <c r="S134" i="73" s="1" a="1"/>
  <c r="S134" i="73" s="1"/>
  <c r="M40" i="73"/>
  <c r="S40" i="73" s="1" a="1"/>
  <c r="S40" i="73" s="1"/>
  <c r="M14" i="73"/>
  <c r="M43" i="73"/>
  <c r="S43" i="73" s="1" a="1"/>
  <c r="S43" i="73" s="1"/>
  <c r="M118" i="73"/>
  <c r="S118" i="73" s="1" a="1"/>
  <c r="S118" i="73" s="1"/>
  <c r="M41" i="73"/>
  <c r="S41" i="73" s="1" a="1"/>
  <c r="S41" i="73" s="1"/>
  <c r="M86" i="73"/>
  <c r="S86" i="73" s="1" a="1"/>
  <c r="S86" i="73" s="1"/>
  <c r="M28" i="73"/>
  <c r="S28" i="73" s="1" a="1"/>
  <c r="S28" i="73" s="1"/>
  <c r="M84" i="73"/>
  <c r="S84" i="73" s="1" a="1"/>
  <c r="S84" i="73" s="1"/>
  <c r="M61" i="73"/>
  <c r="S61" i="73" s="1" a="1"/>
  <c r="S61" i="73" s="1"/>
  <c r="M106" i="73"/>
  <c r="S106" i="73" s="1" a="1"/>
  <c r="S106" i="73" s="1"/>
  <c r="M82" i="73"/>
  <c r="S82" i="73" s="1" a="1"/>
  <c r="S82" i="73" s="1"/>
  <c r="M55" i="73"/>
  <c r="S55" i="73" s="1" a="1"/>
  <c r="S55" i="73" s="1"/>
  <c r="M63" i="73"/>
  <c r="S63" i="73" s="1" a="1"/>
  <c r="S63" i="73" s="1"/>
  <c r="M68" i="73"/>
  <c r="S68" i="73" s="1" a="1"/>
  <c r="S68" i="73" s="1"/>
  <c r="M27" i="73"/>
  <c r="S27" i="73" s="1" a="1"/>
  <c r="S27" i="73" s="1"/>
  <c r="M92" i="73"/>
  <c r="S92" i="73" s="1" a="1"/>
  <c r="S92" i="73" s="1"/>
  <c r="M132" i="73"/>
  <c r="S132" i="73" s="1" a="1"/>
  <c r="S132" i="73" s="1"/>
  <c r="M124" i="73"/>
  <c r="S124" i="73" s="1" a="1"/>
  <c r="S124" i="73" s="1"/>
  <c r="M122" i="73"/>
  <c r="S122" i="73" s="1" a="1"/>
  <c r="S122" i="73" s="1"/>
  <c r="M39" i="73"/>
  <c r="S39" i="73" s="1" a="1"/>
  <c r="S39" i="73" s="1"/>
  <c r="M24" i="73"/>
  <c r="S24" i="73" s="1" a="1"/>
  <c r="S24" i="73" s="1"/>
  <c r="M117" i="73"/>
  <c r="S117" i="73" s="1" a="1"/>
  <c r="S117" i="73" s="1"/>
  <c r="M15" i="73"/>
  <c r="S15" i="73" s="1" a="1"/>
  <c r="S15" i="73" s="1"/>
  <c r="M25" i="73"/>
  <c r="S25" i="73" s="1" a="1"/>
  <c r="S25" i="73" s="1"/>
  <c r="M34" i="73"/>
  <c r="S34" i="73" s="1" a="1"/>
  <c r="S34" i="73" s="1"/>
  <c r="M64" i="73"/>
  <c r="S64" i="73" s="1" a="1"/>
  <c r="S64" i="73" s="1"/>
  <c r="M62" i="73"/>
  <c r="S62" i="73" s="1" a="1"/>
  <c r="S62" i="73" s="1"/>
  <c r="M126" i="73"/>
  <c r="S126" i="73" s="1" a="1"/>
  <c r="S126" i="73" s="1"/>
  <c r="M17" i="73"/>
  <c r="S17" i="73" s="1" a="1"/>
  <c r="S17" i="73" s="1"/>
  <c r="M81" i="73"/>
  <c r="S81" i="73" s="1" a="1"/>
  <c r="S81" i="73" s="1"/>
  <c r="M110" i="73"/>
  <c r="S110" i="73" s="1" a="1"/>
  <c r="S110" i="73" s="1"/>
  <c r="M125" i="73"/>
  <c r="M121" i="73"/>
  <c r="S121" i="73" s="1" a="1"/>
  <c r="S121" i="73" s="1"/>
  <c r="M119" i="73"/>
  <c r="S119" i="73" s="1" a="1"/>
  <c r="S119" i="73" s="1"/>
  <c r="M133" i="73"/>
  <c r="S133" i="73" s="1" a="1"/>
  <c r="S133" i="73" s="1"/>
  <c r="M112" i="73"/>
  <c r="S112" i="73" s="1" a="1"/>
  <c r="S112" i="73" s="1"/>
  <c r="M105" i="73"/>
  <c r="S105" i="73" s="1" a="1"/>
  <c r="S105" i="73" s="1"/>
  <c r="M35" i="73"/>
  <c r="S35" i="73" s="1" a="1"/>
  <c r="S35" i="73" s="1"/>
  <c r="M111" i="73"/>
  <c r="S111" i="73" s="1" a="1"/>
  <c r="S111" i="73" s="1"/>
  <c r="M19" i="73"/>
  <c r="S19" i="73" s="1" a="1"/>
  <c r="S19" i="73" s="1"/>
  <c r="M20" i="73"/>
  <c r="S20" i="73" s="1" a="1"/>
  <c r="S20" i="73" s="1"/>
  <c r="M120" i="73"/>
  <c r="S120" i="73" s="1" a="1"/>
  <c r="S120" i="73" s="1"/>
  <c r="M18" i="73"/>
  <c r="S18" i="73" s="1" a="1"/>
  <c r="S18" i="73" s="1"/>
  <c r="M91" i="73"/>
  <c r="S91" i="73" s="1" a="1"/>
  <c r="S91" i="73" s="1"/>
  <c r="M123" i="73"/>
  <c r="S123" i="73" s="1" a="1"/>
  <c r="S123" i="73" s="1"/>
  <c r="M42" i="73"/>
  <c r="S42" i="73" s="1" a="1"/>
  <c r="S42" i="73" s="1"/>
  <c r="M74" i="73"/>
  <c r="S74" i="73" s="1" a="1"/>
  <c r="S74" i="73" s="1"/>
  <c r="M107" i="73"/>
  <c r="S107" i="73" s="1" a="1"/>
  <c r="S107" i="73" s="1"/>
  <c r="M128" i="105"/>
  <c r="S128" i="105" s="1" a="1"/>
  <c r="S128" i="105" s="1"/>
  <c r="M37" i="105"/>
  <c r="S37" i="105" s="1" a="1"/>
  <c r="S37" i="105" s="1"/>
  <c r="M17" i="105"/>
  <c r="M59" i="105"/>
  <c r="S59" i="105" s="1" a="1"/>
  <c r="S59" i="105" s="1"/>
  <c r="M119" i="105"/>
  <c r="S119" i="105" s="1" a="1"/>
  <c r="S119" i="105" s="1"/>
  <c r="M120" i="105"/>
  <c r="S120" i="105" s="1" a="1"/>
  <c r="S120" i="105" s="1"/>
  <c r="M23" i="105"/>
  <c r="S23" i="105" s="1" a="1"/>
  <c r="S23" i="105" s="1"/>
  <c r="M18" i="105"/>
  <c r="M45" i="105"/>
  <c r="S45" i="105" s="1" a="1"/>
  <c r="S45" i="105" s="1"/>
  <c r="M71" i="105"/>
  <c r="M14" i="105"/>
  <c r="M42" i="105"/>
  <c r="S42" i="105" s="1" a="1"/>
  <c r="S42" i="105" s="1"/>
  <c r="M15" i="105"/>
  <c r="M29" i="105"/>
  <c r="M30" i="105"/>
  <c r="J73" i="105"/>
  <c r="L73" i="105" s="1"/>
  <c r="M73" i="105" s="1"/>
  <c r="M19" i="105"/>
  <c r="M116" i="105"/>
  <c r="S116" i="105" s="1" a="1"/>
  <c r="S116" i="105" s="1"/>
  <c r="J26" i="105"/>
  <c r="L26" i="105" s="1"/>
  <c r="J27" i="105"/>
  <c r="L27" i="105" s="1"/>
  <c r="M27" i="105" s="1"/>
  <c r="S27" i="105" s="1" a="1"/>
  <c r="S27" i="105" s="1"/>
  <c r="M44" i="105"/>
  <c r="M117" i="105"/>
  <c r="S117" i="105" s="1" a="1"/>
  <c r="S117" i="105" s="1"/>
  <c r="M39" i="105"/>
  <c r="S39" i="105" s="1" a="1"/>
  <c r="S39" i="105" s="1"/>
  <c r="M77" i="105"/>
  <c r="M99" i="105"/>
  <c r="S99" i="105" s="1" a="1"/>
  <c r="S99" i="105" s="1"/>
  <c r="M20" i="105"/>
  <c r="M118" i="105"/>
  <c r="S118" i="105" s="1" a="1"/>
  <c r="S118" i="105" s="1"/>
  <c r="M43" i="105"/>
  <c r="S43" i="105" s="1" a="1"/>
  <c r="S43" i="105" s="1"/>
  <c r="M126" i="105"/>
  <c r="S126" i="105" s="1" a="1"/>
  <c r="S126" i="105" s="1"/>
  <c r="M97" i="105"/>
  <c r="M98" i="105"/>
  <c r="S98" i="105" s="1" a="1"/>
  <c r="S98" i="105" s="1"/>
  <c r="M83" i="105"/>
  <c r="S83" i="105" s="1" a="1"/>
  <c r="S83" i="105" s="1"/>
  <c r="M124" i="105"/>
  <c r="S124" i="105" s="1" a="1"/>
  <c r="S124" i="105" s="1"/>
  <c r="M38" i="105"/>
  <c r="S38" i="105" s="1" a="1"/>
  <c r="S38" i="105" s="1"/>
  <c r="M41" i="105"/>
  <c r="S41" i="105" s="1" a="1"/>
  <c r="S41" i="105" s="1"/>
  <c r="M130" i="105"/>
  <c r="S130" i="105" s="1" a="1"/>
  <c r="S130" i="105" s="1"/>
  <c r="M110" i="105"/>
  <c r="S110" i="105" s="1" a="1"/>
  <c r="S110" i="105" s="1"/>
  <c r="M111" i="105"/>
  <c r="S111" i="105" s="1" a="1"/>
  <c r="S111" i="105" s="1"/>
  <c r="M36" i="105"/>
  <c r="S36" i="105" s="1" a="1"/>
  <c r="S36" i="105" s="1"/>
  <c r="M125" i="105"/>
  <c r="S125" i="105" s="1" a="1"/>
  <c r="S125" i="105" s="1"/>
  <c r="M127" i="105"/>
  <c r="S127" i="105" s="1" a="1"/>
  <c r="S127" i="105" s="1"/>
  <c r="J72" i="105"/>
  <c r="L72" i="105" s="1"/>
  <c r="M72" i="105" s="1"/>
  <c r="M129" i="105"/>
  <c r="S129" i="105" s="1" a="1"/>
  <c r="S129" i="105" s="1"/>
  <c r="M34" i="105"/>
  <c r="M144" i="94"/>
  <c r="S144" i="94" s="1" a="1"/>
  <c r="S144" i="94" s="1"/>
  <c r="M106" i="94"/>
  <c r="S106" i="94" s="1" a="1"/>
  <c r="S106" i="94" s="1"/>
  <c r="M103" i="94"/>
  <c r="S103" i="94" s="1" a="1"/>
  <c r="S103" i="94" s="1"/>
  <c r="M124" i="94"/>
  <c r="S124" i="94" s="1" a="1"/>
  <c r="S124" i="94" s="1"/>
  <c r="M81" i="94"/>
  <c r="S81" i="94" s="1" a="1"/>
  <c r="S81" i="94" s="1"/>
  <c r="M119" i="94"/>
  <c r="S119" i="94" s="1" a="1"/>
  <c r="S119" i="94" s="1"/>
  <c r="M107" i="94"/>
  <c r="S107" i="94" s="1" a="1"/>
  <c r="S107" i="94" s="1"/>
  <c r="M42" i="94"/>
  <c r="S42" i="94" s="1" a="1"/>
  <c r="S42" i="94" s="1"/>
  <c r="M137" i="94"/>
  <c r="S137" i="94" s="1" a="1"/>
  <c r="S137" i="94" s="1"/>
  <c r="M112" i="94"/>
  <c r="S112" i="94" s="1" a="1"/>
  <c r="S112" i="94" s="1"/>
  <c r="M20" i="94"/>
  <c r="S20" i="94" s="1" a="1"/>
  <c r="S20" i="94" s="1"/>
  <c r="M60" i="94"/>
  <c r="S60" i="94" s="1" a="1"/>
  <c r="S60" i="94" s="1"/>
  <c r="M135" i="94"/>
  <c r="S135" i="94" s="1" a="1"/>
  <c r="S135" i="94" s="1"/>
  <c r="M101" i="94"/>
  <c r="S101" i="94" s="1" a="1"/>
  <c r="S101" i="94" s="1"/>
  <c r="M32" i="94"/>
  <c r="S32" i="94" s="1" a="1"/>
  <c r="S32" i="94" s="1"/>
  <c r="M126" i="94"/>
  <c r="S126" i="94" s="1" a="1"/>
  <c r="S126" i="94" s="1"/>
  <c r="M120" i="94"/>
  <c r="S120" i="94" s="1" a="1"/>
  <c r="S120" i="94" s="1"/>
  <c r="M72" i="94"/>
  <c r="S72" i="94" s="1" a="1"/>
  <c r="S72" i="94" s="1"/>
  <c r="M143" i="94"/>
  <c r="S143" i="94" s="1" a="1"/>
  <c r="S143" i="94" s="1"/>
  <c r="M54" i="94"/>
  <c r="S54" i="94" s="1" a="1"/>
  <c r="S54" i="94" s="1"/>
  <c r="M100" i="94"/>
  <c r="M26" i="94"/>
  <c r="S26" i="94" s="1" a="1"/>
  <c r="S26" i="94" s="1"/>
  <c r="M131" i="94"/>
  <c r="S131" i="94" s="1" a="1"/>
  <c r="S131" i="94" s="1"/>
  <c r="M136" i="94"/>
  <c r="S136" i="94" s="1" a="1"/>
  <c r="S136" i="94" s="1"/>
  <c r="M87" i="94"/>
  <c r="S87" i="94" s="1" a="1"/>
  <c r="S87" i="94" s="1"/>
  <c r="M41" i="94"/>
  <c r="S41" i="94" s="1" a="1"/>
  <c r="S41" i="94" s="1"/>
  <c r="M48" i="94"/>
  <c r="S48" i="94" s="1" a="1"/>
  <c r="S48" i="94" s="1"/>
  <c r="M15" i="94"/>
  <c r="S15" i="94" s="1" a="1"/>
  <c r="S15" i="94" s="1"/>
  <c r="M83" i="94"/>
  <c r="S83" i="94" s="1" a="1"/>
  <c r="S83" i="94" s="1"/>
  <c r="M44" i="94"/>
  <c r="S44" i="94" s="1" a="1"/>
  <c r="S44" i="94" s="1"/>
  <c r="M130" i="94"/>
  <c r="S130" i="94" s="1" a="1"/>
  <c r="S130" i="94" s="1"/>
  <c r="M108" i="94"/>
  <c r="S108" i="94" s="1" a="1"/>
  <c r="S108" i="94" s="1"/>
  <c r="M123" i="94"/>
  <c r="S123" i="94" s="1" a="1"/>
  <c r="S123" i="94" s="1"/>
  <c r="M17" i="94"/>
  <c r="S17" i="94" s="1" a="1"/>
  <c r="S17" i="94" s="1"/>
  <c r="M43" i="94"/>
  <c r="S43" i="94" s="1" a="1"/>
  <c r="S43" i="94" s="1"/>
  <c r="M46" i="94"/>
  <c r="S46" i="94" s="1" a="1"/>
  <c r="S46" i="94" s="1"/>
  <c r="M33" i="94"/>
  <c r="S33" i="94" s="1" a="1"/>
  <c r="S33" i="94" s="1"/>
  <c r="M102" i="94"/>
  <c r="S102" i="94" s="1" a="1"/>
  <c r="S102" i="94" s="1"/>
  <c r="M133" i="94"/>
  <c r="S133" i="94" s="1" a="1"/>
  <c r="S133" i="94" s="1"/>
  <c r="M34" i="94"/>
  <c r="S34" i="94" s="1" a="1"/>
  <c r="S34" i="94" s="1"/>
  <c r="M36" i="94"/>
  <c r="S36" i="94" s="1" a="1"/>
  <c r="S36" i="94" s="1"/>
  <c r="M82" i="94"/>
  <c r="S82" i="94" s="1" a="1"/>
  <c r="S82" i="94" s="1"/>
  <c r="M57" i="94"/>
  <c r="S57" i="94" s="1" a="1"/>
  <c r="S57" i="94" s="1"/>
  <c r="M132" i="94"/>
  <c r="S132" i="94" s="1" a="1"/>
  <c r="S132" i="94" s="1"/>
  <c r="M79" i="94"/>
  <c r="S79" i="94" s="1" a="1"/>
  <c r="S79" i="94" s="1"/>
  <c r="M125" i="94"/>
  <c r="S125" i="94" s="1" a="1"/>
  <c r="S125" i="94" s="1"/>
  <c r="M141" i="94"/>
  <c r="S141" i="94" s="1" a="1"/>
  <c r="S141" i="94" s="1"/>
  <c r="M142" i="94"/>
  <c r="S142" i="94" s="1" a="1"/>
  <c r="S142" i="94" s="1"/>
  <c r="M37" i="94"/>
  <c r="S37" i="94" s="1" a="1"/>
  <c r="S37" i="94" s="1"/>
  <c r="M45" i="94"/>
  <c r="S45" i="94" s="1" a="1"/>
  <c r="S45" i="94" s="1"/>
  <c r="M35" i="94"/>
  <c r="S35" i="94" s="1" a="1"/>
  <c r="S35" i="94" s="1"/>
  <c r="M129" i="94"/>
  <c r="S129" i="94" s="1" a="1"/>
  <c r="S129" i="94" s="1"/>
  <c r="M134" i="94"/>
  <c r="S134" i="94" s="1" a="1"/>
  <c r="S134" i="94" s="1"/>
  <c r="M47" i="94"/>
  <c r="S47" i="94" s="1" a="1"/>
  <c r="S47" i="94" s="1"/>
  <c r="M104" i="94"/>
  <c r="S104" i="94" s="1" a="1"/>
  <c r="S104" i="94" s="1"/>
  <c r="M93" i="94"/>
  <c r="S93" i="94" s="1" a="1"/>
  <c r="S93" i="94" s="1"/>
  <c r="M105" i="94"/>
  <c r="S105" i="94" s="1" a="1"/>
  <c r="S105" i="94" s="1"/>
  <c r="M40" i="94"/>
  <c r="S40" i="94" s="1" a="1"/>
  <c r="S40" i="94" s="1"/>
  <c r="M16" i="94"/>
  <c r="S16" i="94" s="1" a="1"/>
  <c r="S16" i="94" s="1"/>
  <c r="M56" i="94"/>
  <c r="S56" i="94" s="1" a="1"/>
  <c r="S56" i="94" s="1"/>
  <c r="M14" i="94"/>
  <c r="M55" i="94"/>
  <c r="S55" i="94" s="1" a="1"/>
  <c r="S55" i="94" s="1"/>
  <c r="M58" i="94"/>
  <c r="S58" i="94" s="1" a="1"/>
  <c r="S58" i="94" s="1"/>
  <c r="M128" i="94"/>
  <c r="S128" i="94" s="1" a="1"/>
  <c r="S128" i="94" s="1"/>
  <c r="M39" i="94"/>
  <c r="S39" i="94" s="1" a="1"/>
  <c r="S39" i="94" s="1"/>
  <c r="M38" i="94"/>
  <c r="S38" i="94" s="1" a="1"/>
  <c r="S38" i="94" s="1"/>
  <c r="M19" i="94"/>
  <c r="S19" i="94" s="1" a="1"/>
  <c r="S19" i="94" s="1"/>
  <c r="M59" i="94"/>
  <c r="S59" i="94" s="1" a="1"/>
  <c r="S59" i="94" s="1"/>
  <c r="M134" i="98"/>
  <c r="S134" i="98" s="1" a="1"/>
  <c r="S134" i="98" s="1"/>
  <c r="M129" i="98"/>
  <c r="S129" i="98" s="1" a="1"/>
  <c r="S129" i="98" s="1"/>
  <c r="M32" i="98"/>
  <c r="M144" i="98"/>
  <c r="S144" i="98" s="1" a="1"/>
  <c r="S144" i="98" s="1"/>
  <c r="M39" i="98"/>
  <c r="S39" i="98" s="1" a="1"/>
  <c r="S39" i="98" s="1"/>
  <c r="M128" i="98"/>
  <c r="S128" i="98" s="1" a="1"/>
  <c r="S128" i="98" s="1"/>
  <c r="M108" i="98"/>
  <c r="S108" i="98" s="1" a="1"/>
  <c r="S108" i="98" s="1"/>
  <c r="M137" i="98"/>
  <c r="S137" i="98" s="1" a="1"/>
  <c r="S137" i="98" s="1"/>
  <c r="M35" i="98"/>
  <c r="S35" i="98" s="1" a="1"/>
  <c r="S35" i="98" s="1"/>
  <c r="M107" i="98"/>
  <c r="S107" i="98" s="1" a="1"/>
  <c r="S107" i="98" s="1"/>
  <c r="M43" i="98"/>
  <c r="S43" i="98" s="1" a="1"/>
  <c r="S43" i="98" s="1"/>
  <c r="M131" i="98"/>
  <c r="S131" i="98" s="1" a="1"/>
  <c r="S131" i="98" s="1"/>
  <c r="M120" i="98"/>
  <c r="S120" i="98" s="1" a="1"/>
  <c r="S120" i="98" s="1"/>
  <c r="M87" i="98"/>
  <c r="S87" i="98" s="1" a="1"/>
  <c r="S87" i="98" s="1"/>
  <c r="M33" i="98"/>
  <c r="S33" i="98" s="1" a="1"/>
  <c r="S33" i="98" s="1"/>
  <c r="M55" i="98"/>
  <c r="S55" i="98" s="1" a="1"/>
  <c r="S55" i="98" s="1"/>
  <c r="M56" i="98"/>
  <c r="S56" i="98" s="1" a="1"/>
  <c r="S56" i="98" s="1"/>
  <c r="M101" i="98"/>
  <c r="S101" i="98" s="1" a="1"/>
  <c r="S101" i="98" s="1"/>
  <c r="M40" i="98"/>
  <c r="S40" i="98" s="1" a="1"/>
  <c r="S40" i="98" s="1"/>
  <c r="M54" i="98"/>
  <c r="S54" i="98" s="1" a="1"/>
  <c r="S54" i="98" s="1"/>
  <c r="M82" i="98"/>
  <c r="S82" i="98" s="1" a="1"/>
  <c r="S82" i="98" s="1"/>
  <c r="M44" i="98"/>
  <c r="S44" i="98" s="1" a="1"/>
  <c r="S44" i="98" s="1"/>
  <c r="M125" i="98"/>
  <c r="S125" i="98" s="1" a="1"/>
  <c r="S125" i="98" s="1"/>
  <c r="M34" i="98"/>
  <c r="S34" i="98" s="1" a="1"/>
  <c r="S34" i="98" s="1"/>
  <c r="M81" i="98"/>
  <c r="S81" i="98" s="1" a="1"/>
  <c r="S81" i="98" s="1"/>
  <c r="M57" i="98"/>
  <c r="S57" i="98" s="1" a="1"/>
  <c r="S57" i="98" s="1"/>
  <c r="M103" i="98"/>
  <c r="S103" i="98" s="1" a="1"/>
  <c r="S103" i="98" s="1"/>
  <c r="M79" i="98"/>
  <c r="S79" i="98" s="1" a="1"/>
  <c r="S79" i="98" s="1"/>
  <c r="M38" i="98"/>
  <c r="S38" i="98" s="1" a="1"/>
  <c r="S38" i="98" s="1"/>
  <c r="M119" i="98"/>
  <c r="S119" i="98" s="1" a="1"/>
  <c r="S119" i="98" s="1"/>
  <c r="M45" i="98"/>
  <c r="S45" i="98" s="1" a="1"/>
  <c r="S45" i="98" s="1"/>
  <c r="M60" i="98"/>
  <c r="S60" i="98" s="1" a="1"/>
  <c r="S60" i="98" s="1"/>
  <c r="M132" i="98"/>
  <c r="S132" i="98" s="1" a="1"/>
  <c r="S132" i="98" s="1"/>
  <c r="M104" i="98"/>
  <c r="S104" i="98" s="1" a="1"/>
  <c r="S104" i="98" s="1"/>
  <c r="M100" i="98"/>
  <c r="M135" i="98"/>
  <c r="S135" i="98" s="1" a="1"/>
  <c r="S135" i="98" s="1"/>
  <c r="M37" i="98"/>
  <c r="S37" i="98" s="1" a="1"/>
  <c r="S37" i="98" s="1"/>
  <c r="M36" i="98"/>
  <c r="S36" i="98" s="1" a="1"/>
  <c r="S36" i="98" s="1"/>
  <c r="M93" i="98"/>
  <c r="S93" i="98" s="1" a="1"/>
  <c r="S93" i="98" s="1"/>
  <c r="M58" i="98"/>
  <c r="S58" i="98" s="1" a="1"/>
  <c r="S58" i="98" s="1"/>
  <c r="M136" i="98"/>
  <c r="S136" i="98" s="1" a="1"/>
  <c r="S136" i="98" s="1"/>
  <c r="M106" i="98"/>
  <c r="S106" i="98" s="1" a="1"/>
  <c r="S106" i="98" s="1"/>
  <c r="M123" i="98"/>
  <c r="S123" i="98" s="1" a="1"/>
  <c r="S123" i="98" s="1"/>
  <c r="M105" i="98"/>
  <c r="S105" i="98" s="1" a="1"/>
  <c r="S105" i="98" s="1"/>
  <c r="M130" i="98"/>
  <c r="S130" i="98" s="1" a="1"/>
  <c r="S130" i="98" s="1"/>
  <c r="M143" i="98"/>
  <c r="S143" i="98" s="1" a="1"/>
  <c r="S143" i="98" s="1"/>
  <c r="M47" i="98"/>
  <c r="S47" i="98" s="1" a="1"/>
  <c r="S47" i="98" s="1"/>
  <c r="M46" i="98"/>
  <c r="S46" i="98" s="1" a="1"/>
  <c r="S46" i="98" s="1"/>
  <c r="M112" i="98"/>
  <c r="S112" i="98" s="1" a="1"/>
  <c r="S112" i="98" s="1"/>
  <c r="M142" i="98"/>
  <c r="S142" i="98" s="1" a="1"/>
  <c r="S142" i="98" s="1"/>
  <c r="M124" i="98"/>
  <c r="S124" i="98" s="1" a="1"/>
  <c r="S124" i="98" s="1"/>
  <c r="M141" i="98"/>
  <c r="S141" i="98" s="1" a="1"/>
  <c r="S141" i="98" s="1"/>
  <c r="M42" i="98"/>
  <c r="S42" i="98" s="1" a="1"/>
  <c r="S42" i="98" s="1"/>
  <c r="M48" i="98"/>
  <c r="S48" i="98" s="1" a="1"/>
  <c r="S48" i="98" s="1"/>
  <c r="M126" i="98"/>
  <c r="S126" i="98" s="1" a="1"/>
  <c r="S126" i="98" s="1"/>
  <c r="M102" i="98"/>
  <c r="S102" i="98" s="1" a="1"/>
  <c r="S102" i="98" s="1"/>
  <c r="M83" i="98"/>
  <c r="S83" i="98" s="1" a="1"/>
  <c r="S83" i="98" s="1"/>
  <c r="M41" i="98"/>
  <c r="S41" i="98" s="1" a="1"/>
  <c r="S41" i="98" s="1"/>
  <c r="M72" i="98"/>
  <c r="S72" i="98" s="1" a="1"/>
  <c r="S72" i="98" s="1"/>
  <c r="M59" i="98"/>
  <c r="S59" i="98" s="1" a="1"/>
  <c r="S59" i="98" s="1"/>
  <c r="M133" i="98"/>
  <c r="S133" i="98" s="1" a="1"/>
  <c r="S133" i="98" s="1"/>
  <c r="M86" i="104"/>
  <c r="S86" i="104" s="1" a="1"/>
  <c r="S86" i="104" s="1"/>
  <c r="M93" i="104"/>
  <c r="S93" i="104" s="1" a="1"/>
  <c r="S93" i="104" s="1"/>
  <c r="M87" i="104"/>
  <c r="S87" i="104" s="1" a="1"/>
  <c r="S87" i="104" s="1"/>
  <c r="M36" i="104"/>
  <c r="S36" i="104" s="1" a="1"/>
  <c r="S36" i="104" s="1"/>
  <c r="M44" i="104"/>
  <c r="S44" i="104" s="1" a="1"/>
  <c r="S44" i="104" s="1"/>
  <c r="M104" i="104"/>
  <c r="S104" i="104" s="1" a="1"/>
  <c r="S104" i="104" s="1"/>
  <c r="M85" i="104"/>
  <c r="S85" i="104" s="1" a="1"/>
  <c r="S85" i="104" s="1"/>
  <c r="M30" i="104"/>
  <c r="S30" i="104" s="1" a="1"/>
  <c r="S30" i="104" s="1"/>
  <c r="M84" i="104"/>
  <c r="S84" i="104" s="1" a="1"/>
  <c r="S84" i="104" s="1"/>
  <c r="M37" i="104"/>
  <c r="S37" i="104" s="1" a="1"/>
  <c r="S37" i="104" s="1"/>
  <c r="M90" i="104"/>
  <c r="S90" i="104" s="1" a="1"/>
  <c r="S90" i="104" s="1"/>
  <c r="M65" i="104"/>
  <c r="S65" i="104" s="1" a="1"/>
  <c r="S65" i="104" s="1"/>
  <c r="J20" i="104"/>
  <c r="L20" i="104" s="1"/>
  <c r="M20" i="104" s="1"/>
  <c r="S20" i="104" s="1" a="1"/>
  <c r="S20" i="104" s="1"/>
  <c r="M34" i="104"/>
  <c r="S34" i="104" s="1" a="1"/>
  <c r="S34" i="104" s="1"/>
  <c r="M57" i="104"/>
  <c r="S57" i="104" s="1" a="1"/>
  <c r="S57" i="104" s="1"/>
  <c r="J26" i="104"/>
  <c r="L26" i="104" s="1"/>
  <c r="M26" i="104" s="1"/>
  <c r="S26" i="104" s="1" a="1"/>
  <c r="S26" i="104" s="1"/>
  <c r="M58" i="104"/>
  <c r="S58" i="104" s="1" a="1"/>
  <c r="S58" i="104" s="1"/>
  <c r="M105" i="104"/>
  <c r="S105" i="104" s="1" a="1"/>
  <c r="S105" i="104" s="1"/>
  <c r="M91" i="104"/>
  <c r="S91" i="104" s="1" a="1"/>
  <c r="S91" i="104" s="1"/>
  <c r="J17" i="104"/>
  <c r="L17" i="104" s="1"/>
  <c r="M17" i="104" s="1"/>
  <c r="S17" i="104" s="1" a="1"/>
  <c r="S17" i="104" s="1"/>
  <c r="J15" i="104"/>
  <c r="L15" i="104" s="1"/>
  <c r="M15" i="104" s="1"/>
  <c r="S15" i="104" s="1" a="1"/>
  <c r="S15" i="104" s="1"/>
  <c r="M88" i="104"/>
  <c r="S88" i="104" s="1" a="1"/>
  <c r="S88" i="104" s="1"/>
  <c r="M53" i="104"/>
  <c r="S53" i="104" s="1" a="1"/>
  <c r="S53" i="104" s="1"/>
  <c r="M27" i="104"/>
  <c r="S27" i="104" s="1" a="1"/>
  <c r="S27" i="104" s="1"/>
  <c r="M51" i="104"/>
  <c r="S51" i="104" s="1" a="1"/>
  <c r="S51" i="104" s="1"/>
  <c r="J18" i="104"/>
  <c r="L18" i="104" s="1"/>
  <c r="M18" i="104" s="1"/>
  <c r="S18" i="104" s="1" a="1"/>
  <c r="S18" i="104" s="1"/>
  <c r="J66" i="104"/>
  <c r="L66" i="104" s="1"/>
  <c r="M66" i="104" s="1"/>
  <c r="S66" i="104" s="1" a="1"/>
  <c r="S66" i="104" s="1"/>
  <c r="M42" i="104"/>
  <c r="S42" i="104" s="1" a="1"/>
  <c r="S42" i="104" s="1"/>
  <c r="M50" i="104"/>
  <c r="S50" i="104" s="1" a="1"/>
  <c r="S50" i="104" s="1"/>
  <c r="J23" i="104"/>
  <c r="L23" i="104" s="1"/>
  <c r="M23" i="104" s="1"/>
  <c r="S23" i="104" s="1" a="1"/>
  <c r="S23" i="104" s="1"/>
  <c r="M83" i="104"/>
  <c r="J67" i="104"/>
  <c r="L67" i="104" s="1"/>
  <c r="M67" i="104" s="1"/>
  <c r="S67" i="104" s="1" a="1"/>
  <c r="S67" i="104" s="1"/>
  <c r="M110" i="104"/>
  <c r="S110" i="104" s="1" a="1"/>
  <c r="S110" i="104" s="1"/>
  <c r="M111" i="104"/>
  <c r="S111" i="104" s="1" a="1"/>
  <c r="S111" i="104" s="1"/>
  <c r="J14" i="104"/>
  <c r="L14" i="104" s="1"/>
  <c r="M114" i="104"/>
  <c r="S114" i="104" s="1" a="1"/>
  <c r="S114" i="104" s="1"/>
  <c r="M77" i="104"/>
  <c r="S77" i="104" s="1" a="1"/>
  <c r="S77" i="104" s="1"/>
  <c r="M45" i="104"/>
  <c r="S45" i="104" s="1" a="1"/>
  <c r="S45" i="104" s="1"/>
  <c r="M41" i="104"/>
  <c r="S41" i="104" s="1" a="1"/>
  <c r="S41" i="104" s="1"/>
  <c r="M71" i="104"/>
  <c r="S71" i="104" s="1" a="1"/>
  <c r="S71" i="104" s="1"/>
  <c r="M89" i="104"/>
  <c r="S89" i="104" s="1" a="1"/>
  <c r="S89" i="104" s="1"/>
  <c r="J19" i="104"/>
  <c r="L19" i="104" s="1"/>
  <c r="M19" i="104" s="1"/>
  <c r="S19" i="104" s="1" a="1"/>
  <c r="S19" i="104" s="1"/>
  <c r="J29" i="104"/>
  <c r="L29" i="104" s="1"/>
  <c r="M29" i="104" s="1"/>
  <c r="S29" i="104" s="1" a="1"/>
  <c r="S29" i="104" s="1"/>
  <c r="M109" i="104"/>
  <c r="S109" i="104" s="1" a="1"/>
  <c r="S109" i="104" s="1"/>
  <c r="M112" i="104"/>
  <c r="S112" i="104" s="1" a="1"/>
  <c r="S112" i="104" s="1"/>
  <c r="M113" i="104"/>
  <c r="S113" i="104" s="1" a="1"/>
  <c r="S113" i="104" s="1"/>
  <c r="M108" i="104"/>
  <c r="S108" i="104" s="1" a="1"/>
  <c r="S108" i="104" s="1"/>
  <c r="M115" i="104"/>
  <c r="S115" i="104" s="1" a="1"/>
  <c r="S115" i="104" s="1"/>
  <c r="M92" i="104"/>
  <c r="S92" i="104" s="1" a="1"/>
  <c r="S92" i="104" s="1"/>
  <c r="M57" i="96"/>
  <c r="S57" i="96" s="1" a="1"/>
  <c r="S57" i="96" s="1"/>
  <c r="M137" i="96"/>
  <c r="S137" i="96" s="1" a="1"/>
  <c r="S137" i="96" s="1"/>
  <c r="M48" i="96"/>
  <c r="S48" i="96" s="1" a="1"/>
  <c r="S48" i="96" s="1"/>
  <c r="M72" i="96"/>
  <c r="S72" i="96" s="1" a="1"/>
  <c r="S72" i="96" s="1"/>
  <c r="M102" i="96"/>
  <c r="S102" i="96" s="1" a="1"/>
  <c r="S102" i="96" s="1"/>
  <c r="M82" i="96"/>
  <c r="S82" i="96" s="1" a="1"/>
  <c r="S82" i="96" s="1"/>
  <c r="M35" i="96"/>
  <c r="S35" i="96" s="1" a="1"/>
  <c r="S35" i="96" s="1"/>
  <c r="M136" i="96"/>
  <c r="S136" i="96" s="1" a="1"/>
  <c r="S136" i="96" s="1"/>
  <c r="M100" i="96"/>
  <c r="M107" i="96"/>
  <c r="S107" i="96" s="1" a="1"/>
  <c r="S107" i="96" s="1"/>
  <c r="M125" i="96"/>
  <c r="S125" i="96" s="1" a="1"/>
  <c r="S125" i="96" s="1"/>
  <c r="M42" i="96"/>
  <c r="S42" i="96" s="1" a="1"/>
  <c r="S42" i="96" s="1"/>
  <c r="M101" i="96"/>
  <c r="S101" i="96" s="1" a="1"/>
  <c r="S101" i="96" s="1"/>
  <c r="M128" i="96"/>
  <c r="S128" i="96" s="1" a="1"/>
  <c r="S128" i="96" s="1"/>
  <c r="M47" i="96"/>
  <c r="S47" i="96" s="1" a="1"/>
  <c r="S47" i="96" s="1"/>
  <c r="M103" i="96"/>
  <c r="S103" i="96" s="1" a="1"/>
  <c r="S103" i="96" s="1"/>
  <c r="M32" i="96"/>
  <c r="M130" i="96"/>
  <c r="S130" i="96" s="1" a="1"/>
  <c r="S130" i="96" s="1"/>
  <c r="M119" i="96"/>
  <c r="S119" i="96" s="1" a="1"/>
  <c r="S119" i="96" s="1"/>
  <c r="M143" i="96"/>
  <c r="S143" i="96" s="1" a="1"/>
  <c r="S143" i="96" s="1"/>
  <c r="M104" i="96"/>
  <c r="S104" i="96" s="1" a="1"/>
  <c r="S104" i="96" s="1"/>
  <c r="M93" i="96"/>
  <c r="S93" i="96" s="1" a="1"/>
  <c r="S93" i="96" s="1"/>
  <c r="M126" i="96"/>
  <c r="S126" i="96" s="1" a="1"/>
  <c r="S126" i="96" s="1"/>
  <c r="M38" i="96"/>
  <c r="S38" i="96" s="1" a="1"/>
  <c r="S38" i="96" s="1"/>
  <c r="M87" i="96"/>
  <c r="S87" i="96" s="1" a="1"/>
  <c r="S87" i="96" s="1"/>
  <c r="M58" i="96"/>
  <c r="S58" i="96" s="1" a="1"/>
  <c r="S58" i="96" s="1"/>
  <c r="M60" i="96"/>
  <c r="S60" i="96" s="1" a="1"/>
  <c r="S60" i="96" s="1"/>
  <c r="M135" i="96"/>
  <c r="S135" i="96" s="1" a="1"/>
  <c r="S135" i="96" s="1"/>
  <c r="M33" i="96"/>
  <c r="S33" i="96" s="1" a="1"/>
  <c r="S33" i="96" s="1"/>
  <c r="M54" i="96"/>
  <c r="S54" i="96" s="1" a="1"/>
  <c r="S54" i="96" s="1"/>
  <c r="M124" i="96"/>
  <c r="S124" i="96" s="1" a="1"/>
  <c r="S124" i="96" s="1"/>
  <c r="M144" i="96"/>
  <c r="S144" i="96" s="1" a="1"/>
  <c r="S144" i="96" s="1"/>
  <c r="M44" i="96"/>
  <c r="S44" i="96" s="1" a="1"/>
  <c r="S44" i="96" s="1"/>
  <c r="M108" i="96"/>
  <c r="S108" i="96" s="1" a="1"/>
  <c r="S108" i="96" s="1"/>
  <c r="M142" i="96"/>
  <c r="S142" i="96" s="1" a="1"/>
  <c r="S142" i="96" s="1"/>
  <c r="M123" i="96"/>
  <c r="S123" i="96" s="1" a="1"/>
  <c r="S123" i="96" s="1"/>
  <c r="M41" i="96"/>
  <c r="S41" i="96" s="1" a="1"/>
  <c r="S41" i="96" s="1"/>
  <c r="M59" i="96"/>
  <c r="S59" i="96" s="1" a="1"/>
  <c r="S59" i="96" s="1"/>
  <c r="M129" i="96"/>
  <c r="S129" i="96" s="1" a="1"/>
  <c r="S129" i="96" s="1"/>
  <c r="M39" i="96"/>
  <c r="S39" i="96" s="1" a="1"/>
  <c r="S39" i="96" s="1"/>
  <c r="M46" i="96"/>
  <c r="S46" i="96" s="1" a="1"/>
  <c r="S46" i="96" s="1"/>
  <c r="M45" i="96"/>
  <c r="S45" i="96" s="1" a="1"/>
  <c r="S45" i="96" s="1"/>
  <c r="M106" i="96"/>
  <c r="S106" i="96" s="1" a="1"/>
  <c r="S106" i="96" s="1"/>
  <c r="M34" i="96"/>
  <c r="S34" i="96" s="1" a="1"/>
  <c r="S34" i="96" s="1"/>
  <c r="M80" i="96"/>
  <c r="S80" i="96" s="1" a="1"/>
  <c r="S80" i="96" s="1"/>
  <c r="M43" i="96"/>
  <c r="S43" i="96" s="1" a="1"/>
  <c r="S43" i="96" s="1"/>
  <c r="M141" i="96"/>
  <c r="S141" i="96" s="1" a="1"/>
  <c r="S141" i="96" s="1"/>
  <c r="M131" i="96"/>
  <c r="S131" i="96" s="1" a="1"/>
  <c r="S131" i="96" s="1"/>
  <c r="M36" i="96"/>
  <c r="S36" i="96" s="1" a="1"/>
  <c r="S36" i="96" s="1"/>
  <c r="M83" i="96"/>
  <c r="S83" i="96" s="1" a="1"/>
  <c r="S83" i="96" s="1"/>
  <c r="M120" i="96"/>
  <c r="S120" i="96" s="1" a="1"/>
  <c r="S120" i="96" s="1"/>
  <c r="M134" i="96"/>
  <c r="S134" i="96" s="1" a="1"/>
  <c r="S134" i="96" s="1"/>
  <c r="M79" i="96"/>
  <c r="S79" i="96" s="1" a="1"/>
  <c r="S79" i="96" s="1"/>
  <c r="M132" i="96"/>
  <c r="S132" i="96" s="1" a="1"/>
  <c r="S132" i="96" s="1"/>
  <c r="M112" i="96"/>
  <c r="S112" i="96" s="1" a="1"/>
  <c r="S112" i="96" s="1"/>
  <c r="M55" i="96"/>
  <c r="S55" i="96" s="1" a="1"/>
  <c r="S55" i="96" s="1"/>
  <c r="M81" i="96"/>
  <c r="S81" i="96" s="1" a="1"/>
  <c r="S81" i="96" s="1"/>
  <c r="M40" i="96"/>
  <c r="S40" i="96" s="1" a="1"/>
  <c r="S40" i="96" s="1"/>
  <c r="M37" i="96"/>
  <c r="S37" i="96" s="1" a="1"/>
  <c r="S37" i="96" s="1"/>
  <c r="M133" i="96"/>
  <c r="S133" i="96" s="1" a="1"/>
  <c r="S133" i="96" s="1"/>
  <c r="M56" i="96"/>
  <c r="S56" i="96" s="1" a="1"/>
  <c r="S56" i="96" s="1"/>
  <c r="M105" i="96"/>
  <c r="S105" i="96" s="1" a="1"/>
  <c r="S105" i="96" s="1"/>
  <c r="M30" i="117"/>
  <c r="S30" i="117" s="1" a="1"/>
  <c r="S30" i="117" s="1"/>
  <c r="M84" i="117"/>
  <c r="S84" i="117" s="1" a="1"/>
  <c r="S84" i="117" s="1"/>
  <c r="M20" i="117"/>
  <c r="S20" i="117" s="1" a="1"/>
  <c r="S20" i="117" s="1"/>
  <c r="M53" i="117"/>
  <c r="S53" i="117" s="1" a="1"/>
  <c r="S53" i="117" s="1"/>
  <c r="J48" i="117"/>
  <c r="L48" i="117" s="1"/>
  <c r="M86" i="117"/>
  <c r="S86" i="117" s="1" a="1"/>
  <c r="S86" i="117" s="1"/>
  <c r="M82" i="117"/>
  <c r="M88" i="117"/>
  <c r="S88" i="117" s="1" a="1"/>
  <c r="S88" i="117" s="1"/>
  <c r="M85" i="117"/>
  <c r="S85" i="117" s="1" a="1"/>
  <c r="S85" i="117" s="1"/>
  <c r="M91" i="117"/>
  <c r="S91" i="117" s="1" a="1"/>
  <c r="S91" i="117" s="1"/>
  <c r="M92" i="117"/>
  <c r="S92" i="117" s="1" a="1"/>
  <c r="S92" i="117" s="1"/>
  <c r="M42" i="117"/>
  <c r="S42" i="117" s="1" a="1"/>
  <c r="S42" i="117" s="1"/>
  <c r="M110" i="117"/>
  <c r="S110" i="117" s="1" a="1"/>
  <c r="S110" i="117" s="1"/>
  <c r="M109" i="117"/>
  <c r="S109" i="117" s="1" a="1"/>
  <c r="S109" i="117" s="1"/>
  <c r="M17" i="117"/>
  <c r="S17" i="117" s="1" a="1"/>
  <c r="S17" i="117" s="1"/>
  <c r="M87" i="117"/>
  <c r="S87" i="117" s="1" a="1"/>
  <c r="S87" i="117" s="1"/>
  <c r="M41" i="117"/>
  <c r="S41" i="117" s="1" a="1"/>
  <c r="S41" i="117" s="1"/>
  <c r="M111" i="117"/>
  <c r="S111" i="117" s="1" a="1"/>
  <c r="S111" i="117" s="1"/>
  <c r="M93" i="117"/>
  <c r="S93" i="117" s="1" a="1"/>
  <c r="S93" i="117" s="1"/>
  <c r="M36" i="117"/>
  <c r="S36" i="117" s="1" a="1"/>
  <c r="S36" i="117" s="1"/>
  <c r="M95" i="117"/>
  <c r="S95" i="117" s="1" a="1"/>
  <c r="S95" i="117" s="1"/>
  <c r="M81" i="117"/>
  <c r="M19" i="117"/>
  <c r="S19" i="117" s="1" a="1"/>
  <c r="S19" i="117" s="1"/>
  <c r="M105" i="117"/>
  <c r="S105" i="117" s="1" a="1"/>
  <c r="S105" i="117" s="1"/>
  <c r="M14" i="117"/>
  <c r="M89" i="117"/>
  <c r="S89" i="117" s="1" a="1"/>
  <c r="S89" i="117" s="1"/>
  <c r="M108" i="117"/>
  <c r="S108" i="117" s="1" a="1"/>
  <c r="S108" i="117" s="1"/>
  <c r="M29" i="117"/>
  <c r="S29" i="117" s="1" a="1"/>
  <c r="S29" i="117" s="1"/>
  <c r="M104" i="117"/>
  <c r="S104" i="117" s="1" a="1"/>
  <c r="S104" i="117" s="1"/>
  <c r="M52" i="117"/>
  <c r="S52" i="117" s="1" a="1"/>
  <c r="S52" i="117" s="1"/>
  <c r="M94" i="117"/>
  <c r="S94" i="117" s="1" a="1"/>
  <c r="S94" i="117" s="1"/>
  <c r="M106" i="117"/>
  <c r="S106" i="117" s="1" a="1"/>
  <c r="S106" i="117" s="1"/>
  <c r="M18" i="117"/>
  <c r="S18" i="117" s="1" a="1"/>
  <c r="S18" i="117" s="1"/>
  <c r="M26" i="117"/>
  <c r="S26" i="117" s="1" a="1"/>
  <c r="S26" i="117" s="1"/>
  <c r="M66" i="117"/>
  <c r="S66" i="117" s="1" a="1"/>
  <c r="S66" i="117" s="1"/>
  <c r="M107" i="117"/>
  <c r="S107" i="117" s="1" a="1"/>
  <c r="S107" i="117" s="1"/>
  <c r="M34" i="117"/>
  <c r="S34" i="117" s="1" a="1"/>
  <c r="S34" i="117" s="1"/>
  <c r="M27" i="117"/>
  <c r="S27" i="117" s="1" a="1"/>
  <c r="S27" i="117" s="1"/>
  <c r="M90" i="117"/>
  <c r="S90" i="117" s="1" a="1"/>
  <c r="S90" i="117" s="1"/>
  <c r="M15" i="117"/>
  <c r="S15" i="117" s="1" a="1"/>
  <c r="S15" i="117" s="1"/>
  <c r="M60" i="117"/>
  <c r="S60" i="117" s="1" a="1"/>
  <c r="S60" i="117" s="1"/>
  <c r="M83" i="117"/>
  <c r="S83" i="117" s="1" a="1"/>
  <c r="S83" i="117" s="1"/>
  <c r="J62" i="117"/>
  <c r="L62" i="117" s="1"/>
  <c r="M62" i="117" s="1"/>
  <c r="S62" i="117" s="1" a="1"/>
  <c r="S62" i="117" s="1"/>
  <c r="J61" i="117"/>
  <c r="L61" i="117" s="1"/>
  <c r="M61" i="117" s="1"/>
  <c r="S61" i="117" s="1" a="1"/>
  <c r="S61" i="117" s="1"/>
  <c r="M37" i="117"/>
  <c r="S37" i="117" s="1" a="1"/>
  <c r="S37" i="117" s="1"/>
  <c r="M96" i="117"/>
  <c r="S96" i="117" s="1" a="1"/>
  <c r="S96" i="117" s="1"/>
  <c r="M44" i="117"/>
  <c r="S44" i="117" s="1" a="1"/>
  <c r="S44" i="117" s="1"/>
  <c r="M127" i="74"/>
  <c r="S127" i="74" s="1" a="1"/>
  <c r="S127" i="74" s="1"/>
  <c r="J63" i="74"/>
  <c r="L63" i="74" s="1"/>
  <c r="M63" i="74" s="1"/>
  <c r="S63" i="74" s="1" a="1"/>
  <c r="S63" i="74" s="1"/>
  <c r="M119" i="74"/>
  <c r="S119" i="74" s="1" a="1"/>
  <c r="S119" i="74" s="1"/>
  <c r="M93" i="74"/>
  <c r="S93" i="74" s="1" a="1"/>
  <c r="S93" i="74" s="1"/>
  <c r="M129" i="74"/>
  <c r="S129" i="74" s="1" a="1"/>
  <c r="S129" i="74" s="1"/>
  <c r="M25" i="74"/>
  <c r="S25" i="74" s="1" a="1"/>
  <c r="S25" i="74" s="1"/>
  <c r="M43" i="74"/>
  <c r="S43" i="74" s="1" a="1"/>
  <c r="S43" i="74" s="1"/>
  <c r="M81" i="74"/>
  <c r="S81" i="74" s="1" a="1"/>
  <c r="S81" i="74" s="1"/>
  <c r="M82" i="74"/>
  <c r="S82" i="74" s="1" a="1"/>
  <c r="S82" i="74" s="1"/>
  <c r="M122" i="74"/>
  <c r="S122" i="74" s="1" a="1"/>
  <c r="S122" i="74" s="1"/>
  <c r="M108" i="74"/>
  <c r="S108" i="74" s="1" a="1"/>
  <c r="S108" i="74" s="1"/>
  <c r="M84" i="74"/>
  <c r="S84" i="74" s="1" a="1"/>
  <c r="S84" i="74" s="1"/>
  <c r="M55" i="74"/>
  <c r="S55" i="74" s="1" a="1"/>
  <c r="S55" i="74" s="1"/>
  <c r="M20" i="74"/>
  <c r="S20" i="74" s="1" a="1"/>
  <c r="S20" i="74" s="1"/>
  <c r="M24" i="74"/>
  <c r="S24" i="74" s="1" a="1"/>
  <c r="S24" i="74" s="1"/>
  <c r="M126" i="74"/>
  <c r="S126" i="74" s="1" a="1"/>
  <c r="S126" i="74" s="1"/>
  <c r="M19" i="74"/>
  <c r="S19" i="74" s="1" a="1"/>
  <c r="S19" i="74" s="1"/>
  <c r="M18" i="74"/>
  <c r="S18" i="74" s="1" a="1"/>
  <c r="S18" i="74" s="1"/>
  <c r="M111" i="74"/>
  <c r="S111" i="74" s="1" a="1"/>
  <c r="S111" i="74" s="1"/>
  <c r="M92" i="74"/>
  <c r="S92" i="74" s="1" a="1"/>
  <c r="S92" i="74" s="1"/>
  <c r="M39" i="74"/>
  <c r="S39" i="74" s="1" a="1"/>
  <c r="S39" i="74" s="1"/>
  <c r="M80" i="74"/>
  <c r="M86" i="74"/>
  <c r="S86" i="74" s="1" a="1"/>
  <c r="S86" i="74" s="1"/>
  <c r="M123" i="74"/>
  <c r="S123" i="74" s="1" a="1"/>
  <c r="S123" i="74" s="1"/>
  <c r="M121" i="74"/>
  <c r="S121" i="74" s="1" a="1"/>
  <c r="S121" i="74" s="1"/>
  <c r="M109" i="74"/>
  <c r="S109" i="74" s="1" a="1"/>
  <c r="S109" i="74" s="1"/>
  <c r="M28" i="74"/>
  <c r="S28" i="74" s="1" a="1"/>
  <c r="S28" i="74" s="1"/>
  <c r="M40" i="74"/>
  <c r="S40" i="74" s="1" a="1"/>
  <c r="S40" i="74" s="1"/>
  <c r="J64" i="74"/>
  <c r="L64" i="74" s="1"/>
  <c r="M64" i="74" s="1"/>
  <c r="S64" i="74" s="1" a="1"/>
  <c r="S64" i="74" s="1"/>
  <c r="M128" i="74"/>
  <c r="S128" i="74" s="1" a="1"/>
  <c r="S128" i="74" s="1"/>
  <c r="M62" i="74"/>
  <c r="S62" i="74" s="1" a="1"/>
  <c r="S62" i="74" s="1"/>
  <c r="M118" i="74"/>
  <c r="S118" i="74" s="1" a="1"/>
  <c r="S118" i="74" s="1"/>
  <c r="M106" i="74"/>
  <c r="S106" i="74" s="1" a="1"/>
  <c r="S106" i="74" s="1"/>
  <c r="M68" i="74"/>
  <c r="S68" i="74" s="1" a="1"/>
  <c r="S68" i="74" s="1"/>
  <c r="I31" i="74"/>
  <c r="M31" i="74" s="1"/>
  <c r="S31" i="74" s="1" a="1"/>
  <c r="S31" i="74" s="1"/>
  <c r="M112" i="74"/>
  <c r="S112" i="74" s="1" a="1"/>
  <c r="S112" i="74" s="1"/>
  <c r="J34" i="74"/>
  <c r="L34" i="74" s="1"/>
  <c r="M34" i="74" s="1"/>
  <c r="S34" i="74" s="1" a="1"/>
  <c r="S34" i="74" s="1"/>
  <c r="M42" i="74"/>
  <c r="S42" i="74" s="1" a="1"/>
  <c r="S42" i="74" s="1"/>
  <c r="M110" i="74"/>
  <c r="S110" i="74" s="1" a="1"/>
  <c r="S110" i="74" s="1"/>
  <c r="M125" i="74"/>
  <c r="S125" i="74" s="1" a="1"/>
  <c r="S125" i="74" s="1"/>
  <c r="M61" i="74"/>
  <c r="S61" i="74" s="1" a="1"/>
  <c r="S61" i="74" s="1"/>
  <c r="M88" i="74"/>
  <c r="S88" i="74" s="1" a="1"/>
  <c r="S88" i="74" s="1"/>
  <c r="J35" i="74"/>
  <c r="L35" i="74" s="1"/>
  <c r="M35" i="74" s="1"/>
  <c r="S35" i="74" s="1" a="1"/>
  <c r="S35" i="74" s="1"/>
  <c r="J27" i="74"/>
  <c r="L27" i="74" s="1"/>
  <c r="M14" i="74"/>
  <c r="M107" i="74"/>
  <c r="S107" i="74" s="1" a="1"/>
  <c r="S107" i="74" s="1"/>
  <c r="M74" i="74"/>
  <c r="S74" i="74" s="1" a="1"/>
  <c r="S74" i="74" s="1"/>
  <c r="M124" i="74"/>
  <c r="S124" i="74" s="1" a="1"/>
  <c r="S124" i="74" s="1"/>
  <c r="M94" i="74"/>
  <c r="S94" i="74" s="1" a="1"/>
  <c r="S94" i="74" s="1"/>
  <c r="M91" i="74"/>
  <c r="M120" i="74"/>
  <c r="S120" i="74" s="1" a="1"/>
  <c r="S120" i="74" s="1"/>
  <c r="M15" i="74"/>
  <c r="S15" i="74" s="1" a="1"/>
  <c r="S15" i="74" s="1"/>
  <c r="M17" i="74"/>
  <c r="S17" i="74" s="1" a="1"/>
  <c r="S17" i="74" s="1"/>
  <c r="M117" i="74"/>
  <c r="S117" i="74" s="1" a="1"/>
  <c r="S117" i="74" s="1"/>
  <c r="M143" i="97"/>
  <c r="S143" i="97" s="1" a="1"/>
  <c r="S143" i="97" s="1"/>
  <c r="M60" i="97"/>
  <c r="S60" i="97" s="1" a="1"/>
  <c r="S60" i="97" s="1"/>
  <c r="M72" i="97"/>
  <c r="S72" i="97" s="1" a="1"/>
  <c r="S72" i="97" s="1"/>
  <c r="M100" i="97"/>
  <c r="M59" i="97"/>
  <c r="S59" i="97" s="1" a="1"/>
  <c r="S59" i="97" s="1"/>
  <c r="M133" i="97"/>
  <c r="S133" i="97" s="1" a="1"/>
  <c r="S133" i="97" s="1"/>
  <c r="M106" i="97"/>
  <c r="S106" i="97" s="1" a="1"/>
  <c r="S106" i="97" s="1"/>
  <c r="M144" i="97"/>
  <c r="S144" i="97" s="1" a="1"/>
  <c r="S144" i="97" s="1"/>
  <c r="M83" i="97"/>
  <c r="S83" i="97" s="1" a="1"/>
  <c r="S83" i="97" s="1"/>
  <c r="M128" i="97"/>
  <c r="S128" i="97" s="1" a="1"/>
  <c r="S128" i="97" s="1"/>
  <c r="M131" i="97"/>
  <c r="S131" i="97" s="1" a="1"/>
  <c r="S131" i="97" s="1"/>
  <c r="M120" i="97"/>
  <c r="S120" i="97" s="1" a="1"/>
  <c r="S120" i="97" s="1"/>
  <c r="M42" i="97"/>
  <c r="S42" i="97" s="1" a="1"/>
  <c r="S42" i="97" s="1"/>
  <c r="M137" i="97"/>
  <c r="S137" i="97" s="1" a="1"/>
  <c r="S137" i="97" s="1"/>
  <c r="M119" i="97"/>
  <c r="S119" i="97" s="1" a="1"/>
  <c r="S119" i="97" s="1"/>
  <c r="M37" i="97"/>
  <c r="S37" i="97" s="1" a="1"/>
  <c r="S37" i="97" s="1"/>
  <c r="M38" i="97"/>
  <c r="S38" i="97" s="1" a="1"/>
  <c r="S38" i="97" s="1"/>
  <c r="M132" i="97"/>
  <c r="S132" i="97" s="1" a="1"/>
  <c r="S132" i="97" s="1"/>
  <c r="M48" i="97"/>
  <c r="S48" i="97" s="1" a="1"/>
  <c r="S48" i="97" s="1"/>
  <c r="M142" i="97"/>
  <c r="S142" i="97" s="1" a="1"/>
  <c r="S142" i="97" s="1"/>
  <c r="M47" i="97"/>
  <c r="S47" i="97" s="1" a="1"/>
  <c r="S47" i="97" s="1"/>
  <c r="M56" i="97"/>
  <c r="S56" i="97" s="1" a="1"/>
  <c r="S56" i="97" s="1"/>
  <c r="M33" i="97"/>
  <c r="S33" i="97" s="1" a="1"/>
  <c r="S33" i="97" s="1"/>
  <c r="M126" i="97"/>
  <c r="S126" i="97" s="1" a="1"/>
  <c r="S126" i="97" s="1"/>
  <c r="M93" i="97"/>
  <c r="S93" i="97" s="1" a="1"/>
  <c r="S93" i="97" s="1"/>
  <c r="M123" i="97"/>
  <c r="S123" i="97" s="1" a="1"/>
  <c r="S123" i="97" s="1"/>
  <c r="M104" i="97"/>
  <c r="S104" i="97" s="1" a="1"/>
  <c r="S104" i="97" s="1"/>
  <c r="M35" i="97"/>
  <c r="S35" i="97" s="1" a="1"/>
  <c r="S35" i="97" s="1"/>
  <c r="M58" i="97"/>
  <c r="S58" i="97" s="1" a="1"/>
  <c r="S58" i="97" s="1"/>
  <c r="M102" i="97"/>
  <c r="S102" i="97" s="1" a="1"/>
  <c r="S102" i="97" s="1"/>
  <c r="M34" i="97"/>
  <c r="S34" i="97" s="1" a="1"/>
  <c r="S34" i="97" s="1"/>
  <c r="M136" i="97"/>
  <c r="S136" i="97" s="1" a="1"/>
  <c r="S136" i="97" s="1"/>
  <c r="M82" i="97"/>
  <c r="S82" i="97" s="1" a="1"/>
  <c r="S82" i="97" s="1"/>
  <c r="M45" i="97"/>
  <c r="S45" i="97" s="1" a="1"/>
  <c r="S45" i="97" s="1"/>
  <c r="M107" i="97"/>
  <c r="S107" i="97" s="1" a="1"/>
  <c r="S107" i="97" s="1"/>
  <c r="M87" i="97"/>
  <c r="S87" i="97" s="1" a="1"/>
  <c r="S87" i="97" s="1"/>
  <c r="M41" i="97"/>
  <c r="S41" i="97" s="1" a="1"/>
  <c r="S41" i="97" s="1"/>
  <c r="M81" i="97"/>
  <c r="S81" i="97" s="1" a="1"/>
  <c r="S81" i="97" s="1"/>
  <c r="M130" i="97"/>
  <c r="S130" i="97" s="1" a="1"/>
  <c r="S130" i="97" s="1"/>
  <c r="M108" i="97"/>
  <c r="S108" i="97" s="1" a="1"/>
  <c r="S108" i="97" s="1"/>
  <c r="M105" i="97"/>
  <c r="S105" i="97" s="1" a="1"/>
  <c r="S105" i="97" s="1"/>
  <c r="M134" i="97"/>
  <c r="S134" i="97" s="1" a="1"/>
  <c r="S134" i="97" s="1"/>
  <c r="M79" i="97"/>
  <c r="S79" i="97" s="1" a="1"/>
  <c r="S79" i="97" s="1"/>
  <c r="M129" i="97"/>
  <c r="S129" i="97" s="1" a="1"/>
  <c r="S129" i="97" s="1"/>
  <c r="M57" i="97"/>
  <c r="S57" i="97" s="1" a="1"/>
  <c r="S57" i="97" s="1"/>
  <c r="M101" i="97"/>
  <c r="S101" i="97" s="1" a="1"/>
  <c r="S101" i="97" s="1"/>
  <c r="M103" i="97"/>
  <c r="S103" i="97" s="1" a="1"/>
  <c r="S103" i="97" s="1"/>
  <c r="M40" i="97"/>
  <c r="S40" i="97" s="1" a="1"/>
  <c r="S40" i="97" s="1"/>
  <c r="M125" i="97"/>
  <c r="S125" i="97" s="1" a="1"/>
  <c r="S125" i="97" s="1"/>
  <c r="M32" i="97"/>
  <c r="M55" i="97"/>
  <c r="S55" i="97" s="1" a="1"/>
  <c r="S55" i="97" s="1"/>
  <c r="M44" i="97"/>
  <c r="S44" i="97" s="1" a="1"/>
  <c r="S44" i="97" s="1"/>
  <c r="M124" i="97"/>
  <c r="S124" i="97" s="1" a="1"/>
  <c r="S124" i="97" s="1"/>
  <c r="M54" i="97"/>
  <c r="S54" i="97" s="1" a="1"/>
  <c r="S54" i="97" s="1"/>
  <c r="M112" i="97"/>
  <c r="S112" i="97" s="1" a="1"/>
  <c r="S112" i="97" s="1"/>
  <c r="M135" i="97"/>
  <c r="S135" i="97" s="1" a="1"/>
  <c r="S135" i="97" s="1"/>
  <c r="M43" i="97"/>
  <c r="S43" i="97" s="1" a="1"/>
  <c r="S43" i="97" s="1"/>
  <c r="M39" i="97"/>
  <c r="S39" i="97" s="1" a="1"/>
  <c r="S39" i="97" s="1"/>
  <c r="M36" i="97"/>
  <c r="S36" i="97" s="1" a="1"/>
  <c r="S36" i="97" s="1"/>
  <c r="M141" i="97"/>
  <c r="S141" i="97" s="1" a="1"/>
  <c r="S141" i="97" s="1"/>
  <c r="M46" i="97"/>
  <c r="S46" i="97" s="1" a="1"/>
  <c r="S46" i="97" s="1"/>
  <c r="S48" i="71" l="1" a="1"/>
  <c r="S48" i="71" s="1"/>
  <c r="S71" i="71" a="1"/>
  <c r="S71" i="71" s="1"/>
  <c r="S44" i="71" a="1"/>
  <c r="S44" i="71" s="1"/>
  <c r="S125" i="73" a="1"/>
  <c r="S125" i="73" s="1"/>
  <c r="S125" i="71" a="1"/>
  <c r="S125" i="71" s="1"/>
  <c r="S32" i="71" a="1"/>
  <c r="S32" i="71" s="1"/>
  <c r="M141" i="74"/>
  <c r="S91" i="74" a="1"/>
  <c r="S91" i="74" s="1"/>
  <c r="L77" i="74"/>
  <c r="L145" i="74" s="1"/>
  <c r="M27" i="74"/>
  <c r="S27" i="74" s="1" a="1"/>
  <c r="S27" i="74" s="1"/>
  <c r="M48" i="117"/>
  <c r="S48" i="117" s="1" a="1"/>
  <c r="S48" i="117" s="1"/>
  <c r="L75" i="117"/>
  <c r="L126" i="117" s="1"/>
  <c r="S32" i="96" a="1"/>
  <c r="S32" i="96" s="1"/>
  <c r="M96" i="96"/>
  <c r="M147" i="96"/>
  <c r="S100" i="96" a="1"/>
  <c r="S100" i="96" s="1"/>
  <c r="M134" i="104"/>
  <c r="S83" i="104" a="1"/>
  <c r="S83" i="104" s="1"/>
  <c r="L86" i="105"/>
  <c r="L144" i="105" s="1"/>
  <c r="M26" i="105"/>
  <c r="S26" i="105" s="1" a="1"/>
  <c r="S26" i="105" s="1"/>
  <c r="M128" i="75"/>
  <c r="S128" i="75" s="1" a="1"/>
  <c r="S128" i="75" s="1"/>
  <c r="L141" i="75"/>
  <c r="S13" i="103" a="1"/>
  <c r="S13" i="103" s="1"/>
  <c r="M100" i="109"/>
  <c r="S32" i="101" a="1"/>
  <c r="S32" i="101" s="1"/>
  <c r="M96" i="101"/>
  <c r="M14" i="104"/>
  <c r="L80" i="104"/>
  <c r="L138" i="104" s="1"/>
  <c r="S14" i="76" a="1"/>
  <c r="S14" i="76" s="1"/>
  <c r="M77" i="76"/>
  <c r="S80" i="76" a="1"/>
  <c r="S80" i="76" s="1"/>
  <c r="M140" i="76"/>
  <c r="M175" i="109"/>
  <c r="M96" i="93"/>
  <c r="S32" i="93" a="1"/>
  <c r="S32" i="93" s="1"/>
  <c r="S14" i="80" a="1"/>
  <c r="S14" i="80" s="1"/>
  <c r="M86" i="80"/>
  <c r="M77" i="73"/>
  <c r="S14" i="73" a="1"/>
  <c r="S14" i="73" s="1"/>
  <c r="S100" i="95" a="1"/>
  <c r="S100" i="95" s="1"/>
  <c r="M147" i="95"/>
  <c r="S100" i="90" a="1"/>
  <c r="S100" i="90" s="1"/>
  <c r="M147" i="90"/>
  <c r="R138" i="73"/>
  <c r="S100" i="100" a="1"/>
  <c r="S100" i="100" s="1"/>
  <c r="M147" i="100"/>
  <c r="M48" i="82"/>
  <c r="S48" i="82" s="1" a="1"/>
  <c r="S48" i="82" s="1"/>
  <c r="L75" i="82"/>
  <c r="L129" i="82" s="1"/>
  <c r="S13" i="92" a="1"/>
  <c r="S13" i="92" s="1"/>
  <c r="M96" i="92"/>
  <c r="R145" i="75"/>
  <c r="R75" i="82"/>
  <c r="S31" i="82" a="1"/>
  <c r="S31" i="82" s="1"/>
  <c r="M124" i="102"/>
  <c r="S92" i="102" a="1"/>
  <c r="S92" i="102" s="1"/>
  <c r="M143" i="71"/>
  <c r="S101" i="71" a="1"/>
  <c r="S101" i="71" s="1"/>
  <c r="S32" i="91" a="1"/>
  <c r="S32" i="91" s="1"/>
  <c r="M96" i="91"/>
  <c r="M143" i="112"/>
  <c r="M140" i="103"/>
  <c r="S93" i="103" a="1"/>
  <c r="S93" i="103" s="1"/>
  <c r="M137" i="72"/>
  <c r="S14" i="79" a="1"/>
  <c r="S14" i="79" s="1"/>
  <c r="M79" i="79"/>
  <c r="M128" i="79"/>
  <c r="S83" i="79" a="1"/>
  <c r="S83" i="79" s="1"/>
  <c r="M96" i="94"/>
  <c r="S14" i="94" a="1"/>
  <c r="S14" i="94" s="1"/>
  <c r="M86" i="112"/>
  <c r="S14" i="102" a="1"/>
  <c r="S14" i="102" s="1"/>
  <c r="M147" i="93"/>
  <c r="S100" i="93" a="1"/>
  <c r="S100" i="93" s="1"/>
  <c r="S14" i="71" a="1"/>
  <c r="S14" i="71" s="1"/>
  <c r="M75" i="77"/>
  <c r="S14" i="77" a="1"/>
  <c r="S14" i="77" s="1"/>
  <c r="S32" i="97" a="1"/>
  <c r="S32" i="97" s="1"/>
  <c r="M96" i="97"/>
  <c r="S97" i="105" a="1"/>
  <c r="S97" i="105" s="1"/>
  <c r="M140" i="105"/>
  <c r="M96" i="95"/>
  <c r="S32" i="95" a="1"/>
  <c r="S32" i="95" s="1"/>
  <c r="S100" i="99" a="1"/>
  <c r="S100" i="99" s="1"/>
  <c r="M147" i="99"/>
  <c r="M96" i="100"/>
  <c r="S13" i="100" a="1"/>
  <c r="S13" i="100" s="1"/>
  <c r="L77" i="75"/>
  <c r="M20" i="75"/>
  <c r="S20" i="75" s="1" a="1"/>
  <c r="S20" i="75" s="1"/>
  <c r="S13" i="82" a="1"/>
  <c r="S13" i="82" s="1"/>
  <c r="M147" i="101"/>
  <c r="S100" i="101" a="1"/>
  <c r="S100" i="101" s="1"/>
  <c r="M23" i="71"/>
  <c r="S23" i="71" s="1" a="1"/>
  <c r="S23" i="71" s="1"/>
  <c r="L85" i="71"/>
  <c r="L147" i="71" s="1"/>
  <c r="M147" i="91"/>
  <c r="S100" i="91" a="1"/>
  <c r="S100" i="91" s="1"/>
  <c r="R143" i="71"/>
  <c r="M147" i="97"/>
  <c r="S100" i="97" a="1"/>
  <c r="S100" i="97" s="1"/>
  <c r="S14" i="74" a="1"/>
  <c r="S14" i="74" s="1"/>
  <c r="S14" i="117" a="1"/>
  <c r="S14" i="117" s="1"/>
  <c r="M147" i="98"/>
  <c r="S100" i="98" a="1"/>
  <c r="S100" i="98" s="1"/>
  <c r="M96" i="98"/>
  <c r="S32" i="98" a="1"/>
  <c r="S32" i="98" s="1"/>
  <c r="S80" i="73" a="1"/>
  <c r="S80" i="73" s="1"/>
  <c r="M138" i="73"/>
  <c r="S32" i="99" a="1"/>
  <c r="S32" i="99" s="1"/>
  <c r="M96" i="99"/>
  <c r="S14" i="90" a="1"/>
  <c r="S14" i="90" s="1"/>
  <c r="M96" i="90"/>
  <c r="S14" i="75" a="1"/>
  <c r="S14" i="75" s="1"/>
  <c r="M141" i="75"/>
  <c r="S141" i="75" s="1"/>
  <c r="S80" i="75" a="1"/>
  <c r="S80" i="75" s="1"/>
  <c r="M147" i="92"/>
  <c r="S100" i="92" a="1"/>
  <c r="S100" i="92" s="1"/>
  <c r="L86" i="102"/>
  <c r="L128" i="102" s="1"/>
  <c r="M72" i="102"/>
  <c r="S72" i="102" s="1" a="1"/>
  <c r="S72" i="102" s="1"/>
  <c r="M71" i="72"/>
  <c r="M85" i="72" s="1"/>
  <c r="L85" i="72"/>
  <c r="L141" i="72" s="1"/>
  <c r="M128" i="80"/>
  <c r="S92" i="80" a="1"/>
  <c r="S92" i="80" s="1"/>
  <c r="M135" i="77"/>
  <c r="S78" i="77" a="1"/>
  <c r="S78" i="77" s="1"/>
  <c r="Q85" i="71"/>
  <c r="Q147" i="71" s="1"/>
  <c r="R21" i="71"/>
  <c r="S21" i="71" s="1" a="1"/>
  <c r="S21" i="71" s="1"/>
  <c r="M122" i="117"/>
  <c r="M147" i="94"/>
  <c r="S100" i="94" a="1"/>
  <c r="S100" i="94" s="1"/>
  <c r="S81" i="82" a="1"/>
  <c r="S81" i="82" s="1"/>
  <c r="M125" i="82"/>
  <c r="M72" i="103"/>
  <c r="S72" i="103" s="1" a="1"/>
  <c r="S72" i="103" s="1"/>
  <c r="L86" i="103"/>
  <c r="L144" i="103" s="1"/>
  <c r="M86" i="105" l="1"/>
  <c r="M77" i="75"/>
  <c r="M77" i="74"/>
  <c r="M75" i="117"/>
  <c r="M75" i="82"/>
  <c r="R18" i="105"/>
  <c r="S18" i="105" s="1" a="1"/>
  <c r="S18" i="105" s="1"/>
  <c r="O77" i="105"/>
  <c r="Q77" i="105" s="1"/>
  <c r="R77" i="105" s="1"/>
  <c r="S77" i="105" s="1" a="1"/>
  <c r="S77" i="105" s="1"/>
  <c r="R17" i="105"/>
  <c r="S17" i="105" s="1" a="1"/>
  <c r="S17" i="105" s="1"/>
  <c r="O52" i="105"/>
  <c r="Q52" i="105" s="1"/>
  <c r="O31" i="105"/>
  <c r="Q31" i="105" s="1"/>
  <c r="R31" i="105" s="1"/>
  <c r="S31" i="105" s="1" a="1"/>
  <c r="S31" i="105" s="1"/>
  <c r="R71" i="105"/>
  <c r="S71" i="105" s="1" a="1"/>
  <c r="S71" i="105" s="1"/>
  <c r="O29" i="105"/>
  <c r="Q29" i="105" s="1"/>
  <c r="R29" i="105" s="1"/>
  <c r="S29" i="105" s="1" a="1"/>
  <c r="S29" i="105" s="1"/>
  <c r="O72" i="105"/>
  <c r="Q72" i="105" s="1"/>
  <c r="R72" i="105" s="1"/>
  <c r="S72" i="105" s="1" a="1"/>
  <c r="S72" i="105" s="1"/>
  <c r="R19" i="105"/>
  <c r="S19" i="105" s="1" a="1"/>
  <c r="S19" i="105" s="1"/>
  <c r="O34" i="105"/>
  <c r="Q34" i="105" s="1"/>
  <c r="R34" i="105" s="1"/>
  <c r="S34" i="105" s="1" a="1"/>
  <c r="S34" i="105" s="1"/>
  <c r="O73" i="105"/>
  <c r="Q73" i="105" s="1"/>
  <c r="R73" i="105" s="1"/>
  <c r="S73" i="105" s="1" a="1"/>
  <c r="S73" i="105" s="1"/>
  <c r="O30" i="105"/>
  <c r="Q30" i="105" s="1"/>
  <c r="R30" i="105" s="1"/>
  <c r="S30" i="105" s="1" a="1"/>
  <c r="S30" i="105" s="1"/>
  <c r="O44" i="105"/>
  <c r="Q44" i="105" s="1"/>
  <c r="R44" i="105" s="1"/>
  <c r="S44" i="105" s="1" a="1"/>
  <c r="S44" i="105" s="1"/>
  <c r="O20" i="105"/>
  <c r="Q20" i="105" s="1"/>
  <c r="R14" i="105"/>
  <c r="R15" i="105"/>
  <c r="S15" i="105" s="1" a="1"/>
  <c r="S15" i="105" s="1"/>
  <c r="S147" i="99"/>
  <c r="M151" i="99"/>
  <c r="S151" i="99" s="1"/>
  <c r="S75" i="77"/>
  <c r="M86" i="102"/>
  <c r="M128" i="102" s="1"/>
  <c r="S128" i="102" s="1"/>
  <c r="S96" i="94"/>
  <c r="S124" i="102"/>
  <c r="S77" i="76"/>
  <c r="M80" i="104"/>
  <c r="M138" i="104" s="1"/>
  <c r="S138" i="104" s="1"/>
  <c r="S14" i="104" a="1"/>
  <c r="S14" i="104" s="1"/>
  <c r="L145" i="75"/>
  <c r="M145" i="75"/>
  <c r="S145" i="75" s="1"/>
  <c r="S96" i="90"/>
  <c r="M151" i="91"/>
  <c r="S151" i="91" s="1"/>
  <c r="S147" i="91"/>
  <c r="R85" i="71"/>
  <c r="R147" i="71" s="1"/>
  <c r="M147" i="112"/>
  <c r="S96" i="91"/>
  <c r="S77" i="73"/>
  <c r="S86" i="80"/>
  <c r="M151" i="96"/>
  <c r="S151" i="96" s="1"/>
  <c r="S147" i="96"/>
  <c r="S77" i="75"/>
  <c r="M141" i="72"/>
  <c r="S138" i="73"/>
  <c r="R142" i="73"/>
  <c r="S134" i="104"/>
  <c r="S96" i="96"/>
  <c r="R92" i="112"/>
  <c r="S92" i="112" s="1" a="1"/>
  <c r="S92" i="112" s="1"/>
  <c r="R30" i="112"/>
  <c r="S30" i="112" s="1" a="1"/>
  <c r="S30" i="112" s="1"/>
  <c r="R90" i="112"/>
  <c r="R19" i="112"/>
  <c r="S19" i="112" s="1" a="1"/>
  <c r="S19" i="112" s="1"/>
  <c r="R68" i="112"/>
  <c r="S68" i="112" s="1" a="1"/>
  <c r="S68" i="112" s="1"/>
  <c r="R73" i="112"/>
  <c r="S73" i="112" s="1" a="1"/>
  <c r="S73" i="112" s="1"/>
  <c r="R71" i="112"/>
  <c r="S71" i="112" s="1" a="1"/>
  <c r="S71" i="112" s="1"/>
  <c r="R91" i="112"/>
  <c r="S91" i="112" s="1" a="1"/>
  <c r="S91" i="112" s="1"/>
  <c r="R17" i="112"/>
  <c r="S17" i="112" s="1" a="1"/>
  <c r="S17" i="112" s="1"/>
  <c r="R77" i="112"/>
  <c r="S77" i="112" s="1" a="1"/>
  <c r="S77" i="112" s="1"/>
  <c r="R34" i="112"/>
  <c r="S34" i="112" s="1" a="1"/>
  <c r="S34" i="112" s="1"/>
  <c r="R14" i="112"/>
  <c r="R15" i="112"/>
  <c r="S15" i="112" s="1" a="1"/>
  <c r="S15" i="112" s="1"/>
  <c r="R20" i="112"/>
  <c r="S20" i="112" s="1" a="1"/>
  <c r="S20" i="112" s="1"/>
  <c r="R44" i="112"/>
  <c r="S44" i="112" s="1" a="1"/>
  <c r="S44" i="112" s="1"/>
  <c r="R72" i="112"/>
  <c r="S72" i="112" s="1" a="1"/>
  <c r="S72" i="112" s="1"/>
  <c r="R31" i="112"/>
  <c r="S31" i="112" s="1" a="1"/>
  <c r="S31" i="112" s="1"/>
  <c r="R18" i="112"/>
  <c r="S18" i="112" s="1" a="1"/>
  <c r="S18" i="112" s="1"/>
  <c r="R118" i="109"/>
  <c r="S118" i="109" s="1" a="1"/>
  <c r="S118" i="109" s="1"/>
  <c r="R14" i="109"/>
  <c r="R19" i="109"/>
  <c r="S19" i="109" s="1" a="1"/>
  <c r="S19" i="109" s="1"/>
  <c r="R16" i="109"/>
  <c r="S16" i="109" s="1" a="1"/>
  <c r="S16" i="109" s="1"/>
  <c r="R66" i="109"/>
  <c r="S66" i="109" s="1" a="1"/>
  <c r="S66" i="109" s="1"/>
  <c r="R23" i="109"/>
  <c r="S23" i="109" s="1" a="1"/>
  <c r="S23" i="109" s="1"/>
  <c r="R15" i="109"/>
  <c r="S15" i="109" s="1" a="1"/>
  <c r="S15" i="109" s="1"/>
  <c r="R40" i="109"/>
  <c r="S40" i="109" s="1" a="1"/>
  <c r="S40" i="109" s="1"/>
  <c r="R139" i="109"/>
  <c r="S139" i="109" s="1" a="1"/>
  <c r="S139" i="109" s="1"/>
  <c r="R79" i="109"/>
  <c r="S79" i="109" s="1" a="1"/>
  <c r="S79" i="109" s="1"/>
  <c r="R44" i="109"/>
  <c r="S44" i="109" s="1" a="1"/>
  <c r="S44" i="109" s="1"/>
  <c r="R36" i="109"/>
  <c r="S36" i="109" s="1" a="1"/>
  <c r="S36" i="109" s="1"/>
  <c r="R113" i="109"/>
  <c r="S113" i="109" s="1" a="1"/>
  <c r="S113" i="109" s="1"/>
  <c r="R49" i="109"/>
  <c r="S49" i="109" s="1" a="1"/>
  <c r="S49" i="109" s="1"/>
  <c r="R140" i="109"/>
  <c r="S140" i="109" s="1" a="1"/>
  <c r="S140" i="109" s="1"/>
  <c r="R20" i="109"/>
  <c r="S20" i="109" s="1" a="1"/>
  <c r="S20" i="109" s="1"/>
  <c r="R45" i="109"/>
  <c r="S45" i="109" s="1" a="1"/>
  <c r="S45" i="109" s="1"/>
  <c r="R17" i="109"/>
  <c r="S17" i="109" s="1" a="1"/>
  <c r="S17" i="109" s="1"/>
  <c r="R61" i="109"/>
  <c r="S61" i="109" s="1" a="1"/>
  <c r="S61" i="109" s="1"/>
  <c r="R105" i="109"/>
  <c r="R33" i="109"/>
  <c r="S33" i="109" s="1" a="1"/>
  <c r="S33" i="109" s="1"/>
  <c r="R109" i="109"/>
  <c r="S109" i="109" s="1" a="1"/>
  <c r="S109" i="109" s="1"/>
  <c r="R98" i="109"/>
  <c r="S98" i="109" s="1" a="1"/>
  <c r="S98" i="109" s="1"/>
  <c r="R107" i="109"/>
  <c r="S107" i="109" s="1" a="1"/>
  <c r="S107" i="109" s="1"/>
  <c r="R38" i="109"/>
  <c r="S38" i="109" s="1" a="1"/>
  <c r="S38" i="109" s="1"/>
  <c r="R106" i="109"/>
  <c r="S106" i="109" s="1" a="1"/>
  <c r="S106" i="109" s="1"/>
  <c r="R18" i="109"/>
  <c r="S18" i="109" s="1" a="1"/>
  <c r="S18" i="109" s="1"/>
  <c r="S147" i="92"/>
  <c r="M151" i="92"/>
  <c r="S151" i="92" s="1"/>
  <c r="S96" i="98"/>
  <c r="M126" i="117"/>
  <c r="S75" i="117"/>
  <c r="S96" i="93"/>
  <c r="R127" i="72"/>
  <c r="S127" i="72" s="1" a="1"/>
  <c r="S127" i="72" s="1"/>
  <c r="R126" i="72"/>
  <c r="S126" i="72" s="1" a="1"/>
  <c r="S126" i="72" s="1"/>
  <c r="R71" i="72"/>
  <c r="S71" i="72" s="1" a="1"/>
  <c r="S71" i="72" s="1"/>
  <c r="R48" i="72"/>
  <c r="S48" i="72" s="1" a="1"/>
  <c r="S48" i="72" s="1"/>
  <c r="R46" i="72"/>
  <c r="S46" i="72" s="1" a="1"/>
  <c r="S46" i="72" s="1"/>
  <c r="R19" i="72"/>
  <c r="R72" i="72"/>
  <c r="S72" i="72" s="1" a="1"/>
  <c r="S72" i="72" s="1"/>
  <c r="R88" i="72"/>
  <c r="R44" i="72"/>
  <c r="S44" i="72" s="1" a="1"/>
  <c r="S44" i="72" s="1"/>
  <c r="R21" i="72"/>
  <c r="S21" i="72" s="1" a="1"/>
  <c r="S21" i="72" s="1"/>
  <c r="R43" i="72"/>
  <c r="S43" i="72" s="1" a="1"/>
  <c r="S43" i="72" s="1"/>
  <c r="R49" i="72"/>
  <c r="S49" i="72" s="1" a="1"/>
  <c r="S49" i="72" s="1"/>
  <c r="R76" i="72"/>
  <c r="S76" i="72" s="1" a="1"/>
  <c r="S76" i="72" s="1"/>
  <c r="R36" i="72"/>
  <c r="S36" i="72" s="1" a="1"/>
  <c r="S36" i="72" s="1"/>
  <c r="R70" i="72"/>
  <c r="S70" i="72" s="1" a="1"/>
  <c r="S70" i="72" s="1"/>
  <c r="R33" i="72"/>
  <c r="S33" i="72" s="1" a="1"/>
  <c r="S33" i="72" s="1"/>
  <c r="R32" i="72"/>
  <c r="S32" i="72" s="1" a="1"/>
  <c r="S32" i="72" s="1"/>
  <c r="R90" i="72"/>
  <c r="S90" i="72" s="1" a="1"/>
  <c r="S90" i="72" s="1"/>
  <c r="R89" i="72"/>
  <c r="S89" i="72" s="1" a="1"/>
  <c r="S89" i="72" s="1"/>
  <c r="R125" i="72"/>
  <c r="S125" i="72" s="1" a="1"/>
  <c r="S125" i="72" s="1"/>
  <c r="S125" i="82"/>
  <c r="M129" i="82"/>
  <c r="S147" i="97"/>
  <c r="M151" i="97"/>
  <c r="S151" i="97" s="1"/>
  <c r="S143" i="71"/>
  <c r="M85" i="71"/>
  <c r="S147" i="100"/>
  <c r="M151" i="100"/>
  <c r="S151" i="100" s="1"/>
  <c r="M86" i="103"/>
  <c r="M144" i="103" s="1"/>
  <c r="S144" i="103" s="1"/>
  <c r="S128" i="80"/>
  <c r="M132" i="80"/>
  <c r="S132" i="80" s="1"/>
  <c r="S96" i="99"/>
  <c r="M142" i="73"/>
  <c r="M151" i="98"/>
  <c r="S151" i="98" s="1"/>
  <c r="S147" i="98"/>
  <c r="S77" i="74"/>
  <c r="M144" i="105"/>
  <c r="S140" i="105"/>
  <c r="S96" i="97"/>
  <c r="S128" i="79"/>
  <c r="M132" i="79"/>
  <c r="S132" i="79" s="1"/>
  <c r="M148" i="90"/>
  <c r="S147" i="90"/>
  <c r="M151" i="90"/>
  <c r="S151" i="90" s="1"/>
  <c r="M179" i="109"/>
  <c r="S96" i="101"/>
  <c r="S147" i="101"/>
  <c r="M151" i="101"/>
  <c r="S151" i="101" s="1"/>
  <c r="S96" i="100"/>
  <c r="S79" i="79"/>
  <c r="M80" i="79"/>
  <c r="S96" i="92"/>
  <c r="S147" i="95"/>
  <c r="M151" i="95"/>
  <c r="S151" i="95" s="1"/>
  <c r="S140" i="76"/>
  <c r="M144" i="76"/>
  <c r="S144" i="76" s="1"/>
  <c r="R80" i="74"/>
  <c r="S80" i="74" s="1" a="1"/>
  <c r="S80" i="74" s="1"/>
  <c r="R81" i="117"/>
  <c r="R82" i="117"/>
  <c r="S82" i="117" s="1" a="1"/>
  <c r="S82" i="117" s="1"/>
  <c r="M151" i="94"/>
  <c r="S151" i="94" s="1"/>
  <c r="S147" i="94"/>
  <c r="M136" i="77"/>
  <c r="M139" i="77"/>
  <c r="S139" i="77" s="1"/>
  <c r="S135" i="77"/>
  <c r="S96" i="95"/>
  <c r="S147" i="93"/>
  <c r="M151" i="93"/>
  <c r="S151" i="93" s="1"/>
  <c r="S140" i="103"/>
  <c r="R129" i="82"/>
  <c r="S75" i="82"/>
  <c r="S141" i="74"/>
  <c r="M145" i="74"/>
  <c r="S145" i="74" s="1"/>
  <c r="S129" i="82" l="1"/>
  <c r="R122" i="117"/>
  <c r="S81" i="117" a="1"/>
  <c r="S81" i="117" s="1"/>
  <c r="R137" i="72"/>
  <c r="S88" i="72" a="1"/>
  <c r="S88" i="72" s="1"/>
  <c r="S80" i="104"/>
  <c r="S86" i="103"/>
  <c r="H18" i="13"/>
  <c r="S85" i="71"/>
  <c r="R100" i="109"/>
  <c r="S14" i="109" a="1"/>
  <c r="S14" i="109" s="1"/>
  <c r="E5" i="13"/>
  <c r="F5" i="13" s="1"/>
  <c r="S80" i="79"/>
  <c r="R85" i="72"/>
  <c r="S19" i="72" a="1"/>
  <c r="S19" i="72" s="1"/>
  <c r="R86" i="112"/>
  <c r="S14" i="112" a="1"/>
  <c r="S14" i="112" s="1"/>
  <c r="R143" i="112"/>
  <c r="S90" i="112" a="1"/>
  <c r="S90" i="112" s="1"/>
  <c r="S86" i="102"/>
  <c r="S14" i="105" a="1"/>
  <c r="S14" i="105" s="1"/>
  <c r="H27" i="13"/>
  <c r="R175" i="109"/>
  <c r="S105" i="109" a="1"/>
  <c r="S105" i="109" s="1"/>
  <c r="S142" i="73"/>
  <c r="M147" i="71"/>
  <c r="S147" i="71" s="1"/>
  <c r="Q86" i="105"/>
  <c r="Q144" i="105" s="1"/>
  <c r="R20" i="105"/>
  <c r="S20" i="105" s="1" a="1"/>
  <c r="S20" i="105" s="1"/>
  <c r="S86" i="112" l="1"/>
  <c r="R141" i="72"/>
  <c r="S141" i="72" s="1"/>
  <c r="S137" i="72"/>
  <c r="S175" i="109"/>
  <c r="R179" i="109"/>
  <c r="S179" i="109" s="1"/>
  <c r="S85" i="72"/>
  <c r="S100" i="109"/>
  <c r="R86" i="105"/>
  <c r="R147" i="112"/>
  <c r="S147" i="112" s="1"/>
  <c r="S143" i="112"/>
  <c r="R126" i="117"/>
  <c r="S126" i="117" s="1"/>
  <c r="S122" i="117"/>
  <c r="S86" i="105" l="1"/>
  <c r="R144" i="105"/>
  <c r="S144" i="105" s="1"/>
  <c r="K75" i="77" l="1"/>
  <c r="M76" i="77" s="1"/>
  <c r="K96" i="90"/>
  <c r="M97" i="90" s="1"/>
  <c r="K128" i="79" l="1"/>
  <c r="M129" i="79" s="1"/>
  <c r="K132" i="79"/>
  <c r="K125" i="82"/>
  <c r="M126" i="82" s="1"/>
  <c r="K75" i="82"/>
  <c r="M76" i="82" s="1"/>
  <c r="E23" i="13" s="1"/>
  <c r="K129" i="82"/>
  <c r="K141" i="75"/>
  <c r="M142" i="75" s="1"/>
  <c r="K145" i="75"/>
  <c r="K77" i="75"/>
  <c r="M78" i="75" s="1"/>
  <c r="E19" i="13" s="1"/>
  <c r="K147" i="100"/>
  <c r="M148" i="100" s="1"/>
  <c r="K151" i="100"/>
  <c r="K96" i="100"/>
  <c r="M97" i="100" s="1"/>
  <c r="E12" i="13" s="1"/>
  <c r="P96" i="95"/>
  <c r="R97" i="95" s="1"/>
  <c r="P151" i="95"/>
  <c r="P147" i="95"/>
  <c r="R148" i="95" s="1"/>
  <c r="P142" i="73"/>
  <c r="P77" i="73"/>
  <c r="R78" i="73" s="1"/>
  <c r="P138" i="73"/>
  <c r="R139" i="73" s="1"/>
  <c r="M152" i="90"/>
  <c r="E27" i="13"/>
  <c r="P96" i="90"/>
  <c r="R97" i="90" s="1"/>
  <c r="P151" i="90"/>
  <c r="P147" i="90"/>
  <c r="R148" i="90" s="1"/>
  <c r="K147" i="95"/>
  <c r="M148" i="95" s="1"/>
  <c r="K151" i="95"/>
  <c r="K96" i="95"/>
  <c r="M97" i="95" s="1"/>
  <c r="E28" i="13" s="1"/>
  <c r="K77" i="73"/>
  <c r="M78" i="73" s="1"/>
  <c r="E32" i="13" s="1"/>
  <c r="K138" i="73"/>
  <c r="M139" i="73" s="1"/>
  <c r="K142" i="73"/>
  <c r="P151" i="98"/>
  <c r="P96" i="98"/>
  <c r="R97" i="98" s="1"/>
  <c r="P147" i="98"/>
  <c r="R148" i="98" s="1"/>
  <c r="P80" i="104"/>
  <c r="R81" i="104" s="1"/>
  <c r="P134" i="104"/>
  <c r="R135" i="104" s="1"/>
  <c r="P138" i="104"/>
  <c r="K144" i="105"/>
  <c r="K86" i="105"/>
  <c r="M87" i="105" s="1"/>
  <c r="E22" i="13" s="1"/>
  <c r="K140" i="105"/>
  <c r="M141" i="105" s="1"/>
  <c r="K151" i="94"/>
  <c r="K147" i="94"/>
  <c r="M148" i="94" s="1"/>
  <c r="K96" i="94"/>
  <c r="M97" i="94" s="1"/>
  <c r="E8" i="13" s="1"/>
  <c r="K147" i="98"/>
  <c r="M148" i="98" s="1"/>
  <c r="K151" i="98"/>
  <c r="K96" i="98"/>
  <c r="M97" i="98" s="1"/>
  <c r="E9" i="13" s="1"/>
  <c r="K138" i="104"/>
  <c r="K80" i="104"/>
  <c r="M81" i="104" s="1"/>
  <c r="E6" i="13" s="1"/>
  <c r="K134" i="104"/>
  <c r="M135" i="104" s="1"/>
  <c r="K147" i="96"/>
  <c r="M148" i="96" s="1"/>
  <c r="K151" i="96"/>
  <c r="K96" i="96"/>
  <c r="M97" i="96" s="1"/>
  <c r="E26" i="13" s="1"/>
  <c r="K126" i="117"/>
  <c r="K75" i="117"/>
  <c r="M76" i="117" s="1"/>
  <c r="E24" i="13" s="1"/>
  <c r="K122" i="117"/>
  <c r="M123" i="117" s="1"/>
  <c r="K141" i="74"/>
  <c r="M142" i="74" s="1"/>
  <c r="K77" i="74"/>
  <c r="M78" i="74" s="1"/>
  <c r="E20" i="13" s="1"/>
  <c r="K145" i="74"/>
  <c r="K147" i="97"/>
  <c r="M148" i="97" s="1"/>
  <c r="K151" i="97"/>
  <c r="K96" i="97"/>
  <c r="M97" i="97" s="1"/>
  <c r="E13" i="13" s="1"/>
  <c r="P151" i="96"/>
  <c r="P147" i="96"/>
  <c r="R148" i="96" s="1"/>
  <c r="P96" i="96"/>
  <c r="R97" i="96" s="1"/>
  <c r="K124" i="102"/>
  <c r="M125" i="102" s="1"/>
  <c r="K128" i="102"/>
  <c r="K86" i="102"/>
  <c r="M87" i="102" s="1"/>
  <c r="E25" i="13" s="1"/>
  <c r="P147" i="71"/>
  <c r="P143" i="71"/>
  <c r="R144" i="71" s="1"/>
  <c r="P85" i="71"/>
  <c r="R86" i="71" s="1"/>
  <c r="P151" i="99"/>
  <c r="P147" i="99"/>
  <c r="R148" i="99" s="1"/>
  <c r="P96" i="99"/>
  <c r="R97" i="99" s="1"/>
  <c r="K147" i="91"/>
  <c r="M148" i="91" s="1"/>
  <c r="K151" i="91"/>
  <c r="K96" i="91"/>
  <c r="M97" i="91" s="1"/>
  <c r="E29" i="13" s="1"/>
  <c r="P147" i="91"/>
  <c r="R148" i="91" s="1"/>
  <c r="P151" i="91"/>
  <c r="P96" i="91"/>
  <c r="R97" i="91" s="1"/>
  <c r="K151" i="99"/>
  <c r="K147" i="99"/>
  <c r="M148" i="99" s="1"/>
  <c r="K96" i="99"/>
  <c r="M97" i="99" s="1"/>
  <c r="E7" i="13" s="1"/>
  <c r="P132" i="79"/>
  <c r="P128" i="79"/>
  <c r="R129" i="79" s="1"/>
  <c r="E18" i="13"/>
  <c r="M140" i="77"/>
  <c r="P151" i="101"/>
  <c r="P96" i="101"/>
  <c r="R97" i="101" s="1"/>
  <c r="P147" i="101"/>
  <c r="R148" i="101" s="1"/>
  <c r="K96" i="101"/>
  <c r="M97" i="101" s="1"/>
  <c r="E10" i="13" s="1"/>
  <c r="K151" i="101"/>
  <c r="K147" i="101"/>
  <c r="M148" i="101" s="1"/>
  <c r="K132" i="80"/>
  <c r="K86" i="80"/>
  <c r="M87" i="80" s="1"/>
  <c r="E31" i="13" s="1"/>
  <c r="K128" i="80"/>
  <c r="M129" i="80" s="1"/>
  <c r="P132" i="80"/>
  <c r="P86" i="80"/>
  <c r="R87" i="80" s="1"/>
  <c r="P128" i="80"/>
  <c r="R129" i="80" s="1"/>
  <c r="K147" i="71"/>
  <c r="K85" i="71"/>
  <c r="M86" i="71" s="1"/>
  <c r="E21" i="13" s="1"/>
  <c r="K143" i="71"/>
  <c r="M144" i="71" s="1"/>
  <c r="P124" i="102"/>
  <c r="R125" i="102" s="1"/>
  <c r="P86" i="102"/>
  <c r="R87" i="102" s="1"/>
  <c r="P128" i="102"/>
  <c r="K147" i="93"/>
  <c r="M148" i="93" s="1"/>
  <c r="K96" i="93"/>
  <c r="M97" i="93" s="1"/>
  <c r="E30" i="13" s="1"/>
  <c r="K151" i="93"/>
  <c r="K137" i="72"/>
  <c r="M138" i="72" s="1"/>
  <c r="K85" i="72"/>
  <c r="M86" i="72" s="1"/>
  <c r="E17" i="13" s="1"/>
  <c r="K141" i="72"/>
  <c r="P147" i="93"/>
  <c r="R148" i="93" s="1"/>
  <c r="P151" i="93"/>
  <c r="P96" i="93"/>
  <c r="R97" i="93" s="1"/>
  <c r="P125" i="82"/>
  <c r="R126" i="82" s="1"/>
  <c r="P129" i="82"/>
  <c r="P75" i="82"/>
  <c r="R76" i="82" s="1"/>
  <c r="P77" i="75"/>
  <c r="R78" i="75" s="1"/>
  <c r="P141" i="75"/>
  <c r="R142" i="75" s="1"/>
  <c r="P145" i="75"/>
  <c r="P151" i="100"/>
  <c r="P147" i="100"/>
  <c r="R148" i="100" s="1"/>
  <c r="P96" i="100"/>
  <c r="R97" i="100" s="1"/>
  <c r="K179" i="109"/>
  <c r="K175" i="109"/>
  <c r="M176" i="109" s="1"/>
  <c r="K100" i="109"/>
  <c r="M101" i="109" s="1"/>
  <c r="E16" i="13" s="1"/>
  <c r="K77" i="76"/>
  <c r="M78" i="76" s="1"/>
  <c r="E33" i="13" s="1"/>
  <c r="K144" i="76"/>
  <c r="K140" i="76"/>
  <c r="M141" i="76" s="1"/>
  <c r="K140" i="103"/>
  <c r="M141" i="103" s="1"/>
  <c r="K144" i="103"/>
  <c r="K86" i="103"/>
  <c r="M87" i="103" s="1"/>
  <c r="E15" i="13" s="1"/>
  <c r="K143" i="112"/>
  <c r="M144" i="112" s="1"/>
  <c r="K86" i="112"/>
  <c r="M87" i="112" s="1"/>
  <c r="E14" i="13" s="1"/>
  <c r="K147" i="112"/>
  <c r="K151" i="92"/>
  <c r="K147" i="92"/>
  <c r="M148" i="92" s="1"/>
  <c r="K96" i="92"/>
  <c r="M97" i="92" s="1"/>
  <c r="E11" i="13" s="1"/>
  <c r="D26" i="13" l="1"/>
  <c r="S97" i="96"/>
  <c r="H12" i="13"/>
  <c r="M152" i="100"/>
  <c r="M152" i="93"/>
  <c r="H30" i="13"/>
  <c r="G5" i="13"/>
  <c r="R133" i="79"/>
  <c r="S129" i="79"/>
  <c r="G19" i="13"/>
  <c r="R146" i="75"/>
  <c r="D30" i="13"/>
  <c r="S97" i="93"/>
  <c r="D31" i="13"/>
  <c r="S87" i="80"/>
  <c r="M152" i="99"/>
  <c r="H7" i="13"/>
  <c r="R152" i="96"/>
  <c r="G26" i="13"/>
  <c r="S148" i="96"/>
  <c r="M146" i="74"/>
  <c r="H20" i="13"/>
  <c r="H8" i="13"/>
  <c r="M152" i="94"/>
  <c r="G32" i="13"/>
  <c r="S139" i="73"/>
  <c r="R143" i="73"/>
  <c r="H5" i="13"/>
  <c r="M133" i="79"/>
  <c r="H14" i="13"/>
  <c r="M148" i="112"/>
  <c r="M180" i="109"/>
  <c r="H16" i="13"/>
  <c r="D12" i="13"/>
  <c r="S97" i="100"/>
  <c r="D19" i="13"/>
  <c r="S78" i="75"/>
  <c r="H17" i="13"/>
  <c r="M142" i="72"/>
  <c r="G10" i="13"/>
  <c r="R152" i="101"/>
  <c r="S148" i="101"/>
  <c r="M152" i="96"/>
  <c r="H26" i="13"/>
  <c r="M152" i="98"/>
  <c r="H9" i="13"/>
  <c r="H22" i="13"/>
  <c r="M145" i="105"/>
  <c r="D32" i="13"/>
  <c r="S78" i="73"/>
  <c r="R152" i="95"/>
  <c r="G28" i="13"/>
  <c r="S148" i="95"/>
  <c r="G12" i="13"/>
  <c r="R152" i="100"/>
  <c r="S148" i="100"/>
  <c r="G30" i="13"/>
  <c r="R152" i="93"/>
  <c r="S148" i="93"/>
  <c r="D25" i="13"/>
  <c r="S87" i="102"/>
  <c r="D10" i="13"/>
  <c r="S97" i="101"/>
  <c r="D29" i="13"/>
  <c r="S97" i="91"/>
  <c r="M143" i="73"/>
  <c r="H32" i="13"/>
  <c r="G23" i="13"/>
  <c r="S126" i="82"/>
  <c r="R130" i="82"/>
  <c r="R129" i="102"/>
  <c r="G25" i="13"/>
  <c r="S125" i="102"/>
  <c r="M133" i="80"/>
  <c r="H31" i="13"/>
  <c r="G6" i="13"/>
  <c r="R139" i="104"/>
  <c r="S135" i="104"/>
  <c r="H28" i="13"/>
  <c r="M152" i="95"/>
  <c r="R152" i="90"/>
  <c r="S152" i="90" s="1"/>
  <c r="G27" i="13"/>
  <c r="S148" i="90"/>
  <c r="D28" i="13"/>
  <c r="S97" i="95"/>
  <c r="H23" i="13"/>
  <c r="M130" i="82"/>
  <c r="H15" i="13"/>
  <c r="M145" i="103"/>
  <c r="H21" i="13"/>
  <c r="M148" i="71"/>
  <c r="R152" i="91"/>
  <c r="G29" i="13"/>
  <c r="S148" i="91"/>
  <c r="D7" i="13"/>
  <c r="S97" i="99"/>
  <c r="H24" i="13"/>
  <c r="M127" i="117"/>
  <c r="M139" i="104"/>
  <c r="H6" i="13"/>
  <c r="D6" i="13"/>
  <c r="S81" i="104"/>
  <c r="G31" i="13"/>
  <c r="R133" i="80"/>
  <c r="S129" i="80"/>
  <c r="M152" i="92"/>
  <c r="H11" i="13"/>
  <c r="M145" i="76"/>
  <c r="H33" i="13"/>
  <c r="D23" i="13"/>
  <c r="S76" i="82"/>
  <c r="M152" i="101"/>
  <c r="H10" i="13"/>
  <c r="M152" i="91"/>
  <c r="H29" i="13"/>
  <c r="G7" i="13"/>
  <c r="R152" i="99"/>
  <c r="S148" i="99"/>
  <c r="R148" i="71"/>
  <c r="D21" i="13"/>
  <c r="S86" i="71"/>
  <c r="H13" i="13"/>
  <c r="M152" i="97"/>
  <c r="R152" i="98"/>
  <c r="G9" i="13"/>
  <c r="S148" i="98"/>
  <c r="D27" i="13"/>
  <c r="S97" i="90"/>
  <c r="S142" i="75"/>
  <c r="H19" i="13"/>
  <c r="M146" i="75"/>
  <c r="F30" i="13"/>
  <c r="G21" i="13"/>
  <c r="S144" i="71"/>
  <c r="H25" i="13"/>
  <c r="M129" i="102"/>
  <c r="D9" i="13"/>
  <c r="S97" i="98"/>
  <c r="F26" i="13" l="1"/>
  <c r="F25" i="13"/>
  <c r="I27" i="13"/>
  <c r="F12" i="13"/>
  <c r="F21" i="13"/>
  <c r="F29" i="13"/>
  <c r="F7" i="13"/>
  <c r="F23" i="13"/>
  <c r="F6" i="13"/>
  <c r="F10" i="13"/>
  <c r="F31" i="13"/>
  <c r="F27" i="13"/>
  <c r="F28" i="13"/>
  <c r="F19" i="13"/>
  <c r="I5" i="13"/>
  <c r="J5" i="13" s="1"/>
  <c r="F9" i="13"/>
  <c r="I19" i="13"/>
  <c r="S152" i="96"/>
  <c r="S152" i="100"/>
  <c r="I32" i="13"/>
  <c r="S143" i="73"/>
  <c r="S152" i="95"/>
  <c r="I12" i="13"/>
  <c r="I23" i="13"/>
  <c r="I28" i="13"/>
  <c r="I6" i="13"/>
  <c r="F32" i="13"/>
  <c r="I29" i="13"/>
  <c r="S130" i="82"/>
  <c r="S152" i="101"/>
  <c r="S133" i="79"/>
  <c r="S129" i="102"/>
  <c r="I10" i="13"/>
  <c r="I21" i="13"/>
  <c r="S148" i="71"/>
  <c r="I26" i="13"/>
  <c r="P151" i="92"/>
  <c r="P96" i="92"/>
  <c r="R97" i="92" s="1"/>
  <c r="P147" i="92"/>
  <c r="R148" i="92" s="1"/>
  <c r="P143" i="112"/>
  <c r="R144" i="112" s="1"/>
  <c r="P147" i="112"/>
  <c r="P86" i="112"/>
  <c r="R87" i="112" s="1"/>
  <c r="P144" i="103"/>
  <c r="P140" i="103"/>
  <c r="R141" i="103" s="1"/>
  <c r="P86" i="103"/>
  <c r="R87" i="103" s="1"/>
  <c r="P144" i="76"/>
  <c r="P140" i="76"/>
  <c r="R141" i="76" s="1"/>
  <c r="P77" i="76"/>
  <c r="R78" i="76" s="1"/>
  <c r="P179" i="109"/>
  <c r="P100" i="109"/>
  <c r="R101" i="109" s="1"/>
  <c r="P175" i="109"/>
  <c r="R176" i="109" s="1"/>
  <c r="I31" i="13"/>
  <c r="I30" i="13"/>
  <c r="J30" i="13" s="1"/>
  <c r="P137" i="72"/>
  <c r="R138" i="72" s="1"/>
  <c r="P141" i="72"/>
  <c r="P85" i="72"/>
  <c r="R86" i="72" s="1"/>
  <c r="S133" i="80"/>
  <c r="S152" i="93"/>
  <c r="P139" i="77"/>
  <c r="P135" i="77"/>
  <c r="R136" i="77" s="1"/>
  <c r="P75" i="77"/>
  <c r="R76" i="77" s="1"/>
  <c r="S139" i="104"/>
  <c r="P141" i="74"/>
  <c r="R142" i="74" s="1"/>
  <c r="P145" i="74"/>
  <c r="P77" i="74"/>
  <c r="R78" i="74" s="1"/>
  <c r="P126" i="117"/>
  <c r="P75" i="117"/>
  <c r="R76" i="117" s="1"/>
  <c r="P122" i="117"/>
  <c r="R123" i="117" s="1"/>
  <c r="I25" i="13"/>
  <c r="J25" i="13" s="1"/>
  <c r="S146" i="75"/>
  <c r="S152" i="91"/>
  <c r="I7" i="13"/>
  <c r="P147" i="97"/>
  <c r="R148" i="97" s="1"/>
  <c r="P151" i="97"/>
  <c r="P96" i="97"/>
  <c r="R97" i="97" s="1"/>
  <c r="P140" i="105"/>
  <c r="R141" i="105" s="1"/>
  <c r="P86" i="105"/>
  <c r="R87" i="105" s="1"/>
  <c r="P144" i="105"/>
  <c r="I9" i="13"/>
  <c r="J9" i="13" s="1"/>
  <c r="S152" i="99"/>
  <c r="P151" i="94"/>
  <c r="P96" i="94"/>
  <c r="R97" i="94" s="1"/>
  <c r="P147" i="94"/>
  <c r="R148" i="94" s="1"/>
  <c r="S152" i="98"/>
  <c r="J31" i="13" l="1"/>
  <c r="J26" i="13"/>
  <c r="J19" i="13"/>
  <c r="J21" i="13"/>
  <c r="J32" i="13"/>
  <c r="J10" i="13"/>
  <c r="J12" i="13"/>
  <c r="J7" i="13"/>
  <c r="J28" i="13"/>
  <c r="J23" i="13"/>
  <c r="J29" i="13"/>
  <c r="J27" i="13"/>
  <c r="J6" i="13"/>
  <c r="D24" i="13"/>
  <c r="S76" i="117"/>
  <c r="R152" i="97"/>
  <c r="S152" i="97" s="1"/>
  <c r="G13" i="13"/>
  <c r="S148" i="97"/>
  <c r="S123" i="117"/>
  <c r="G24" i="13"/>
  <c r="R127" i="117"/>
  <c r="S127" i="117" s="1"/>
  <c r="R146" i="74"/>
  <c r="S146" i="74" s="1"/>
  <c r="G20" i="13"/>
  <c r="S142" i="74"/>
  <c r="G17" i="13"/>
  <c r="S138" i="72"/>
  <c r="R142" i="72"/>
  <c r="S142" i="72" s="1"/>
  <c r="S141" i="103"/>
  <c r="G15" i="13"/>
  <c r="R145" i="103"/>
  <c r="S145" i="103" s="1"/>
  <c r="R152" i="94"/>
  <c r="S152" i="94" s="1"/>
  <c r="S148" i="94"/>
  <c r="G8" i="13"/>
  <c r="S101" i="109"/>
  <c r="D16" i="13"/>
  <c r="D14" i="13"/>
  <c r="S87" i="112"/>
  <c r="S97" i="94"/>
  <c r="D8" i="13"/>
  <c r="S176" i="109"/>
  <c r="G16" i="13"/>
  <c r="R180" i="109"/>
  <c r="S180" i="109" s="1"/>
  <c r="S87" i="105"/>
  <c r="D22" i="13"/>
  <c r="D33" i="13"/>
  <c r="S78" i="76"/>
  <c r="G14" i="13"/>
  <c r="S144" i="112"/>
  <c r="R148" i="112"/>
  <c r="S148" i="112" s="1"/>
  <c r="G22" i="13"/>
  <c r="S141" i="105"/>
  <c r="R145" i="105"/>
  <c r="S145" i="105" s="1"/>
  <c r="G33" i="13"/>
  <c r="I33" i="13" s="1"/>
  <c r="R145" i="76"/>
  <c r="S145" i="76" s="1"/>
  <c r="S141" i="76"/>
  <c r="S148" i="92"/>
  <c r="R152" i="92"/>
  <c r="S152" i="92" s="1"/>
  <c r="G11" i="13"/>
  <c r="S97" i="97"/>
  <c r="D13" i="13"/>
  <c r="D20" i="13"/>
  <c r="S78" i="74"/>
  <c r="S76" i="77"/>
  <c r="D18" i="13"/>
  <c r="S86" i="72"/>
  <c r="D17" i="13"/>
  <c r="D11" i="13"/>
  <c r="S97" i="92"/>
  <c r="G18" i="13"/>
  <c r="S136" i="77"/>
  <c r="R140" i="77"/>
  <c r="S140" i="77" s="1"/>
  <c r="D15" i="13"/>
  <c r="S87" i="103"/>
  <c r="I15" i="13" l="1"/>
  <c r="F22" i="13"/>
  <c r="F14" i="13"/>
  <c r="F11" i="13"/>
  <c r="I22" i="13"/>
  <c r="F20" i="13"/>
  <c r="F13" i="13"/>
  <c r="F16" i="13"/>
  <c r="I11" i="13"/>
  <c r="I16" i="13"/>
  <c r="I8" i="13"/>
  <c r="I17" i="13"/>
  <c r="I13" i="13"/>
  <c r="F15" i="13"/>
  <c r="F18" i="13"/>
  <c r="I18" i="13"/>
  <c r="I24" i="13"/>
  <c r="F17" i="13"/>
  <c r="I14" i="13"/>
  <c r="F8" i="13"/>
  <c r="I20" i="13"/>
  <c r="F24" i="13"/>
  <c r="F33" i="13"/>
  <c r="J33" i="13" s="1"/>
  <c r="J20" i="13" l="1"/>
  <c r="J22" i="13"/>
  <c r="J13" i="13"/>
  <c r="J24" i="13"/>
  <c r="J15" i="13"/>
  <c r="J11" i="13"/>
  <c r="J14" i="13"/>
  <c r="J16" i="13"/>
  <c r="J18" i="13"/>
  <c r="J8" i="13"/>
  <c r="J17"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<sst xmlns="http://schemas.openxmlformats.org/spreadsheetml/2006/main" count="13533" uniqueCount="721">
  <si>
    <t>As of</t>
  </si>
  <si>
    <t>Master Code</t>
  </si>
  <si>
    <t>Child Code</t>
  </si>
  <si>
    <t>Week</t>
  </si>
  <si>
    <t>FTE</t>
  </si>
  <si>
    <t>Total FTE</t>
  </si>
  <si>
    <t>CS</t>
  </si>
  <si>
    <t>CS total</t>
  </si>
  <si>
    <t>DOC</t>
  </si>
  <si>
    <t>DOC total</t>
  </si>
  <si>
    <t>Air</t>
  </si>
  <si>
    <t>Sea</t>
  </si>
  <si>
    <t>ALLM</t>
  </si>
  <si>
    <t>BOSE</t>
  </si>
  <si>
    <t>CKACEU</t>
  </si>
  <si>
    <t>CKFWEU</t>
  </si>
  <si>
    <t>CKJEEU</t>
  </si>
  <si>
    <t>CKMSEU</t>
  </si>
  <si>
    <t>CKPFEU</t>
  </si>
  <si>
    <t>CKRTEU</t>
  </si>
  <si>
    <t>CKSWEU</t>
  </si>
  <si>
    <t>DICKS</t>
  </si>
  <si>
    <t>ELDOR</t>
  </si>
  <si>
    <t>GAP</t>
  </si>
  <si>
    <t>IMAGE</t>
  </si>
  <si>
    <t>ITGM</t>
  </si>
  <si>
    <t>OBIITA</t>
  </si>
  <si>
    <t>OBIPOL</t>
  </si>
  <si>
    <t>OUTDOR</t>
  </si>
  <si>
    <t>PACSUN</t>
  </si>
  <si>
    <t>RIPC</t>
  </si>
  <si>
    <t>RIPP</t>
  </si>
  <si>
    <t>SPENCR</t>
  </si>
  <si>
    <t>TOMBOD</t>
  </si>
  <si>
    <t>TOMFTW</t>
  </si>
  <si>
    <t>TOMHAN</t>
  </si>
  <si>
    <t>TOMJEU</t>
  </si>
  <si>
    <t>TOMRTL</t>
  </si>
  <si>
    <t>TRU</t>
  </si>
  <si>
    <t>SAMPLE OF DAILY PROCESS MANAGEMENT (DPM)</t>
  </si>
  <si>
    <t>Note:</t>
  </si>
  <si>
    <t>Currently available</t>
  </si>
  <si>
    <t>Remind:</t>
  </si>
  <si>
    <t>1. Please keep the original template for Sea shipments</t>
  </si>
  <si>
    <t>Have been added to this acct</t>
  </si>
  <si>
    <t>2. Insert a new row for new step</t>
  </si>
  <si>
    <t>Merge step (please refer to Appendix)</t>
  </si>
  <si>
    <t>3. Select the correct ship mode from column E</t>
  </si>
  <si>
    <t>Not applicable</t>
  </si>
  <si>
    <t xml:space="preserve">4. If there is a step with Sea and Air Shipments, choose "Air+Sea" </t>
  </si>
  <si>
    <t>No performance from team, keep estimate data provided</t>
  </si>
  <si>
    <t>from column E and fill data to blank fields (column N, O) for Air shipments</t>
  </si>
  <si>
    <t>Template</t>
  </si>
  <si>
    <t>Total (Sea + Air)</t>
  </si>
  <si>
    <t>PROCESS</t>
  </si>
  <si>
    <t>Steps</t>
  </si>
  <si>
    <t>Unit</t>
  </si>
  <si>
    <t>Specific steps</t>
  </si>
  <si>
    <t>Ship mode</t>
  </si>
  <si>
    <t>Estimate</t>
  </si>
  <si>
    <t>AUDIT</t>
  </si>
  <si>
    <t>Remark</t>
  </si>
  <si>
    <t>Probability</t>
  </si>
  <si>
    <t>No. step/ week</t>
  </si>
  <si>
    <t xml:space="preserve"> No.APLL BK/ week</t>
  </si>
  <si>
    <t>Second/specific step/ week</t>
  </si>
  <si>
    <t>Second/ APLL bk</t>
  </si>
  <si>
    <t>(I). BOOKING</t>
  </si>
  <si>
    <t>Pull report / Manual bk creation</t>
  </si>
  <si>
    <t>Reporting</t>
  </si>
  <si>
    <t>Pull Report</t>
  </si>
  <si>
    <t>PO checking</t>
  </si>
  <si>
    <t>filter PO per destination + range of CRDs + consignee</t>
  </si>
  <si>
    <t>copy to IO, run IO</t>
  </si>
  <si>
    <t>APLL BK</t>
  </si>
  <si>
    <t>waiting IO result</t>
  </si>
  <si>
    <t>checking PO - match or not match (check manual)</t>
  </si>
  <si>
    <t>email shippers recheck PO mismatch</t>
  </si>
  <si>
    <t>Verify &amp; authorize bk</t>
  </si>
  <si>
    <t>Verify &amp; authorize Bk</t>
  </si>
  <si>
    <t>BA sending</t>
  </si>
  <si>
    <t>BA</t>
  </si>
  <si>
    <t>Sending BA</t>
  </si>
  <si>
    <t>Checking rate on E2O</t>
  </si>
  <si>
    <t>Shipment</t>
  </si>
  <si>
    <t>check customer latest allocation if APLL NVOCC</t>
  </si>
  <si>
    <t>Check rate E2O (Based on routing)</t>
  </si>
  <si>
    <t>Fix ISF BK Error report</t>
  </si>
  <si>
    <t>open report and check error</t>
  </si>
  <si>
    <t>Fix ISF error</t>
  </si>
  <si>
    <t>Others (pls add row to detai for additional steps)</t>
  </si>
  <si>
    <t>(II). SHIPMENT PLAN</t>
  </si>
  <si>
    <t>Shipment planning</t>
  </si>
  <si>
    <t>Planning (Based on customer rules)</t>
  </si>
  <si>
    <t>Revised planning</t>
  </si>
  <si>
    <t>summary bk revisons of shippers</t>
  </si>
  <si>
    <t>Build shipment on OTM</t>
  </si>
  <si>
    <t>Container</t>
  </si>
  <si>
    <t>none</t>
  </si>
  <si>
    <t>Place BK with carrier</t>
  </si>
  <si>
    <t>Carrier BK</t>
  </si>
  <si>
    <t>review carrier allocation</t>
  </si>
  <si>
    <t>Create voy, update 3.1</t>
  </si>
  <si>
    <t>VOY</t>
  </si>
  <si>
    <t>check carrier bk</t>
  </si>
  <si>
    <t>Revise vendor booking in 3.2</t>
  </si>
  <si>
    <t>review shipper revison request, check tolerance, view NGC#</t>
  </si>
  <si>
    <t>Revise and update booking 3.2</t>
  </si>
  <si>
    <t>Update EDA</t>
  </si>
  <si>
    <t>Update EDA (Per customer rules)</t>
  </si>
  <si>
    <t>Trigger BKCON</t>
  </si>
  <si>
    <t>SI</t>
  </si>
  <si>
    <t>Release BK to shipper for F load</t>
  </si>
  <si>
    <t>check plan, check carrier bk</t>
  </si>
  <si>
    <t>Release booking to shipper</t>
  </si>
  <si>
    <t>Send SPR / BOH - Crr BK to WH for A load</t>
  </si>
  <si>
    <t>SPR/ BOH</t>
  </si>
  <si>
    <t>summary vessel details, SI cot, CFS cot</t>
  </si>
  <si>
    <t xml:space="preserve">Delay notice </t>
  </si>
  <si>
    <t>check carrier notice</t>
  </si>
  <si>
    <t>Check and send delay notice</t>
  </si>
  <si>
    <t>(III). DATA PRODUCTION PROCESS.</t>
  </si>
  <si>
    <t>Check CLP</t>
  </si>
  <si>
    <t>CLP</t>
  </si>
  <si>
    <t>Send task to GSC</t>
  </si>
  <si>
    <t>Send Task GSC</t>
  </si>
  <si>
    <t>Check ISF &amp; AMS</t>
  </si>
  <si>
    <t>Checking ASN MS/ SNP</t>
  </si>
  <si>
    <t>TIMES</t>
  </si>
  <si>
    <t>Print FCR</t>
  </si>
  <si>
    <t>Print HBL</t>
  </si>
  <si>
    <t>check record of VOY to print HBL at ETD +1</t>
  </si>
  <si>
    <t>Download MNF, send soft copy to doc team</t>
  </si>
  <si>
    <t>Download MNF, send to DOC</t>
  </si>
  <si>
    <t>Additional check (draft CO &amp; LS, etc.)</t>
  </si>
  <si>
    <t>BL</t>
  </si>
  <si>
    <t>Print OI</t>
  </si>
  <si>
    <t>Update See Change</t>
  </si>
  <si>
    <t>Get MBL from carrier</t>
  </si>
  <si>
    <t>MBL</t>
  </si>
  <si>
    <t>Send MBL to shipper</t>
  </si>
  <si>
    <t>Send Pre Alert</t>
  </si>
  <si>
    <t>Email</t>
  </si>
  <si>
    <t>check record need to send pre-alert</t>
  </si>
  <si>
    <t xml:space="preserve">send HTS to carrier </t>
  </si>
  <si>
    <t>Times</t>
  </si>
  <si>
    <t>Check DN</t>
  </si>
  <si>
    <t xml:space="preserve">VCP checking </t>
  </si>
  <si>
    <t>(IV). BILLING</t>
  </si>
  <si>
    <t>Settle payment to carrier (billing PIC)</t>
  </si>
  <si>
    <t>SAP &amp; GFF PO</t>
  </si>
  <si>
    <t>Payment to carrier</t>
  </si>
  <si>
    <t>Checking PNL</t>
  </si>
  <si>
    <t>log in GFF</t>
  </si>
  <si>
    <t>Check PnL</t>
  </si>
  <si>
    <t>(V). REPORTING &amp; OTHERS</t>
  </si>
  <si>
    <t>Manage reporting</t>
  </si>
  <si>
    <t>New vendor onboarding</t>
  </si>
  <si>
    <t>VENDOR</t>
  </si>
  <si>
    <t>Onboarding</t>
  </si>
  <si>
    <t>Email checking &amp; respond</t>
  </si>
  <si>
    <t>Checking and response</t>
  </si>
  <si>
    <t>Phone call</t>
  </si>
  <si>
    <t>Call</t>
  </si>
  <si>
    <t>In/ out</t>
  </si>
  <si>
    <t>Download WF report/create logbook and send to related teams</t>
  </si>
  <si>
    <t>Collect LI list and send to related teams</t>
  </si>
  <si>
    <t>Sending rejecting shipper's bk</t>
  </si>
  <si>
    <t>Update ATD</t>
  </si>
  <si>
    <t>Update ATD 31.20</t>
  </si>
  <si>
    <t>Fix ISF Error report (After 7.2/7.17 creating)</t>
  </si>
  <si>
    <t>BK</t>
  </si>
  <si>
    <t>Upload vessel in SO</t>
  </si>
  <si>
    <t>SO planning</t>
  </si>
  <si>
    <t>Update Delay reason in GLV</t>
  </si>
  <si>
    <t>container</t>
  </si>
  <si>
    <t>Check Supervision via Vitamas</t>
  </si>
  <si>
    <t>Meeting</t>
  </si>
  <si>
    <t>week</t>
  </si>
  <si>
    <t>Verify new instruction from KAM/Cust</t>
  </si>
  <si>
    <t>Instruction</t>
  </si>
  <si>
    <t>Total handling time require (seconds/ Bk) for CS</t>
  </si>
  <si>
    <t>FTE conversion</t>
  </si>
  <si>
    <t>(VI). DOCUMENTS</t>
  </si>
  <si>
    <t>Receive consignee files from CS</t>
  </si>
  <si>
    <t>create folder and save consignee files from mails</t>
  </si>
  <si>
    <t>Pull report (for consgnee file control)</t>
  </si>
  <si>
    <t>login template report on Webfocus</t>
  </si>
  <si>
    <t>Put range date</t>
  </si>
  <si>
    <t>Waiting time</t>
  </si>
  <si>
    <t>Received doc via email &amp; Update doc received date on ACS.</t>
  </si>
  <si>
    <t xml:space="preserve">check documents received on mail (dest CA, US &amp; MEX)
</t>
  </si>
  <si>
    <t>re-check with vendor if document missing (if any)</t>
  </si>
  <si>
    <t>open ACS 123 and log in</t>
  </si>
  <si>
    <t>open ACS 123.6.4 and input doc received date</t>
  </si>
  <si>
    <t>Save vendor's document</t>
  </si>
  <si>
    <t>open FCR to get NGC# for search doc on mail and save to folder (doc submission via email)</t>
  </si>
  <si>
    <t xml:space="preserve"> Received doc &amp; Verify document on LSS</t>
  </si>
  <si>
    <t xml:space="preserve">login LSS </t>
  </si>
  <si>
    <t>check and verify documents on LSS ( Dest Asia &amp; Eu)</t>
  </si>
  <si>
    <t>re-check with vendor if doc missing (if any)</t>
  </si>
  <si>
    <t>Download document</t>
  </si>
  <si>
    <t>download document and save to folder</t>
  </si>
  <si>
    <t>Split manifest</t>
  </si>
  <si>
    <t>BILL</t>
  </si>
  <si>
    <t>split manifest per bill</t>
  </si>
  <si>
    <t>Check document</t>
  </si>
  <si>
    <t>open MNF file and Bill for check</t>
  </si>
  <si>
    <t>re-check with GSC if Bill mismatch(if any)</t>
  </si>
  <si>
    <t>open FCR and vendor's document for check</t>
  </si>
  <si>
    <t>re-check with vendor if document mismatch(if any)</t>
  </si>
  <si>
    <t>Merge document</t>
  </si>
  <si>
    <t>open PDF 24</t>
  </si>
  <si>
    <t>input Bill + MNF + FCR +  vendor's document in PDF24</t>
  </si>
  <si>
    <t>Sort document, merge document and rename</t>
  </si>
  <si>
    <t>open merge document to check that doc does not get error</t>
  </si>
  <si>
    <t xml:space="preserve">Upload document </t>
  </si>
  <si>
    <t>login in APLL website (Traction system)</t>
  </si>
  <si>
    <t xml:space="preserve">choose folder need to upload document </t>
  </si>
  <si>
    <t>upload the document</t>
  </si>
  <si>
    <t>Update Doc dispatch date on ACS</t>
  </si>
  <si>
    <t xml:space="preserve">open ACS 123.7.61 and input voy# </t>
  </si>
  <si>
    <t>open ACS 123.7.66 and input date of document complete</t>
  </si>
  <si>
    <t>Send copy bill (Asia shipments)</t>
  </si>
  <si>
    <t>create mail and send copy bill to VF</t>
  </si>
  <si>
    <t>re-check with GSC to re-send final bill with SOB(if any)</t>
  </si>
  <si>
    <t>Pouching CO FOR EU shipment</t>
  </si>
  <si>
    <t>COO</t>
  </si>
  <si>
    <t>open Shiplog file</t>
  </si>
  <si>
    <t>check NGC# on file and collect corresponding CO</t>
  </si>
  <si>
    <t>input data on label file and print label</t>
  </si>
  <si>
    <t>open DHL and login in</t>
  </si>
  <si>
    <t xml:space="preserve">set up bill and print bill DHL </t>
  </si>
  <si>
    <t>cross-check CO with the label and pouching document</t>
  </si>
  <si>
    <t>Total handling time require (seconds/ Bk) for Docs</t>
  </si>
  <si>
    <t>Total time required to handling both Docs and CS</t>
  </si>
  <si>
    <t>Total FTE needed</t>
  </si>
  <si>
    <t>Exising FTE</t>
  </si>
  <si>
    <t>Existing Staffs</t>
  </si>
  <si>
    <t xml:space="preserve">How to use the Time Motion template </t>
  </si>
  <si>
    <t>P1</t>
  </si>
  <si>
    <t>Step 1</t>
  </si>
  <si>
    <r>
      <t xml:space="preserve">Review </t>
    </r>
    <r>
      <rPr>
        <b/>
        <sz val="11"/>
        <color theme="1"/>
        <rFont val="Calibri"/>
        <family val="2"/>
        <scheme val="minor"/>
      </rPr>
      <t>"Appendix"</t>
    </r>
    <r>
      <rPr>
        <sz val="11"/>
        <color theme="1"/>
        <rFont val="Calibri"/>
        <family val="2"/>
        <scheme val="minor"/>
      </rPr>
      <t xml:space="preserve"> sheet (</t>
    </r>
    <r>
      <rPr>
        <b/>
        <sz val="11"/>
        <color theme="1"/>
        <rFont val="Calibri"/>
        <family val="2"/>
        <scheme val="minor"/>
      </rPr>
      <t>P1</t>
    </r>
    <r>
      <rPr>
        <sz val="11"/>
        <color theme="1"/>
        <rFont val="Calibri"/>
        <family val="2"/>
        <scheme val="minor"/>
      </rPr>
      <t>)</t>
    </r>
  </si>
  <si>
    <t>Merged step combines multiple specific steps.</t>
  </si>
  <si>
    <t>Please review if your account have the similar process.</t>
  </si>
  <si>
    <t xml:space="preserve">If not, use "Exception" or insert a new row and highlight in Green </t>
  </si>
  <si>
    <r>
      <t xml:space="preserve">as in step </t>
    </r>
    <r>
      <rPr>
        <b/>
        <sz val="11"/>
        <color theme="1"/>
        <rFont val="Calibri"/>
        <family val="2"/>
        <scheme val="minor"/>
      </rPr>
      <t>7.1</t>
    </r>
    <r>
      <rPr>
        <sz val="11"/>
        <color theme="1"/>
        <rFont val="Calibri"/>
        <family val="2"/>
        <scheme val="minor"/>
      </rPr>
      <t xml:space="preserve"> .</t>
    </r>
  </si>
  <si>
    <t>Step 2</t>
  </si>
  <si>
    <r>
      <t xml:space="preserve">Review </t>
    </r>
    <r>
      <rPr>
        <b/>
        <sz val="11"/>
        <color theme="1"/>
        <rFont val="Calibri"/>
        <family val="2"/>
        <scheme val="minor"/>
      </rPr>
      <t>"Template"</t>
    </r>
    <r>
      <rPr>
        <sz val="11"/>
        <color theme="1"/>
        <rFont val="Calibri"/>
        <family val="2"/>
        <scheme val="minor"/>
      </rPr>
      <t xml:space="preserve"> sheet</t>
    </r>
  </si>
  <si>
    <t>This template is based on the most standard account.</t>
  </si>
  <si>
    <t>All merged steps are highlighted in Orange.</t>
  </si>
  <si>
    <t>Step 3</t>
  </si>
  <si>
    <r>
      <t xml:space="preserve">Review </t>
    </r>
    <r>
      <rPr>
        <b/>
        <sz val="11"/>
        <color theme="1"/>
        <rFont val="Calibri"/>
        <family val="2"/>
        <scheme val="minor"/>
      </rPr>
      <t>"Note"</t>
    </r>
    <r>
      <rPr>
        <sz val="11"/>
        <color theme="1"/>
        <rFont val="Calibri"/>
        <family val="2"/>
        <scheme val="minor"/>
      </rPr>
      <t xml:space="preserve"> and </t>
    </r>
    <r>
      <rPr>
        <b/>
        <sz val="11"/>
        <color theme="1"/>
        <rFont val="Calibri"/>
        <family val="2"/>
        <scheme val="minor"/>
      </rPr>
      <t>"Remind"</t>
    </r>
    <r>
      <rPr>
        <sz val="11"/>
        <color theme="1"/>
        <rFont val="Calibri"/>
        <family val="2"/>
        <scheme val="minor"/>
      </rPr>
      <t xml:space="preserve"> attached in </t>
    </r>
    <r>
      <rPr>
        <b/>
        <sz val="11"/>
        <color theme="1"/>
        <rFont val="Calibri"/>
        <family val="2"/>
        <scheme val="minor"/>
      </rPr>
      <t>"Template"</t>
    </r>
    <r>
      <rPr>
        <sz val="11"/>
        <color theme="1"/>
        <rFont val="Calibri"/>
        <family val="2"/>
        <scheme val="minor"/>
      </rPr>
      <t xml:space="preserve"> sheet. (</t>
    </r>
    <r>
      <rPr>
        <b/>
        <sz val="11"/>
        <color theme="1"/>
        <rFont val="Calibri"/>
        <family val="2"/>
        <scheme val="minor"/>
      </rPr>
      <t>P2</t>
    </r>
    <r>
      <rPr>
        <sz val="11"/>
        <color theme="1"/>
        <rFont val="Calibri"/>
        <family val="2"/>
        <scheme val="minor"/>
      </rPr>
      <t>)</t>
    </r>
  </si>
  <si>
    <t>Step 4</t>
  </si>
  <si>
    <r>
      <t xml:space="preserve">Copy </t>
    </r>
    <r>
      <rPr>
        <b/>
        <sz val="11"/>
        <color theme="1"/>
        <rFont val="Calibri"/>
        <family val="2"/>
        <scheme val="minor"/>
      </rPr>
      <t>"Template"</t>
    </r>
    <r>
      <rPr>
        <sz val="11"/>
        <color theme="1"/>
        <rFont val="Calibri"/>
        <family val="2"/>
        <scheme val="minor"/>
      </rPr>
      <t xml:space="preserve"> and rename to your designated customer. (</t>
    </r>
    <r>
      <rPr>
        <b/>
        <sz val="11"/>
        <color theme="1"/>
        <rFont val="Calibri"/>
        <family val="2"/>
        <scheme val="minor"/>
      </rPr>
      <t>P3</t>
    </r>
    <r>
      <rPr>
        <sz val="11"/>
        <color theme="1"/>
        <rFont val="Calibri"/>
        <family val="2"/>
        <scheme val="minor"/>
      </rPr>
      <t>)</t>
    </r>
  </si>
  <si>
    <t>P2</t>
  </si>
  <si>
    <t>P3</t>
  </si>
  <si>
    <t>Step 5</t>
  </si>
  <si>
    <r>
      <t xml:space="preserve">Input your customer name on cell </t>
    </r>
    <r>
      <rPr>
        <b/>
        <sz val="11"/>
        <color theme="1"/>
        <rFont val="Calibri"/>
        <family val="2"/>
        <scheme val="minor"/>
      </rPr>
      <t xml:space="preserve">"A11" (1st arrow </t>
    </r>
    <r>
      <rPr>
        <sz val="11"/>
        <color theme="1"/>
        <rFont val="Calibri"/>
        <family val="2"/>
        <scheme val="minor"/>
      </rPr>
      <t>P4</t>
    </r>
    <r>
      <rPr>
        <b/>
        <sz val="11"/>
        <color theme="1"/>
        <rFont val="Calibri"/>
        <family val="2"/>
        <scheme val="minor"/>
      </rPr>
      <t>).</t>
    </r>
  </si>
  <si>
    <t>Then the number of bookings/ week will be auto-populated.</t>
  </si>
  <si>
    <r>
      <t>2nd arrow will also be auto-populated. (</t>
    </r>
    <r>
      <rPr>
        <b/>
        <sz val="11"/>
        <color theme="1"/>
        <rFont val="Calibri"/>
        <family val="2"/>
        <scheme val="minor"/>
      </rPr>
      <t>P4</t>
    </r>
    <r>
      <rPr>
        <sz val="11"/>
        <color theme="1"/>
        <rFont val="Calibri"/>
        <family val="2"/>
        <scheme val="minor"/>
      </rPr>
      <t>)</t>
    </r>
  </si>
  <si>
    <t>Step 6</t>
  </si>
  <si>
    <r>
      <rPr>
        <b/>
        <sz val="11"/>
        <color theme="1"/>
        <rFont val="Calibri"/>
        <family val="2"/>
        <scheme val="minor"/>
      </rPr>
      <t>"Unit"</t>
    </r>
    <r>
      <rPr>
        <sz val="11"/>
        <color theme="1"/>
        <rFont val="Calibri"/>
        <family val="2"/>
        <scheme val="minor"/>
      </rPr>
      <t xml:space="preserve"> and </t>
    </r>
    <r>
      <rPr>
        <b/>
        <sz val="11"/>
        <color theme="1"/>
        <rFont val="Calibri"/>
        <family val="2"/>
        <scheme val="minor"/>
      </rPr>
      <t>"Ship Mode"</t>
    </r>
    <r>
      <rPr>
        <sz val="11"/>
        <color theme="1"/>
        <rFont val="Calibri"/>
        <family val="2"/>
        <scheme val="minor"/>
      </rPr>
      <t xml:space="preserve"> are a dropped-down list</t>
    </r>
  </si>
  <si>
    <t>When inputting your data to these fields, please contact SQ if there</t>
  </si>
  <si>
    <t>P5</t>
  </si>
  <si>
    <t xml:space="preserve">is no such item would be listed. We will add-in when receiving </t>
  </si>
  <si>
    <t>your request.</t>
  </si>
  <si>
    <t>Step 7</t>
  </si>
  <si>
    <t>Please fill in your data in fields that highlighted in Yellow.</t>
  </si>
  <si>
    <r>
      <t xml:space="preserve">Remind to provide your input to the appropriate fields </t>
    </r>
    <r>
      <rPr>
        <b/>
        <sz val="11"/>
        <color theme="1"/>
        <rFont val="Calibri"/>
        <family val="2"/>
        <scheme val="minor"/>
      </rPr>
      <t>(column C, D,</t>
    </r>
  </si>
  <si>
    <t>E, F, H, I, J, N, O).</t>
  </si>
  <si>
    <r>
      <t xml:space="preserve">E.g: If the step belongs to </t>
    </r>
    <r>
      <rPr>
        <b/>
        <sz val="11"/>
        <color theme="1"/>
        <rFont val="Calibri"/>
        <family val="2"/>
        <scheme val="minor"/>
      </rPr>
      <t>"Sea"</t>
    </r>
    <r>
      <rPr>
        <sz val="11"/>
        <color theme="1"/>
        <rFont val="Calibri"/>
        <family val="2"/>
        <scheme val="minor"/>
      </rPr>
      <t xml:space="preserve"> or </t>
    </r>
    <r>
      <rPr>
        <b/>
        <sz val="11"/>
        <color theme="1"/>
        <rFont val="Calibri"/>
        <family val="2"/>
        <scheme val="minor"/>
      </rPr>
      <t>"Air"</t>
    </r>
    <r>
      <rPr>
        <sz val="11"/>
        <color theme="1"/>
        <rFont val="Calibri"/>
        <family val="2"/>
        <scheme val="minor"/>
      </rPr>
      <t>, please input to exact field</t>
    </r>
  </si>
  <si>
    <t>(Column I, J - for Sea; N, O - for Air)</t>
  </si>
  <si>
    <r>
      <t>If both, please fill in all of the fields.  (</t>
    </r>
    <r>
      <rPr>
        <b/>
        <sz val="11"/>
        <color theme="1"/>
        <rFont val="Calibri"/>
        <family val="2"/>
        <scheme val="minor"/>
      </rPr>
      <t>P4.1</t>
    </r>
    <r>
      <rPr>
        <sz val="11"/>
        <color theme="1"/>
        <rFont val="Calibri"/>
        <family val="2"/>
        <scheme val="minor"/>
      </rPr>
      <t>)</t>
    </r>
  </si>
  <si>
    <r>
      <t xml:space="preserve">Other fields use formulas. </t>
    </r>
    <r>
      <rPr>
        <b/>
        <sz val="11"/>
        <color theme="1"/>
        <rFont val="Calibri"/>
        <family val="2"/>
        <scheme val="minor"/>
      </rPr>
      <t>(Column K, L, M - for Sea; P, Q, R - for Air)</t>
    </r>
  </si>
  <si>
    <r>
      <t xml:space="preserve">Audit </t>
    </r>
    <r>
      <rPr>
        <b/>
        <sz val="11"/>
        <color theme="1"/>
        <rFont val="Calibri"/>
        <family val="2"/>
        <scheme val="minor"/>
      </rPr>
      <t>(Column G)</t>
    </r>
    <r>
      <rPr>
        <sz val="11"/>
        <color theme="1"/>
        <rFont val="Calibri"/>
        <family val="2"/>
        <scheme val="minor"/>
      </rPr>
      <t xml:space="preserve"> has been protected and cannot be changed.</t>
    </r>
  </si>
  <si>
    <t>Step 7.1</t>
  </si>
  <si>
    <r>
      <t>If there is specific step that different from merging step in</t>
    </r>
    <r>
      <rPr>
        <b/>
        <sz val="11"/>
        <color theme="1"/>
        <rFont val="Calibri"/>
        <family val="2"/>
        <scheme val="minor"/>
      </rPr>
      <t xml:space="preserve"> "Appendix"</t>
    </r>
    <r>
      <rPr>
        <sz val="11"/>
        <color theme="1"/>
        <rFont val="Calibri"/>
        <family val="2"/>
        <scheme val="minor"/>
      </rPr>
      <t xml:space="preserve">, </t>
    </r>
  </si>
  <si>
    <t>please insert a new row, highlight to Green.</t>
  </si>
  <si>
    <r>
      <t xml:space="preserve">Use </t>
    </r>
    <r>
      <rPr>
        <b/>
        <sz val="11"/>
        <color theme="1"/>
        <rFont val="Calibri"/>
        <family val="2"/>
        <scheme val="minor"/>
      </rPr>
      <t>"Exception"</t>
    </r>
    <r>
      <rPr>
        <sz val="11"/>
        <color theme="1"/>
        <rFont val="Calibri"/>
        <family val="2"/>
        <scheme val="minor"/>
      </rPr>
      <t xml:space="preserve">, and list out the details in </t>
    </r>
    <r>
      <rPr>
        <b/>
        <sz val="11"/>
        <color theme="1"/>
        <rFont val="Calibri"/>
        <family val="2"/>
        <scheme val="minor"/>
      </rPr>
      <t>"Remark"</t>
    </r>
    <r>
      <rPr>
        <sz val="11"/>
        <color theme="1"/>
        <rFont val="Calibri"/>
        <family val="2"/>
        <scheme val="minor"/>
      </rPr>
      <t xml:space="preserve"> field. (</t>
    </r>
    <r>
      <rPr>
        <b/>
        <sz val="11"/>
        <color theme="1"/>
        <rFont val="Calibri"/>
        <family val="2"/>
        <scheme val="minor"/>
      </rPr>
      <t>P4.2</t>
    </r>
    <r>
      <rPr>
        <sz val="11"/>
        <color theme="1"/>
        <rFont val="Calibri"/>
        <family val="2"/>
        <scheme val="minor"/>
      </rPr>
      <t>)</t>
    </r>
  </si>
  <si>
    <r>
      <t xml:space="preserve">Exceptional for </t>
    </r>
    <r>
      <rPr>
        <b/>
        <sz val="11"/>
        <color theme="1"/>
        <rFont val="Calibri"/>
        <family val="2"/>
        <scheme val="minor"/>
      </rPr>
      <t>"Documents"</t>
    </r>
  </si>
  <si>
    <t>Since there is no merged step, user can insert a row for a new</t>
  </si>
  <si>
    <t>P4.1</t>
  </si>
  <si>
    <t>specific steps and highlight it in Green.</t>
  </si>
  <si>
    <t>For step that will not related to your customer</t>
  </si>
  <si>
    <r>
      <t>Please highlight it in Dark Grey. (</t>
    </r>
    <r>
      <rPr>
        <b/>
        <sz val="11"/>
        <color theme="1"/>
        <rFont val="Calibri"/>
        <family val="2"/>
        <scheme val="minor"/>
      </rPr>
      <t>P3</t>
    </r>
    <r>
      <rPr>
        <sz val="11"/>
        <color theme="1"/>
        <rFont val="Calibri"/>
        <family val="2"/>
        <scheme val="minor"/>
      </rPr>
      <t>)</t>
    </r>
  </si>
  <si>
    <t>P4.2</t>
  </si>
  <si>
    <t>Please refer to color code in P3.</t>
  </si>
  <si>
    <t>Reference</t>
  </si>
  <si>
    <t>The possibility of an event may happens.</t>
  </si>
  <si>
    <t>E.g: There are only 30% of total bookings/ week that needs to be revised.</t>
  </si>
  <si>
    <t>(Column I, N)</t>
  </si>
  <si>
    <t>How many times/ week to process this step?</t>
  </si>
  <si>
    <t>E.g: CS team pull report this step 5 times/ week.</t>
  </si>
  <si>
    <t>(Column J, O)</t>
  </si>
  <si>
    <t>This field is linked with master booking file and will pick up data</t>
  </si>
  <si>
    <r>
      <t xml:space="preserve">based on customer code in cell </t>
    </r>
    <r>
      <rPr>
        <b/>
        <sz val="11"/>
        <color theme="1"/>
        <rFont val="Calibri"/>
        <family val="2"/>
        <scheme val="minor"/>
      </rPr>
      <t>A11</t>
    </r>
    <r>
      <rPr>
        <sz val="11"/>
        <color theme="1"/>
        <rFont val="Calibri"/>
        <family val="2"/>
        <scheme val="minor"/>
      </rPr>
      <t>.</t>
    </r>
  </si>
  <si>
    <t xml:space="preserve"> (Column K, P)</t>
  </si>
  <si>
    <t>How long does it take to process this step/ week?</t>
  </si>
  <si>
    <r>
      <t xml:space="preserve">Calculated by: </t>
    </r>
    <r>
      <rPr>
        <sz val="11"/>
        <color theme="8"/>
        <rFont val="Calibri"/>
        <family val="2"/>
        <scheme val="minor"/>
      </rPr>
      <t>Audit time</t>
    </r>
    <r>
      <rPr>
        <sz val="11"/>
        <color theme="1"/>
        <rFont val="Calibri"/>
        <family val="2"/>
        <scheme val="minor"/>
      </rPr>
      <t xml:space="preserve"> </t>
    </r>
    <r>
      <rPr>
        <b/>
        <sz val="11"/>
        <color theme="1"/>
        <rFont val="Calibri"/>
        <family val="2"/>
        <scheme val="minor"/>
      </rPr>
      <t>(Column G)</t>
    </r>
    <r>
      <rPr>
        <sz val="11"/>
        <color theme="1"/>
        <rFont val="Calibri"/>
        <family val="2"/>
        <scheme val="minor"/>
      </rPr>
      <t xml:space="preserve"> * </t>
    </r>
    <r>
      <rPr>
        <sz val="11"/>
        <color theme="8"/>
        <rFont val="Calibri"/>
        <family val="2"/>
        <scheme val="minor"/>
      </rPr>
      <t>No. step/ week</t>
    </r>
    <r>
      <rPr>
        <sz val="11"/>
        <color theme="1"/>
        <rFont val="Calibri"/>
        <family val="2"/>
        <scheme val="minor"/>
      </rPr>
      <t xml:space="preserve"> </t>
    </r>
    <r>
      <rPr>
        <b/>
        <sz val="11"/>
        <color theme="1"/>
        <rFont val="Calibri"/>
        <family val="2"/>
        <scheme val="minor"/>
      </rPr>
      <t>(Column J)</t>
    </r>
    <r>
      <rPr>
        <sz val="11"/>
        <color theme="1"/>
        <rFont val="Calibri"/>
        <family val="2"/>
        <scheme val="minor"/>
      </rPr>
      <t>.</t>
    </r>
  </si>
  <si>
    <t>(Column L, Q)</t>
  </si>
  <si>
    <r>
      <rPr>
        <sz val="11"/>
        <color rgb="FFFF0000"/>
        <rFont val="Calibri"/>
        <family val="2"/>
        <scheme val="minor"/>
      </rPr>
      <t>Exception:</t>
    </r>
    <r>
      <rPr>
        <sz val="11"/>
        <color theme="1"/>
        <rFont val="Calibri"/>
        <family val="2"/>
        <scheme val="minor"/>
      </rPr>
      <t xml:space="preserve"> If </t>
    </r>
    <r>
      <rPr>
        <sz val="11"/>
        <color theme="8"/>
        <rFont val="Calibri"/>
        <family val="2"/>
        <scheme val="minor"/>
      </rPr>
      <t>Unit</t>
    </r>
    <r>
      <rPr>
        <sz val="11"/>
        <color theme="1"/>
        <rFont val="Calibri"/>
        <family val="2"/>
        <scheme val="minor"/>
      </rPr>
      <t xml:space="preserve"> </t>
    </r>
    <r>
      <rPr>
        <b/>
        <sz val="11"/>
        <color theme="1"/>
        <rFont val="Calibri"/>
        <family val="2"/>
        <scheme val="minor"/>
      </rPr>
      <t>(Column C)</t>
    </r>
    <r>
      <rPr>
        <sz val="11"/>
        <color theme="1"/>
        <rFont val="Calibri"/>
        <family val="2"/>
        <scheme val="minor"/>
      </rPr>
      <t xml:space="preserve"> is APLL BK, the field will apply the </t>
    </r>
    <r>
      <rPr>
        <sz val="11"/>
        <color theme="8"/>
        <rFont val="Calibri"/>
        <family val="2"/>
        <scheme val="minor"/>
      </rPr>
      <t>Audit time</t>
    </r>
    <r>
      <rPr>
        <sz val="11"/>
        <color theme="1"/>
        <rFont val="Calibri"/>
        <family val="2"/>
        <scheme val="minor"/>
      </rPr>
      <t xml:space="preserve"> </t>
    </r>
    <r>
      <rPr>
        <b/>
        <sz val="11"/>
        <color theme="1"/>
        <rFont val="Calibri"/>
        <family val="2"/>
        <scheme val="minor"/>
      </rPr>
      <t>(Column G</t>
    </r>
    <r>
      <rPr>
        <sz val="11"/>
        <color theme="1"/>
        <rFont val="Calibri"/>
        <family val="2"/>
        <scheme val="minor"/>
      </rPr>
      <t>).</t>
    </r>
  </si>
  <si>
    <t>How long does it take to process one booking?</t>
  </si>
  <si>
    <r>
      <t xml:space="preserve">Calculated by: </t>
    </r>
    <r>
      <rPr>
        <sz val="11"/>
        <color theme="8"/>
        <rFont val="Calibri"/>
        <family val="2"/>
        <scheme val="minor"/>
      </rPr>
      <t>Second/ specific step/ week</t>
    </r>
    <r>
      <rPr>
        <sz val="11"/>
        <color theme="1"/>
        <rFont val="Calibri"/>
        <family val="2"/>
        <scheme val="minor"/>
      </rPr>
      <t xml:space="preserve"> </t>
    </r>
    <r>
      <rPr>
        <b/>
        <sz val="11"/>
        <color theme="1"/>
        <rFont val="Calibri"/>
        <family val="2"/>
        <scheme val="minor"/>
      </rPr>
      <t>(Column L,Q)</t>
    </r>
    <r>
      <rPr>
        <sz val="11"/>
        <color theme="1"/>
        <rFont val="Calibri"/>
        <family val="2"/>
        <scheme val="minor"/>
      </rPr>
      <t xml:space="preserve"> ÷ </t>
    </r>
    <r>
      <rPr>
        <sz val="11"/>
        <color theme="8"/>
        <rFont val="Calibri"/>
        <family val="2"/>
        <scheme val="minor"/>
      </rPr>
      <t>No. APLL bookings</t>
    </r>
    <r>
      <rPr>
        <sz val="11"/>
        <color theme="1"/>
        <rFont val="Calibri"/>
        <family val="2"/>
        <scheme val="minor"/>
      </rPr>
      <t xml:space="preserve"> </t>
    </r>
    <r>
      <rPr>
        <b/>
        <sz val="11"/>
        <color theme="1"/>
        <rFont val="Calibri"/>
        <family val="2"/>
        <scheme val="minor"/>
      </rPr>
      <t>(Column K, P)</t>
    </r>
    <r>
      <rPr>
        <sz val="11"/>
        <color theme="1"/>
        <rFont val="Calibri"/>
        <family val="2"/>
        <scheme val="minor"/>
      </rPr>
      <t xml:space="preserve"> * </t>
    </r>
    <r>
      <rPr>
        <sz val="11"/>
        <color theme="8"/>
        <rFont val="Calibri"/>
        <family val="2"/>
        <scheme val="minor"/>
      </rPr>
      <t>Probability</t>
    </r>
    <r>
      <rPr>
        <sz val="11"/>
        <color theme="1"/>
        <rFont val="Calibri"/>
        <family val="2"/>
        <scheme val="minor"/>
      </rPr>
      <t xml:space="preserve"> </t>
    </r>
    <r>
      <rPr>
        <b/>
        <sz val="11"/>
        <color theme="1"/>
        <rFont val="Calibri"/>
        <family val="2"/>
        <scheme val="minor"/>
      </rPr>
      <t>(Column I, N)</t>
    </r>
    <r>
      <rPr>
        <sz val="11"/>
        <color theme="1"/>
        <rFont val="Calibri"/>
        <family val="2"/>
        <scheme val="minor"/>
      </rPr>
      <t>.</t>
    </r>
  </si>
  <si>
    <t>(Column M, R)</t>
  </si>
  <si>
    <r>
      <rPr>
        <sz val="11"/>
        <color rgb="FFFF0000"/>
        <rFont val="Calibri"/>
        <family val="2"/>
      </rPr>
      <t>Exception</t>
    </r>
    <r>
      <rPr>
        <sz val="11"/>
        <color theme="1"/>
        <rFont val="Calibri"/>
        <family val="2"/>
      </rPr>
      <t xml:space="preserve">: If </t>
    </r>
    <r>
      <rPr>
        <sz val="11"/>
        <color theme="8"/>
        <rFont val="Calibri"/>
        <family val="2"/>
      </rPr>
      <t>Unit</t>
    </r>
    <r>
      <rPr>
        <sz val="11"/>
        <color theme="1"/>
        <rFont val="Calibri"/>
        <family val="2"/>
      </rPr>
      <t xml:space="preserve"> </t>
    </r>
    <r>
      <rPr>
        <b/>
        <sz val="11"/>
        <color theme="1"/>
        <rFont val="Calibri"/>
        <family val="2"/>
      </rPr>
      <t>(Column C</t>
    </r>
    <r>
      <rPr>
        <sz val="11"/>
        <color theme="1"/>
        <rFont val="Calibri"/>
        <family val="2"/>
      </rPr>
      <t xml:space="preserve">) is APLL BK, the field will apply </t>
    </r>
    <r>
      <rPr>
        <sz val="11"/>
        <color theme="8"/>
        <rFont val="Calibri"/>
        <family val="2"/>
      </rPr>
      <t>Audit time</t>
    </r>
    <r>
      <rPr>
        <sz val="11"/>
        <color theme="1"/>
        <rFont val="Calibri"/>
        <family val="2"/>
      </rPr>
      <t xml:space="preserve"> </t>
    </r>
    <r>
      <rPr>
        <b/>
        <sz val="11"/>
        <color theme="1"/>
        <rFont val="Calibri"/>
        <family val="2"/>
      </rPr>
      <t>(Column G)</t>
    </r>
    <r>
      <rPr>
        <sz val="11"/>
        <color theme="1"/>
        <rFont val="Calibri"/>
        <family val="2"/>
      </rPr>
      <t xml:space="preserve"> * </t>
    </r>
    <r>
      <rPr>
        <sz val="11"/>
        <color theme="8"/>
        <rFont val="Calibri"/>
        <family val="2"/>
      </rPr>
      <t>Probability</t>
    </r>
    <r>
      <rPr>
        <sz val="11"/>
        <color theme="1"/>
        <rFont val="Calibri"/>
        <family val="2"/>
      </rPr>
      <t xml:space="preserve"> </t>
    </r>
    <r>
      <rPr>
        <b/>
        <sz val="11"/>
        <color theme="1"/>
        <rFont val="Calibri"/>
        <family val="2"/>
      </rPr>
      <t>(Column I, N)</t>
    </r>
    <r>
      <rPr>
        <sz val="11"/>
        <color theme="1"/>
        <rFont val="Calibri"/>
        <family val="2"/>
      </rPr>
      <t>.</t>
    </r>
  </si>
  <si>
    <t>The grand total of time taken to process that step (Including Sea and Air)</t>
  </si>
  <si>
    <t>If only one of (Sea/ Air) exists, they will capture only one result.</t>
  </si>
  <si>
    <t>(Column S)</t>
  </si>
  <si>
    <t>Note</t>
  </si>
  <si>
    <t>Merging specific steps into one would qualify below requirements:</t>
  </si>
  <si>
    <t>Specific steps have the same UOM</t>
  </si>
  <si>
    <t>Same # of step/ week</t>
  </si>
  <si>
    <t>Process</t>
  </si>
  <si>
    <t>Step</t>
  </si>
  <si>
    <t>UOM (Unit of Measure)</t>
  </si>
  <si>
    <t>Ship Mode</t>
  </si>
  <si>
    <t>Merging step</t>
  </si>
  <si>
    <t>Detail</t>
  </si>
  <si>
    <t>BOOKING</t>
  </si>
  <si>
    <t>REPORTING</t>
  </si>
  <si>
    <t>open, log in LSS</t>
  </si>
  <si>
    <t>open reporting</t>
  </si>
  <si>
    <t>choose report type</t>
  </si>
  <si>
    <t>input info</t>
  </si>
  <si>
    <t>wait result</t>
  </si>
  <si>
    <t>pull (export) report</t>
  </si>
  <si>
    <t>Exception</t>
  </si>
  <si>
    <t xml:space="preserve">any other steps that not listed above </t>
  </si>
  <si>
    <t>remove duplicate per Booking Transaction Number</t>
  </si>
  <si>
    <t>filter + copy bookings per Origin Load Port, per CRD to verify</t>
  </si>
  <si>
    <t>verify bk</t>
  </si>
  <si>
    <t>copy bk under auto approved or customer approved</t>
  </si>
  <si>
    <t>authorize bk</t>
  </si>
  <si>
    <t>send email to shippers inform schedule</t>
  </si>
  <si>
    <t>filter consignee, CRD and copy booking details from report</t>
  </si>
  <si>
    <t>copy IO result</t>
  </si>
  <si>
    <t>update planned schedule</t>
  </si>
  <si>
    <t>check, input exception code</t>
  </si>
  <si>
    <t>prepare BA file</t>
  </si>
  <si>
    <t>prepare, send email BA</t>
  </si>
  <si>
    <t>update BOH record status</t>
  </si>
  <si>
    <t>SHIPMENT</t>
  </si>
  <si>
    <t>go to sharepoint to check latest Routing Guide</t>
  </si>
  <si>
    <t>check sell rates (quote, rate#) on AR</t>
  </si>
  <si>
    <t>check buy rate on sharepoint</t>
  </si>
  <si>
    <t>record buy/sell rate effective at the time</t>
  </si>
  <si>
    <t>recheck with KAM/Sales Team if rates unavailable/expired (just some cases)</t>
  </si>
  <si>
    <t>sending email to shipper if no/mismatch info in system (HTS code)</t>
  </si>
  <si>
    <t>fix error</t>
  </si>
  <si>
    <t>SHIPMENT PLAN</t>
  </si>
  <si>
    <t>review customer allocation</t>
  </si>
  <si>
    <t>check schedule</t>
  </si>
  <si>
    <t>consolidate bk with range CRD suitable with the schedule</t>
  </si>
  <si>
    <t>check routing guideline</t>
  </si>
  <si>
    <t>check if OK to CCC with other brands</t>
  </si>
  <si>
    <t>check if meet customer requirement (loadability, meet special routing if have...)</t>
  </si>
  <si>
    <t>Revised Planning</t>
  </si>
  <si>
    <t>update exception code, BA, resend BA if need</t>
  </si>
  <si>
    <t>recheck volume if meet origin plan, if not meet min load, need to re-arrange</t>
  </si>
  <si>
    <t>revise carrier bk or re-submit carrier bk</t>
  </si>
  <si>
    <t>resend booking to shipper</t>
  </si>
  <si>
    <t>inform Warehouse</t>
  </si>
  <si>
    <t>CARRIER BK</t>
  </si>
  <si>
    <t>Booking with carrier (Web/ email/ Intra/ etc.)</t>
  </si>
  <si>
    <t>review vessel schedules</t>
  </si>
  <si>
    <t>log in carrier website/inttra</t>
  </si>
  <si>
    <t>place booking/send email</t>
  </si>
  <si>
    <t>check booking carrier sent</t>
  </si>
  <si>
    <t>revise carrier bk if need</t>
  </si>
  <si>
    <t>Create VOY, update 3.1 (Manual/ Macro)</t>
  </si>
  <si>
    <t>input date and create voy in 31.20</t>
  </si>
  <si>
    <t>recheck voy in 31.20</t>
  </si>
  <si>
    <t>review exception code in BOH/BA</t>
  </si>
  <si>
    <t>input IO, update 3.1</t>
  </si>
  <si>
    <t>update 3.2</t>
  </si>
  <si>
    <t>inform shippper done update or reject</t>
  </si>
  <si>
    <t>input carrier, vessel name, ETD/ETA, SI cot, carrier bk#, volume</t>
  </si>
  <si>
    <t xml:space="preserve">update infor if revised plan or update timeline if vessel delay </t>
  </si>
  <si>
    <t>record BA time, release booking to shipper time</t>
  </si>
  <si>
    <t>record voy# in 31.20</t>
  </si>
  <si>
    <t>record timeline send task</t>
  </si>
  <si>
    <t>record timeline check ISF</t>
  </si>
  <si>
    <t>record timeline in FCR, MNF</t>
  </si>
  <si>
    <t>record update ATD, task done</t>
  </si>
  <si>
    <t>Release F Load booking</t>
  </si>
  <si>
    <t>send email shipper</t>
  </si>
  <si>
    <t>update shipper if vessel delay/timeline change</t>
  </si>
  <si>
    <t>SPR/BOH</t>
  </si>
  <si>
    <t>Send SPR/ BOH/ Carrier BK to WH</t>
  </si>
  <si>
    <t>find and attach carrier bookings</t>
  </si>
  <si>
    <t>prepare file BOH</t>
  </si>
  <si>
    <t>send email WH</t>
  </si>
  <si>
    <t>update WH if vessel delay/timeline change</t>
  </si>
  <si>
    <t>update 31.20</t>
  </si>
  <si>
    <t>inform shipper</t>
  </si>
  <si>
    <t>inform GSC</t>
  </si>
  <si>
    <t>donnload shipment detail on Web focus/update file BA</t>
  </si>
  <si>
    <t>send email inform customer</t>
  </si>
  <si>
    <t>DATA PRODUCTION PROCESS.</t>
  </si>
  <si>
    <t>check carrier bk#, vessel details, cont type, volume</t>
  </si>
  <si>
    <t>check booking#/PO/style</t>
  </si>
  <si>
    <t>check brand, DC</t>
  </si>
  <si>
    <t>check plan, recheck carrier booking/delay notice, vessel timeline, SI cot, volume</t>
  </si>
  <si>
    <t>send task GSC (compose email)</t>
  </si>
  <si>
    <t>review task to find VOY# to check ISF</t>
  </si>
  <si>
    <t xml:space="preserve">using IO to check ISF by ETD -2 </t>
  </si>
  <si>
    <t>record ISF status by IO</t>
  </si>
  <si>
    <t>Fixing (if any) by send email to check with factory</t>
  </si>
  <si>
    <t>using IO to check match AMS (on ETD)</t>
  </si>
  <si>
    <t>record Bill on File</t>
  </si>
  <si>
    <t>recheck with carrier if no bill on file by write email</t>
  </si>
  <si>
    <t>Open file that GSC send SA error report &amp; see data</t>
  </si>
  <si>
    <t>open more ACS 123.31.20</t>
  </si>
  <si>
    <t>open CS file to see VOY# need to be checked ASN (Fty release file)</t>
  </si>
  <si>
    <t>input details APLL BK# to check if ASN (factory release file) are available.</t>
  </si>
  <si>
    <t xml:space="preserve">prepare email to send vendors to request missing ASN (factory release file) </t>
  </si>
  <si>
    <t>recheck ASN/factory released file (in  in 7.121) after vendor's confirmation</t>
  </si>
  <si>
    <t>List out APLL BK# which are wrong ship mode/Voy number/container number for mass correction</t>
  </si>
  <si>
    <t>Mass correction (in 5.4; 5.7, 7.121)</t>
  </si>
  <si>
    <t xml:space="preserve">Run 7.120 (per Voy) to capture data
</t>
  </si>
  <si>
    <t xml:space="preserve">Re-check if data already capture </t>
  </si>
  <si>
    <t>check record of VOY to print FCR at ETD +1</t>
  </si>
  <si>
    <t>open ACS 123 and log in, enter to 6.15</t>
  </si>
  <si>
    <t>insert details and put enter to print</t>
  </si>
  <si>
    <t>Record in CS's file</t>
  </si>
  <si>
    <t>open ACS 123 and log in, enter to 7.20</t>
  </si>
  <si>
    <t>Open 9.50</t>
  </si>
  <si>
    <t>input Voy, email to download</t>
  </si>
  <si>
    <t>Waiting for system download</t>
  </si>
  <si>
    <t>Combine docs (FCR, MBL, MNF, HBL) to send doc team via email</t>
  </si>
  <si>
    <t>filter VOY need to require MBL</t>
  </si>
  <si>
    <t>send email GSC and getting MBL</t>
  </si>
  <si>
    <t>EMAIL</t>
  </si>
  <si>
    <t>search email sample of destination</t>
  </si>
  <si>
    <t>prepare details of the email (write email)</t>
  </si>
  <si>
    <t>attached document in email and send email</t>
  </si>
  <si>
    <t>open Web focus</t>
  </si>
  <si>
    <t>chose report type</t>
  </si>
  <si>
    <t>input details in Web forcus</t>
  </si>
  <si>
    <t>open DN of carrier, web focus report</t>
  </si>
  <si>
    <t>chose the ETD need confirmed</t>
  </si>
  <si>
    <t>create colume next to Bill colume of web focus report and set MATCH formular to check bill number withDN of carrier</t>
  </si>
  <si>
    <t>create colume next to Bill colume of DN and set MATCH formular to recheck bill with web focus report</t>
  </si>
  <si>
    <t>remove duplicate for bill number, container number, type number</t>
  </si>
  <si>
    <t>sort container number and type number</t>
  </si>
  <si>
    <t>open carrier local charges in customer file</t>
  </si>
  <si>
    <t>chose carrier name in file to check rate</t>
  </si>
  <si>
    <t>compare rate from carrier DN with customer file</t>
  </si>
  <si>
    <t>confirm or reject DN</t>
  </si>
  <si>
    <t>BILLING</t>
  </si>
  <si>
    <t>SAP/ GFF/ PO</t>
  </si>
  <si>
    <t>check dublicate bill/invoice/charge name</t>
  </si>
  <si>
    <t>login to carrier web</t>
  </si>
  <si>
    <t>dowload invoice on carrier's website</t>
  </si>
  <si>
    <t>get data (SVC, type, cus)</t>
  </si>
  <si>
    <t>pivot table to get amount per customer, charge name</t>
  </si>
  <si>
    <t>input GL# per charge nmae from source file</t>
  </si>
  <si>
    <t>Create excel file to upload PO</t>
  </si>
  <si>
    <t>login to SAP</t>
  </si>
  <si>
    <t>upload file on SAP</t>
  </si>
  <si>
    <t>re-check PO info on SAP</t>
  </si>
  <si>
    <t>Remark PO No. on invoice</t>
  </si>
  <si>
    <t>create templete to get approval</t>
  </si>
  <si>
    <t xml:space="preserve">send email to approvor </t>
  </si>
  <si>
    <t xml:space="preserve">send email to FIN </t>
  </si>
  <si>
    <t>find MBL# in record</t>
  </si>
  <si>
    <t>check details of Margin amount</t>
  </si>
  <si>
    <t>export to excel file to record</t>
  </si>
  <si>
    <t>REPORTING &amp; OTHERS</t>
  </si>
  <si>
    <t>check record</t>
  </si>
  <si>
    <t>input report detail (carrier, POL, dest, week, volume…)</t>
  </si>
  <si>
    <t>update info in report if vessel delay</t>
  </si>
  <si>
    <t>Vendor Onboarding</t>
  </si>
  <si>
    <t>get shipper info</t>
  </si>
  <si>
    <t>create shipper code in ACS, LSS, assign customer, vendor</t>
  </si>
  <si>
    <t>VEP and send file to shipper, remark shipper about customer VF rules</t>
  </si>
  <si>
    <t>instruct shipper submit booking on LSS if they have concern</t>
  </si>
  <si>
    <t>Checking Email</t>
  </si>
  <si>
    <t>Email Checking</t>
  </si>
  <si>
    <t>email from customer</t>
  </si>
  <si>
    <t>email from shippers</t>
  </si>
  <si>
    <t>email from carriers</t>
  </si>
  <si>
    <t>email from GSC</t>
  </si>
  <si>
    <t>email from APLL-KAM, LA</t>
  </si>
  <si>
    <t>Phone Call</t>
  </si>
  <si>
    <t>CALL</t>
  </si>
  <si>
    <t>Incoming/ outcoming</t>
  </si>
  <si>
    <t>call from/to shippers</t>
  </si>
  <si>
    <t>call from/to carriers</t>
  </si>
  <si>
    <t>call from/to WH</t>
  </si>
  <si>
    <t>call/chat to APLL-KAM, LA</t>
  </si>
  <si>
    <t>check carrier website or via email</t>
  </si>
  <si>
    <t>inform ATD to shipper</t>
  </si>
  <si>
    <t>Pull Report / open &amp; filter report</t>
  </si>
  <si>
    <t>redo for each destination + range of CRDs + consignee</t>
  </si>
  <si>
    <t>depend on total amount of POs received (the more POs, the more waiting time), on internet, system</t>
  </si>
  <si>
    <t>if PO mismatch CRD, quantity or both, need to recheck manually</t>
  </si>
  <si>
    <t>need to recheck both LSS + ACS if PO update late</t>
  </si>
  <si>
    <t>Air+Sea</t>
  </si>
  <si>
    <t>Exceptional</t>
  </si>
  <si>
    <t>- Asking shipper for flight schedule, AFF, MAWB#, HAWB# information for CS file + system update
- Receive flight schedule from shipper, input into CS file
- Filter CRD, ETD and send email to AFF to push 1st pre-alert on CRD (a must as SOP)
- Check 1st pre-alert, input final DEST + Charge weight, CBM, GW into CS file (as SOP)</t>
  </si>
  <si>
    <t>plan for 22 regular destinations</t>
  </si>
  <si>
    <t>Create CLP</t>
  </si>
  <si>
    <t>Brio report</t>
  </si>
  <si>
    <t>Check unprint OI/LI/FCR</t>
  </si>
  <si>
    <t>Utilize Brio data</t>
  </si>
  <si>
    <t>Control shipment per account</t>
  </si>
  <si>
    <t xml:space="preserve">Download MNF, send soft copy </t>
  </si>
  <si>
    <t>Download MNF</t>
  </si>
  <si>
    <t>Download report by week schedule</t>
  </si>
  <si>
    <t>save doc to folder</t>
  </si>
  <si>
    <t>check and verify documents on LSS ( Dest Asia &amp; Eu &amp; UK)</t>
  </si>
  <si>
    <t>download document and save it to folder</t>
  </si>
  <si>
    <t>depend on connection</t>
  </si>
  <si>
    <t>open Shiplog file open Shiplog file &amp; check NGC# on file and collect corresponding CO EU &amp; UK</t>
  </si>
  <si>
    <t>Pouching CO FOR KOREA shipment</t>
  </si>
  <si>
    <t>input data on label file and print label for pouching CO Korea</t>
  </si>
  <si>
    <t xml:space="preserve">send mail to VF and wait to get LOA </t>
  </si>
  <si>
    <t>send mail to FedEx and wait them approve the request</t>
  </si>
  <si>
    <t>after FedEx confirm, send information to VF so that they create AWB</t>
  </si>
  <si>
    <t>set up bill and print AWB</t>
  </si>
  <si>
    <t xml:space="preserve">contact with FedEx team arrange to pick up </t>
  </si>
  <si>
    <t>login template report on LSS+</t>
  </si>
  <si>
    <t>EMLUX</t>
  </si>
  <si>
    <t>Filter PO per destination + range of CRDs + consignee</t>
  </si>
  <si>
    <t>Copy to IO, run IO</t>
  </si>
  <si>
    <t>Waiting IO result</t>
  </si>
  <si>
    <t>Checking PO - match or not match</t>
  </si>
  <si>
    <t>if PO mismatch CRD, quantity or both.</t>
  </si>
  <si>
    <t>Email shippers recheck PO mismatch</t>
  </si>
  <si>
    <t>Via LSS+ V&amp;R</t>
  </si>
  <si>
    <t>Review shipper revison request, check tolerance</t>
  </si>
  <si>
    <t>Create CLP for C load</t>
  </si>
  <si>
    <t>Send delay notice</t>
  </si>
  <si>
    <t>Using Macro to get HSC from ACS123 then update HSC on shipper's CLP to send it to GSC</t>
  </si>
  <si>
    <t>Print OI in ACS123 &amp; send it to Doc team.</t>
  </si>
  <si>
    <t xml:space="preserve">Print OI in ACS123 &amp; send </t>
  </si>
  <si>
    <t xml:space="preserve">check documents received on mail 
</t>
  </si>
  <si>
    <t>Creat coversheet</t>
  </si>
  <si>
    <t>Bill</t>
  </si>
  <si>
    <t>fill in coversheet form</t>
  </si>
  <si>
    <t>login in EDS sys</t>
  </si>
  <si>
    <t xml:space="preserve">choose shipment details that need to upload document </t>
  </si>
  <si>
    <t xml:space="preserve">upload the document </t>
  </si>
  <si>
    <t xml:space="preserve">send document via mail </t>
  </si>
  <si>
    <t>stamp in original document  and  pouching</t>
  </si>
  <si>
    <t>Using estimate time from DOC since no example</t>
  </si>
  <si>
    <t>EUROM</t>
  </si>
  <si>
    <t>PO</t>
  </si>
  <si>
    <t>open ACS 123.1.1 to find BP code</t>
  </si>
  <si>
    <t>send document via mail rely on BP code</t>
  </si>
  <si>
    <t>check documents received on mail</t>
  </si>
  <si>
    <t>FCR</t>
  </si>
  <si>
    <t>login in LSS+ sys</t>
  </si>
  <si>
    <t>search booking</t>
  </si>
  <si>
    <t>from column E and fill data to blank fields (column N, O, P)</t>
  </si>
  <si>
    <t>Via LSS+</t>
  </si>
  <si>
    <t xml:space="preserve">check documents received on mail
</t>
  </si>
  <si>
    <t>open ACS 123.3.6 and input doc received date</t>
  </si>
  <si>
    <t>open Bill and vendor's document for check</t>
  </si>
  <si>
    <t>input Bill + MNF +  vendor's document in PDF24</t>
  </si>
  <si>
    <t>Copy data from report to paste in scan file</t>
  </si>
  <si>
    <t>Open GTN</t>
  </si>
  <si>
    <t>Download report PO data from GTN</t>
  </si>
  <si>
    <t>Check information in GTN report ( Status, ship mode, , sale term)</t>
  </si>
  <si>
    <t>Copy PO data from GTN report to paste in Scan file</t>
  </si>
  <si>
    <t>Check shipper's bk on Scan file with PO data from GTN report.</t>
  </si>
  <si>
    <t>Send email to reject bk to shipper due to wrong ship mode/ transfer point/ out of SCD…</t>
  </si>
  <si>
    <t>Once got feedback final qty from shippers, recheck qty if have any
'Email to customer if:
+ Quantity over tolerance +- 5%
'Email to vendor/customer if:
+ Missing COO/ COO not submit on time.
'Check irregular case: vendor change/delay  HOD</t>
  </si>
  <si>
    <t>Download VCDN - send to KWE</t>
  </si>
  <si>
    <t>Revise and update 3.2</t>
  </si>
  <si>
    <t>Cancel Booking 3.1</t>
  </si>
  <si>
    <t>Adding APLL # on DN &amp; Send DN to GSC team to issue LI#  and GFF job#</t>
  </si>
  <si>
    <t>Run report in webforcus to recheck if missing ABL or not</t>
  </si>
  <si>
    <t>_ Download report on web focus to print FCR (120 second)
_ Open report and EDI file to check destination to prepare Log book to send to doc team (15 second)
_ Open Log book to prepare for doc team and Macro (15 second)
_ Prepare Log book to send to Doc Team (300 second)
 + fill data from webfocus to Logbook (100 second)
 + mass arrange data in Logbook to count FCR (100 second)
 + insert pivot charge to to arrange data (100 second)
_ Copy FCR number to Macro to print (60 second)
_ Wait for printed FCR (100 second)
_ Rename FCR for doc Team (100 second)
_ Copy FCR to folder (80 second)</t>
  </si>
  <si>
    <t>300 - 400 bills/ voy</t>
  </si>
  <si>
    <t>Send HAWB to Doc team</t>
  </si>
  <si>
    <t>Send HTS to carrier</t>
  </si>
  <si>
    <t>_ Download report on web focus to chec HTS code (120 second)
_ Open report and Macro to run HTS (30 second)
_ Wait for Macro run (170 second)
_ Mass updated for booking that have error after run Macro (90 second)</t>
  </si>
  <si>
    <t>Sailing Schedule report (weekly report)</t>
  </si>
  <si>
    <t>_ Download web focus
_ Check schedule of each carrier that have shipment in this week
_ Prepare excel report file (collect information from web focus and schedule of carrier, set formular)</t>
  </si>
  <si>
    <t>LP delay report (weekly report)</t>
  </si>
  <si>
    <t>_ Download web focus
_ Check schedule of each carrier that have shipment in this week
_ Prepare excel report file (collect information from web focus and schedule of carrier, set formular)
_ having 5-7 files per weeks</t>
  </si>
  <si>
    <t>Light load report (weekly)</t>
  </si>
  <si>
    <t>_ Received Supervision report from Vitamas and open
_ Open loading plan of vendor
_ Prepair excel report file (collect information from Supervision report from Vitamas and loading plan of vendor then compare, set formular )</t>
  </si>
  <si>
    <t>AMCC report (monthly)</t>
  </si>
  <si>
    <t>_ Download web focus
_ Prepair excel report file ( set formular, inset pivot chart)</t>
  </si>
  <si>
    <t>update traction report</t>
  </si>
  <si>
    <t>input data in GAP's report form</t>
  </si>
  <si>
    <t>FTA Style list report</t>
  </si>
  <si>
    <t xml:space="preserve">-FTA Style list report - sorting files
-Send to vendor
-Copy to Scan file
</t>
  </si>
  <si>
    <t xml:space="preserve"> -input vessel schedule in file
-open SO system 
-upload file in SO</t>
  </si>
  <si>
    <t>SO  checking &amp; planning</t>
  </si>
  <si>
    <t xml:space="preserve">1.	UNASSIGN ORDER FROM EXIST SHIPT ID
2.	CREATE NEW SHIPT ID
3.	FREEZE SHIPT ID
4.	RUN SHIPT SUMMARY REPORT TO UNASSIGN ORDER SO THAT SYSTEM REPLAN </t>
  </si>
  <si>
    <t>-check carrier delay notice
-open GTN
-search container#
-Input delay reason code, save and close
-Recheck delay reason code to see valid in GTNexus or not</t>
  </si>
  <si>
    <t>- Revised upto 3 times for 1 container</t>
  </si>
  <si>
    <t>Check DN suppervision via Vitamas</t>
  </si>
  <si>
    <t>- Open Statement of Vitamas.
- Open record in our excel file.
- compare between statement with our excel file.
- Open buying rate to check &amp; confirm rate.</t>
  </si>
  <si>
    <t>Receive weekly log book from CS Booking showing voy list =&gt; copy to personal folder</t>
  </si>
  <si>
    <t>Create voy folder accordingly by Macro</t>
  </si>
  <si>
    <t> </t>
  </si>
  <si>
    <t xml:space="preserve">
_ Open report to check destination and send to GAP team follow weekly (15 second)
_ Copy FCR number to Macro to print (60 second)
_ Wait for printed FCR (100 second)
_ Copy FCR to folder (80 second)</t>
  </si>
  <si>
    <t>Access CS shipment report, copy data to DOC management report (combine multiple dest to control)</t>
  </si>
  <si>
    <t>Input raw data/ Refesh Monthly Management Report (MMR)</t>
  </si>
  <si>
    <t>Depending on the total PO quantity of each log book, Report PIC assigns factories flexibly to members so that the total PO quantity each member undertakes must be equal.
(the difference in PO will be recorded &amp; calculated for the following log book)</t>
  </si>
  <si>
    <t>Teammate open updated MMR, sort their assigned factories</t>
  </si>
  <si>
    <t>collect BL &amp; vendor's document via email (all dest )</t>
  </si>
  <si>
    <t>Vendor</t>
  </si>
  <si>
    <t>Document permanent assigned PIC access to vendor Google Drive (GGD) account to download documents (1 vendor has got 1 account)
then Input vendor documents to "Document Folder" created by DOC Team in T:/ drive</t>
  </si>
  <si>
    <t>Collect vendor docs via email</t>
  </si>
  <si>
    <t>open ACS 123.6.4 and input doc received date (COUNT PER FCR) by Macro</t>
  </si>
  <si>
    <t>Collect assigned vendor docs per voy  on shared drive then save to personal folder =&gt; Rename vendor docs by macro with set up filename</t>
  </si>
  <si>
    <t>PIC download docs from T:/ to personal folder to control</t>
  </si>
  <si>
    <t>Download copy FCRs on (T) drive (provided by CS) / per vendor
=&gt; Rename FCR# by macro and copy&amp;paste to docs folder for checking</t>
  </si>
  <si>
    <t>Collect assigned FCR per voy on shared folder then save to personal folder =&gt; Rename FCR by macro with set up filename</t>
  </si>
  <si>
    <t xml:space="preserve">1. Split BL MAEU&amp;ONEY by split BL tool (no need for HDMU, CMDU)
(Cut all renamed SWBs per carrier folder then paste to new folder (T) drive)
2. HDMU, CMDU, MAEU, ONEY: Open rename macro to add name file CONT#_BL#_VENDOR </t>
  </si>
  <si>
    <t>Download BL from shared drive per Carrier/per voy.</t>
  </si>
  <si>
    <t>Download Manifest per Cont# by Macro and rename manually</t>
  </si>
  <si>
    <t>Check vendor's documents (COUNT PER PO)</t>
  </si>
  <si>
    <t>Check and confirm correct documents to KWE team via email</t>
  </si>
  <si>
    <t xml:space="preserve">Merge vendor docs &amp; FCR &amp; BL (COUNT PER FCR)
All Final doc set were input to (T) drive </t>
  </si>
  <si>
    <t>Merge Final Doc set per Cont# (vendor docs &amp; FCR &amp; BL &amp; Manifest)</t>
  </si>
  <si>
    <t>Access Drop box folder of GAP broker (EI): Prod (LAX)</t>
  </si>
  <si>
    <t>Upload Document set per Cont# 
Screenshoot those uploaded files</t>
  </si>
  <si>
    <t>Send email</t>
  </si>
  <si>
    <t>Send notification email to GAP broker (EI)</t>
  </si>
  <si>
    <t>Check and reponse daily EI request docs email</t>
  </si>
  <si>
    <t>Check and reponse FS Invoice audit email</t>
  </si>
  <si>
    <t>BA via LSS+</t>
  </si>
  <si>
    <t>Check rate on OG website (Based on routing)</t>
  </si>
  <si>
    <t>Planing for 5 DC ( 5 Destination )</t>
  </si>
  <si>
    <t>Create CLP for Air</t>
  </si>
  <si>
    <t>review shipper revison request, check tolerance.</t>
  </si>
  <si>
    <t>DSG Carrier Summary report</t>
  </si>
  <si>
    <t>DSG Air Extractions</t>
  </si>
  <si>
    <t>DICKS Vessel Delay Status</t>
  </si>
  <si>
    <t>Checking ATD and inform to shipper ( no need update Atd on 31.20)</t>
  </si>
  <si>
    <t>open MNF file and SA for check</t>
  </si>
  <si>
    <t>input Bill + SA into PDF 24</t>
  </si>
  <si>
    <t>Send doc</t>
  </si>
  <si>
    <t>create mail to send</t>
  </si>
  <si>
    <t>input data to mail  for send</t>
  </si>
  <si>
    <t>BA via SO</t>
  </si>
  <si>
    <t xml:space="preserve">check documents received on mail (dest US)
</t>
  </si>
  <si>
    <t>login in customer website</t>
  </si>
  <si>
    <t xml:space="preserve">login in broker website </t>
  </si>
  <si>
    <t>receive list voy via email from CS</t>
  </si>
  <si>
    <t>copy data to excel for file control after receiving data file via mail from CS</t>
  </si>
  <si>
    <t>login in broker link (FTP Carmichael/Expeditor for per Dest)</t>
  </si>
  <si>
    <t>Send copy docs</t>
  </si>
  <si>
    <t>create mail and send C/O or  the REX number to customer (for only EU Dest)</t>
  </si>
  <si>
    <t xml:space="preserve">Pouching original docs </t>
  </si>
  <si>
    <t>cross-check docs with the label and pouching document</t>
  </si>
  <si>
    <t>login in customer website (VISTA OUTDOOR WEB)</t>
  </si>
  <si>
    <t>create mail and send draft FCR&amp;BILL to Traction</t>
  </si>
  <si>
    <t>create mail and send draft doc to Traction</t>
  </si>
  <si>
    <t>create mail and send final FCR&amp;BILL to traction</t>
  </si>
  <si>
    <t>create mail and send final doc to Traction</t>
  </si>
  <si>
    <t>create mail and send final C/O to Traction</t>
  </si>
  <si>
    <t>in/out</t>
  </si>
  <si>
    <t>create mail and send copy docs to customer</t>
  </si>
  <si>
    <t xml:space="preserve">Collect report ACSR by "get data" excel tool </t>
  </si>
  <si>
    <t>- Report PTS will be uploaded to ACS multiple times/day (A report contain 1-4 bkg)
- Redo when vendor revise/update PTS</t>
  </si>
  <si>
    <t>Report Exception</t>
  </si>
  <si>
    <t>Check with vendor/ KAM/ GTN support/ Cust to find reason bkg fail at end ̣(ACSR) =&gt; GTN will reload or raise eConnect to retrigger bkg</t>
  </si>
  <si>
    <t xml:space="preserve">copy to IO, run IO 3.1 </t>
  </si>
  <si>
    <t>- Run 3.1 "get data" to check dest, ACD, Load type
- Run 3.1 "update" exact Voy 
- Redo when vendor revise/update PTS</t>
  </si>
  <si>
    <t xml:space="preserve">copy to IO, run IO 3.2 </t>
  </si>
  <si>
    <t>Redo when vendor revise/update PTS</t>
  </si>
  <si>
    <t>- Depend on total amount of POs, internet, system
- Abt 30 mins after update exact voy + get data 3.2, bkg will be flow to SO+ auto-approved</t>
  </si>
  <si>
    <t>Making each BOH ETD from scan file</t>
  </si>
  <si>
    <t xml:space="preserve">Checking PO on SO+ </t>
  </si>
  <si>
    <t xml:space="preserve">Checking quantity, Division, PO clasification, Priority code, ETD </t>
  </si>
  <si>
    <t>Check with cust PO without Priority code before planning if missing</t>
  </si>
  <si>
    <t xml:space="preserve">Email shippers recheck PO mismatch </t>
  </si>
  <si>
    <t>If PO mismatch quantity, destination</t>
  </si>
  <si>
    <t>Release booking to shipper (A load)</t>
  </si>
  <si>
    <t>Always note rules of TOMEU in email</t>
  </si>
  <si>
    <t>Reject booking to shipper update/ revise on SO+ and email rejection to shipper</t>
  </si>
  <si>
    <t xml:space="preserve">Note bkg rejected on personal BOH 
Reject bkg cut-off: ETD - 10 days </t>
  </si>
  <si>
    <t>Place bkg with carrier</t>
  </si>
  <si>
    <t>Pull report SO+ and cross check quantity with BOH + TBS stock report to get BA file</t>
  </si>
  <si>
    <t>If have bkg mismatch in GW, request shipper send VGM revision</t>
  </si>
  <si>
    <t>Create Shipment ID (SID) in SO+ &amp; Send request SID approval on SO</t>
  </si>
  <si>
    <t>Send BA to cust by email</t>
  </si>
  <si>
    <t>In email must be attached plan file + mentioned quantity cont of each DC, the corresponding SID# and recommend from origin</t>
  </si>
  <si>
    <t xml:space="preserve">Revise planning </t>
  </si>
  <si>
    <t>As customer's request (combine SID, change DC, hold bkg…)</t>
  </si>
  <si>
    <t>Unassign old SID# and create new SID# on SO+</t>
  </si>
  <si>
    <t>Send replanning to cust via mail</t>
  </si>
  <si>
    <t>Attached new SID# and updated excel file</t>
  </si>
  <si>
    <t>Check and remind cust to approve all SID# on SO+</t>
  </si>
  <si>
    <t>No cargo is to be shipped without an SID approved by PVH Central Inbound.</t>
  </si>
  <si>
    <t>Sending final plan + amendment booking to WH team</t>
  </si>
  <si>
    <t xml:space="preserve">Pull report SO+ &amp; (purpose:  for shipper's reference to do their own planning) </t>
  </si>
  <si>
    <t xml:space="preserve">Send report to each shipper </t>
  </si>
  <si>
    <t>Check shipper load plan to meet cust's requirement</t>
  </si>
  <si>
    <t xml:space="preserve">Create SID# and check SID approval on SO+ </t>
  </si>
  <si>
    <t>Check carrier bk</t>
  </si>
  <si>
    <t xml:space="preserve"> </t>
  </si>
  <si>
    <t>Report  carrier  +    compliance's vendor weekly</t>
  </si>
  <si>
    <t xml:space="preserve">check documents received on mail (dest EU)
</t>
  </si>
  <si>
    <t>Rename document/ FCR (by macro)</t>
  </si>
  <si>
    <t>Search multi documnent sets in "document folder" per voy then rename.
Rename FCR by per voy</t>
  </si>
  <si>
    <t>login in customer website (GTN system)</t>
  </si>
  <si>
    <t>create mail and send copy bill to customer</t>
  </si>
  <si>
    <t>BA via email</t>
  </si>
  <si>
    <t>xx1</t>
  </si>
  <si>
    <t>create mail and send copy docs to customer&amp;broker</t>
  </si>
  <si>
    <t>Carrier Summary report</t>
  </si>
  <si>
    <t>Vessel Delay Status</t>
  </si>
  <si>
    <t>input OI + Bill + MNF in PDF24</t>
  </si>
  <si>
    <t>create mail and send copy bill to ELDOR</t>
  </si>
  <si>
    <t>download document from email and save to folder</t>
  </si>
  <si>
    <t>input Bill + MNF + FCR   vendor's document in PDF24</t>
  </si>
  <si>
    <t>Doc pre-alert</t>
  </si>
  <si>
    <t>Sending pre-alert via email</t>
  </si>
  <si>
    <t xml:space="preserve">Export file excel-&gt;PDF </t>
  </si>
  <si>
    <t xml:space="preserve">Send copy bill </t>
  </si>
  <si>
    <t>create mail and send copy docs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</si>
</sst>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_);_(* \(#,##0\);_(* &quot;-&quot;??_);_(@_)"/>
    <numFmt numFmtId="165" formatCode="0.0%"/>
    <numFmt numFmtId="166" formatCode="_(* #,##0.0_);_(* \(#,##0.0\);_(* &quot;-&quot;??_);_(@_)"/>
    <numFmt numFmtId="167" formatCode="_(* #,##0.000_);_(* \(#,##0.000\);_(* &quot;-&quot;??_);_(@_)"/>
    <numFmt numFmtId="168" formatCode="0.0000"/>
    <numFmt numFmtId="169" formatCode="_(* #,##0.0000_);_(* \(#,##0.0000\);_(* &quot;-&quot;??_);_(@_)"/>
    <numFmt numFmtId="170" formatCode="0.00000"/>
    <numFmt numFmtId="171" formatCode="_(* #,##0.00000_);_(* \(#,##0.00000\);_(* &quot;-&quot;??_);_(@_)"/>
  </numFmts>
  <fonts count="23" x14ac:knownFonts="1">
    <font>
      <sz val="11"/>
      <color theme="1"/>
      <name val="Calibri"/>
      <family val="2"/>
      <scheme val="minor"/>
    </font>
    <font>
      <b/>
      <sz val="11"/>
      <color theme="0"/>
      <name val="Calibri"/>
      <family val="2"/>
      <scheme val="minor"/>
    </font>
    <font>
      <b/>
      <sz val="10"/>
      <name val="Calibri Light"/>
      <family val="2"/>
    </font>
    <font>
      <sz val="11"/>
      <color theme="1"/>
      <name val="Calibri"/>
      <family val="2"/>
      <scheme val="minor"/>
    </font>
    <font>
      <b/>
      <sz val="11"/>
      <color theme="1"/>
      <name val="Calibri"/>
      <family val="2"/>
      <scheme val="minor"/>
    </font>
    <font>
      <b/>
      <sz val="11"/>
      <name val="Calibri"/>
      <family val="2"/>
      <scheme val="minor"/>
    </font>
    <font>
      <b/>
      <i/>
      <sz val="12"/>
      <color theme="1"/>
      <name val="Calibri"/>
      <family val="2"/>
      <scheme val="minor"/>
    </font>
    <font>
      <b/>
      <sz val="12"/>
      <color theme="1"/>
      <name val="Calibri"/>
      <family val="2"/>
      <scheme val="minor"/>
    </font>
    <font>
      <b/>
      <sz val="26"/>
      <color theme="1"/>
      <name val="Calibri"/>
      <family val="2"/>
      <scheme val="minor"/>
    </font>
    <font>
      <b/>
      <sz val="16"/>
      <color theme="1"/>
      <name val="Calibri"/>
      <family val="2"/>
      <scheme val="minor"/>
    </font>
    <font>
      <b/>
      <sz val="12"/>
      <color theme="0"/>
      <name val="Calibri"/>
      <family val="2"/>
      <scheme val="minor"/>
    </font>
    <font>
      <sz val="11"/>
      <color rgb="FFFF0000"/>
      <name val="Calibri"/>
      <family val="2"/>
      <scheme val="minor"/>
    </font>
    <font>
      <sz val="11"/>
      <color theme="1"/>
      <name val="Calibri"/>
      <family val="2"/>
    </font>
    <font>
      <sz val="11"/>
      <color rgb="FFFF0000"/>
      <name val="Calibri"/>
      <family val="2"/>
    </font>
    <font>
      <b/>
      <sz val="11"/>
      <color theme="1"/>
      <name val="Calibri"/>
      <family val="2"/>
    </font>
    <font>
      <sz val="11"/>
      <color theme="8"/>
      <name val="Calibri"/>
      <family val="2"/>
      <scheme val="minor"/>
    </font>
    <font>
      <sz val="11"/>
      <color theme="8"/>
      <name val="Calibri"/>
      <family val="2"/>
    </font>
    <font>
      <b/>
      <sz val="28"/>
      <color theme="1"/>
      <name val="Calibri"/>
      <family val="2"/>
      <scheme val="minor"/>
    </font>
    <font>
      <b/>
      <sz val="11"/>
      <color rgb="FFFF0000"/>
      <name val="Calibri"/>
      <family val="2"/>
      <scheme val="minor"/>
    </font>
    <font>
      <b/>
      <sz val="11"/>
      <color theme="3"/>
      <name val="Calibri"/>
      <family val="2"/>
      <scheme val="minor"/>
    </font>
    <font>
      <b/>
      <sz val="11"/>
      <color rgb="FFFFFFFF"/>
      <name val="Calibri"/>
      <family val="2"/>
      <scheme val="minor"/>
    </font>
    <font>
      <b/>
      <sz val="11"/>
      <color rgb="FF000000"/>
      <name val="Calibri"/>
      <family val="2"/>
      <scheme val="minor"/>
    </font>
    <font>
      <b/>
      <sz val="26"/>
      <name val="Calibri"/>
      <family val="2"/>
      <scheme val="minor"/>
    </font>
  </fonts>
  <fills count="24">
    <fill>
      <patternFill patternType="none"/>
    </fill>
    <fill>
      <patternFill patternType="gray125"/>
    </fill>
    <fill>
      <patternFill patternType="solid">
        <fgColor rgb="FF002269"/>
        <bgColor indexed="64"/>
      </patternFill>
    </fill>
    <fill>
      <patternFill patternType="solid">
        <fgColor theme="4" tint="0.79998168889431442"/>
        <bgColor indexed="64"/>
      </patternFill>
    </fill>
    <fill>
      <patternFill patternType="solid">
        <fgColor rgb="FFFFFF00"/>
        <bgColor indexed="64"/>
      </patternFill>
    </fill>
    <fill>
      <patternFill patternType="solid">
        <fgColor rgb="FF002060"/>
        <bgColor indexed="64"/>
      </patternFill>
    </fill>
    <fill>
      <patternFill patternType="solid">
        <fgColor rgb="FF92D050"/>
        <bgColor indexed="64"/>
      </patternFill>
    </fill>
    <fill>
      <patternFill patternType="solid">
        <fgColor rgb="FF7030A0"/>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4" tint="0.59999389629810485"/>
        <bgColor indexed="64"/>
      </patternFill>
    </fill>
    <fill>
      <patternFill patternType="solid">
        <fgColor rgb="FF0070C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2" tint="-0.499984740745262"/>
        <bgColor indexed="64"/>
      </patternFill>
    </fill>
    <fill>
      <patternFill patternType="solid">
        <fgColor theme="0"/>
        <bgColor indexed="64"/>
      </patternFill>
    </fill>
    <fill>
      <patternFill patternType="solid">
        <fgColor rgb="FF595959"/>
        <bgColor indexed="64"/>
      </patternFill>
    </fill>
    <fill>
      <patternFill patternType="solid">
        <fgColor rgb="FFFFFF00"/>
        <bgColor rgb="FF000000"/>
      </patternFill>
    </fill>
    <fill>
      <patternFill patternType="solid">
        <fgColor rgb="FF92D050"/>
        <bgColor rgb="FF000000"/>
      </patternFill>
    </fill>
    <fill>
      <patternFill patternType="solid">
        <fgColor theme="6" tint="-0.499984740745262"/>
        <bgColor indexed="64"/>
      </patternFill>
    </fill>
    <fill>
      <patternFill patternType="solid">
        <fgColor rgb="FFFFFFFF"/>
        <bgColor indexed="64"/>
      </patternFill>
    </fill>
    <fill>
      <patternFill patternType="solid">
        <fgColor rgb="FFFFFFFF"/>
        <bgColor rgb="FF000000"/>
      </patternFill>
    </fill>
    <fill>
      <patternFill patternType="solid">
        <fgColor rgb="FFD9E1F2"/>
        <bgColor indexed="64"/>
      </patternFill>
    </fill>
    <fill>
      <patternFill patternType="solid">
        <fgColor theme="1" tint="0.34998626667073579"/>
        <bgColor rgb="FF000000"/>
      </patternFill>
    </fill>
  </fills>
  <borders count="76">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medium">
        <color indexed="64"/>
      </bottom>
      <diagonal/>
    </border>
    <border>
      <left/>
      <right style="thin">
        <color indexed="64"/>
      </right>
      <top style="thin">
        <color indexed="64"/>
      </top>
      <bottom/>
      <diagonal/>
    </border>
    <border>
      <left/>
      <right/>
      <top/>
      <bottom style="medium">
        <color indexed="64"/>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medium">
        <color indexed="64"/>
      </right>
      <top/>
      <bottom style="thin">
        <color indexed="64"/>
      </bottom>
      <diagonal/>
    </border>
    <border>
      <left style="thin">
        <color indexed="64"/>
      </left>
      <right style="thin">
        <color indexed="64"/>
      </right>
      <top/>
      <bottom style="medium">
        <color indexed="64"/>
      </bottom>
      <diagonal/>
    </border>
    <border>
      <left/>
      <right/>
      <top style="thin">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top style="thin">
        <color indexed="64"/>
      </top>
      <bottom/>
      <diagonal/>
    </border>
    <border>
      <left/>
      <right/>
      <top/>
      <bottom style="thin">
        <color indexed="64"/>
      </bottom>
      <diagonal/>
    </border>
    <border>
      <left style="medium">
        <color indexed="64"/>
      </left>
      <right/>
      <top style="thin">
        <color indexed="64"/>
      </top>
      <bottom/>
      <diagonal/>
    </border>
    <border>
      <left style="medium">
        <color indexed="64"/>
      </left>
      <right style="medium">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diagonal/>
    </border>
    <border>
      <left/>
      <right/>
      <top style="thin">
        <color indexed="64"/>
      </top>
      <bottom style="thin">
        <color indexed="64"/>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1120">
    <xf numFmtId="0" fontId="0" fillId="0" borderId="0" xfId="0"/>
    <xf numFmtId="0" fontId="0" fillId="0" borderId="0" xfId="0" applyProtection="1">
      <protection locked="0"/>
    </xf>
    <xf numFmtId="14" fontId="9" fillId="0" borderId="0" xfId="0" applyNumberFormat="1" applyFont="1"/>
    <xf numFmtId="0" fontId="4" fillId="0" borderId="0" xfId="0" applyFont="1" applyProtection="1">
      <protection locked="0"/>
    </xf>
    <xf numFmtId="0" fontId="5" fillId="0" borderId="0" xfId="0" applyFont="1" applyProtection="1">
      <protection locked="0"/>
    </xf>
    <xf numFmtId="0" fontId="4" fillId="0" borderId="0" xfId="0" applyFont="1"/>
    <xf numFmtId="0" fontId="0" fillId="0" borderId="0" xfId="0" applyAlignment="1">
      <alignment vertical="center"/>
    </xf>
    <xf numFmtId="0" fontId="4" fillId="0" borderId="13" xfId="0" applyFont="1" applyBorder="1" applyAlignment="1">
      <alignment horizontal="center" vertical="center" wrapText="1"/>
    </xf>
    <xf numFmtId="0" fontId="4" fillId="0" borderId="55" xfId="0" applyFont="1" applyBorder="1" applyAlignment="1">
      <alignment horizontal="center" vertical="center" wrapText="1"/>
    </xf>
    <xf numFmtId="0" fontId="4" fillId="0" borderId="48" xfId="0" applyFont="1" applyBorder="1" applyAlignment="1">
      <alignment horizontal="center" vertical="center"/>
    </xf>
    <xf numFmtId="0" fontId="4" fillId="0" borderId="14" xfId="0" applyFont="1" applyBorder="1" applyAlignment="1">
      <alignment horizontal="center" vertical="center"/>
    </xf>
    <xf numFmtId="0" fontId="0" fillId="0" borderId="34" xfId="0" applyBorder="1" applyAlignment="1">
      <alignment vertical="center"/>
    </xf>
    <xf numFmtId="0" fontId="0" fillId="0" borderId="16" xfId="0" applyBorder="1" applyAlignment="1">
      <alignment vertical="center"/>
    </xf>
    <xf numFmtId="0" fontId="0" fillId="0" borderId="21" xfId="0" applyBorder="1" applyAlignment="1">
      <alignment vertical="center"/>
    </xf>
    <xf numFmtId="0" fontId="0" fillId="0" borderId="49" xfId="0" applyBorder="1" applyAlignment="1">
      <alignment vertical="center"/>
    </xf>
    <xf numFmtId="0" fontId="4" fillId="0" borderId="0" xfId="0" applyFont="1" applyAlignment="1">
      <alignment vertical="center"/>
    </xf>
    <xf numFmtId="0" fontId="4" fillId="0" borderId="0" xfId="0" applyFont="1" applyAlignment="1">
      <alignment vertical="center" wrapText="1"/>
    </xf>
    <xf numFmtId="0" fontId="4" fillId="13" borderId="13" xfId="0" applyFont="1" applyFill="1" applyBorder="1" applyAlignment="1">
      <alignment horizontal="center" vertical="center" wrapText="1"/>
    </xf>
    <xf numFmtId="0" fontId="0" fillId="0" borderId="26" xfId="0" applyBorder="1"/>
    <xf numFmtId="0" fontId="0" fillId="0" borderId="8" xfId="0" applyBorder="1"/>
    <xf numFmtId="0" fontId="4" fillId="13" borderId="20" xfId="0" applyFont="1" applyFill="1" applyBorder="1" applyAlignment="1">
      <alignment horizontal="center" vertical="center" wrapText="1"/>
    </xf>
    <xf numFmtId="0" fontId="0" fillId="4" borderId="21" xfId="0" applyFill="1" applyBorder="1" applyAlignment="1">
      <alignment vertical="center"/>
    </xf>
    <xf numFmtId="0" fontId="0" fillId="4" borderId="58" xfId="0" applyFill="1" applyBorder="1" applyAlignment="1">
      <alignment vertical="center"/>
    </xf>
    <xf numFmtId="0" fontId="4" fillId="0" borderId="8" xfId="0" applyFont="1" applyBorder="1" applyAlignment="1">
      <alignment horizontal="left" vertical="center"/>
    </xf>
    <xf numFmtId="167" fontId="6" fillId="0" borderId="1" xfId="0" applyNumberFormat="1" applyFont="1" applyBorder="1" applyAlignment="1">
      <alignment horizontal="center" vertical="center"/>
    </xf>
    <xf numFmtId="167" fontId="6" fillId="0" borderId="16" xfId="0" applyNumberFormat="1" applyFont="1" applyBorder="1" applyAlignment="1">
      <alignment horizontal="center" vertical="center"/>
    </xf>
    <xf numFmtId="167" fontId="6" fillId="0" borderId="20" xfId="0" applyNumberFormat="1" applyFont="1" applyBorder="1" applyAlignment="1">
      <alignment horizontal="center" vertical="center"/>
    </xf>
    <xf numFmtId="167" fontId="6" fillId="0" borderId="5" xfId="0" applyNumberFormat="1" applyFont="1" applyBorder="1" applyAlignment="1">
      <alignment horizontal="center" vertical="center"/>
    </xf>
    <xf numFmtId="167" fontId="7" fillId="4" borderId="48" xfId="0" applyNumberFormat="1" applyFont="1" applyFill="1" applyBorder="1" applyAlignment="1">
      <alignment horizontal="center" vertical="center"/>
    </xf>
    <xf numFmtId="0" fontId="9" fillId="0" borderId="0" xfId="0" applyFont="1" applyAlignment="1">
      <alignment horizontal="center" vertical="center"/>
    </xf>
    <xf numFmtId="14" fontId="8" fillId="0" borderId="36" xfId="0" applyNumberFormat="1" applyFont="1" applyBorder="1" applyAlignment="1" applyProtection="1">
      <alignment horizontal="left" vertical="center"/>
      <protection locked="0"/>
    </xf>
    <xf numFmtId="0" fontId="5" fillId="0" borderId="26" xfId="0" applyFont="1" applyBorder="1" applyAlignment="1" applyProtection="1">
      <alignment horizontal="left" vertical="center"/>
      <protection locked="0"/>
    </xf>
    <xf numFmtId="0" fontId="5" fillId="0" borderId="0" xfId="0" applyFont="1" applyAlignment="1" applyProtection="1">
      <alignment horizontal="left" vertical="center"/>
      <protection locked="0"/>
    </xf>
    <xf numFmtId="0" fontId="5" fillId="0" borderId="8" xfId="0" applyFont="1" applyBorder="1" applyAlignment="1" applyProtection="1">
      <alignment horizontal="left" vertical="center"/>
      <protection locked="0"/>
    </xf>
    <xf numFmtId="0" fontId="0" fillId="0" borderId="27" xfId="0" applyBorder="1"/>
    <xf numFmtId="0" fontId="0" fillId="0" borderId="32" xfId="0" applyBorder="1"/>
    <xf numFmtId="0" fontId="0" fillId="0" borderId="33" xfId="0" applyBorder="1"/>
    <xf numFmtId="0" fontId="4" fillId="0" borderId="32" xfId="0" applyFont="1" applyBorder="1"/>
    <xf numFmtId="0" fontId="4" fillId="0" borderId="33" xfId="0" applyFont="1" applyBorder="1"/>
    <xf numFmtId="0" fontId="0" fillId="0" borderId="29" xfId="0" applyBorder="1"/>
    <xf numFmtId="0" fontId="0" fillId="0" borderId="36" xfId="0" applyBorder="1"/>
    <xf numFmtId="0" fontId="0" fillId="0" borderId="7" xfId="0" applyBorder="1"/>
    <xf numFmtId="0" fontId="4" fillId="0" borderId="37" xfId="0" applyFont="1" applyBorder="1"/>
    <xf numFmtId="0" fontId="0" fillId="0" borderId="9" xfId="0" applyBorder="1"/>
    <xf numFmtId="0" fontId="0" fillId="0" borderId="67" xfId="0" applyBorder="1"/>
    <xf numFmtId="0" fontId="0" fillId="0" borderId="11" xfId="0" applyBorder="1"/>
    <xf numFmtId="0" fontId="0" fillId="0" borderId="37" xfId="0" applyBorder="1"/>
    <xf numFmtId="0" fontId="0" fillId="6" borderId="9" xfId="0" applyFill="1" applyBorder="1"/>
    <xf numFmtId="0" fontId="0" fillId="0" borderId="59" xfId="0" applyBorder="1"/>
    <xf numFmtId="0" fontId="0" fillId="4" borderId="0" xfId="0" applyFill="1"/>
    <xf numFmtId="0" fontId="17" fillId="0" borderId="2" xfId="0" applyFont="1" applyBorder="1" applyAlignment="1">
      <alignment vertical="center"/>
    </xf>
    <xf numFmtId="0" fontId="4" fillId="0" borderId="68" xfId="0" applyFont="1" applyBorder="1"/>
    <xf numFmtId="0" fontId="0" fillId="13" borderId="0" xfId="0" applyFill="1"/>
    <xf numFmtId="0" fontId="0" fillId="6" borderId="0" xfId="0" applyFill="1"/>
    <xf numFmtId="0" fontId="0" fillId="9" borderId="0" xfId="0" applyFill="1"/>
    <xf numFmtId="0" fontId="4" fillId="0" borderId="65" xfId="0" applyFont="1" applyBorder="1"/>
    <xf numFmtId="0" fontId="0" fillId="0" borderId="66" xfId="0" applyBorder="1"/>
    <xf numFmtId="0" fontId="12" fillId="0" borderId="0" xfId="0" applyFont="1"/>
    <xf numFmtId="0" fontId="4" fillId="0" borderId="28" xfId="0" applyFont="1" applyBorder="1"/>
    <xf numFmtId="0" fontId="8" fillId="0" borderId="0" xfId="0" applyFont="1" applyAlignment="1" applyProtection="1">
      <alignment horizontal="left" vertical="center"/>
      <protection locked="0"/>
    </xf>
    <xf numFmtId="0" fontId="1" fillId="0" borderId="0" xfId="0" applyFont="1" applyAlignment="1" applyProtection="1">
      <alignment horizontal="left" vertical="center"/>
      <protection locked="0"/>
    </xf>
    <xf numFmtId="14" fontId="8" fillId="0" borderId="36" xfId="0" applyNumberFormat="1" applyFont="1" applyBorder="1" applyAlignment="1">
      <alignment horizontal="left" vertical="center"/>
    </xf>
    <xf numFmtId="0" fontId="8" fillId="0" borderId="0" xfId="0" applyFont="1" applyAlignment="1">
      <alignment horizontal="left" vertical="center"/>
    </xf>
    <xf numFmtId="0" fontId="5" fillId="0" borderId="26" xfId="0" applyFont="1" applyBorder="1" applyAlignment="1">
      <alignment horizontal="left" vertical="center"/>
    </xf>
    <xf numFmtId="0" fontId="5" fillId="0" borderId="0" xfId="0" applyFont="1" applyAlignment="1">
      <alignment horizontal="left" vertical="center"/>
    </xf>
    <xf numFmtId="0" fontId="5" fillId="0" borderId="8" xfId="0" applyFont="1" applyBorder="1" applyAlignment="1">
      <alignment horizontal="left" vertical="center"/>
    </xf>
    <xf numFmtId="0" fontId="1" fillId="0" borderId="0" xfId="0" applyFont="1" applyAlignment="1">
      <alignment horizontal="left" vertical="center"/>
    </xf>
    <xf numFmtId="0" fontId="1" fillId="0" borderId="0" xfId="0" applyFont="1" applyAlignment="1">
      <alignment horizontal="left" vertical="center" wrapText="1"/>
    </xf>
    <xf numFmtId="2" fontId="4" fillId="0" borderId="8" xfId="0" applyNumberFormat="1" applyFont="1" applyBorder="1"/>
    <xf numFmtId="2" fontId="5" fillId="0" borderId="0" xfId="0" applyNumberFormat="1" applyFont="1" applyAlignment="1" applyProtection="1">
      <alignment horizontal="left" vertical="center"/>
      <protection locked="0"/>
    </xf>
    <xf numFmtId="2" fontId="5" fillId="0" borderId="0" xfId="0" applyNumberFormat="1" applyFont="1"/>
    <xf numFmtId="2" fontId="4" fillId="0" borderId="2" xfId="0" applyNumberFormat="1" applyFont="1" applyBorder="1" applyAlignment="1" applyProtection="1">
      <alignment horizontal="left" vertical="center" wrapText="1"/>
      <protection locked="0"/>
    </xf>
    <xf numFmtId="2" fontId="4" fillId="0" borderId="28" xfId="0" applyNumberFormat="1" applyFont="1" applyBorder="1" applyAlignment="1" applyProtection="1">
      <alignment horizontal="left" vertical="center"/>
      <protection locked="0"/>
    </xf>
    <xf numFmtId="2" fontId="4" fillId="0" borderId="8" xfId="0" applyNumberFormat="1" applyFont="1" applyBorder="1" applyAlignment="1">
      <alignment horizontal="left" vertical="center"/>
    </xf>
    <xf numFmtId="2" fontId="4" fillId="0" borderId="8" xfId="0" applyNumberFormat="1" applyFont="1" applyBorder="1" applyProtection="1">
      <protection locked="0"/>
    </xf>
    <xf numFmtId="2" fontId="4" fillId="0" borderId="0" xfId="0" applyNumberFormat="1" applyFont="1" applyProtection="1">
      <protection locked="0"/>
    </xf>
    <xf numFmtId="2" fontId="5" fillId="0" borderId="26" xfId="0" applyNumberFormat="1" applyFont="1" applyBorder="1"/>
    <xf numFmtId="2" fontId="4" fillId="0" borderId="32" xfId="0" applyNumberFormat="1" applyFont="1" applyBorder="1" applyAlignment="1" applyProtection="1">
      <alignment horizontal="left" vertical="center"/>
      <protection locked="0"/>
    </xf>
    <xf numFmtId="2" fontId="4" fillId="0" borderId="0" xfId="0" applyNumberFormat="1" applyFont="1"/>
    <xf numFmtId="2" fontId="4" fillId="0" borderId="28" xfId="0" applyNumberFormat="1" applyFont="1" applyBorder="1" applyProtection="1">
      <protection locked="0"/>
    </xf>
    <xf numFmtId="2" fontId="4" fillId="0" borderId="32" xfId="0" applyNumberFormat="1" applyFont="1" applyBorder="1" applyProtection="1">
      <protection locked="0"/>
    </xf>
    <xf numFmtId="2" fontId="5" fillId="0" borderId="22" xfId="0" applyNumberFormat="1" applyFont="1" applyBorder="1" applyAlignment="1" applyProtection="1">
      <alignment horizontal="left" vertical="center" wrapText="1"/>
      <protection locked="0"/>
    </xf>
    <xf numFmtId="2" fontId="5" fillId="0" borderId="19" xfId="0" applyNumberFormat="1" applyFont="1" applyBorder="1" applyAlignment="1" applyProtection="1">
      <alignment horizontal="left" vertical="center" wrapText="1"/>
      <protection locked="0"/>
    </xf>
    <xf numFmtId="0" fontId="4" fillId="0" borderId="0" xfId="0" applyFont="1" applyAlignment="1" applyProtection="1">
      <alignment horizontal="left" vertical="center"/>
      <protection locked="0"/>
    </xf>
    <xf numFmtId="0" fontId="4" fillId="0" borderId="0" xfId="0" applyFont="1" applyAlignment="1">
      <alignment horizontal="left" vertical="center"/>
    </xf>
    <xf numFmtId="0" fontId="4" fillId="0" borderId="8" xfId="0" applyFont="1" applyBorder="1" applyAlignment="1" applyProtection="1">
      <alignment horizontal="left" vertical="center"/>
      <protection locked="0"/>
    </xf>
    <xf numFmtId="0" fontId="8" fillId="0" borderId="36" xfId="0" applyFont="1" applyBorder="1" applyAlignment="1">
      <alignment horizontal="left" vertical="center"/>
    </xf>
    <xf numFmtId="1" fontId="8" fillId="0" borderId="36" xfId="0" applyNumberFormat="1" applyFont="1" applyBorder="1" applyAlignment="1">
      <alignment horizontal="left" vertical="center"/>
    </xf>
    <xf numFmtId="10" fontId="8" fillId="0" borderId="0" xfId="0" applyNumberFormat="1" applyFont="1" applyAlignment="1">
      <alignment horizontal="left" vertical="center"/>
    </xf>
    <xf numFmtId="2" fontId="8" fillId="0" borderId="0" xfId="0" applyNumberFormat="1" applyFont="1" applyAlignment="1">
      <alignment horizontal="left" vertical="center"/>
    </xf>
    <xf numFmtId="2" fontId="8" fillId="0" borderId="36" xfId="0" applyNumberFormat="1" applyFont="1" applyBorder="1" applyAlignment="1">
      <alignment horizontal="left" vertical="center"/>
    </xf>
    <xf numFmtId="10" fontId="8" fillId="0" borderId="36" xfId="0" applyNumberFormat="1" applyFont="1" applyBorder="1" applyAlignment="1">
      <alignment horizontal="left" vertical="center"/>
    </xf>
    <xf numFmtId="0" fontId="4" fillId="0" borderId="37" xfId="0" applyFont="1" applyBorder="1" applyAlignment="1">
      <alignment horizontal="left" vertical="center"/>
    </xf>
    <xf numFmtId="1" fontId="4" fillId="0" borderId="0" xfId="0" applyNumberFormat="1" applyFont="1" applyAlignment="1">
      <alignment horizontal="left" vertical="center"/>
    </xf>
    <xf numFmtId="10" fontId="4" fillId="0" borderId="0" xfId="0" applyNumberFormat="1" applyFont="1" applyAlignment="1">
      <alignment horizontal="left" vertical="center"/>
    </xf>
    <xf numFmtId="2" fontId="4" fillId="0" borderId="0" xfId="0" applyNumberFormat="1" applyFont="1" applyAlignment="1">
      <alignment horizontal="left" vertical="center"/>
    </xf>
    <xf numFmtId="0" fontId="5" fillId="0" borderId="2" xfId="0" applyFont="1" applyBorder="1" applyAlignment="1">
      <alignment horizontal="left" vertical="center" wrapText="1"/>
    </xf>
    <xf numFmtId="1" fontId="5" fillId="0" borderId="26" xfId="0" applyNumberFormat="1" applyFont="1" applyBorder="1" applyAlignment="1">
      <alignment horizontal="left" vertical="center"/>
    </xf>
    <xf numFmtId="0" fontId="5" fillId="0" borderId="32" xfId="0" applyFont="1" applyBorder="1" applyAlignment="1">
      <alignment horizontal="left" vertical="center" wrapText="1"/>
    </xf>
    <xf numFmtId="0" fontId="5" fillId="6" borderId="0" xfId="0" applyFont="1" applyFill="1" applyAlignment="1">
      <alignment horizontal="left" vertical="center"/>
    </xf>
    <xf numFmtId="1" fontId="5" fillId="0" borderId="0" xfId="0" applyNumberFormat="1" applyFont="1" applyAlignment="1">
      <alignment horizontal="left" vertical="center"/>
    </xf>
    <xf numFmtId="10" fontId="4" fillId="0" borderId="33" xfId="0" applyNumberFormat="1" applyFont="1" applyBorder="1" applyAlignment="1">
      <alignment horizontal="left" vertical="center"/>
    </xf>
    <xf numFmtId="0" fontId="5" fillId="13" borderId="0" xfId="0" applyFont="1" applyFill="1" applyAlignment="1">
      <alignment horizontal="left" vertical="center"/>
    </xf>
    <xf numFmtId="0" fontId="5" fillId="9" borderId="0" xfId="0" applyFont="1" applyFill="1" applyAlignment="1">
      <alignment horizontal="left" vertical="center"/>
    </xf>
    <xf numFmtId="0" fontId="5" fillId="0" borderId="28" xfId="0" applyFont="1" applyBorder="1" applyAlignment="1">
      <alignment horizontal="left" vertical="center" wrapText="1"/>
    </xf>
    <xf numFmtId="0" fontId="5" fillId="7" borderId="8" xfId="0" applyFont="1" applyFill="1" applyBorder="1" applyAlignment="1">
      <alignment horizontal="left" vertical="center"/>
    </xf>
    <xf numFmtId="1" fontId="5" fillId="0" borderId="8" xfId="0" applyNumberFormat="1" applyFont="1" applyBorder="1" applyAlignment="1">
      <alignment horizontal="left" vertical="center"/>
    </xf>
    <xf numFmtId="1" fontId="4" fillId="0" borderId="8" xfId="0" applyNumberFormat="1" applyFont="1" applyBorder="1" applyAlignment="1">
      <alignment horizontal="left" vertical="center"/>
    </xf>
    <xf numFmtId="10" fontId="4" fillId="0" borderId="29" xfId="0" applyNumberFormat="1" applyFont="1" applyBorder="1" applyAlignment="1">
      <alignment horizontal="left" vertical="center"/>
    </xf>
    <xf numFmtId="2" fontId="4" fillId="0" borderId="0" xfId="0" applyNumberFormat="1" applyFont="1" applyAlignment="1" applyProtection="1">
      <alignment horizontal="left" vertical="center"/>
      <protection locked="0"/>
    </xf>
    <xf numFmtId="0" fontId="4" fillId="0" borderId="26" xfId="0" applyFont="1" applyBorder="1" applyAlignment="1" applyProtection="1">
      <alignment horizontal="left" vertical="center"/>
      <protection locked="0"/>
    </xf>
    <xf numFmtId="0" fontId="5" fillId="0" borderId="1" xfId="0" applyFont="1" applyBorder="1" applyAlignment="1" applyProtection="1">
      <alignment horizontal="left" vertical="center" readingOrder="1"/>
      <protection locked="0"/>
    </xf>
    <xf numFmtId="0" fontId="5" fillId="6" borderId="1" xfId="0" applyFont="1" applyFill="1" applyBorder="1" applyAlignment="1" applyProtection="1">
      <alignment horizontal="left" vertical="center" readingOrder="1"/>
      <protection locked="0"/>
    </xf>
    <xf numFmtId="0" fontId="5" fillId="0" borderId="1" xfId="0" applyFont="1" applyBorder="1" applyAlignment="1" applyProtection="1">
      <alignment horizontal="left" vertical="center" wrapText="1" readingOrder="1"/>
      <protection locked="0"/>
    </xf>
    <xf numFmtId="0" fontId="5" fillId="6" borderId="1" xfId="0" applyFont="1" applyFill="1" applyBorder="1" applyAlignment="1" applyProtection="1">
      <alignment horizontal="left" vertical="center" wrapText="1" readingOrder="1"/>
      <protection locked="0"/>
    </xf>
    <xf numFmtId="0" fontId="5" fillId="7" borderId="1" xfId="0" applyFont="1" applyFill="1" applyBorder="1" applyAlignment="1" applyProtection="1">
      <alignment horizontal="left" vertical="center" wrapText="1" readingOrder="1"/>
      <protection locked="0"/>
    </xf>
    <xf numFmtId="0" fontId="5" fillId="7" borderId="15" xfId="0" applyFont="1" applyFill="1" applyBorder="1" applyAlignment="1" applyProtection="1">
      <alignment horizontal="left" vertical="center" wrapText="1" readingOrder="1"/>
      <protection locked="0"/>
    </xf>
    <xf numFmtId="0" fontId="18" fillId="7" borderId="1" xfId="0" applyFont="1" applyFill="1" applyBorder="1" applyAlignment="1" applyProtection="1">
      <alignment horizontal="left" vertical="center" wrapText="1" readingOrder="1"/>
      <protection locked="0"/>
    </xf>
    <xf numFmtId="0" fontId="5" fillId="0" borderId="23" xfId="0" applyFont="1" applyBorder="1" applyAlignment="1" applyProtection="1">
      <alignment horizontal="left" vertical="center" wrapText="1" readingOrder="1"/>
      <protection locked="0"/>
    </xf>
    <xf numFmtId="0" fontId="5" fillId="0" borderId="20" xfId="0" applyFont="1" applyBorder="1" applyAlignment="1" applyProtection="1">
      <alignment horizontal="left" vertical="center" wrapText="1" readingOrder="1"/>
      <protection locked="0"/>
    </xf>
    <xf numFmtId="0" fontId="5" fillId="0" borderId="0" xfId="0" applyFont="1" applyAlignment="1" applyProtection="1">
      <alignment horizontal="left" vertical="center" wrapText="1" readingOrder="1"/>
      <protection locked="0"/>
    </xf>
    <xf numFmtId="0" fontId="5" fillId="13" borderId="5" xfId="0" applyFont="1" applyFill="1" applyBorder="1" applyAlignment="1" applyProtection="1">
      <alignment horizontal="left" vertical="center" readingOrder="1"/>
      <protection locked="0"/>
    </xf>
    <xf numFmtId="165" fontId="5" fillId="0" borderId="15" xfId="0" applyNumberFormat="1" applyFont="1" applyBorder="1" applyAlignment="1" applyProtection="1">
      <alignment horizontal="left" vertical="center" readingOrder="1"/>
      <protection locked="0"/>
    </xf>
    <xf numFmtId="0" fontId="5" fillId="0" borderId="17" xfId="0" applyFont="1" applyBorder="1" applyAlignment="1" applyProtection="1">
      <alignment horizontal="left" vertical="center" readingOrder="1"/>
      <protection locked="0"/>
    </xf>
    <xf numFmtId="0" fontId="5" fillId="0" borderId="16" xfId="0" applyFont="1" applyBorder="1" applyAlignment="1" applyProtection="1">
      <alignment horizontal="left" vertical="center" wrapText="1" readingOrder="1"/>
      <protection locked="0"/>
    </xf>
    <xf numFmtId="0" fontId="5" fillId="0" borderId="15" xfId="0" applyFont="1" applyBorder="1" applyAlignment="1" applyProtection="1">
      <alignment horizontal="left" vertical="center" readingOrder="1"/>
      <protection locked="0"/>
    </xf>
    <xf numFmtId="0" fontId="5" fillId="8" borderId="15" xfId="0" applyFont="1" applyFill="1" applyBorder="1" applyAlignment="1" applyProtection="1">
      <alignment horizontal="left" vertical="center" readingOrder="1"/>
      <protection locked="0"/>
    </xf>
    <xf numFmtId="0" fontId="5" fillId="0" borderId="18" xfId="0" applyFont="1" applyBorder="1" applyAlignment="1" applyProtection="1">
      <alignment horizontal="left" vertical="center" readingOrder="1"/>
      <protection locked="0"/>
    </xf>
    <xf numFmtId="0" fontId="5" fillId="13" borderId="1" xfId="0" applyFont="1" applyFill="1" applyBorder="1" applyAlignment="1" applyProtection="1">
      <alignment horizontal="left" vertical="center" readingOrder="1"/>
      <protection locked="0"/>
    </xf>
    <xf numFmtId="0" fontId="5" fillId="6" borderId="4" xfId="0" applyFont="1" applyFill="1" applyBorder="1" applyAlignment="1" applyProtection="1">
      <alignment horizontal="left" vertical="center" wrapText="1" readingOrder="1"/>
      <protection locked="0"/>
    </xf>
    <xf numFmtId="0" fontId="5" fillId="6" borderId="15" xfId="0" applyFont="1" applyFill="1" applyBorder="1" applyAlignment="1" applyProtection="1">
      <alignment horizontal="left" vertical="center" readingOrder="1"/>
      <protection locked="0"/>
    </xf>
    <xf numFmtId="0" fontId="5" fillId="6" borderId="1" xfId="0" quotePrefix="1" applyFont="1" applyFill="1" applyBorder="1" applyAlignment="1" applyProtection="1">
      <alignment horizontal="left" vertical="center" wrapText="1" readingOrder="1"/>
      <protection locked="0"/>
    </xf>
    <xf numFmtId="9" fontId="5" fillId="0" borderId="15" xfId="0" applyNumberFormat="1" applyFont="1" applyBorder="1" applyAlignment="1" applyProtection="1">
      <alignment horizontal="left" vertical="center" readingOrder="1"/>
      <protection locked="0"/>
    </xf>
    <xf numFmtId="9" fontId="5" fillId="8" borderId="15" xfId="0" applyNumberFormat="1" applyFont="1" applyFill="1" applyBorder="1" applyAlignment="1" applyProtection="1">
      <alignment horizontal="left" vertical="center" readingOrder="1"/>
      <protection locked="0"/>
    </xf>
    <xf numFmtId="9" fontId="5" fillId="8" borderId="15" xfId="2" applyFont="1" applyFill="1" applyBorder="1" applyAlignment="1" applyProtection="1">
      <alignment horizontal="left" vertical="center" readingOrder="1"/>
      <protection locked="0"/>
    </xf>
    <xf numFmtId="0" fontId="5" fillId="0" borderId="15" xfId="0" applyFont="1" applyBorder="1" applyAlignment="1" applyProtection="1">
      <alignment horizontal="left" vertical="center" wrapText="1" readingOrder="1"/>
      <protection locked="0"/>
    </xf>
    <xf numFmtId="0" fontId="5" fillId="13" borderId="1" xfId="0" applyFont="1" applyFill="1" applyBorder="1" applyAlignment="1" applyProtection="1">
      <alignment horizontal="left" vertical="center" wrapText="1" readingOrder="1"/>
      <protection locked="0"/>
    </xf>
    <xf numFmtId="9" fontId="5" fillId="8" borderId="15" xfId="2" applyFont="1" applyFill="1" applyBorder="1" applyAlignment="1" applyProtection="1">
      <alignment horizontal="left" vertical="center" wrapText="1" readingOrder="1"/>
      <protection locked="0"/>
    </xf>
    <xf numFmtId="0" fontId="5" fillId="8" borderId="15" xfId="0" applyFont="1" applyFill="1" applyBorder="1" applyAlignment="1" applyProtection="1">
      <alignment horizontal="left" vertical="center" wrapText="1" readingOrder="1"/>
      <protection locked="0"/>
    </xf>
    <xf numFmtId="0" fontId="5" fillId="6" borderId="17" xfId="0" applyFont="1" applyFill="1" applyBorder="1" applyAlignment="1" applyProtection="1">
      <alignment horizontal="left" vertical="center" wrapText="1" readingOrder="1"/>
      <protection locked="0"/>
    </xf>
    <xf numFmtId="0" fontId="5" fillId="6" borderId="16" xfId="0" applyFont="1" applyFill="1" applyBorder="1" applyAlignment="1" applyProtection="1">
      <alignment horizontal="left" vertical="center" wrapText="1" readingOrder="1"/>
      <protection locked="0"/>
    </xf>
    <xf numFmtId="0" fontId="5" fillId="6" borderId="15" xfId="0" applyFont="1" applyFill="1" applyBorder="1" applyAlignment="1" applyProtection="1">
      <alignment horizontal="left" vertical="center" wrapText="1" readingOrder="1"/>
      <protection locked="0"/>
    </xf>
    <xf numFmtId="0" fontId="5" fillId="0" borderId="17" xfId="0" applyFont="1" applyBorder="1" applyAlignment="1" applyProtection="1">
      <alignment horizontal="left" vertical="center" wrapText="1" readingOrder="1"/>
      <protection locked="0"/>
    </xf>
    <xf numFmtId="9" fontId="5" fillId="0" borderId="15" xfId="0" applyNumberFormat="1" applyFont="1" applyBorder="1" applyAlignment="1" applyProtection="1">
      <alignment horizontal="left" vertical="center" wrapText="1" readingOrder="1"/>
      <protection locked="0"/>
    </xf>
    <xf numFmtId="9" fontId="5" fillId="8" borderId="15" xfId="0" applyNumberFormat="1" applyFont="1" applyFill="1" applyBorder="1" applyAlignment="1" applyProtection="1">
      <alignment horizontal="left" vertical="center" wrapText="1" readingOrder="1"/>
      <protection locked="0"/>
    </xf>
    <xf numFmtId="0" fontId="5" fillId="7" borderId="16" xfId="0" applyFont="1" applyFill="1" applyBorder="1" applyAlignment="1" applyProtection="1">
      <alignment horizontal="left" vertical="center" wrapText="1" readingOrder="1"/>
      <protection locked="0"/>
    </xf>
    <xf numFmtId="0" fontId="5" fillId="7" borderId="17" xfId="0" applyFont="1" applyFill="1" applyBorder="1" applyAlignment="1" applyProtection="1">
      <alignment horizontal="left" vertical="center" wrapText="1" readingOrder="1"/>
      <protection locked="0"/>
    </xf>
    <xf numFmtId="0" fontId="18" fillId="7" borderId="16" xfId="0" applyFont="1" applyFill="1" applyBorder="1" applyAlignment="1" applyProtection="1">
      <alignment horizontal="left" vertical="center" wrapText="1" readingOrder="1"/>
      <protection locked="0"/>
    </xf>
    <xf numFmtId="0" fontId="5" fillId="0" borderId="22" xfId="0" applyFont="1" applyBorder="1" applyAlignment="1" applyProtection="1">
      <alignment horizontal="left" vertical="center" wrapText="1" readingOrder="1"/>
      <protection locked="0"/>
    </xf>
    <xf numFmtId="0" fontId="5" fillId="0" borderId="19" xfId="0" applyFont="1" applyBorder="1" applyAlignment="1" applyProtection="1">
      <alignment horizontal="left" vertical="center" wrapText="1" readingOrder="1"/>
      <protection locked="0"/>
    </xf>
    <xf numFmtId="0" fontId="5" fillId="0" borderId="21" xfId="0" applyFont="1" applyBorder="1" applyAlignment="1" applyProtection="1">
      <alignment horizontal="left" vertical="center" wrapText="1" readingOrder="1"/>
      <protection locked="0"/>
    </xf>
    <xf numFmtId="0" fontId="5" fillId="8" borderId="19" xfId="0" applyFont="1" applyFill="1" applyBorder="1" applyAlignment="1" applyProtection="1">
      <alignment horizontal="left" vertical="center" wrapText="1" readingOrder="1"/>
      <protection locked="0"/>
    </xf>
    <xf numFmtId="0" fontId="20" fillId="0" borderId="0" xfId="0" applyFont="1" applyAlignment="1" applyProtection="1">
      <alignment horizontal="left" vertical="center" wrapText="1" readingOrder="1"/>
      <protection locked="0"/>
    </xf>
    <xf numFmtId="0" fontId="5" fillId="0" borderId="32" xfId="0" applyFont="1" applyBorder="1" applyAlignment="1" applyProtection="1">
      <alignment horizontal="left" vertical="center" wrapText="1" readingOrder="1"/>
      <protection locked="0"/>
    </xf>
    <xf numFmtId="0" fontId="5" fillId="0" borderId="2" xfId="0" applyFont="1" applyBorder="1" applyAlignment="1" applyProtection="1">
      <alignment horizontal="left" vertical="center" wrapText="1" readingOrder="1"/>
      <protection locked="0"/>
    </xf>
    <xf numFmtId="43" fontId="5" fillId="0" borderId="0" xfId="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4" fillId="0" borderId="16" xfId="0" applyFont="1" applyBorder="1" applyAlignment="1" applyProtection="1">
      <alignment horizontal="left" vertical="center" wrapText="1"/>
      <protection locked="0"/>
    </xf>
    <xf numFmtId="165" fontId="5" fillId="8" borderId="15" xfId="0" applyNumberFormat="1" applyFont="1" applyFill="1" applyBorder="1" applyAlignment="1" applyProtection="1">
      <alignment horizontal="left" vertical="center" readingOrder="1"/>
      <protection locked="0"/>
    </xf>
    <xf numFmtId="0" fontId="5" fillId="8" borderId="1" xfId="0" applyFont="1" applyFill="1" applyBorder="1" applyAlignment="1" applyProtection="1">
      <alignment horizontal="left" vertical="center" readingOrder="1"/>
      <protection locked="0"/>
    </xf>
    <xf numFmtId="0" fontId="5" fillId="8" borderId="16" xfId="0" applyFont="1" applyFill="1" applyBorder="1" applyAlignment="1" applyProtection="1">
      <alignment horizontal="left" vertical="center" wrapText="1" readingOrder="1"/>
      <protection locked="0"/>
    </xf>
    <xf numFmtId="0" fontId="5" fillId="7" borderId="18" xfId="0" applyFont="1" applyFill="1" applyBorder="1" applyAlignment="1" applyProtection="1">
      <alignment horizontal="left" vertical="center"/>
      <protection locked="0"/>
    </xf>
    <xf numFmtId="0" fontId="5" fillId="8" borderId="15" xfId="0" applyFont="1" applyFill="1" applyBorder="1" applyAlignment="1" applyProtection="1">
      <alignment horizontal="left" vertical="center"/>
      <protection locked="0"/>
    </xf>
    <xf numFmtId="0" fontId="5" fillId="8" borderId="19" xfId="0" applyFont="1" applyFill="1" applyBorder="1" applyAlignment="1" applyProtection="1">
      <alignment horizontal="left" vertical="center" readingOrder="1"/>
      <protection locked="0"/>
    </xf>
    <xf numFmtId="0" fontId="5" fillId="8" borderId="20" xfId="0" applyFont="1" applyFill="1" applyBorder="1" applyAlignment="1" applyProtection="1">
      <alignment horizontal="left" vertical="center" readingOrder="1"/>
      <protection locked="0"/>
    </xf>
    <xf numFmtId="0" fontId="5" fillId="8" borderId="21" xfId="0" applyFont="1" applyFill="1" applyBorder="1" applyAlignment="1" applyProtection="1">
      <alignment horizontal="left" vertical="center" wrapText="1" readingOrder="1"/>
      <protection locked="0"/>
    </xf>
    <xf numFmtId="0" fontId="5" fillId="8" borderId="17" xfId="0" applyFont="1" applyFill="1" applyBorder="1" applyAlignment="1" applyProtection="1">
      <alignment horizontal="left" vertical="center" readingOrder="1"/>
      <protection locked="0"/>
    </xf>
    <xf numFmtId="0" fontId="4" fillId="0" borderId="37"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5" fillId="0" borderId="2" xfId="0" applyFont="1" applyBorder="1" applyAlignment="1" applyProtection="1">
      <alignment horizontal="left" vertical="center"/>
      <protection locked="0"/>
    </xf>
    <xf numFmtId="0" fontId="5" fillId="0" borderId="32" xfId="0" applyFont="1" applyBorder="1" applyAlignment="1" applyProtection="1">
      <alignment horizontal="left" vertical="center"/>
      <protection locked="0"/>
    </xf>
    <xf numFmtId="167" fontId="18" fillId="0" borderId="0" xfId="0" applyNumberFormat="1" applyFont="1" applyAlignment="1" applyProtection="1">
      <alignment horizontal="left" vertical="center"/>
      <protection locked="0"/>
    </xf>
    <xf numFmtId="167" fontId="5" fillId="0" borderId="0" xfId="0" applyNumberFormat="1" applyFont="1" applyAlignment="1" applyProtection="1">
      <alignment horizontal="left" vertical="center"/>
      <protection locked="0"/>
    </xf>
    <xf numFmtId="0" fontId="5" fillId="0" borderId="28" xfId="0" applyFont="1" applyBorder="1" applyAlignment="1" applyProtection="1">
      <alignment horizontal="left" vertical="center"/>
      <protection locked="0"/>
    </xf>
    <xf numFmtId="0" fontId="4" fillId="0" borderId="23" xfId="0" applyFont="1" applyBorder="1" applyAlignment="1" applyProtection="1">
      <alignment horizontal="left" vertical="center"/>
      <protection locked="0"/>
    </xf>
    <xf numFmtId="0" fontId="5" fillId="0" borderId="23" xfId="0" applyFont="1" applyBorder="1" applyAlignment="1" applyProtection="1">
      <alignment horizontal="left" vertical="center"/>
      <protection locked="0"/>
    </xf>
    <xf numFmtId="0" fontId="5" fillId="0" borderId="49" xfId="0" applyFont="1" applyBorder="1" applyAlignment="1" applyProtection="1">
      <alignment horizontal="left" vertical="center" wrapText="1"/>
      <protection locked="0"/>
    </xf>
    <xf numFmtId="0" fontId="4" fillId="0" borderId="1" xfId="0" applyFont="1" applyBorder="1" applyAlignment="1" applyProtection="1">
      <alignment horizontal="left" vertical="center"/>
      <protection locked="0"/>
    </xf>
    <xf numFmtId="0" fontId="5" fillId="0" borderId="16" xfId="0" applyFont="1" applyBorder="1" applyAlignment="1" applyProtection="1">
      <alignment horizontal="left" vertical="center" wrapText="1"/>
      <protection locked="0"/>
    </xf>
    <xf numFmtId="0" fontId="5" fillId="0" borderId="15" xfId="0" applyFont="1" applyBorder="1" applyAlignment="1" applyProtection="1">
      <alignment horizontal="left" vertical="center"/>
      <protection locked="0"/>
    </xf>
    <xf numFmtId="164" fontId="5" fillId="0" borderId="16" xfId="0" applyNumberFormat="1" applyFont="1" applyBorder="1" applyAlignment="1" applyProtection="1">
      <alignment horizontal="left" vertical="center" wrapText="1"/>
      <protection locked="0"/>
    </xf>
    <xf numFmtId="9" fontId="5" fillId="0" borderId="15" xfId="0" applyNumberFormat="1" applyFont="1" applyBorder="1" applyAlignment="1" applyProtection="1">
      <alignment horizontal="left" vertical="center"/>
      <protection locked="0"/>
    </xf>
    <xf numFmtId="9" fontId="5" fillId="8" borderId="15" xfId="0" applyNumberFormat="1" applyFont="1" applyFill="1" applyBorder="1" applyAlignment="1" applyProtection="1">
      <alignment horizontal="left" vertical="center"/>
      <protection locked="0"/>
    </xf>
    <xf numFmtId="166" fontId="5" fillId="0" borderId="16" xfId="0" applyNumberFormat="1" applyFont="1" applyBorder="1" applyAlignment="1" applyProtection="1">
      <alignment horizontal="left" vertical="center" wrapText="1"/>
      <protection locked="0"/>
    </xf>
    <xf numFmtId="0" fontId="20" fillId="0" borderId="37" xfId="0" applyFont="1" applyBorder="1" applyAlignment="1" applyProtection="1">
      <alignment horizontal="left" vertical="center" wrapText="1" readingOrder="1"/>
      <protection locked="0"/>
    </xf>
    <xf numFmtId="0" fontId="4" fillId="0" borderId="0" xfId="0" applyFont="1" applyAlignment="1" applyProtection="1">
      <alignment horizontal="left" vertical="center" wrapText="1"/>
      <protection locked="0"/>
    </xf>
    <xf numFmtId="167" fontId="4" fillId="0" borderId="0" xfId="0" applyNumberFormat="1" applyFont="1" applyAlignment="1" applyProtection="1">
      <alignment horizontal="left" vertical="center"/>
      <protection locked="0"/>
    </xf>
    <xf numFmtId="43" fontId="18" fillId="0" borderId="0" xfId="0" applyNumberFormat="1" applyFont="1" applyAlignment="1" applyProtection="1">
      <alignment horizontal="left" vertical="center"/>
      <protection locked="0"/>
    </xf>
    <xf numFmtId="0" fontId="5" fillId="8" borderId="1" xfId="0" applyFont="1" applyFill="1" applyBorder="1" applyAlignment="1" applyProtection="1">
      <alignment horizontal="left" vertical="center" wrapText="1" readingOrder="1"/>
      <protection locked="0"/>
    </xf>
    <xf numFmtId="0" fontId="5" fillId="8" borderId="17" xfId="0" applyFont="1" applyFill="1" applyBorder="1" applyAlignment="1" applyProtection="1">
      <alignment horizontal="left" vertical="center" wrapText="1" readingOrder="1"/>
      <protection locked="0"/>
    </xf>
    <xf numFmtId="2" fontId="5" fillId="8" borderId="1" xfId="0" applyNumberFormat="1" applyFont="1" applyFill="1" applyBorder="1" applyAlignment="1" applyProtection="1">
      <alignment horizontal="left" vertical="center"/>
      <protection locked="0"/>
    </xf>
    <xf numFmtId="2" fontId="5" fillId="0" borderId="1" xfId="0" applyNumberFormat="1" applyFont="1" applyBorder="1" applyAlignment="1" applyProtection="1">
      <alignment horizontal="left" vertical="center"/>
      <protection locked="0"/>
    </xf>
    <xf numFmtId="2" fontId="5" fillId="8" borderId="1" xfId="0" quotePrefix="1" applyNumberFormat="1" applyFont="1" applyFill="1" applyBorder="1" applyAlignment="1" applyProtection="1">
      <alignment horizontal="left" vertical="center" readingOrder="1"/>
      <protection locked="0"/>
    </xf>
    <xf numFmtId="2" fontId="5" fillId="7" borderId="1" xfId="0" applyNumberFormat="1" applyFont="1" applyFill="1" applyBorder="1" applyAlignment="1" applyProtection="1">
      <alignment horizontal="left" vertical="center"/>
      <protection locked="0"/>
    </xf>
    <xf numFmtId="2" fontId="5" fillId="7" borderId="3" xfId="0" applyNumberFormat="1" applyFont="1" applyFill="1" applyBorder="1" applyAlignment="1" applyProtection="1">
      <alignment horizontal="left" vertical="center"/>
      <protection locked="0"/>
    </xf>
    <xf numFmtId="2" fontId="5" fillId="8" borderId="10" xfId="0" applyNumberFormat="1" applyFont="1" applyFill="1" applyBorder="1" applyAlignment="1" applyProtection="1">
      <alignment horizontal="left" vertical="center"/>
      <protection locked="0"/>
    </xf>
    <xf numFmtId="2" fontId="4" fillId="7" borderId="1" xfId="0" applyNumberFormat="1" applyFont="1" applyFill="1" applyBorder="1" applyAlignment="1" applyProtection="1">
      <alignment horizontal="left" vertical="center"/>
      <protection locked="0"/>
    </xf>
    <xf numFmtId="2" fontId="5" fillId="8" borderId="3" xfId="0" applyNumberFormat="1" applyFont="1" applyFill="1" applyBorder="1" applyAlignment="1" applyProtection="1">
      <alignment horizontal="left" vertical="center"/>
      <protection locked="0"/>
    </xf>
    <xf numFmtId="2" fontId="4" fillId="0" borderId="26" xfId="0" applyNumberFormat="1" applyFont="1" applyBorder="1" applyAlignment="1" applyProtection="1">
      <alignment horizontal="left" vertical="center"/>
      <protection locked="0"/>
    </xf>
    <xf numFmtId="2" fontId="4" fillId="0" borderId="8" xfId="0" applyNumberFormat="1" applyFont="1" applyBorder="1" applyAlignment="1" applyProtection="1">
      <alignment horizontal="left" vertical="center"/>
      <protection locked="0"/>
    </xf>
    <xf numFmtId="2" fontId="4" fillId="0" borderId="1" xfId="0" applyNumberFormat="1" applyFont="1" applyBorder="1" applyAlignment="1" applyProtection="1">
      <alignment horizontal="left" vertical="center"/>
      <protection locked="0"/>
    </xf>
    <xf numFmtId="2" fontId="4" fillId="0" borderId="20" xfId="0" applyNumberFormat="1" applyFont="1" applyBorder="1" applyAlignment="1" applyProtection="1">
      <alignment horizontal="left" vertical="center"/>
      <protection locked="0"/>
    </xf>
    <xf numFmtId="1" fontId="4" fillId="0" borderId="26" xfId="0" applyNumberFormat="1" applyFont="1" applyBorder="1" applyAlignment="1">
      <alignment horizontal="left" vertical="center"/>
    </xf>
    <xf numFmtId="1" fontId="1" fillId="0" borderId="0" xfId="0" applyNumberFormat="1" applyFont="1" applyAlignment="1">
      <alignment horizontal="left" vertical="center"/>
    </xf>
    <xf numFmtId="1" fontId="5" fillId="13" borderId="13" xfId="0" applyNumberFormat="1" applyFont="1" applyFill="1" applyBorder="1" applyAlignment="1">
      <alignment horizontal="left" vertical="center" readingOrder="1"/>
    </xf>
    <xf numFmtId="1" fontId="5" fillId="0" borderId="5" xfId="0" applyNumberFormat="1" applyFont="1" applyBorder="1" applyAlignment="1">
      <alignment horizontal="left" vertical="center" readingOrder="1"/>
    </xf>
    <xf numFmtId="1" fontId="5" fillId="0" borderId="1" xfId="0" applyNumberFormat="1" applyFont="1" applyBorder="1" applyAlignment="1">
      <alignment horizontal="left" vertical="center" readingOrder="1"/>
    </xf>
    <xf numFmtId="1" fontId="5" fillId="8" borderId="1" xfId="0" applyNumberFormat="1" applyFont="1" applyFill="1" applyBorder="1" applyAlignment="1">
      <alignment horizontal="left" vertical="center" readingOrder="1"/>
    </xf>
    <xf numFmtId="1" fontId="5" fillId="0" borderId="1" xfId="0" applyNumberFormat="1" applyFont="1" applyBorder="1" applyAlignment="1">
      <alignment horizontal="left" vertical="center" wrapText="1" readingOrder="1"/>
    </xf>
    <xf numFmtId="1" fontId="5" fillId="7" borderId="1" xfId="0" applyNumberFormat="1" applyFont="1" applyFill="1" applyBorder="1" applyAlignment="1">
      <alignment horizontal="left" vertical="center" wrapText="1" readingOrder="1"/>
    </xf>
    <xf numFmtId="1" fontId="18" fillId="7" borderId="1" xfId="0" applyNumberFormat="1" applyFont="1" applyFill="1" applyBorder="1" applyAlignment="1">
      <alignment horizontal="left" vertical="center" wrapText="1" readingOrder="1"/>
    </xf>
    <xf numFmtId="1" fontId="5" fillId="8" borderId="20" xfId="0" applyNumberFormat="1" applyFont="1" applyFill="1" applyBorder="1" applyAlignment="1">
      <alignment horizontal="left" vertical="center" readingOrder="1"/>
    </xf>
    <xf numFmtId="1" fontId="5" fillId="0" borderId="23" xfId="0" applyNumberFormat="1" applyFont="1" applyBorder="1" applyAlignment="1">
      <alignment horizontal="left" vertical="center"/>
    </xf>
    <xf numFmtId="1" fontId="5" fillId="0" borderId="1" xfId="0" applyNumberFormat="1" applyFont="1" applyBorder="1" applyAlignment="1">
      <alignment horizontal="left" vertical="center"/>
    </xf>
    <xf numFmtId="1" fontId="5" fillId="0" borderId="20" xfId="0" applyNumberFormat="1" applyFont="1" applyBorder="1" applyAlignment="1">
      <alignment horizontal="left" vertical="center"/>
    </xf>
    <xf numFmtId="2" fontId="20" fillId="2" borderId="13" xfId="0" applyNumberFormat="1" applyFont="1" applyFill="1" applyBorder="1" applyAlignment="1">
      <alignment horizontal="left" vertical="center" wrapText="1" readingOrder="1"/>
    </xf>
    <xf numFmtId="2" fontId="20" fillId="2" borderId="14" xfId="0" applyNumberFormat="1" applyFont="1" applyFill="1" applyBorder="1" applyAlignment="1">
      <alignment horizontal="left" vertical="center" wrapText="1" readingOrder="1"/>
    </xf>
    <xf numFmtId="2" fontId="5" fillId="3" borderId="5" xfId="0" applyNumberFormat="1" applyFont="1" applyFill="1" applyBorder="1" applyAlignment="1">
      <alignment horizontal="left" vertical="center"/>
    </xf>
    <xf numFmtId="2" fontId="5" fillId="10" borderId="34" xfId="1" applyNumberFormat="1" applyFont="1" applyFill="1" applyBorder="1" applyAlignment="1" applyProtection="1">
      <alignment horizontal="left" vertical="center"/>
    </xf>
    <xf numFmtId="2" fontId="5" fillId="3" borderId="1" xfId="0" applyNumberFormat="1" applyFont="1" applyFill="1" applyBorder="1" applyAlignment="1">
      <alignment horizontal="left" vertical="center"/>
    </xf>
    <xf numFmtId="2" fontId="5" fillId="10" borderId="16" xfId="1" applyNumberFormat="1" applyFont="1" applyFill="1" applyBorder="1" applyAlignment="1" applyProtection="1">
      <alignment horizontal="left" vertical="center"/>
    </xf>
    <xf numFmtId="2" fontId="5" fillId="8" borderId="1" xfId="0" applyNumberFormat="1" applyFont="1" applyFill="1" applyBorder="1" applyAlignment="1">
      <alignment horizontal="left" vertical="center"/>
    </xf>
    <xf numFmtId="2" fontId="5" fillId="8" borderId="16" xfId="1" applyNumberFormat="1" applyFont="1" applyFill="1" applyBorder="1" applyAlignment="1" applyProtection="1">
      <alignment horizontal="left" vertical="center"/>
    </xf>
    <xf numFmtId="2" fontId="5" fillId="8" borderId="16" xfId="0" applyNumberFormat="1" applyFont="1" applyFill="1" applyBorder="1" applyAlignment="1">
      <alignment horizontal="left" vertical="center"/>
    </xf>
    <xf numFmtId="2" fontId="5" fillId="7" borderId="1" xfId="0" applyNumberFormat="1" applyFont="1" applyFill="1" applyBorder="1" applyAlignment="1">
      <alignment horizontal="left" vertical="center"/>
    </xf>
    <xf numFmtId="2" fontId="5" fillId="8" borderId="3" xfId="0" applyNumberFormat="1" applyFont="1" applyFill="1" applyBorder="1" applyAlignment="1">
      <alignment horizontal="left" vertical="center"/>
    </xf>
    <xf numFmtId="2" fontId="5" fillId="8" borderId="42" xfId="0" applyNumberFormat="1" applyFont="1" applyFill="1" applyBorder="1" applyAlignment="1">
      <alignment horizontal="left" vertical="center"/>
    </xf>
    <xf numFmtId="2" fontId="4" fillId="0" borderId="26" xfId="0" applyNumberFormat="1" applyFont="1" applyBorder="1" applyAlignment="1">
      <alignment horizontal="left" vertical="center"/>
    </xf>
    <xf numFmtId="2" fontId="4" fillId="0" borderId="27" xfId="0" applyNumberFormat="1" applyFont="1" applyBorder="1" applyAlignment="1">
      <alignment horizontal="left" vertical="center"/>
    </xf>
    <xf numFmtId="2" fontId="18" fillId="4" borderId="26" xfId="0" applyNumberFormat="1" applyFont="1" applyFill="1" applyBorder="1" applyAlignment="1">
      <alignment horizontal="left" vertical="center"/>
    </xf>
    <xf numFmtId="2" fontId="18" fillId="4" borderId="27" xfId="0" applyNumberFormat="1" applyFont="1" applyFill="1" applyBorder="1" applyAlignment="1">
      <alignment horizontal="left" vertical="center"/>
    </xf>
    <xf numFmtId="2" fontId="5" fillId="4" borderId="29" xfId="0" applyNumberFormat="1" applyFont="1" applyFill="1" applyBorder="1" applyAlignment="1">
      <alignment horizontal="left" vertical="center"/>
    </xf>
    <xf numFmtId="2" fontId="4" fillId="0" borderId="29" xfId="0" applyNumberFormat="1" applyFont="1" applyBorder="1" applyAlignment="1">
      <alignment horizontal="left" vertical="center"/>
    </xf>
    <xf numFmtId="2" fontId="5" fillId="3" borderId="20" xfId="0" applyNumberFormat="1" applyFont="1" applyFill="1" applyBorder="1" applyAlignment="1">
      <alignment horizontal="left" vertical="center"/>
    </xf>
    <xf numFmtId="2" fontId="5" fillId="10" borderId="21" xfId="1" applyNumberFormat="1" applyFont="1" applyFill="1" applyBorder="1" applyAlignment="1" applyProtection="1">
      <alignment horizontal="left" vertical="center"/>
    </xf>
    <xf numFmtId="2" fontId="5" fillId="0" borderId="0" xfId="0" applyNumberFormat="1" applyFont="1" applyAlignment="1">
      <alignment horizontal="left" vertical="center"/>
    </xf>
    <xf numFmtId="2" fontId="5" fillId="0" borderId="0" xfId="1" applyNumberFormat="1" applyFont="1" applyFill="1" applyBorder="1" applyAlignment="1" applyProtection="1">
      <alignment horizontal="left" vertical="center"/>
    </xf>
    <xf numFmtId="2" fontId="4" fillId="4" borderId="8" xfId="0" applyNumberFormat="1" applyFont="1" applyFill="1" applyBorder="1" applyAlignment="1">
      <alignment horizontal="left" vertical="center"/>
    </xf>
    <xf numFmtId="2" fontId="4" fillId="0" borderId="24" xfId="0" applyNumberFormat="1" applyFont="1" applyBorder="1" applyAlignment="1">
      <alignment horizontal="left" vertical="center"/>
    </xf>
    <xf numFmtId="2" fontId="4" fillId="0" borderId="44" xfId="0" applyNumberFormat="1" applyFont="1" applyBorder="1" applyAlignment="1">
      <alignment horizontal="left" vertical="center"/>
    </xf>
    <xf numFmtId="2" fontId="4" fillId="0" borderId="25" xfId="0" applyNumberFormat="1" applyFont="1" applyBorder="1" applyAlignment="1">
      <alignment horizontal="left" vertical="center"/>
    </xf>
    <xf numFmtId="2" fontId="4" fillId="0" borderId="46" xfId="0" applyNumberFormat="1" applyFont="1" applyBorder="1" applyAlignment="1">
      <alignment horizontal="left" vertical="center"/>
    </xf>
    <xf numFmtId="2" fontId="20" fillId="2" borderId="55" xfId="0" applyNumberFormat="1" applyFont="1" applyFill="1" applyBorder="1" applyAlignment="1">
      <alignment horizontal="left" vertical="center" wrapText="1" readingOrder="1"/>
    </xf>
    <xf numFmtId="2" fontId="5" fillId="3" borderId="5" xfId="1" applyNumberFormat="1" applyFont="1" applyFill="1" applyBorder="1" applyAlignment="1" applyProtection="1">
      <alignment horizontal="left" vertical="center"/>
    </xf>
    <xf numFmtId="2" fontId="5" fillId="12" borderId="39" xfId="1" applyNumberFormat="1" applyFont="1" applyFill="1" applyBorder="1" applyAlignment="1" applyProtection="1">
      <alignment horizontal="left" vertical="center"/>
    </xf>
    <xf numFmtId="2" fontId="5" fillId="8" borderId="5" xfId="1" applyNumberFormat="1" applyFont="1" applyFill="1" applyBorder="1" applyAlignment="1" applyProtection="1">
      <alignment horizontal="left" vertical="center"/>
    </xf>
    <xf numFmtId="2" fontId="5" fillId="12" borderId="40" xfId="1" applyNumberFormat="1" applyFont="1" applyFill="1" applyBorder="1" applyAlignment="1" applyProtection="1">
      <alignment horizontal="left" vertical="center"/>
    </xf>
    <xf numFmtId="2" fontId="5" fillId="6" borderId="5" xfId="1" applyNumberFormat="1" applyFont="1" applyFill="1" applyBorder="1" applyAlignment="1" applyProtection="1">
      <alignment horizontal="left" vertical="center"/>
    </xf>
    <xf numFmtId="2" fontId="5" fillId="6" borderId="16" xfId="1" applyNumberFormat="1" applyFont="1" applyFill="1" applyBorder="1" applyAlignment="1" applyProtection="1">
      <alignment horizontal="left" vertical="center"/>
    </xf>
    <xf numFmtId="2" fontId="5" fillId="6" borderId="40" xfId="1" applyNumberFormat="1" applyFont="1" applyFill="1" applyBorder="1" applyAlignment="1" applyProtection="1">
      <alignment horizontal="left" vertical="center"/>
    </xf>
    <xf numFmtId="2" fontId="5" fillId="8" borderId="4" xfId="1" applyNumberFormat="1" applyFont="1" applyFill="1" applyBorder="1" applyAlignment="1" applyProtection="1">
      <alignment horizontal="left" vertical="center"/>
    </xf>
    <xf numFmtId="2" fontId="5" fillId="8" borderId="40" xfId="1" applyNumberFormat="1" applyFont="1" applyFill="1" applyBorder="1" applyAlignment="1" applyProtection="1">
      <alignment horizontal="left" vertical="center"/>
    </xf>
    <xf numFmtId="2" fontId="5" fillId="7" borderId="5" xfId="1" applyNumberFormat="1" applyFont="1" applyFill="1" applyBorder="1" applyAlignment="1" applyProtection="1">
      <alignment horizontal="left" vertical="center"/>
    </xf>
    <xf numFmtId="2" fontId="5" fillId="8" borderId="38" xfId="1" applyNumberFormat="1" applyFont="1" applyFill="1" applyBorder="1" applyAlignment="1" applyProtection="1">
      <alignment horizontal="left" vertical="center"/>
    </xf>
    <xf numFmtId="2" fontId="5" fillId="8" borderId="25" xfId="1" applyNumberFormat="1" applyFont="1" applyFill="1" applyBorder="1" applyAlignment="1" applyProtection="1">
      <alignment horizontal="left" vertical="center"/>
    </xf>
    <xf numFmtId="2" fontId="5" fillId="8" borderId="43" xfId="1" applyNumberFormat="1" applyFont="1" applyFill="1" applyBorder="1" applyAlignment="1" applyProtection="1">
      <alignment horizontal="left" vertical="center"/>
    </xf>
    <xf numFmtId="2" fontId="4" fillId="0" borderId="30" xfId="0" applyNumberFormat="1" applyFont="1" applyBorder="1" applyAlignment="1">
      <alignment horizontal="left" vertical="center"/>
    </xf>
    <xf numFmtId="2" fontId="18" fillId="4" borderId="30" xfId="0" applyNumberFormat="1" applyFont="1" applyFill="1" applyBorder="1" applyAlignment="1">
      <alignment horizontal="left" vertical="center"/>
    </xf>
    <xf numFmtId="2" fontId="4" fillId="0" borderId="31" xfId="0" applyNumberFormat="1" applyFont="1" applyBorder="1" applyAlignment="1">
      <alignment horizontal="left" vertical="center"/>
    </xf>
    <xf numFmtId="2" fontId="5" fillId="8" borderId="23" xfId="0" applyNumberFormat="1" applyFont="1" applyFill="1" applyBorder="1" applyAlignment="1">
      <alignment horizontal="left" vertical="center"/>
    </xf>
    <xf numFmtId="2" fontId="5" fillId="8" borderId="23" xfId="1" applyNumberFormat="1" applyFont="1" applyFill="1" applyBorder="1" applyAlignment="1" applyProtection="1">
      <alignment horizontal="left" vertical="center"/>
    </xf>
    <xf numFmtId="2" fontId="5" fillId="8" borderId="24" xfId="1" applyNumberFormat="1" applyFont="1" applyFill="1" applyBorder="1" applyAlignment="1" applyProtection="1">
      <alignment horizontal="left" vertical="center"/>
    </xf>
    <xf numFmtId="2" fontId="5" fillId="8" borderId="20" xfId="0" applyNumberFormat="1" applyFont="1" applyFill="1" applyBorder="1" applyAlignment="1">
      <alignment horizontal="left" vertical="center"/>
    </xf>
    <xf numFmtId="2" fontId="5" fillId="8" borderId="35" xfId="1" applyNumberFormat="1" applyFont="1" applyFill="1" applyBorder="1" applyAlignment="1" applyProtection="1">
      <alignment horizontal="left" vertical="center"/>
    </xf>
    <xf numFmtId="2" fontId="5" fillId="0" borderId="26" xfId="0" applyNumberFormat="1" applyFont="1" applyBorder="1" applyAlignment="1">
      <alignment horizontal="left" vertical="center"/>
    </xf>
    <xf numFmtId="2" fontId="5" fillId="0" borderId="26" xfId="1" applyNumberFormat="1" applyFont="1" applyFill="1" applyBorder="1" applyAlignment="1" applyProtection="1">
      <alignment horizontal="left" vertical="center"/>
    </xf>
    <xf numFmtId="2" fontId="5" fillId="0" borderId="27" xfId="1" applyNumberFormat="1" applyFont="1" applyFill="1" applyBorder="1" applyAlignment="1" applyProtection="1">
      <alignment horizontal="left" vertical="center"/>
    </xf>
    <xf numFmtId="2" fontId="5" fillId="0" borderId="33" xfId="1" applyNumberFormat="1" applyFont="1" applyFill="1" applyBorder="1" applyAlignment="1" applyProtection="1">
      <alignment horizontal="left" vertical="center"/>
    </xf>
    <xf numFmtId="2" fontId="4" fillId="4" borderId="29" xfId="0" applyNumberFormat="1" applyFont="1" applyFill="1" applyBorder="1" applyAlignment="1">
      <alignment horizontal="left" vertical="center"/>
    </xf>
    <xf numFmtId="2" fontId="4" fillId="4" borderId="31" xfId="0" applyNumberFormat="1" applyFont="1" applyFill="1" applyBorder="1" applyAlignment="1">
      <alignment horizontal="left" vertical="center"/>
    </xf>
    <xf numFmtId="2" fontId="4" fillId="0" borderId="33" xfId="0" applyNumberFormat="1" applyFont="1" applyBorder="1" applyAlignment="1">
      <alignment horizontal="left" vertical="center"/>
    </xf>
    <xf numFmtId="2" fontId="4" fillId="0" borderId="45" xfId="0" applyNumberFormat="1" applyFont="1" applyBorder="1" applyAlignment="1">
      <alignment horizontal="left" vertical="center"/>
    </xf>
    <xf numFmtId="2" fontId="4" fillId="0" borderId="47" xfId="0" applyNumberFormat="1" applyFont="1" applyBorder="1" applyAlignment="1">
      <alignment horizontal="left" vertical="center"/>
    </xf>
    <xf numFmtId="2" fontId="4" fillId="0" borderId="64" xfId="0" applyNumberFormat="1" applyFont="1" applyBorder="1" applyAlignment="1">
      <alignment horizontal="left" vertical="center"/>
    </xf>
    <xf numFmtId="0" fontId="4" fillId="0" borderId="26" xfId="0" applyFont="1" applyBorder="1" applyAlignment="1">
      <alignment horizontal="left" vertical="center"/>
    </xf>
    <xf numFmtId="10" fontId="4" fillId="0" borderId="27" xfId="0" applyNumberFormat="1" applyFont="1" applyBorder="1" applyAlignment="1">
      <alignment horizontal="left" vertical="center"/>
    </xf>
    <xf numFmtId="0" fontId="20" fillId="2" borderId="12" xfId="0" applyFont="1" applyFill="1" applyBorder="1" applyAlignment="1">
      <alignment horizontal="left" vertical="center" readingOrder="1"/>
    </xf>
    <xf numFmtId="0" fontId="20" fillId="2" borderId="13" xfId="0" applyFont="1" applyFill="1" applyBorder="1" applyAlignment="1">
      <alignment horizontal="left" vertical="center" readingOrder="1"/>
    </xf>
    <xf numFmtId="0" fontId="18" fillId="6" borderId="13" xfId="0" applyFont="1" applyFill="1" applyBorder="1" applyAlignment="1">
      <alignment horizontal="left" vertical="center" readingOrder="1"/>
    </xf>
    <xf numFmtId="0" fontId="18" fillId="6" borderId="14" xfId="0" applyFont="1" applyFill="1" applyBorder="1" applyAlignment="1">
      <alignment horizontal="left" vertical="center" wrapText="1" readingOrder="1"/>
    </xf>
    <xf numFmtId="0" fontId="20" fillId="0" borderId="0" xfId="0" applyFont="1" applyAlignment="1">
      <alignment horizontal="left" vertical="center" wrapText="1" readingOrder="1"/>
    </xf>
    <xf numFmtId="0" fontId="20" fillId="0" borderId="0" xfId="0" applyFont="1" applyAlignment="1">
      <alignment horizontal="left" vertical="center" readingOrder="1"/>
    </xf>
    <xf numFmtId="0" fontId="20" fillId="2" borderId="48" xfId="0" applyFont="1" applyFill="1" applyBorder="1" applyAlignment="1">
      <alignment horizontal="left" vertical="center" wrapText="1" readingOrder="1"/>
    </xf>
    <xf numFmtId="0" fontId="5" fillId="8" borderId="5" xfId="0" applyFont="1" applyFill="1" applyBorder="1" applyAlignment="1" applyProtection="1">
      <alignment horizontal="left" vertical="center" readingOrder="1"/>
      <protection locked="0"/>
    </xf>
    <xf numFmtId="0" fontId="5" fillId="0" borderId="2" xfId="0" applyFont="1" applyBorder="1" applyAlignment="1" applyProtection="1">
      <alignment horizontal="left" vertical="center" wrapText="1"/>
      <protection locked="0"/>
    </xf>
    <xf numFmtId="1" fontId="5" fillId="0" borderId="26" xfId="0" applyNumberFormat="1" applyFont="1" applyBorder="1" applyAlignment="1" applyProtection="1">
      <alignment horizontal="left" vertical="center"/>
      <protection locked="0"/>
    </xf>
    <xf numFmtId="10" fontId="4" fillId="0" borderId="27" xfId="0" applyNumberFormat="1" applyFont="1" applyBorder="1" applyAlignment="1" applyProtection="1">
      <alignment horizontal="left" vertical="center"/>
      <protection locked="0"/>
    </xf>
    <xf numFmtId="10" fontId="4" fillId="0" borderId="0" xfId="0" applyNumberFormat="1" applyFont="1" applyAlignment="1" applyProtection="1">
      <alignment horizontal="left" vertical="center"/>
      <protection locked="0"/>
    </xf>
    <xf numFmtId="0" fontId="5" fillId="0" borderId="32" xfId="0" applyFont="1" applyBorder="1" applyAlignment="1" applyProtection="1">
      <alignment horizontal="left" vertical="center" wrapText="1"/>
      <protection locked="0"/>
    </xf>
    <xf numFmtId="0" fontId="5" fillId="6" borderId="0" xfId="0" applyFont="1" applyFill="1" applyAlignment="1" applyProtection="1">
      <alignment horizontal="left" vertical="center"/>
      <protection locked="0"/>
    </xf>
    <xf numFmtId="1" fontId="5" fillId="0" borderId="0" xfId="0" applyNumberFormat="1" applyFont="1" applyAlignment="1" applyProtection="1">
      <alignment horizontal="left" vertical="center"/>
      <protection locked="0"/>
    </xf>
    <xf numFmtId="10" fontId="4" fillId="0" borderId="33" xfId="0" applyNumberFormat="1" applyFont="1" applyBorder="1" applyAlignment="1" applyProtection="1">
      <alignment horizontal="left" vertical="center"/>
      <protection locked="0"/>
    </xf>
    <xf numFmtId="0" fontId="5" fillId="13" borderId="0" xfId="0" applyFont="1" applyFill="1" applyAlignment="1" applyProtection="1">
      <alignment horizontal="left" vertical="center"/>
      <protection locked="0"/>
    </xf>
    <xf numFmtId="0" fontId="5" fillId="9" borderId="0" xfId="0" applyFont="1" applyFill="1" applyAlignment="1" applyProtection="1">
      <alignment horizontal="left" vertical="center"/>
      <protection locked="0"/>
    </xf>
    <xf numFmtId="0" fontId="5" fillId="0" borderId="28" xfId="0" applyFont="1" applyBorder="1" applyAlignment="1" applyProtection="1">
      <alignment horizontal="left" vertical="center" wrapText="1"/>
      <protection locked="0"/>
    </xf>
    <xf numFmtId="0" fontId="5" fillId="7" borderId="8" xfId="0" applyFont="1" applyFill="1" applyBorder="1" applyAlignment="1" applyProtection="1">
      <alignment horizontal="left" vertical="center"/>
      <protection locked="0"/>
    </xf>
    <xf numFmtId="1" fontId="5" fillId="0" borderId="8" xfId="0" applyNumberFormat="1" applyFont="1" applyBorder="1" applyAlignment="1" applyProtection="1">
      <alignment horizontal="left" vertical="center"/>
      <protection locked="0"/>
    </xf>
    <xf numFmtId="10" fontId="4" fillId="0" borderId="29" xfId="0" applyNumberFormat="1" applyFont="1" applyBorder="1" applyAlignment="1" applyProtection="1">
      <alignment horizontal="left" vertical="center"/>
      <protection locked="0"/>
    </xf>
    <xf numFmtId="0" fontId="20" fillId="2" borderId="48" xfId="0" applyFont="1" applyFill="1" applyBorder="1" applyAlignment="1" applyProtection="1">
      <alignment horizontal="left" vertical="center" wrapText="1" readingOrder="1"/>
      <protection locked="0"/>
    </xf>
    <xf numFmtId="0" fontId="20" fillId="2" borderId="12" xfId="0" applyFont="1" applyFill="1" applyBorder="1" applyAlignment="1" applyProtection="1">
      <alignment horizontal="left" vertical="center" readingOrder="1"/>
      <protection locked="0"/>
    </xf>
    <xf numFmtId="0" fontId="20" fillId="2" borderId="13" xfId="0" applyFont="1" applyFill="1" applyBorder="1" applyAlignment="1" applyProtection="1">
      <alignment horizontal="left" vertical="center" readingOrder="1"/>
      <protection locked="0"/>
    </xf>
    <xf numFmtId="0" fontId="18" fillId="6" borderId="13" xfId="0" applyFont="1" applyFill="1" applyBorder="1" applyAlignment="1" applyProtection="1">
      <alignment horizontal="left" vertical="center" readingOrder="1"/>
      <protection locked="0"/>
    </xf>
    <xf numFmtId="0" fontId="18" fillId="6" borderId="14" xfId="0" applyFont="1" applyFill="1" applyBorder="1" applyAlignment="1" applyProtection="1">
      <alignment horizontal="left" vertical="center" wrapText="1" readingOrder="1"/>
      <protection locked="0"/>
    </xf>
    <xf numFmtId="9" fontId="20" fillId="2" borderId="12" xfId="2" applyFont="1" applyFill="1" applyBorder="1" applyAlignment="1" applyProtection="1">
      <alignment horizontal="left" vertical="center" wrapText="1" readingOrder="1"/>
      <protection locked="0"/>
    </xf>
    <xf numFmtId="0" fontId="20" fillId="2" borderId="12" xfId="0" applyFont="1" applyFill="1" applyBorder="1" applyAlignment="1" applyProtection="1">
      <alignment horizontal="left" vertical="center" wrapText="1" readingOrder="1"/>
      <protection locked="0"/>
    </xf>
    <xf numFmtId="0" fontId="5" fillId="8" borderId="34" xfId="0" applyFont="1" applyFill="1" applyBorder="1" applyAlignment="1" applyProtection="1">
      <alignment horizontal="left" vertical="center" wrapText="1" readingOrder="1"/>
      <protection locked="0"/>
    </xf>
    <xf numFmtId="165" fontId="5" fillId="8" borderId="18" xfId="0" applyNumberFormat="1" applyFont="1" applyFill="1" applyBorder="1" applyAlignment="1" applyProtection="1">
      <alignment horizontal="left" vertical="center" readingOrder="1"/>
      <protection locked="0"/>
    </xf>
    <xf numFmtId="43" fontId="5" fillId="0" borderId="0" xfId="1" applyFont="1" applyProtection="1">
      <protection locked="0"/>
    </xf>
    <xf numFmtId="9" fontId="5" fillId="0" borderId="15" xfId="2" applyFont="1" applyBorder="1" applyAlignment="1" applyProtection="1">
      <alignment horizontal="left" vertical="center" readingOrder="1"/>
      <protection locked="0"/>
    </xf>
    <xf numFmtId="9" fontId="5" fillId="0" borderId="15" xfId="2" applyFont="1" applyBorder="1" applyAlignment="1" applyProtection="1">
      <alignment horizontal="left" vertical="center" wrapText="1" readingOrder="1"/>
      <protection locked="0"/>
    </xf>
    <xf numFmtId="9" fontId="5" fillId="6" borderId="15" xfId="2" applyFont="1" applyFill="1" applyBorder="1" applyAlignment="1" applyProtection="1">
      <alignment horizontal="left" vertical="center" wrapText="1" readingOrder="1"/>
      <protection locked="0"/>
    </xf>
    <xf numFmtId="9" fontId="5" fillId="7" borderId="15" xfId="2" applyFont="1" applyFill="1" applyBorder="1" applyAlignment="1" applyProtection="1">
      <alignment horizontal="left" vertical="center" wrapText="1" readingOrder="1"/>
      <protection locked="0"/>
    </xf>
    <xf numFmtId="9" fontId="5" fillId="7" borderId="17" xfId="2" applyFont="1" applyFill="1" applyBorder="1" applyAlignment="1" applyProtection="1">
      <alignment horizontal="left" vertical="center" wrapText="1" readingOrder="1"/>
      <protection locked="0"/>
    </xf>
    <xf numFmtId="0" fontId="4" fillId="0" borderId="37" xfId="0" applyFont="1" applyBorder="1" applyAlignment="1" applyProtection="1">
      <alignment wrapText="1"/>
      <protection locked="0"/>
    </xf>
    <xf numFmtId="0" fontId="5" fillId="0" borderId="0" xfId="0" applyFont="1" applyAlignment="1" applyProtection="1">
      <alignment horizontal="left"/>
      <protection locked="0"/>
    </xf>
    <xf numFmtId="0" fontId="5" fillId="0" borderId="0" xfId="0" applyFont="1" applyAlignment="1" applyProtection="1">
      <alignment wrapText="1"/>
      <protection locked="0"/>
    </xf>
    <xf numFmtId="0" fontId="5" fillId="0" borderId="32" xfId="0" applyFont="1" applyBorder="1" applyProtection="1">
      <protection locked="0"/>
    </xf>
    <xf numFmtId="167" fontId="18" fillId="0" borderId="0" xfId="0" applyNumberFormat="1" applyFont="1" applyAlignment="1" applyProtection="1">
      <alignment horizontal="center" vertical="center"/>
      <protection locked="0"/>
    </xf>
    <xf numFmtId="0" fontId="4" fillId="0" borderId="0" xfId="0" applyFont="1" applyAlignment="1" applyProtection="1">
      <alignment wrapText="1"/>
      <protection locked="0"/>
    </xf>
    <xf numFmtId="10" fontId="5" fillId="8" borderId="15" xfId="0" applyNumberFormat="1" applyFont="1" applyFill="1" applyBorder="1" applyAlignment="1" applyProtection="1">
      <alignment horizontal="left" vertical="center" wrapText="1" readingOrder="1"/>
      <protection locked="0"/>
    </xf>
    <xf numFmtId="0" fontId="20" fillId="0" borderId="37" xfId="0" applyFont="1" applyBorder="1" applyAlignment="1" applyProtection="1">
      <alignment horizontal="left" vertical="top" wrapText="1" readingOrder="1"/>
      <protection locked="0"/>
    </xf>
    <xf numFmtId="0" fontId="5" fillId="0" borderId="0" xfId="0" applyFont="1" applyAlignment="1" applyProtection="1">
      <alignment horizontal="left" wrapText="1"/>
      <protection locked="0"/>
    </xf>
    <xf numFmtId="167" fontId="4" fillId="0" borderId="0" xfId="0" applyNumberFormat="1" applyFont="1" applyProtection="1">
      <protection locked="0"/>
    </xf>
    <xf numFmtId="43" fontId="18" fillId="0" borderId="0" xfId="0" applyNumberFormat="1" applyFont="1" applyAlignment="1" applyProtection="1">
      <alignment vertical="center"/>
      <protection locked="0"/>
    </xf>
    <xf numFmtId="0" fontId="4" fillId="0" borderId="0" xfId="0" applyFont="1" applyAlignment="1" applyProtection="1">
      <alignment horizontal="left"/>
      <protection locked="0"/>
    </xf>
    <xf numFmtId="0" fontId="5" fillId="0" borderId="28" xfId="0" applyFont="1" applyBorder="1" applyProtection="1">
      <protection locked="0"/>
    </xf>
    <xf numFmtId="9" fontId="4" fillId="0" borderId="0" xfId="2" applyFont="1" applyAlignment="1" applyProtection="1">
      <alignment horizontal="left" vertical="center"/>
      <protection locked="0"/>
    </xf>
    <xf numFmtId="0" fontId="4" fillId="0" borderId="37" xfId="0" applyFont="1" applyBorder="1" applyAlignment="1" applyProtection="1">
      <alignment horizontal="left" vertical="center"/>
      <protection locked="0"/>
    </xf>
    <xf numFmtId="0" fontId="1" fillId="0" borderId="37" xfId="0" applyFont="1" applyBorder="1" applyAlignment="1" applyProtection="1">
      <alignment horizontal="left" vertical="center"/>
      <protection locked="0"/>
    </xf>
    <xf numFmtId="0" fontId="1" fillId="0" borderId="0" xfId="0" applyFont="1" applyAlignment="1" applyProtection="1">
      <alignment horizontal="left" vertical="center" wrapText="1"/>
      <protection locked="0"/>
    </xf>
    <xf numFmtId="0" fontId="5" fillId="8" borderId="18" xfId="0" applyFont="1" applyFill="1" applyBorder="1" applyAlignment="1" applyProtection="1">
      <alignment horizontal="left" vertical="center" readingOrder="1"/>
      <protection locked="0"/>
    </xf>
    <xf numFmtId="0" fontId="5" fillId="8" borderId="5" xfId="0" applyFont="1" applyFill="1" applyBorder="1" applyAlignment="1" applyProtection="1">
      <alignment horizontal="left" vertical="center"/>
      <protection locked="0"/>
    </xf>
    <xf numFmtId="0" fontId="5" fillId="6" borderId="1" xfId="0" applyFont="1" applyFill="1" applyBorder="1" applyAlignment="1" applyProtection="1">
      <alignment horizontal="left" vertical="center"/>
      <protection locked="0"/>
    </xf>
    <xf numFmtId="164" fontId="5" fillId="8" borderId="1" xfId="0" applyNumberFormat="1" applyFont="1" applyFill="1" applyBorder="1" applyAlignment="1" applyProtection="1">
      <alignment horizontal="left" vertical="center" readingOrder="1"/>
      <protection locked="0"/>
    </xf>
    <xf numFmtId="0" fontId="5" fillId="8" borderId="1" xfId="0" applyFont="1" applyFill="1" applyBorder="1" applyAlignment="1" applyProtection="1">
      <alignment horizontal="left" vertical="center"/>
      <protection locked="0"/>
    </xf>
    <xf numFmtId="0" fontId="5" fillId="4" borderId="1" xfId="0" applyFont="1" applyFill="1" applyBorder="1" applyAlignment="1" applyProtection="1">
      <alignment horizontal="left" vertical="center"/>
      <protection locked="0"/>
    </xf>
    <xf numFmtId="0" fontId="5" fillId="7" borderId="1" xfId="0" applyFont="1" applyFill="1" applyBorder="1" applyAlignment="1" applyProtection="1">
      <alignment horizontal="left" vertical="center"/>
      <protection locked="0"/>
    </xf>
    <xf numFmtId="9" fontId="5" fillId="7" borderId="15" xfId="2" applyFont="1" applyFill="1" applyBorder="1" applyAlignment="1" applyProtection="1">
      <alignment horizontal="left" vertical="center" readingOrder="1"/>
      <protection locked="0"/>
    </xf>
    <xf numFmtId="9" fontId="5" fillId="7" borderId="15" xfId="0" applyNumberFormat="1" applyFont="1" applyFill="1" applyBorder="1" applyAlignment="1" applyProtection="1">
      <alignment horizontal="left" vertical="center" readingOrder="1"/>
      <protection locked="0"/>
    </xf>
    <xf numFmtId="0" fontId="5" fillId="8" borderId="10" xfId="0" applyFont="1" applyFill="1" applyBorder="1" applyAlignment="1" applyProtection="1">
      <alignment horizontal="left" vertical="center"/>
      <protection locked="0"/>
    </xf>
    <xf numFmtId="9" fontId="5" fillId="7" borderId="18" xfId="2" applyFont="1" applyFill="1" applyBorder="1" applyAlignment="1" applyProtection="1">
      <alignment horizontal="left" vertical="center"/>
      <protection locked="0"/>
    </xf>
    <xf numFmtId="0" fontId="4" fillId="7" borderId="1" xfId="0" applyFont="1" applyFill="1" applyBorder="1" applyAlignment="1" applyProtection="1">
      <alignment horizontal="left" vertical="center"/>
      <protection locked="0"/>
    </xf>
    <xf numFmtId="9" fontId="5" fillId="8" borderId="17" xfId="2" applyFont="1" applyFill="1" applyBorder="1" applyAlignment="1" applyProtection="1">
      <alignment horizontal="left" vertical="center" readingOrder="1"/>
      <protection locked="0"/>
    </xf>
    <xf numFmtId="0" fontId="5" fillId="8" borderId="3" xfId="0" applyFont="1" applyFill="1" applyBorder="1" applyAlignment="1" applyProtection="1">
      <alignment horizontal="left" vertical="center"/>
      <protection locked="0"/>
    </xf>
    <xf numFmtId="0" fontId="5" fillId="8" borderId="23" xfId="0" applyFont="1" applyFill="1" applyBorder="1" applyAlignment="1" applyProtection="1">
      <alignment horizontal="left" vertical="center"/>
      <protection locked="0"/>
    </xf>
    <xf numFmtId="164" fontId="5" fillId="0" borderId="1" xfId="0" applyNumberFormat="1" applyFont="1" applyBorder="1" applyAlignment="1" applyProtection="1">
      <alignment horizontal="left" vertical="center"/>
      <protection locked="0"/>
    </xf>
    <xf numFmtId="166" fontId="5" fillId="0" borderId="1" xfId="0" applyNumberFormat="1" applyFont="1" applyBorder="1" applyAlignment="1" applyProtection="1">
      <alignment horizontal="left" vertical="center"/>
      <protection locked="0"/>
    </xf>
    <xf numFmtId="0" fontId="5" fillId="8" borderId="20" xfId="0" applyFont="1" applyFill="1" applyBorder="1" applyAlignment="1" applyProtection="1">
      <alignment horizontal="left" vertical="center"/>
      <protection locked="0"/>
    </xf>
    <xf numFmtId="9" fontId="5" fillId="0" borderId="0" xfId="2" applyFont="1" applyAlignment="1" applyProtection="1">
      <alignment horizontal="left" vertical="center"/>
      <protection locked="0"/>
    </xf>
    <xf numFmtId="2" fontId="5" fillId="8" borderId="1" xfId="0" applyNumberFormat="1" applyFont="1" applyFill="1" applyBorder="1" applyAlignment="1" applyProtection="1">
      <alignment horizontal="left" vertical="center" readingOrder="1"/>
      <protection locked="0"/>
    </xf>
    <xf numFmtId="2" fontId="20" fillId="2" borderId="13" xfId="0" applyNumberFormat="1" applyFont="1" applyFill="1" applyBorder="1" applyAlignment="1" applyProtection="1">
      <alignment horizontal="left" vertical="center" wrapText="1" readingOrder="1"/>
      <protection locked="0"/>
    </xf>
    <xf numFmtId="2" fontId="5" fillId="8" borderId="5" xfId="0" applyNumberFormat="1" applyFont="1" applyFill="1" applyBorder="1" applyAlignment="1" applyProtection="1">
      <alignment horizontal="left" vertical="center"/>
      <protection locked="0"/>
    </xf>
    <xf numFmtId="2" fontId="5" fillId="3" borderId="5" xfId="0" applyNumberFormat="1" applyFont="1" applyFill="1" applyBorder="1" applyAlignment="1" applyProtection="1">
      <alignment horizontal="left" vertical="center"/>
      <protection locked="0"/>
    </xf>
    <xf numFmtId="2" fontId="5" fillId="3" borderId="1" xfId="0" applyNumberFormat="1" applyFont="1" applyFill="1" applyBorder="1" applyAlignment="1" applyProtection="1">
      <alignment horizontal="left" vertical="center"/>
      <protection locked="0"/>
    </xf>
    <xf numFmtId="2" fontId="5" fillId="6" borderId="1" xfId="0" applyNumberFormat="1" applyFont="1" applyFill="1" applyBorder="1" applyAlignment="1" applyProtection="1">
      <alignment horizontal="left" vertical="center"/>
      <protection locked="0"/>
    </xf>
    <xf numFmtId="2" fontId="5" fillId="4" borderId="1" xfId="0" applyNumberFormat="1" applyFont="1" applyFill="1" applyBorder="1" applyAlignment="1" applyProtection="1">
      <alignment horizontal="left" vertical="center"/>
      <protection locked="0"/>
    </xf>
    <xf numFmtId="2" fontId="5" fillId="0" borderId="0" xfId="1" applyNumberFormat="1" applyFont="1" applyAlignment="1" applyProtection="1">
      <alignment horizontal="left" vertical="center"/>
      <protection locked="0"/>
    </xf>
    <xf numFmtId="2" fontId="5" fillId="8" borderId="5" xfId="1" applyNumberFormat="1" applyFont="1" applyFill="1" applyBorder="1" applyAlignment="1" applyProtection="1">
      <alignment horizontal="left" vertical="center"/>
      <protection locked="0"/>
    </xf>
    <xf numFmtId="2" fontId="5" fillId="6" borderId="5" xfId="1" applyNumberFormat="1" applyFont="1" applyFill="1" applyBorder="1" applyAlignment="1" applyProtection="1">
      <alignment horizontal="left" vertical="center"/>
      <protection locked="0"/>
    </xf>
    <xf numFmtId="2" fontId="5" fillId="7" borderId="5" xfId="1" applyNumberFormat="1" applyFont="1" applyFill="1" applyBorder="1" applyAlignment="1" applyProtection="1">
      <alignment horizontal="left" vertical="center"/>
      <protection locked="0"/>
    </xf>
    <xf numFmtId="2" fontId="5" fillId="8" borderId="38" xfId="1" applyNumberFormat="1" applyFont="1" applyFill="1" applyBorder="1" applyAlignment="1" applyProtection="1">
      <alignment horizontal="left" vertical="center"/>
      <protection locked="0"/>
    </xf>
    <xf numFmtId="2" fontId="5" fillId="8" borderId="23" xfId="0" applyNumberFormat="1" applyFont="1" applyFill="1" applyBorder="1" applyAlignment="1" applyProtection="1">
      <alignment horizontal="left" vertical="center"/>
      <protection locked="0"/>
    </xf>
    <xf numFmtId="2" fontId="5" fillId="8" borderId="23" xfId="1" applyNumberFormat="1" applyFont="1" applyFill="1" applyBorder="1" applyAlignment="1" applyProtection="1">
      <alignment horizontal="left" vertical="center"/>
      <protection locked="0"/>
    </xf>
    <xf numFmtId="2" fontId="5" fillId="8" borderId="20" xfId="0" applyNumberFormat="1" applyFont="1" applyFill="1" applyBorder="1" applyAlignment="1" applyProtection="1">
      <alignment horizontal="left" vertical="center"/>
      <protection locked="0"/>
    </xf>
    <xf numFmtId="2" fontId="5" fillId="0" borderId="5" xfId="1" applyNumberFormat="1" applyFont="1" applyBorder="1" applyAlignment="1" applyProtection="1">
      <alignment horizontal="left" vertical="center"/>
      <protection locked="0"/>
    </xf>
    <xf numFmtId="2" fontId="4" fillId="0" borderId="0" xfId="0" applyNumberFormat="1" applyFont="1" applyAlignment="1" applyProtection="1">
      <alignment vertical="center"/>
      <protection locked="0"/>
    </xf>
    <xf numFmtId="1" fontId="5" fillId="8" borderId="5" xfId="0" applyNumberFormat="1" applyFont="1" applyFill="1" applyBorder="1" applyAlignment="1">
      <alignment horizontal="left" vertical="center" readingOrder="1"/>
    </xf>
    <xf numFmtId="1" fontId="5" fillId="6" borderId="1" xfId="0" applyNumberFormat="1" applyFont="1" applyFill="1" applyBorder="1" applyAlignment="1">
      <alignment horizontal="left" vertical="center" readingOrder="1"/>
    </xf>
    <xf numFmtId="1" fontId="5" fillId="6" borderId="1" xfId="0" applyNumberFormat="1" applyFont="1" applyFill="1" applyBorder="1" applyAlignment="1">
      <alignment horizontal="left" vertical="center" wrapText="1" readingOrder="1"/>
    </xf>
    <xf numFmtId="2" fontId="4" fillId="0" borderId="0" xfId="0" applyNumberFormat="1" applyFont="1" applyAlignment="1">
      <alignment vertical="center"/>
    </xf>
    <xf numFmtId="2" fontId="5" fillId="8" borderId="5" xfId="0" applyNumberFormat="1" applyFont="1" applyFill="1" applyBorder="1" applyAlignment="1">
      <alignment horizontal="left" vertical="center"/>
    </xf>
    <xf numFmtId="2" fontId="5" fillId="8" borderId="34" xfId="1" applyNumberFormat="1" applyFont="1" applyFill="1" applyBorder="1" applyAlignment="1" applyProtection="1">
      <alignment horizontal="left" vertical="center"/>
    </xf>
    <xf numFmtId="2" fontId="5" fillId="6" borderId="1" xfId="0" applyNumberFormat="1" applyFont="1" applyFill="1" applyBorder="1" applyAlignment="1">
      <alignment horizontal="left" vertical="center"/>
    </xf>
    <xf numFmtId="2" fontId="5" fillId="0" borderId="0" xfId="1" applyNumberFormat="1" applyFont="1" applyAlignment="1" applyProtection="1">
      <alignment horizontal="left" vertical="center"/>
    </xf>
    <xf numFmtId="2" fontId="5" fillId="0" borderId="48" xfId="0" applyNumberFormat="1" applyFont="1" applyBorder="1" applyAlignment="1">
      <alignment horizontal="left" vertical="center"/>
    </xf>
    <xf numFmtId="2" fontId="5" fillId="8" borderId="39" xfId="1" applyNumberFormat="1" applyFont="1" applyFill="1" applyBorder="1" applyAlignment="1" applyProtection="1">
      <alignment horizontal="left" vertical="center"/>
    </xf>
    <xf numFmtId="2" fontId="18" fillId="12" borderId="30" xfId="0" applyNumberFormat="1" applyFont="1" applyFill="1" applyBorder="1" applyAlignment="1">
      <alignment horizontal="left" vertical="center"/>
    </xf>
    <xf numFmtId="2" fontId="5" fillId="12" borderId="31" xfId="0" applyNumberFormat="1" applyFont="1" applyFill="1" applyBorder="1" applyAlignment="1">
      <alignment horizontal="left" vertical="center"/>
    </xf>
    <xf numFmtId="2" fontId="5" fillId="8" borderId="41" xfId="1" applyNumberFormat="1" applyFont="1" applyFill="1" applyBorder="1" applyAlignment="1" applyProtection="1">
      <alignment horizontal="left" vertical="center"/>
    </xf>
    <xf numFmtId="2" fontId="5" fillId="0" borderId="33" xfId="1" applyNumberFormat="1" applyFont="1" applyBorder="1" applyAlignment="1" applyProtection="1">
      <alignment horizontal="left" vertical="center"/>
    </xf>
    <xf numFmtId="9" fontId="4" fillId="0" borderId="0" xfId="2" applyFont="1" applyAlignment="1" applyProtection="1">
      <alignment horizontal="left" vertical="center"/>
    </xf>
    <xf numFmtId="0" fontId="1" fillId="0" borderId="37" xfId="0" applyFont="1" applyBorder="1" applyAlignment="1">
      <alignment horizontal="left" vertical="center"/>
    </xf>
    <xf numFmtId="9" fontId="20" fillId="2" borderId="12" xfId="2" applyFont="1" applyFill="1" applyBorder="1" applyAlignment="1" applyProtection="1">
      <alignment horizontal="left" vertical="center" wrapText="1" readingOrder="1"/>
    </xf>
    <xf numFmtId="0" fontId="20" fillId="2" borderId="12" xfId="0" applyFont="1" applyFill="1" applyBorder="1" applyAlignment="1">
      <alignment horizontal="left" vertical="center" wrapText="1" readingOrder="1"/>
    </xf>
    <xf numFmtId="9" fontId="8" fillId="0" borderId="0" xfId="2" applyFont="1" applyAlignment="1" applyProtection="1">
      <alignment horizontal="left" vertical="center"/>
    </xf>
    <xf numFmtId="2" fontId="5" fillId="6" borderId="5" xfId="0" applyNumberFormat="1" applyFont="1" applyFill="1" applyBorder="1" applyAlignment="1">
      <alignment horizontal="left" vertical="center"/>
    </xf>
    <xf numFmtId="1" fontId="5" fillId="8" borderId="1" xfId="0" applyNumberFormat="1" applyFont="1" applyFill="1" applyBorder="1" applyAlignment="1">
      <alignment horizontal="left" vertical="center" wrapText="1" readingOrder="1"/>
    </xf>
    <xf numFmtId="2" fontId="5" fillId="10" borderId="4" xfId="1" applyNumberFormat="1" applyFont="1" applyFill="1" applyBorder="1" applyAlignment="1" applyProtection="1">
      <alignment horizontal="left" vertical="center"/>
    </xf>
    <xf numFmtId="2" fontId="5" fillId="7" borderId="5" xfId="0" applyNumberFormat="1" applyFont="1" applyFill="1" applyBorder="1" applyAlignment="1">
      <alignment horizontal="left" vertical="center"/>
    </xf>
    <xf numFmtId="2" fontId="5" fillId="7" borderId="16" xfId="1" applyNumberFormat="1" applyFont="1" applyFill="1" applyBorder="1" applyAlignment="1" applyProtection="1">
      <alignment horizontal="left" vertical="center"/>
    </xf>
    <xf numFmtId="2" fontId="5" fillId="7" borderId="40" xfId="1" applyNumberFormat="1" applyFont="1" applyFill="1" applyBorder="1" applyAlignment="1" applyProtection="1">
      <alignment horizontal="left" vertical="center"/>
    </xf>
    <xf numFmtId="10" fontId="20" fillId="2" borderId="12" xfId="0" applyNumberFormat="1" applyFont="1" applyFill="1" applyBorder="1" applyAlignment="1">
      <alignment horizontal="left" vertical="center" wrapText="1" readingOrder="1"/>
    </xf>
    <xf numFmtId="0" fontId="5" fillId="4" borderId="5" xfId="0" applyFont="1" applyFill="1" applyBorder="1" applyAlignment="1" applyProtection="1">
      <alignment horizontal="left" vertical="center" readingOrder="1"/>
      <protection locked="0"/>
    </xf>
    <xf numFmtId="0" fontId="5" fillId="4" borderId="34" xfId="0" applyFont="1" applyFill="1" applyBorder="1" applyAlignment="1" applyProtection="1">
      <alignment horizontal="left" vertical="center" wrapText="1" readingOrder="1"/>
      <protection locked="0"/>
    </xf>
    <xf numFmtId="10" fontId="5" fillId="4" borderId="15" xfId="0" applyNumberFormat="1" applyFont="1" applyFill="1" applyBorder="1" applyAlignment="1" applyProtection="1">
      <alignment horizontal="left" vertical="center" readingOrder="1"/>
      <protection locked="0"/>
    </xf>
    <xf numFmtId="2" fontId="5" fillId="4" borderId="5" xfId="0" applyNumberFormat="1" applyFont="1" applyFill="1" applyBorder="1" applyAlignment="1" applyProtection="1">
      <alignment horizontal="left" vertical="center"/>
      <protection locked="0"/>
    </xf>
    <xf numFmtId="10" fontId="5" fillId="4" borderId="18" xfId="0" applyNumberFormat="1" applyFont="1" applyFill="1" applyBorder="1" applyAlignment="1" applyProtection="1">
      <alignment horizontal="left" vertical="center" readingOrder="1"/>
      <protection locked="0"/>
    </xf>
    <xf numFmtId="2" fontId="5" fillId="4" borderId="5" xfId="1" applyNumberFormat="1" applyFont="1" applyFill="1" applyBorder="1" applyAlignment="1" applyProtection="1">
      <alignment horizontal="left" vertical="center"/>
      <protection locked="0"/>
    </xf>
    <xf numFmtId="0" fontId="5" fillId="4" borderId="1" xfId="0" applyFont="1" applyFill="1" applyBorder="1" applyAlignment="1" applyProtection="1">
      <alignment horizontal="left" vertical="center" readingOrder="1"/>
      <protection locked="0"/>
    </xf>
    <xf numFmtId="0" fontId="5" fillId="4" borderId="16" xfId="0" applyFont="1" applyFill="1" applyBorder="1" applyAlignment="1" applyProtection="1">
      <alignment horizontal="left" vertical="center" wrapText="1" readingOrder="1"/>
      <protection locked="0"/>
    </xf>
    <xf numFmtId="0" fontId="4" fillId="4" borderId="16" xfId="0" applyFont="1" applyFill="1" applyBorder="1" applyAlignment="1" applyProtection="1">
      <alignment horizontal="left" vertical="center" wrapText="1"/>
      <protection locked="0"/>
    </xf>
    <xf numFmtId="10" fontId="5" fillId="8" borderId="15" xfId="0" applyNumberFormat="1" applyFont="1" applyFill="1" applyBorder="1" applyAlignment="1" applyProtection="1">
      <alignment horizontal="left" vertical="center" readingOrder="1"/>
      <protection locked="0"/>
    </xf>
    <xf numFmtId="10" fontId="5" fillId="4" borderId="15" xfId="2" applyNumberFormat="1" applyFont="1" applyFill="1" applyBorder="1" applyAlignment="1" applyProtection="1">
      <alignment horizontal="left" vertical="center" readingOrder="1"/>
      <protection locked="0"/>
    </xf>
    <xf numFmtId="0" fontId="5" fillId="4" borderId="1" xfId="0" applyFont="1" applyFill="1" applyBorder="1" applyAlignment="1" applyProtection="1">
      <alignment horizontal="left" vertical="center" wrapText="1" readingOrder="1"/>
      <protection locked="0"/>
    </xf>
    <xf numFmtId="10" fontId="5" fillId="4" borderId="15" xfId="2" applyNumberFormat="1" applyFont="1" applyFill="1" applyBorder="1" applyAlignment="1" applyProtection="1">
      <alignment horizontal="left" vertical="center" wrapText="1" readingOrder="1"/>
      <protection locked="0"/>
    </xf>
    <xf numFmtId="10" fontId="5" fillId="4" borderId="15" xfId="0" applyNumberFormat="1" applyFont="1" applyFill="1" applyBorder="1" applyAlignment="1" applyProtection="1">
      <alignment horizontal="left" vertical="center" wrapText="1" readingOrder="1"/>
      <protection locked="0"/>
    </xf>
    <xf numFmtId="10" fontId="5" fillId="7" borderId="15" xfId="0" applyNumberFormat="1" applyFont="1" applyFill="1" applyBorder="1" applyAlignment="1" applyProtection="1">
      <alignment horizontal="left" vertical="center" wrapText="1" readingOrder="1"/>
      <protection locked="0"/>
    </xf>
    <xf numFmtId="10" fontId="5" fillId="7" borderId="15" xfId="0" quotePrefix="1" applyNumberFormat="1" applyFont="1" applyFill="1" applyBorder="1" applyAlignment="1" applyProtection="1">
      <alignment horizontal="left" vertical="center" readingOrder="1"/>
      <protection locked="0"/>
    </xf>
    <xf numFmtId="10" fontId="5" fillId="7" borderId="17" xfId="0" applyNumberFormat="1" applyFont="1" applyFill="1" applyBorder="1" applyAlignment="1" applyProtection="1">
      <alignment horizontal="left" vertical="center" wrapText="1" readingOrder="1"/>
      <protection locked="0"/>
    </xf>
    <xf numFmtId="10" fontId="5" fillId="7" borderId="18" xfId="0" applyNumberFormat="1" applyFont="1" applyFill="1" applyBorder="1" applyAlignment="1" applyProtection="1">
      <alignment horizontal="left" vertical="center"/>
      <protection locked="0"/>
    </xf>
    <xf numFmtId="10" fontId="5" fillId="7" borderId="15" xfId="0" applyNumberFormat="1" applyFont="1" applyFill="1" applyBorder="1" applyAlignment="1" applyProtection="1">
      <alignment horizontal="left" vertical="center"/>
      <protection locked="0"/>
    </xf>
    <xf numFmtId="10" fontId="5" fillId="8" borderId="17" xfId="0" applyNumberFormat="1" applyFont="1" applyFill="1" applyBorder="1" applyAlignment="1" applyProtection="1">
      <alignment horizontal="left" vertical="center" readingOrder="1"/>
      <protection locked="0"/>
    </xf>
    <xf numFmtId="10" fontId="5" fillId="0" borderId="2" xfId="0" applyNumberFormat="1" applyFont="1" applyBorder="1" applyAlignment="1" applyProtection="1">
      <alignment horizontal="left" vertical="center"/>
      <protection locked="0"/>
    </xf>
    <xf numFmtId="10" fontId="5" fillId="0" borderId="32" xfId="0" applyNumberFormat="1" applyFont="1" applyBorder="1" applyAlignment="1" applyProtection="1">
      <alignment horizontal="left" vertical="center"/>
      <protection locked="0"/>
    </xf>
    <xf numFmtId="10" fontId="5" fillId="0" borderId="28" xfId="0" applyNumberFormat="1" applyFont="1" applyBorder="1" applyAlignment="1" applyProtection="1">
      <alignment horizontal="left" vertical="center"/>
      <protection locked="0"/>
    </xf>
    <xf numFmtId="0" fontId="4" fillId="4" borderId="23" xfId="0" applyFont="1" applyFill="1" applyBorder="1" applyAlignment="1" applyProtection="1">
      <alignment horizontal="left" vertical="center"/>
      <protection locked="0"/>
    </xf>
    <xf numFmtId="0" fontId="5" fillId="4" borderId="23" xfId="0" applyFont="1" applyFill="1" applyBorder="1" applyAlignment="1" applyProtection="1">
      <alignment horizontal="left" vertical="center" wrapText="1" readingOrder="1"/>
      <protection locked="0"/>
    </xf>
    <xf numFmtId="0" fontId="5" fillId="4" borderId="23" xfId="0" applyFont="1" applyFill="1" applyBorder="1" applyAlignment="1" applyProtection="1">
      <alignment horizontal="left" vertical="center"/>
      <protection locked="0"/>
    </xf>
    <xf numFmtId="10" fontId="5" fillId="4" borderId="18" xfId="0" applyNumberFormat="1" applyFont="1" applyFill="1" applyBorder="1" applyAlignment="1" applyProtection="1">
      <alignment horizontal="left" vertical="center"/>
      <protection locked="0"/>
    </xf>
    <xf numFmtId="2" fontId="4" fillId="4" borderId="5" xfId="0" applyNumberFormat="1" applyFont="1" applyFill="1" applyBorder="1" applyAlignment="1" applyProtection="1">
      <alignment horizontal="left" vertical="center"/>
      <protection locked="0"/>
    </xf>
    <xf numFmtId="10" fontId="5" fillId="4" borderId="22" xfId="0" applyNumberFormat="1" applyFont="1" applyFill="1" applyBorder="1" applyAlignment="1" applyProtection="1">
      <alignment horizontal="left" vertical="center"/>
      <protection locked="0"/>
    </xf>
    <xf numFmtId="2" fontId="5" fillId="4" borderId="23" xfId="1" applyNumberFormat="1" applyFont="1" applyFill="1" applyBorder="1" applyAlignment="1" applyProtection="1">
      <alignment horizontal="left" vertical="center"/>
      <protection locked="0"/>
    </xf>
    <xf numFmtId="0" fontId="4" fillId="4" borderId="1" xfId="0" applyFont="1" applyFill="1" applyBorder="1" applyAlignment="1" applyProtection="1">
      <alignment horizontal="left" vertical="center"/>
      <protection locked="0"/>
    </xf>
    <xf numFmtId="0" fontId="5" fillId="4" borderId="5" xfId="0" applyFont="1" applyFill="1" applyBorder="1" applyAlignment="1" applyProtection="1">
      <alignment horizontal="left" vertical="center" wrapText="1" readingOrder="1"/>
      <protection locked="0"/>
    </xf>
    <xf numFmtId="10" fontId="5" fillId="4" borderId="15" xfId="0" applyNumberFormat="1" applyFont="1" applyFill="1" applyBorder="1" applyAlignment="1" applyProtection="1">
      <alignment horizontal="left" vertical="center"/>
      <protection locked="0"/>
    </xf>
    <xf numFmtId="2" fontId="4" fillId="4" borderId="1" xfId="0" applyNumberFormat="1" applyFont="1" applyFill="1" applyBorder="1" applyAlignment="1" applyProtection="1">
      <alignment horizontal="left" vertical="center"/>
      <protection locked="0"/>
    </xf>
    <xf numFmtId="164" fontId="5" fillId="4" borderId="1" xfId="0" applyNumberFormat="1" applyFont="1" applyFill="1" applyBorder="1" applyAlignment="1" applyProtection="1">
      <alignment horizontal="left" vertical="center"/>
      <protection locked="0"/>
    </xf>
    <xf numFmtId="166" fontId="5" fillId="4" borderId="1" xfId="0" applyNumberFormat="1" applyFont="1" applyFill="1" applyBorder="1" applyAlignment="1" applyProtection="1">
      <alignment horizontal="left" vertical="center"/>
      <protection locked="0"/>
    </xf>
    <xf numFmtId="0" fontId="5" fillId="4" borderId="20" xfId="0" applyFont="1" applyFill="1" applyBorder="1" applyAlignment="1" applyProtection="1">
      <alignment horizontal="left" vertical="center" wrapText="1" readingOrder="1"/>
      <protection locked="0"/>
    </xf>
    <xf numFmtId="0" fontId="5" fillId="4" borderId="35" xfId="0" applyFont="1" applyFill="1" applyBorder="1" applyAlignment="1" applyProtection="1">
      <alignment horizontal="left" vertical="center" wrapText="1" readingOrder="1"/>
      <protection locked="0"/>
    </xf>
    <xf numFmtId="10" fontId="5" fillId="4" borderId="19" xfId="0" applyNumberFormat="1" applyFont="1" applyFill="1" applyBorder="1" applyAlignment="1" applyProtection="1">
      <alignment horizontal="left" vertical="center" wrapText="1" readingOrder="1"/>
      <protection locked="0"/>
    </xf>
    <xf numFmtId="2" fontId="4" fillId="4" borderId="20" xfId="0" applyNumberFormat="1" applyFont="1" applyFill="1" applyBorder="1" applyAlignment="1" applyProtection="1">
      <alignment horizontal="left" vertical="center"/>
      <protection locked="0"/>
    </xf>
    <xf numFmtId="2" fontId="5" fillId="4" borderId="35" xfId="1" applyNumberFormat="1" applyFont="1" applyFill="1" applyBorder="1" applyAlignment="1" applyProtection="1">
      <alignment horizontal="left" vertical="center"/>
      <protection locked="0"/>
    </xf>
    <xf numFmtId="10" fontId="5" fillId="0" borderId="32" xfId="0" applyNumberFormat="1" applyFont="1" applyBorder="1" applyAlignment="1" applyProtection="1">
      <alignment horizontal="left" vertical="center" wrapText="1" readingOrder="1"/>
      <protection locked="0"/>
    </xf>
    <xf numFmtId="10" fontId="5" fillId="0" borderId="2" xfId="0" applyNumberFormat="1" applyFont="1" applyBorder="1" applyAlignment="1" applyProtection="1">
      <alignment horizontal="left" vertical="center" wrapText="1" readingOrder="1"/>
      <protection locked="0"/>
    </xf>
    <xf numFmtId="2" fontId="5" fillId="0" borderId="26" xfId="1" applyNumberFormat="1" applyFont="1" applyFill="1" applyBorder="1" applyAlignment="1" applyProtection="1">
      <alignment horizontal="left" vertical="center"/>
      <protection locked="0"/>
    </xf>
    <xf numFmtId="2" fontId="5" fillId="0" borderId="0" xfId="1" applyNumberFormat="1" applyFont="1" applyFill="1" applyBorder="1" applyAlignment="1" applyProtection="1">
      <alignment horizontal="left" vertical="center"/>
      <protection locked="0"/>
    </xf>
    <xf numFmtId="2" fontId="18" fillId="8" borderId="26" xfId="0" applyNumberFormat="1" applyFont="1" applyFill="1" applyBorder="1" applyAlignment="1">
      <alignment horizontal="left" vertical="center"/>
    </xf>
    <xf numFmtId="2" fontId="18" fillId="8" borderId="27" xfId="0" applyNumberFormat="1" applyFont="1" applyFill="1" applyBorder="1" applyAlignment="1">
      <alignment horizontal="left" vertical="center"/>
    </xf>
    <xf numFmtId="2" fontId="4" fillId="8" borderId="8" xfId="0" applyNumberFormat="1" applyFont="1" applyFill="1" applyBorder="1" applyAlignment="1">
      <alignment horizontal="left" vertical="center"/>
    </xf>
    <xf numFmtId="2" fontId="4" fillId="8" borderId="29" xfId="0" applyNumberFormat="1" applyFont="1" applyFill="1" applyBorder="1" applyAlignment="1">
      <alignment horizontal="left" vertical="center"/>
    </xf>
    <xf numFmtId="10" fontId="5" fillId="0" borderId="0" xfId="0" applyNumberFormat="1" applyFont="1" applyAlignment="1" applyProtection="1">
      <alignment horizontal="left" vertical="center"/>
      <protection locked="0"/>
    </xf>
    <xf numFmtId="2" fontId="5" fillId="22" borderId="1" xfId="0" applyNumberFormat="1" applyFont="1" applyFill="1" applyBorder="1" applyAlignment="1">
      <alignment horizontal="left" vertical="center"/>
    </xf>
    <xf numFmtId="2" fontId="5" fillId="8" borderId="1" xfId="1" applyNumberFormat="1" applyFont="1" applyFill="1" applyBorder="1" applyAlignment="1" applyProtection="1">
      <alignment horizontal="left" vertical="center"/>
      <protection locked="0"/>
    </xf>
    <xf numFmtId="2" fontId="5" fillId="8" borderId="1" xfId="1" applyNumberFormat="1" applyFont="1" applyFill="1" applyBorder="1" applyAlignment="1" applyProtection="1">
      <alignment horizontal="left" vertical="center"/>
    </xf>
    <xf numFmtId="1" fontId="5" fillId="0" borderId="23" xfId="0" applyNumberFormat="1" applyFont="1" applyBorder="1" applyAlignment="1">
      <alignment horizontal="left" vertical="center" wrapText="1" readingOrder="1"/>
    </xf>
    <xf numFmtId="2" fontId="4" fillId="0" borderId="23" xfId="0" applyNumberFormat="1" applyFont="1" applyBorder="1" applyAlignment="1" applyProtection="1">
      <alignment horizontal="left" vertical="center"/>
      <protection locked="0"/>
    </xf>
    <xf numFmtId="2" fontId="5" fillId="22" borderId="23" xfId="0" applyNumberFormat="1" applyFont="1" applyFill="1" applyBorder="1" applyAlignment="1">
      <alignment horizontal="left" vertical="center"/>
    </xf>
    <xf numFmtId="2" fontId="5" fillId="3" borderId="23" xfId="0" applyNumberFormat="1" applyFont="1" applyFill="1" applyBorder="1" applyAlignment="1">
      <alignment horizontal="left" vertical="center"/>
    </xf>
    <xf numFmtId="0" fontId="5" fillId="8" borderId="20" xfId="0" applyFont="1" applyFill="1" applyBorder="1" applyAlignment="1" applyProtection="1">
      <alignment horizontal="left" vertical="center" wrapText="1" readingOrder="1"/>
      <protection locked="0"/>
    </xf>
    <xf numFmtId="2" fontId="5" fillId="8" borderId="20" xfId="1" applyNumberFormat="1" applyFont="1" applyFill="1" applyBorder="1" applyAlignment="1" applyProtection="1">
      <alignment horizontal="left" vertical="center"/>
      <protection locked="0"/>
    </xf>
    <xf numFmtId="2" fontId="5" fillId="8" borderId="20" xfId="1" applyNumberFormat="1" applyFont="1" applyFill="1" applyBorder="1" applyAlignment="1" applyProtection="1">
      <alignment horizontal="left" vertical="center"/>
    </xf>
    <xf numFmtId="2" fontId="5" fillId="12" borderId="45" xfId="1" applyNumberFormat="1" applyFont="1" applyFill="1" applyBorder="1" applyAlignment="1" applyProtection="1">
      <alignment horizontal="left" vertical="center"/>
    </xf>
    <xf numFmtId="2" fontId="5" fillId="12" borderId="72" xfId="1" applyNumberFormat="1" applyFont="1" applyFill="1" applyBorder="1" applyAlignment="1" applyProtection="1">
      <alignment horizontal="left" vertical="center"/>
    </xf>
    <xf numFmtId="2" fontId="5" fillId="8" borderId="72" xfId="1" applyNumberFormat="1" applyFont="1" applyFill="1" applyBorder="1" applyAlignment="1" applyProtection="1">
      <alignment horizontal="left" vertical="center"/>
    </xf>
    <xf numFmtId="2" fontId="5" fillId="12" borderId="47" xfId="1" applyNumberFormat="1" applyFont="1" applyFill="1" applyBorder="1" applyAlignment="1" applyProtection="1">
      <alignment horizontal="left" vertical="center"/>
    </xf>
    <xf numFmtId="2" fontId="5" fillId="8" borderId="49" xfId="1" applyNumberFormat="1" applyFont="1" applyFill="1" applyBorder="1" applyAlignment="1" applyProtection="1">
      <alignment horizontal="left" vertical="center"/>
    </xf>
    <xf numFmtId="2" fontId="5" fillId="8" borderId="21" xfId="1" applyNumberFormat="1" applyFont="1" applyFill="1" applyBorder="1" applyAlignment="1" applyProtection="1">
      <alignment horizontal="left" vertical="center"/>
    </xf>
    <xf numFmtId="10" fontId="5" fillId="8" borderId="71" xfId="0" applyNumberFormat="1" applyFont="1" applyFill="1" applyBorder="1" applyAlignment="1" applyProtection="1">
      <alignment horizontal="left" vertical="center" wrapText="1" readingOrder="1"/>
      <protection locked="0"/>
    </xf>
    <xf numFmtId="10" fontId="5" fillId="8" borderId="10" xfId="0" applyNumberFormat="1" applyFont="1" applyFill="1" applyBorder="1" applyAlignment="1" applyProtection="1">
      <alignment horizontal="left" vertical="center" wrapText="1" readingOrder="1"/>
      <protection locked="0"/>
    </xf>
    <xf numFmtId="0" fontId="5" fillId="8" borderId="10" xfId="0" applyFont="1" applyFill="1" applyBorder="1" applyAlignment="1" applyProtection="1">
      <alignment horizontal="left" vertical="center" wrapText="1" readingOrder="1"/>
      <protection locked="0"/>
    </xf>
    <xf numFmtId="9" fontId="5" fillId="8" borderId="10" xfId="0" applyNumberFormat="1" applyFont="1" applyFill="1" applyBorder="1" applyAlignment="1" applyProtection="1">
      <alignment horizontal="left" vertical="center" wrapText="1" readingOrder="1"/>
      <protection locked="0"/>
    </xf>
    <xf numFmtId="0" fontId="5" fillId="8" borderId="10" xfId="0" applyFont="1" applyFill="1" applyBorder="1" applyAlignment="1" applyProtection="1">
      <alignment horizontal="left" vertical="center" readingOrder="1"/>
      <protection locked="0"/>
    </xf>
    <xf numFmtId="9" fontId="5" fillId="8" borderId="10" xfId="0" applyNumberFormat="1" applyFont="1" applyFill="1" applyBorder="1" applyAlignment="1" applyProtection="1">
      <alignment horizontal="left" vertical="center"/>
      <protection locked="0"/>
    </xf>
    <xf numFmtId="0" fontId="5" fillId="8" borderId="57" xfId="0" applyFont="1" applyFill="1" applyBorder="1" applyAlignment="1" applyProtection="1">
      <alignment horizontal="left" vertical="center" wrapText="1" readingOrder="1"/>
      <protection locked="0"/>
    </xf>
    <xf numFmtId="2" fontId="5" fillId="10" borderId="49" xfId="1" applyNumberFormat="1" applyFont="1" applyFill="1" applyBorder="1" applyAlignment="1" applyProtection="1">
      <alignment horizontal="left" vertical="center"/>
    </xf>
    <xf numFmtId="9" fontId="5" fillId="0" borderId="71" xfId="0" applyNumberFormat="1" applyFont="1" applyBorder="1" applyAlignment="1" applyProtection="1">
      <alignment horizontal="left" vertical="center"/>
      <protection locked="0"/>
    </xf>
    <xf numFmtId="9" fontId="5" fillId="0" borderId="10" xfId="0" applyNumberFormat="1" applyFont="1" applyBorder="1" applyAlignment="1" applyProtection="1">
      <alignment horizontal="left" vertical="center"/>
      <protection locked="0"/>
    </xf>
    <xf numFmtId="9" fontId="5" fillId="0" borderId="10" xfId="2" applyFont="1" applyBorder="1" applyAlignment="1" applyProtection="1">
      <alignment horizontal="left" vertical="center" wrapText="1" readingOrder="1"/>
      <protection locked="0"/>
    </xf>
    <xf numFmtId="9" fontId="5" fillId="0" borderId="10" xfId="2" applyFont="1" applyBorder="1" applyAlignment="1" applyProtection="1">
      <alignment horizontal="left" vertical="center" readingOrder="1"/>
      <protection locked="0"/>
    </xf>
    <xf numFmtId="9" fontId="5" fillId="8" borderId="10" xfId="2" applyFont="1" applyFill="1" applyBorder="1" applyAlignment="1" applyProtection="1">
      <alignment horizontal="left" vertical="center" readingOrder="1"/>
      <protection locked="0"/>
    </xf>
    <xf numFmtId="9" fontId="5" fillId="0" borderId="10" xfId="2" applyFont="1" applyBorder="1" applyAlignment="1" applyProtection="1">
      <alignment horizontal="left" vertical="center"/>
      <protection locked="0"/>
    </xf>
    <xf numFmtId="9" fontId="5" fillId="0" borderId="10" xfId="2" applyFont="1" applyFill="1" applyBorder="1" applyAlignment="1" applyProtection="1">
      <alignment horizontal="left" vertical="center"/>
      <protection locked="0"/>
    </xf>
    <xf numFmtId="9" fontId="5" fillId="0" borderId="57" xfId="2" applyFont="1" applyBorder="1" applyAlignment="1" applyProtection="1">
      <alignment horizontal="left" vertical="center" wrapText="1" readingOrder="1"/>
      <protection locked="0"/>
    </xf>
    <xf numFmtId="0" fontId="4" fillId="0" borderId="16" xfId="0" applyFont="1" applyBorder="1" applyAlignment="1" applyProtection="1">
      <alignment horizontal="left" vertical="center"/>
      <protection locked="0"/>
    </xf>
    <xf numFmtId="43" fontId="5" fillId="0" borderId="0" xfId="1" applyFont="1" applyFill="1" applyAlignment="1" applyProtection="1">
      <alignment horizontal="left" vertical="center"/>
      <protection locked="0"/>
    </xf>
    <xf numFmtId="171" fontId="5" fillId="0" borderId="0" xfId="1" applyNumberFormat="1" applyFont="1" applyFill="1" applyAlignment="1" applyProtection="1">
      <alignment horizontal="left" vertical="center"/>
      <protection locked="0"/>
    </xf>
    <xf numFmtId="169" fontId="5" fillId="0" borderId="0" xfId="1" applyNumberFormat="1" applyFont="1" applyFill="1" applyAlignment="1" applyProtection="1">
      <alignment horizontal="left" vertical="center"/>
      <protection locked="0"/>
    </xf>
    <xf numFmtId="2" fontId="5" fillId="0" borderId="1" xfId="0" applyNumberFormat="1" applyFont="1" applyBorder="1" applyAlignment="1">
      <alignment horizontal="left" vertical="center"/>
    </xf>
    <xf numFmtId="2" fontId="5" fillId="8" borderId="1" xfId="0" applyNumberFormat="1" applyFont="1" applyFill="1" applyBorder="1" applyAlignment="1">
      <alignment horizontal="left" vertical="center" readingOrder="1"/>
    </xf>
    <xf numFmtId="2" fontId="1" fillId="5" borderId="63" xfId="0" applyNumberFormat="1" applyFont="1" applyFill="1" applyBorder="1" applyAlignment="1">
      <alignment vertical="center"/>
    </xf>
    <xf numFmtId="2" fontId="1" fillId="0" borderId="0" xfId="0" applyNumberFormat="1" applyFont="1" applyAlignment="1">
      <alignment horizontal="left" vertical="center"/>
    </xf>
    <xf numFmtId="2" fontId="5" fillId="0" borderId="1" xfId="0" applyNumberFormat="1" applyFont="1" applyBorder="1" applyAlignment="1">
      <alignment horizontal="left" vertical="center" readingOrder="1"/>
    </xf>
    <xf numFmtId="2" fontId="5" fillId="0" borderId="1" xfId="0" applyNumberFormat="1" applyFont="1" applyBorder="1" applyAlignment="1">
      <alignment horizontal="left" vertical="center" wrapText="1" readingOrder="1"/>
    </xf>
    <xf numFmtId="2" fontId="5" fillId="6" borderId="1" xfId="0" applyNumberFormat="1" applyFont="1" applyFill="1" applyBorder="1" applyAlignment="1">
      <alignment horizontal="left" vertical="center" wrapText="1" readingOrder="1"/>
    </xf>
    <xf numFmtId="2" fontId="5" fillId="8" borderId="1" xfId="0" applyNumberFormat="1" applyFont="1" applyFill="1" applyBorder="1" applyAlignment="1">
      <alignment horizontal="left" vertical="center" wrapText="1" readingOrder="1"/>
    </xf>
    <xf numFmtId="2" fontId="5" fillId="7" borderId="1" xfId="0" applyNumberFormat="1" applyFont="1" applyFill="1" applyBorder="1" applyAlignment="1">
      <alignment horizontal="left" vertical="center" wrapText="1" readingOrder="1"/>
    </xf>
    <xf numFmtId="2" fontId="5" fillId="8" borderId="20" xfId="0" applyNumberFormat="1" applyFont="1" applyFill="1" applyBorder="1" applyAlignment="1">
      <alignment horizontal="left" vertical="center" readingOrder="1"/>
    </xf>
    <xf numFmtId="2" fontId="5" fillId="11" borderId="63" xfId="0" applyNumberFormat="1" applyFont="1" applyFill="1" applyBorder="1" applyAlignment="1">
      <alignment vertical="center"/>
    </xf>
    <xf numFmtId="2" fontId="5" fillId="11" borderId="64" xfId="0" applyNumberFormat="1" applyFont="1" applyFill="1" applyBorder="1" applyAlignment="1">
      <alignment vertical="center"/>
    </xf>
    <xf numFmtId="2" fontId="1" fillId="5" borderId="64" xfId="0" applyNumberFormat="1" applyFont="1" applyFill="1" applyBorder="1" applyAlignment="1">
      <alignment vertical="center"/>
    </xf>
    <xf numFmtId="1" fontId="1" fillId="5" borderId="63" xfId="0" applyNumberFormat="1" applyFont="1" applyFill="1" applyBorder="1" applyAlignment="1">
      <alignment vertical="center"/>
    </xf>
    <xf numFmtId="1" fontId="5" fillId="0" borderId="0" xfId="0" applyNumberFormat="1" applyFont="1"/>
    <xf numFmtId="2" fontId="8" fillId="0" borderId="36" xfId="0" applyNumberFormat="1" applyFont="1" applyBorder="1" applyAlignment="1" applyProtection="1">
      <alignment horizontal="left" vertical="center"/>
      <protection locked="0"/>
    </xf>
    <xf numFmtId="2" fontId="1" fillId="5" borderId="63" xfId="0" applyNumberFormat="1" applyFont="1" applyFill="1" applyBorder="1" applyAlignment="1" applyProtection="1">
      <alignment vertical="center"/>
      <protection locked="0"/>
    </xf>
    <xf numFmtId="2" fontId="5" fillId="11" borderId="63" xfId="0" applyNumberFormat="1" applyFont="1" applyFill="1" applyBorder="1" applyAlignment="1" applyProtection="1">
      <alignment vertical="center"/>
      <protection locked="0"/>
    </xf>
    <xf numFmtId="2" fontId="5" fillId="7" borderId="5" xfId="0" applyNumberFormat="1" applyFont="1" applyFill="1" applyBorder="1" applyAlignment="1" applyProtection="1">
      <alignment horizontal="left" vertical="center"/>
      <protection locked="0"/>
    </xf>
    <xf numFmtId="2" fontId="8" fillId="0" borderId="0" xfId="0" applyNumberFormat="1" applyFont="1" applyAlignment="1" applyProtection="1">
      <alignment horizontal="left" vertical="center"/>
      <protection locked="0"/>
    </xf>
    <xf numFmtId="2" fontId="5" fillId="6" borderId="5" xfId="0" applyNumberFormat="1" applyFont="1" applyFill="1" applyBorder="1" applyAlignment="1" applyProtection="1">
      <alignment horizontal="left" vertical="center"/>
      <protection locked="0"/>
    </xf>
    <xf numFmtId="0" fontId="8" fillId="0" borderId="36" xfId="0" applyFont="1" applyBorder="1" applyAlignment="1" applyProtection="1">
      <alignment horizontal="left" vertical="center"/>
      <protection locked="0"/>
    </xf>
    <xf numFmtId="9" fontId="8" fillId="0" borderId="0" xfId="2" applyFont="1" applyAlignment="1" applyProtection="1">
      <alignment horizontal="left" vertical="center"/>
      <protection locked="0"/>
    </xf>
    <xf numFmtId="0" fontId="1" fillId="5" borderId="62" xfId="0" applyFont="1" applyFill="1" applyBorder="1" applyAlignment="1" applyProtection="1">
      <alignment vertical="center"/>
      <protection locked="0"/>
    </xf>
    <xf numFmtId="0" fontId="1" fillId="5" borderId="63" xfId="0" applyFont="1" applyFill="1" applyBorder="1" applyAlignment="1" applyProtection="1">
      <alignment vertical="center"/>
      <protection locked="0"/>
    </xf>
    <xf numFmtId="0" fontId="5" fillId="11" borderId="62" xfId="0" applyFont="1" applyFill="1" applyBorder="1" applyAlignment="1" applyProtection="1">
      <alignment vertical="center"/>
      <protection locked="0"/>
    </xf>
    <xf numFmtId="0" fontId="20" fillId="0" borderId="0" xfId="0" applyFont="1" applyAlignment="1" applyProtection="1">
      <alignment horizontal="left" vertical="center" readingOrder="1"/>
      <protection locked="0"/>
    </xf>
    <xf numFmtId="10" fontId="5" fillId="0" borderId="71" xfId="0" applyNumberFormat="1" applyFont="1" applyBorder="1" applyAlignment="1" applyProtection="1">
      <alignment horizontal="left" vertical="center" wrapText="1" readingOrder="1"/>
      <protection locked="0"/>
    </xf>
    <xf numFmtId="2" fontId="5" fillId="0" borderId="23" xfId="1" applyNumberFormat="1" applyFont="1" applyFill="1" applyBorder="1" applyAlignment="1" applyProtection="1">
      <alignment horizontal="left" vertical="center"/>
      <protection locked="0"/>
    </xf>
    <xf numFmtId="10" fontId="5" fillId="0" borderId="10" xfId="0" applyNumberFormat="1" applyFont="1" applyBorder="1" applyAlignment="1" applyProtection="1">
      <alignment horizontal="left" vertical="center" wrapText="1" readingOrder="1"/>
      <protection locked="0"/>
    </xf>
    <xf numFmtId="2" fontId="5" fillId="0" borderId="1" xfId="1" applyNumberFormat="1" applyFont="1" applyFill="1" applyBorder="1" applyAlignment="1" applyProtection="1">
      <alignment horizontal="left" vertical="center"/>
      <protection locked="0"/>
    </xf>
    <xf numFmtId="0" fontId="5" fillId="0" borderId="10" xfId="0" applyFont="1" applyBorder="1" applyAlignment="1" applyProtection="1">
      <alignment horizontal="left" vertical="center" wrapText="1" readingOrder="1"/>
      <protection locked="0"/>
    </xf>
    <xf numFmtId="2" fontId="5" fillId="3" borderId="23" xfId="1" applyNumberFormat="1" applyFont="1" applyFill="1" applyBorder="1" applyAlignment="1" applyProtection="1">
      <alignment horizontal="left" vertical="center"/>
    </xf>
    <xf numFmtId="2" fontId="5" fillId="3" borderId="1" xfId="1" applyNumberFormat="1" applyFont="1" applyFill="1" applyBorder="1" applyAlignment="1" applyProtection="1">
      <alignment horizontal="left" vertical="center"/>
    </xf>
    <xf numFmtId="0" fontId="5" fillId="8" borderId="16" xfId="0" applyFont="1" applyFill="1" applyBorder="1" applyAlignment="1" applyProtection="1">
      <alignment horizontal="left" vertical="center" readingOrder="1"/>
      <protection locked="0"/>
    </xf>
    <xf numFmtId="0" fontId="5" fillId="0" borderId="16" xfId="0" applyFont="1" applyBorder="1" applyAlignment="1" applyProtection="1">
      <alignment horizontal="left" vertical="center" readingOrder="1"/>
      <protection locked="0"/>
    </xf>
    <xf numFmtId="0" fontId="5" fillId="16" borderId="15" xfId="0" applyFont="1" applyFill="1" applyBorder="1" applyAlignment="1" applyProtection="1">
      <alignment horizontal="left" vertical="center" wrapText="1" readingOrder="1"/>
      <protection locked="0"/>
    </xf>
    <xf numFmtId="0" fontId="5" fillId="16" borderId="1" xfId="0" applyFont="1" applyFill="1" applyBorder="1" applyAlignment="1" applyProtection="1">
      <alignment horizontal="left" vertical="center" wrapText="1" readingOrder="1"/>
      <protection locked="0"/>
    </xf>
    <xf numFmtId="0" fontId="5" fillId="0" borderId="5" xfId="0" applyFont="1" applyBorder="1" applyAlignment="1" applyProtection="1">
      <alignment horizontal="left" vertical="center"/>
      <protection locked="0"/>
    </xf>
    <xf numFmtId="0" fontId="4" fillId="8" borderId="1" xfId="0" applyFont="1" applyFill="1" applyBorder="1" applyAlignment="1" applyProtection="1">
      <alignment horizontal="left" vertical="center"/>
      <protection locked="0"/>
    </xf>
    <xf numFmtId="0" fontId="5" fillId="8" borderId="16" xfId="0" applyFont="1" applyFill="1" applyBorder="1" applyAlignment="1" applyProtection="1">
      <alignment horizontal="left" vertical="center" wrapText="1"/>
      <protection locked="0"/>
    </xf>
    <xf numFmtId="0" fontId="4" fillId="16" borderId="1" xfId="0" applyFont="1" applyFill="1" applyBorder="1" applyAlignment="1" applyProtection="1">
      <alignment horizontal="left" vertical="center"/>
      <protection locked="0"/>
    </xf>
    <xf numFmtId="0" fontId="5" fillId="16" borderId="1" xfId="0" applyFont="1" applyFill="1" applyBorder="1" applyAlignment="1" applyProtection="1">
      <alignment horizontal="left" vertical="center"/>
      <protection locked="0"/>
    </xf>
    <xf numFmtId="9" fontId="5" fillId="16" borderId="15" xfId="0" applyNumberFormat="1" applyFont="1" applyFill="1" applyBorder="1" applyAlignment="1" applyProtection="1">
      <alignment horizontal="left" vertical="center"/>
      <protection locked="0"/>
    </xf>
    <xf numFmtId="0" fontId="5" fillId="16" borderId="15" xfId="0" applyFont="1" applyFill="1" applyBorder="1" applyAlignment="1" applyProtection="1">
      <alignment horizontal="left" vertical="center"/>
      <protection locked="0"/>
    </xf>
    <xf numFmtId="0" fontId="4" fillId="6" borderId="1" xfId="0" applyFont="1" applyFill="1" applyBorder="1" applyAlignment="1" applyProtection="1">
      <alignment horizontal="left" vertical="center"/>
      <protection locked="0"/>
    </xf>
    <xf numFmtId="0" fontId="5" fillId="6" borderId="16" xfId="0" applyFont="1" applyFill="1" applyBorder="1" applyAlignment="1" applyProtection="1">
      <alignment horizontal="left" vertical="center" wrapText="1"/>
      <protection locked="0"/>
    </xf>
    <xf numFmtId="0" fontId="5" fillId="6" borderId="15" xfId="0" applyFont="1" applyFill="1" applyBorder="1" applyAlignment="1" applyProtection="1">
      <alignment horizontal="left" vertical="center"/>
      <protection locked="0"/>
    </xf>
    <xf numFmtId="0" fontId="4" fillId="8" borderId="20" xfId="0" applyFont="1" applyFill="1" applyBorder="1" applyAlignment="1" applyProtection="1">
      <alignment horizontal="left" vertical="center"/>
      <protection locked="0"/>
    </xf>
    <xf numFmtId="2" fontId="4" fillId="8" borderId="20" xfId="0" applyNumberFormat="1" applyFont="1" applyFill="1" applyBorder="1" applyAlignment="1" applyProtection="1">
      <alignment horizontal="left" vertical="center"/>
      <protection locked="0"/>
    </xf>
    <xf numFmtId="2" fontId="5" fillId="13" borderId="23" xfId="0" applyNumberFormat="1" applyFont="1" applyFill="1" applyBorder="1" applyAlignment="1">
      <alignment horizontal="left" vertical="center" readingOrder="1"/>
    </xf>
    <xf numFmtId="2" fontId="4" fillId="0" borderId="1" xfId="0" applyNumberFormat="1" applyFont="1" applyBorder="1" applyAlignment="1">
      <alignment horizontal="left" vertical="center" readingOrder="1"/>
    </xf>
    <xf numFmtId="2" fontId="4" fillId="8" borderId="1" xfId="0" applyNumberFormat="1" applyFont="1" applyFill="1" applyBorder="1" applyAlignment="1">
      <alignment horizontal="left" vertical="center" readingOrder="1"/>
    </xf>
    <xf numFmtId="2" fontId="4" fillId="0" borderId="1" xfId="0" applyNumberFormat="1" applyFont="1" applyBorder="1" applyAlignment="1">
      <alignment horizontal="left" vertical="center" wrapText="1" readingOrder="1"/>
    </xf>
    <xf numFmtId="2" fontId="18" fillId="0" borderId="1" xfId="0" applyNumberFormat="1" applyFont="1" applyBorder="1" applyAlignment="1">
      <alignment horizontal="left" vertical="center" wrapText="1" readingOrder="1"/>
    </xf>
    <xf numFmtId="2" fontId="5" fillId="16" borderId="1" xfId="0" applyNumberFormat="1" applyFont="1" applyFill="1" applyBorder="1" applyAlignment="1">
      <alignment horizontal="left" vertical="center"/>
    </xf>
    <xf numFmtId="2" fontId="4" fillId="8" borderId="20" xfId="0" applyNumberFormat="1" applyFont="1" applyFill="1" applyBorder="1" applyAlignment="1">
      <alignment horizontal="left" vertical="center"/>
    </xf>
    <xf numFmtId="2" fontId="5" fillId="4" borderId="31" xfId="0" applyNumberFormat="1" applyFont="1" applyFill="1" applyBorder="1" applyAlignment="1">
      <alignment horizontal="left" vertical="center"/>
    </xf>
    <xf numFmtId="2" fontId="5" fillId="16" borderId="4" xfId="1" applyNumberFormat="1" applyFont="1" applyFill="1" applyBorder="1" applyAlignment="1" applyProtection="1">
      <alignment horizontal="left" vertical="center"/>
    </xf>
    <xf numFmtId="2" fontId="5" fillId="16" borderId="40" xfId="1" applyNumberFormat="1" applyFont="1" applyFill="1" applyBorder="1" applyAlignment="1" applyProtection="1">
      <alignment horizontal="left" vertical="center"/>
    </xf>
    <xf numFmtId="0" fontId="20" fillId="2" borderId="22" xfId="0" applyFont="1" applyFill="1" applyBorder="1" applyAlignment="1">
      <alignment horizontal="left" vertical="center" readingOrder="1"/>
    </xf>
    <xf numFmtId="0" fontId="20" fillId="2" borderId="23" xfId="0" applyFont="1" applyFill="1" applyBorder="1" applyAlignment="1">
      <alignment horizontal="left" vertical="center" readingOrder="1"/>
    </xf>
    <xf numFmtId="0" fontId="18" fillId="6" borderId="23" xfId="0" applyFont="1" applyFill="1" applyBorder="1" applyAlignment="1">
      <alignment horizontal="left" vertical="center" readingOrder="1"/>
    </xf>
    <xf numFmtId="0" fontId="18" fillId="6" borderId="24" xfId="0" applyFont="1" applyFill="1" applyBorder="1" applyAlignment="1">
      <alignment horizontal="left" vertical="center" wrapText="1" readingOrder="1"/>
    </xf>
    <xf numFmtId="0" fontId="20" fillId="2" borderId="13" xfId="0" applyFont="1" applyFill="1" applyBorder="1" applyAlignment="1">
      <alignment horizontal="left" vertical="center" wrapText="1" readingOrder="1"/>
    </xf>
    <xf numFmtId="2" fontId="5" fillId="0" borderId="26" xfId="1" applyNumberFormat="1" applyFont="1" applyBorder="1" applyAlignment="1" applyProtection="1">
      <alignment horizontal="center" vertical="center"/>
      <protection locked="0"/>
    </xf>
    <xf numFmtId="2" fontId="5" fillId="0" borderId="26" xfId="1" applyNumberFormat="1" applyFont="1" applyBorder="1" applyAlignment="1" applyProtection="1">
      <alignment horizontal="center" vertical="center"/>
    </xf>
    <xf numFmtId="2" fontId="5" fillId="0" borderId="0" xfId="1" applyNumberFormat="1" applyFont="1" applyAlignment="1" applyProtection="1">
      <alignment horizontal="center" vertical="center"/>
      <protection locked="0"/>
    </xf>
    <xf numFmtId="2" fontId="5" fillId="0" borderId="0" xfId="1" applyNumberFormat="1" applyFont="1" applyAlignment="1" applyProtection="1">
      <alignment horizontal="center" vertical="center"/>
    </xf>
    <xf numFmtId="2" fontId="18" fillId="4" borderId="26" xfId="0" applyNumberFormat="1" applyFont="1" applyFill="1" applyBorder="1" applyAlignment="1">
      <alignment vertical="center"/>
    </xf>
    <xf numFmtId="2" fontId="18" fillId="8" borderId="26" xfId="0" applyNumberFormat="1" applyFont="1" applyFill="1" applyBorder="1" applyAlignment="1">
      <alignment vertical="center"/>
    </xf>
    <xf numFmtId="2" fontId="4" fillId="8" borderId="8" xfId="0" applyNumberFormat="1" applyFont="1" applyFill="1" applyBorder="1"/>
    <xf numFmtId="1" fontId="5" fillId="0" borderId="0" xfId="0" applyNumberFormat="1" applyFont="1" applyAlignment="1">
      <alignment horizontal="left"/>
    </xf>
    <xf numFmtId="2" fontId="4" fillId="0" borderId="24" xfId="0" applyNumberFormat="1" applyFont="1" applyBorder="1"/>
    <xf numFmtId="2" fontId="4" fillId="0" borderId="44" xfId="0" applyNumberFormat="1" applyFont="1" applyBorder="1"/>
    <xf numFmtId="2" fontId="4" fillId="0" borderId="45" xfId="0" applyNumberFormat="1" applyFont="1" applyBorder="1"/>
    <xf numFmtId="2" fontId="4" fillId="0" borderId="25" xfId="0" applyNumberFormat="1" applyFont="1" applyBorder="1"/>
    <xf numFmtId="2" fontId="4" fillId="0" borderId="46" xfId="0" applyNumberFormat="1" applyFont="1" applyBorder="1"/>
    <xf numFmtId="2" fontId="4" fillId="0" borderId="47" xfId="0" applyNumberFormat="1" applyFont="1" applyBorder="1"/>
    <xf numFmtId="2" fontId="5" fillId="0" borderId="0" xfId="1" applyNumberFormat="1" applyFont="1" applyProtection="1"/>
    <xf numFmtId="2" fontId="5" fillId="0" borderId="26" xfId="1" applyNumberFormat="1" applyFont="1" applyBorder="1" applyProtection="1"/>
    <xf numFmtId="2" fontId="5" fillId="0" borderId="27" xfId="1" applyNumberFormat="1" applyFont="1" applyBorder="1" applyProtection="1"/>
    <xf numFmtId="2" fontId="5" fillId="0" borderId="33" xfId="1" applyNumberFormat="1" applyFont="1" applyBorder="1" applyProtection="1"/>
    <xf numFmtId="2" fontId="18" fillId="4" borderId="26" xfId="0" applyNumberFormat="1" applyFont="1" applyFill="1" applyBorder="1" applyAlignment="1">
      <alignment horizontal="center" vertical="center"/>
    </xf>
    <xf numFmtId="2" fontId="18" fillId="8" borderId="26" xfId="0" applyNumberFormat="1" applyFont="1" applyFill="1" applyBorder="1" applyAlignment="1">
      <alignment horizontal="center" vertical="center"/>
    </xf>
    <xf numFmtId="2" fontId="18" fillId="8" borderId="27" xfId="0" applyNumberFormat="1" applyFont="1" applyFill="1" applyBorder="1" applyAlignment="1">
      <alignment horizontal="center" vertical="center"/>
    </xf>
    <xf numFmtId="2" fontId="18" fillId="4" borderId="30" xfId="0" applyNumberFormat="1" applyFont="1" applyFill="1" applyBorder="1" applyAlignment="1">
      <alignment horizontal="center" vertical="center"/>
    </xf>
    <xf numFmtId="2" fontId="4" fillId="4" borderId="8" xfId="0" applyNumberFormat="1" applyFont="1" applyFill="1" applyBorder="1"/>
    <xf numFmtId="2" fontId="4" fillId="8" borderId="29" xfId="0" applyNumberFormat="1" applyFont="1" applyFill="1" applyBorder="1"/>
    <xf numFmtId="2" fontId="4" fillId="4" borderId="31" xfId="0" applyNumberFormat="1" applyFont="1" applyFill="1" applyBorder="1"/>
    <xf numFmtId="2" fontId="4" fillId="0" borderId="33" xfId="0" applyNumberFormat="1" applyFont="1" applyBorder="1"/>
    <xf numFmtId="2" fontId="18" fillId="4" borderId="27" xfId="0" applyNumberFormat="1" applyFont="1" applyFill="1" applyBorder="1" applyAlignment="1">
      <alignment vertical="center"/>
    </xf>
    <xf numFmtId="2" fontId="18" fillId="4" borderId="30" xfId="0" applyNumberFormat="1" applyFont="1" applyFill="1" applyBorder="1" applyAlignment="1">
      <alignment vertical="center"/>
    </xf>
    <xf numFmtId="2" fontId="4" fillId="4" borderId="29" xfId="0" applyNumberFormat="1" applyFont="1" applyFill="1" applyBorder="1"/>
    <xf numFmtId="2" fontId="4" fillId="0" borderId="29" xfId="0" applyNumberFormat="1" applyFont="1" applyBorder="1"/>
    <xf numFmtId="2" fontId="4" fillId="0" borderId="64" xfId="0" applyNumberFormat="1" applyFont="1" applyBorder="1"/>
    <xf numFmtId="2" fontId="4" fillId="0" borderId="54" xfId="0" applyNumberFormat="1" applyFont="1" applyBorder="1" applyAlignment="1">
      <alignment horizontal="left" vertical="center"/>
    </xf>
    <xf numFmtId="2" fontId="5" fillId="0" borderId="0" xfId="1" applyNumberFormat="1" applyFont="1" applyBorder="1" applyAlignment="1" applyProtection="1">
      <alignment horizontal="center" vertical="center"/>
      <protection locked="0"/>
    </xf>
    <xf numFmtId="2" fontId="5" fillId="0" borderId="0" xfId="1" applyNumberFormat="1" applyFont="1" applyBorder="1" applyAlignment="1" applyProtection="1">
      <alignment horizontal="center" vertical="center"/>
    </xf>
    <xf numFmtId="2" fontId="5" fillId="0" borderId="0" xfId="1" applyNumberFormat="1" applyFont="1" applyBorder="1" applyProtection="1"/>
    <xf numFmtId="2" fontId="5" fillId="0" borderId="23" xfId="0" applyNumberFormat="1" applyFont="1" applyBorder="1" applyAlignment="1">
      <alignment horizontal="left" vertical="center" wrapText="1" readingOrder="1"/>
    </xf>
    <xf numFmtId="10" fontId="5" fillId="8" borderId="22" xfId="0" applyNumberFormat="1" applyFont="1" applyFill="1" applyBorder="1" applyAlignment="1" applyProtection="1">
      <alignment horizontal="left" vertical="center" wrapText="1" readingOrder="1"/>
      <protection locked="0"/>
    </xf>
    <xf numFmtId="2" fontId="5" fillId="0" borderId="0" xfId="1" applyNumberFormat="1" applyFont="1" applyBorder="1" applyAlignment="1" applyProtection="1">
      <alignment horizontal="left" vertical="center"/>
      <protection locked="0"/>
    </xf>
    <xf numFmtId="2" fontId="5" fillId="0" borderId="0" xfId="1" applyNumberFormat="1" applyFont="1" applyBorder="1" applyAlignment="1" applyProtection="1">
      <alignment horizontal="left" vertical="center"/>
    </xf>
    <xf numFmtId="2" fontId="5" fillId="22" borderId="1" xfId="0" applyNumberFormat="1" applyFont="1" applyFill="1" applyBorder="1" applyAlignment="1" applyProtection="1">
      <alignment horizontal="left" vertical="center"/>
      <protection locked="0"/>
    </xf>
    <xf numFmtId="2" fontId="5" fillId="6" borderId="1" xfId="1" applyNumberFormat="1" applyFont="1" applyFill="1" applyBorder="1" applyAlignment="1" applyProtection="1">
      <alignment horizontal="left" vertical="center"/>
    </xf>
    <xf numFmtId="2" fontId="5" fillId="0" borderId="1" xfId="1" applyNumberFormat="1" applyFont="1" applyBorder="1" applyAlignment="1" applyProtection="1">
      <alignment horizontal="left" vertical="center"/>
      <protection locked="0"/>
    </xf>
    <xf numFmtId="2" fontId="5" fillId="16" borderId="1" xfId="1" applyNumberFormat="1" applyFont="1" applyFill="1" applyBorder="1" applyAlignment="1" applyProtection="1">
      <alignment horizontal="left" vertical="center"/>
    </xf>
    <xf numFmtId="2" fontId="5" fillId="16" borderId="1" xfId="1" applyNumberFormat="1" applyFont="1" applyFill="1" applyBorder="1" applyAlignment="1" applyProtection="1">
      <alignment horizontal="left" vertical="center"/>
      <protection locked="0"/>
    </xf>
    <xf numFmtId="2" fontId="5" fillId="22" borderId="23" xfId="0" applyNumberFormat="1" applyFont="1" applyFill="1" applyBorder="1" applyAlignment="1" applyProtection="1">
      <alignment horizontal="left" vertical="center"/>
      <protection locked="0"/>
    </xf>
    <xf numFmtId="0" fontId="5" fillId="0" borderId="24" xfId="0" applyFont="1" applyBorder="1" applyAlignment="1" applyProtection="1">
      <alignment horizontal="left" vertical="center" wrapText="1"/>
      <protection locked="0"/>
    </xf>
    <xf numFmtId="0" fontId="5" fillId="0" borderId="4" xfId="0" applyFont="1" applyBorder="1" applyAlignment="1" applyProtection="1">
      <alignment horizontal="left" vertical="center" wrapText="1"/>
      <protection locked="0"/>
    </xf>
    <xf numFmtId="0" fontId="5" fillId="0" borderId="4" xfId="0" applyFont="1" applyBorder="1" applyAlignment="1" applyProtection="1">
      <alignment horizontal="left" vertical="center" wrapText="1" readingOrder="1"/>
      <protection locked="0"/>
    </xf>
    <xf numFmtId="0" fontId="5" fillId="8" borderId="4" xfId="0" applyFont="1" applyFill="1" applyBorder="1" applyAlignment="1" applyProtection="1">
      <alignment horizontal="left" vertical="center" wrapText="1" readingOrder="1"/>
      <protection locked="0"/>
    </xf>
    <xf numFmtId="164" fontId="5" fillId="0" borderId="4" xfId="0" applyNumberFormat="1" applyFont="1" applyBorder="1" applyAlignment="1" applyProtection="1">
      <alignment horizontal="left" vertical="center" wrapText="1"/>
      <protection locked="0"/>
    </xf>
    <xf numFmtId="166" fontId="5" fillId="0" borderId="4" xfId="0" applyNumberFormat="1" applyFont="1" applyBorder="1" applyAlignment="1" applyProtection="1">
      <alignment horizontal="left" vertical="center" wrapText="1"/>
      <protection locked="0"/>
    </xf>
    <xf numFmtId="0" fontId="5" fillId="8" borderId="4" xfId="0" applyFont="1" applyFill="1" applyBorder="1" applyAlignment="1" applyProtection="1">
      <alignment horizontal="left" vertical="center" wrapText="1"/>
      <protection locked="0"/>
    </xf>
    <xf numFmtId="0" fontId="5" fillId="16" borderId="4" xfId="0" applyFont="1" applyFill="1" applyBorder="1" applyAlignment="1" applyProtection="1">
      <alignment horizontal="left" vertical="center" wrapText="1"/>
      <protection locked="0"/>
    </xf>
    <xf numFmtId="0" fontId="5" fillId="6" borderId="4" xfId="0" applyFont="1" applyFill="1" applyBorder="1" applyAlignment="1" applyProtection="1">
      <alignment horizontal="left" vertical="center" wrapText="1"/>
      <protection locked="0"/>
    </xf>
    <xf numFmtId="0" fontId="4" fillId="8" borderId="25" xfId="0" applyFont="1" applyFill="1" applyBorder="1" applyAlignment="1" applyProtection="1">
      <alignment horizontal="left" vertical="center"/>
      <protection locked="0"/>
    </xf>
    <xf numFmtId="9" fontId="5" fillId="0" borderId="22" xfId="0" applyNumberFormat="1" applyFont="1" applyBorder="1" applyAlignment="1" applyProtection="1">
      <alignment horizontal="left" vertical="center"/>
      <protection locked="0"/>
    </xf>
    <xf numFmtId="2" fontId="5" fillId="10" borderId="24" xfId="1" applyNumberFormat="1" applyFont="1" applyFill="1" applyBorder="1" applyAlignment="1" applyProtection="1">
      <alignment horizontal="left" vertical="center"/>
    </xf>
    <xf numFmtId="2" fontId="5" fillId="8" borderId="4" xfId="0" applyNumberFormat="1" applyFont="1" applyFill="1" applyBorder="1" applyAlignment="1">
      <alignment horizontal="left" vertical="center"/>
    </xf>
    <xf numFmtId="2" fontId="5" fillId="6" borderId="4" xfId="1" applyNumberFormat="1" applyFont="1" applyFill="1" applyBorder="1" applyAlignment="1" applyProtection="1">
      <alignment horizontal="left" vertical="center"/>
    </xf>
    <xf numFmtId="0" fontId="4" fillId="6" borderId="1" xfId="0" applyFont="1" applyFill="1" applyBorder="1" applyAlignment="1" applyProtection="1">
      <alignment horizontal="left" vertical="center" wrapText="1" readingOrder="1"/>
      <protection locked="0"/>
    </xf>
    <xf numFmtId="0" fontId="5" fillId="6" borderId="16" xfId="0" quotePrefix="1" applyFont="1" applyFill="1" applyBorder="1" applyAlignment="1" applyProtection="1">
      <alignment horizontal="left" vertical="center" wrapText="1" readingOrder="1"/>
      <protection locked="0"/>
    </xf>
    <xf numFmtId="9" fontId="5" fillId="6" borderId="15" xfId="0" applyNumberFormat="1" applyFont="1" applyFill="1" applyBorder="1" applyAlignment="1" applyProtection="1">
      <alignment horizontal="left" vertical="center" wrapText="1" readingOrder="1"/>
      <protection locked="0"/>
    </xf>
    <xf numFmtId="0" fontId="5" fillId="6" borderId="10" xfId="0" applyFont="1" applyFill="1" applyBorder="1" applyAlignment="1" applyProtection="1">
      <alignment horizontal="left" vertical="center" readingOrder="1"/>
      <protection locked="0"/>
    </xf>
    <xf numFmtId="0" fontId="5" fillId="18" borderId="10" xfId="0" applyFont="1" applyFill="1" applyBorder="1" applyAlignment="1" applyProtection="1">
      <alignment horizontal="left" vertical="center" wrapText="1" readingOrder="1"/>
      <protection locked="0"/>
    </xf>
    <xf numFmtId="0" fontId="5" fillId="18" borderId="10" xfId="0" applyFont="1" applyFill="1" applyBorder="1" applyAlignment="1" applyProtection="1">
      <alignment horizontal="left" vertical="center" readingOrder="1"/>
      <protection locked="0"/>
    </xf>
    <xf numFmtId="0" fontId="5" fillId="18" borderId="1" xfId="0" applyFont="1" applyFill="1" applyBorder="1" applyAlignment="1" applyProtection="1">
      <alignment horizontal="left" vertical="center" wrapText="1" readingOrder="1"/>
      <protection locked="0"/>
    </xf>
    <xf numFmtId="1" fontId="4" fillId="6" borderId="1" xfId="0" applyNumberFormat="1" applyFont="1" applyFill="1" applyBorder="1" applyAlignment="1">
      <alignment horizontal="left" vertical="center" wrapText="1" readingOrder="1"/>
    </xf>
    <xf numFmtId="2" fontId="5" fillId="18" borderId="72" xfId="0" applyNumberFormat="1" applyFont="1" applyFill="1" applyBorder="1" applyAlignment="1">
      <alignment horizontal="left" vertical="center"/>
    </xf>
    <xf numFmtId="0" fontId="21" fillId="0" borderId="0" xfId="0" applyFont="1" applyAlignment="1" applyProtection="1">
      <alignment horizontal="left" vertical="center"/>
      <protection locked="0"/>
    </xf>
    <xf numFmtId="0" fontId="5" fillId="23" borderId="10" xfId="0" applyFont="1" applyFill="1" applyBorder="1" applyAlignment="1" applyProtection="1">
      <alignment horizontal="left" vertical="center" wrapText="1" readingOrder="1"/>
      <protection locked="0"/>
    </xf>
    <xf numFmtId="0" fontId="21" fillId="6" borderId="1" xfId="0" applyFont="1" applyFill="1" applyBorder="1" applyAlignment="1" applyProtection="1">
      <alignment horizontal="left" vertical="center"/>
      <protection locked="0"/>
    </xf>
    <xf numFmtId="1" fontId="5" fillId="6" borderId="1" xfId="0" applyNumberFormat="1" applyFont="1" applyFill="1" applyBorder="1" applyAlignment="1">
      <alignment horizontal="left" vertical="center"/>
    </xf>
    <xf numFmtId="2" fontId="5" fillId="6" borderId="1" xfId="1" applyNumberFormat="1" applyFont="1" applyFill="1" applyBorder="1" applyAlignment="1" applyProtection="1">
      <alignment horizontal="left" vertical="center"/>
      <protection locked="0"/>
    </xf>
    <xf numFmtId="1" fontId="5" fillId="18" borderId="1" xfId="0" applyNumberFormat="1" applyFont="1" applyFill="1" applyBorder="1" applyAlignment="1">
      <alignment horizontal="left" vertical="center" wrapText="1" readingOrder="1"/>
    </xf>
    <xf numFmtId="2" fontId="5" fillId="18" borderId="1" xfId="0" applyNumberFormat="1" applyFont="1" applyFill="1" applyBorder="1" applyAlignment="1" applyProtection="1">
      <alignment horizontal="left" vertical="center"/>
      <protection locked="0"/>
    </xf>
    <xf numFmtId="2" fontId="5" fillId="18" borderId="1" xfId="0" applyNumberFormat="1" applyFont="1" applyFill="1" applyBorder="1" applyAlignment="1">
      <alignment horizontal="left" vertical="center"/>
    </xf>
    <xf numFmtId="2" fontId="5" fillId="23" borderId="1" xfId="0" applyNumberFormat="1" applyFont="1" applyFill="1" applyBorder="1" applyAlignment="1" applyProtection="1">
      <alignment horizontal="left" vertical="center"/>
      <protection locked="0"/>
    </xf>
    <xf numFmtId="2" fontId="5" fillId="23" borderId="1" xfId="0" applyNumberFormat="1" applyFont="1" applyFill="1" applyBorder="1" applyAlignment="1">
      <alignment horizontal="left" vertical="center"/>
    </xf>
    <xf numFmtId="0" fontId="5" fillId="8" borderId="23" xfId="0" applyFont="1" applyFill="1" applyBorder="1" applyAlignment="1" applyProtection="1">
      <alignment horizontal="left" vertical="center" readingOrder="1"/>
      <protection locked="0"/>
    </xf>
    <xf numFmtId="1" fontId="5" fillId="8" borderId="23" xfId="0" applyNumberFormat="1" applyFont="1" applyFill="1" applyBorder="1" applyAlignment="1">
      <alignment horizontal="left" vertical="center" readingOrder="1"/>
    </xf>
    <xf numFmtId="0" fontId="5" fillId="8" borderId="23" xfId="0" applyFont="1" applyFill="1" applyBorder="1" applyAlignment="1" applyProtection="1">
      <alignment horizontal="left" vertical="center" wrapText="1" readingOrder="1"/>
      <protection locked="0"/>
    </xf>
    <xf numFmtId="2" fontId="5" fillId="18" borderId="16" xfId="0" applyNumberFormat="1" applyFont="1" applyFill="1" applyBorder="1" applyAlignment="1">
      <alignment horizontal="left" vertical="center"/>
    </xf>
    <xf numFmtId="2" fontId="5" fillId="8" borderId="45" xfId="1" applyNumberFormat="1" applyFont="1" applyFill="1" applyBorder="1" applyAlignment="1" applyProtection="1">
      <alignment horizontal="left" vertical="center"/>
    </xf>
    <xf numFmtId="2" fontId="5" fillId="6" borderId="72" xfId="1" applyNumberFormat="1" applyFont="1" applyFill="1" applyBorder="1" applyAlignment="1" applyProtection="1">
      <alignment horizontal="left" vertical="center"/>
    </xf>
    <xf numFmtId="2" fontId="5" fillId="8" borderId="47" xfId="1" applyNumberFormat="1" applyFont="1" applyFill="1" applyBorder="1" applyAlignment="1" applyProtection="1">
      <alignment horizontal="left" vertical="center"/>
    </xf>
    <xf numFmtId="2" fontId="5" fillId="23" borderId="16" xfId="0" applyNumberFormat="1" applyFont="1" applyFill="1" applyBorder="1" applyAlignment="1">
      <alignment horizontal="left" vertical="center"/>
    </xf>
    <xf numFmtId="0" fontId="5" fillId="8" borderId="71" xfId="0" applyFont="1" applyFill="1" applyBorder="1" applyAlignment="1" applyProtection="1">
      <alignment horizontal="left" vertical="center" readingOrder="1"/>
      <protection locked="0"/>
    </xf>
    <xf numFmtId="10" fontId="5" fillId="6" borderId="10" xfId="0" applyNumberFormat="1" applyFont="1" applyFill="1" applyBorder="1" applyAlignment="1" applyProtection="1">
      <alignment horizontal="left" vertical="center" wrapText="1" readingOrder="1"/>
      <protection locked="0"/>
    </xf>
    <xf numFmtId="9" fontId="5" fillId="6" borderId="10" xfId="0" applyNumberFormat="1" applyFont="1" applyFill="1" applyBorder="1" applyAlignment="1" applyProtection="1">
      <alignment horizontal="left" vertical="center" wrapText="1" readingOrder="1"/>
      <protection locked="0"/>
    </xf>
    <xf numFmtId="9" fontId="5" fillId="6" borderId="10" xfId="0" applyNumberFormat="1" applyFont="1" applyFill="1" applyBorder="1" applyAlignment="1" applyProtection="1">
      <alignment horizontal="left" vertical="center"/>
      <protection locked="0"/>
    </xf>
    <xf numFmtId="0" fontId="5" fillId="8" borderId="57" xfId="0" applyFont="1" applyFill="1" applyBorder="1" applyAlignment="1" applyProtection="1">
      <alignment horizontal="left" vertical="center" readingOrder="1"/>
      <protection locked="0"/>
    </xf>
    <xf numFmtId="2" fontId="5" fillId="8" borderId="49" xfId="0" applyNumberFormat="1" applyFont="1" applyFill="1" applyBorder="1" applyAlignment="1">
      <alignment horizontal="left" vertical="center"/>
    </xf>
    <xf numFmtId="2" fontId="5" fillId="8" borderId="21" xfId="0" applyNumberFormat="1" applyFont="1" applyFill="1" applyBorder="1" applyAlignment="1">
      <alignment horizontal="left" vertical="center"/>
    </xf>
    <xf numFmtId="0" fontId="5" fillId="0" borderId="10" xfId="0" applyFont="1" applyBorder="1" applyAlignment="1" applyProtection="1">
      <alignment horizontal="left" vertical="center"/>
      <protection locked="0"/>
    </xf>
    <xf numFmtId="0" fontId="5" fillId="8" borderId="49" xfId="0" applyFont="1" applyFill="1" applyBorder="1" applyAlignment="1" applyProtection="1">
      <alignment horizontal="left" vertical="center" wrapText="1" readingOrder="1"/>
      <protection locked="0"/>
    </xf>
    <xf numFmtId="0" fontId="5" fillId="18" borderId="16" xfId="0" applyFont="1" applyFill="1" applyBorder="1" applyAlignment="1" applyProtection="1">
      <alignment horizontal="left" vertical="center" wrapText="1" readingOrder="1"/>
      <protection locked="0"/>
    </xf>
    <xf numFmtId="0" fontId="4" fillId="6" borderId="10" xfId="0" applyFont="1" applyFill="1" applyBorder="1" applyAlignment="1" applyProtection="1">
      <alignment horizontal="left" vertical="center"/>
      <protection locked="0"/>
    </xf>
    <xf numFmtId="0" fontId="20" fillId="2" borderId="53" xfId="0" applyFont="1" applyFill="1" applyBorder="1" applyAlignment="1" applyProtection="1">
      <alignment horizontal="left" vertical="center" wrapText="1" readingOrder="1"/>
      <protection locked="0"/>
    </xf>
    <xf numFmtId="164" fontId="5" fillId="8" borderId="1" xfId="0" applyNumberFormat="1" applyFont="1" applyFill="1" applyBorder="1" applyAlignment="1" applyProtection="1">
      <alignment horizontal="left" vertical="center"/>
      <protection locked="0"/>
    </xf>
    <xf numFmtId="164" fontId="5" fillId="8" borderId="16" xfId="0" applyNumberFormat="1" applyFont="1" applyFill="1" applyBorder="1" applyAlignment="1" applyProtection="1">
      <alignment horizontal="left" vertical="center" wrapText="1"/>
      <protection locked="0"/>
    </xf>
    <xf numFmtId="166" fontId="5" fillId="8" borderId="1" xfId="0" applyNumberFormat="1" applyFont="1" applyFill="1" applyBorder="1" applyAlignment="1" applyProtection="1">
      <alignment horizontal="left" vertical="center"/>
      <protection locked="0"/>
    </xf>
    <xf numFmtId="166" fontId="5" fillId="8" borderId="16" xfId="0" applyNumberFormat="1" applyFont="1" applyFill="1" applyBorder="1" applyAlignment="1" applyProtection="1">
      <alignment horizontal="left" vertical="center" wrapText="1"/>
      <protection locked="0"/>
    </xf>
    <xf numFmtId="2" fontId="4" fillId="8" borderId="1" xfId="0" applyNumberFormat="1" applyFont="1" applyFill="1" applyBorder="1" applyAlignment="1" applyProtection="1">
      <alignment horizontal="left" vertical="center"/>
      <protection locked="0"/>
    </xf>
    <xf numFmtId="2" fontId="4" fillId="6" borderId="1" xfId="0" applyNumberFormat="1" applyFont="1" applyFill="1" applyBorder="1" applyAlignment="1" applyProtection="1">
      <alignment horizontal="left" vertical="center"/>
      <protection locked="0"/>
    </xf>
    <xf numFmtId="1" fontId="5" fillId="8" borderId="1" xfId="0" applyNumberFormat="1" applyFont="1" applyFill="1" applyBorder="1" applyAlignment="1">
      <alignment horizontal="left" vertical="center"/>
    </xf>
    <xf numFmtId="1" fontId="5" fillId="8" borderId="20" xfId="0" applyNumberFormat="1" applyFont="1" applyFill="1" applyBorder="1" applyAlignment="1">
      <alignment horizontal="left" vertical="center"/>
    </xf>
    <xf numFmtId="10" fontId="5" fillId="0" borderId="10" xfId="0" applyNumberFormat="1" applyFont="1" applyBorder="1" applyAlignment="1" applyProtection="1">
      <alignment horizontal="left" vertical="center"/>
      <protection locked="0"/>
    </xf>
    <xf numFmtId="10" fontId="5" fillId="8" borderId="10" xfId="0" applyNumberFormat="1" applyFont="1" applyFill="1" applyBorder="1" applyAlignment="1" applyProtection="1">
      <alignment horizontal="left" vertical="center"/>
      <protection locked="0"/>
    </xf>
    <xf numFmtId="10" fontId="5" fillId="6" borderId="10" xfId="0" applyNumberFormat="1" applyFont="1" applyFill="1" applyBorder="1" applyAlignment="1" applyProtection="1">
      <alignment horizontal="left" vertical="center"/>
      <protection locked="0"/>
    </xf>
    <xf numFmtId="10" fontId="5" fillId="8" borderId="57" xfId="0" applyNumberFormat="1" applyFont="1" applyFill="1" applyBorder="1" applyAlignment="1" applyProtection="1">
      <alignment horizontal="left" vertical="center"/>
      <protection locked="0"/>
    </xf>
    <xf numFmtId="0" fontId="5" fillId="8" borderId="21" xfId="0" applyFont="1" applyFill="1" applyBorder="1" applyAlignment="1" applyProtection="1">
      <alignment horizontal="left" vertical="center" wrapText="1"/>
      <protection locked="0"/>
    </xf>
    <xf numFmtId="0" fontId="5" fillId="8" borderId="22" xfId="0" applyFont="1" applyFill="1" applyBorder="1" applyAlignment="1" applyProtection="1">
      <alignment horizontal="left" vertical="center" wrapText="1" readingOrder="1"/>
      <protection locked="0"/>
    </xf>
    <xf numFmtId="0" fontId="4" fillId="8" borderId="23" xfId="0" applyFont="1" applyFill="1" applyBorder="1" applyAlignment="1" applyProtection="1">
      <alignment horizontal="left" vertical="center"/>
      <protection locked="0"/>
    </xf>
    <xf numFmtId="1" fontId="5" fillId="8" borderId="23" xfId="0" applyNumberFormat="1" applyFont="1" applyFill="1" applyBorder="1" applyAlignment="1">
      <alignment horizontal="left" vertical="center"/>
    </xf>
    <xf numFmtId="0" fontId="5" fillId="8" borderId="49" xfId="0" applyFont="1" applyFill="1" applyBorder="1" applyAlignment="1" applyProtection="1">
      <alignment horizontal="left" vertical="center" wrapText="1"/>
      <protection locked="0"/>
    </xf>
    <xf numFmtId="10" fontId="5" fillId="8" borderId="71" xfId="0" applyNumberFormat="1" applyFont="1" applyFill="1" applyBorder="1" applyAlignment="1" applyProtection="1">
      <alignment horizontal="left" vertical="center"/>
      <protection locked="0"/>
    </xf>
    <xf numFmtId="2" fontId="4" fillId="8" borderId="23" xfId="0" applyNumberFormat="1" applyFont="1" applyFill="1" applyBorder="1" applyAlignment="1" applyProtection="1">
      <alignment horizontal="left" vertical="center"/>
      <protection locked="0"/>
    </xf>
    <xf numFmtId="2" fontId="5" fillId="0" borderId="1" xfId="0" applyNumberFormat="1" applyFont="1" applyBorder="1" applyAlignment="1" applyProtection="1">
      <alignment horizontal="left" vertical="center" wrapText="1" readingOrder="1"/>
      <protection locked="0"/>
    </xf>
    <xf numFmtId="0" fontId="20" fillId="2" borderId="30" xfId="0" applyFont="1" applyFill="1" applyBorder="1" applyAlignment="1">
      <alignment horizontal="left" vertical="center" wrapText="1" readingOrder="1"/>
    </xf>
    <xf numFmtId="0" fontId="20" fillId="2" borderId="50" xfId="0" applyFont="1" applyFill="1" applyBorder="1" applyAlignment="1">
      <alignment horizontal="left" vertical="center" readingOrder="1"/>
    </xf>
    <xf numFmtId="0" fontId="20" fillId="2" borderId="51" xfId="0" applyFont="1" applyFill="1" applyBorder="1" applyAlignment="1">
      <alignment horizontal="left" vertical="center" readingOrder="1"/>
    </xf>
    <xf numFmtId="0" fontId="18" fillId="6" borderId="51" xfId="0" applyFont="1" applyFill="1" applyBorder="1" applyAlignment="1">
      <alignment horizontal="left" vertical="center" readingOrder="1"/>
    </xf>
    <xf numFmtId="1" fontId="5" fillId="13" borderId="51" xfId="0" applyNumberFormat="1" applyFont="1" applyFill="1" applyBorder="1" applyAlignment="1">
      <alignment horizontal="left" vertical="center" readingOrder="1"/>
    </xf>
    <xf numFmtId="0" fontId="18" fillId="6" borderId="74" xfId="0" applyFont="1" applyFill="1" applyBorder="1" applyAlignment="1">
      <alignment horizontal="left" vertical="center" wrapText="1" readingOrder="1"/>
    </xf>
    <xf numFmtId="10" fontId="20" fillId="2" borderId="50" xfId="0" applyNumberFormat="1" applyFont="1" applyFill="1" applyBorder="1" applyAlignment="1">
      <alignment horizontal="left" vertical="center" wrapText="1" readingOrder="1"/>
    </xf>
    <xf numFmtId="2" fontId="20" fillId="2" borderId="51" xfId="0" applyNumberFormat="1" applyFont="1" applyFill="1" applyBorder="1" applyAlignment="1">
      <alignment horizontal="left" vertical="center" wrapText="1" readingOrder="1"/>
    </xf>
    <xf numFmtId="2" fontId="20" fillId="2" borderId="74" xfId="0" applyNumberFormat="1" applyFont="1" applyFill="1" applyBorder="1" applyAlignment="1">
      <alignment horizontal="left" vertical="center" wrapText="1" readingOrder="1"/>
    </xf>
    <xf numFmtId="2" fontId="20" fillId="2" borderId="56" xfId="0" applyNumberFormat="1" applyFont="1" applyFill="1" applyBorder="1" applyAlignment="1">
      <alignment horizontal="left" vertical="center" wrapText="1" readingOrder="1"/>
    </xf>
    <xf numFmtId="2" fontId="5" fillId="7" borderId="1" xfId="1" applyNumberFormat="1" applyFont="1" applyFill="1" applyBorder="1" applyAlignment="1" applyProtection="1">
      <alignment horizontal="left" vertical="center"/>
    </xf>
    <xf numFmtId="2" fontId="5" fillId="7" borderId="1" xfId="1" applyNumberFormat="1" applyFont="1" applyFill="1" applyBorder="1" applyAlignment="1" applyProtection="1">
      <alignment horizontal="left" vertical="center"/>
      <protection locked="0"/>
    </xf>
    <xf numFmtId="2" fontId="5" fillId="7" borderId="72" xfId="1" applyNumberFormat="1" applyFont="1" applyFill="1" applyBorder="1" applyAlignment="1" applyProtection="1">
      <alignment horizontal="left" vertical="center"/>
    </xf>
    <xf numFmtId="0" fontId="4" fillId="0" borderId="32" xfId="0" applyFont="1" applyBorder="1" applyAlignment="1" applyProtection="1">
      <alignment horizontal="left" vertical="center" wrapText="1"/>
      <protection locked="0"/>
    </xf>
    <xf numFmtId="10" fontId="5" fillId="0" borderId="10" xfId="0" applyNumberFormat="1" applyFont="1" applyBorder="1" applyAlignment="1" applyProtection="1">
      <alignment horizontal="left" vertical="center" readingOrder="1"/>
      <protection locked="0"/>
    </xf>
    <xf numFmtId="10" fontId="5" fillId="8" borderId="10" xfId="0" applyNumberFormat="1" applyFont="1" applyFill="1" applyBorder="1" applyAlignment="1" applyProtection="1">
      <alignment horizontal="left" vertical="center" readingOrder="1"/>
      <protection locked="0"/>
    </xf>
    <xf numFmtId="10" fontId="5" fillId="8" borderId="10" xfId="2" applyNumberFormat="1" applyFont="1" applyFill="1" applyBorder="1" applyAlignment="1" applyProtection="1">
      <alignment horizontal="left" vertical="center" readingOrder="1"/>
      <protection locked="0"/>
    </xf>
    <xf numFmtId="10" fontId="5" fillId="8" borderId="10" xfId="2" applyNumberFormat="1" applyFont="1" applyFill="1" applyBorder="1" applyAlignment="1" applyProtection="1">
      <alignment horizontal="left" vertical="center" wrapText="1" readingOrder="1"/>
      <protection locked="0"/>
    </xf>
    <xf numFmtId="10" fontId="5" fillId="7" borderId="10" xfId="0" applyNumberFormat="1" applyFont="1" applyFill="1" applyBorder="1" applyAlignment="1" applyProtection="1">
      <alignment horizontal="left" vertical="center" wrapText="1" readingOrder="1"/>
      <protection locked="0"/>
    </xf>
    <xf numFmtId="10" fontId="5" fillId="7" borderId="10" xfId="0" applyNumberFormat="1" applyFont="1" applyFill="1" applyBorder="1" applyAlignment="1" applyProtection="1">
      <alignment horizontal="left" vertical="center" readingOrder="1"/>
      <protection locked="0"/>
    </xf>
    <xf numFmtId="10" fontId="5" fillId="8" borderId="57" xfId="0" applyNumberFormat="1" applyFont="1" applyFill="1" applyBorder="1" applyAlignment="1" applyProtection="1">
      <alignment horizontal="left" vertical="center" readingOrder="1"/>
      <protection locked="0"/>
    </xf>
    <xf numFmtId="10" fontId="5" fillId="0" borderId="10" xfId="2" applyNumberFormat="1" applyFont="1" applyBorder="1" applyAlignment="1" applyProtection="1">
      <alignment horizontal="left" vertical="center" readingOrder="1"/>
      <protection locked="0"/>
    </xf>
    <xf numFmtId="10" fontId="5" fillId="0" borderId="10" xfId="2" applyNumberFormat="1" applyFont="1" applyBorder="1" applyAlignment="1" applyProtection="1">
      <alignment horizontal="left" vertical="center" wrapText="1" readingOrder="1"/>
      <protection locked="0"/>
    </xf>
    <xf numFmtId="10" fontId="5" fillId="7" borderId="10" xfId="0" applyNumberFormat="1" applyFont="1" applyFill="1" applyBorder="1" applyAlignment="1" applyProtection="1">
      <alignment horizontal="left" vertical="center"/>
      <protection locked="0"/>
    </xf>
    <xf numFmtId="0" fontId="5" fillId="8" borderId="21" xfId="0" applyFont="1" applyFill="1" applyBorder="1" applyAlignment="1" applyProtection="1">
      <alignment horizontal="left" vertical="center" readingOrder="1"/>
      <protection locked="0"/>
    </xf>
    <xf numFmtId="0" fontId="5" fillId="8" borderId="49" xfId="0" applyFont="1" applyFill="1" applyBorder="1" applyAlignment="1" applyProtection="1">
      <alignment horizontal="left" vertical="center" readingOrder="1"/>
      <protection locked="0"/>
    </xf>
    <xf numFmtId="10" fontId="5" fillId="8" borderId="71" xfId="0" applyNumberFormat="1" applyFont="1" applyFill="1" applyBorder="1" applyAlignment="1" applyProtection="1">
      <alignment horizontal="left" vertical="center" readingOrder="1"/>
      <protection locked="0"/>
    </xf>
    <xf numFmtId="0" fontId="5" fillId="8" borderId="18" xfId="0" applyFont="1" applyFill="1" applyBorder="1" applyAlignment="1" applyProtection="1">
      <alignment horizontal="left" vertical="center" wrapText="1" readingOrder="1"/>
      <protection locked="0"/>
    </xf>
    <xf numFmtId="0" fontId="20" fillId="2" borderId="60" xfId="0" applyFont="1" applyFill="1" applyBorder="1" applyAlignment="1" applyProtection="1">
      <alignment horizontal="left" vertical="center" wrapText="1" readingOrder="1"/>
      <protection locked="0"/>
    </xf>
    <xf numFmtId="2" fontId="5" fillId="0" borderId="5" xfId="0" applyNumberFormat="1" applyFont="1" applyBorder="1" applyAlignment="1" applyProtection="1">
      <alignment horizontal="left" vertical="center"/>
      <protection locked="0"/>
    </xf>
    <xf numFmtId="0" fontId="5" fillId="0" borderId="5" xfId="0" applyFont="1" applyBorder="1" applyAlignment="1" applyProtection="1">
      <alignment horizontal="left" vertical="center" wrapText="1" readingOrder="1"/>
      <protection locked="0"/>
    </xf>
    <xf numFmtId="0" fontId="5" fillId="8" borderId="5" xfId="0" applyFont="1" applyFill="1" applyBorder="1" applyAlignment="1" applyProtection="1">
      <alignment horizontal="left" vertical="center" wrapText="1" readingOrder="1"/>
      <protection locked="0"/>
    </xf>
    <xf numFmtId="0" fontId="5" fillId="6" borderId="5" xfId="0" applyFont="1" applyFill="1" applyBorder="1" applyAlignment="1" applyProtection="1">
      <alignment horizontal="left" vertical="center" wrapText="1" readingOrder="1"/>
      <protection locked="0"/>
    </xf>
    <xf numFmtId="164" fontId="5" fillId="8" borderId="23" xfId="1" applyNumberFormat="1" applyFont="1" applyFill="1" applyBorder="1" applyAlignment="1" applyProtection="1">
      <alignment horizontal="left" vertical="center"/>
      <protection locked="0"/>
    </xf>
    <xf numFmtId="164" fontId="5" fillId="8" borderId="1" xfId="1" applyNumberFormat="1" applyFont="1" applyFill="1" applyBorder="1" applyAlignment="1" applyProtection="1">
      <alignment horizontal="left" vertical="center"/>
      <protection locked="0"/>
    </xf>
    <xf numFmtId="0" fontId="5" fillId="16" borderId="16" xfId="0" applyFont="1" applyFill="1" applyBorder="1" applyAlignment="1" applyProtection="1">
      <alignment horizontal="left" vertical="center" wrapText="1"/>
      <protection locked="0"/>
    </xf>
    <xf numFmtId="0" fontId="4" fillId="8" borderId="21" xfId="0" applyFont="1" applyFill="1" applyBorder="1" applyAlignment="1" applyProtection="1">
      <alignment horizontal="left" vertical="center"/>
      <protection locked="0"/>
    </xf>
    <xf numFmtId="2" fontId="4" fillId="16" borderId="1" xfId="0" applyNumberFormat="1" applyFont="1" applyFill="1" applyBorder="1" applyAlignment="1" applyProtection="1">
      <alignment horizontal="left" vertical="center"/>
      <protection locked="0"/>
    </xf>
    <xf numFmtId="1" fontId="5" fillId="0" borderId="1" xfId="0" applyNumberFormat="1" applyFont="1" applyBorder="1" applyAlignment="1" applyProtection="1">
      <alignment horizontal="left" vertical="center" readingOrder="1"/>
      <protection locked="0"/>
    </xf>
    <xf numFmtId="1" fontId="5" fillId="0" borderId="1" xfId="0" applyNumberFormat="1" applyFont="1" applyBorder="1" applyAlignment="1" applyProtection="1">
      <alignment horizontal="left" vertical="center" wrapText="1" readingOrder="1"/>
      <protection locked="0"/>
    </xf>
    <xf numFmtId="1" fontId="5" fillId="8" borderId="1" xfId="0" applyNumberFormat="1" applyFont="1" applyFill="1" applyBorder="1" applyAlignment="1" applyProtection="1">
      <alignment horizontal="left" vertical="center" readingOrder="1"/>
      <protection locked="0"/>
    </xf>
    <xf numFmtId="1" fontId="5" fillId="8" borderId="1" xfId="0" applyNumberFormat="1" applyFont="1" applyFill="1" applyBorder="1" applyAlignment="1" applyProtection="1">
      <alignment horizontal="left" vertical="center" wrapText="1" readingOrder="1"/>
      <protection locked="0"/>
    </xf>
    <xf numFmtId="1" fontId="5" fillId="7" borderId="1" xfId="0" applyNumberFormat="1" applyFont="1" applyFill="1" applyBorder="1" applyAlignment="1" applyProtection="1">
      <alignment horizontal="left" vertical="center" wrapText="1" readingOrder="1"/>
      <protection locked="0"/>
    </xf>
    <xf numFmtId="1" fontId="5" fillId="8" borderId="20" xfId="0" applyNumberFormat="1" applyFont="1" applyFill="1" applyBorder="1" applyAlignment="1" applyProtection="1">
      <alignment horizontal="left" vertical="center" readingOrder="1"/>
      <protection locked="0"/>
    </xf>
    <xf numFmtId="1" fontId="5" fillId="0" borderId="1" xfId="0" applyNumberFormat="1" applyFont="1" applyBorder="1" applyAlignment="1" applyProtection="1">
      <alignment horizontal="left" vertical="center"/>
      <protection locked="0"/>
    </xf>
    <xf numFmtId="1" fontId="5" fillId="8" borderId="1" xfId="0" applyNumberFormat="1" applyFont="1" applyFill="1" applyBorder="1" applyAlignment="1" applyProtection="1">
      <alignment horizontal="left" vertical="center"/>
      <protection locked="0"/>
    </xf>
    <xf numFmtId="1" fontId="5" fillId="6" borderId="1" xfId="0" applyNumberFormat="1" applyFont="1" applyFill="1" applyBorder="1" applyAlignment="1" applyProtection="1">
      <alignment horizontal="left" vertical="center"/>
      <protection locked="0"/>
    </xf>
    <xf numFmtId="1" fontId="5" fillId="13" borderId="23" xfId="0" applyNumberFormat="1" applyFont="1" applyFill="1" applyBorder="1" applyAlignment="1">
      <alignment horizontal="left" vertical="center" readingOrder="1"/>
    </xf>
    <xf numFmtId="1" fontId="4" fillId="0" borderId="1" xfId="0" applyNumberFormat="1" applyFont="1" applyBorder="1" applyAlignment="1">
      <alignment horizontal="left" vertical="center" readingOrder="1"/>
    </xf>
    <xf numFmtId="1" fontId="4" fillId="8" borderId="1" xfId="0" applyNumberFormat="1" applyFont="1" applyFill="1" applyBorder="1" applyAlignment="1">
      <alignment horizontal="left" vertical="center" readingOrder="1"/>
    </xf>
    <xf numFmtId="1" fontId="18" fillId="0" borderId="1" xfId="0" applyNumberFormat="1" applyFont="1" applyBorder="1" applyAlignment="1">
      <alignment horizontal="left" vertical="center" wrapText="1" readingOrder="1"/>
    </xf>
    <xf numFmtId="1" fontId="5" fillId="16" borderId="1" xfId="0" applyNumberFormat="1" applyFont="1" applyFill="1" applyBorder="1" applyAlignment="1">
      <alignment horizontal="left" vertical="center"/>
    </xf>
    <xf numFmtId="1" fontId="4" fillId="8" borderId="20" xfId="0" applyNumberFormat="1" applyFont="1" applyFill="1" applyBorder="1" applyAlignment="1">
      <alignment horizontal="left" vertical="center"/>
    </xf>
    <xf numFmtId="2" fontId="5" fillId="0" borderId="1" xfId="0" applyNumberFormat="1" applyFont="1" applyBorder="1" applyAlignment="1" applyProtection="1">
      <alignment horizontal="left" vertical="center" readingOrder="1"/>
      <protection locked="0"/>
    </xf>
    <xf numFmtId="2" fontId="5" fillId="8" borderId="1" xfId="0" applyNumberFormat="1" applyFont="1" applyFill="1" applyBorder="1" applyAlignment="1" applyProtection="1">
      <alignment horizontal="left" vertical="center" wrapText="1" readingOrder="1"/>
      <protection locked="0"/>
    </xf>
    <xf numFmtId="2" fontId="5" fillId="7" borderId="1" xfId="0" applyNumberFormat="1" applyFont="1" applyFill="1" applyBorder="1" applyAlignment="1" applyProtection="1">
      <alignment horizontal="left" vertical="center" wrapText="1" readingOrder="1"/>
      <protection locked="0"/>
    </xf>
    <xf numFmtId="1" fontId="4" fillId="0" borderId="1" xfId="0" applyNumberFormat="1" applyFont="1" applyBorder="1" applyAlignment="1">
      <alignment horizontal="left" vertical="center" wrapText="1" readingOrder="1"/>
    </xf>
    <xf numFmtId="0" fontId="5" fillId="8" borderId="1" xfId="0" applyFont="1" applyFill="1" applyBorder="1" applyAlignment="1" applyProtection="1">
      <alignment horizontal="left" vertical="center" wrapText="1"/>
      <protection locked="0"/>
    </xf>
    <xf numFmtId="0" fontId="5" fillId="0" borderId="10" xfId="0" applyFont="1" applyBorder="1" applyAlignment="1" applyProtection="1">
      <alignment horizontal="left" vertical="center" readingOrder="1"/>
      <protection locked="0"/>
    </xf>
    <xf numFmtId="0" fontId="5" fillId="16" borderId="10" xfId="0" applyFont="1" applyFill="1" applyBorder="1" applyAlignment="1" applyProtection="1">
      <alignment horizontal="left" vertical="center"/>
      <protection locked="0"/>
    </xf>
    <xf numFmtId="0" fontId="5" fillId="6" borderId="10" xfId="0" applyFont="1" applyFill="1" applyBorder="1" applyAlignment="1" applyProtection="1">
      <alignment horizontal="left" vertical="center"/>
      <protection locked="0"/>
    </xf>
    <xf numFmtId="0" fontId="5" fillId="6" borderId="10" xfId="0" applyFont="1" applyFill="1" applyBorder="1" applyAlignment="1" applyProtection="1">
      <alignment horizontal="left" vertical="center" wrapText="1" readingOrder="1"/>
      <protection locked="0"/>
    </xf>
    <xf numFmtId="0" fontId="5" fillId="0" borderId="71" xfId="0" applyFont="1" applyBorder="1" applyAlignment="1" applyProtection="1">
      <alignment horizontal="left" vertical="center" wrapText="1" readingOrder="1"/>
      <protection locked="0"/>
    </xf>
    <xf numFmtId="0" fontId="5" fillId="0" borderId="57" xfId="0" applyFont="1" applyBorder="1" applyAlignment="1" applyProtection="1">
      <alignment horizontal="left" vertical="center" wrapText="1" readingOrder="1"/>
      <protection locked="0"/>
    </xf>
    <xf numFmtId="2" fontId="5" fillId="8" borderId="20" xfId="0" applyNumberFormat="1" applyFont="1" applyFill="1" applyBorder="1" applyAlignment="1" applyProtection="1">
      <alignment horizontal="left" vertical="center" readingOrder="1"/>
      <protection locked="0"/>
    </xf>
    <xf numFmtId="0" fontId="5" fillId="0" borderId="5" xfId="0" applyFont="1" applyBorder="1" applyAlignment="1" applyProtection="1">
      <alignment horizontal="left" vertical="center" readingOrder="1"/>
      <protection locked="0"/>
    </xf>
    <xf numFmtId="0" fontId="5" fillId="0" borderId="16" xfId="0" quotePrefix="1" applyFont="1" applyBorder="1" applyAlignment="1" applyProtection="1">
      <alignment horizontal="left" vertical="center" wrapText="1" readingOrder="1"/>
      <protection locked="0"/>
    </xf>
    <xf numFmtId="0" fontId="18" fillId="0" borderId="16" xfId="0" applyFont="1" applyBorder="1" applyAlignment="1" applyProtection="1">
      <alignment horizontal="left" vertical="center" wrapText="1" readingOrder="1"/>
      <protection locked="0"/>
    </xf>
    <xf numFmtId="10" fontId="5" fillId="0" borderId="15" xfId="0" applyNumberFormat="1" applyFont="1" applyBorder="1" applyAlignment="1" applyProtection="1">
      <alignment horizontal="left" vertical="center" wrapText="1" readingOrder="1"/>
      <protection locked="0"/>
    </xf>
    <xf numFmtId="0" fontId="5" fillId="15" borderId="1" xfId="0" applyFont="1" applyFill="1" applyBorder="1" applyAlignment="1" applyProtection="1">
      <alignment horizontal="left" vertical="center" readingOrder="1"/>
      <protection locked="0"/>
    </xf>
    <xf numFmtId="0" fontId="5" fillId="15" borderId="16" xfId="0" applyFont="1" applyFill="1" applyBorder="1" applyAlignment="1" applyProtection="1">
      <alignment horizontal="left" vertical="center" wrapText="1" readingOrder="1"/>
      <protection locked="0"/>
    </xf>
    <xf numFmtId="0" fontId="4" fillId="14" borderId="0" xfId="0" applyFont="1" applyFill="1" applyAlignment="1" applyProtection="1">
      <alignment horizontal="left" vertical="center"/>
      <protection locked="0"/>
    </xf>
    <xf numFmtId="0" fontId="4" fillId="7" borderId="1" xfId="0" applyFont="1" applyFill="1" applyBorder="1" applyAlignment="1" applyProtection="1">
      <alignment horizontal="left" vertical="center" wrapText="1" readingOrder="1"/>
      <protection locked="0"/>
    </xf>
    <xf numFmtId="0" fontId="5" fillId="8" borderId="22" xfId="0" applyFont="1" applyFill="1" applyBorder="1" applyAlignment="1" applyProtection="1">
      <alignment horizontal="left" vertical="center" readingOrder="1"/>
      <protection locked="0"/>
    </xf>
    <xf numFmtId="2" fontId="5" fillId="8" borderId="71" xfId="0" applyNumberFormat="1" applyFont="1" applyFill="1" applyBorder="1" applyAlignment="1" applyProtection="1">
      <alignment horizontal="left" vertical="center"/>
      <protection locked="0"/>
    </xf>
    <xf numFmtId="166" fontId="5" fillId="6" borderId="16" xfId="0" applyNumberFormat="1" applyFont="1" applyFill="1" applyBorder="1" applyAlignment="1" applyProtection="1">
      <alignment horizontal="left" vertical="center" wrapText="1"/>
      <protection locked="0"/>
    </xf>
    <xf numFmtId="2" fontId="5" fillId="6" borderId="16" xfId="0" applyNumberFormat="1" applyFont="1" applyFill="1" applyBorder="1" applyAlignment="1" applyProtection="1">
      <alignment horizontal="left" vertical="center" wrapText="1"/>
      <protection locked="0"/>
    </xf>
    <xf numFmtId="2" fontId="5" fillId="8" borderId="16" xfId="0" applyNumberFormat="1" applyFont="1" applyFill="1" applyBorder="1" applyAlignment="1" applyProtection="1">
      <alignment horizontal="left" vertical="center" wrapText="1"/>
      <protection locked="0"/>
    </xf>
    <xf numFmtId="1" fontId="5" fillId="4" borderId="1" xfId="0" applyNumberFormat="1" applyFont="1" applyFill="1" applyBorder="1" applyAlignment="1">
      <alignment horizontal="left" vertical="center" readingOrder="1"/>
    </xf>
    <xf numFmtId="1" fontId="5" fillId="15" borderId="1" xfId="0" applyNumberFormat="1" applyFont="1" applyFill="1" applyBorder="1" applyAlignment="1">
      <alignment horizontal="left" vertical="center" readingOrder="1"/>
    </xf>
    <xf numFmtId="1" fontId="4" fillId="7" borderId="1" xfId="0" applyNumberFormat="1" applyFont="1" applyFill="1" applyBorder="1" applyAlignment="1">
      <alignment horizontal="left" vertical="center" wrapText="1" readingOrder="1"/>
    </xf>
    <xf numFmtId="2" fontId="5" fillId="6" borderId="16" xfId="0" applyNumberFormat="1" applyFont="1" applyFill="1" applyBorder="1" applyAlignment="1">
      <alignment horizontal="left" vertical="center" wrapText="1"/>
    </xf>
    <xf numFmtId="2" fontId="5" fillId="8" borderId="16" xfId="0" applyNumberFormat="1" applyFont="1" applyFill="1" applyBorder="1" applyAlignment="1">
      <alignment horizontal="left" vertical="center" wrapText="1"/>
    </xf>
    <xf numFmtId="0" fontId="4" fillId="0" borderId="27" xfId="0" applyFont="1" applyBorder="1" applyAlignment="1">
      <alignment horizontal="left" vertical="center"/>
    </xf>
    <xf numFmtId="0" fontId="4" fillId="0" borderId="33" xfId="0" applyFont="1" applyBorder="1" applyAlignment="1">
      <alignment horizontal="left" vertical="center"/>
    </xf>
    <xf numFmtId="0" fontId="4" fillId="0" borderId="29" xfId="0" applyFont="1" applyBorder="1" applyAlignment="1">
      <alignment horizontal="left" vertical="center"/>
    </xf>
    <xf numFmtId="0" fontId="4" fillId="8" borderId="16" xfId="0" applyFont="1" applyFill="1" applyBorder="1" applyAlignment="1" applyProtection="1">
      <alignment horizontal="left" vertical="center" wrapText="1"/>
      <protection locked="0"/>
    </xf>
    <xf numFmtId="0" fontId="20" fillId="2" borderId="50" xfId="0" applyFont="1" applyFill="1" applyBorder="1" applyAlignment="1">
      <alignment horizontal="left" vertical="center" wrapText="1" readingOrder="1"/>
    </xf>
    <xf numFmtId="2" fontId="18" fillId="0" borderId="1" xfId="0" applyNumberFormat="1" applyFont="1" applyBorder="1" applyAlignment="1" applyProtection="1">
      <alignment horizontal="left" vertical="center"/>
      <protection locked="0"/>
    </xf>
    <xf numFmtId="2" fontId="18" fillId="6" borderId="1" xfId="0" applyNumberFormat="1" applyFont="1" applyFill="1" applyBorder="1" applyAlignment="1" applyProtection="1">
      <alignment horizontal="left" vertical="center"/>
      <protection locked="0"/>
    </xf>
    <xf numFmtId="165" fontId="5" fillId="8" borderId="71" xfId="0" applyNumberFormat="1" applyFont="1" applyFill="1" applyBorder="1" applyAlignment="1" applyProtection="1">
      <alignment horizontal="left" vertical="center" readingOrder="1"/>
      <protection locked="0"/>
    </xf>
    <xf numFmtId="165" fontId="5" fillId="8" borderId="10" xfId="0" applyNumberFormat="1" applyFont="1" applyFill="1" applyBorder="1" applyAlignment="1" applyProtection="1">
      <alignment horizontal="left" vertical="center" readingOrder="1"/>
      <protection locked="0"/>
    </xf>
    <xf numFmtId="165" fontId="5" fillId="8" borderId="57" xfId="0" applyNumberFormat="1" applyFont="1" applyFill="1" applyBorder="1" applyAlignment="1" applyProtection="1">
      <alignment horizontal="left" vertical="center" readingOrder="1"/>
      <protection locked="0"/>
    </xf>
    <xf numFmtId="165" fontId="5" fillId="6" borderId="10" xfId="0" applyNumberFormat="1" applyFont="1" applyFill="1" applyBorder="1" applyAlignment="1" applyProtection="1">
      <alignment horizontal="left" vertical="center" readingOrder="1"/>
      <protection locked="0"/>
    </xf>
    <xf numFmtId="165" fontId="5" fillId="0" borderId="10" xfId="0" applyNumberFormat="1" applyFont="1" applyBorder="1" applyAlignment="1" applyProtection="1">
      <alignment horizontal="left" vertical="center" readingOrder="1"/>
      <protection locked="0"/>
    </xf>
    <xf numFmtId="165" fontId="18" fillId="6" borderId="10" xfId="0" applyNumberFormat="1" applyFont="1" applyFill="1" applyBorder="1" applyAlignment="1" applyProtection="1">
      <alignment horizontal="left" vertical="center" readingOrder="1"/>
      <protection locked="0"/>
    </xf>
    <xf numFmtId="165" fontId="18" fillId="0" borderId="10" xfId="0" applyNumberFormat="1" applyFont="1" applyBorder="1" applyAlignment="1" applyProtection="1">
      <alignment horizontal="left" vertical="center" readingOrder="1"/>
      <protection locked="0"/>
    </xf>
    <xf numFmtId="0" fontId="5" fillId="7" borderId="10" xfId="0" applyFont="1" applyFill="1" applyBorder="1" applyAlignment="1" applyProtection="1">
      <alignment horizontal="left" vertical="center" wrapText="1" readingOrder="1"/>
      <protection locked="0"/>
    </xf>
    <xf numFmtId="9" fontId="5" fillId="7" borderId="10" xfId="0" applyNumberFormat="1" applyFont="1" applyFill="1" applyBorder="1" applyAlignment="1" applyProtection="1">
      <alignment horizontal="left" vertical="center" readingOrder="1"/>
      <protection locked="0"/>
    </xf>
    <xf numFmtId="165" fontId="5" fillId="7" borderId="10" xfId="0" applyNumberFormat="1" applyFont="1" applyFill="1" applyBorder="1" applyAlignment="1" applyProtection="1">
      <alignment horizontal="left" vertical="center" readingOrder="1"/>
      <protection locked="0"/>
    </xf>
    <xf numFmtId="0" fontId="21" fillId="0" borderId="1" xfId="0" applyFont="1" applyBorder="1" applyAlignment="1" applyProtection="1">
      <alignment horizontal="left" vertical="center"/>
      <protection locked="0"/>
    </xf>
    <xf numFmtId="2" fontId="5" fillId="6" borderId="1" xfId="0" applyNumberFormat="1" applyFont="1" applyFill="1" applyBorder="1" applyAlignment="1" applyProtection="1">
      <alignment horizontal="left" vertical="center" wrapText="1"/>
      <protection locked="0"/>
    </xf>
    <xf numFmtId="2" fontId="5" fillId="6" borderId="1" xfId="0" applyNumberFormat="1" applyFont="1" applyFill="1" applyBorder="1" applyAlignment="1">
      <alignment horizontal="left" vertical="center" wrapText="1"/>
    </xf>
    <xf numFmtId="2" fontId="5" fillId="8" borderId="1" xfId="0" applyNumberFormat="1" applyFont="1" applyFill="1" applyBorder="1" applyAlignment="1" applyProtection="1">
      <alignment horizontal="left" vertical="center" wrapText="1"/>
      <protection locked="0"/>
    </xf>
    <xf numFmtId="2" fontId="5" fillId="8" borderId="1" xfId="0" applyNumberFormat="1" applyFont="1" applyFill="1" applyBorder="1" applyAlignment="1">
      <alignment horizontal="left" vertical="center" wrapText="1"/>
    </xf>
    <xf numFmtId="9" fontId="5" fillId="8" borderId="57" xfId="0" applyNumberFormat="1" applyFont="1" applyFill="1" applyBorder="1" applyAlignment="1" applyProtection="1">
      <alignment horizontal="left" vertical="center"/>
      <protection locked="0"/>
    </xf>
    <xf numFmtId="9" fontId="5" fillId="8" borderId="71" xfId="0" applyNumberFormat="1" applyFont="1" applyFill="1" applyBorder="1" applyAlignment="1" applyProtection="1">
      <alignment horizontal="left" vertical="center" readingOrder="1"/>
      <protection locked="0"/>
    </xf>
    <xf numFmtId="166" fontId="5" fillId="6" borderId="10" xfId="0" applyNumberFormat="1" applyFont="1" applyFill="1" applyBorder="1" applyAlignment="1" applyProtection="1">
      <alignment horizontal="left" vertical="center" wrapText="1"/>
      <protection locked="0"/>
    </xf>
    <xf numFmtId="0" fontId="5" fillId="8" borderId="10" xfId="0" applyFont="1" applyFill="1" applyBorder="1" applyAlignment="1" applyProtection="1">
      <alignment horizontal="left" vertical="center" wrapText="1"/>
      <protection locked="0"/>
    </xf>
    <xf numFmtId="0" fontId="5" fillId="6" borderId="10" xfId="0" applyFont="1" applyFill="1" applyBorder="1" applyAlignment="1" applyProtection="1">
      <alignment horizontal="left" vertical="center" wrapText="1"/>
      <protection locked="0"/>
    </xf>
    <xf numFmtId="9" fontId="5" fillId="0" borderId="57" xfId="0" applyNumberFormat="1"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164" fontId="5" fillId="8" borderId="20" xfId="1" applyNumberFormat="1" applyFont="1" applyFill="1" applyBorder="1" applyAlignment="1" applyProtection="1">
      <alignment horizontal="left" vertical="center"/>
      <protection locked="0"/>
    </xf>
    <xf numFmtId="2" fontId="5" fillId="8" borderId="23" xfId="0" applyNumberFormat="1" applyFont="1" applyFill="1" applyBorder="1" applyAlignment="1" applyProtection="1">
      <alignment horizontal="left" vertical="center" readingOrder="1"/>
      <protection locked="0"/>
    </xf>
    <xf numFmtId="2" fontId="4" fillId="8" borderId="1" xfId="0" applyNumberFormat="1" applyFont="1" applyFill="1" applyBorder="1" applyAlignment="1">
      <alignment horizontal="left" vertical="center"/>
    </xf>
    <xf numFmtId="0" fontId="5" fillId="8" borderId="16" xfId="0" quotePrefix="1" applyFont="1" applyFill="1" applyBorder="1" applyAlignment="1" applyProtection="1">
      <alignment horizontal="left" vertical="center" wrapText="1" readingOrder="1"/>
      <protection locked="0"/>
    </xf>
    <xf numFmtId="10" fontId="5" fillId="0" borderId="15" xfId="0" applyNumberFormat="1" applyFont="1" applyBorder="1" applyAlignment="1" applyProtection="1">
      <alignment horizontal="left" vertical="center" readingOrder="1"/>
      <protection locked="0"/>
    </xf>
    <xf numFmtId="10" fontId="5" fillId="0" borderId="15" xfId="2" applyNumberFormat="1" applyFont="1" applyBorder="1" applyAlignment="1" applyProtection="1">
      <alignment horizontal="left" vertical="center" readingOrder="1"/>
      <protection locked="0"/>
    </xf>
    <xf numFmtId="10" fontId="5" fillId="0" borderId="15" xfId="2" applyNumberFormat="1" applyFont="1" applyBorder="1" applyAlignment="1" applyProtection="1">
      <alignment horizontal="left" vertical="center" wrapText="1" readingOrder="1"/>
      <protection locked="0"/>
    </xf>
    <xf numFmtId="170" fontId="5" fillId="0" borderId="1" xfId="0" applyNumberFormat="1" applyFont="1" applyBorder="1" applyAlignment="1" applyProtection="1">
      <alignment horizontal="left" vertical="center"/>
      <protection locked="0"/>
    </xf>
    <xf numFmtId="43" fontId="19" fillId="0" borderId="0" xfId="1" applyFont="1" applyFill="1" applyAlignment="1" applyProtection="1">
      <alignment horizontal="left" vertical="center"/>
      <protection locked="0"/>
    </xf>
    <xf numFmtId="0" fontId="19" fillId="0" borderId="0" xfId="0" applyFont="1" applyAlignment="1" applyProtection="1">
      <alignment horizontal="left" vertical="center"/>
      <protection locked="0"/>
    </xf>
    <xf numFmtId="168" fontId="5" fillId="7" borderId="1" xfId="0" applyNumberFormat="1" applyFont="1" applyFill="1" applyBorder="1" applyAlignment="1" applyProtection="1">
      <alignment horizontal="left" vertical="center"/>
      <protection locked="0"/>
    </xf>
    <xf numFmtId="10" fontId="5" fillId="7" borderId="15" xfId="0" applyNumberFormat="1" applyFont="1" applyFill="1" applyBorder="1" applyAlignment="1" applyProtection="1">
      <alignment horizontal="left" vertical="center" readingOrder="1"/>
      <protection locked="0"/>
    </xf>
    <xf numFmtId="10" fontId="5" fillId="8" borderId="15" xfId="0" applyNumberFormat="1" applyFont="1" applyFill="1" applyBorder="1" applyAlignment="1" applyProtection="1">
      <alignment horizontal="left" vertical="center"/>
      <protection locked="0"/>
    </xf>
    <xf numFmtId="10" fontId="5" fillId="0" borderId="15" xfId="0" applyNumberFormat="1" applyFont="1" applyBorder="1" applyAlignment="1" applyProtection="1">
      <alignment horizontal="left" vertical="center"/>
      <protection locked="0"/>
    </xf>
    <xf numFmtId="10" fontId="5" fillId="8" borderId="15" xfId="2" applyNumberFormat="1" applyFont="1" applyFill="1" applyBorder="1" applyAlignment="1" applyProtection="1">
      <alignment horizontal="left" vertical="center" readingOrder="1"/>
      <protection locked="0"/>
    </xf>
    <xf numFmtId="10" fontId="5" fillId="8" borderId="15" xfId="2" applyNumberFormat="1" applyFont="1" applyFill="1" applyBorder="1" applyAlignment="1" applyProtection="1">
      <alignment horizontal="left" vertical="center" wrapText="1" readingOrder="1"/>
      <protection locked="0"/>
    </xf>
    <xf numFmtId="0" fontId="5" fillId="8" borderId="16" xfId="0" applyFont="1" applyFill="1" applyBorder="1" applyAlignment="1" applyProtection="1">
      <alignment horizontal="left" vertical="center"/>
      <protection locked="0"/>
    </xf>
    <xf numFmtId="2" fontId="5" fillId="8" borderId="5" xfId="0" applyNumberFormat="1" applyFont="1" applyFill="1" applyBorder="1" applyAlignment="1" applyProtection="1">
      <alignment horizontal="left" vertical="center" readingOrder="1"/>
      <protection locked="0"/>
    </xf>
    <xf numFmtId="0" fontId="5" fillId="23" borderId="1" xfId="0" applyFont="1" applyFill="1" applyBorder="1" applyAlignment="1" applyProtection="1">
      <alignment horizontal="left" vertical="center" wrapText="1" readingOrder="1"/>
      <protection locked="0"/>
    </xf>
    <xf numFmtId="2" fontId="5" fillId="8" borderId="16" xfId="0" applyNumberFormat="1" applyFont="1" applyFill="1" applyBorder="1" applyAlignment="1">
      <alignment horizontal="left" vertical="center" wrapText="1" readingOrder="1"/>
    </xf>
    <xf numFmtId="2" fontId="5" fillId="8" borderId="72" xfId="0" applyNumberFormat="1" applyFont="1" applyFill="1" applyBorder="1" applyAlignment="1">
      <alignment horizontal="left" vertical="center" wrapText="1" readingOrder="1"/>
    </xf>
    <xf numFmtId="0" fontId="5" fillId="23" borderId="1" xfId="0" applyFont="1" applyFill="1" applyBorder="1" applyAlignment="1" applyProtection="1">
      <alignment horizontal="left" vertical="center"/>
      <protection locked="0"/>
    </xf>
    <xf numFmtId="9" fontId="5" fillId="0" borderId="10" xfId="0" applyNumberFormat="1" applyFont="1" applyBorder="1" applyAlignment="1" applyProtection="1">
      <alignment horizontal="left" vertical="center" wrapText="1" readingOrder="1"/>
      <protection locked="0"/>
    </xf>
    <xf numFmtId="2" fontId="18" fillId="7" borderId="1" xfId="0" applyNumberFormat="1" applyFont="1" applyFill="1" applyBorder="1" applyAlignment="1" applyProtection="1">
      <alignment horizontal="left" vertical="center" wrapText="1" readingOrder="1"/>
      <protection locked="0"/>
    </xf>
    <xf numFmtId="2" fontId="5" fillId="0" borderId="16" xfId="0" applyNumberFormat="1" applyFont="1" applyBorder="1" applyAlignment="1" applyProtection="1">
      <alignment horizontal="left" vertical="center" wrapText="1" readingOrder="1"/>
      <protection locked="0"/>
    </xf>
    <xf numFmtId="2" fontId="5" fillId="8" borderId="15" xfId="0" applyNumberFormat="1" applyFont="1" applyFill="1" applyBorder="1" applyAlignment="1" applyProtection="1">
      <alignment horizontal="left" vertical="center" wrapText="1" readingOrder="1"/>
      <protection locked="0"/>
    </xf>
    <xf numFmtId="2" fontId="5" fillId="8" borderId="15" xfId="0" applyNumberFormat="1" applyFont="1" applyFill="1" applyBorder="1" applyAlignment="1" applyProtection="1">
      <alignment horizontal="left" vertical="center" readingOrder="1"/>
      <protection locked="0"/>
    </xf>
    <xf numFmtId="2" fontId="5" fillId="8" borderId="15" xfId="0" applyNumberFormat="1" applyFont="1" applyFill="1" applyBorder="1" applyAlignment="1" applyProtection="1">
      <alignment horizontal="left" vertical="center"/>
      <protection locked="0"/>
    </xf>
    <xf numFmtId="2" fontId="5" fillId="0" borderId="0" xfId="0" applyNumberFormat="1" applyFont="1" applyAlignment="1" applyProtection="1">
      <alignment horizontal="left" vertical="center" wrapText="1"/>
      <protection locked="0"/>
    </xf>
    <xf numFmtId="1" fontId="5" fillId="8" borderId="23" xfId="0" applyNumberFormat="1" applyFont="1" applyFill="1" applyBorder="1" applyAlignment="1" applyProtection="1">
      <alignment horizontal="left" vertical="center"/>
      <protection locked="0"/>
    </xf>
    <xf numFmtId="2" fontId="5" fillId="8" borderId="49" xfId="0" applyNumberFormat="1" applyFont="1" applyFill="1" applyBorder="1" applyAlignment="1" applyProtection="1">
      <alignment horizontal="left" vertical="center" wrapText="1"/>
      <protection locked="0"/>
    </xf>
    <xf numFmtId="2" fontId="4" fillId="8" borderId="5" xfId="0" applyNumberFormat="1" applyFont="1" applyFill="1" applyBorder="1" applyAlignment="1" applyProtection="1">
      <alignment horizontal="left" vertical="center"/>
      <protection locked="0"/>
    </xf>
    <xf numFmtId="2" fontId="5" fillId="0" borderId="16" xfId="0" applyNumberFormat="1" applyFont="1" applyBorder="1" applyAlignment="1" applyProtection="1">
      <alignment horizontal="left" vertical="center" wrapText="1"/>
      <protection locked="0"/>
    </xf>
    <xf numFmtId="1" fontId="22" fillId="0" borderId="36" xfId="0" applyNumberFormat="1" applyFont="1" applyBorder="1" applyAlignment="1">
      <alignment horizontal="left" vertical="center"/>
    </xf>
    <xf numFmtId="9" fontId="4" fillId="0" borderId="27" xfId="2" applyFont="1" applyBorder="1" applyAlignment="1" applyProtection="1">
      <alignment horizontal="left" vertical="center"/>
    </xf>
    <xf numFmtId="9" fontId="4" fillId="0" borderId="33" xfId="2" applyFont="1" applyBorder="1" applyAlignment="1" applyProtection="1">
      <alignment horizontal="left" vertical="center"/>
    </xf>
    <xf numFmtId="2" fontId="5" fillId="0" borderId="8" xfId="0" applyNumberFormat="1" applyFont="1" applyBorder="1" applyAlignment="1">
      <alignment horizontal="left" vertical="center"/>
    </xf>
    <xf numFmtId="9" fontId="4" fillId="0" borderId="29" xfId="2" applyFont="1" applyBorder="1" applyAlignment="1" applyProtection="1">
      <alignment horizontal="left" vertical="center"/>
    </xf>
    <xf numFmtId="2" fontId="1" fillId="0" borderId="0" xfId="0" applyNumberFormat="1" applyFont="1" applyAlignment="1">
      <alignment horizontal="left" vertical="center" wrapText="1"/>
    </xf>
    <xf numFmtId="2" fontId="18" fillId="6" borderId="13" xfId="0" applyNumberFormat="1" applyFont="1" applyFill="1" applyBorder="1" applyAlignment="1">
      <alignment horizontal="left" vertical="center" readingOrder="1"/>
    </xf>
    <xf numFmtId="2" fontId="18" fillId="6" borderId="14" xfId="0" applyNumberFormat="1" applyFont="1" applyFill="1" applyBorder="1" applyAlignment="1">
      <alignment horizontal="left" vertical="center" wrapText="1" readingOrder="1"/>
    </xf>
    <xf numFmtId="2" fontId="20" fillId="2" borderId="12" xfId="0" applyNumberFormat="1" applyFont="1" applyFill="1" applyBorder="1" applyAlignment="1">
      <alignment horizontal="left" vertical="center" wrapText="1" readingOrder="1"/>
    </xf>
    <xf numFmtId="2" fontId="5" fillId="8" borderId="18" xfId="0" applyNumberFormat="1" applyFont="1" applyFill="1" applyBorder="1" applyAlignment="1" applyProtection="1">
      <alignment horizontal="left" vertical="center" readingOrder="1"/>
      <protection locked="0"/>
    </xf>
    <xf numFmtId="2" fontId="5" fillId="8" borderId="15" xfId="2" applyNumberFormat="1" applyFont="1" applyFill="1" applyBorder="1" applyAlignment="1" applyProtection="1">
      <alignment horizontal="left" vertical="center" readingOrder="1"/>
      <protection locked="0"/>
    </xf>
    <xf numFmtId="2" fontId="5" fillId="8" borderId="15" xfId="2" applyNumberFormat="1" applyFont="1" applyFill="1" applyBorder="1" applyAlignment="1" applyProtection="1">
      <alignment horizontal="left" vertical="center" wrapText="1" readingOrder="1"/>
      <protection locked="0"/>
    </xf>
    <xf numFmtId="2" fontId="5" fillId="8" borderId="17" xfId="0" applyNumberFormat="1" applyFont="1" applyFill="1" applyBorder="1" applyAlignment="1" applyProtection="1">
      <alignment horizontal="left" vertical="center" wrapText="1" readingOrder="1"/>
      <protection locked="0"/>
    </xf>
    <xf numFmtId="2" fontId="5" fillId="8" borderId="17" xfId="0" applyNumberFormat="1" applyFont="1" applyFill="1" applyBorder="1" applyAlignment="1" applyProtection="1">
      <alignment horizontal="left" vertical="center" readingOrder="1"/>
      <protection locked="0"/>
    </xf>
    <xf numFmtId="2" fontId="5" fillId="10" borderId="16" xfId="0" applyNumberFormat="1" applyFont="1" applyFill="1" applyBorder="1" applyAlignment="1">
      <alignment horizontal="left" vertical="center"/>
    </xf>
    <xf numFmtId="1" fontId="5" fillId="8" borderId="1" xfId="0" applyNumberFormat="1" applyFont="1" applyFill="1" applyBorder="1" applyAlignment="1">
      <alignment horizontal="left" vertical="center" wrapText="1"/>
    </xf>
    <xf numFmtId="2" fontId="5" fillId="0" borderId="1" xfId="0" applyNumberFormat="1" applyFont="1" applyBorder="1" applyAlignment="1" applyProtection="1">
      <alignment horizontal="left" vertical="center" wrapText="1"/>
      <protection locked="0"/>
    </xf>
    <xf numFmtId="2" fontId="5" fillId="8" borderId="20" xfId="0" applyNumberFormat="1" applyFont="1" applyFill="1" applyBorder="1" applyAlignment="1" applyProtection="1">
      <alignment horizontal="left" vertical="center" wrapText="1"/>
      <protection locked="0"/>
    </xf>
    <xf numFmtId="2" fontId="5" fillId="0" borderId="20" xfId="0" applyNumberFormat="1" applyFont="1" applyBorder="1" applyAlignment="1" applyProtection="1">
      <alignment horizontal="left" vertical="center"/>
      <protection locked="0"/>
    </xf>
    <xf numFmtId="9" fontId="5" fillId="8" borderId="71" xfId="2" applyFont="1" applyFill="1" applyBorder="1" applyAlignment="1" applyProtection="1">
      <alignment horizontal="left" vertical="center"/>
      <protection locked="0"/>
    </xf>
    <xf numFmtId="9" fontId="5" fillId="8" borderId="10" xfId="2" applyFont="1" applyFill="1" applyBorder="1" applyAlignment="1" applyProtection="1">
      <alignment horizontal="left" vertical="center"/>
      <protection locked="0"/>
    </xf>
    <xf numFmtId="2" fontId="5" fillId="8" borderId="10" xfId="0" applyNumberFormat="1" applyFont="1" applyFill="1" applyBorder="1" applyAlignment="1" applyProtection="1">
      <alignment horizontal="left" vertical="center" wrapText="1"/>
      <protection locked="0"/>
    </xf>
    <xf numFmtId="2" fontId="5" fillId="0" borderId="16" xfId="0" applyNumberFormat="1" applyFont="1" applyBorder="1" applyAlignment="1" applyProtection="1">
      <alignment horizontal="left" vertical="center" readingOrder="1"/>
      <protection locked="0"/>
    </xf>
    <xf numFmtId="0" fontId="5" fillId="8" borderId="71" xfId="0" applyFont="1" applyFill="1" applyBorder="1" applyAlignment="1" applyProtection="1">
      <alignment horizontal="left" vertical="center" wrapText="1" readingOrder="1"/>
      <protection locked="0"/>
    </xf>
    <xf numFmtId="2" fontId="5" fillId="8" borderId="57" xfId="0" applyNumberFormat="1" applyFont="1" applyFill="1" applyBorder="1" applyAlignment="1" applyProtection="1">
      <alignment horizontal="left" vertical="center" wrapText="1"/>
      <protection locked="0"/>
    </xf>
    <xf numFmtId="2" fontId="5" fillId="8" borderId="21" xfId="0" applyNumberFormat="1" applyFont="1" applyFill="1" applyBorder="1" applyAlignment="1" applyProtection="1">
      <alignment horizontal="left" vertical="center" wrapText="1" readingOrder="1"/>
      <protection locked="0"/>
    </xf>
    <xf numFmtId="9" fontId="5" fillId="8" borderId="57" xfId="2" applyFont="1" applyFill="1" applyBorder="1" applyAlignment="1" applyProtection="1">
      <alignment horizontal="left" vertical="center" wrapText="1" readingOrder="1"/>
      <protection locked="0"/>
    </xf>
    <xf numFmtId="2" fontId="5" fillId="8" borderId="57" xfId="0" applyNumberFormat="1" applyFont="1" applyFill="1" applyBorder="1" applyAlignment="1" applyProtection="1">
      <alignment horizontal="left" vertical="center" wrapText="1" readingOrder="1"/>
      <protection locked="0"/>
    </xf>
    <xf numFmtId="0" fontId="5" fillId="19" borderId="1" xfId="0" applyFont="1" applyFill="1" applyBorder="1" applyAlignment="1" applyProtection="1">
      <alignment horizontal="left" vertical="center" wrapText="1" readingOrder="1"/>
      <protection locked="0"/>
    </xf>
    <xf numFmtId="0" fontId="5" fillId="19" borderId="20" xfId="0" applyFont="1" applyFill="1" applyBorder="1" applyAlignment="1" applyProtection="1">
      <alignment horizontal="left" vertical="center" wrapText="1" readingOrder="1"/>
      <protection locked="0"/>
    </xf>
    <xf numFmtId="10" fontId="5" fillId="8" borderId="22" xfId="0" applyNumberFormat="1" applyFont="1" applyFill="1" applyBorder="1" applyAlignment="1" applyProtection="1">
      <alignment horizontal="left" vertical="center"/>
      <protection locked="0"/>
    </xf>
    <xf numFmtId="0" fontId="4" fillId="19" borderId="1" xfId="0" applyFont="1" applyFill="1" applyBorder="1" applyAlignment="1" applyProtection="1">
      <alignment horizontal="left" vertical="center"/>
      <protection locked="0"/>
    </xf>
    <xf numFmtId="2" fontId="5" fillId="19" borderId="16" xfId="0" applyNumberFormat="1" applyFont="1" applyFill="1" applyBorder="1" applyAlignment="1" applyProtection="1">
      <alignment horizontal="left" vertical="center" wrapText="1"/>
      <protection locked="0"/>
    </xf>
    <xf numFmtId="2" fontId="5" fillId="19" borderId="1" xfId="0" applyNumberFormat="1" applyFont="1" applyFill="1" applyBorder="1" applyAlignment="1" applyProtection="1">
      <alignment horizontal="left" vertical="center"/>
      <protection locked="0"/>
    </xf>
    <xf numFmtId="2" fontId="5" fillId="20" borderId="1" xfId="0" applyNumberFormat="1" applyFont="1" applyFill="1" applyBorder="1" applyAlignment="1" applyProtection="1">
      <alignment horizontal="left" vertical="center"/>
      <protection locked="0"/>
    </xf>
    <xf numFmtId="2" fontId="5" fillId="20" borderId="16" xfId="0" applyNumberFormat="1" applyFont="1" applyFill="1" applyBorder="1" applyAlignment="1" applyProtection="1">
      <alignment horizontal="left" vertical="center" wrapText="1"/>
      <protection locked="0"/>
    </xf>
    <xf numFmtId="2" fontId="4" fillId="19" borderId="1" xfId="0" applyNumberFormat="1" applyFont="1" applyFill="1" applyBorder="1" applyAlignment="1" applyProtection="1">
      <alignment horizontal="left" vertical="center"/>
      <protection locked="0"/>
    </xf>
    <xf numFmtId="2" fontId="5" fillId="0" borderId="23" xfId="0" applyNumberFormat="1" applyFont="1" applyBorder="1" applyAlignment="1" applyProtection="1">
      <alignment horizontal="left" vertical="center" wrapText="1" readingOrder="1"/>
      <protection locked="0"/>
    </xf>
    <xf numFmtId="2" fontId="5" fillId="0" borderId="23" xfId="0" applyNumberFormat="1" applyFont="1" applyBorder="1" applyAlignment="1" applyProtection="1">
      <alignment horizontal="left" vertical="center"/>
      <protection locked="0"/>
    </xf>
    <xf numFmtId="0" fontId="4" fillId="19" borderId="20" xfId="0" applyFont="1" applyFill="1" applyBorder="1" applyAlignment="1" applyProtection="1">
      <alignment horizontal="left" vertical="center"/>
      <protection locked="0"/>
    </xf>
    <xf numFmtId="2" fontId="5" fillId="19" borderId="20" xfId="0" applyNumberFormat="1" applyFont="1" applyFill="1" applyBorder="1" applyAlignment="1" applyProtection="1">
      <alignment horizontal="left" vertical="center"/>
      <protection locked="0"/>
    </xf>
    <xf numFmtId="2" fontId="4" fillId="19" borderId="20" xfId="0" applyNumberFormat="1" applyFont="1" applyFill="1" applyBorder="1" applyAlignment="1" applyProtection="1">
      <alignment horizontal="left" vertical="center"/>
      <protection locked="0"/>
    </xf>
    <xf numFmtId="2" fontId="5" fillId="8" borderId="57" xfId="0" applyNumberFormat="1" applyFont="1" applyFill="1" applyBorder="1" applyAlignment="1" applyProtection="1">
      <alignment horizontal="left" vertical="center"/>
      <protection locked="0"/>
    </xf>
    <xf numFmtId="2" fontId="5" fillId="0" borderId="71" xfId="0" applyNumberFormat="1" applyFont="1" applyBorder="1" applyAlignment="1" applyProtection="1">
      <alignment horizontal="left" vertical="center" wrapText="1" readingOrder="1"/>
      <protection locked="0"/>
    </xf>
    <xf numFmtId="2" fontId="5" fillId="0" borderId="10" xfId="0" applyNumberFormat="1" applyFont="1" applyBorder="1" applyAlignment="1" applyProtection="1">
      <alignment horizontal="left" vertical="center" readingOrder="1"/>
      <protection locked="0"/>
    </xf>
    <xf numFmtId="2" fontId="5" fillId="0" borderId="10" xfId="0" applyNumberFormat="1" applyFont="1" applyBorder="1" applyAlignment="1" applyProtection="1">
      <alignment horizontal="left" vertical="center" wrapText="1" readingOrder="1"/>
      <protection locked="0"/>
    </xf>
    <xf numFmtId="2" fontId="5" fillId="0" borderId="10" xfId="0" applyNumberFormat="1" applyFont="1" applyBorder="1" applyAlignment="1" applyProtection="1">
      <alignment horizontal="left" vertical="center"/>
      <protection locked="0"/>
    </xf>
    <xf numFmtId="2" fontId="5" fillId="19" borderId="10" xfId="0" applyNumberFormat="1" applyFont="1" applyFill="1" applyBorder="1" applyAlignment="1" applyProtection="1">
      <alignment horizontal="left" vertical="center"/>
      <protection locked="0"/>
    </xf>
    <xf numFmtId="2" fontId="5" fillId="19" borderId="57" xfId="0" applyNumberFormat="1" applyFont="1" applyFill="1" applyBorder="1" applyAlignment="1" applyProtection="1">
      <alignment horizontal="left" vertical="center"/>
      <protection locked="0"/>
    </xf>
    <xf numFmtId="2" fontId="5" fillId="0" borderId="49" xfId="0" applyNumberFormat="1" applyFont="1" applyBorder="1" applyAlignment="1" applyProtection="1">
      <alignment horizontal="left" vertical="center" wrapText="1" readingOrder="1"/>
      <protection locked="0"/>
    </xf>
    <xf numFmtId="2" fontId="5" fillId="19" borderId="21" xfId="0" applyNumberFormat="1" applyFont="1" applyFill="1" applyBorder="1" applyAlignment="1" applyProtection="1">
      <alignment horizontal="left" vertical="center" wrapText="1"/>
      <protection locked="0"/>
    </xf>
    <xf numFmtId="0" fontId="5" fillId="19" borderId="10" xfId="0" applyFont="1" applyFill="1" applyBorder="1" applyAlignment="1" applyProtection="1">
      <alignment horizontal="left" vertical="center" wrapText="1" readingOrder="1"/>
      <protection locked="0"/>
    </xf>
    <xf numFmtId="0" fontId="5" fillId="19" borderId="57" xfId="0" applyFont="1" applyFill="1" applyBorder="1" applyAlignment="1" applyProtection="1">
      <alignment horizontal="left" vertical="center" wrapText="1" readingOrder="1"/>
      <protection locked="0"/>
    </xf>
    <xf numFmtId="2" fontId="5" fillId="19" borderId="1" xfId="0" applyNumberFormat="1" applyFont="1" applyFill="1" applyBorder="1" applyAlignment="1">
      <alignment horizontal="left" vertical="center"/>
    </xf>
    <xf numFmtId="2" fontId="5" fillId="19" borderId="16" xfId="1" applyNumberFormat="1" applyFont="1" applyFill="1" applyBorder="1" applyAlignment="1" applyProtection="1">
      <alignment horizontal="left" vertical="center"/>
    </xf>
    <xf numFmtId="2" fontId="5" fillId="19" borderId="20" xfId="0" applyNumberFormat="1" applyFont="1" applyFill="1" applyBorder="1" applyAlignment="1">
      <alignment horizontal="left" vertical="center"/>
    </xf>
    <xf numFmtId="2" fontId="5" fillId="19" borderId="21" xfId="1" applyNumberFormat="1" applyFont="1" applyFill="1" applyBorder="1" applyAlignment="1" applyProtection="1">
      <alignment horizontal="left" vertical="center"/>
    </xf>
    <xf numFmtId="1" fontId="5" fillId="19" borderId="1" xfId="0" applyNumberFormat="1" applyFont="1" applyFill="1" applyBorder="1" applyAlignment="1">
      <alignment horizontal="left" vertical="center"/>
    </xf>
    <xf numFmtId="1" fontId="5" fillId="19" borderId="20" xfId="0" applyNumberFormat="1" applyFont="1" applyFill="1" applyBorder="1" applyAlignment="1">
      <alignment horizontal="left" vertical="center"/>
    </xf>
    <xf numFmtId="2" fontId="18" fillId="6" borderId="51" xfId="0" applyNumberFormat="1" applyFont="1" applyFill="1" applyBorder="1" applyAlignment="1">
      <alignment horizontal="left" vertical="center" readingOrder="1"/>
    </xf>
    <xf numFmtId="2" fontId="18" fillId="6" borderId="74" xfId="0" applyNumberFormat="1" applyFont="1" applyFill="1" applyBorder="1" applyAlignment="1">
      <alignment horizontal="left" vertical="center" wrapText="1" readingOrder="1"/>
    </xf>
    <xf numFmtId="9" fontId="20" fillId="2" borderId="50" xfId="2" applyFont="1" applyFill="1" applyBorder="1" applyAlignment="1" applyProtection="1">
      <alignment horizontal="left" vertical="center" wrapText="1" readingOrder="1"/>
    </xf>
    <xf numFmtId="2" fontId="20" fillId="2" borderId="50" xfId="0" applyNumberFormat="1" applyFont="1" applyFill="1" applyBorder="1" applyAlignment="1">
      <alignment horizontal="left" vertical="center" wrapText="1" readingOrder="1"/>
    </xf>
    <xf numFmtId="2" fontId="5" fillId="8" borderId="71" xfId="0" applyNumberFormat="1" applyFont="1" applyFill="1" applyBorder="1" applyAlignment="1" applyProtection="1">
      <alignment horizontal="left" vertical="center" readingOrder="1"/>
      <protection locked="0"/>
    </xf>
    <xf numFmtId="2" fontId="5" fillId="8" borderId="10" xfId="0" applyNumberFormat="1" applyFont="1" applyFill="1" applyBorder="1" applyAlignment="1" applyProtection="1">
      <alignment horizontal="left" vertical="center" readingOrder="1"/>
      <protection locked="0"/>
    </xf>
    <xf numFmtId="2" fontId="5" fillId="8" borderId="10" xfId="2" applyNumberFormat="1" applyFont="1" applyFill="1" applyBorder="1" applyAlignment="1" applyProtection="1">
      <alignment horizontal="left" vertical="center" readingOrder="1"/>
      <protection locked="0"/>
    </xf>
    <xf numFmtId="2" fontId="5" fillId="8" borderId="10" xfId="2" applyNumberFormat="1" applyFont="1" applyFill="1" applyBorder="1" applyAlignment="1" applyProtection="1">
      <alignment horizontal="left" vertical="center" wrapText="1" readingOrder="1"/>
      <protection locked="0"/>
    </xf>
    <xf numFmtId="2" fontId="5" fillId="8" borderId="10" xfId="0" applyNumberFormat="1" applyFont="1" applyFill="1" applyBorder="1" applyAlignment="1" applyProtection="1">
      <alignment horizontal="left" vertical="center" wrapText="1" readingOrder="1"/>
      <protection locked="0"/>
    </xf>
    <xf numFmtId="2" fontId="5" fillId="8" borderId="57" xfId="0" applyNumberFormat="1" applyFont="1" applyFill="1" applyBorder="1" applyAlignment="1" applyProtection="1">
      <alignment horizontal="left" vertical="center" readingOrder="1"/>
      <protection locked="0"/>
    </xf>
    <xf numFmtId="2" fontId="5" fillId="0" borderId="10" xfId="2" applyNumberFormat="1" applyFont="1" applyBorder="1" applyAlignment="1" applyProtection="1">
      <alignment horizontal="left" vertical="center" readingOrder="1"/>
      <protection locked="0"/>
    </xf>
    <xf numFmtId="2" fontId="5" fillId="0" borderId="10" xfId="2" applyNumberFormat="1" applyFont="1" applyBorder="1" applyAlignment="1" applyProtection="1">
      <alignment horizontal="left" vertical="center" wrapText="1" readingOrder="1"/>
      <protection locked="0"/>
    </xf>
    <xf numFmtId="2" fontId="5" fillId="7" borderId="10" xfId="0" applyNumberFormat="1" applyFont="1" applyFill="1" applyBorder="1" applyAlignment="1" applyProtection="1">
      <alignment horizontal="left" vertical="center" wrapText="1" readingOrder="1"/>
      <protection locked="0"/>
    </xf>
    <xf numFmtId="2" fontId="5" fillId="7" borderId="10" xfId="0" applyNumberFormat="1" applyFont="1" applyFill="1" applyBorder="1" applyAlignment="1" applyProtection="1">
      <alignment horizontal="left" vertical="center" readingOrder="1"/>
      <protection locked="0"/>
    </xf>
    <xf numFmtId="2" fontId="5" fillId="7" borderId="10" xfId="0" applyNumberFormat="1" applyFont="1" applyFill="1" applyBorder="1" applyAlignment="1" applyProtection="1">
      <alignment horizontal="left" vertical="center"/>
      <protection locked="0"/>
    </xf>
    <xf numFmtId="2" fontId="5" fillId="8" borderId="49" xfId="0" applyNumberFormat="1" applyFont="1" applyFill="1" applyBorder="1" applyAlignment="1" applyProtection="1">
      <alignment horizontal="left" vertical="center" readingOrder="1"/>
      <protection locked="0"/>
    </xf>
    <xf numFmtId="2" fontId="5" fillId="8" borderId="16" xfId="0" applyNumberFormat="1" applyFont="1" applyFill="1" applyBorder="1" applyAlignment="1" applyProtection="1">
      <alignment horizontal="left" vertical="center" readingOrder="1"/>
      <protection locked="0"/>
    </xf>
    <xf numFmtId="2" fontId="5" fillId="8" borderId="16" xfId="0" applyNumberFormat="1" applyFont="1" applyFill="1" applyBorder="1" applyAlignment="1" applyProtection="1">
      <alignment horizontal="left" vertical="center" wrapText="1" readingOrder="1"/>
      <protection locked="0"/>
    </xf>
    <xf numFmtId="2" fontId="5" fillId="7" borderId="16" xfId="0" applyNumberFormat="1" applyFont="1" applyFill="1" applyBorder="1" applyAlignment="1" applyProtection="1">
      <alignment horizontal="left" vertical="center" wrapText="1" readingOrder="1"/>
      <protection locked="0"/>
    </xf>
    <xf numFmtId="2" fontId="18" fillId="7" borderId="16" xfId="0" applyNumberFormat="1" applyFont="1" applyFill="1" applyBorder="1" applyAlignment="1" applyProtection="1">
      <alignment horizontal="left" vertical="center" wrapText="1" readingOrder="1"/>
      <protection locked="0"/>
    </xf>
    <xf numFmtId="2" fontId="5" fillId="8" borderId="21" xfId="0" applyNumberFormat="1" applyFont="1" applyFill="1" applyBorder="1" applyAlignment="1" applyProtection="1">
      <alignment horizontal="left" vertical="center" readingOrder="1"/>
      <protection locked="0"/>
    </xf>
    <xf numFmtId="0" fontId="5" fillId="20" borderId="5" xfId="0" applyFont="1" applyFill="1" applyBorder="1" applyAlignment="1" applyProtection="1">
      <alignment horizontal="left" vertical="center" wrapText="1" readingOrder="1"/>
      <protection locked="0"/>
    </xf>
    <xf numFmtId="0" fontId="5" fillId="20" borderId="15" xfId="0" applyFont="1" applyFill="1" applyBorder="1" applyAlignment="1" applyProtection="1">
      <alignment horizontal="left" vertical="center" wrapText="1" readingOrder="1"/>
      <protection locked="0"/>
    </xf>
    <xf numFmtId="0" fontId="5" fillId="20" borderId="1" xfId="0" applyFont="1" applyFill="1" applyBorder="1" applyAlignment="1" applyProtection="1">
      <alignment horizontal="left" vertical="center" wrapText="1" readingOrder="1"/>
      <protection locked="0"/>
    </xf>
    <xf numFmtId="10" fontId="5" fillId="8" borderId="18" xfId="0" applyNumberFormat="1" applyFont="1" applyFill="1" applyBorder="1" applyAlignment="1" applyProtection="1">
      <alignment horizontal="left" vertical="center"/>
      <protection locked="0"/>
    </xf>
    <xf numFmtId="0" fontId="4" fillId="8" borderId="70" xfId="0" applyFont="1" applyFill="1" applyBorder="1" applyAlignment="1" applyProtection="1">
      <alignment horizontal="left" vertical="center"/>
      <protection locked="0"/>
    </xf>
    <xf numFmtId="0" fontId="21" fillId="8" borderId="70" xfId="0" applyFont="1" applyFill="1" applyBorder="1" applyAlignment="1" applyProtection="1">
      <alignment horizontal="left" vertical="center"/>
      <protection locked="0"/>
    </xf>
    <xf numFmtId="0" fontId="5" fillId="8" borderId="70" xfId="0" applyFont="1" applyFill="1" applyBorder="1" applyAlignment="1" applyProtection="1">
      <alignment horizontal="left" vertical="center" wrapText="1" readingOrder="1"/>
      <protection locked="0"/>
    </xf>
    <xf numFmtId="0" fontId="5" fillId="8" borderId="34" xfId="0" applyFont="1" applyFill="1" applyBorder="1" applyAlignment="1" applyProtection="1">
      <alignment horizontal="left" vertical="center" wrapText="1"/>
      <protection locked="0"/>
    </xf>
    <xf numFmtId="2" fontId="5" fillId="8" borderId="59" xfId="1" applyNumberFormat="1" applyFont="1" applyFill="1" applyBorder="1" applyAlignment="1" applyProtection="1">
      <alignment horizontal="left" vertical="center"/>
    </xf>
    <xf numFmtId="2" fontId="5" fillId="8" borderId="69" xfId="1" applyNumberFormat="1" applyFont="1" applyFill="1" applyBorder="1" applyAlignment="1" applyProtection="1">
      <alignment horizontal="left" vertical="center"/>
    </xf>
    <xf numFmtId="0" fontId="4" fillId="20" borderId="1" xfId="0" applyFont="1" applyFill="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20" borderId="16" xfId="0" applyFont="1" applyFill="1" applyBorder="1" applyAlignment="1" applyProtection="1">
      <alignment horizontal="left" vertical="center" wrapText="1"/>
      <protection locked="0"/>
    </xf>
    <xf numFmtId="10" fontId="5" fillId="20" borderId="15" xfId="0" applyNumberFormat="1" applyFont="1" applyFill="1" applyBorder="1" applyAlignment="1" applyProtection="1">
      <alignment horizontal="left" vertical="center"/>
      <protection locked="0"/>
    </xf>
    <xf numFmtId="2" fontId="4" fillId="20" borderId="1" xfId="0" applyNumberFormat="1" applyFont="1" applyFill="1" applyBorder="1" applyAlignment="1" applyProtection="1">
      <alignment horizontal="left" vertical="center"/>
      <protection locked="0"/>
    </xf>
    <xf numFmtId="164" fontId="5" fillId="20" borderId="1" xfId="0" applyNumberFormat="1" applyFont="1" applyFill="1" applyBorder="1" applyAlignment="1" applyProtection="1">
      <alignment horizontal="left" vertical="center"/>
      <protection locked="0"/>
    </xf>
    <xf numFmtId="164" fontId="5" fillId="20" borderId="16" xfId="0" applyNumberFormat="1" applyFont="1" applyFill="1" applyBorder="1" applyAlignment="1" applyProtection="1">
      <alignment horizontal="left" vertical="center" wrapText="1"/>
      <protection locked="0"/>
    </xf>
    <xf numFmtId="166" fontId="5" fillId="20" borderId="1" xfId="0" applyNumberFormat="1" applyFont="1" applyFill="1" applyBorder="1" applyAlignment="1" applyProtection="1">
      <alignment horizontal="left" vertical="center"/>
      <protection locked="0"/>
    </xf>
    <xf numFmtId="166" fontId="5" fillId="20" borderId="16" xfId="0" applyNumberFormat="1" applyFont="1" applyFill="1" applyBorder="1" applyAlignment="1" applyProtection="1">
      <alignment horizontal="left" vertical="center" wrapText="1"/>
      <protection locked="0"/>
    </xf>
    <xf numFmtId="9" fontId="5" fillId="17" borderId="15" xfId="0" applyNumberFormat="1" applyFont="1" applyFill="1" applyBorder="1" applyAlignment="1" applyProtection="1">
      <alignment horizontal="left" vertical="center"/>
      <protection locked="0"/>
    </xf>
    <xf numFmtId="2" fontId="5" fillId="8" borderId="5" xfId="0" applyNumberFormat="1" applyFont="1" applyFill="1" applyBorder="1" applyAlignment="1">
      <alignment horizontal="left" vertical="center" wrapText="1" readingOrder="1"/>
    </xf>
    <xf numFmtId="2" fontId="5" fillId="8" borderId="5" xfId="0" applyNumberFormat="1" applyFont="1" applyFill="1" applyBorder="1" applyAlignment="1" applyProtection="1">
      <alignment horizontal="left" vertical="center" wrapText="1" readingOrder="1"/>
      <protection locked="0"/>
    </xf>
    <xf numFmtId="10" fontId="5" fillId="6" borderId="15" xfId="0" applyNumberFormat="1" applyFont="1" applyFill="1" applyBorder="1" applyAlignment="1" applyProtection="1">
      <alignment horizontal="left" vertical="center"/>
      <protection locked="0"/>
    </xf>
    <xf numFmtId="2" fontId="5" fillId="10" borderId="1" xfId="0" applyNumberFormat="1" applyFont="1" applyFill="1" applyBorder="1" applyAlignment="1">
      <alignment horizontal="left" vertical="center"/>
    </xf>
    <xf numFmtId="1" fontId="5" fillId="8" borderId="5" xfId="0" applyNumberFormat="1" applyFont="1" applyFill="1" applyBorder="1" applyAlignment="1" applyProtection="1">
      <alignment horizontal="left" vertical="center"/>
      <protection locked="0"/>
    </xf>
    <xf numFmtId="1" fontId="5" fillId="0" borderId="5" xfId="0" applyNumberFormat="1" applyFont="1" applyBorder="1" applyAlignment="1" applyProtection="1">
      <alignment horizontal="left" vertical="center"/>
      <protection locked="0"/>
    </xf>
    <xf numFmtId="1" fontId="5" fillId="21" borderId="1" xfId="0" applyNumberFormat="1" applyFont="1" applyFill="1" applyBorder="1" applyAlignment="1" applyProtection="1">
      <alignment horizontal="left" vertical="center"/>
      <protection locked="0"/>
    </xf>
    <xf numFmtId="1" fontId="5" fillId="20" borderId="1" xfId="0" applyNumberFormat="1" applyFont="1" applyFill="1" applyBorder="1" applyAlignment="1" applyProtection="1">
      <alignment horizontal="left" vertical="center"/>
      <protection locked="0"/>
    </xf>
    <xf numFmtId="167" fontId="6" fillId="0" borderId="3" xfId="0" applyNumberFormat="1" applyFont="1" applyBorder="1" applyAlignment="1">
      <alignment horizontal="center" vertical="center"/>
    </xf>
    <xf numFmtId="0" fontId="5" fillId="8" borderId="20" xfId="0" applyFont="1" applyFill="1" applyBorder="1" applyAlignment="1" applyProtection="1">
      <alignment horizontal="left" vertical="center" wrapText="1"/>
      <protection locked="0"/>
    </xf>
    <xf numFmtId="2" fontId="5" fillId="8" borderId="20" xfId="0" applyNumberFormat="1" applyFont="1" applyFill="1" applyBorder="1" applyAlignment="1">
      <alignment horizontal="left" vertical="center" wrapText="1"/>
    </xf>
    <xf numFmtId="2" fontId="5" fillId="8" borderId="21" xfId="0" applyNumberFormat="1" applyFont="1" applyFill="1" applyBorder="1" applyAlignment="1">
      <alignment horizontal="left" vertical="center" wrapText="1"/>
    </xf>
    <xf numFmtId="0" fontId="5" fillId="8" borderId="57" xfId="0" applyFont="1" applyFill="1" applyBorder="1" applyAlignment="1" applyProtection="1">
      <alignment horizontal="left" vertical="center" wrapText="1"/>
      <protection locked="0"/>
    </xf>
    <xf numFmtId="0" fontId="5" fillId="16" borderId="10" xfId="0" applyFont="1" applyFill="1" applyBorder="1" applyAlignment="1" applyProtection="1">
      <alignment horizontal="left" vertical="center" wrapText="1" readingOrder="1"/>
      <protection locked="0"/>
    </xf>
    <xf numFmtId="2" fontId="5" fillId="7" borderId="4" xfId="1" applyNumberFormat="1" applyFont="1" applyFill="1" applyBorder="1" applyAlignment="1" applyProtection="1">
      <alignment horizontal="left" vertical="center"/>
    </xf>
    <xf numFmtId="2" fontId="5" fillId="8" borderId="25" xfId="0" applyNumberFormat="1" applyFont="1" applyFill="1" applyBorder="1" applyAlignment="1">
      <alignment horizontal="left" vertical="center"/>
    </xf>
    <xf numFmtId="165" fontId="5" fillId="8" borderId="22" xfId="0" applyNumberFormat="1" applyFont="1" applyFill="1" applyBorder="1" applyAlignment="1" applyProtection="1">
      <alignment horizontal="left" vertical="center" readingOrder="1"/>
      <protection locked="0"/>
    </xf>
    <xf numFmtId="0" fontId="5" fillId="8" borderId="24" xfId="0" applyFont="1" applyFill="1" applyBorder="1" applyAlignment="1" applyProtection="1">
      <alignment horizontal="left" vertical="center" wrapText="1" readingOrder="1"/>
      <protection locked="0"/>
    </xf>
    <xf numFmtId="0" fontId="5" fillId="8" borderId="4" xfId="0" applyFont="1" applyFill="1" applyBorder="1" applyAlignment="1" applyProtection="1">
      <alignment horizontal="left" vertical="center" readingOrder="1"/>
      <protection locked="0"/>
    </xf>
    <xf numFmtId="0" fontId="5" fillId="0" borderId="4" xfId="0" applyFont="1" applyBorder="1" applyAlignment="1" applyProtection="1">
      <alignment horizontal="left" vertical="center" readingOrder="1"/>
      <protection locked="0"/>
    </xf>
    <xf numFmtId="0" fontId="5" fillId="7" borderId="4" xfId="0" applyFont="1" applyFill="1" applyBorder="1" applyAlignment="1" applyProtection="1">
      <alignment horizontal="left" vertical="center" wrapText="1" readingOrder="1"/>
      <protection locked="0"/>
    </xf>
    <xf numFmtId="0" fontId="18" fillId="7" borderId="4" xfId="0" applyFont="1" applyFill="1" applyBorder="1" applyAlignment="1" applyProtection="1">
      <alignment horizontal="left" vertical="center" wrapText="1" readingOrder="1"/>
      <protection locked="0"/>
    </xf>
    <xf numFmtId="0" fontId="5" fillId="8" borderId="25" xfId="0" applyFont="1" applyFill="1" applyBorder="1" applyAlignment="1" applyProtection="1">
      <alignment horizontal="left" vertical="center" wrapText="1" readingOrder="1"/>
      <protection locked="0"/>
    </xf>
    <xf numFmtId="0" fontId="5" fillId="7" borderId="15" xfId="0" applyFont="1" applyFill="1" applyBorder="1" applyAlignment="1" applyProtection="1">
      <alignment horizontal="left" vertical="center"/>
      <protection locked="0"/>
    </xf>
    <xf numFmtId="2" fontId="5" fillId="10" borderId="16" xfId="0" applyNumberFormat="1" applyFont="1" applyFill="1" applyBorder="1" applyAlignment="1">
      <alignment horizontal="left" vertical="center" wrapText="1"/>
    </xf>
    <xf numFmtId="2" fontId="5" fillId="3" borderId="1" xfId="0" applyNumberFormat="1" applyFont="1" applyFill="1" applyBorder="1" applyAlignment="1">
      <alignment horizontal="left" vertical="center" wrapText="1"/>
    </xf>
    <xf numFmtId="0" fontId="4" fillId="0" borderId="20" xfId="0" applyFont="1" applyBorder="1" applyAlignment="1" applyProtection="1">
      <alignment horizontal="left" vertical="center"/>
      <protection locked="0"/>
    </xf>
    <xf numFmtId="1" fontId="5" fillId="0" borderId="20" xfId="0" applyNumberFormat="1" applyFont="1" applyBorder="1" applyAlignment="1" applyProtection="1">
      <alignment horizontal="left" vertical="center"/>
      <protection locked="0"/>
    </xf>
    <xf numFmtId="2" fontId="5" fillId="0" borderId="10" xfId="0" applyNumberFormat="1" applyFont="1" applyBorder="1" applyAlignment="1" applyProtection="1">
      <alignment horizontal="left" vertical="center" wrapText="1"/>
      <protection locked="0"/>
    </xf>
    <xf numFmtId="1" fontId="5" fillId="8" borderId="10" xfId="0" applyNumberFormat="1" applyFont="1" applyFill="1" applyBorder="1" applyAlignment="1" applyProtection="1">
      <alignment horizontal="left" vertical="center"/>
      <protection locked="0"/>
    </xf>
    <xf numFmtId="2" fontId="5" fillId="0" borderId="57" xfId="0" applyNumberFormat="1" applyFont="1" applyBorder="1" applyAlignment="1" applyProtection="1">
      <alignment horizontal="left" vertical="center"/>
      <protection locked="0"/>
    </xf>
    <xf numFmtId="1" fontId="5" fillId="8" borderId="16" xfId="0" applyNumberFormat="1" applyFont="1" applyFill="1" applyBorder="1" applyAlignment="1" applyProtection="1">
      <alignment horizontal="left" vertical="center"/>
      <protection locked="0"/>
    </xf>
    <xf numFmtId="2" fontId="5" fillId="0" borderId="21" xfId="0" applyNumberFormat="1" applyFont="1" applyBorder="1" applyAlignment="1" applyProtection="1">
      <alignment horizontal="left" vertical="center" wrapText="1"/>
      <protection locked="0"/>
    </xf>
    <xf numFmtId="2" fontId="5" fillId="6" borderId="10" xfId="0" applyNumberFormat="1" applyFont="1" applyFill="1" applyBorder="1" applyAlignment="1" applyProtection="1">
      <alignment horizontal="left" vertical="center"/>
      <protection locked="0"/>
    </xf>
    <xf numFmtId="0" fontId="21" fillId="23" borderId="1" xfId="0" applyFont="1" applyFill="1" applyBorder="1" applyAlignment="1" applyProtection="1">
      <alignment horizontal="left" vertical="center"/>
      <protection locked="0"/>
    </xf>
    <xf numFmtId="0" fontId="5" fillId="23" borderId="16" xfId="0" applyFont="1" applyFill="1" applyBorder="1" applyAlignment="1" applyProtection="1">
      <alignment horizontal="left" vertical="center"/>
      <protection locked="0"/>
    </xf>
    <xf numFmtId="0" fontId="5" fillId="23" borderId="10" xfId="0" applyFont="1" applyFill="1" applyBorder="1" applyAlignment="1" applyProtection="1">
      <alignment horizontal="left" vertical="center"/>
      <protection locked="0"/>
    </xf>
    <xf numFmtId="0" fontId="5" fillId="23" borderId="1" xfId="0" applyFont="1" applyFill="1" applyBorder="1" applyAlignment="1" applyProtection="1">
      <alignment horizontal="left" vertical="center" readingOrder="1"/>
      <protection locked="0"/>
    </xf>
    <xf numFmtId="0" fontId="5" fillId="23" borderId="57" xfId="0" applyFont="1" applyFill="1" applyBorder="1" applyAlignment="1" applyProtection="1">
      <alignment horizontal="left" vertical="center" wrapText="1" readingOrder="1"/>
      <protection locked="0"/>
    </xf>
    <xf numFmtId="0" fontId="5" fillId="23" borderId="20" xfId="0" applyFont="1" applyFill="1" applyBorder="1" applyAlignment="1" applyProtection="1">
      <alignment horizontal="left" vertical="center" wrapText="1" readingOrder="1"/>
      <protection locked="0"/>
    </xf>
    <xf numFmtId="0" fontId="5" fillId="23" borderId="21" xfId="0" applyFont="1" applyFill="1" applyBorder="1" applyAlignment="1" applyProtection="1">
      <alignment horizontal="left" vertical="center"/>
      <protection locked="0"/>
    </xf>
    <xf numFmtId="0" fontId="5" fillId="23" borderId="57" xfId="0" applyFont="1" applyFill="1" applyBorder="1" applyAlignment="1" applyProtection="1">
      <alignment horizontal="left" vertical="center"/>
      <protection locked="0"/>
    </xf>
    <xf numFmtId="2" fontId="5" fillId="23" borderId="20" xfId="0" applyNumberFormat="1" applyFont="1" applyFill="1" applyBorder="1" applyAlignment="1" applyProtection="1">
      <alignment horizontal="left" vertical="center"/>
      <protection locked="0"/>
    </xf>
    <xf numFmtId="1" fontId="5" fillId="23" borderId="1" xfId="0" applyNumberFormat="1" applyFont="1" applyFill="1" applyBorder="1" applyAlignment="1">
      <alignment horizontal="left" vertical="center"/>
    </xf>
    <xf numFmtId="1" fontId="5" fillId="23" borderId="20" xfId="0" applyNumberFormat="1" applyFont="1" applyFill="1" applyBorder="1" applyAlignment="1">
      <alignment horizontal="left" vertical="center"/>
    </xf>
    <xf numFmtId="2" fontId="5" fillId="23" borderId="20" xfId="0" applyNumberFormat="1" applyFont="1" applyFill="1" applyBorder="1" applyAlignment="1">
      <alignment horizontal="left" vertical="center"/>
    </xf>
    <xf numFmtId="2" fontId="5" fillId="23" borderId="21" xfId="0" applyNumberFormat="1" applyFont="1" applyFill="1" applyBorder="1" applyAlignment="1">
      <alignment horizontal="left" vertical="center"/>
    </xf>
    <xf numFmtId="2" fontId="5" fillId="15" borderId="1" xfId="0" applyNumberFormat="1" applyFont="1" applyFill="1" applyBorder="1" applyAlignment="1" applyProtection="1">
      <alignment horizontal="left" vertical="center"/>
      <protection locked="0"/>
    </xf>
    <xf numFmtId="2" fontId="5" fillId="16" borderId="16" xfId="1" applyNumberFormat="1" applyFont="1" applyFill="1" applyBorder="1" applyAlignment="1" applyProtection="1">
      <alignment horizontal="left" vertical="center"/>
    </xf>
    <xf numFmtId="10" fontId="5" fillId="8" borderId="22" xfId="0" applyNumberFormat="1" applyFont="1" applyFill="1" applyBorder="1" applyAlignment="1" applyProtection="1">
      <alignment horizontal="left" vertical="center" readingOrder="1"/>
      <protection locked="0"/>
    </xf>
    <xf numFmtId="10" fontId="5" fillId="8" borderId="19" xfId="0" applyNumberFormat="1" applyFont="1" applyFill="1" applyBorder="1" applyAlignment="1" applyProtection="1">
      <alignment horizontal="left" vertical="center" readingOrder="1"/>
      <protection locked="0"/>
    </xf>
    <xf numFmtId="0" fontId="1" fillId="5" borderId="63" xfId="0" applyFont="1" applyFill="1" applyBorder="1" applyAlignment="1">
      <alignment horizontal="center" vertical="center"/>
    </xf>
    <xf numFmtId="0" fontId="5" fillId="8" borderId="24" xfId="0" applyFont="1" applyFill="1" applyBorder="1" applyAlignment="1" applyProtection="1">
      <alignment horizontal="left" vertical="center" readingOrder="1"/>
      <protection locked="0"/>
    </xf>
    <xf numFmtId="0" fontId="18" fillId="8" borderId="4" xfId="0" applyFont="1" applyFill="1" applyBorder="1" applyAlignment="1" applyProtection="1">
      <alignment horizontal="left" vertical="center" wrapText="1" readingOrder="1"/>
      <protection locked="0"/>
    </xf>
    <xf numFmtId="0" fontId="5" fillId="8" borderId="25" xfId="0" applyFont="1" applyFill="1" applyBorder="1" applyAlignment="1" applyProtection="1">
      <alignment horizontal="left" vertical="center" readingOrder="1"/>
      <protection locked="0"/>
    </xf>
    <xf numFmtId="0" fontId="5" fillId="16" borderId="16" xfId="0" applyFont="1" applyFill="1" applyBorder="1" applyAlignment="1" applyProtection="1">
      <alignment horizontal="left" vertical="center" wrapText="1" readingOrder="1"/>
      <protection locked="0"/>
    </xf>
    <xf numFmtId="9" fontId="5" fillId="16" borderId="10" xfId="0" applyNumberFormat="1" applyFont="1" applyFill="1" applyBorder="1" applyAlignment="1" applyProtection="1">
      <alignment horizontal="left" vertical="center" wrapText="1" readingOrder="1"/>
      <protection locked="0"/>
    </xf>
    <xf numFmtId="2" fontId="5" fillId="16" borderId="1" xfId="0" applyNumberFormat="1" applyFont="1" applyFill="1" applyBorder="1" applyAlignment="1" applyProtection="1">
      <alignment horizontal="left" vertical="center"/>
      <protection locked="0"/>
    </xf>
    <xf numFmtId="0" fontId="5" fillId="23" borderId="10" xfId="0" applyFont="1" applyFill="1" applyBorder="1" applyAlignment="1" applyProtection="1">
      <alignment horizontal="left" vertical="center" readingOrder="1"/>
      <protection locked="0"/>
    </xf>
    <xf numFmtId="0" fontId="21" fillId="18" borderId="1" xfId="0" applyFont="1" applyFill="1" applyBorder="1" applyAlignment="1" applyProtection="1">
      <alignment horizontal="left" vertical="center"/>
      <protection locked="0"/>
    </xf>
    <xf numFmtId="0" fontId="5" fillId="18" borderId="1" xfId="0" applyFont="1" applyFill="1" applyBorder="1" applyAlignment="1" applyProtection="1">
      <alignment horizontal="left" vertical="center" readingOrder="1"/>
      <protection locked="0"/>
    </xf>
    <xf numFmtId="0" fontId="5" fillId="18" borderId="1" xfId="0" applyFont="1" applyFill="1" applyBorder="1" applyAlignment="1" applyProtection="1">
      <alignment horizontal="left" vertical="center"/>
      <protection locked="0"/>
    </xf>
    <xf numFmtId="0" fontId="5" fillId="6" borderId="16" xfId="0" applyFont="1" applyFill="1" applyBorder="1" applyAlignment="1" applyProtection="1">
      <alignment horizontal="left" vertical="center"/>
      <protection locked="0"/>
    </xf>
    <xf numFmtId="0" fontId="5" fillId="0" borderId="16" xfId="0" applyFont="1" applyBorder="1" applyAlignment="1" applyProtection="1">
      <alignment horizontal="left" vertical="center"/>
      <protection locked="0"/>
    </xf>
    <xf numFmtId="0" fontId="21" fillId="23" borderId="16" xfId="0" applyFont="1" applyFill="1" applyBorder="1" applyAlignment="1" applyProtection="1">
      <alignment horizontal="left" vertical="center"/>
      <protection locked="0"/>
    </xf>
    <xf numFmtId="0" fontId="21" fillId="23" borderId="10" xfId="0" applyFont="1" applyFill="1" applyBorder="1" applyAlignment="1" applyProtection="1">
      <alignment horizontal="left" vertical="center"/>
      <protection locked="0"/>
    </xf>
    <xf numFmtId="2" fontId="21" fillId="23" borderId="1" xfId="0" applyNumberFormat="1" applyFont="1" applyFill="1" applyBorder="1" applyAlignment="1" applyProtection="1">
      <alignment horizontal="left" vertical="center"/>
      <protection locked="0"/>
    </xf>
    <xf numFmtId="0" fontId="5" fillId="23" borderId="57" xfId="0" applyFont="1" applyFill="1" applyBorder="1" applyAlignment="1" applyProtection="1">
      <alignment horizontal="left" vertical="center" readingOrder="1"/>
      <protection locked="0"/>
    </xf>
    <xf numFmtId="0" fontId="5" fillId="23" borderId="20" xfId="0" applyFont="1" applyFill="1" applyBorder="1" applyAlignment="1" applyProtection="1">
      <alignment horizontal="left" vertical="center" readingOrder="1"/>
      <protection locked="0"/>
    </xf>
    <xf numFmtId="0" fontId="21" fillId="23" borderId="21" xfId="0" applyFont="1" applyFill="1" applyBorder="1" applyAlignment="1" applyProtection="1">
      <alignment horizontal="left" vertical="center"/>
      <protection locked="0"/>
    </xf>
    <xf numFmtId="0" fontId="21" fillId="23" borderId="57" xfId="0" applyFont="1" applyFill="1" applyBorder="1" applyAlignment="1" applyProtection="1">
      <alignment horizontal="left" vertical="center"/>
      <protection locked="0"/>
    </xf>
    <xf numFmtId="2" fontId="21" fillId="23" borderId="20" xfId="0" applyNumberFormat="1" applyFont="1" applyFill="1" applyBorder="1" applyAlignment="1" applyProtection="1">
      <alignment horizontal="left" vertical="center"/>
      <protection locked="0"/>
    </xf>
    <xf numFmtId="0" fontId="1" fillId="5" borderId="63" xfId="0" applyFont="1" applyFill="1" applyBorder="1" applyAlignment="1">
      <alignment vertical="center"/>
    </xf>
    <xf numFmtId="1" fontId="5" fillId="16" borderId="1" xfId="0" applyNumberFormat="1" applyFont="1" applyFill="1" applyBorder="1" applyAlignment="1">
      <alignment horizontal="left" vertical="center" wrapText="1" readingOrder="1"/>
    </xf>
    <xf numFmtId="2" fontId="5" fillId="6" borderId="16" xfId="0" applyNumberFormat="1" applyFont="1" applyFill="1" applyBorder="1" applyAlignment="1">
      <alignment horizontal="left" vertical="center"/>
    </xf>
    <xf numFmtId="2" fontId="21" fillId="23" borderId="1" xfId="0" applyNumberFormat="1" applyFont="1" applyFill="1" applyBorder="1" applyAlignment="1">
      <alignment horizontal="left" vertical="center"/>
    </xf>
    <xf numFmtId="2" fontId="21" fillId="23" borderId="16" xfId="0" applyNumberFormat="1" applyFont="1" applyFill="1" applyBorder="1" applyAlignment="1">
      <alignment horizontal="left" vertical="center"/>
    </xf>
    <xf numFmtId="2" fontId="21" fillId="23" borderId="20" xfId="0" applyNumberFormat="1" applyFont="1" applyFill="1" applyBorder="1" applyAlignment="1">
      <alignment horizontal="left" vertical="center"/>
    </xf>
    <xf numFmtId="2" fontId="21" fillId="23" borderId="21" xfId="0" applyNumberFormat="1" applyFont="1" applyFill="1" applyBorder="1" applyAlignment="1">
      <alignment horizontal="left" vertical="center"/>
    </xf>
    <xf numFmtId="0" fontId="1" fillId="5" borderId="64" xfId="0" applyFont="1" applyFill="1" applyBorder="1" applyAlignment="1">
      <alignment vertical="center"/>
    </xf>
    <xf numFmtId="0" fontId="1" fillId="5" borderId="62" xfId="0" applyFont="1" applyFill="1" applyBorder="1" applyAlignment="1">
      <alignment vertical="center"/>
    </xf>
    <xf numFmtId="167" fontId="6" fillId="0" borderId="42" xfId="0" applyNumberFormat="1" applyFont="1" applyBorder="1" applyAlignment="1">
      <alignment horizontal="center" vertical="center"/>
    </xf>
    <xf numFmtId="0" fontId="10" fillId="5" borderId="67" xfId="0" applyFont="1" applyFill="1" applyBorder="1" applyAlignment="1">
      <alignment horizontal="center" vertical="center"/>
    </xf>
    <xf numFmtId="0" fontId="10" fillId="5" borderId="75" xfId="0" applyFont="1" applyFill="1" applyBorder="1" applyAlignment="1">
      <alignment horizontal="center" vertical="center"/>
    </xf>
    <xf numFmtId="0" fontId="10" fillId="5" borderId="36" xfId="0" applyFont="1" applyFill="1" applyBorder="1" applyAlignment="1">
      <alignment horizontal="center" vertical="center"/>
    </xf>
    <xf numFmtId="0" fontId="10" fillId="5" borderId="39" xfId="0" applyFont="1" applyFill="1" applyBorder="1" applyAlignment="1">
      <alignment horizontal="center" vertical="center"/>
    </xf>
    <xf numFmtId="0" fontId="10" fillId="5" borderId="69" xfId="0" applyFont="1" applyFill="1" applyBorder="1" applyAlignment="1">
      <alignment horizontal="center" vertical="center"/>
    </xf>
    <xf numFmtId="0" fontId="10" fillId="5" borderId="54" xfId="0" applyFont="1" applyFill="1" applyBorder="1" applyAlignment="1">
      <alignment horizontal="center" vertical="center"/>
    </xf>
    <xf numFmtId="0" fontId="10" fillId="5" borderId="40" xfId="0" applyFont="1" applyFill="1" applyBorder="1" applyAlignment="1">
      <alignment horizontal="center" vertical="center"/>
    </xf>
    <xf numFmtId="0" fontId="10" fillId="5" borderId="41" xfId="0" applyFont="1" applyFill="1" applyBorder="1" applyAlignment="1">
      <alignment horizontal="center" vertical="center"/>
    </xf>
    <xf numFmtId="167" fontId="6" fillId="0" borderId="22" xfId="0" applyNumberFormat="1" applyFont="1" applyBorder="1" applyAlignment="1">
      <alignment horizontal="center" vertical="center"/>
    </xf>
    <xf numFmtId="167" fontId="6" fillId="0" borderId="23" xfId="0" applyNumberFormat="1" applyFont="1" applyBorder="1" applyAlignment="1">
      <alignment horizontal="center" vertical="center"/>
    </xf>
    <xf numFmtId="167" fontId="6" fillId="0" borderId="49" xfId="0" applyNumberFormat="1" applyFont="1" applyBorder="1" applyAlignment="1">
      <alignment horizontal="center" vertical="center"/>
    </xf>
    <xf numFmtId="167" fontId="6" fillId="0" borderId="15" xfId="0" applyNumberFormat="1" applyFont="1" applyBorder="1" applyAlignment="1">
      <alignment horizontal="center" vertical="center"/>
    </xf>
    <xf numFmtId="167" fontId="6" fillId="0" borderId="17" xfId="0" applyNumberFormat="1" applyFont="1" applyBorder="1" applyAlignment="1">
      <alignment horizontal="center" vertical="center"/>
    </xf>
    <xf numFmtId="167" fontId="6" fillId="0" borderId="19" xfId="0" applyNumberFormat="1" applyFont="1" applyBorder="1" applyAlignment="1">
      <alignment horizontal="center" vertical="center"/>
    </xf>
    <xf numFmtId="167" fontId="6" fillId="0" borderId="21" xfId="0" applyNumberFormat="1" applyFont="1" applyBorder="1" applyAlignment="1">
      <alignment horizontal="center" vertical="center"/>
    </xf>
    <xf numFmtId="0" fontId="5" fillId="8" borderId="35" xfId="0" applyFont="1" applyFill="1" applyBorder="1" applyAlignment="1" applyProtection="1">
      <alignment horizontal="left" vertical="center" wrapText="1" readingOrder="1"/>
      <protection locked="0"/>
    </xf>
    <xf numFmtId="1" fontId="5" fillId="8" borderId="20" xfId="0" applyNumberFormat="1" applyFont="1" applyFill="1" applyBorder="1" applyAlignment="1" applyProtection="1">
      <alignment horizontal="left" vertical="center"/>
      <protection locked="0"/>
    </xf>
    <xf numFmtId="10" fontId="5" fillId="8" borderId="19" xfId="0" applyNumberFormat="1" applyFont="1" applyFill="1" applyBorder="1" applyAlignment="1" applyProtection="1">
      <alignment horizontal="left" vertical="center"/>
      <protection locked="0"/>
    </xf>
    <xf numFmtId="2" fontId="5" fillId="8" borderId="35" xfId="1" applyNumberFormat="1" applyFont="1" applyFill="1" applyBorder="1" applyAlignment="1" applyProtection="1">
      <alignment horizontal="left" vertical="center"/>
      <protection locked="0"/>
    </xf>
    <xf numFmtId="1" fontId="5" fillId="8" borderId="23" xfId="0" applyNumberFormat="1" applyFont="1" applyFill="1" applyBorder="1" applyAlignment="1" applyProtection="1">
      <alignment horizontal="left" vertical="center" readingOrder="1"/>
      <protection locked="0"/>
    </xf>
    <xf numFmtId="2" fontId="5" fillId="8" borderId="35" xfId="0" applyNumberFormat="1" applyFont="1" applyFill="1" applyBorder="1" applyAlignment="1">
      <alignment horizontal="left" vertical="center"/>
    </xf>
    <xf numFmtId="14" fontId="9" fillId="0" borderId="0" xfId="0" applyNumberFormat="1" applyFont="1" applyAlignment="1">
      <alignment horizontal="center"/>
    </xf>
    <xf numFmtId="0" fontId="7" fillId="4" borderId="62" xfId="0" applyFont="1" applyFill="1" applyBorder="1" applyAlignment="1">
      <alignment horizontal="center" vertical="center"/>
    </xf>
    <xf numFmtId="0" fontId="7" fillId="4" borderId="63" xfId="0" applyFont="1" applyFill="1" applyBorder="1" applyAlignment="1">
      <alignment horizontal="center" vertical="center"/>
    </xf>
    <xf numFmtId="0" fontId="10" fillId="5" borderId="30"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0" fillId="5" borderId="31" xfId="0" applyFont="1" applyFill="1" applyBorder="1" applyAlignment="1">
      <alignment horizontal="center" vertical="center" wrapText="1"/>
    </xf>
    <xf numFmtId="0" fontId="10" fillId="5" borderId="27" xfId="0" applyFont="1" applyFill="1" applyBorder="1" applyAlignment="1">
      <alignment horizontal="center" vertical="center"/>
    </xf>
    <xf numFmtId="0" fontId="10" fillId="5" borderId="33" xfId="0" applyFont="1" applyFill="1" applyBorder="1" applyAlignment="1">
      <alignment horizontal="center" vertical="center"/>
    </xf>
    <xf numFmtId="0" fontId="10" fillId="5" borderId="29" xfId="0" applyFont="1" applyFill="1" applyBorder="1" applyAlignment="1">
      <alignment horizontal="center" vertical="center"/>
    </xf>
    <xf numFmtId="0" fontId="7" fillId="4" borderId="64" xfId="0" applyFont="1" applyFill="1" applyBorder="1" applyAlignment="1">
      <alignment horizontal="center" vertical="center"/>
    </xf>
    <xf numFmtId="0" fontId="7" fillId="4" borderId="30" xfId="0" applyFont="1" applyFill="1" applyBorder="1" applyAlignment="1">
      <alignment horizontal="center" vertical="center"/>
    </xf>
    <xf numFmtId="0" fontId="7" fillId="4" borderId="54" xfId="0" applyFont="1" applyFill="1" applyBorder="1" applyAlignment="1">
      <alignment horizontal="center" vertical="center"/>
    </xf>
    <xf numFmtId="0" fontId="7" fillId="4" borderId="31" xfId="0" applyFont="1" applyFill="1" applyBorder="1" applyAlignment="1">
      <alignment horizontal="center" vertical="center"/>
    </xf>
    <xf numFmtId="0" fontId="7" fillId="4" borderId="30" xfId="0" applyFont="1" applyFill="1" applyBorder="1" applyAlignment="1">
      <alignment horizontal="center" vertical="center" wrapText="1"/>
    </xf>
    <xf numFmtId="0" fontId="7" fillId="4" borderId="31" xfId="0" applyFont="1" applyFill="1" applyBorder="1" applyAlignment="1">
      <alignment horizontal="center" vertical="center" wrapText="1"/>
    </xf>
    <xf numFmtId="167" fontId="7" fillId="4" borderId="30" xfId="0" applyNumberFormat="1" applyFont="1" applyFill="1" applyBorder="1" applyAlignment="1">
      <alignment horizontal="center" vertical="center" wrapText="1"/>
    </xf>
    <xf numFmtId="167" fontId="7" fillId="4" borderId="31" xfId="0" applyNumberFormat="1" applyFont="1" applyFill="1" applyBorder="1" applyAlignment="1">
      <alignment horizontal="center" vertical="center" wrapText="1"/>
    </xf>
    <xf numFmtId="0" fontId="20" fillId="2" borderId="30" xfId="0" applyFont="1" applyFill="1" applyBorder="1" applyAlignment="1" applyProtection="1">
      <alignment horizontal="left" vertical="center" wrapText="1" readingOrder="1"/>
      <protection locked="0"/>
    </xf>
    <xf numFmtId="0" fontId="20" fillId="2" borderId="54" xfId="0" applyFont="1" applyFill="1" applyBorder="1" applyAlignment="1" applyProtection="1">
      <alignment horizontal="left" vertical="center" wrapText="1" readingOrder="1"/>
      <protection locked="0"/>
    </xf>
    <xf numFmtId="0" fontId="20" fillId="2" borderId="31" xfId="0" applyFont="1" applyFill="1" applyBorder="1" applyAlignment="1" applyProtection="1">
      <alignment horizontal="left" vertical="center" wrapText="1" readingOrder="1"/>
      <protection locked="0"/>
    </xf>
    <xf numFmtId="0" fontId="5" fillId="0" borderId="17" xfId="0" applyFont="1" applyBorder="1" applyAlignment="1" applyProtection="1">
      <alignment horizontal="left" vertical="center" wrapText="1" readingOrder="1"/>
      <protection locked="0"/>
    </xf>
    <xf numFmtId="0" fontId="5" fillId="0" borderId="18" xfId="0" applyFont="1" applyBorder="1" applyAlignment="1" applyProtection="1">
      <alignment horizontal="left" vertical="center" wrapText="1" readingOrder="1"/>
      <protection locked="0"/>
    </xf>
    <xf numFmtId="0" fontId="1" fillId="5" borderId="62" xfId="0" applyFont="1" applyFill="1" applyBorder="1" applyAlignment="1">
      <alignment horizontal="center" vertical="center"/>
    </xf>
    <xf numFmtId="0" fontId="1" fillId="5" borderId="63" xfId="0" applyFont="1" applyFill="1" applyBorder="1" applyAlignment="1">
      <alignment horizontal="center" vertical="center"/>
    </xf>
    <xf numFmtId="0" fontId="1" fillId="5" borderId="64" xfId="0" applyFont="1" applyFill="1" applyBorder="1" applyAlignment="1">
      <alignment horizontal="center" vertical="center"/>
    </xf>
    <xf numFmtId="0" fontId="5" fillId="11" borderId="62" xfId="0" applyFont="1" applyFill="1" applyBorder="1" applyAlignment="1">
      <alignment horizontal="center" vertical="center"/>
    </xf>
    <xf numFmtId="0" fontId="5" fillId="11" borderId="63" xfId="0" applyFont="1" applyFill="1" applyBorder="1" applyAlignment="1">
      <alignment horizontal="center" vertical="center"/>
    </xf>
    <xf numFmtId="0" fontId="5" fillId="11" borderId="64" xfId="0" applyFont="1" applyFill="1" applyBorder="1" applyAlignment="1">
      <alignment horizontal="center" vertical="center"/>
    </xf>
    <xf numFmtId="0" fontId="5" fillId="0" borderId="17" xfId="0" applyFont="1" applyBorder="1" applyAlignment="1" applyProtection="1">
      <alignment horizontal="left" vertical="center" readingOrder="1"/>
      <protection locked="0"/>
    </xf>
    <xf numFmtId="0" fontId="5" fillId="0" borderId="52" xfId="0" applyFont="1" applyBorder="1" applyAlignment="1" applyProtection="1">
      <alignment horizontal="left" vertical="center" readingOrder="1"/>
      <protection locked="0"/>
    </xf>
    <xf numFmtId="0" fontId="5" fillId="0" borderId="18" xfId="0" applyFont="1" applyBorder="1" applyAlignment="1" applyProtection="1">
      <alignment horizontal="left" vertical="center" readingOrder="1"/>
      <protection locked="0"/>
    </xf>
    <xf numFmtId="0" fontId="4" fillId="0" borderId="51" xfId="0" applyFont="1" applyBorder="1" applyAlignment="1">
      <alignment vertical="center" wrapText="1"/>
    </xf>
    <xf numFmtId="0" fontId="4" fillId="0" borderId="38" xfId="0" applyFont="1" applyBorder="1" applyAlignment="1">
      <alignment vertical="center" wrapText="1"/>
    </xf>
    <xf numFmtId="0" fontId="4" fillId="0" borderId="35" xfId="0" applyFont="1" applyBorder="1" applyAlignment="1">
      <alignment vertical="center" wrapText="1"/>
    </xf>
    <xf numFmtId="0" fontId="4" fillId="13" borderId="51" xfId="0" applyFont="1" applyFill="1" applyBorder="1" applyAlignment="1">
      <alignment horizontal="center" vertical="center" wrapText="1"/>
    </xf>
    <xf numFmtId="0" fontId="4" fillId="13" borderId="38" xfId="0" applyFont="1" applyFill="1" applyBorder="1" applyAlignment="1">
      <alignment horizontal="center" vertical="center" wrapText="1"/>
    </xf>
    <xf numFmtId="0" fontId="4" fillId="13" borderId="5" xfId="0" applyFont="1" applyFill="1" applyBorder="1" applyAlignment="1">
      <alignment horizontal="center" vertical="center" wrapText="1"/>
    </xf>
    <xf numFmtId="0" fontId="4" fillId="0" borderId="56" xfId="0" applyFont="1" applyBorder="1" applyAlignment="1">
      <alignment vertical="center" wrapText="1"/>
    </xf>
    <xf numFmtId="0" fontId="4" fillId="0" borderId="9" xfId="0" applyFont="1" applyBorder="1" applyAlignment="1">
      <alignment vertical="center" wrapText="1"/>
    </xf>
    <xf numFmtId="0" fontId="4" fillId="0" borderId="6" xfId="0" applyFont="1" applyBorder="1" applyAlignment="1">
      <alignment vertical="center" wrapText="1"/>
    </xf>
    <xf numFmtId="0" fontId="4" fillId="0" borderId="54" xfId="0" applyFont="1" applyBorder="1" applyAlignment="1">
      <alignment vertical="center" wrapText="1"/>
    </xf>
    <xf numFmtId="0" fontId="4" fillId="0" borderId="11" xfId="0" applyFont="1" applyBorder="1" applyAlignment="1">
      <alignment vertical="center" wrapText="1"/>
    </xf>
    <xf numFmtId="0" fontId="4" fillId="0" borderId="10" xfId="0" applyFont="1" applyBorder="1" applyAlignment="1">
      <alignment vertical="center" wrapText="1"/>
    </xf>
    <xf numFmtId="0" fontId="4" fillId="0" borderId="7" xfId="0" applyFont="1" applyBorder="1" applyAlignment="1">
      <alignment vertical="center" wrapText="1"/>
    </xf>
    <xf numFmtId="0" fontId="4" fillId="0" borderId="57" xfId="0" applyFont="1" applyBorder="1" applyAlignment="1">
      <alignment vertical="center" wrapText="1"/>
    </xf>
    <xf numFmtId="0" fontId="4" fillId="0" borderId="5" xfId="0" applyFont="1" applyBorder="1" applyAlignment="1">
      <alignment vertical="center" wrapText="1"/>
    </xf>
    <xf numFmtId="0" fontId="4" fillId="0" borderId="1" xfId="0" applyFont="1" applyBorder="1" applyAlignment="1">
      <alignment vertical="center" wrapText="1"/>
    </xf>
    <xf numFmtId="0" fontId="4" fillId="0" borderId="3" xfId="0" applyFont="1" applyBorder="1" applyAlignment="1">
      <alignment vertical="center" wrapText="1"/>
    </xf>
    <xf numFmtId="0" fontId="4" fillId="0" borderId="20" xfId="0" applyFont="1" applyBorder="1" applyAlignment="1">
      <alignment vertical="center" wrapText="1"/>
    </xf>
    <xf numFmtId="0" fontId="4" fillId="0" borderId="22" xfId="0" applyFont="1" applyBorder="1" applyAlignment="1">
      <alignment vertical="center" wrapText="1"/>
    </xf>
    <xf numFmtId="0" fontId="4" fillId="0" borderId="15" xfId="0" applyFont="1" applyBorder="1" applyAlignment="1">
      <alignment vertical="center" wrapText="1"/>
    </xf>
    <xf numFmtId="0" fontId="4" fillId="0" borderId="17" xfId="0" applyFont="1" applyBorder="1" applyAlignment="1">
      <alignment vertical="center" wrapText="1"/>
    </xf>
    <xf numFmtId="0" fontId="4" fillId="0" borderId="19" xfId="0" applyFont="1" applyBorder="1" applyAlignment="1">
      <alignment vertical="center" wrapText="1"/>
    </xf>
    <xf numFmtId="0" fontId="4" fillId="0" borderId="23" xfId="0" applyFont="1" applyBorder="1" applyAlignment="1">
      <alignment vertical="center" wrapText="1"/>
    </xf>
    <xf numFmtId="0" fontId="4" fillId="0" borderId="30" xfId="0" applyFont="1" applyBorder="1" applyAlignment="1">
      <alignment vertical="center" wrapText="1"/>
    </xf>
    <xf numFmtId="0" fontId="4" fillId="0" borderId="31" xfId="0" applyFont="1" applyBorder="1" applyAlignment="1">
      <alignment vertical="center" wrapText="1"/>
    </xf>
    <xf numFmtId="0" fontId="2" fillId="0" borderId="56" xfId="0" applyFont="1" applyBorder="1" applyAlignment="1" applyProtection="1">
      <alignment vertical="center" wrapText="1" readingOrder="1"/>
      <protection locked="0"/>
    </xf>
    <xf numFmtId="0" fontId="2" fillId="0" borderId="9" xfId="0" applyFont="1" applyBorder="1" applyAlignment="1" applyProtection="1">
      <alignment vertical="center" wrapText="1" readingOrder="1"/>
      <protection locked="0"/>
    </xf>
    <xf numFmtId="0" fontId="2" fillId="0" borderId="6" xfId="0" applyFont="1" applyBorder="1" applyAlignment="1" applyProtection="1">
      <alignment vertical="center" wrapText="1" readingOrder="1"/>
      <protection locked="0"/>
    </xf>
    <xf numFmtId="0" fontId="2" fillId="0" borderId="50" xfId="0" applyFont="1" applyBorder="1" applyAlignment="1" applyProtection="1">
      <alignment horizontal="left" vertical="center" wrapText="1" readingOrder="1"/>
      <protection locked="0"/>
    </xf>
    <xf numFmtId="0" fontId="2" fillId="0" borderId="52" xfId="0" applyFont="1" applyBorder="1" applyAlignment="1" applyProtection="1">
      <alignment horizontal="left" vertical="center" wrapText="1" readingOrder="1"/>
      <protection locked="0"/>
    </xf>
    <xf numFmtId="0" fontId="2" fillId="0" borderId="53" xfId="0" applyFont="1" applyBorder="1" applyAlignment="1" applyProtection="1">
      <alignment horizontal="left" vertical="center" wrapText="1" readingOrder="1"/>
      <protection locked="0"/>
    </xf>
    <xf numFmtId="0" fontId="4" fillId="0" borderId="51" xfId="0" applyFont="1" applyBorder="1" applyAlignment="1">
      <alignment horizontal="left" vertical="center" wrapText="1"/>
    </xf>
    <xf numFmtId="0" fontId="4" fillId="0" borderId="38" xfId="0" applyFont="1" applyBorder="1" applyAlignment="1">
      <alignment horizontal="left" vertical="center" wrapText="1"/>
    </xf>
    <xf numFmtId="0" fontId="4" fillId="0" borderId="35" xfId="0" applyFont="1" applyBorder="1" applyAlignment="1">
      <alignment horizontal="left" vertical="center" wrapText="1"/>
    </xf>
    <xf numFmtId="0" fontId="4" fillId="0" borderId="50" xfId="0" applyFont="1" applyBorder="1" applyAlignment="1">
      <alignment horizontal="left" vertical="center" wrapText="1"/>
    </xf>
    <xf numFmtId="0" fontId="4" fillId="0" borderId="52" xfId="0" applyFont="1" applyBorder="1" applyAlignment="1">
      <alignment horizontal="left" vertical="center" wrapText="1"/>
    </xf>
    <xf numFmtId="0" fontId="4" fillId="0" borderId="53" xfId="0" applyFont="1" applyBorder="1" applyAlignment="1">
      <alignment horizontal="left" vertical="center" wrapText="1"/>
    </xf>
    <xf numFmtId="0" fontId="4" fillId="0" borderId="30" xfId="0" applyFont="1" applyBorder="1" applyAlignment="1">
      <alignment vertical="center"/>
    </xf>
    <xf numFmtId="0" fontId="4" fillId="0" borderId="54" xfId="0" applyFont="1" applyBorder="1" applyAlignment="1">
      <alignment vertical="center"/>
    </xf>
    <xf numFmtId="0" fontId="4" fillId="0" borderId="31" xfId="0" applyFont="1" applyBorder="1" applyAlignment="1">
      <alignment vertical="center"/>
    </xf>
    <xf numFmtId="0" fontId="5" fillId="0" borderId="1" xfId="0" applyFont="1" applyBorder="1" applyAlignment="1" applyProtection="1">
      <alignment horizontal="left" vertical="center" wrapText="1" readingOrder="1"/>
      <protection locked="0"/>
    </xf>
    <xf numFmtId="0" fontId="5" fillId="8" borderId="17" xfId="0" applyFont="1" applyFill="1" applyBorder="1" applyAlignment="1" applyProtection="1">
      <alignment horizontal="left" vertical="center" wrapText="1" readingOrder="1"/>
      <protection locked="0"/>
    </xf>
    <xf numFmtId="0" fontId="5" fillId="8" borderId="18" xfId="0" applyFont="1" applyFill="1" applyBorder="1" applyAlignment="1" applyProtection="1">
      <alignment horizontal="left" vertical="center" wrapText="1" readingOrder="1"/>
      <protection locked="0"/>
    </xf>
    <xf numFmtId="0" fontId="20" fillId="2" borderId="22" xfId="0" applyFont="1" applyFill="1" applyBorder="1" applyAlignment="1" applyProtection="1">
      <alignment horizontal="left" vertical="center" wrapText="1" readingOrder="1"/>
      <protection locked="0"/>
    </xf>
    <xf numFmtId="0" fontId="20" fillId="2" borderId="15" xfId="0" applyFont="1" applyFill="1" applyBorder="1" applyAlignment="1" applyProtection="1">
      <alignment horizontal="left" vertical="center" wrapText="1" readingOrder="1"/>
      <protection locked="0"/>
    </xf>
    <xf numFmtId="0" fontId="20" fillId="2" borderId="19" xfId="0" applyFont="1" applyFill="1" applyBorder="1" applyAlignment="1" applyProtection="1">
      <alignment horizontal="left" vertical="center" wrapText="1" readingOrder="1"/>
      <protection locked="0"/>
    </xf>
    <xf numFmtId="0" fontId="5" fillId="0" borderId="15" xfId="0" applyFont="1" applyBorder="1" applyAlignment="1" applyProtection="1">
      <alignment horizontal="left" vertical="center" wrapText="1" readingOrder="1"/>
      <protection locked="0"/>
    </xf>
    <xf numFmtId="0" fontId="20" fillId="2" borderId="2" xfId="0" applyFont="1" applyFill="1" applyBorder="1" applyAlignment="1" applyProtection="1">
      <alignment horizontal="left" vertical="center" wrapText="1" readingOrder="1"/>
      <protection locked="0"/>
    </xf>
    <xf numFmtId="0" fontId="20" fillId="2" borderId="32" xfId="0" applyFont="1" applyFill="1" applyBorder="1" applyAlignment="1" applyProtection="1">
      <alignment horizontal="left" vertical="center" wrapText="1" readingOrder="1"/>
      <protection locked="0"/>
    </xf>
    <xf numFmtId="0" fontId="20" fillId="2" borderId="28" xfId="0" applyFont="1" applyFill="1" applyBorder="1" applyAlignment="1" applyProtection="1">
      <alignment horizontal="left" vertical="center" wrapText="1" readingOrder="1"/>
      <protection locked="0"/>
    </xf>
    <xf numFmtId="0" fontId="5" fillId="0" borderId="52" xfId="0" applyFont="1" applyBorder="1" applyAlignment="1" applyProtection="1">
      <alignment horizontal="left" vertical="center" wrapText="1" readingOrder="1"/>
      <protection locked="0"/>
    </xf>
    <xf numFmtId="0" fontId="5" fillId="8" borderId="52" xfId="0" applyFont="1" applyFill="1" applyBorder="1" applyAlignment="1" applyProtection="1">
      <alignment horizontal="left" vertical="center" wrapText="1" readingOrder="1"/>
      <protection locked="0"/>
    </xf>
    <xf numFmtId="0" fontId="5" fillId="0" borderId="10" xfId="0" applyFont="1" applyBorder="1" applyAlignment="1" applyProtection="1">
      <alignment horizontal="left" vertical="center" wrapText="1" readingOrder="1"/>
      <protection locked="0"/>
    </xf>
    <xf numFmtId="0" fontId="5" fillId="8" borderId="10" xfId="0" applyFont="1" applyFill="1" applyBorder="1" applyAlignment="1" applyProtection="1">
      <alignment horizontal="left" vertical="center" wrapText="1" readingOrder="1"/>
      <protection locked="0"/>
    </xf>
    <xf numFmtId="0" fontId="5" fillId="0" borderId="57" xfId="0" applyFont="1" applyBorder="1" applyAlignment="1" applyProtection="1">
      <alignment horizontal="left" vertical="center" wrapText="1" readingOrder="1"/>
      <protection locked="0"/>
    </xf>
    <xf numFmtId="0" fontId="20" fillId="2" borderId="39" xfId="0" applyFont="1" applyFill="1" applyBorder="1" applyAlignment="1" applyProtection="1">
      <alignment horizontal="left" vertical="center" wrapText="1" readingOrder="1"/>
      <protection locked="0"/>
    </xf>
    <xf numFmtId="0" fontId="20" fillId="2" borderId="40" xfId="0" applyFont="1" applyFill="1" applyBorder="1" applyAlignment="1" applyProtection="1">
      <alignment horizontal="left" vertical="center" wrapText="1" readingOrder="1"/>
      <protection locked="0"/>
    </xf>
    <xf numFmtId="0" fontId="20" fillId="2" borderId="41" xfId="0" applyFont="1" applyFill="1" applyBorder="1" applyAlignment="1" applyProtection="1">
      <alignment horizontal="left" vertical="center" wrapText="1" readingOrder="1"/>
      <protection locked="0"/>
    </xf>
    <xf numFmtId="0" fontId="20" fillId="2" borderId="73" xfId="0" applyFont="1" applyFill="1" applyBorder="1" applyAlignment="1" applyProtection="1">
      <alignment horizontal="left" vertical="center" wrapText="1" readingOrder="1"/>
      <protection locked="0"/>
    </xf>
    <xf numFmtId="0" fontId="20" fillId="2" borderId="60" xfId="0" applyFont="1" applyFill="1" applyBorder="1" applyAlignment="1" applyProtection="1">
      <alignment horizontal="left" vertical="center" wrapText="1" readingOrder="1"/>
      <protection locked="0"/>
    </xf>
    <xf numFmtId="0" fontId="20" fillId="2" borderId="61" xfId="0" applyFont="1" applyFill="1" applyBorder="1" applyAlignment="1" applyProtection="1">
      <alignment horizontal="left" vertical="center" wrapText="1" readingOrder="1"/>
      <protection locked="0"/>
    </xf>
    <xf numFmtId="0" fontId="5" fillId="0" borderId="19" xfId="0" applyFont="1" applyBorder="1" applyAlignment="1" applyProtection="1">
      <alignment horizontal="left" vertical="center" wrapText="1" readingOrder="1"/>
      <protection locked="0"/>
    </xf>
    <xf numFmtId="0" fontId="5" fillId="8" borderId="15" xfId="0" applyFont="1" applyFill="1" applyBorder="1" applyAlignment="1" applyProtection="1">
      <alignment horizontal="left" vertical="center" wrapText="1" readingOrder="1"/>
      <protection locked="0"/>
    </xf>
    <xf numFmtId="2" fontId="5" fillId="11" borderId="62" xfId="0" applyNumberFormat="1" applyFont="1" applyFill="1" applyBorder="1" applyAlignment="1">
      <alignment horizontal="center" vertical="center"/>
    </xf>
    <xf numFmtId="2" fontId="5" fillId="11" borderId="63" xfId="0" applyNumberFormat="1" applyFont="1" applyFill="1" applyBorder="1" applyAlignment="1">
      <alignment horizontal="center" vertical="center"/>
    </xf>
    <xf numFmtId="2" fontId="5" fillId="11" borderId="64" xfId="0" applyNumberFormat="1" applyFont="1" applyFill="1" applyBorder="1" applyAlignment="1">
      <alignment horizontal="center" vertical="center"/>
    </xf>
    <xf numFmtId="0" fontId="5" fillId="0" borderId="15" xfId="0" applyFont="1" applyBorder="1" applyAlignment="1" applyProtection="1">
      <alignment horizontal="left" vertical="center" readingOrder="1"/>
      <protection locked="0"/>
    </xf>
    <xf numFmtId="0" fontId="5" fillId="8" borderId="57" xfId="0" applyFont="1" applyFill="1" applyBorder="1" applyAlignment="1" applyProtection="1">
      <alignment horizontal="left" vertical="center" wrapText="1" readingOrder="1"/>
      <protection locked="0"/>
    </xf>
    <xf numFmtId="0" fontId="5" fillId="0" borderId="1" xfId="0" applyFont="1" applyBorder="1" applyAlignment="1" applyProtection="1">
      <alignment horizontal="left" vertical="center" readingOrder="1"/>
      <protection locked="0"/>
    </xf>
    <xf numFmtId="0" fontId="5" fillId="8" borderId="1" xfId="0" applyFont="1" applyFill="1" applyBorder="1" applyAlignment="1" applyProtection="1">
      <alignment horizontal="left" vertical="center" wrapText="1" readingOrder="1"/>
      <protection locked="0"/>
    </xf>
    <xf numFmtId="0" fontId="5" fillId="0" borderId="10" xfId="0" applyFont="1" applyBorder="1" applyAlignment="1" applyProtection="1">
      <alignment horizontal="left" vertical="center" readingOrder="1"/>
      <protection locked="0"/>
    </xf>
    <xf numFmtId="0" fontId="5" fillId="8" borderId="10" xfId="0" applyFont="1" applyFill="1" applyBorder="1" applyAlignment="1" applyProtection="1">
      <alignment horizontal="left" vertical="center" readingOrder="1"/>
      <protection locked="0"/>
    </xf>
    <xf numFmtId="0" fontId="20" fillId="5" borderId="39" xfId="0" applyFont="1" applyFill="1" applyBorder="1" applyAlignment="1" applyProtection="1">
      <alignment horizontal="left" vertical="center" wrapText="1" readingOrder="1"/>
      <protection locked="0"/>
    </xf>
    <xf numFmtId="0" fontId="20" fillId="5" borderId="40" xfId="0" applyFont="1" applyFill="1" applyBorder="1" applyAlignment="1" applyProtection="1">
      <alignment horizontal="left" vertical="center" wrapText="1" readingOrder="1"/>
      <protection locked="0"/>
    </xf>
    <xf numFmtId="0" fontId="20" fillId="5" borderId="41" xfId="0" applyFont="1" applyFill="1" applyBorder="1" applyAlignment="1" applyProtection="1">
      <alignment horizontal="left" vertical="center" wrapText="1" readingOrder="1"/>
      <protection locked="0"/>
    </xf>
    <xf numFmtId="0" fontId="5" fillId="8" borderId="15" xfId="0" applyFont="1" applyFill="1" applyBorder="1" applyAlignment="1" applyProtection="1">
      <alignment horizontal="left" vertical="center" readingOrder="1"/>
      <protection locked="0"/>
    </xf>
    <xf numFmtId="14" fontId="8" fillId="0" borderId="36" xfId="0" applyNumberFormat="1" applyFont="1" applyBorder="1" applyAlignment="1">
      <alignment horizontal="left" vertical="center"/>
    </xf>
    <xf numFmtId="0" fontId="5" fillId="0" borderId="71" xfId="0" applyFont="1" applyBorder="1" applyAlignment="1" applyProtection="1">
      <alignment horizontal="left" vertical="center" readingOrder="1"/>
      <protection locked="0"/>
    </xf>
    <xf numFmtId="0" fontId="5" fillId="8" borderId="17" xfId="0" applyFont="1" applyFill="1" applyBorder="1" applyAlignment="1" applyProtection="1">
      <alignment horizontal="left" vertical="center" readingOrder="1"/>
      <protection locked="0"/>
    </xf>
    <xf numFmtId="0" fontId="5" fillId="8" borderId="18" xfId="0" applyFont="1" applyFill="1" applyBorder="1" applyAlignment="1" applyProtection="1">
      <alignment horizontal="left" vertical="center" readingOrder="1"/>
      <protection locked="0"/>
    </xf>
  </cellXfs>
  <cellStyles count="3">
    <cellStyle name="Comma" xfId="1" builtinId="3"/>
    <cellStyle name="Normal" xfId="0" builtinId="0"/>
    <cellStyle name="Percent" xfId="2" builtinId="5"/>
  </cellStyles>
  <dxfs count="88">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png"/><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emf"/><Relationship Id="rId5" Type="http://schemas.openxmlformats.org/officeDocument/2006/relationships/image" Target="../media/image5.png"/><Relationship Id="rId10" Type="http://schemas.openxmlformats.org/officeDocument/2006/relationships/image" Target="../media/image10.emf"/><Relationship Id="rId4" Type="http://schemas.openxmlformats.org/officeDocument/2006/relationships/image" Target="../media/image4.png"/><Relationship Id="rId9" Type="http://schemas.openxmlformats.org/officeDocument/2006/relationships/image" Target="../media/image9.emf"/></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9</xdr:col>
      <xdr:colOff>592207</xdr:colOff>
      <xdr:row>1</xdr:row>
      <xdr:rowOff>0</xdr:rowOff>
    </xdr:from>
    <xdr:to>
      <xdr:col>21</xdr:col>
      <xdr:colOff>517327</xdr:colOff>
      <xdr:row>13</xdr:row>
      <xdr:rowOff>92220</xdr:rowOff>
    </xdr:to>
    <xdr:pic>
      <xdr:nvPicPr>
        <xdr:cNvPr id="2" name="Picture 1">
          <a:extLst>
            <a:ext uri="{FF2B5EF4-FFF2-40B4-BE49-F238E27FC236}">
              <a16:creationId xmlns:a16="http://schemas.microsoft.com/office/drawing/2014/main" id="{EAD0EBED-A7AD-42E3-B061-BA975FCF750F}"/>
            </a:ext>
          </a:extLst>
        </xdr:cNvPr>
        <xdr:cNvPicPr>
          <a:picLocks noChangeAspect="1"/>
        </xdr:cNvPicPr>
      </xdr:nvPicPr>
      <xdr:blipFill>
        <a:blip xmlns:r="http://schemas.openxmlformats.org/officeDocument/2006/relationships" r:embed="rId1"/>
        <a:stretch>
          <a:fillRect/>
        </a:stretch>
      </xdr:blipFill>
      <xdr:spPr>
        <a:xfrm>
          <a:off x="6078607" y="457200"/>
          <a:ext cx="7240320" cy="2378220"/>
        </a:xfrm>
        <a:prstGeom prst="rect">
          <a:avLst/>
        </a:prstGeom>
      </xdr:spPr>
    </xdr:pic>
    <xdr:clientData/>
  </xdr:twoCellAnchor>
  <xdr:twoCellAnchor editAs="oneCell">
    <xdr:from>
      <xdr:col>19</xdr:col>
      <xdr:colOff>136161</xdr:colOff>
      <xdr:row>14</xdr:row>
      <xdr:rowOff>16807</xdr:rowOff>
    </xdr:from>
    <xdr:to>
      <xdr:col>23</xdr:col>
      <xdr:colOff>481080</xdr:colOff>
      <xdr:row>15</xdr:row>
      <xdr:rowOff>36997</xdr:rowOff>
    </xdr:to>
    <xdr:pic>
      <xdr:nvPicPr>
        <xdr:cNvPr id="3" name="Picture 2">
          <a:extLst>
            <a:ext uri="{FF2B5EF4-FFF2-40B4-BE49-F238E27FC236}">
              <a16:creationId xmlns:a16="http://schemas.microsoft.com/office/drawing/2014/main" id="{3054F38B-7EBD-481E-BCB7-03570EB0B296}"/>
            </a:ext>
          </a:extLst>
        </xdr:cNvPr>
        <xdr:cNvPicPr>
          <a:picLocks noChangeAspect="1"/>
        </xdr:cNvPicPr>
      </xdr:nvPicPr>
      <xdr:blipFill>
        <a:blip xmlns:r="http://schemas.openxmlformats.org/officeDocument/2006/relationships" r:embed="rId2"/>
        <a:stretch>
          <a:fillRect/>
        </a:stretch>
      </xdr:blipFill>
      <xdr:spPr>
        <a:xfrm>
          <a:off x="11718561" y="2950507"/>
          <a:ext cx="2783319" cy="210690"/>
        </a:xfrm>
        <a:prstGeom prst="rect">
          <a:avLst/>
        </a:prstGeom>
      </xdr:spPr>
    </xdr:pic>
    <xdr:clientData/>
  </xdr:twoCellAnchor>
  <xdr:twoCellAnchor editAs="oneCell">
    <xdr:from>
      <xdr:col>9</xdr:col>
      <xdr:colOff>577185</xdr:colOff>
      <xdr:row>13</xdr:row>
      <xdr:rowOff>150719</xdr:rowOff>
    </xdr:from>
    <xdr:to>
      <xdr:col>17</xdr:col>
      <xdr:colOff>489137</xdr:colOff>
      <xdr:row>19</xdr:row>
      <xdr:rowOff>94690</xdr:rowOff>
    </xdr:to>
    <xdr:pic>
      <xdr:nvPicPr>
        <xdr:cNvPr id="4" name="Picture 3">
          <a:extLst>
            <a:ext uri="{FF2B5EF4-FFF2-40B4-BE49-F238E27FC236}">
              <a16:creationId xmlns:a16="http://schemas.microsoft.com/office/drawing/2014/main" id="{47CC5306-9C82-48AD-8267-1D51FC4B7B80}"/>
            </a:ext>
          </a:extLst>
        </xdr:cNvPr>
        <xdr:cNvPicPr>
          <a:picLocks noChangeAspect="1"/>
        </xdr:cNvPicPr>
      </xdr:nvPicPr>
      <xdr:blipFill rotWithShape="1">
        <a:blip xmlns:r="http://schemas.openxmlformats.org/officeDocument/2006/relationships" r:embed="rId3"/>
        <a:srcRect r="21505" b="5024"/>
        <a:stretch/>
      </xdr:blipFill>
      <xdr:spPr>
        <a:xfrm>
          <a:off x="6063585" y="2893919"/>
          <a:ext cx="4788752" cy="1086971"/>
        </a:xfrm>
        <a:prstGeom prst="rect">
          <a:avLst/>
        </a:prstGeom>
      </xdr:spPr>
    </xdr:pic>
    <xdr:clientData/>
  </xdr:twoCellAnchor>
  <xdr:twoCellAnchor editAs="oneCell">
    <xdr:from>
      <xdr:col>9</xdr:col>
      <xdr:colOff>568699</xdr:colOff>
      <xdr:row>19</xdr:row>
      <xdr:rowOff>147357</xdr:rowOff>
    </xdr:from>
    <xdr:to>
      <xdr:col>25</xdr:col>
      <xdr:colOff>301382</xdr:colOff>
      <xdr:row>34</xdr:row>
      <xdr:rowOff>80333</xdr:rowOff>
    </xdr:to>
    <xdr:pic>
      <xdr:nvPicPr>
        <xdr:cNvPr id="5" name="Picture 4">
          <a:extLst>
            <a:ext uri="{FF2B5EF4-FFF2-40B4-BE49-F238E27FC236}">
              <a16:creationId xmlns:a16="http://schemas.microsoft.com/office/drawing/2014/main" id="{D4739F26-FE4F-47DB-A9B3-1D8DBE9DC409}"/>
            </a:ext>
          </a:extLst>
        </xdr:cNvPr>
        <xdr:cNvPicPr>
          <a:picLocks noChangeAspect="1"/>
        </xdr:cNvPicPr>
      </xdr:nvPicPr>
      <xdr:blipFill>
        <a:blip xmlns:r="http://schemas.openxmlformats.org/officeDocument/2006/relationships" r:embed="rId4"/>
        <a:stretch>
          <a:fillRect/>
        </a:stretch>
      </xdr:blipFill>
      <xdr:spPr>
        <a:xfrm>
          <a:off x="6055099" y="4033557"/>
          <a:ext cx="9486283" cy="2790476"/>
        </a:xfrm>
        <a:prstGeom prst="rect">
          <a:avLst/>
        </a:prstGeom>
      </xdr:spPr>
    </xdr:pic>
    <xdr:clientData/>
  </xdr:twoCellAnchor>
  <xdr:twoCellAnchor editAs="oneCell">
    <xdr:from>
      <xdr:col>9</xdr:col>
      <xdr:colOff>179854</xdr:colOff>
      <xdr:row>34</xdr:row>
      <xdr:rowOff>163045</xdr:rowOff>
    </xdr:from>
    <xdr:to>
      <xdr:col>26</xdr:col>
      <xdr:colOff>559521</xdr:colOff>
      <xdr:row>40</xdr:row>
      <xdr:rowOff>124807</xdr:rowOff>
    </xdr:to>
    <xdr:pic>
      <xdr:nvPicPr>
        <xdr:cNvPr id="6" name="Picture 5">
          <a:extLst>
            <a:ext uri="{FF2B5EF4-FFF2-40B4-BE49-F238E27FC236}">
              <a16:creationId xmlns:a16="http://schemas.microsoft.com/office/drawing/2014/main" id="{20BC0F8F-1763-41F7-A048-EBC1EB232979}"/>
            </a:ext>
          </a:extLst>
        </xdr:cNvPr>
        <xdr:cNvPicPr>
          <a:picLocks noChangeAspect="1"/>
        </xdr:cNvPicPr>
      </xdr:nvPicPr>
      <xdr:blipFill>
        <a:blip xmlns:r="http://schemas.openxmlformats.org/officeDocument/2006/relationships" r:embed="rId5"/>
        <a:stretch>
          <a:fillRect/>
        </a:stretch>
      </xdr:blipFill>
      <xdr:spPr>
        <a:xfrm>
          <a:off x="5666254" y="6906745"/>
          <a:ext cx="10742867" cy="1104762"/>
        </a:xfrm>
        <a:prstGeom prst="rect">
          <a:avLst/>
        </a:prstGeom>
      </xdr:spPr>
    </xdr:pic>
    <xdr:clientData/>
  </xdr:twoCellAnchor>
  <xdr:twoCellAnchor editAs="oneCell">
    <xdr:from>
      <xdr:col>9</xdr:col>
      <xdr:colOff>343461</xdr:colOff>
      <xdr:row>41</xdr:row>
      <xdr:rowOff>110937</xdr:rowOff>
    </xdr:from>
    <xdr:to>
      <xdr:col>24</xdr:col>
      <xdr:colOff>580982</xdr:colOff>
      <xdr:row>46</xdr:row>
      <xdr:rowOff>15580</xdr:rowOff>
    </xdr:to>
    <xdr:pic>
      <xdr:nvPicPr>
        <xdr:cNvPr id="7" name="Picture 6">
          <a:extLst>
            <a:ext uri="{FF2B5EF4-FFF2-40B4-BE49-F238E27FC236}">
              <a16:creationId xmlns:a16="http://schemas.microsoft.com/office/drawing/2014/main" id="{DBD659C2-8EB7-472B-9E84-9FF88C9B59E2}"/>
            </a:ext>
          </a:extLst>
        </xdr:cNvPr>
        <xdr:cNvPicPr>
          <a:picLocks noChangeAspect="1"/>
        </xdr:cNvPicPr>
      </xdr:nvPicPr>
      <xdr:blipFill>
        <a:blip xmlns:r="http://schemas.openxmlformats.org/officeDocument/2006/relationships" r:embed="rId6"/>
        <a:stretch>
          <a:fillRect/>
        </a:stretch>
      </xdr:blipFill>
      <xdr:spPr>
        <a:xfrm>
          <a:off x="5829861" y="8188137"/>
          <a:ext cx="9381521" cy="857143"/>
        </a:xfrm>
        <a:prstGeom prst="rect">
          <a:avLst/>
        </a:prstGeom>
      </xdr:spPr>
    </xdr:pic>
    <xdr:clientData/>
  </xdr:twoCellAnchor>
  <xdr:twoCellAnchor editAs="oneCell">
    <xdr:from>
      <xdr:col>0</xdr:col>
      <xdr:colOff>0</xdr:colOff>
      <xdr:row>49</xdr:row>
      <xdr:rowOff>0</xdr:rowOff>
    </xdr:from>
    <xdr:to>
      <xdr:col>2</xdr:col>
      <xdr:colOff>47625</xdr:colOff>
      <xdr:row>51</xdr:row>
      <xdr:rowOff>38100</xdr:rowOff>
    </xdr:to>
    <xdr:pic>
      <xdr:nvPicPr>
        <xdr:cNvPr id="8" name="Picture 7">
          <a:extLst>
            <a:ext uri="{FF2B5EF4-FFF2-40B4-BE49-F238E27FC236}">
              <a16:creationId xmlns:a16="http://schemas.microsoft.com/office/drawing/2014/main" id="{46539BAE-E9F6-493B-9DE1-A3DAF0B6B1C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9877425"/>
          <a:ext cx="1266825"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1</xdr:rowOff>
    </xdr:from>
    <xdr:to>
      <xdr:col>2</xdr:col>
      <xdr:colOff>257175</xdr:colOff>
      <xdr:row>54</xdr:row>
      <xdr:rowOff>172409</xdr:rowOff>
    </xdr:to>
    <xdr:pic>
      <xdr:nvPicPr>
        <xdr:cNvPr id="9" name="Picture 8">
          <a:extLst>
            <a:ext uri="{FF2B5EF4-FFF2-40B4-BE49-F238E27FC236}">
              <a16:creationId xmlns:a16="http://schemas.microsoft.com/office/drawing/2014/main" id="{AAFAD7F9-9D3B-4A49-9511-E6533D1D789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639426"/>
          <a:ext cx="1476375" cy="3629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2</xdr:col>
      <xdr:colOff>85725</xdr:colOff>
      <xdr:row>59</xdr:row>
      <xdr:rowOff>14977</xdr:rowOff>
    </xdr:to>
    <xdr:pic>
      <xdr:nvPicPr>
        <xdr:cNvPr id="10" name="Picture 9">
          <a:extLst>
            <a:ext uri="{FF2B5EF4-FFF2-40B4-BE49-F238E27FC236}">
              <a16:creationId xmlns:a16="http://schemas.microsoft.com/office/drawing/2014/main" id="{ACB45C99-F6CA-4C7A-AD18-330B799C940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1401425"/>
          <a:ext cx="1304925" cy="395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9525</xdr:rowOff>
    </xdr:from>
    <xdr:to>
      <xdr:col>2</xdr:col>
      <xdr:colOff>361950</xdr:colOff>
      <xdr:row>64</xdr:row>
      <xdr:rowOff>0</xdr:rowOff>
    </xdr:to>
    <xdr:pic>
      <xdr:nvPicPr>
        <xdr:cNvPr id="11" name="Picture 10">
          <a:extLst>
            <a:ext uri="{FF2B5EF4-FFF2-40B4-BE49-F238E27FC236}">
              <a16:creationId xmlns:a16="http://schemas.microsoft.com/office/drawing/2014/main" id="{75F86D29-DFEE-4D11-8020-183466B18C0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2363450"/>
          <a:ext cx="15811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xdr:row>
      <xdr:rowOff>0</xdr:rowOff>
    </xdr:from>
    <xdr:to>
      <xdr:col>2</xdr:col>
      <xdr:colOff>447675</xdr:colOff>
      <xdr:row>68</xdr:row>
      <xdr:rowOff>38100</xdr:rowOff>
    </xdr:to>
    <xdr:pic>
      <xdr:nvPicPr>
        <xdr:cNvPr id="12" name="Picture 11">
          <a:extLst>
            <a:ext uri="{FF2B5EF4-FFF2-40B4-BE49-F238E27FC236}">
              <a16:creationId xmlns:a16="http://schemas.microsoft.com/office/drawing/2014/main" id="{2B99CC69-2796-463C-9D7F-BC548A91DB3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3115925"/>
          <a:ext cx="1666875"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9525</xdr:rowOff>
    </xdr:from>
    <xdr:to>
      <xdr:col>2</xdr:col>
      <xdr:colOff>447675</xdr:colOff>
      <xdr:row>74</xdr:row>
      <xdr:rowOff>161925</xdr:rowOff>
    </xdr:to>
    <xdr:pic>
      <xdr:nvPicPr>
        <xdr:cNvPr id="13" name="Picture 12">
          <a:extLst>
            <a:ext uri="{FF2B5EF4-FFF2-40B4-BE49-F238E27FC236}">
              <a16:creationId xmlns:a16="http://schemas.microsoft.com/office/drawing/2014/main" id="{0F3AC2C6-9EC9-4216-9DB0-AD439B54689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3887450"/>
          <a:ext cx="1666875"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1882588</xdr:colOff>
      <xdr:row>2</xdr:row>
      <xdr:rowOff>22412</xdr:rowOff>
    </xdr:from>
    <xdr:to>
      <xdr:col>3</xdr:col>
      <xdr:colOff>1194385</xdr:colOff>
      <xdr:row>4</xdr:row>
      <xdr:rowOff>60460</xdr:rowOff>
    </xdr:to>
    <xdr:pic>
      <xdr:nvPicPr>
        <xdr:cNvPr id="2" name="Picture 1">
          <a:extLst>
            <a:ext uri="{FF2B5EF4-FFF2-40B4-BE49-F238E27FC236}">
              <a16:creationId xmlns:a16="http://schemas.microsoft.com/office/drawing/2014/main" id="{ADBEFCC7-3704-41F2-9ED2-201D39F7AD57}"/>
            </a:ext>
          </a:extLst>
        </xdr:cNvPr>
        <xdr:cNvPicPr>
          <a:picLocks noChangeAspect="1"/>
        </xdr:cNvPicPr>
      </xdr:nvPicPr>
      <xdr:blipFill>
        <a:blip xmlns:r="http://schemas.openxmlformats.org/officeDocument/2006/relationships" r:embed="rId1"/>
        <a:stretch>
          <a:fillRect/>
        </a:stretch>
      </xdr:blipFill>
      <xdr:spPr>
        <a:xfrm>
          <a:off x="4711513" y="479612"/>
          <a:ext cx="1292997" cy="4190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apll.sharepoint.com/sites/vietnam/VNM_SQ/Customer%20List/Customer%20List.xlsx" TargetMode="External"/><Relationship Id="rId1" Type="http://schemas.openxmlformats.org/officeDocument/2006/relationships/externalLinkPath" Target="/sites/vietnam/VNM_SQ/Customer%20List/Customer%20List.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apll-my.sharepoint.com/personal/fillips_phuc_bui_apllogistics_com/Documents/Documents/SQ/Projects/2023/Workload/Testing/Test%20Auto.xlsb" TargetMode="External"/><Relationship Id="rId1" Type="http://schemas.openxmlformats.org/officeDocument/2006/relationships/externalLinkPath" Target="https://apll-my.sharepoint.com/personal/fillips_phuc_bui_apllogistics_com/Documents/Documents/SQ/Projects/2023/Workload/Testing/Test%20Auto.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ustomer List"/>
      <sheetName val="Docs Timeliness"/>
      <sheetName val="Holidays"/>
      <sheetName val="Exceptional"/>
      <sheetName val="Port code"/>
    </sheetNames>
    <definedNames>
      <definedName name="DATA_CL_CUSTOMERCODE" refersTo="='Customer List'!$C:$C"/>
      <definedName name="DATA_CL_MASTERCODE" refersTo="='Customer List'!$B:$B"/>
    </definedNames>
    <sheetDataSet>
      <sheetData sheetId="0">
        <row r="1">
          <cell r="B1"/>
          <cell r="C1"/>
        </row>
        <row r="2">
          <cell r="B2">
            <v>44986</v>
          </cell>
          <cell r="C2"/>
        </row>
        <row r="3">
          <cell r="B3"/>
          <cell r="C3"/>
        </row>
        <row r="4">
          <cell r="B4" t="str">
            <v>Master Code</v>
          </cell>
          <cell r="C4" t="str">
            <v>Customer
Code</v>
          </cell>
        </row>
        <row r="5">
          <cell r="B5" t="str">
            <v>AAFES</v>
          </cell>
          <cell r="C5" t="str">
            <v>AAFES</v>
          </cell>
        </row>
        <row r="6">
          <cell r="B6" t="str">
            <v>AAI</v>
          </cell>
          <cell r="C6" t="str">
            <v>AAI</v>
          </cell>
        </row>
        <row r="7">
          <cell r="B7" t="str">
            <v>AEBV</v>
          </cell>
          <cell r="C7" t="str">
            <v>AAFZE</v>
          </cell>
        </row>
        <row r="8">
          <cell r="B8" t="str">
            <v>AEBV</v>
          </cell>
          <cell r="C8" t="str">
            <v>AEBPRO</v>
          </cell>
        </row>
        <row r="9">
          <cell r="B9" t="str">
            <v>AEBV</v>
          </cell>
          <cell r="C9" t="str">
            <v>AEBV</v>
          </cell>
        </row>
        <row r="10">
          <cell r="B10" t="str">
            <v>AEO</v>
          </cell>
          <cell r="C10" t="str">
            <v>AEC</v>
          </cell>
        </row>
        <row r="11">
          <cell r="B11" t="str">
            <v>AEO</v>
          </cell>
          <cell r="C11" t="str">
            <v>AED</v>
          </cell>
        </row>
        <row r="12">
          <cell r="B12" t="str">
            <v>AEO</v>
          </cell>
          <cell r="C12" t="str">
            <v>AEO</v>
          </cell>
        </row>
        <row r="13">
          <cell r="B13" t="str">
            <v>AEO</v>
          </cell>
          <cell r="C13" t="str">
            <v>AEOHK</v>
          </cell>
        </row>
        <row r="14">
          <cell r="B14" t="str">
            <v>AEO</v>
          </cell>
          <cell r="C14" t="str">
            <v>AEOJP</v>
          </cell>
        </row>
        <row r="15">
          <cell r="B15" t="str">
            <v>AEO</v>
          </cell>
          <cell r="C15" t="str">
            <v>AEOMEX</v>
          </cell>
        </row>
        <row r="16">
          <cell r="B16" t="str">
            <v>AEO</v>
          </cell>
          <cell r="C16" t="str">
            <v>AEOMIX</v>
          </cell>
        </row>
        <row r="17">
          <cell r="B17" t="str">
            <v>AEO</v>
          </cell>
          <cell r="C17" t="str">
            <v>AEOSHA</v>
          </cell>
        </row>
        <row r="18">
          <cell r="B18" t="str">
            <v>AEO</v>
          </cell>
          <cell r="C18" t="str">
            <v>AEU</v>
          </cell>
        </row>
        <row r="19">
          <cell r="B19" t="str">
            <v>AEO</v>
          </cell>
          <cell r="C19" t="str">
            <v>ALSHAY</v>
          </cell>
        </row>
        <row r="20">
          <cell r="B20" t="str">
            <v>AEO</v>
          </cell>
          <cell r="C20" t="str">
            <v>ALSHPD</v>
          </cell>
        </row>
        <row r="21">
          <cell r="B21" t="str">
            <v>AEO</v>
          </cell>
          <cell r="C21" t="str">
            <v>AMFASH</v>
          </cell>
        </row>
        <row r="22">
          <cell r="B22" t="str">
            <v>AEO</v>
          </cell>
          <cell r="C22" t="str">
            <v>APP360</v>
          </cell>
        </row>
        <row r="23">
          <cell r="B23" t="str">
            <v>AEO</v>
          </cell>
          <cell r="C23" t="str">
            <v>BLUE</v>
          </cell>
        </row>
        <row r="24">
          <cell r="B24" t="str">
            <v>AEO</v>
          </cell>
          <cell r="C24" t="str">
            <v>CRPERU</v>
          </cell>
        </row>
        <row r="25">
          <cell r="B25" t="str">
            <v>AEO</v>
          </cell>
          <cell r="C25" t="str">
            <v>CTL</v>
          </cell>
        </row>
        <row r="26">
          <cell r="B26" t="str">
            <v>AEO</v>
          </cell>
          <cell r="C26" t="str">
            <v>DEL</v>
          </cell>
        </row>
        <row r="27">
          <cell r="B27" t="str">
            <v>AEO</v>
          </cell>
          <cell r="C27" t="str">
            <v>FOX</v>
          </cell>
        </row>
        <row r="28">
          <cell r="B28" t="str">
            <v>AEO</v>
          </cell>
          <cell r="C28" t="str">
            <v>GCO</v>
          </cell>
        </row>
        <row r="29">
          <cell r="B29" t="str">
            <v>AEO</v>
          </cell>
          <cell r="C29" t="str">
            <v>GORE</v>
          </cell>
        </row>
        <row r="30">
          <cell r="B30" t="str">
            <v>AEO</v>
          </cell>
          <cell r="C30" t="str">
            <v>MOFAG</v>
          </cell>
        </row>
        <row r="31">
          <cell r="B31" t="str">
            <v>AEO</v>
          </cell>
          <cell r="C31" t="str">
            <v>MONEK</v>
          </cell>
        </row>
        <row r="32">
          <cell r="B32" t="str">
            <v>AEO</v>
          </cell>
          <cell r="C32" t="str">
            <v>NOTOS</v>
          </cell>
        </row>
        <row r="33">
          <cell r="B33" t="str">
            <v>AEO</v>
          </cell>
          <cell r="C33" t="str">
            <v>PTMTX</v>
          </cell>
        </row>
        <row r="34">
          <cell r="B34" t="str">
            <v>AEO</v>
          </cell>
          <cell r="C34" t="str">
            <v>SKNETW</v>
          </cell>
        </row>
        <row r="35">
          <cell r="B35" t="str">
            <v>AEO</v>
          </cell>
          <cell r="C35" t="str">
            <v>SUMIK</v>
          </cell>
        </row>
        <row r="36">
          <cell r="B36" t="str">
            <v>AEO</v>
          </cell>
          <cell r="C36" t="str">
            <v>XSUYE</v>
          </cell>
        </row>
        <row r="37">
          <cell r="B37" t="str">
            <v>AGL</v>
          </cell>
          <cell r="C37" t="str">
            <v>AGL</v>
          </cell>
        </row>
        <row r="38">
          <cell r="B38" t="str">
            <v>AGRON</v>
          </cell>
          <cell r="C38" t="str">
            <v>AGRON</v>
          </cell>
        </row>
        <row r="39">
          <cell r="B39" t="str">
            <v>ALLB</v>
          </cell>
          <cell r="C39" t="str">
            <v>ALLB</v>
          </cell>
        </row>
        <row r="40">
          <cell r="B40" t="str">
            <v>AMC</v>
          </cell>
          <cell r="C40" t="str">
            <v>AMC</v>
          </cell>
        </row>
        <row r="41">
          <cell r="B41" t="str">
            <v>AMIEE</v>
          </cell>
          <cell r="C41" t="str">
            <v>AMIEE</v>
          </cell>
        </row>
        <row r="42">
          <cell r="B42" t="str">
            <v>ANAN</v>
          </cell>
          <cell r="C42" t="str">
            <v>ANAN</v>
          </cell>
        </row>
        <row r="43">
          <cell r="B43" t="str">
            <v>ANNTLR</v>
          </cell>
          <cell r="C43" t="str">
            <v>ANNTLR</v>
          </cell>
        </row>
        <row r="44">
          <cell r="B44" t="str">
            <v>APPLS</v>
          </cell>
          <cell r="C44" t="str">
            <v>APPLS</v>
          </cell>
        </row>
        <row r="45">
          <cell r="B45" t="str">
            <v>ASCENA</v>
          </cell>
          <cell r="C45" t="str">
            <v>ANNINC</v>
          </cell>
        </row>
        <row r="46">
          <cell r="B46" t="str">
            <v>ASCENA</v>
          </cell>
          <cell r="C46" t="str">
            <v>ASCF2F</v>
          </cell>
        </row>
        <row r="47">
          <cell r="B47" t="str">
            <v>ASCENA</v>
          </cell>
          <cell r="C47" t="str">
            <v>ATS</v>
          </cell>
        </row>
        <row r="48">
          <cell r="B48" t="str">
            <v>ASCENA</v>
          </cell>
          <cell r="C48" t="str">
            <v>CHARM</v>
          </cell>
        </row>
        <row r="49">
          <cell r="B49" t="str">
            <v>ASCENA</v>
          </cell>
          <cell r="C49" t="str">
            <v>DRESSB</v>
          </cell>
        </row>
        <row r="50">
          <cell r="B50" t="str">
            <v>ASTE</v>
          </cell>
          <cell r="C50" t="str">
            <v>ASTE</v>
          </cell>
        </row>
        <row r="51">
          <cell r="B51" t="str">
            <v>ASWSA</v>
          </cell>
          <cell r="C51" t="str">
            <v>ASWSA</v>
          </cell>
        </row>
        <row r="52">
          <cell r="B52" t="str">
            <v>ATC</v>
          </cell>
          <cell r="C52" t="str">
            <v>ATC</v>
          </cell>
        </row>
        <row r="53">
          <cell r="B53" t="str">
            <v>ATCSTS</v>
          </cell>
          <cell r="C53" t="str">
            <v>ATCSTS</v>
          </cell>
        </row>
        <row r="54">
          <cell r="B54" t="str">
            <v>ATHCO</v>
          </cell>
          <cell r="C54" t="str">
            <v>ATHCO</v>
          </cell>
        </row>
        <row r="55">
          <cell r="B55" t="str">
            <v>ATO</v>
          </cell>
          <cell r="C55" t="str">
            <v>ATO</v>
          </cell>
        </row>
        <row r="56">
          <cell r="B56" t="str">
            <v>AVENUE</v>
          </cell>
          <cell r="C56" t="str">
            <v>AVENUE</v>
          </cell>
        </row>
        <row r="57">
          <cell r="B57" t="str">
            <v>AVPROD</v>
          </cell>
          <cell r="C57" t="str">
            <v>AVPROD</v>
          </cell>
        </row>
        <row r="58">
          <cell r="B58" t="str">
            <v>BAB</v>
          </cell>
          <cell r="C58" t="str">
            <v>BATH</v>
          </cell>
        </row>
        <row r="59">
          <cell r="B59" t="str">
            <v>BAB</v>
          </cell>
          <cell r="C59" t="str">
            <v>BEUAVE</v>
          </cell>
        </row>
        <row r="60">
          <cell r="B60" t="str">
            <v>BAB</v>
          </cell>
          <cell r="C60" t="str">
            <v>EXPRES</v>
          </cell>
        </row>
        <row r="61">
          <cell r="B61" t="str">
            <v>BANCH</v>
          </cell>
          <cell r="C61" t="str">
            <v>BANCH</v>
          </cell>
        </row>
        <row r="62">
          <cell r="B62" t="str">
            <v>BAUER</v>
          </cell>
          <cell r="C62" t="str">
            <v>BAUER</v>
          </cell>
        </row>
        <row r="63">
          <cell r="B63" t="str">
            <v>BPS</v>
          </cell>
          <cell r="C63" t="str">
            <v>BHBEJ</v>
          </cell>
        </row>
        <row r="64">
          <cell r="B64" t="str">
            <v>BAUMDI</v>
          </cell>
          <cell r="C64" t="str">
            <v>BAUMDI</v>
          </cell>
        </row>
        <row r="65">
          <cell r="B65" t="str">
            <v>BBG</v>
          </cell>
          <cell r="C65" t="str">
            <v>BBCAU</v>
          </cell>
        </row>
        <row r="66">
          <cell r="B66" t="str">
            <v>BBG</v>
          </cell>
          <cell r="C66" t="str">
            <v>BBCCA</v>
          </cell>
        </row>
        <row r="67">
          <cell r="B67" t="str">
            <v>BBG</v>
          </cell>
          <cell r="C67" t="str">
            <v>BBCSG</v>
          </cell>
        </row>
        <row r="68">
          <cell r="B68" t="str">
            <v>BBG</v>
          </cell>
          <cell r="C68" t="str">
            <v>BBCUS</v>
          </cell>
        </row>
        <row r="69">
          <cell r="B69" t="str">
            <v>BCHAUS</v>
          </cell>
          <cell r="C69" t="str">
            <v>BCHAUS</v>
          </cell>
        </row>
        <row r="70">
          <cell r="B70" t="str">
            <v>BDSIGN</v>
          </cell>
          <cell r="C70" t="str">
            <v>BDSIGN</v>
          </cell>
        </row>
        <row r="71">
          <cell r="B71" t="str">
            <v>BEGI</v>
          </cell>
          <cell r="C71" t="str">
            <v>BEGI</v>
          </cell>
        </row>
        <row r="72">
          <cell r="B72" t="str">
            <v>BELK</v>
          </cell>
          <cell r="C72" t="str">
            <v>BELK</v>
          </cell>
        </row>
        <row r="73">
          <cell r="B73" t="str">
            <v>BENCO</v>
          </cell>
          <cell r="C73" t="str">
            <v>BENCO</v>
          </cell>
        </row>
        <row r="74">
          <cell r="B74" t="str">
            <v>BOLLMA</v>
          </cell>
          <cell r="C74" t="str">
            <v>BOLLMA</v>
          </cell>
        </row>
        <row r="75">
          <cell r="B75" t="str">
            <v>BOSE</v>
          </cell>
          <cell r="C75" t="str">
            <v>BOSE</v>
          </cell>
        </row>
        <row r="76">
          <cell r="B76" t="str">
            <v>BOSE</v>
          </cell>
          <cell r="C76" t="str">
            <v>FLEX</v>
          </cell>
        </row>
        <row r="77">
          <cell r="B77" t="str">
            <v>BPS</v>
          </cell>
          <cell r="C77" t="str">
            <v>BPS</v>
          </cell>
        </row>
        <row r="78">
          <cell r="B78" t="str">
            <v>BPS</v>
          </cell>
          <cell r="C78" t="str">
            <v>BPSG</v>
          </cell>
        </row>
        <row r="79">
          <cell r="B79" t="str">
            <v>BPS</v>
          </cell>
          <cell r="C79" t="str">
            <v>BPSH</v>
          </cell>
        </row>
        <row r="80">
          <cell r="B80" t="str">
            <v>BPS</v>
          </cell>
          <cell r="C80" t="str">
            <v>BPSHCA</v>
          </cell>
        </row>
        <row r="81">
          <cell r="B81" t="str">
            <v>BPS</v>
          </cell>
          <cell r="C81" t="str">
            <v>BPSHUB</v>
          </cell>
        </row>
        <row r="82">
          <cell r="B82" t="str">
            <v>BPS</v>
          </cell>
          <cell r="C82" t="str">
            <v>BPSL</v>
          </cell>
        </row>
        <row r="83">
          <cell r="B83" t="str">
            <v>BPS</v>
          </cell>
          <cell r="C83" t="str">
            <v>BPSLCA</v>
          </cell>
        </row>
        <row r="84">
          <cell r="B84" t="str">
            <v>BPS</v>
          </cell>
          <cell r="C84" t="str">
            <v>BPSSCA</v>
          </cell>
        </row>
        <row r="85">
          <cell r="B85" t="str">
            <v>BPS</v>
          </cell>
          <cell r="C85" t="str">
            <v>BPSX</v>
          </cell>
        </row>
        <row r="86">
          <cell r="B86" t="str">
            <v>BRAJB</v>
          </cell>
          <cell r="C86" t="str">
            <v>BRALXR</v>
          </cell>
        </row>
        <row r="87">
          <cell r="B87" t="str">
            <v>BRAJB</v>
          </cell>
          <cell r="C87" t="str">
            <v>JBOOT</v>
          </cell>
        </row>
        <row r="88">
          <cell r="B88" t="str">
            <v>BRYLAN</v>
          </cell>
          <cell r="C88" t="str">
            <v>BRYLAN</v>
          </cell>
        </row>
        <row r="89">
          <cell r="B89" t="str">
            <v>BUNZ</v>
          </cell>
          <cell r="C89" t="str">
            <v>BUOUT</v>
          </cell>
        </row>
        <row r="90">
          <cell r="B90" t="str">
            <v>BUNZ</v>
          </cell>
          <cell r="C90" t="str">
            <v>BUVER</v>
          </cell>
        </row>
        <row r="91">
          <cell r="B91" t="str">
            <v>BUNZ</v>
          </cell>
          <cell r="C91" t="str">
            <v>XWKTD</v>
          </cell>
        </row>
        <row r="92">
          <cell r="B92" t="str">
            <v>CARTER</v>
          </cell>
          <cell r="C92" t="str">
            <v>OSTUFF</v>
          </cell>
        </row>
        <row r="93">
          <cell r="B93" t="str">
            <v>CASEY</v>
          </cell>
          <cell r="C93" t="str">
            <v>CASEY</v>
          </cell>
        </row>
        <row r="94">
          <cell r="B94" t="str">
            <v>CATEC</v>
          </cell>
          <cell r="C94" t="str">
            <v>CATEC</v>
          </cell>
        </row>
        <row r="95">
          <cell r="B95" t="str">
            <v>CELSO</v>
          </cell>
          <cell r="C95" t="str">
            <v>CELSO</v>
          </cell>
        </row>
        <row r="96">
          <cell r="B96" t="str">
            <v>CFL</v>
          </cell>
          <cell r="C96" t="str">
            <v>CFL</v>
          </cell>
        </row>
        <row r="97">
          <cell r="B97" t="str">
            <v>CFLLLS</v>
          </cell>
          <cell r="C97" t="str">
            <v>CFLLLS</v>
          </cell>
        </row>
        <row r="98">
          <cell r="B98" t="str">
            <v>CGS</v>
          </cell>
          <cell r="C98" t="str">
            <v>CGS</v>
          </cell>
        </row>
        <row r="99">
          <cell r="B99" t="str">
            <v>COLE</v>
          </cell>
          <cell r="C99" t="str">
            <v>COLE</v>
          </cell>
        </row>
        <row r="100">
          <cell r="B100" t="str">
            <v>COMSA</v>
          </cell>
          <cell r="C100" t="str">
            <v>COMSA</v>
          </cell>
        </row>
        <row r="101">
          <cell r="B101" t="str">
            <v>CONVMX</v>
          </cell>
          <cell r="C101" t="str">
            <v>CONVMX</v>
          </cell>
        </row>
        <row r="102">
          <cell r="B102" t="str">
            <v>COPAC</v>
          </cell>
          <cell r="C102" t="str">
            <v>COPAC</v>
          </cell>
        </row>
        <row r="103">
          <cell r="B103" t="str">
            <v>CTCC</v>
          </cell>
          <cell r="C103" t="str">
            <v>CTCC</v>
          </cell>
        </row>
        <row r="104">
          <cell r="B104" t="str">
            <v>DEICH</v>
          </cell>
          <cell r="C104" t="str">
            <v>BSNA</v>
          </cell>
        </row>
        <row r="105">
          <cell r="B105" t="str">
            <v>DEICH</v>
          </cell>
          <cell r="C105" t="str">
            <v>DEICH</v>
          </cell>
        </row>
        <row r="106">
          <cell r="B106" t="str">
            <v>DEICH</v>
          </cell>
          <cell r="C106" t="str">
            <v>DEICUK</v>
          </cell>
        </row>
        <row r="107">
          <cell r="B107" t="str">
            <v>DEICH</v>
          </cell>
          <cell r="C107" t="str">
            <v>ENGRS</v>
          </cell>
        </row>
        <row r="108">
          <cell r="B108" t="str">
            <v>DEICH</v>
          </cell>
          <cell r="C108" t="str">
            <v>ENSHOE</v>
          </cell>
        </row>
        <row r="109">
          <cell r="B109" t="str">
            <v>DEICH</v>
          </cell>
          <cell r="C109" t="str">
            <v>ENSPOR</v>
          </cell>
        </row>
        <row r="110">
          <cell r="B110" t="str">
            <v>DEICH</v>
          </cell>
          <cell r="C110" t="str">
            <v>MYSHOE</v>
          </cell>
        </row>
        <row r="111">
          <cell r="B111" t="str">
            <v>DEICH</v>
          </cell>
          <cell r="C111" t="str">
            <v>ROLAN</v>
          </cell>
        </row>
        <row r="112">
          <cell r="B112" t="str">
            <v>DEICH</v>
          </cell>
          <cell r="C112" t="str">
            <v>SNIP</v>
          </cell>
        </row>
        <row r="113">
          <cell r="B113" t="str">
            <v>DEICH</v>
          </cell>
          <cell r="C113" t="str">
            <v>VANHA</v>
          </cell>
        </row>
        <row r="114">
          <cell r="B114" t="str">
            <v>DEMO</v>
          </cell>
          <cell r="C114" t="str">
            <v>ASRE</v>
          </cell>
        </row>
        <row r="115">
          <cell r="B115" t="str">
            <v>DEMO</v>
          </cell>
          <cell r="C115" t="str">
            <v>CLUSH</v>
          </cell>
        </row>
        <row r="116">
          <cell r="B116" t="str">
            <v>DEMO</v>
          </cell>
          <cell r="C116" t="str">
            <v>COART</v>
          </cell>
        </row>
        <row r="117">
          <cell r="B117" t="str">
            <v>DEMO</v>
          </cell>
          <cell r="C117" t="str">
            <v>CRICO</v>
          </cell>
        </row>
        <row r="118">
          <cell r="B118" t="str">
            <v>DEMO</v>
          </cell>
          <cell r="C118" t="str">
            <v>CSII</v>
          </cell>
        </row>
        <row r="119">
          <cell r="B119" t="str">
            <v>DEMO</v>
          </cell>
          <cell r="C119" t="str">
            <v>DEMO</v>
          </cell>
        </row>
        <row r="120">
          <cell r="B120" t="str">
            <v>DEMO</v>
          </cell>
          <cell r="C120" t="str">
            <v>PESPO</v>
          </cell>
        </row>
        <row r="121">
          <cell r="B121" t="str">
            <v>DEMO</v>
          </cell>
          <cell r="C121" t="str">
            <v>SHIPNM</v>
          </cell>
        </row>
        <row r="122">
          <cell r="B122" t="str">
            <v>DEMO</v>
          </cell>
          <cell r="C122" t="str">
            <v>SILHO</v>
          </cell>
        </row>
        <row r="123">
          <cell r="B123" t="str">
            <v>DEMO</v>
          </cell>
          <cell r="C123" t="str">
            <v>SPST</v>
          </cell>
        </row>
        <row r="124">
          <cell r="B124" t="str">
            <v>DEMO</v>
          </cell>
          <cell r="C124" t="str">
            <v>SWISS</v>
          </cell>
        </row>
        <row r="125">
          <cell r="B125" t="str">
            <v>DEMO</v>
          </cell>
          <cell r="C125" t="str">
            <v>TSCOM</v>
          </cell>
        </row>
        <row r="126">
          <cell r="B126" t="str">
            <v>DEMO</v>
          </cell>
          <cell r="C126" t="str">
            <v>XSCIN</v>
          </cell>
        </row>
        <row r="127">
          <cell r="B127" t="str">
            <v>DEMO</v>
          </cell>
          <cell r="C127" t="str">
            <v>XVSSA</v>
          </cell>
        </row>
        <row r="128">
          <cell r="B128" t="str">
            <v>DICKS</v>
          </cell>
          <cell r="C128" t="str">
            <v>DICKS</v>
          </cell>
        </row>
        <row r="129">
          <cell r="B129" t="str">
            <v>DORMAN</v>
          </cell>
          <cell r="C129" t="str">
            <v>DORMAN</v>
          </cell>
        </row>
        <row r="130">
          <cell r="B130" t="str">
            <v>DSAQSP</v>
          </cell>
          <cell r="C130" t="str">
            <v>DSAQSP</v>
          </cell>
        </row>
        <row r="131">
          <cell r="B131" t="str">
            <v>EASTER</v>
          </cell>
          <cell r="C131" t="str">
            <v>EASTER</v>
          </cell>
        </row>
        <row r="132">
          <cell r="B132" t="str">
            <v>EBACO</v>
          </cell>
          <cell r="C132" t="str">
            <v>EBACO</v>
          </cell>
        </row>
        <row r="133">
          <cell r="B133" t="str">
            <v>EBSI</v>
          </cell>
          <cell r="C133" t="str">
            <v>ALAM</v>
          </cell>
        </row>
        <row r="134">
          <cell r="B134" t="str">
            <v>EBSI</v>
          </cell>
          <cell r="C134" t="str">
            <v>BELL</v>
          </cell>
        </row>
        <row r="135">
          <cell r="B135" t="str">
            <v>EBSI</v>
          </cell>
          <cell r="C135" t="str">
            <v>EBSI</v>
          </cell>
        </row>
        <row r="136">
          <cell r="B136" t="str">
            <v>EBSI</v>
          </cell>
          <cell r="C136" t="str">
            <v>ESTN</v>
          </cell>
        </row>
        <row r="137">
          <cell r="B137" t="str">
            <v>EBSI</v>
          </cell>
          <cell r="C137" t="str">
            <v>ESTNCA</v>
          </cell>
        </row>
        <row r="138">
          <cell r="B138" t="str">
            <v>EBSI</v>
          </cell>
          <cell r="C138" t="str">
            <v>RIDL</v>
          </cell>
        </row>
        <row r="139">
          <cell r="B139" t="str">
            <v>EBSI</v>
          </cell>
          <cell r="C139" t="str">
            <v>XEASS</v>
          </cell>
        </row>
        <row r="140">
          <cell r="B140" t="str">
            <v>EDDIE</v>
          </cell>
          <cell r="C140" t="str">
            <v>EDDIE</v>
          </cell>
        </row>
        <row r="141">
          <cell r="B141" t="str">
            <v>EDDIE</v>
          </cell>
          <cell r="C141" t="str">
            <v>EDDIEB</v>
          </cell>
        </row>
        <row r="142">
          <cell r="B142" t="str">
            <v>EDDIE</v>
          </cell>
          <cell r="C142" t="str">
            <v>EDDIEC</v>
          </cell>
        </row>
        <row r="143">
          <cell r="B143" t="str">
            <v>ELDOR</v>
          </cell>
          <cell r="C143" t="str">
            <v>ELDOR</v>
          </cell>
        </row>
        <row r="144">
          <cell r="B144" t="str">
            <v>ELESTE</v>
          </cell>
          <cell r="C144" t="str">
            <v>ELESTE</v>
          </cell>
        </row>
        <row r="145">
          <cell r="B145" t="str">
            <v>ELLUS</v>
          </cell>
          <cell r="C145" t="str">
            <v>ELLUS</v>
          </cell>
        </row>
        <row r="146">
          <cell r="B146" t="str">
            <v>EMERSN</v>
          </cell>
          <cell r="C146" t="str">
            <v>COPLND</v>
          </cell>
        </row>
        <row r="147">
          <cell r="B147" t="str">
            <v>EMERSN</v>
          </cell>
          <cell r="C147" t="str">
            <v>EMERSN</v>
          </cell>
        </row>
        <row r="148">
          <cell r="B148" t="str">
            <v>EMERSN</v>
          </cell>
          <cell r="C148" t="str">
            <v>LIEBRT</v>
          </cell>
        </row>
        <row r="149">
          <cell r="B149" t="str">
            <v>ESPEUR</v>
          </cell>
          <cell r="C149" t="str">
            <v>ESPEUR</v>
          </cell>
        </row>
        <row r="150">
          <cell r="B150" t="str">
            <v>ESPRIT</v>
          </cell>
          <cell r="C150" t="str">
            <v>APACAS</v>
          </cell>
        </row>
        <row r="151">
          <cell r="B151" t="str">
            <v>ESPRIT</v>
          </cell>
          <cell r="C151" t="str">
            <v>EMCOLS</v>
          </cell>
        </row>
        <row r="152">
          <cell r="B152" t="str">
            <v>ESPRIT</v>
          </cell>
          <cell r="C152" t="str">
            <v>ESPRIT</v>
          </cell>
        </row>
        <row r="153">
          <cell r="B153" t="str">
            <v>ETNA</v>
          </cell>
          <cell r="C153" t="str">
            <v>ETNA</v>
          </cell>
        </row>
        <row r="154">
          <cell r="B154" t="str">
            <v>FALAB</v>
          </cell>
          <cell r="C154" t="str">
            <v>FALAB</v>
          </cell>
        </row>
        <row r="155">
          <cell r="B155" t="str">
            <v>FAPEN</v>
          </cell>
          <cell r="C155" t="str">
            <v>FAPEN</v>
          </cell>
        </row>
        <row r="156">
          <cell r="B156" t="str">
            <v>FLEXI</v>
          </cell>
          <cell r="C156" t="str">
            <v>FLEXI</v>
          </cell>
        </row>
        <row r="157">
          <cell r="B157" t="str">
            <v>FOOTLK</v>
          </cell>
          <cell r="C157" t="str">
            <v>FOOTCA</v>
          </cell>
        </row>
        <row r="158">
          <cell r="B158" t="str">
            <v>FOOTLK</v>
          </cell>
          <cell r="C158" t="str">
            <v>FOOTEU</v>
          </cell>
        </row>
        <row r="159">
          <cell r="B159" t="str">
            <v>FOOTLK</v>
          </cell>
          <cell r="C159" t="str">
            <v>FOOTLK</v>
          </cell>
        </row>
        <row r="160">
          <cell r="B160" t="str">
            <v>FOOTLK</v>
          </cell>
          <cell r="C160" t="str">
            <v>FOOTRT</v>
          </cell>
        </row>
        <row r="161">
          <cell r="B161" t="str">
            <v>FOOTLK</v>
          </cell>
          <cell r="C161" t="str">
            <v>FOOTTE</v>
          </cell>
        </row>
        <row r="162">
          <cell r="B162" t="str">
            <v>FRUIT</v>
          </cell>
          <cell r="C162" t="str">
            <v>FRUIT</v>
          </cell>
        </row>
        <row r="163">
          <cell r="B163" t="str">
            <v>GAP</v>
          </cell>
          <cell r="C163" t="str">
            <v>GAP</v>
          </cell>
        </row>
        <row r="164">
          <cell r="B164" t="str">
            <v>XGPWH</v>
          </cell>
          <cell r="C164" t="str">
            <v>XGPWH</v>
          </cell>
        </row>
        <row r="165">
          <cell r="B165" t="str">
            <v>HBI</v>
          </cell>
          <cell r="C165" t="str">
            <v>GFSI</v>
          </cell>
        </row>
        <row r="166">
          <cell r="B166" t="str">
            <v>GIII</v>
          </cell>
          <cell r="C166" t="str">
            <v>GIII</v>
          </cell>
        </row>
        <row r="167">
          <cell r="B167" t="str">
            <v>GLERY</v>
          </cell>
          <cell r="C167" t="str">
            <v>GLERY</v>
          </cell>
        </row>
        <row r="168">
          <cell r="B168" t="str">
            <v>GSMBR</v>
          </cell>
          <cell r="C168" t="str">
            <v>GSMBR</v>
          </cell>
        </row>
        <row r="169">
          <cell r="B169" t="str">
            <v>GSTAR</v>
          </cell>
          <cell r="C169" t="str">
            <v>GSTAR</v>
          </cell>
        </row>
        <row r="170">
          <cell r="B170" t="str">
            <v>GUESS</v>
          </cell>
          <cell r="C170" t="str">
            <v>GUESS</v>
          </cell>
        </row>
        <row r="171">
          <cell r="B171" t="str">
            <v>GUITAR</v>
          </cell>
          <cell r="C171" t="str">
            <v>GUITAR</v>
          </cell>
        </row>
        <row r="172">
          <cell r="B172" t="str">
            <v>GUITAR</v>
          </cell>
          <cell r="C172" t="str">
            <v>GUITCN</v>
          </cell>
        </row>
        <row r="173">
          <cell r="B173" t="str">
            <v>GUITAR</v>
          </cell>
          <cell r="C173" t="str">
            <v>MUFREN</v>
          </cell>
        </row>
        <row r="174">
          <cell r="B174" t="str">
            <v>GUITAR</v>
          </cell>
          <cell r="C174" t="str">
            <v>MUSART</v>
          </cell>
        </row>
        <row r="175">
          <cell r="B175" t="str">
            <v>HAGGAR</v>
          </cell>
          <cell r="C175" t="str">
            <v>HAGGAR</v>
          </cell>
        </row>
        <row r="176">
          <cell r="B176" t="str">
            <v>HARMAN</v>
          </cell>
          <cell r="C176" t="str">
            <v>HARMAN</v>
          </cell>
        </row>
        <row r="177">
          <cell r="B177" t="str">
            <v>HARMAN</v>
          </cell>
          <cell r="C177" t="str">
            <v>HARMEU</v>
          </cell>
        </row>
        <row r="178">
          <cell r="B178" t="str">
            <v>HBI</v>
          </cell>
          <cell r="C178" t="str">
            <v>HBIAUS</v>
          </cell>
        </row>
        <row r="179">
          <cell r="B179" t="str">
            <v>HBI</v>
          </cell>
          <cell r="C179" t="str">
            <v>HBICAN</v>
          </cell>
        </row>
        <row r="180">
          <cell r="B180" t="str">
            <v>HBI</v>
          </cell>
          <cell r="C180" t="str">
            <v>HBIEUR</v>
          </cell>
        </row>
        <row r="181">
          <cell r="B181" t="str">
            <v>HBI</v>
          </cell>
          <cell r="C181" t="str">
            <v>HBIGEN</v>
          </cell>
        </row>
        <row r="182">
          <cell r="B182" t="str">
            <v>HBI</v>
          </cell>
          <cell r="C182" t="str">
            <v>HBIHOS</v>
          </cell>
        </row>
        <row r="183">
          <cell r="B183" t="str">
            <v>HBI</v>
          </cell>
          <cell r="C183" t="str">
            <v>HBIINT</v>
          </cell>
        </row>
        <row r="184">
          <cell r="B184" t="str">
            <v>HBI</v>
          </cell>
          <cell r="C184" t="str">
            <v>HBIIRE</v>
          </cell>
        </row>
        <row r="185">
          <cell r="B185" t="str">
            <v>HBI</v>
          </cell>
          <cell r="C185" t="str">
            <v>HBIJPN</v>
          </cell>
        </row>
        <row r="186">
          <cell r="B186" t="str">
            <v>HBI</v>
          </cell>
          <cell r="C186" t="str">
            <v>HBIMEX</v>
          </cell>
        </row>
        <row r="187">
          <cell r="B187" t="str">
            <v>HBI</v>
          </cell>
          <cell r="C187" t="str">
            <v>HBINTL</v>
          </cell>
        </row>
        <row r="188">
          <cell r="B188" t="str">
            <v>HBI</v>
          </cell>
          <cell r="C188" t="str">
            <v>HBIOUT</v>
          </cell>
        </row>
        <row r="189">
          <cell r="B189" t="str">
            <v>HBI</v>
          </cell>
          <cell r="C189" t="str">
            <v>HBIRAW</v>
          </cell>
        </row>
        <row r="190">
          <cell r="B190" t="str">
            <v>HBI</v>
          </cell>
          <cell r="C190" t="str">
            <v>HBITHA</v>
          </cell>
        </row>
        <row r="191">
          <cell r="B191" t="str">
            <v>HBI</v>
          </cell>
          <cell r="C191" t="str">
            <v>HBIUNW</v>
          </cell>
        </row>
        <row r="192">
          <cell r="B192" t="str">
            <v>HEMA</v>
          </cell>
          <cell r="C192" t="str">
            <v>HEMA</v>
          </cell>
        </row>
        <row r="193">
          <cell r="B193" t="str">
            <v>HIDARY</v>
          </cell>
          <cell r="C193" t="str">
            <v>HIDARY</v>
          </cell>
        </row>
        <row r="194">
          <cell r="B194" t="str">
            <v>HORBAC</v>
          </cell>
          <cell r="C194" t="str">
            <v>HORBAC</v>
          </cell>
        </row>
        <row r="195">
          <cell r="B195" t="str">
            <v>HORBAC</v>
          </cell>
          <cell r="C195" t="str">
            <v>HORBUB</v>
          </cell>
        </row>
        <row r="196">
          <cell r="B196" t="str">
            <v>HOSLEY</v>
          </cell>
          <cell r="C196" t="str">
            <v>HOSLEY</v>
          </cell>
        </row>
        <row r="197">
          <cell r="B197" t="str">
            <v>HPK</v>
          </cell>
          <cell r="C197" t="str">
            <v>REGENT</v>
          </cell>
        </row>
        <row r="198">
          <cell r="B198" t="str">
            <v>HSACV</v>
          </cell>
          <cell r="C198" t="str">
            <v>HSACV</v>
          </cell>
        </row>
        <row r="199">
          <cell r="B199" t="str">
            <v>HSE24</v>
          </cell>
          <cell r="C199" t="str">
            <v>HSEDE</v>
          </cell>
        </row>
        <row r="200">
          <cell r="B200" t="str">
            <v>HUNDO</v>
          </cell>
          <cell r="C200" t="str">
            <v>LEVO</v>
          </cell>
        </row>
        <row r="201">
          <cell r="B201" t="str">
            <v>HUNK</v>
          </cell>
          <cell r="C201" t="str">
            <v>HUNK</v>
          </cell>
        </row>
        <row r="202">
          <cell r="B202" t="str">
            <v>ILLUM</v>
          </cell>
          <cell r="C202" t="str">
            <v>ILLUM</v>
          </cell>
        </row>
        <row r="203">
          <cell r="B203" t="str">
            <v>ISA</v>
          </cell>
          <cell r="C203" t="str">
            <v>ISA</v>
          </cell>
        </row>
        <row r="204">
          <cell r="B204" t="str">
            <v>ISTS</v>
          </cell>
          <cell r="C204" t="str">
            <v>ORSAY</v>
          </cell>
        </row>
        <row r="205">
          <cell r="B205" t="str">
            <v>ITGM</v>
          </cell>
          <cell r="C205" t="str">
            <v>ITGM</v>
          </cell>
        </row>
        <row r="206">
          <cell r="B206" t="str">
            <v>IZUMI</v>
          </cell>
          <cell r="C206" t="str">
            <v>IZUMI</v>
          </cell>
        </row>
        <row r="207">
          <cell r="B207" t="str">
            <v>JACOB</v>
          </cell>
          <cell r="C207" t="str">
            <v>JACOB</v>
          </cell>
        </row>
        <row r="208">
          <cell r="B208" t="str">
            <v>JCI</v>
          </cell>
          <cell r="C208" t="str">
            <v>JCFL</v>
          </cell>
        </row>
        <row r="209">
          <cell r="B209" t="str">
            <v>JCI</v>
          </cell>
          <cell r="C209" t="str">
            <v>JCREW</v>
          </cell>
        </row>
        <row r="210">
          <cell r="B210" t="str">
            <v>JDACHE</v>
          </cell>
          <cell r="C210" t="str">
            <v>JDACHE</v>
          </cell>
        </row>
        <row r="211">
          <cell r="B211" t="str">
            <v>JINTAI</v>
          </cell>
          <cell r="C211" t="str">
            <v>JINTAI</v>
          </cell>
        </row>
        <row r="212">
          <cell r="B212" t="str">
            <v>KATAG</v>
          </cell>
          <cell r="C212" t="str">
            <v>KATAG</v>
          </cell>
        </row>
        <row r="213">
          <cell r="B213" t="str">
            <v>KMRT</v>
          </cell>
          <cell r="C213" t="str">
            <v>KMRT</v>
          </cell>
        </row>
        <row r="214">
          <cell r="B214" t="str">
            <v>KMRT</v>
          </cell>
          <cell r="C214" t="str">
            <v>KMRTFM</v>
          </cell>
        </row>
        <row r="215">
          <cell r="B215" t="str">
            <v>KTK</v>
          </cell>
          <cell r="C215" t="str">
            <v>KTK</v>
          </cell>
        </row>
        <row r="216">
          <cell r="B216" t="str">
            <v>KTK</v>
          </cell>
          <cell r="C216" t="str">
            <v>MKI</v>
          </cell>
        </row>
        <row r="217">
          <cell r="B217" t="str">
            <v>KWANT</v>
          </cell>
          <cell r="C217" t="str">
            <v>KWANT</v>
          </cell>
        </row>
        <row r="218">
          <cell r="B218" t="str">
            <v>KYONV</v>
          </cell>
          <cell r="C218" t="str">
            <v>KYONV</v>
          </cell>
        </row>
        <row r="219">
          <cell r="B219" t="str">
            <v>LENOX</v>
          </cell>
          <cell r="C219" t="str">
            <v>LENOX</v>
          </cell>
        </row>
        <row r="220">
          <cell r="B220" t="str">
            <v>LEVIEU</v>
          </cell>
          <cell r="C220" t="str">
            <v>LEVIEU</v>
          </cell>
        </row>
        <row r="221">
          <cell r="B221" t="str">
            <v>LEVIS</v>
          </cell>
          <cell r="C221" t="str">
            <v>LEVIS</v>
          </cell>
        </row>
        <row r="222">
          <cell r="B222" t="str">
            <v>LII</v>
          </cell>
          <cell r="C222" t="str">
            <v>LII</v>
          </cell>
        </row>
        <row r="223">
          <cell r="B223" t="str">
            <v>LII</v>
          </cell>
          <cell r="C223" t="str">
            <v>LIIADP</v>
          </cell>
        </row>
        <row r="224">
          <cell r="B224" t="str">
            <v>LII</v>
          </cell>
          <cell r="C224" t="str">
            <v>LIICO</v>
          </cell>
        </row>
        <row r="225">
          <cell r="B225" t="str">
            <v>LII</v>
          </cell>
          <cell r="C225" t="str">
            <v>LIIRE</v>
          </cell>
        </row>
        <row r="226">
          <cell r="B226" t="str">
            <v>LII</v>
          </cell>
          <cell r="C226" t="str">
            <v>LIIWWR</v>
          </cell>
        </row>
        <row r="227">
          <cell r="B227" t="str">
            <v>LIMIT</v>
          </cell>
          <cell r="C227" t="str">
            <v>VSECCA</v>
          </cell>
        </row>
        <row r="228">
          <cell r="B228" t="str">
            <v>LIZINC</v>
          </cell>
          <cell r="C228" t="str">
            <v>LIZINC</v>
          </cell>
        </row>
        <row r="229">
          <cell r="B229" t="str">
            <v>LLBEAN</v>
          </cell>
          <cell r="C229" t="str">
            <v>LLBEAN</v>
          </cell>
        </row>
        <row r="230">
          <cell r="B230" t="str">
            <v>LLBHKG</v>
          </cell>
          <cell r="C230" t="str">
            <v>LLBHKG</v>
          </cell>
        </row>
        <row r="231">
          <cell r="B231" t="str">
            <v>LLS</v>
          </cell>
          <cell r="C231" t="str">
            <v>BENDEL</v>
          </cell>
        </row>
        <row r="232">
          <cell r="B232" t="str">
            <v>LLS</v>
          </cell>
          <cell r="C232" t="str">
            <v>JONES</v>
          </cell>
        </row>
        <row r="233">
          <cell r="B233" t="str">
            <v>LLS</v>
          </cell>
          <cell r="C233" t="str">
            <v>LERNER</v>
          </cell>
        </row>
        <row r="234">
          <cell r="B234" t="str">
            <v>LLS</v>
          </cell>
          <cell r="C234" t="str">
            <v>LIMIT</v>
          </cell>
        </row>
        <row r="235">
          <cell r="B235" t="str">
            <v>LLS</v>
          </cell>
          <cell r="C235" t="str">
            <v>LLSXAN</v>
          </cell>
        </row>
        <row r="236">
          <cell r="B236" t="str">
            <v>LLS</v>
          </cell>
          <cell r="C236" t="str">
            <v>LSI</v>
          </cell>
        </row>
        <row r="237">
          <cell r="B237" t="str">
            <v>LLS</v>
          </cell>
          <cell r="C237" t="str">
            <v>LZA</v>
          </cell>
        </row>
        <row r="238">
          <cell r="B238" t="str">
            <v>LLS</v>
          </cell>
          <cell r="C238" t="str">
            <v>MGF</v>
          </cell>
        </row>
        <row r="239">
          <cell r="B239" t="str">
            <v>VS</v>
          </cell>
          <cell r="C239" t="str">
            <v>OCEAN</v>
          </cell>
        </row>
        <row r="240">
          <cell r="B240" t="str">
            <v>LLS</v>
          </cell>
          <cell r="C240" t="str">
            <v>SJV</v>
          </cell>
        </row>
        <row r="241">
          <cell r="B241" t="str">
            <v>LLS</v>
          </cell>
          <cell r="C241" t="str">
            <v>STRUCT</v>
          </cell>
        </row>
        <row r="242">
          <cell r="B242" t="str">
            <v>LLS</v>
          </cell>
          <cell r="C242" t="str">
            <v>TSAM</v>
          </cell>
        </row>
        <row r="243">
          <cell r="B243" t="str">
            <v>LLS</v>
          </cell>
          <cell r="C243" t="str">
            <v>VSECBT</v>
          </cell>
        </row>
        <row r="244">
          <cell r="B244" t="str">
            <v>VS</v>
          </cell>
          <cell r="C244" t="str">
            <v>VSECDT</v>
          </cell>
        </row>
        <row r="245">
          <cell r="B245" t="str">
            <v>VS</v>
          </cell>
          <cell r="C245" t="str">
            <v>VSECST</v>
          </cell>
        </row>
        <row r="246">
          <cell r="B246" t="str">
            <v>LMAG</v>
          </cell>
          <cell r="C246" t="str">
            <v>LMAG</v>
          </cell>
        </row>
        <row r="247">
          <cell r="B247" t="str">
            <v>LNT</v>
          </cell>
          <cell r="C247" t="str">
            <v>LNT</v>
          </cell>
        </row>
        <row r="248">
          <cell r="B248" t="str">
            <v>LOLLY</v>
          </cell>
          <cell r="C248" t="str">
            <v>LOLLY</v>
          </cell>
        </row>
        <row r="249">
          <cell r="B249" t="str">
            <v>LOYTEX</v>
          </cell>
          <cell r="C249" t="str">
            <v>LOYTEX</v>
          </cell>
        </row>
        <row r="250">
          <cell r="B250" t="str">
            <v>LREN</v>
          </cell>
          <cell r="C250" t="str">
            <v>LREN</v>
          </cell>
        </row>
        <row r="251">
          <cell r="B251" t="str">
            <v>LVSCO</v>
          </cell>
          <cell r="C251" t="str">
            <v>LEVI</v>
          </cell>
        </row>
        <row r="252">
          <cell r="B252" t="str">
            <v>M3MEX</v>
          </cell>
          <cell r="C252" t="str">
            <v>M3MEX</v>
          </cell>
        </row>
        <row r="253">
          <cell r="B253" t="str">
            <v>FNGG</v>
          </cell>
          <cell r="C253" t="str">
            <v>BRANBE</v>
          </cell>
        </row>
        <row r="254">
          <cell r="B254" t="str">
            <v>MACNE</v>
          </cell>
          <cell r="C254" t="str">
            <v>DOLC</v>
          </cell>
        </row>
        <row r="255">
          <cell r="B255" t="str">
            <v>MACNE</v>
          </cell>
          <cell r="C255" t="str">
            <v>INVIT</v>
          </cell>
        </row>
        <row r="256">
          <cell r="B256" t="str">
            <v>MACNE</v>
          </cell>
          <cell r="C256" t="str">
            <v>MANF</v>
          </cell>
        </row>
        <row r="257">
          <cell r="B257" t="str">
            <v>MACNE</v>
          </cell>
          <cell r="C257" t="str">
            <v>RETAIL</v>
          </cell>
        </row>
        <row r="258">
          <cell r="B258" t="str">
            <v>MACYS</v>
          </cell>
          <cell r="C258" t="str">
            <v>MACYS</v>
          </cell>
        </row>
        <row r="259">
          <cell r="B259" t="str">
            <v>MARMAX</v>
          </cell>
          <cell r="C259" t="str">
            <v>CONCOR</v>
          </cell>
        </row>
        <row r="260">
          <cell r="B260" t="str">
            <v>MARMAX</v>
          </cell>
          <cell r="C260" t="str">
            <v>HGBUY</v>
          </cell>
        </row>
        <row r="261">
          <cell r="B261" t="str">
            <v>MARMAX</v>
          </cell>
          <cell r="C261" t="str">
            <v>HSENSE</v>
          </cell>
        </row>
        <row r="262">
          <cell r="B262" t="str">
            <v>MARMAX</v>
          </cell>
          <cell r="C262" t="str">
            <v>MSHALL</v>
          </cell>
        </row>
        <row r="263">
          <cell r="B263" t="str">
            <v>MARMAX</v>
          </cell>
          <cell r="C263" t="str">
            <v>NEWTON</v>
          </cell>
        </row>
        <row r="264">
          <cell r="B264" t="str">
            <v>MARMAX</v>
          </cell>
          <cell r="C264" t="str">
            <v>TKMAXX</v>
          </cell>
        </row>
        <row r="265">
          <cell r="B265" t="str">
            <v>MERVNS</v>
          </cell>
          <cell r="C265" t="str">
            <v>MERVNS</v>
          </cell>
        </row>
        <row r="266">
          <cell r="B266" t="str">
            <v>MKORS</v>
          </cell>
          <cell r="C266" t="str">
            <v>MKORS</v>
          </cell>
        </row>
        <row r="267">
          <cell r="B267" t="str">
            <v>MLOSA</v>
          </cell>
          <cell r="C267" t="str">
            <v>MLOSA</v>
          </cell>
        </row>
        <row r="268">
          <cell r="B268" t="str">
            <v>MORSLY</v>
          </cell>
          <cell r="C268" t="str">
            <v>MORSLY</v>
          </cell>
        </row>
        <row r="269">
          <cell r="B269" t="str">
            <v>NBAL</v>
          </cell>
          <cell r="C269" t="str">
            <v>NBAL</v>
          </cell>
        </row>
        <row r="270">
          <cell r="B270" t="str">
            <v>NBAL</v>
          </cell>
          <cell r="C270" t="str">
            <v>NBC</v>
          </cell>
        </row>
        <row r="271">
          <cell r="B271" t="str">
            <v>NBAL</v>
          </cell>
          <cell r="C271" t="str">
            <v>NBHKI</v>
          </cell>
        </row>
        <row r="272">
          <cell r="B272" t="str">
            <v>NBAL</v>
          </cell>
          <cell r="C272" t="str">
            <v>NBMY</v>
          </cell>
        </row>
        <row r="273">
          <cell r="B273" t="str">
            <v>NBAL</v>
          </cell>
          <cell r="C273" t="str">
            <v>NBSG</v>
          </cell>
        </row>
        <row r="274">
          <cell r="B274" t="str">
            <v>NBAL</v>
          </cell>
          <cell r="C274" t="str">
            <v>XWASO</v>
          </cell>
        </row>
        <row r="275">
          <cell r="B275" t="str">
            <v>NBALME</v>
          </cell>
          <cell r="C275" t="str">
            <v>NBALME</v>
          </cell>
        </row>
        <row r="276">
          <cell r="B276" t="str">
            <v>NBEUR</v>
          </cell>
          <cell r="C276" t="str">
            <v>NBEUR</v>
          </cell>
        </row>
        <row r="277">
          <cell r="B277" t="str">
            <v>NEWLEU</v>
          </cell>
          <cell r="C277" t="str">
            <v>CPEUR</v>
          </cell>
        </row>
        <row r="278">
          <cell r="B278" t="str">
            <v>NEWLEU</v>
          </cell>
          <cell r="C278" t="str">
            <v>EWCEU</v>
          </cell>
        </row>
        <row r="279">
          <cell r="B279" t="str">
            <v>NEWLEU</v>
          </cell>
          <cell r="C279" t="str">
            <v>FBEUR</v>
          </cell>
        </row>
        <row r="280">
          <cell r="B280" t="str">
            <v>NEWLEU</v>
          </cell>
          <cell r="C280" t="str">
            <v>NEWLEU</v>
          </cell>
        </row>
        <row r="281">
          <cell r="B281" t="str">
            <v>NEXCOM</v>
          </cell>
          <cell r="C281" t="str">
            <v>NEXCOM</v>
          </cell>
        </row>
        <row r="282">
          <cell r="B282" t="str">
            <v>NIDEC</v>
          </cell>
          <cell r="C282" t="str">
            <v>EAM</v>
          </cell>
        </row>
        <row r="283">
          <cell r="B283" t="str">
            <v>NIDEC</v>
          </cell>
          <cell r="C283" t="str">
            <v>EMCI</v>
          </cell>
        </row>
        <row r="284">
          <cell r="B284" t="str">
            <v>NIDEC</v>
          </cell>
          <cell r="C284" t="str">
            <v>NHAC</v>
          </cell>
        </row>
        <row r="285">
          <cell r="B285" t="str">
            <v>NIKE</v>
          </cell>
          <cell r="C285" t="str">
            <v>CONVRS</v>
          </cell>
        </row>
        <row r="286">
          <cell r="B286" t="str">
            <v>NIKE</v>
          </cell>
          <cell r="C286" t="str">
            <v>HURLEY</v>
          </cell>
        </row>
        <row r="287">
          <cell r="B287" t="str">
            <v>NIKE</v>
          </cell>
          <cell r="C287" t="str">
            <v>NTS</v>
          </cell>
        </row>
        <row r="288">
          <cell r="B288" t="str">
            <v>NIKE</v>
          </cell>
          <cell r="C288" t="str">
            <v>SWOOSH</v>
          </cell>
        </row>
        <row r="289">
          <cell r="B289" t="str">
            <v>NORTON</v>
          </cell>
          <cell r="C289" t="str">
            <v>NORTON</v>
          </cell>
        </row>
        <row r="290">
          <cell r="B290" t="str">
            <v>NTGEAR</v>
          </cell>
          <cell r="C290" t="str">
            <v>NTGEAR</v>
          </cell>
        </row>
        <row r="291">
          <cell r="B291" t="str">
            <v>NVIS</v>
          </cell>
          <cell r="C291" t="str">
            <v>NVEG</v>
          </cell>
        </row>
        <row r="292">
          <cell r="B292" t="str">
            <v>NVIS</v>
          </cell>
          <cell r="C292" t="str">
            <v>NVIQ</v>
          </cell>
        </row>
        <row r="293">
          <cell r="B293" t="str">
            <v>OBI</v>
          </cell>
          <cell r="C293" t="str">
            <v>EMLUX</v>
          </cell>
        </row>
        <row r="294">
          <cell r="B294" t="str">
            <v>OBI</v>
          </cell>
          <cell r="C294" t="str">
            <v>EUROM</v>
          </cell>
        </row>
        <row r="295">
          <cell r="B295" t="str">
            <v>OBI</v>
          </cell>
          <cell r="C295" t="str">
            <v>OBIITA</v>
          </cell>
        </row>
        <row r="296">
          <cell r="B296" t="str">
            <v>OBI</v>
          </cell>
          <cell r="C296" t="str">
            <v>OBIPOL</v>
          </cell>
        </row>
        <row r="297">
          <cell r="B297" t="str">
            <v>OBI</v>
          </cell>
          <cell r="C297" t="str">
            <v>OBIRUS</v>
          </cell>
        </row>
        <row r="298">
          <cell r="B298" t="str">
            <v>OFWO</v>
          </cell>
          <cell r="C298" t="str">
            <v>OFWO</v>
          </cell>
        </row>
        <row r="299">
          <cell r="B299" t="str">
            <v>ORSGM</v>
          </cell>
          <cell r="C299" t="str">
            <v>ORSGM</v>
          </cell>
        </row>
        <row r="300">
          <cell r="B300" t="str">
            <v>OVRSTK</v>
          </cell>
          <cell r="C300" t="str">
            <v>OVRSTK</v>
          </cell>
        </row>
        <row r="301">
          <cell r="B301" t="str">
            <v>OXFORD</v>
          </cell>
          <cell r="C301" t="str">
            <v>OXFORD</v>
          </cell>
        </row>
        <row r="302">
          <cell r="B302" t="str">
            <v>PACSUN</v>
          </cell>
          <cell r="C302" t="str">
            <v>PACSUN</v>
          </cell>
        </row>
        <row r="303">
          <cell r="B303" t="str">
            <v>PARBK</v>
          </cell>
          <cell r="C303" t="str">
            <v>PARBK</v>
          </cell>
        </row>
        <row r="304">
          <cell r="B304" t="str">
            <v>PCEC</v>
          </cell>
          <cell r="C304" t="str">
            <v>PCEC</v>
          </cell>
        </row>
        <row r="305">
          <cell r="B305" t="str">
            <v>PEPE</v>
          </cell>
          <cell r="C305" t="str">
            <v>PEPE</v>
          </cell>
        </row>
        <row r="306">
          <cell r="B306" t="str">
            <v>PERRY</v>
          </cell>
          <cell r="C306" t="str">
            <v>PERRY</v>
          </cell>
        </row>
        <row r="307">
          <cell r="B307" t="str">
            <v>PHB</v>
          </cell>
          <cell r="C307" t="str">
            <v>PHB</v>
          </cell>
        </row>
        <row r="308">
          <cell r="B308" t="str">
            <v>PHB</v>
          </cell>
          <cell r="C308" t="str">
            <v>SHLNE</v>
          </cell>
        </row>
        <row r="309">
          <cell r="B309" t="str">
            <v>PIER1</v>
          </cell>
          <cell r="C309" t="str">
            <v>CARGO</v>
          </cell>
        </row>
        <row r="310">
          <cell r="B310" t="str">
            <v>PIER1</v>
          </cell>
          <cell r="C310" t="str">
            <v>PIER1</v>
          </cell>
        </row>
        <row r="311">
          <cell r="B311" t="str">
            <v>POLO</v>
          </cell>
          <cell r="C311" t="str">
            <v>CHAPS1</v>
          </cell>
        </row>
        <row r="312">
          <cell r="B312" t="str">
            <v>POLO</v>
          </cell>
          <cell r="C312" t="str">
            <v>CHAPS2</v>
          </cell>
        </row>
        <row r="313">
          <cell r="B313" t="str">
            <v>POLO</v>
          </cell>
          <cell r="C313" t="str">
            <v>CLUB</v>
          </cell>
        </row>
        <row r="314">
          <cell r="B314" t="str">
            <v>POLO</v>
          </cell>
          <cell r="C314" t="str">
            <v>CLUBCA</v>
          </cell>
        </row>
        <row r="315">
          <cell r="B315" t="str">
            <v>POLO</v>
          </cell>
          <cell r="C315" t="str">
            <v>DAYS</v>
          </cell>
        </row>
        <row r="316">
          <cell r="B316" t="str">
            <v>POLO</v>
          </cell>
          <cell r="C316" t="str">
            <v>DRESSC</v>
          </cell>
        </row>
        <row r="317">
          <cell r="B317" t="str">
            <v>POLO</v>
          </cell>
          <cell r="C317" t="str">
            <v>DRESSL</v>
          </cell>
        </row>
        <row r="318">
          <cell r="B318" t="str">
            <v>POLO</v>
          </cell>
          <cell r="C318" t="str">
            <v>LAUREN</v>
          </cell>
        </row>
        <row r="319">
          <cell r="B319" t="str">
            <v>POLO</v>
          </cell>
          <cell r="C319" t="str">
            <v>PJC</v>
          </cell>
        </row>
        <row r="320">
          <cell r="B320" t="str">
            <v>POLO</v>
          </cell>
          <cell r="C320" t="str">
            <v>POLO</v>
          </cell>
        </row>
        <row r="321">
          <cell r="B321" t="str">
            <v>POLO</v>
          </cell>
          <cell r="C321" t="str">
            <v>POLORT</v>
          </cell>
        </row>
        <row r="322">
          <cell r="B322" t="str">
            <v>POLO</v>
          </cell>
          <cell r="C322" t="str">
            <v>PRLALC</v>
          </cell>
        </row>
        <row r="323">
          <cell r="B323" t="str">
            <v>POLO</v>
          </cell>
          <cell r="C323" t="str">
            <v>PRLALD</v>
          </cell>
        </row>
        <row r="324">
          <cell r="B324" t="str">
            <v>POLO</v>
          </cell>
          <cell r="C324" t="str">
            <v>PRLALM</v>
          </cell>
        </row>
        <row r="325">
          <cell r="B325" t="str">
            <v>POLO</v>
          </cell>
          <cell r="C325" t="str">
            <v>PRLALW</v>
          </cell>
        </row>
        <row r="326">
          <cell r="B326" t="str">
            <v>POLO</v>
          </cell>
          <cell r="C326" t="str">
            <v>PRLLG</v>
          </cell>
        </row>
        <row r="327">
          <cell r="B327" t="str">
            <v>POLO</v>
          </cell>
          <cell r="C327" t="str">
            <v>RKI</v>
          </cell>
        </row>
        <row r="328">
          <cell r="B328" t="str">
            <v>POLO</v>
          </cell>
          <cell r="C328" t="str">
            <v>RLCAN</v>
          </cell>
        </row>
        <row r="329">
          <cell r="B329" t="str">
            <v>POLO</v>
          </cell>
          <cell r="C329" t="str">
            <v>RLCHLD</v>
          </cell>
        </row>
        <row r="330">
          <cell r="B330" t="str">
            <v>POLO</v>
          </cell>
          <cell r="C330" t="str">
            <v>RLCORP</v>
          </cell>
        </row>
        <row r="331">
          <cell r="B331" t="str">
            <v>POLO</v>
          </cell>
          <cell r="C331" t="str">
            <v>RLCW</v>
          </cell>
        </row>
        <row r="332">
          <cell r="B332" t="str">
            <v>POLO</v>
          </cell>
          <cell r="C332" t="str">
            <v>RLDRES</v>
          </cell>
        </row>
        <row r="333">
          <cell r="B333" t="str">
            <v>POLO</v>
          </cell>
          <cell r="C333" t="str">
            <v>RLFOOT</v>
          </cell>
        </row>
        <row r="334">
          <cell r="B334" t="str">
            <v>POLO</v>
          </cell>
          <cell r="C334" t="str">
            <v>RLFTWR</v>
          </cell>
        </row>
        <row r="335">
          <cell r="B335" t="str">
            <v>POLO</v>
          </cell>
          <cell r="C335" t="str">
            <v>RLHOME</v>
          </cell>
        </row>
        <row r="336">
          <cell r="B336" t="str">
            <v>POLO</v>
          </cell>
          <cell r="C336" t="str">
            <v>RLHP</v>
          </cell>
        </row>
        <row r="337">
          <cell r="B337" t="str">
            <v>POLO</v>
          </cell>
          <cell r="C337" t="str">
            <v>RLHW</v>
          </cell>
        </row>
        <row r="338">
          <cell r="B338" t="str">
            <v>POLO</v>
          </cell>
          <cell r="C338" t="str">
            <v>RLJEAN</v>
          </cell>
        </row>
        <row r="339">
          <cell r="B339" t="str">
            <v>POLO</v>
          </cell>
          <cell r="C339" t="str">
            <v>RLLGA</v>
          </cell>
        </row>
        <row r="340">
          <cell r="B340" t="str">
            <v>POLO</v>
          </cell>
          <cell r="C340" t="str">
            <v>RLRETL</v>
          </cell>
        </row>
        <row r="341">
          <cell r="B341" t="str">
            <v>POLO</v>
          </cell>
          <cell r="C341" t="str">
            <v>RLW</v>
          </cell>
        </row>
        <row r="342">
          <cell r="B342" t="str">
            <v>POLO</v>
          </cell>
          <cell r="C342" t="str">
            <v>RLWOM</v>
          </cell>
        </row>
        <row r="343">
          <cell r="B343" t="str">
            <v>POLO</v>
          </cell>
          <cell r="C343" t="str">
            <v>THT</v>
          </cell>
        </row>
        <row r="344">
          <cell r="B344" t="str">
            <v>PUBLIC</v>
          </cell>
          <cell r="C344" t="str">
            <v>PUBLIC</v>
          </cell>
        </row>
        <row r="345">
          <cell r="B345" t="str">
            <v>PVHCO</v>
          </cell>
          <cell r="C345" t="str">
            <v>PVHBR2</v>
          </cell>
        </row>
        <row r="346">
          <cell r="B346" t="str">
            <v>PVHCO</v>
          </cell>
          <cell r="C346" t="str">
            <v>PVHCO</v>
          </cell>
        </row>
        <row r="347">
          <cell r="B347" t="str">
            <v>QS</v>
          </cell>
          <cell r="C347" t="str">
            <v>DCI</v>
          </cell>
        </row>
        <row r="348">
          <cell r="B348" t="str">
            <v>QS</v>
          </cell>
          <cell r="C348" t="str">
            <v>DCS</v>
          </cell>
        </row>
        <row r="349">
          <cell r="B349" t="str">
            <v>QS</v>
          </cell>
          <cell r="C349" t="str">
            <v>QSCA</v>
          </cell>
        </row>
        <row r="350">
          <cell r="B350" t="str">
            <v>QS</v>
          </cell>
          <cell r="C350" t="str">
            <v>QSLTM</v>
          </cell>
        </row>
        <row r="351">
          <cell r="B351" t="str">
            <v>QS</v>
          </cell>
          <cell r="C351" t="str">
            <v>QSR</v>
          </cell>
        </row>
        <row r="352">
          <cell r="B352" t="str">
            <v>QS</v>
          </cell>
          <cell r="C352" t="str">
            <v>QSUS</v>
          </cell>
        </row>
        <row r="353">
          <cell r="B353" t="str">
            <v>QSBR</v>
          </cell>
          <cell r="C353" t="str">
            <v>DCSBR</v>
          </cell>
        </row>
        <row r="354">
          <cell r="B354" t="str">
            <v>QSBR</v>
          </cell>
          <cell r="C354" t="str">
            <v>QSBR</v>
          </cell>
        </row>
        <row r="355">
          <cell r="B355" t="str">
            <v>QSBR</v>
          </cell>
          <cell r="C355" t="str">
            <v>RQSBR</v>
          </cell>
        </row>
        <row r="356">
          <cell r="B356" t="str">
            <v>QVC</v>
          </cell>
          <cell r="C356" t="str">
            <v>QVC</v>
          </cell>
        </row>
        <row r="357">
          <cell r="B357" t="str">
            <v>RACK</v>
          </cell>
          <cell r="C357" t="str">
            <v>RACK</v>
          </cell>
        </row>
        <row r="358">
          <cell r="B358" t="str">
            <v>RALSEY</v>
          </cell>
          <cell r="C358" t="str">
            <v>RALSEY</v>
          </cell>
        </row>
        <row r="359">
          <cell r="B359" t="str">
            <v>RH</v>
          </cell>
          <cell r="C359" t="str">
            <v>RH</v>
          </cell>
        </row>
        <row r="360">
          <cell r="B360" t="str">
            <v>RIDD</v>
          </cell>
          <cell r="C360" t="str">
            <v>ALLM</v>
          </cell>
        </row>
        <row r="361">
          <cell r="B361" t="str">
            <v>RIDD</v>
          </cell>
          <cell r="C361" t="str">
            <v>RDLL</v>
          </cell>
        </row>
        <row r="362">
          <cell r="B362" t="str">
            <v>RIP</v>
          </cell>
          <cell r="C362" t="str">
            <v>RIPC</v>
          </cell>
        </row>
        <row r="363">
          <cell r="B363" t="str">
            <v>RIP</v>
          </cell>
          <cell r="C363" t="str">
            <v>RIPP</v>
          </cell>
        </row>
        <row r="364">
          <cell r="B364" t="str">
            <v>RMAID</v>
          </cell>
          <cell r="C364" t="str">
            <v>AMTC</v>
          </cell>
        </row>
        <row r="365">
          <cell r="B365" t="str">
            <v>RMAID</v>
          </cell>
          <cell r="C365" t="str">
            <v>ANCHOR</v>
          </cell>
        </row>
        <row r="366">
          <cell r="B366" t="str">
            <v>RMAID</v>
          </cell>
          <cell r="C366" t="str">
            <v>AROCK</v>
          </cell>
        </row>
        <row r="367">
          <cell r="B367" t="str">
            <v>RMAID</v>
          </cell>
          <cell r="C367" t="str">
            <v>CHFRA</v>
          </cell>
        </row>
        <row r="368">
          <cell r="B368" t="str">
            <v>RMAID</v>
          </cell>
          <cell r="C368" t="str">
            <v>DCRUS</v>
          </cell>
        </row>
        <row r="369">
          <cell r="B369" t="str">
            <v>RMAID</v>
          </cell>
          <cell r="C369" t="str">
            <v>ELDON</v>
          </cell>
        </row>
        <row r="370">
          <cell r="B370" t="str">
            <v>RMAID</v>
          </cell>
          <cell r="C370" t="str">
            <v>GPROD</v>
          </cell>
        </row>
        <row r="371">
          <cell r="B371" t="str">
            <v>RMAID</v>
          </cell>
          <cell r="C371" t="str">
            <v>GRACO</v>
          </cell>
        </row>
        <row r="372">
          <cell r="B372" t="str">
            <v>RMAID</v>
          </cell>
          <cell r="C372" t="str">
            <v>INTCTX</v>
          </cell>
        </row>
        <row r="373">
          <cell r="B373" t="str">
            <v>RMAID</v>
          </cell>
          <cell r="C373" t="str">
            <v>LNK</v>
          </cell>
        </row>
        <row r="374">
          <cell r="B374" t="str">
            <v>RMAID</v>
          </cell>
          <cell r="C374" t="str">
            <v>MIRRO</v>
          </cell>
        </row>
        <row r="375">
          <cell r="B375" t="str">
            <v>RMAID</v>
          </cell>
          <cell r="C375" t="str">
            <v>NENPLS</v>
          </cell>
        </row>
        <row r="376">
          <cell r="B376" t="str">
            <v>RMAID</v>
          </cell>
          <cell r="C376" t="str">
            <v>NPF</v>
          </cell>
        </row>
        <row r="377">
          <cell r="B377" t="str">
            <v>RMAID</v>
          </cell>
          <cell r="C377" t="str">
            <v>PANOD</v>
          </cell>
        </row>
        <row r="378">
          <cell r="B378" t="str">
            <v>RMAID</v>
          </cell>
          <cell r="C378" t="str">
            <v>RDMEX</v>
          </cell>
        </row>
        <row r="379">
          <cell r="B379" t="str">
            <v>RMAID</v>
          </cell>
          <cell r="C379" t="str">
            <v>RHPWI</v>
          </cell>
        </row>
        <row r="380">
          <cell r="B380" t="str">
            <v>RMAID</v>
          </cell>
          <cell r="C380" t="str">
            <v>RMCA</v>
          </cell>
        </row>
        <row r="381">
          <cell r="B381" t="str">
            <v>RMAID</v>
          </cell>
          <cell r="C381" t="str">
            <v>RPCI</v>
          </cell>
        </row>
        <row r="382">
          <cell r="B382" t="str">
            <v>RMAID</v>
          </cell>
          <cell r="C382" t="str">
            <v>SANFRD</v>
          </cell>
        </row>
        <row r="383">
          <cell r="B383" t="str">
            <v>RMAID</v>
          </cell>
          <cell r="C383" t="str">
            <v>SANNA</v>
          </cell>
        </row>
        <row r="384">
          <cell r="B384" t="str">
            <v>RMAID</v>
          </cell>
          <cell r="C384" t="str">
            <v>SHUR</v>
          </cell>
        </row>
        <row r="385">
          <cell r="B385" t="str">
            <v>RMAID</v>
          </cell>
          <cell r="C385" t="str">
            <v>SPURG</v>
          </cell>
        </row>
        <row r="386">
          <cell r="B386" t="str">
            <v>RMAID</v>
          </cell>
          <cell r="C386" t="str">
            <v>TIKES</v>
          </cell>
        </row>
        <row r="387">
          <cell r="B387" t="str">
            <v>RSGC</v>
          </cell>
          <cell r="C387" t="str">
            <v>RSGC</v>
          </cell>
        </row>
        <row r="388">
          <cell r="B388" t="str">
            <v>SABIC</v>
          </cell>
          <cell r="C388" t="str">
            <v>SABIC</v>
          </cell>
        </row>
        <row r="389">
          <cell r="B389" t="str">
            <v>SAFWAY</v>
          </cell>
          <cell r="C389" t="str">
            <v>SAFWAY</v>
          </cell>
        </row>
        <row r="390">
          <cell r="B390" t="str">
            <v>SCOPE</v>
          </cell>
          <cell r="C390" t="str">
            <v>SCOPE</v>
          </cell>
        </row>
        <row r="391">
          <cell r="B391" t="str">
            <v>SEARS</v>
          </cell>
          <cell r="C391" t="str">
            <v>SEARS</v>
          </cell>
        </row>
        <row r="392">
          <cell r="B392" t="str">
            <v>SIGNAL</v>
          </cell>
          <cell r="C392" t="str">
            <v>SIGNAL</v>
          </cell>
        </row>
        <row r="393">
          <cell r="B393" t="str">
            <v>SILEX</v>
          </cell>
          <cell r="C393" t="str">
            <v>SILEX</v>
          </cell>
        </row>
        <row r="394">
          <cell r="B394" t="str">
            <v>SKOOP</v>
          </cell>
          <cell r="C394" t="str">
            <v>SKOOP</v>
          </cell>
        </row>
        <row r="395">
          <cell r="B395" t="str">
            <v>SKOOP</v>
          </cell>
          <cell r="C395" t="str">
            <v>SPINO</v>
          </cell>
        </row>
        <row r="396">
          <cell r="B396" t="str">
            <v>SML</v>
          </cell>
          <cell r="C396" t="str">
            <v>SML</v>
          </cell>
        </row>
        <row r="397">
          <cell r="B397" t="str">
            <v>SONY</v>
          </cell>
          <cell r="C397" t="str">
            <v>SONY</v>
          </cell>
        </row>
        <row r="398">
          <cell r="B398" t="str">
            <v>SPENCR</v>
          </cell>
          <cell r="C398" t="str">
            <v>SPENCR</v>
          </cell>
        </row>
        <row r="399">
          <cell r="B399" t="str">
            <v>SSHIRT</v>
          </cell>
          <cell r="C399" t="str">
            <v>SMAP</v>
          </cell>
        </row>
        <row r="400">
          <cell r="B400" t="str">
            <v>SSHIRT</v>
          </cell>
          <cell r="C400" t="str">
            <v>SSHIRT</v>
          </cell>
        </row>
        <row r="401">
          <cell r="B401" t="str">
            <v>SUPRM</v>
          </cell>
          <cell r="C401" t="str">
            <v>SUPRM</v>
          </cell>
        </row>
        <row r="402">
          <cell r="B402" t="str">
            <v>SUTTON</v>
          </cell>
          <cell r="C402" t="str">
            <v>SUTTON</v>
          </cell>
        </row>
        <row r="403">
          <cell r="B403" t="str">
            <v>TAC</v>
          </cell>
          <cell r="C403" t="str">
            <v>ALBRT</v>
          </cell>
        </row>
        <row r="404">
          <cell r="B404" t="str">
            <v>TAHARI</v>
          </cell>
          <cell r="C404" t="str">
            <v>ELIE</v>
          </cell>
        </row>
        <row r="405">
          <cell r="B405" t="str">
            <v>TAHARI</v>
          </cell>
          <cell r="C405" t="str">
            <v>TAHARI</v>
          </cell>
        </row>
        <row r="406">
          <cell r="B406" t="str">
            <v>TALBOT</v>
          </cell>
          <cell r="C406" t="str">
            <v>COLDW</v>
          </cell>
        </row>
        <row r="407">
          <cell r="B407" t="str">
            <v>TALBOT</v>
          </cell>
          <cell r="C407" t="str">
            <v>TALBOT</v>
          </cell>
        </row>
        <row r="408">
          <cell r="B408" t="str">
            <v>TARGET</v>
          </cell>
          <cell r="C408" t="str">
            <v>TARGET</v>
          </cell>
        </row>
        <row r="409">
          <cell r="B409" t="str">
            <v>TBL</v>
          </cell>
          <cell r="C409" t="str">
            <v>TBL</v>
          </cell>
        </row>
        <row r="410">
          <cell r="B410" t="str">
            <v>TENNIX</v>
          </cell>
          <cell r="C410" t="str">
            <v>TENNIX</v>
          </cell>
        </row>
        <row r="411">
          <cell r="B411" t="str">
            <v>TOMEU</v>
          </cell>
          <cell r="C411" t="str">
            <v>CKACEU</v>
          </cell>
        </row>
        <row r="412">
          <cell r="B412" t="str">
            <v>TOMEU</v>
          </cell>
          <cell r="C412" t="str">
            <v>CKDDEU</v>
          </cell>
        </row>
        <row r="413">
          <cell r="B413" t="str">
            <v>TOMEU</v>
          </cell>
          <cell r="C413" t="str">
            <v>CKDFEU</v>
          </cell>
        </row>
        <row r="414">
          <cell r="B414" t="str">
            <v>TOMEU</v>
          </cell>
          <cell r="C414" t="str">
            <v>CKFWEU</v>
          </cell>
        </row>
        <row r="415">
          <cell r="B415" t="str">
            <v>TOMEU</v>
          </cell>
          <cell r="C415" t="str">
            <v>CKJEEU</v>
          </cell>
        </row>
        <row r="416">
          <cell r="B416" t="str">
            <v>TOMEU</v>
          </cell>
          <cell r="C416" t="str">
            <v>CKKDEU</v>
          </cell>
        </row>
        <row r="417">
          <cell r="B417" t="str">
            <v>TOMEU</v>
          </cell>
          <cell r="C417" t="str">
            <v>CKMSEU</v>
          </cell>
        </row>
        <row r="418">
          <cell r="B418" t="str">
            <v>TOMEU</v>
          </cell>
          <cell r="C418" t="str">
            <v>CKPFEU</v>
          </cell>
        </row>
        <row r="419">
          <cell r="B419" t="str">
            <v>TOMEU</v>
          </cell>
          <cell r="C419" t="str">
            <v>CKRTEU</v>
          </cell>
        </row>
        <row r="420">
          <cell r="B420" t="str">
            <v>TOMEU</v>
          </cell>
          <cell r="C420" t="str">
            <v>CKSWEU</v>
          </cell>
        </row>
        <row r="421">
          <cell r="B421" t="str">
            <v>TOMEU</v>
          </cell>
          <cell r="C421" t="str">
            <v>CKUNEU</v>
          </cell>
        </row>
        <row r="422">
          <cell r="B422" t="str">
            <v>TOMEU</v>
          </cell>
          <cell r="C422" t="str">
            <v>CKWOEU</v>
          </cell>
        </row>
        <row r="423">
          <cell r="B423" t="str">
            <v>TOMEU</v>
          </cell>
          <cell r="C423" t="str">
            <v>THPRO</v>
          </cell>
        </row>
        <row r="424">
          <cell r="B424" t="str">
            <v>TOMEU</v>
          </cell>
          <cell r="C424" t="str">
            <v>TOMATH</v>
          </cell>
        </row>
        <row r="425">
          <cell r="B425" t="str">
            <v>TOMEU</v>
          </cell>
          <cell r="C425" t="str">
            <v>TOMBOD</v>
          </cell>
        </row>
        <row r="426">
          <cell r="B426" t="str">
            <v>TOMEU</v>
          </cell>
          <cell r="C426" t="str">
            <v>TOMCEU</v>
          </cell>
        </row>
        <row r="427">
          <cell r="B427" t="str">
            <v>TOMEU</v>
          </cell>
          <cell r="C427" t="str">
            <v>TOMCOL</v>
          </cell>
        </row>
        <row r="428">
          <cell r="B428" t="str">
            <v>TOMEU</v>
          </cell>
          <cell r="C428" t="str">
            <v>TOMEU</v>
          </cell>
        </row>
        <row r="429">
          <cell r="B429" t="str">
            <v>TOMEU</v>
          </cell>
          <cell r="C429" t="str">
            <v>TOMFTW</v>
          </cell>
        </row>
        <row r="430">
          <cell r="B430" t="str">
            <v>TOMEU</v>
          </cell>
          <cell r="C430" t="str">
            <v>TOMHAN</v>
          </cell>
        </row>
        <row r="431">
          <cell r="B431" t="str">
            <v>TOMEU</v>
          </cell>
          <cell r="C431" t="str">
            <v>TOMJEU</v>
          </cell>
        </row>
        <row r="432">
          <cell r="B432" t="str">
            <v>TOMEU</v>
          </cell>
          <cell r="C432" t="str">
            <v>TOMRTL</v>
          </cell>
        </row>
        <row r="433">
          <cell r="B433" t="str">
            <v>TOMEU</v>
          </cell>
          <cell r="C433" t="str">
            <v>TOMSEU</v>
          </cell>
        </row>
        <row r="434">
          <cell r="B434" t="str">
            <v>TOMEU</v>
          </cell>
          <cell r="C434" t="str">
            <v>TOMSPO</v>
          </cell>
        </row>
        <row r="435">
          <cell r="B435" t="str">
            <v>TOMEU</v>
          </cell>
          <cell r="C435" t="str">
            <v>TOMTA</v>
          </cell>
        </row>
        <row r="436">
          <cell r="B436" t="str">
            <v>TOMEU</v>
          </cell>
          <cell r="C436" t="str">
            <v>TOMWEU</v>
          </cell>
        </row>
        <row r="437">
          <cell r="B437" t="str">
            <v>TOMRA</v>
          </cell>
          <cell r="C437" t="str">
            <v>TOMRA</v>
          </cell>
        </row>
        <row r="438">
          <cell r="B438" t="str">
            <v>TOPO</v>
          </cell>
          <cell r="C438" t="str">
            <v>TOPO</v>
          </cell>
        </row>
        <row r="439">
          <cell r="B439" t="str">
            <v>TORYB</v>
          </cell>
          <cell r="C439" t="str">
            <v>TORAS</v>
          </cell>
        </row>
        <row r="440">
          <cell r="B440" t="str">
            <v>TORYB</v>
          </cell>
          <cell r="C440" t="str">
            <v>TOREU</v>
          </cell>
        </row>
        <row r="441">
          <cell r="B441" t="str">
            <v>TORYB</v>
          </cell>
          <cell r="C441" t="str">
            <v>TORUS</v>
          </cell>
        </row>
        <row r="442">
          <cell r="B442" t="str">
            <v>TOTES</v>
          </cell>
          <cell r="C442" t="str">
            <v>TOTES</v>
          </cell>
        </row>
        <row r="443">
          <cell r="B443" t="str">
            <v>TRU</v>
          </cell>
          <cell r="C443" t="str">
            <v>TRU</v>
          </cell>
        </row>
        <row r="444">
          <cell r="B444" t="str">
            <v>TRU</v>
          </cell>
          <cell r="C444" t="str">
            <v>TRUAPP</v>
          </cell>
        </row>
        <row r="445">
          <cell r="B445" t="str">
            <v>TRU</v>
          </cell>
          <cell r="C445" t="str">
            <v>TRUAU</v>
          </cell>
        </row>
        <row r="446">
          <cell r="B446" t="str">
            <v>TRU</v>
          </cell>
          <cell r="C446" t="str">
            <v>TRUEIC</v>
          </cell>
        </row>
        <row r="447">
          <cell r="B447" t="str">
            <v>TRU</v>
          </cell>
          <cell r="C447" t="str">
            <v>TRUINT</v>
          </cell>
        </row>
        <row r="448">
          <cell r="B448" t="str">
            <v>TRU</v>
          </cell>
          <cell r="C448" t="str">
            <v>TRUUS</v>
          </cell>
        </row>
        <row r="449">
          <cell r="B449" t="str">
            <v>TWEEN</v>
          </cell>
          <cell r="C449" t="str">
            <v>AGSCA</v>
          </cell>
        </row>
        <row r="450">
          <cell r="B450" t="str">
            <v>TWEEN</v>
          </cell>
          <cell r="C450" t="str">
            <v>AGSDB</v>
          </cell>
        </row>
        <row r="451">
          <cell r="B451" t="str">
            <v>TWEEN</v>
          </cell>
          <cell r="C451" t="str">
            <v>AGSLB</v>
          </cell>
        </row>
        <row r="452">
          <cell r="B452" t="str">
            <v>TWEEN</v>
          </cell>
          <cell r="C452" t="str">
            <v>JUSTI</v>
          </cell>
        </row>
        <row r="453">
          <cell r="B453" t="str">
            <v>TWEEN</v>
          </cell>
          <cell r="C453" t="str">
            <v>MAUDB</v>
          </cell>
        </row>
        <row r="454">
          <cell r="B454" t="str">
            <v>ASCENA</v>
          </cell>
          <cell r="C454" t="str">
            <v>MAURI</v>
          </cell>
        </row>
        <row r="455">
          <cell r="B455" t="str">
            <v>TWEEN</v>
          </cell>
          <cell r="C455" t="str">
            <v>TWEEN</v>
          </cell>
        </row>
        <row r="456">
          <cell r="B456" t="str">
            <v>TWO</v>
          </cell>
          <cell r="C456" t="str">
            <v>TWO</v>
          </cell>
        </row>
        <row r="457">
          <cell r="B457" t="str">
            <v>UA</v>
          </cell>
          <cell r="C457" t="str">
            <v>ARMOUR</v>
          </cell>
        </row>
        <row r="458">
          <cell r="B458" t="str">
            <v>UA</v>
          </cell>
          <cell r="C458" t="str">
            <v>UAAIR</v>
          </cell>
        </row>
        <row r="459">
          <cell r="B459" t="str">
            <v>UA</v>
          </cell>
          <cell r="C459" t="str">
            <v>UADSHP</v>
          </cell>
        </row>
        <row r="460">
          <cell r="B460" t="str">
            <v>UA</v>
          </cell>
          <cell r="C460" t="str">
            <v>UATRPL</v>
          </cell>
        </row>
        <row r="461">
          <cell r="B461" t="str">
            <v>UA</v>
          </cell>
          <cell r="C461" t="str">
            <v>UAWEN</v>
          </cell>
        </row>
        <row r="462">
          <cell r="B462" t="str">
            <v>URBAN</v>
          </cell>
          <cell r="C462" t="str">
            <v>URBAN</v>
          </cell>
        </row>
        <row r="463">
          <cell r="B463" t="str">
            <v>VESTI</v>
          </cell>
          <cell r="C463" t="str">
            <v>VESTI</v>
          </cell>
        </row>
        <row r="464">
          <cell r="B464" t="str">
            <v>VFC</v>
          </cell>
          <cell r="C464" t="str">
            <v>IMAGE</v>
          </cell>
        </row>
        <row r="465">
          <cell r="B465" t="str">
            <v>VFC</v>
          </cell>
          <cell r="C465" t="str">
            <v>JEANF</v>
          </cell>
        </row>
        <row r="466">
          <cell r="B466" t="str">
            <v>VFC</v>
          </cell>
          <cell r="C466" t="str">
            <v>JEANS</v>
          </cell>
        </row>
        <row r="467">
          <cell r="B467" t="str">
            <v>VFC</v>
          </cell>
          <cell r="C467" t="str">
            <v>OUTDOR</v>
          </cell>
        </row>
        <row r="468">
          <cell r="B468" t="str">
            <v>VFC</v>
          </cell>
          <cell r="C468" t="str">
            <v>SPORTS</v>
          </cell>
        </row>
        <row r="469">
          <cell r="B469" t="str">
            <v>VFC</v>
          </cell>
          <cell r="C469" t="str">
            <v>VFC</v>
          </cell>
        </row>
        <row r="470">
          <cell r="B470" t="str">
            <v>VFC</v>
          </cell>
          <cell r="C470" t="str">
            <v>XSJVF</v>
          </cell>
        </row>
        <row r="471">
          <cell r="B471" t="str">
            <v>VS</v>
          </cell>
          <cell r="C471" t="str">
            <v>MAST</v>
          </cell>
        </row>
        <row r="472">
          <cell r="B472" t="str">
            <v>WATHNE</v>
          </cell>
          <cell r="C472" t="str">
            <v>WATHNE</v>
          </cell>
        </row>
        <row r="473">
          <cell r="B473" t="str">
            <v>WATTS</v>
          </cell>
          <cell r="C473" t="str">
            <v>DORM</v>
          </cell>
        </row>
        <row r="474">
          <cell r="B474" t="str">
            <v>WEARME</v>
          </cell>
          <cell r="C474" t="str">
            <v>WEARME</v>
          </cell>
        </row>
        <row r="475">
          <cell r="B475" t="str">
            <v>WODUS</v>
          </cell>
          <cell r="C475" t="str">
            <v>WODUK</v>
          </cell>
        </row>
        <row r="476">
          <cell r="B476" t="str">
            <v>WODUS</v>
          </cell>
          <cell r="C476" t="str">
            <v>WODUS</v>
          </cell>
        </row>
        <row r="477">
          <cell r="B477" t="str">
            <v>WRNCO</v>
          </cell>
          <cell r="C477" t="str">
            <v>AFC</v>
          </cell>
        </row>
        <row r="478">
          <cell r="B478" t="str">
            <v>WRNCO</v>
          </cell>
          <cell r="C478" t="str">
            <v>PVHJA</v>
          </cell>
        </row>
        <row r="479">
          <cell r="B479" t="str">
            <v>WRNCO</v>
          </cell>
          <cell r="C479" t="str">
            <v>THAS</v>
          </cell>
        </row>
        <row r="480">
          <cell r="B480" t="str">
            <v>WRNCO</v>
          </cell>
          <cell r="C480" t="str">
            <v>WARAS</v>
          </cell>
        </row>
        <row r="481">
          <cell r="B481" t="str">
            <v>WRNCO</v>
          </cell>
          <cell r="C481" t="str">
            <v>WARDH</v>
          </cell>
        </row>
        <row r="482">
          <cell r="B482" t="str">
            <v>WRNCO</v>
          </cell>
          <cell r="C482" t="str">
            <v>WAREU</v>
          </cell>
        </row>
        <row r="483">
          <cell r="B483" t="str">
            <v>WARMEX</v>
          </cell>
          <cell r="C483" t="str">
            <v>WARMEX</v>
          </cell>
        </row>
        <row r="484">
          <cell r="B484" t="str">
            <v>WRNCO</v>
          </cell>
          <cell r="C484" t="str">
            <v>WRNCO</v>
          </cell>
        </row>
        <row r="485">
          <cell r="B485" t="str">
            <v>WRNCO</v>
          </cell>
          <cell r="C485" t="str">
            <v>XWBRV</v>
          </cell>
        </row>
        <row r="486">
          <cell r="B486" t="str">
            <v>WWOF</v>
          </cell>
          <cell r="C486" t="str">
            <v>WWIW</v>
          </cell>
        </row>
        <row r="487">
          <cell r="B487" t="str">
            <v>WWOF</v>
          </cell>
          <cell r="C487" t="str">
            <v>WWIWF</v>
          </cell>
        </row>
        <row r="488">
          <cell r="B488" t="str">
            <v>WYNBRG</v>
          </cell>
          <cell r="C488" t="str">
            <v>WYNBRG</v>
          </cell>
        </row>
        <row r="489">
          <cell r="B489" t="str">
            <v>X1CGL</v>
          </cell>
          <cell r="C489" t="str">
            <v>XSURI</v>
          </cell>
        </row>
        <row r="490">
          <cell r="B490" t="str">
            <v>X1CGL</v>
          </cell>
          <cell r="C490" t="str">
            <v>XVRTY</v>
          </cell>
        </row>
        <row r="491">
          <cell r="B491" t="str">
            <v>X1SPEQ</v>
          </cell>
          <cell r="C491" t="str">
            <v>X1SPEQ</v>
          </cell>
        </row>
        <row r="492">
          <cell r="B492" t="str">
            <v>X2BAL</v>
          </cell>
          <cell r="C492" t="str">
            <v>X2BAL</v>
          </cell>
        </row>
        <row r="493">
          <cell r="B493" t="str">
            <v>X2BECK</v>
          </cell>
          <cell r="C493" t="str">
            <v>X2BECK</v>
          </cell>
        </row>
        <row r="494">
          <cell r="B494" t="str">
            <v>X2DISP</v>
          </cell>
          <cell r="C494" t="str">
            <v>X2DISP</v>
          </cell>
        </row>
        <row r="495">
          <cell r="B495" t="str">
            <v>X2FORD</v>
          </cell>
          <cell r="C495" t="str">
            <v>X2FORD</v>
          </cell>
        </row>
        <row r="496">
          <cell r="B496" t="str">
            <v>X2GEL</v>
          </cell>
          <cell r="C496" t="str">
            <v>X2GEL</v>
          </cell>
        </row>
        <row r="497">
          <cell r="B497" t="str">
            <v>X2SMCO</v>
          </cell>
          <cell r="C497" t="str">
            <v>X2SMCO</v>
          </cell>
        </row>
        <row r="498">
          <cell r="B498" t="str">
            <v>X2SPOR</v>
          </cell>
          <cell r="C498" t="str">
            <v>X2SPOR</v>
          </cell>
        </row>
        <row r="499">
          <cell r="B499" t="str">
            <v>X2TTPL</v>
          </cell>
          <cell r="C499" t="str">
            <v>X2TTPL</v>
          </cell>
        </row>
        <row r="500">
          <cell r="B500" t="str">
            <v>X3HPI</v>
          </cell>
          <cell r="C500" t="str">
            <v>X3HPI</v>
          </cell>
        </row>
        <row r="501">
          <cell r="B501" t="str">
            <v>X3WUNS</v>
          </cell>
          <cell r="C501" t="str">
            <v>X3WUNS</v>
          </cell>
        </row>
        <row r="502">
          <cell r="B502" t="str">
            <v>X47BL</v>
          </cell>
          <cell r="C502" t="str">
            <v>X47BL</v>
          </cell>
        </row>
        <row r="503">
          <cell r="B503" t="str">
            <v>X4MAE</v>
          </cell>
          <cell r="C503" t="str">
            <v>X4MAE</v>
          </cell>
        </row>
        <row r="504">
          <cell r="B504" t="str">
            <v>X4TICH</v>
          </cell>
          <cell r="C504" t="str">
            <v>X4TICH</v>
          </cell>
        </row>
        <row r="505">
          <cell r="B505" t="str">
            <v>X5LOLL</v>
          </cell>
          <cell r="C505" t="str">
            <v>X5LOLL</v>
          </cell>
        </row>
        <row r="506">
          <cell r="B506" t="str">
            <v>X5MARU</v>
          </cell>
          <cell r="C506" t="str">
            <v>X5MARU</v>
          </cell>
        </row>
        <row r="507">
          <cell r="B507" t="str">
            <v>X5MCCA</v>
          </cell>
          <cell r="C507" t="str">
            <v>X5MCCA</v>
          </cell>
        </row>
        <row r="508">
          <cell r="B508" t="str">
            <v>X5SPEE</v>
          </cell>
          <cell r="C508" t="str">
            <v>X5SPEE</v>
          </cell>
        </row>
        <row r="509">
          <cell r="B509" t="str">
            <v>X5SSC</v>
          </cell>
          <cell r="C509" t="str">
            <v>X5SSC</v>
          </cell>
        </row>
        <row r="510">
          <cell r="B510" t="str">
            <v>XABET</v>
          </cell>
          <cell r="C510" t="str">
            <v>XABET</v>
          </cell>
        </row>
        <row r="511">
          <cell r="B511" t="str">
            <v>XACCB</v>
          </cell>
          <cell r="C511" t="str">
            <v>XACCB</v>
          </cell>
        </row>
        <row r="512">
          <cell r="B512" t="str">
            <v>XADAD</v>
          </cell>
          <cell r="C512" t="str">
            <v>XADAD</v>
          </cell>
        </row>
        <row r="513">
          <cell r="B513" t="str">
            <v>XADPE</v>
          </cell>
          <cell r="C513" t="str">
            <v>XADPE</v>
          </cell>
        </row>
        <row r="514">
          <cell r="B514" t="str">
            <v>XAGMV</v>
          </cell>
          <cell r="C514" t="str">
            <v>XAGMV</v>
          </cell>
        </row>
        <row r="515">
          <cell r="B515" t="str">
            <v>XAHP7</v>
          </cell>
          <cell r="C515" t="str">
            <v>XAHP7</v>
          </cell>
        </row>
        <row r="516">
          <cell r="B516" t="str">
            <v>XALCI</v>
          </cell>
          <cell r="C516" t="str">
            <v>XALCI</v>
          </cell>
        </row>
        <row r="517">
          <cell r="B517" t="str">
            <v>XALPZ</v>
          </cell>
          <cell r="C517" t="str">
            <v>XALPZ</v>
          </cell>
        </row>
        <row r="518">
          <cell r="B518" t="str">
            <v>XAPAT</v>
          </cell>
          <cell r="C518" t="str">
            <v>XAPAT</v>
          </cell>
        </row>
        <row r="519">
          <cell r="B519" t="str">
            <v>XAPCK</v>
          </cell>
          <cell r="C519" t="str">
            <v>XAPCK</v>
          </cell>
        </row>
        <row r="520">
          <cell r="B520" t="str">
            <v>XASSD</v>
          </cell>
          <cell r="C520" t="str">
            <v>XASSD</v>
          </cell>
        </row>
        <row r="521">
          <cell r="B521" t="str">
            <v>XATEK</v>
          </cell>
          <cell r="C521" t="str">
            <v>XATEK</v>
          </cell>
        </row>
        <row r="522">
          <cell r="B522" t="str">
            <v>XATIP</v>
          </cell>
          <cell r="C522" t="str">
            <v>XATIP</v>
          </cell>
        </row>
        <row r="523">
          <cell r="B523" t="str">
            <v>XATPE</v>
          </cell>
          <cell r="C523" t="str">
            <v>XATPE</v>
          </cell>
        </row>
        <row r="524">
          <cell r="B524" t="str">
            <v>XATPT</v>
          </cell>
          <cell r="C524" t="str">
            <v>XATPT</v>
          </cell>
        </row>
        <row r="525">
          <cell r="B525" t="str">
            <v>XACFO</v>
          </cell>
          <cell r="C525" t="str">
            <v>XACFO</v>
          </cell>
        </row>
        <row r="526">
          <cell r="B526" t="str">
            <v>XAUHC</v>
          </cell>
          <cell r="C526" t="str">
            <v>XAUHC</v>
          </cell>
        </row>
        <row r="527">
          <cell r="B527" t="str">
            <v>XBAHT</v>
          </cell>
          <cell r="C527" t="str">
            <v>XBAHT</v>
          </cell>
        </row>
        <row r="528">
          <cell r="B528" t="str">
            <v>XBALD</v>
          </cell>
          <cell r="C528" t="str">
            <v>XBALD</v>
          </cell>
        </row>
        <row r="529">
          <cell r="B529" t="str">
            <v>XBATA</v>
          </cell>
          <cell r="C529" t="str">
            <v>XBATA</v>
          </cell>
        </row>
        <row r="530">
          <cell r="B530" t="str">
            <v>XBBHI</v>
          </cell>
          <cell r="C530" t="str">
            <v>XBBHI</v>
          </cell>
        </row>
        <row r="531">
          <cell r="B531" t="str">
            <v>XBDIT</v>
          </cell>
          <cell r="C531" t="str">
            <v>XBDIT</v>
          </cell>
        </row>
        <row r="532">
          <cell r="B532" t="str">
            <v>XBETT</v>
          </cell>
          <cell r="C532" t="str">
            <v>XBETT</v>
          </cell>
        </row>
        <row r="533">
          <cell r="B533" t="str">
            <v>XBFPM</v>
          </cell>
          <cell r="C533" t="str">
            <v>XBFPM</v>
          </cell>
        </row>
        <row r="534">
          <cell r="B534" t="str">
            <v>XBGCK</v>
          </cell>
          <cell r="C534" t="str">
            <v>XBGCK</v>
          </cell>
        </row>
        <row r="535">
          <cell r="B535" t="str">
            <v>XBIGS</v>
          </cell>
          <cell r="C535" t="str">
            <v>XBIGS</v>
          </cell>
        </row>
        <row r="536">
          <cell r="B536" t="str">
            <v>XBLAIN</v>
          </cell>
          <cell r="C536" t="str">
            <v>XBLAIN</v>
          </cell>
        </row>
        <row r="537">
          <cell r="B537" t="str">
            <v>XBLOT</v>
          </cell>
          <cell r="C537" t="str">
            <v>XBLOT</v>
          </cell>
        </row>
        <row r="538">
          <cell r="B538" t="str">
            <v>XBRSC</v>
          </cell>
          <cell r="C538" t="str">
            <v>XBRSC</v>
          </cell>
        </row>
        <row r="539">
          <cell r="B539" t="str">
            <v>XBSKY</v>
          </cell>
          <cell r="C539" t="str">
            <v>XBSKY</v>
          </cell>
        </row>
        <row r="540">
          <cell r="B540" t="str">
            <v>XBVCS</v>
          </cell>
          <cell r="C540" t="str">
            <v>XBVCS</v>
          </cell>
        </row>
        <row r="541">
          <cell r="B541" t="str">
            <v>XCAC</v>
          </cell>
          <cell r="C541" t="str">
            <v>XCAC</v>
          </cell>
        </row>
        <row r="542">
          <cell r="B542" t="str">
            <v>XCALM</v>
          </cell>
          <cell r="C542" t="str">
            <v>XCALM</v>
          </cell>
        </row>
        <row r="543">
          <cell r="B543" t="str">
            <v>XCANT</v>
          </cell>
          <cell r="C543" t="str">
            <v>XCANT</v>
          </cell>
        </row>
        <row r="544">
          <cell r="B544" t="str">
            <v>XCARL</v>
          </cell>
          <cell r="C544" t="str">
            <v>XCARL</v>
          </cell>
        </row>
        <row r="545">
          <cell r="B545" t="str">
            <v>XCASI</v>
          </cell>
          <cell r="C545" t="str">
            <v>XCASI</v>
          </cell>
        </row>
        <row r="546">
          <cell r="B546" t="str">
            <v>XCBSB</v>
          </cell>
          <cell r="C546" t="str">
            <v>XCBSB</v>
          </cell>
        </row>
        <row r="547">
          <cell r="B547" t="str">
            <v>XCCIN</v>
          </cell>
          <cell r="C547" t="str">
            <v>XCCIN</v>
          </cell>
        </row>
        <row r="548">
          <cell r="B548" t="str">
            <v>XCFLT</v>
          </cell>
          <cell r="C548" t="str">
            <v>XCFLT</v>
          </cell>
        </row>
        <row r="549">
          <cell r="B549" t="str">
            <v>XCGPA</v>
          </cell>
          <cell r="C549" t="str">
            <v>XCGPA</v>
          </cell>
        </row>
        <row r="550">
          <cell r="B550" t="str">
            <v>XCGPA</v>
          </cell>
          <cell r="C550" t="str">
            <v>XCGPV</v>
          </cell>
        </row>
        <row r="551">
          <cell r="B551" t="str">
            <v>XCHLG</v>
          </cell>
          <cell r="C551" t="str">
            <v>XCHLG</v>
          </cell>
        </row>
        <row r="552">
          <cell r="B552" t="str">
            <v>XCHSL</v>
          </cell>
          <cell r="C552" t="str">
            <v>XCHSL</v>
          </cell>
        </row>
        <row r="553">
          <cell r="B553" t="str">
            <v>XCIPS</v>
          </cell>
          <cell r="C553" t="str">
            <v>XCIPS</v>
          </cell>
        </row>
        <row r="554">
          <cell r="B554" t="str">
            <v>XCOEL</v>
          </cell>
          <cell r="C554" t="str">
            <v>XCOEL</v>
          </cell>
        </row>
        <row r="555">
          <cell r="B555" t="str">
            <v>XCOLPL</v>
          </cell>
          <cell r="C555" t="str">
            <v>XCOLPL</v>
          </cell>
        </row>
        <row r="556">
          <cell r="B556" t="str">
            <v>XCOOP</v>
          </cell>
          <cell r="C556" t="str">
            <v>XCOOP</v>
          </cell>
        </row>
        <row r="557">
          <cell r="B557" t="str">
            <v>XCOPP</v>
          </cell>
          <cell r="C557" t="str">
            <v>XCOPP</v>
          </cell>
        </row>
        <row r="558">
          <cell r="B558" t="str">
            <v>XCOTA</v>
          </cell>
          <cell r="C558" t="str">
            <v>XCOTA</v>
          </cell>
        </row>
        <row r="559">
          <cell r="B559" t="str">
            <v>XCOTY</v>
          </cell>
          <cell r="C559" t="str">
            <v>XCOTY</v>
          </cell>
        </row>
        <row r="560">
          <cell r="B560" t="str">
            <v>XCSS</v>
          </cell>
          <cell r="C560" t="str">
            <v>XCRGB</v>
          </cell>
        </row>
        <row r="561">
          <cell r="B561" t="str">
            <v>XCSCPL</v>
          </cell>
          <cell r="C561" t="str">
            <v>XCSCPL</v>
          </cell>
        </row>
        <row r="562">
          <cell r="B562" t="str">
            <v>XCSTA</v>
          </cell>
          <cell r="C562" t="str">
            <v>XCSTA</v>
          </cell>
        </row>
        <row r="563">
          <cell r="B563" t="str">
            <v>XCTLG</v>
          </cell>
          <cell r="C563" t="str">
            <v>XCTLG</v>
          </cell>
        </row>
        <row r="564">
          <cell r="B564" t="str">
            <v>XCWTD</v>
          </cell>
          <cell r="C564" t="str">
            <v>XCWTD</v>
          </cell>
        </row>
        <row r="565">
          <cell r="B565" t="str">
            <v>XCYGR</v>
          </cell>
          <cell r="C565" t="str">
            <v>XCYGR</v>
          </cell>
        </row>
        <row r="566">
          <cell r="B566" t="str">
            <v>XDACL</v>
          </cell>
          <cell r="C566" t="str">
            <v>XDACL</v>
          </cell>
        </row>
        <row r="567">
          <cell r="B567" t="str">
            <v>XDATC</v>
          </cell>
          <cell r="C567" t="str">
            <v>XDATC</v>
          </cell>
        </row>
        <row r="568">
          <cell r="B568" t="str">
            <v>XDEMS</v>
          </cell>
          <cell r="C568" t="str">
            <v>XDEMS</v>
          </cell>
        </row>
        <row r="569">
          <cell r="B569" t="str">
            <v>XDGAS</v>
          </cell>
          <cell r="C569" t="str">
            <v>XDGAS</v>
          </cell>
        </row>
        <row r="570">
          <cell r="B570" t="str">
            <v>XDGC</v>
          </cell>
          <cell r="C570" t="str">
            <v>XDGC</v>
          </cell>
        </row>
        <row r="571">
          <cell r="B571" t="str">
            <v>XDOIT</v>
          </cell>
          <cell r="C571" t="str">
            <v>XDOIT</v>
          </cell>
        </row>
        <row r="572">
          <cell r="B572" t="str">
            <v>XDONG</v>
          </cell>
          <cell r="C572" t="str">
            <v>XDONG</v>
          </cell>
        </row>
        <row r="573">
          <cell r="B573" t="str">
            <v>XDOPA</v>
          </cell>
          <cell r="C573" t="str">
            <v>XDOPA</v>
          </cell>
        </row>
        <row r="574">
          <cell r="B574" t="str">
            <v>XDSPP</v>
          </cell>
          <cell r="C574" t="str">
            <v>XDSPP</v>
          </cell>
        </row>
        <row r="575">
          <cell r="B575" t="str">
            <v>XDSYS</v>
          </cell>
          <cell r="C575" t="str">
            <v>XDSYS</v>
          </cell>
        </row>
        <row r="576">
          <cell r="B576" t="str">
            <v>XEDPF</v>
          </cell>
          <cell r="C576" t="str">
            <v>XEDPF</v>
          </cell>
        </row>
        <row r="577">
          <cell r="B577" t="str">
            <v>XEKCP</v>
          </cell>
          <cell r="C577" t="str">
            <v>XEKCP</v>
          </cell>
        </row>
        <row r="578">
          <cell r="B578" t="str">
            <v>XEMTS</v>
          </cell>
          <cell r="C578" t="str">
            <v>XEMTS</v>
          </cell>
        </row>
        <row r="579">
          <cell r="B579" t="str">
            <v>XEWGB</v>
          </cell>
          <cell r="C579" t="str">
            <v>XEWGB</v>
          </cell>
        </row>
        <row r="580">
          <cell r="B580" t="str">
            <v>XFALH</v>
          </cell>
          <cell r="C580" t="str">
            <v>XFALH</v>
          </cell>
        </row>
        <row r="581">
          <cell r="B581" t="str">
            <v>XFCPE</v>
          </cell>
          <cell r="C581" t="str">
            <v>XFCPE</v>
          </cell>
        </row>
        <row r="582">
          <cell r="B582" t="str">
            <v>XFCSA</v>
          </cell>
          <cell r="C582" t="str">
            <v>XFCSA</v>
          </cell>
        </row>
        <row r="583">
          <cell r="B583" t="str">
            <v>XFIKA</v>
          </cell>
          <cell r="C583" t="str">
            <v>XFIKA</v>
          </cell>
        </row>
        <row r="584">
          <cell r="B584" t="str">
            <v>XFLEP</v>
          </cell>
          <cell r="C584" t="str">
            <v>XFLEP</v>
          </cell>
        </row>
        <row r="585">
          <cell r="B585" t="str">
            <v>XFMGH</v>
          </cell>
          <cell r="C585" t="str">
            <v>XFMGH</v>
          </cell>
        </row>
        <row r="586">
          <cell r="B586" t="str">
            <v>XFRAN</v>
          </cell>
          <cell r="C586" t="str">
            <v>XFRAN</v>
          </cell>
        </row>
        <row r="587">
          <cell r="B587" t="str">
            <v>XFRITZ</v>
          </cell>
          <cell r="C587" t="str">
            <v>XFRITZ</v>
          </cell>
        </row>
        <row r="588">
          <cell r="B588" t="str">
            <v>XFUXE</v>
          </cell>
          <cell r="C588" t="str">
            <v>XFUXE</v>
          </cell>
        </row>
        <row r="589">
          <cell r="B589" t="str">
            <v>XGASU</v>
          </cell>
          <cell r="C589" t="str">
            <v>XGASU</v>
          </cell>
        </row>
        <row r="590">
          <cell r="B590" t="str">
            <v>XGAYT</v>
          </cell>
          <cell r="C590" t="str">
            <v>XGAYT</v>
          </cell>
        </row>
        <row r="591">
          <cell r="B591" t="str">
            <v>XGBBG</v>
          </cell>
          <cell r="C591" t="str">
            <v>XGBBG</v>
          </cell>
        </row>
        <row r="592">
          <cell r="B592" t="str">
            <v>XGETE</v>
          </cell>
          <cell r="C592" t="str">
            <v>XGETE</v>
          </cell>
        </row>
        <row r="593">
          <cell r="B593" t="str">
            <v>XGEWD</v>
          </cell>
          <cell r="C593" t="str">
            <v>XGEWD</v>
          </cell>
        </row>
        <row r="594">
          <cell r="B594" t="str">
            <v>XGFA</v>
          </cell>
          <cell r="C594" t="str">
            <v>XGFA</v>
          </cell>
        </row>
        <row r="595">
          <cell r="B595" t="str">
            <v>XGOOL</v>
          </cell>
          <cell r="C595" t="str">
            <v>XGOOL</v>
          </cell>
        </row>
        <row r="596">
          <cell r="B596" t="str">
            <v>XGRDI</v>
          </cell>
          <cell r="C596" t="str">
            <v>XGRDI</v>
          </cell>
        </row>
        <row r="597">
          <cell r="B597" t="str">
            <v>XGUCO</v>
          </cell>
          <cell r="C597" t="str">
            <v>XGUCO</v>
          </cell>
        </row>
        <row r="598">
          <cell r="B598" t="str">
            <v>XGUTL</v>
          </cell>
          <cell r="C598" t="str">
            <v>XGUTL</v>
          </cell>
        </row>
        <row r="599">
          <cell r="B599" t="str">
            <v>XHAGL</v>
          </cell>
          <cell r="C599" t="str">
            <v>XHAGL</v>
          </cell>
        </row>
        <row r="600">
          <cell r="B600" t="str">
            <v>XHBIL</v>
          </cell>
          <cell r="C600" t="str">
            <v>XHBIL</v>
          </cell>
        </row>
        <row r="601">
          <cell r="B601" t="str">
            <v>XIDSA</v>
          </cell>
          <cell r="C601" t="str">
            <v>XIDSA</v>
          </cell>
        </row>
        <row r="602">
          <cell r="B602" t="str">
            <v>XIGDG</v>
          </cell>
          <cell r="C602" t="str">
            <v>XIGDG</v>
          </cell>
        </row>
        <row r="603">
          <cell r="B603" t="str">
            <v>XIGPO</v>
          </cell>
          <cell r="C603" t="str">
            <v>XIGPO</v>
          </cell>
        </row>
        <row r="604">
          <cell r="B604" t="str">
            <v>XINMC</v>
          </cell>
          <cell r="C604" t="str">
            <v>XINMC</v>
          </cell>
        </row>
        <row r="605">
          <cell r="B605" t="str">
            <v>XIRGA</v>
          </cell>
          <cell r="C605" t="str">
            <v>XIRGA</v>
          </cell>
        </row>
        <row r="606">
          <cell r="B606" t="str">
            <v>XIRISP</v>
          </cell>
          <cell r="C606" t="str">
            <v>XIRISP</v>
          </cell>
        </row>
        <row r="607">
          <cell r="B607" t="str">
            <v>XJINW</v>
          </cell>
          <cell r="C607" t="str">
            <v>XJINW</v>
          </cell>
        </row>
        <row r="608">
          <cell r="B608" t="str">
            <v>XJTIN</v>
          </cell>
          <cell r="C608" t="str">
            <v>XJTIN</v>
          </cell>
        </row>
        <row r="609">
          <cell r="B609" t="str">
            <v>XKEENI</v>
          </cell>
          <cell r="C609" t="str">
            <v>XKEENI</v>
          </cell>
        </row>
        <row r="610">
          <cell r="B610" t="str">
            <v>XKLLG</v>
          </cell>
          <cell r="C610" t="str">
            <v>XKLLG</v>
          </cell>
        </row>
        <row r="611">
          <cell r="B611" t="str">
            <v>XKOFO</v>
          </cell>
          <cell r="C611" t="str">
            <v>XKOFO</v>
          </cell>
        </row>
        <row r="612">
          <cell r="B612" t="str">
            <v>XKOMAR</v>
          </cell>
          <cell r="C612" t="str">
            <v>XKOMAR</v>
          </cell>
        </row>
        <row r="613">
          <cell r="B613" t="str">
            <v>XKWET</v>
          </cell>
          <cell r="C613" t="str">
            <v>XKWET</v>
          </cell>
        </row>
        <row r="614">
          <cell r="B614" t="str">
            <v>XLATH</v>
          </cell>
          <cell r="C614" t="str">
            <v>XLATH</v>
          </cell>
        </row>
        <row r="615">
          <cell r="B615" t="str">
            <v>XLEBE</v>
          </cell>
          <cell r="C615" t="str">
            <v>XLEBE</v>
          </cell>
        </row>
        <row r="616">
          <cell r="B616" t="str">
            <v>XLEBI</v>
          </cell>
          <cell r="C616" t="str">
            <v>XLEBI</v>
          </cell>
        </row>
        <row r="617">
          <cell r="B617" t="str">
            <v>XLIETZ</v>
          </cell>
          <cell r="C617" t="str">
            <v>XLIETZ</v>
          </cell>
        </row>
        <row r="618">
          <cell r="B618" t="str">
            <v>XLLYR</v>
          </cell>
          <cell r="C618" t="str">
            <v>XLLYR</v>
          </cell>
        </row>
        <row r="619">
          <cell r="B619" t="str">
            <v>XLUGU</v>
          </cell>
          <cell r="C619" t="str">
            <v>XLUGU</v>
          </cell>
        </row>
        <row r="620">
          <cell r="B620" t="str">
            <v>XMABD</v>
          </cell>
          <cell r="C620" t="str">
            <v>XMABD</v>
          </cell>
        </row>
        <row r="621">
          <cell r="B621" t="str">
            <v>XMAIM</v>
          </cell>
          <cell r="C621" t="str">
            <v>XMAIM</v>
          </cell>
        </row>
        <row r="622">
          <cell r="B622" t="str">
            <v>XMEFO</v>
          </cell>
          <cell r="C622" t="str">
            <v>XMEFO</v>
          </cell>
        </row>
        <row r="623">
          <cell r="B623" t="str">
            <v>XMGMK</v>
          </cell>
          <cell r="C623" t="str">
            <v>XMGMK</v>
          </cell>
        </row>
        <row r="624">
          <cell r="B624" t="str">
            <v>XMMSA</v>
          </cell>
          <cell r="C624" t="str">
            <v>XMMSA</v>
          </cell>
        </row>
        <row r="625">
          <cell r="B625" t="str">
            <v>XMOFO</v>
          </cell>
          <cell r="C625" t="str">
            <v>XMOFO</v>
          </cell>
        </row>
        <row r="626">
          <cell r="B626" t="str">
            <v>XMOMU</v>
          </cell>
          <cell r="C626" t="str">
            <v>XMOMU</v>
          </cell>
        </row>
        <row r="627">
          <cell r="B627" t="str">
            <v>XMSHD</v>
          </cell>
          <cell r="C627" t="str">
            <v>XMSHD</v>
          </cell>
        </row>
        <row r="628">
          <cell r="B628" t="str">
            <v>XMSSF</v>
          </cell>
          <cell r="C628" t="str">
            <v>XMSSF</v>
          </cell>
        </row>
        <row r="629">
          <cell r="B629" t="str">
            <v>XMSTS</v>
          </cell>
          <cell r="C629" t="str">
            <v>XMSTS</v>
          </cell>
        </row>
        <row r="630">
          <cell r="B630" t="str">
            <v>XMYTI</v>
          </cell>
          <cell r="C630" t="str">
            <v>XMYTI</v>
          </cell>
        </row>
        <row r="631">
          <cell r="B631" t="str">
            <v>XNBNV</v>
          </cell>
          <cell r="C631" t="str">
            <v>XNBNV</v>
          </cell>
        </row>
        <row r="632">
          <cell r="B632" t="str">
            <v>XNBTG</v>
          </cell>
          <cell r="C632" t="str">
            <v>XNBTG</v>
          </cell>
        </row>
        <row r="633">
          <cell r="B633" t="str">
            <v>XNERA</v>
          </cell>
          <cell r="C633" t="str">
            <v>XNERA</v>
          </cell>
        </row>
        <row r="634">
          <cell r="B634" t="str">
            <v>XNEWI</v>
          </cell>
          <cell r="C634" t="str">
            <v>XNEWI</v>
          </cell>
        </row>
        <row r="635">
          <cell r="B635" t="str">
            <v>XOBI</v>
          </cell>
          <cell r="C635" t="str">
            <v>XOBI</v>
          </cell>
        </row>
        <row r="636">
          <cell r="B636" t="str">
            <v>XOIPI</v>
          </cell>
          <cell r="C636" t="str">
            <v>XOIPI</v>
          </cell>
        </row>
        <row r="637">
          <cell r="B637" t="str">
            <v>XOWCP</v>
          </cell>
          <cell r="C637" t="str">
            <v>XOWCP</v>
          </cell>
        </row>
        <row r="638">
          <cell r="B638" t="str">
            <v>XPACS</v>
          </cell>
          <cell r="C638" t="str">
            <v>XPACS</v>
          </cell>
        </row>
        <row r="639">
          <cell r="B639" t="str">
            <v>XCSS</v>
          </cell>
          <cell r="C639" t="str">
            <v>XPAMG</v>
          </cell>
        </row>
        <row r="640">
          <cell r="B640" t="str">
            <v>XPCL</v>
          </cell>
          <cell r="C640" t="str">
            <v>XPCL</v>
          </cell>
        </row>
        <row r="641">
          <cell r="B641" t="str">
            <v>XPEAC</v>
          </cell>
          <cell r="C641" t="str">
            <v>XPEAC</v>
          </cell>
        </row>
        <row r="642">
          <cell r="B642" t="str">
            <v>XPETS</v>
          </cell>
          <cell r="C642" t="str">
            <v>XPETS</v>
          </cell>
        </row>
        <row r="643">
          <cell r="B643" t="str">
            <v>XPICO</v>
          </cell>
          <cell r="C643" t="str">
            <v>XPICO</v>
          </cell>
        </row>
        <row r="644">
          <cell r="B644" t="str">
            <v>XPKIDS</v>
          </cell>
          <cell r="C644" t="str">
            <v>XPKIDS</v>
          </cell>
        </row>
        <row r="645">
          <cell r="B645" t="str">
            <v>XPMPP</v>
          </cell>
          <cell r="C645" t="str">
            <v>XPMPP</v>
          </cell>
        </row>
        <row r="646">
          <cell r="B646" t="str">
            <v>XPTVE</v>
          </cell>
          <cell r="C646" t="str">
            <v>XPTVE</v>
          </cell>
        </row>
        <row r="647">
          <cell r="B647" t="str">
            <v>XPVMI</v>
          </cell>
          <cell r="C647" t="str">
            <v>XPVMI</v>
          </cell>
        </row>
        <row r="648">
          <cell r="B648" t="str">
            <v>XQSUY</v>
          </cell>
          <cell r="C648" t="str">
            <v>XQSUY</v>
          </cell>
        </row>
        <row r="649">
          <cell r="B649" t="str">
            <v>XRBKM</v>
          </cell>
          <cell r="C649" t="str">
            <v>XRBKM</v>
          </cell>
        </row>
        <row r="650">
          <cell r="B650" t="str">
            <v>XRCAP</v>
          </cell>
          <cell r="C650" t="str">
            <v>XRCAP</v>
          </cell>
        </row>
        <row r="651">
          <cell r="B651" t="str">
            <v>XREDC</v>
          </cell>
          <cell r="C651" t="str">
            <v>XREDC</v>
          </cell>
        </row>
        <row r="652">
          <cell r="B652" t="str">
            <v>XRIIS</v>
          </cell>
          <cell r="C652" t="str">
            <v>XRIIS</v>
          </cell>
        </row>
        <row r="653">
          <cell r="B653" t="str">
            <v>XRISP</v>
          </cell>
          <cell r="C653" t="str">
            <v>XRISP</v>
          </cell>
        </row>
        <row r="654">
          <cell r="B654" t="str">
            <v>XROKI</v>
          </cell>
          <cell r="C654" t="str">
            <v>XROKI</v>
          </cell>
        </row>
        <row r="655">
          <cell r="B655" t="str">
            <v>XRORO</v>
          </cell>
          <cell r="C655" t="str">
            <v>XRORO</v>
          </cell>
        </row>
        <row r="656">
          <cell r="B656" t="str">
            <v>XRPAC</v>
          </cell>
          <cell r="C656" t="str">
            <v>XRPAC</v>
          </cell>
        </row>
        <row r="657">
          <cell r="B657" t="str">
            <v>XRVCL</v>
          </cell>
          <cell r="C657" t="str">
            <v>XRVCL</v>
          </cell>
        </row>
        <row r="658">
          <cell r="B658" t="str">
            <v>XSAGO</v>
          </cell>
          <cell r="C658" t="str">
            <v>XSAGO</v>
          </cell>
        </row>
        <row r="659">
          <cell r="B659" t="str">
            <v>XSBFCP</v>
          </cell>
          <cell r="C659" t="str">
            <v>XSBFCP</v>
          </cell>
        </row>
        <row r="660">
          <cell r="B660" t="str">
            <v>XSCGY</v>
          </cell>
          <cell r="C660" t="str">
            <v>XSCGY</v>
          </cell>
        </row>
        <row r="661">
          <cell r="B661" t="str">
            <v>XSEBO</v>
          </cell>
          <cell r="C661" t="str">
            <v>XSEBO</v>
          </cell>
        </row>
        <row r="662">
          <cell r="B662" t="str">
            <v>XSERC</v>
          </cell>
          <cell r="C662" t="str">
            <v>XSERC</v>
          </cell>
        </row>
        <row r="663">
          <cell r="B663" t="str">
            <v>XSHDL</v>
          </cell>
          <cell r="C663" t="str">
            <v>XSHDL</v>
          </cell>
        </row>
        <row r="664">
          <cell r="B664" t="str">
            <v>XSHWD</v>
          </cell>
          <cell r="C664" t="str">
            <v>XSHWD</v>
          </cell>
        </row>
        <row r="665">
          <cell r="B665" t="str">
            <v>XSJIF</v>
          </cell>
          <cell r="C665" t="str">
            <v>XSJIF</v>
          </cell>
        </row>
        <row r="666">
          <cell r="B666" t="str">
            <v>XSKGM</v>
          </cell>
          <cell r="C666" t="str">
            <v>XSKGM</v>
          </cell>
        </row>
        <row r="667">
          <cell r="B667" t="str">
            <v>XSLFU</v>
          </cell>
          <cell r="C667" t="str">
            <v>XSLFU</v>
          </cell>
        </row>
        <row r="668">
          <cell r="B668" t="str">
            <v>XSNAC</v>
          </cell>
          <cell r="C668" t="str">
            <v>XSNAC</v>
          </cell>
        </row>
        <row r="669">
          <cell r="B669" t="str">
            <v>XSOLS</v>
          </cell>
          <cell r="C669" t="str">
            <v>XSOLS</v>
          </cell>
        </row>
        <row r="670">
          <cell r="B670" t="str">
            <v>XSOSO</v>
          </cell>
          <cell r="C670" t="str">
            <v>XSOSO</v>
          </cell>
        </row>
        <row r="671">
          <cell r="B671" t="str">
            <v>XSOSU</v>
          </cell>
          <cell r="C671" t="str">
            <v>XSOSU</v>
          </cell>
        </row>
        <row r="672">
          <cell r="B672" t="str">
            <v>XSOTP</v>
          </cell>
          <cell r="C672" t="str">
            <v>XSOTP</v>
          </cell>
        </row>
        <row r="673">
          <cell r="B673" t="str">
            <v>XSSGM</v>
          </cell>
          <cell r="C673" t="str">
            <v>XSSGM</v>
          </cell>
        </row>
        <row r="674">
          <cell r="B674" t="str">
            <v>XSTIL</v>
          </cell>
          <cell r="C674" t="str">
            <v>XSTIL</v>
          </cell>
        </row>
        <row r="675">
          <cell r="B675" t="str">
            <v>XSUDT</v>
          </cell>
          <cell r="C675" t="str">
            <v>XSUDT</v>
          </cell>
        </row>
        <row r="676">
          <cell r="B676" t="str">
            <v>XSUPS</v>
          </cell>
          <cell r="C676" t="str">
            <v>XSUPS</v>
          </cell>
        </row>
        <row r="677">
          <cell r="B677" t="str">
            <v>XSWBJ</v>
          </cell>
          <cell r="C677" t="str">
            <v>XSWBJ</v>
          </cell>
        </row>
        <row r="678">
          <cell r="B678" t="str">
            <v>XTCCL</v>
          </cell>
          <cell r="C678" t="str">
            <v>XTCCL</v>
          </cell>
        </row>
        <row r="679">
          <cell r="B679" t="str">
            <v>XTCDP</v>
          </cell>
          <cell r="C679" t="str">
            <v>XTCDP</v>
          </cell>
        </row>
        <row r="680">
          <cell r="B680" t="str">
            <v>XTCJC</v>
          </cell>
          <cell r="C680" t="str">
            <v>XTCJC</v>
          </cell>
        </row>
        <row r="681">
          <cell r="B681" t="str">
            <v>XTDSC</v>
          </cell>
          <cell r="C681" t="str">
            <v>XTDSC</v>
          </cell>
        </row>
        <row r="682">
          <cell r="B682" t="str">
            <v>XTEPG</v>
          </cell>
          <cell r="C682" t="str">
            <v>XTEPG</v>
          </cell>
        </row>
        <row r="683">
          <cell r="B683" t="str">
            <v>XTHAR</v>
          </cell>
          <cell r="C683" t="str">
            <v>XTHAR</v>
          </cell>
        </row>
        <row r="684">
          <cell r="B684" t="str">
            <v>XTHRY</v>
          </cell>
          <cell r="C684" t="str">
            <v>XTHRY</v>
          </cell>
        </row>
        <row r="685">
          <cell r="B685" t="str">
            <v>XTOPC</v>
          </cell>
          <cell r="C685" t="str">
            <v>XTOPC</v>
          </cell>
        </row>
        <row r="686">
          <cell r="B686" t="str">
            <v>XTRDU</v>
          </cell>
          <cell r="C686" t="str">
            <v>XTRDU</v>
          </cell>
        </row>
        <row r="687">
          <cell r="B687" t="str">
            <v>XTSLK</v>
          </cell>
          <cell r="C687" t="str">
            <v>XTSLK</v>
          </cell>
        </row>
        <row r="688">
          <cell r="B688" t="str">
            <v>XTSUW</v>
          </cell>
          <cell r="C688" t="str">
            <v>XTSUW</v>
          </cell>
        </row>
        <row r="689">
          <cell r="B689" t="str">
            <v>XTTFE</v>
          </cell>
          <cell r="C689" t="str">
            <v>XTTFE</v>
          </cell>
        </row>
        <row r="690">
          <cell r="B690" t="str">
            <v>XUASP</v>
          </cell>
          <cell r="C690" t="str">
            <v>XUASP</v>
          </cell>
        </row>
        <row r="691">
          <cell r="B691" t="str">
            <v>XUHPT</v>
          </cell>
          <cell r="C691" t="str">
            <v>XUHPT</v>
          </cell>
        </row>
        <row r="692">
          <cell r="B692" t="str">
            <v>XULIC</v>
          </cell>
          <cell r="C692" t="str">
            <v>XULIC</v>
          </cell>
        </row>
        <row r="693">
          <cell r="B693" t="str">
            <v>XUNICE</v>
          </cell>
          <cell r="C693" t="str">
            <v>XUNICE</v>
          </cell>
        </row>
        <row r="694">
          <cell r="B694" t="str">
            <v>XUNLP</v>
          </cell>
          <cell r="C694" t="str">
            <v>XUNLP</v>
          </cell>
        </row>
        <row r="695">
          <cell r="B695" t="str">
            <v>XVFBR</v>
          </cell>
          <cell r="C695" t="str">
            <v>XVFBR</v>
          </cell>
        </row>
        <row r="696">
          <cell r="B696" t="str">
            <v>XVHCA</v>
          </cell>
          <cell r="C696" t="str">
            <v>XVHCA</v>
          </cell>
        </row>
        <row r="697">
          <cell r="B697" t="str">
            <v>XVJOG</v>
          </cell>
          <cell r="C697" t="str">
            <v>XVJOG</v>
          </cell>
        </row>
        <row r="698">
          <cell r="B698" t="str">
            <v>XWETE</v>
          </cell>
          <cell r="C698" t="str">
            <v>XWETE</v>
          </cell>
        </row>
        <row r="699">
          <cell r="B699" t="str">
            <v>XWHPO</v>
          </cell>
          <cell r="C699" t="str">
            <v>XWHPO</v>
          </cell>
        </row>
        <row r="700">
          <cell r="B700" t="str">
            <v>XWMWG</v>
          </cell>
          <cell r="C700" t="str">
            <v>XWMWG</v>
          </cell>
        </row>
        <row r="701">
          <cell r="B701" t="str">
            <v>XWSPO</v>
          </cell>
          <cell r="C701" t="str">
            <v>XWSPO</v>
          </cell>
        </row>
        <row r="702">
          <cell r="B702" t="str">
            <v>XWTIT</v>
          </cell>
          <cell r="C702" t="str">
            <v>XWTIT</v>
          </cell>
        </row>
        <row r="703">
          <cell r="B703" t="str">
            <v>ZASEA</v>
          </cell>
          <cell r="C703" t="str">
            <v>ZASEA</v>
          </cell>
        </row>
        <row r="704">
          <cell r="B704" t="str">
            <v>ZUMBA</v>
          </cell>
          <cell r="C704" t="str">
            <v>ZUMBA</v>
          </cell>
        </row>
        <row r="705">
          <cell r="B705" t="str">
            <v>XGPWH</v>
          </cell>
          <cell r="C705" t="str">
            <v>XGEHP</v>
          </cell>
        </row>
        <row r="706">
          <cell r="B706" t="str">
            <v>CHEWY</v>
          </cell>
          <cell r="C706" t="str">
            <v>CHEWY</v>
          </cell>
        </row>
        <row r="707">
          <cell r="B707" t="str">
            <v>FOOTLK</v>
          </cell>
          <cell r="C707" t="str">
            <v>FOOTES</v>
          </cell>
        </row>
        <row r="708">
          <cell r="B708" t="str">
            <v>NIDEC</v>
          </cell>
          <cell r="C708" t="str">
            <v>NGBR</v>
          </cell>
        </row>
        <row r="709">
          <cell r="B709" t="str">
            <v>XREDS</v>
          </cell>
          <cell r="C709" t="str">
            <v>XREDS</v>
          </cell>
        </row>
        <row r="710">
          <cell r="B710" t="str">
            <v>ZRNLKY</v>
          </cell>
          <cell r="C710" t="str">
            <v>ZURN</v>
          </cell>
        </row>
        <row r="711">
          <cell r="B711" t="str">
            <v>ZRNLKY</v>
          </cell>
          <cell r="C711" t="str">
            <v>ELKAY</v>
          </cell>
        </row>
        <row r="712">
          <cell r="B712" t="str">
            <v>SWBRA</v>
          </cell>
          <cell r="C712" t="str">
            <v>SWBRA</v>
          </cell>
        </row>
        <row r="713">
          <cell r="B713" t="str">
            <v>XSTSK</v>
          </cell>
          <cell r="C713" t="str">
            <v>XSTSK</v>
          </cell>
        </row>
        <row r="714">
          <cell r="B714" t="str">
            <v>KIK</v>
          </cell>
          <cell r="C714" t="str">
            <v>KIK</v>
          </cell>
        </row>
        <row r="715">
          <cell r="B715" t="str">
            <v>KIK</v>
          </cell>
          <cell r="C715" t="str">
            <v>KIKDAP</v>
          </cell>
        </row>
        <row r="716">
          <cell r="B716" t="str">
            <v>XSGNG1</v>
          </cell>
          <cell r="C716" t="str">
            <v>XSGNG1</v>
          </cell>
        </row>
        <row r="717">
          <cell r="B717" t="str">
            <v>XSGNG2</v>
          </cell>
          <cell r="C717" t="str">
            <v>XSGNG2</v>
          </cell>
        </row>
        <row r="718">
          <cell r="B718" t="str">
            <v>XSGNG3</v>
          </cell>
          <cell r="C718" t="str">
            <v>XSGNG3</v>
          </cell>
        </row>
        <row r="719">
          <cell r="B719" t="str">
            <v>XSGNG4</v>
          </cell>
          <cell r="C719" t="str">
            <v>XSGNG4</v>
          </cell>
        </row>
        <row r="720">
          <cell r="B720" t="str">
            <v>XSGNG5</v>
          </cell>
          <cell r="C720" t="str">
            <v>XSGNG5</v>
          </cell>
        </row>
        <row r="721">
          <cell r="B721" t="str">
            <v>ITGM</v>
          </cell>
          <cell r="C721" t="str">
            <v>ITGMP</v>
          </cell>
        </row>
        <row r="722">
          <cell r="B722" t="str">
            <v>ZRNLKY</v>
          </cell>
          <cell r="C722" t="str">
            <v>ZURNCA</v>
          </cell>
        </row>
        <row r="723">
          <cell r="B723" t="str">
            <v>ZRNLKY</v>
          </cell>
          <cell r="C723" t="str">
            <v>ZRNUAE</v>
          </cell>
        </row>
        <row r="724">
          <cell r="B724" t="str">
            <v>ZRNLKY</v>
          </cell>
          <cell r="C724" t="str">
            <v>FILAM</v>
          </cell>
        </row>
        <row r="725">
          <cell r="B725"/>
          <cell r="C725"/>
        </row>
        <row r="726">
          <cell r="B726"/>
          <cell r="C726"/>
        </row>
        <row r="727">
          <cell r="B727"/>
          <cell r="C727"/>
        </row>
        <row r="728">
          <cell r="B728"/>
          <cell r="C728"/>
        </row>
        <row r="729">
          <cell r="B729"/>
          <cell r="C729"/>
        </row>
        <row r="730">
          <cell r="B730"/>
          <cell r="C730"/>
        </row>
        <row r="731">
          <cell r="B731"/>
          <cell r="C731"/>
        </row>
        <row r="732">
          <cell r="B732"/>
          <cell r="C732"/>
        </row>
        <row r="733">
          <cell r="B733"/>
          <cell r="C733"/>
        </row>
        <row r="734">
          <cell r="B734"/>
          <cell r="C734"/>
        </row>
        <row r="735">
          <cell r="B735"/>
          <cell r="C735"/>
        </row>
        <row r="736">
          <cell r="B736"/>
          <cell r="C736"/>
        </row>
        <row r="737">
          <cell r="B737"/>
          <cell r="C737"/>
        </row>
        <row r="738">
          <cell r="B738"/>
          <cell r="C738"/>
        </row>
        <row r="739">
          <cell r="B739"/>
          <cell r="C739"/>
        </row>
        <row r="740">
          <cell r="B740"/>
          <cell r="C740"/>
        </row>
        <row r="741">
          <cell r="B741"/>
          <cell r="C741"/>
        </row>
        <row r="742">
          <cell r="B742"/>
          <cell r="C742"/>
        </row>
        <row r="743">
          <cell r="B743"/>
          <cell r="C743"/>
        </row>
        <row r="744">
          <cell r="B744"/>
          <cell r="C744"/>
        </row>
        <row r="745">
          <cell r="B745"/>
          <cell r="C745"/>
        </row>
        <row r="746">
          <cell r="B746"/>
          <cell r="C746"/>
        </row>
        <row r="747">
          <cell r="B747"/>
          <cell r="C747"/>
        </row>
        <row r="748">
          <cell r="B748" t="str">
            <v>EOF</v>
          </cell>
          <cell r="C748" t="str">
            <v>EOF</v>
          </cell>
        </row>
      </sheetData>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st"/>
      <sheetName val="fte_data"/>
      <sheetName val="SummaryPerWeek"/>
      <sheetName val="Booking_SGN"/>
      <sheetName val="raw_support"/>
      <sheetName val="raw_combine"/>
      <sheetName val="Range Visibility"/>
      <sheetName val="Data"/>
    </sheetNames>
    <definedNames>
      <definedName name="customer" refersTo="='Booking_SGN'!$B$6:$B$1417"/>
      <definedName name="volume" refersTo="='Booking_SGN'!$C$6:$BC$1417"/>
      <definedName name="week" refersTo="='Booking_SGN'!$C$5:$BC$5"/>
    </definedNames>
    <sheetDataSet>
      <sheetData sheetId="0">
        <row r="5">
          <cell r="C5" t="str">
            <v>SVC Type</v>
          </cell>
          <cell r="D5">
            <v>1</v>
          </cell>
          <cell r="E5">
            <v>2</v>
          </cell>
          <cell r="F5">
            <v>3</v>
          </cell>
          <cell r="G5">
            <v>4</v>
          </cell>
          <cell r="H5">
            <v>5</v>
          </cell>
          <cell r="I5">
            <v>6</v>
          </cell>
          <cell r="J5">
            <v>7</v>
          </cell>
          <cell r="K5">
            <v>8</v>
          </cell>
          <cell r="L5">
            <v>9</v>
          </cell>
          <cell r="M5">
            <v>10</v>
          </cell>
          <cell r="N5">
            <v>11</v>
          </cell>
          <cell r="O5">
            <v>12</v>
          </cell>
          <cell r="P5">
            <v>13</v>
          </cell>
          <cell r="Q5">
            <v>14</v>
          </cell>
          <cell r="R5">
            <v>15</v>
          </cell>
          <cell r="S5">
            <v>16</v>
          </cell>
          <cell r="T5">
            <v>17</v>
          </cell>
          <cell r="U5">
            <v>18</v>
          </cell>
          <cell r="V5">
            <v>19</v>
          </cell>
          <cell r="W5">
            <v>20</v>
          </cell>
          <cell r="X5">
            <v>21</v>
          </cell>
          <cell r="Y5">
            <v>22</v>
          </cell>
          <cell r="Z5">
            <v>23</v>
          </cell>
          <cell r="AA5">
            <v>24</v>
          </cell>
          <cell r="AB5">
            <v>25</v>
          </cell>
          <cell r="AC5">
            <v>26</v>
          </cell>
          <cell r="AD5">
            <v>27</v>
          </cell>
          <cell r="AE5">
            <v>28</v>
          </cell>
          <cell r="AF5">
            <v>29</v>
          </cell>
          <cell r="AG5">
            <v>30</v>
          </cell>
          <cell r="AH5">
            <v>31</v>
          </cell>
          <cell r="AI5" t="str">
            <v>Grand Total</v>
          </cell>
        </row>
        <row r="6">
          <cell r="B6" t="str">
            <v>CS</v>
          </cell>
          <cell r="C6" t="str">
            <v>Air</v>
          </cell>
          <cell r="D6">
            <v>9.9145138888888887E-2</v>
          </cell>
          <cell r="E6">
            <v>9.9145138888888887E-2</v>
          </cell>
          <cell r="F6">
            <v>0.1964326388888889</v>
          </cell>
          <cell r="G6">
            <v>0</v>
          </cell>
          <cell r="H6">
            <v>9.7287499999999999E-2</v>
          </cell>
          <cell r="I6">
            <v>5.7227941176470599E-2</v>
          </cell>
          <cell r="J6">
            <v>2.2891176470588234E-2</v>
          </cell>
          <cell r="K6">
            <v>7.4396323529411765E-2</v>
          </cell>
          <cell r="L6">
            <v>2.9542790032679744E-2</v>
          </cell>
          <cell r="M6">
            <v>5.7227941176470599E-2</v>
          </cell>
          <cell r="N6">
            <v>7.4396323529411765E-2</v>
          </cell>
          <cell r="O6">
            <v>9.9145138888888887E-2</v>
          </cell>
          <cell r="P6">
            <v>0.13734705882352943</v>
          </cell>
          <cell r="Q6">
            <v>0.17833543709150329</v>
          </cell>
          <cell r="R6">
            <v>0.38915</v>
          </cell>
          <cell r="S6">
            <v>7.0531168300653604E-2</v>
          </cell>
          <cell r="T6">
            <v>8.0119117647058827E-2</v>
          </cell>
          <cell r="U6">
            <v>2.2891176470588234E-2</v>
          </cell>
          <cell r="V6">
            <v>8.0119117647058827E-2</v>
          </cell>
          <cell r="W6">
            <v>8.0119117647058827E-2</v>
          </cell>
          <cell r="X6">
            <v>5.2433966503267981E-2</v>
          </cell>
          <cell r="Y6">
            <v>0.18312941176470587</v>
          </cell>
          <cell r="Z6">
            <v>0.21174338235294116</v>
          </cell>
          <cell r="AA6">
            <v>0.28613970588235299</v>
          </cell>
          <cell r="AB6">
            <v>0.16781866830065362</v>
          </cell>
          <cell r="AC6">
            <v>0.12017867647058825</v>
          </cell>
          <cell r="AD6">
            <v>0.1144558823529412</v>
          </cell>
          <cell r="AE6">
            <v>4.5782352941176468E-2</v>
          </cell>
          <cell r="AF6">
            <v>4.5782352941176468E-2</v>
          </cell>
          <cell r="AG6">
            <v>2.4748815359477122E-2</v>
          </cell>
          <cell r="AH6">
            <v>0</v>
          </cell>
          <cell r="AI6">
            <v>3.1976634599673197</v>
          </cell>
        </row>
        <row r="7">
          <cell r="C7" t="str">
            <v>Sea</v>
          </cell>
          <cell r="D7">
            <v>6.9804439907066982</v>
          </cell>
          <cell r="E7">
            <v>6.9804439907066982</v>
          </cell>
          <cell r="F7">
            <v>6.8708385226375253</v>
          </cell>
          <cell r="G7">
            <v>9.6327113852805013</v>
          </cell>
          <cell r="H7">
            <v>3.5202355706018507</v>
          </cell>
          <cell r="I7">
            <v>5.8223349985362187</v>
          </cell>
          <cell r="J7">
            <v>2.723058628506263</v>
          </cell>
          <cell r="K7">
            <v>4.8025540735974941</v>
          </cell>
          <cell r="L7">
            <v>5.2716754471677545</v>
          </cell>
          <cell r="M7">
            <v>7.2126091798406851</v>
          </cell>
          <cell r="N7">
            <v>2.8376703710852387</v>
          </cell>
          <cell r="O7">
            <v>2.9862434405977658</v>
          </cell>
          <cell r="P7">
            <v>3.4580271452546287</v>
          </cell>
          <cell r="Q7">
            <v>5.6542673262186804</v>
          </cell>
          <cell r="R7">
            <v>10.748500585852394</v>
          </cell>
          <cell r="S7">
            <v>6.3395946581222749</v>
          </cell>
          <cell r="T7">
            <v>7.5047157205882327</v>
          </cell>
          <cell r="U7">
            <v>9.8741891777301181</v>
          </cell>
          <cell r="V7">
            <v>8.9337582728077329</v>
          </cell>
          <cell r="W7">
            <v>7.9108233318355099</v>
          </cell>
          <cell r="X7">
            <v>8.0264087709694962</v>
          </cell>
          <cell r="Y7">
            <v>4.9356259014161212</v>
          </cell>
          <cell r="Z7">
            <v>8.3113255805759767</v>
          </cell>
          <cell r="AA7">
            <v>4.540078407441448</v>
          </cell>
          <cell r="AB7">
            <v>4.3060435492238556</v>
          </cell>
          <cell r="AC7">
            <v>3.6683387958877987</v>
          </cell>
          <cell r="AD7">
            <v>5.2952439255174273</v>
          </cell>
          <cell r="AE7">
            <v>4.1328206652028854</v>
          </cell>
          <cell r="AF7">
            <v>8.6822105850694431</v>
          </cell>
          <cell r="AG7">
            <v>4.6248553092660663</v>
          </cell>
          <cell r="AH7">
            <v>8.049799723992372</v>
          </cell>
          <cell r="AI7">
            <v>190.63744703223719</v>
          </cell>
        </row>
        <row r="8">
          <cell r="B8" t="str">
            <v>DOC</v>
          </cell>
          <cell r="C8" t="str">
            <v>Air</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row>
        <row r="9">
          <cell r="C9" t="str">
            <v>Sea</v>
          </cell>
          <cell r="D9">
            <v>6.3550728135620913</v>
          </cell>
          <cell r="E9">
            <v>6.3550728135620913</v>
          </cell>
          <cell r="F9">
            <v>6.0767780867647057</v>
          </cell>
          <cell r="G9">
            <v>8.7293521394335514</v>
          </cell>
          <cell r="H9">
            <v>3.1826857314814818</v>
          </cell>
          <cell r="I9">
            <v>5.2150421276143799</v>
          </cell>
          <cell r="J9">
            <v>2.4259784012527232</v>
          </cell>
          <cell r="K9">
            <v>4.3733082991285412</v>
          </cell>
          <cell r="L9">
            <v>4.7568443613289766</v>
          </cell>
          <cell r="M9">
            <v>6.449700381100218</v>
          </cell>
          <cell r="N9">
            <v>2.5644430263071896</v>
          </cell>
          <cell r="O9">
            <v>2.722434217701525</v>
          </cell>
          <cell r="P9">
            <v>3.1473352490740742</v>
          </cell>
          <cell r="Q9">
            <v>5.1263303992919393</v>
          </cell>
          <cell r="R9">
            <v>9.6490324038126367</v>
          </cell>
          <cell r="S9">
            <v>5.7410970448257075</v>
          </cell>
          <cell r="T9">
            <v>6.6944432380174304</v>
          </cell>
          <cell r="U9">
            <v>8.956622177505448</v>
          </cell>
          <cell r="V9">
            <v>8.1125186726579521</v>
          </cell>
          <cell r="W9">
            <v>7.0326098300653603</v>
          </cell>
          <cell r="X9">
            <v>7.2100036031590422</v>
          </cell>
          <cell r="Y9">
            <v>4.4396042647058822</v>
          </cell>
          <cell r="Z9">
            <v>7.4718685096405224</v>
          </cell>
          <cell r="AA9">
            <v>4.037207717919391</v>
          </cell>
          <cell r="AB9">
            <v>3.8561031836601307</v>
          </cell>
          <cell r="AC9">
            <v>3.1166280034858391</v>
          </cell>
          <cell r="AD9">
            <v>4.820682933115469</v>
          </cell>
          <cell r="AE9">
            <v>3.762399786873639</v>
          </cell>
          <cell r="AF9">
            <v>7.8834218657407416</v>
          </cell>
          <cell r="AG9">
            <v>4.161399686546841</v>
          </cell>
          <cell r="AH9">
            <v>7.327301874400872</v>
          </cell>
          <cell r="AI9">
            <v>171.75332284373636</v>
          </cell>
        </row>
        <row r="10">
          <cell r="B10" t="str">
            <v>CS</v>
          </cell>
          <cell r="C10" t="str">
            <v>Air</v>
          </cell>
          <cell r="D10">
            <v>5.3805555555555558E-2</v>
          </cell>
          <cell r="E10">
            <v>5.3805555555555558E-2</v>
          </cell>
          <cell r="F10">
            <v>0.14917222222222221</v>
          </cell>
          <cell r="G10">
            <v>5.0000000000000001E-4</v>
          </cell>
          <cell r="H10">
            <v>1.8206944444444442E-2</v>
          </cell>
          <cell r="I10">
            <v>1.3201388888888889E-2</v>
          </cell>
          <cell r="J10">
            <v>7.2618055555555561E-2</v>
          </cell>
          <cell r="K10">
            <v>1.4761111111111109E-2</v>
          </cell>
          <cell r="L10">
            <v>0.10171111111111111</v>
          </cell>
          <cell r="M10">
            <v>1.1761111111111109E-2</v>
          </cell>
          <cell r="N10">
            <v>0.15786805555555553</v>
          </cell>
          <cell r="O10">
            <v>7.6123611111111114E-2</v>
          </cell>
          <cell r="P10">
            <v>0.10392638888888887</v>
          </cell>
          <cell r="Q10">
            <v>0.17332499999999998</v>
          </cell>
          <cell r="R10">
            <v>0.12488888888888888</v>
          </cell>
          <cell r="S10">
            <v>9.0349999999999986E-2</v>
          </cell>
          <cell r="T10">
            <v>2.3962499999999998E-2</v>
          </cell>
          <cell r="U10">
            <v>1.5516666666666665E-2</v>
          </cell>
          <cell r="V10">
            <v>0.1103875</v>
          </cell>
          <cell r="W10">
            <v>0.16636111111111113</v>
          </cell>
          <cell r="X10">
            <v>5.7723611111111114E-2</v>
          </cell>
          <cell r="Y10">
            <v>4.166944444444444E-2</v>
          </cell>
          <cell r="Z10">
            <v>6.2229166666666669E-2</v>
          </cell>
          <cell r="AA10">
            <v>2.9968055555555553E-2</v>
          </cell>
          <cell r="AB10">
            <v>0.11739305555555556</v>
          </cell>
          <cell r="AC10">
            <v>9.1481944444444449E-2</v>
          </cell>
          <cell r="AD10">
            <v>2.5527777777777774E-2</v>
          </cell>
          <cell r="AE10">
            <v>8.0908333333333346E-2</v>
          </cell>
          <cell r="AF10">
            <v>3.5000000000000001E-3</v>
          </cell>
          <cell r="AG10">
            <v>0.12461527777777777</v>
          </cell>
          <cell r="AH10">
            <v>0</v>
          </cell>
          <cell r="AI10">
            <v>2.1672694444444436</v>
          </cell>
        </row>
        <row r="11">
          <cell r="C11" t="str">
            <v>Sea</v>
          </cell>
          <cell r="D11">
            <v>4.331368845406681</v>
          </cell>
          <cell r="E11">
            <v>4.331368845406681</v>
          </cell>
          <cell r="F11">
            <v>4.7939651184506413</v>
          </cell>
          <cell r="G11">
            <v>5.2968274237173629</v>
          </cell>
          <cell r="H11">
            <v>1.4760275095315902</v>
          </cell>
          <cell r="I11">
            <v>4.0041896220270523</v>
          </cell>
          <cell r="J11">
            <v>3.4049215265068993</v>
          </cell>
          <cell r="K11">
            <v>4.1584032027587963</v>
          </cell>
          <cell r="L11">
            <v>4.427883440600862</v>
          </cell>
          <cell r="M11">
            <v>4.7715985503895171</v>
          </cell>
          <cell r="N11">
            <v>4.4479011595705842</v>
          </cell>
          <cell r="O11">
            <v>3.9493255726237044</v>
          </cell>
          <cell r="P11">
            <v>3.1684400114832969</v>
          </cell>
          <cell r="Q11">
            <v>3.7666061215504714</v>
          </cell>
          <cell r="R11">
            <v>6.1320383322532921</v>
          </cell>
          <cell r="S11">
            <v>3.3524766247379834</v>
          </cell>
          <cell r="T11">
            <v>5.5042232760138159</v>
          </cell>
          <cell r="U11">
            <v>4.377126028483362</v>
          </cell>
          <cell r="V11">
            <v>3.5646311133578426</v>
          </cell>
          <cell r="W11">
            <v>7.2485654998091613</v>
          </cell>
          <cell r="X11">
            <v>3.3307957970493329</v>
          </cell>
          <cell r="Y11">
            <v>5.0223506631779404</v>
          </cell>
          <cell r="Z11">
            <v>8.3574502237427382</v>
          </cell>
          <cell r="AA11">
            <v>4.7421558032510562</v>
          </cell>
          <cell r="AB11">
            <v>3.8029172626654613</v>
          </cell>
          <cell r="AC11">
            <v>4.9562313317674285</v>
          </cell>
          <cell r="AD11">
            <v>4.6599272166559382</v>
          </cell>
          <cell r="AE11">
            <v>2.9320286720926587</v>
          </cell>
          <cell r="AF11">
            <v>5.7411780495807756</v>
          </cell>
          <cell r="AG11">
            <v>4.5191798211073149</v>
          </cell>
          <cell r="AH11">
            <v>1.8608672241780551</v>
          </cell>
          <cell r="AI11">
            <v>136.43296988994831</v>
          </cell>
        </row>
        <row r="12">
          <cell r="B12" t="str">
            <v>DOC</v>
          </cell>
          <cell r="C12" t="str">
            <v>Air</v>
          </cell>
          <cell r="D12">
            <v>7.4444444444444445E-3</v>
          </cell>
          <cell r="E12">
            <v>7.4444444444444445E-3</v>
          </cell>
          <cell r="F12">
            <v>0</v>
          </cell>
          <cell r="G12">
            <v>0</v>
          </cell>
          <cell r="H12">
            <v>1.8611111111111111E-3</v>
          </cell>
          <cell r="I12">
            <v>1.8611111111111111E-3</v>
          </cell>
          <cell r="J12">
            <v>0</v>
          </cell>
          <cell r="K12">
            <v>0</v>
          </cell>
          <cell r="L12">
            <v>5.5833333333333334E-3</v>
          </cell>
          <cell r="M12">
            <v>0</v>
          </cell>
          <cell r="N12">
            <v>1.8611111111111111E-3</v>
          </cell>
          <cell r="O12">
            <v>0</v>
          </cell>
          <cell r="P12">
            <v>5.5833333333333334E-3</v>
          </cell>
          <cell r="Q12">
            <v>3.7222222222222223E-3</v>
          </cell>
          <cell r="R12">
            <v>7.4444444444444445E-3</v>
          </cell>
          <cell r="S12">
            <v>7.4444444444444445E-3</v>
          </cell>
          <cell r="T12">
            <v>1.8611111111111111E-3</v>
          </cell>
          <cell r="U12">
            <v>0</v>
          </cell>
          <cell r="V12">
            <v>1.8611111111111111E-3</v>
          </cell>
          <cell r="W12">
            <v>4.3701388888888887E-2</v>
          </cell>
          <cell r="X12">
            <v>4.1840277777777775E-2</v>
          </cell>
          <cell r="Y12">
            <v>3.7222222222222223E-3</v>
          </cell>
          <cell r="Z12">
            <v>4.1840277777777775E-2</v>
          </cell>
          <cell r="AA12">
            <v>1.8611111111111111E-3</v>
          </cell>
          <cell r="AB12">
            <v>1.8611111111111111E-3</v>
          </cell>
          <cell r="AC12">
            <v>3.7222222222222223E-3</v>
          </cell>
          <cell r="AD12">
            <v>0</v>
          </cell>
          <cell r="AE12">
            <v>8.368055555555555E-2</v>
          </cell>
          <cell r="AF12">
            <v>0</v>
          </cell>
          <cell r="AG12">
            <v>0.12552083333333333</v>
          </cell>
          <cell r="AH12">
            <v>0</v>
          </cell>
          <cell r="AI12">
            <v>0.4017222222222222</v>
          </cell>
        </row>
        <row r="13">
          <cell r="C13" t="str">
            <v>Sea</v>
          </cell>
          <cell r="D13">
            <v>1.3301216692992011</v>
          </cell>
          <cell r="E13">
            <v>1.3301216692992011</v>
          </cell>
          <cell r="F13">
            <v>1.1723560930464778</v>
          </cell>
          <cell r="G13">
            <v>1.0664742952750546</v>
          </cell>
          <cell r="H13">
            <v>0.2530765089415396</v>
          </cell>
          <cell r="I13">
            <v>0.87444792392883064</v>
          </cell>
          <cell r="J13">
            <v>0.77432100855573704</v>
          </cell>
          <cell r="K13">
            <v>0.81740429965504702</v>
          </cell>
          <cell r="L13">
            <v>1.1654465659495277</v>
          </cell>
          <cell r="M13">
            <v>1.1971366001043937</v>
          </cell>
          <cell r="N13">
            <v>1.0339357971132899</v>
          </cell>
          <cell r="O13">
            <v>0.96365817429193901</v>
          </cell>
          <cell r="P13">
            <v>0.74273804781681174</v>
          </cell>
          <cell r="Q13">
            <v>1.1175550392610747</v>
          </cell>
          <cell r="R13">
            <v>1.3234809469408133</v>
          </cell>
          <cell r="S13">
            <v>0.86376906880900517</v>
          </cell>
          <cell r="T13">
            <v>1.4209041629901962</v>
          </cell>
          <cell r="U13">
            <v>0.9339383176742917</v>
          </cell>
          <cell r="V13">
            <v>0.92883379348220763</v>
          </cell>
          <cell r="W13">
            <v>1.5249097834513436</v>
          </cell>
          <cell r="X13">
            <v>0.88982961367556279</v>
          </cell>
          <cell r="Y13">
            <v>1.0981388010620916</v>
          </cell>
          <cell r="Z13">
            <v>1.7664462408315178</v>
          </cell>
          <cell r="AA13">
            <v>1.0962113431826432</v>
          </cell>
          <cell r="AB13">
            <v>0.82740092029774881</v>
          </cell>
          <cell r="AC13">
            <v>1.0585075691494192</v>
          </cell>
          <cell r="AD13">
            <v>1.1379049276733841</v>
          </cell>
          <cell r="AE13">
            <v>0.83157528837599848</v>
          </cell>
          <cell r="AF13">
            <v>1.3916626619462598</v>
          </cell>
          <cell r="AG13">
            <v>0.90023078238471321</v>
          </cell>
          <cell r="AH13">
            <v>0.40871329945079882</v>
          </cell>
          <cell r="AI13">
            <v>32.241251213916115</v>
          </cell>
        </row>
        <row r="14">
          <cell r="B14" t="str">
            <v>CS</v>
          </cell>
          <cell r="C14" t="str">
            <v>Air</v>
          </cell>
          <cell r="D14">
            <v>3.4027777777777772E-4</v>
          </cell>
          <cell r="E14">
            <v>3.4027777777777772E-4</v>
          </cell>
          <cell r="F14">
            <v>0</v>
          </cell>
          <cell r="G14">
            <v>0</v>
          </cell>
          <cell r="H14">
            <v>9.5833333333333339E-4</v>
          </cell>
          <cell r="I14">
            <v>9.0277777777777808E-6</v>
          </cell>
          <cell r="J14">
            <v>6.3888888888888882E-4</v>
          </cell>
          <cell r="K14">
            <v>0</v>
          </cell>
          <cell r="L14">
            <v>9.5833333333333339E-4</v>
          </cell>
          <cell r="M14">
            <v>2.0833333333333333E-5</v>
          </cell>
          <cell r="N14">
            <v>3.329861111111111E-4</v>
          </cell>
          <cell r="O14">
            <v>6.3888888888888882E-4</v>
          </cell>
          <cell r="P14">
            <v>1.3541666666666669E-5</v>
          </cell>
          <cell r="Q14">
            <v>3.1944444444444441E-4</v>
          </cell>
          <cell r="R14">
            <v>9.0277777777777808E-6</v>
          </cell>
          <cell r="S14">
            <v>0</v>
          </cell>
          <cell r="T14">
            <v>3.2847222222222219E-4</v>
          </cell>
          <cell r="U14">
            <v>0</v>
          </cell>
          <cell r="V14">
            <v>1.3541666666666669E-5</v>
          </cell>
          <cell r="W14">
            <v>3.1944444444444441E-4</v>
          </cell>
          <cell r="X14">
            <v>4.5138888888888904E-6</v>
          </cell>
          <cell r="Y14">
            <v>3.2395833333333332E-4</v>
          </cell>
          <cell r="Z14">
            <v>0</v>
          </cell>
          <cell r="AA14">
            <v>2.0833333333333335E-4</v>
          </cell>
          <cell r="AB14">
            <v>2.0833333333333333E-5</v>
          </cell>
          <cell r="AC14">
            <v>9.0277777777777808E-6</v>
          </cell>
          <cell r="AD14">
            <v>0</v>
          </cell>
          <cell r="AE14">
            <v>0</v>
          </cell>
          <cell r="AF14">
            <v>2.0833333333333333E-5</v>
          </cell>
          <cell r="AG14">
            <v>0</v>
          </cell>
          <cell r="AH14">
            <v>1.3541666666666669E-5</v>
          </cell>
          <cell r="AI14">
            <v>5.8423611111111115E-3</v>
          </cell>
        </row>
        <row r="15">
          <cell r="C15" t="str">
            <v>Sea</v>
          </cell>
          <cell r="D15">
            <v>3.1976904166370366</v>
          </cell>
          <cell r="E15">
            <v>3.1976904166370366</v>
          </cell>
          <cell r="F15">
            <v>3.1407616911654674</v>
          </cell>
          <cell r="G15">
            <v>3.7870095080355646</v>
          </cell>
          <cell r="H15">
            <v>0.79307866199024613</v>
          </cell>
          <cell r="I15">
            <v>1.9153719394935602</v>
          </cell>
          <cell r="J15">
            <v>5.7818943533154856</v>
          </cell>
          <cell r="K15">
            <v>2.7787515582425102</v>
          </cell>
          <cell r="L15">
            <v>3.5204493015908569</v>
          </cell>
          <cell r="M15">
            <v>3.8143190381716212</v>
          </cell>
          <cell r="N15">
            <v>4.3182688596386596</v>
          </cell>
          <cell r="O15">
            <v>3.5017658591087328</v>
          </cell>
          <cell r="P15">
            <v>3.474941909787014</v>
          </cell>
          <cell r="Q15">
            <v>3.5024551028994648</v>
          </cell>
          <cell r="R15">
            <v>4.9182513157339871</v>
          </cell>
          <cell r="S15">
            <v>4.0369739046690114</v>
          </cell>
          <cell r="T15">
            <v>6.2970887211454283</v>
          </cell>
          <cell r="U15">
            <v>2.9882410923632259</v>
          </cell>
          <cell r="V15">
            <v>1.6777193914713247</v>
          </cell>
          <cell r="W15">
            <v>4.5700666709855273</v>
          </cell>
          <cell r="X15">
            <v>6.5198803877152773</v>
          </cell>
          <cell r="Y15">
            <v>4.5887788748906706</v>
          </cell>
          <cell r="Z15">
            <v>5.1145781462701896</v>
          </cell>
          <cell r="AA15">
            <v>4.4902400486709482</v>
          </cell>
          <cell r="AB15">
            <v>3.4328471104909006</v>
          </cell>
          <cell r="AC15">
            <v>5.1233658509091109</v>
          </cell>
          <cell r="AD15">
            <v>4.3069189322064485</v>
          </cell>
          <cell r="AE15">
            <v>4.7925027766859456</v>
          </cell>
          <cell r="AF15">
            <v>4.2035813446447143</v>
          </cell>
          <cell r="AG15">
            <v>4.8292474378399532</v>
          </cell>
          <cell r="AH15">
            <v>3.7296952435012387</v>
          </cell>
          <cell r="AI15">
            <v>122.34442586690716</v>
          </cell>
        </row>
        <row r="16">
          <cell r="B16" t="str">
            <v>DOC</v>
          </cell>
          <cell r="C16" t="str">
            <v>Air</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1.4583333333333334E-2</v>
          </cell>
          <cell r="AA16">
            <v>1.8229166666666668E-2</v>
          </cell>
          <cell r="AB16">
            <v>0</v>
          </cell>
          <cell r="AC16">
            <v>7.2916666666666668E-3</v>
          </cell>
          <cell r="AD16">
            <v>0</v>
          </cell>
          <cell r="AE16">
            <v>0</v>
          </cell>
          <cell r="AF16">
            <v>0</v>
          </cell>
          <cell r="AG16">
            <v>0</v>
          </cell>
          <cell r="AH16">
            <v>0</v>
          </cell>
          <cell r="AI16">
            <v>4.010416666666667E-2</v>
          </cell>
        </row>
        <row r="17">
          <cell r="C17" t="str">
            <v>Sea</v>
          </cell>
          <cell r="D17">
            <v>1.0031816488699046</v>
          </cell>
          <cell r="E17">
            <v>1.0031816488699046</v>
          </cell>
          <cell r="F17">
            <v>2.9985982063650813</v>
          </cell>
          <cell r="G17">
            <v>1.8463611056325806</v>
          </cell>
          <cell r="H17">
            <v>1.1437464389598344</v>
          </cell>
          <cell r="I17">
            <v>1.5796858308385735</v>
          </cell>
          <cell r="J17">
            <v>3.3616334940881929</v>
          </cell>
          <cell r="K17">
            <v>1.3692263934653899</v>
          </cell>
          <cell r="L17">
            <v>1.0159465305945314</v>
          </cell>
          <cell r="M17">
            <v>2.5134901529687363</v>
          </cell>
          <cell r="N17">
            <v>1.6085970144876667</v>
          </cell>
          <cell r="O17">
            <v>1.2475836792155222</v>
          </cell>
          <cell r="P17">
            <v>1.2443770956481202</v>
          </cell>
          <cell r="Q17">
            <v>0.8719921620993405</v>
          </cell>
          <cell r="R17">
            <v>1.6716875065978658</v>
          </cell>
          <cell r="S17">
            <v>1.2322723856921094</v>
          </cell>
          <cell r="T17">
            <v>1.8197008782767787</v>
          </cell>
          <cell r="U17">
            <v>1.0710549558858045</v>
          </cell>
          <cell r="V17">
            <v>0.86595765422989601</v>
          </cell>
          <cell r="W17">
            <v>2.4437634129023484</v>
          </cell>
          <cell r="X17">
            <v>2.7499764576535721</v>
          </cell>
          <cell r="Y17">
            <v>1.8907772058204695</v>
          </cell>
          <cell r="Z17">
            <v>2.0085159709421272</v>
          </cell>
          <cell r="AA17">
            <v>2.1243522652707734</v>
          </cell>
          <cell r="AB17">
            <v>1.1930342978684763</v>
          </cell>
          <cell r="AC17">
            <v>1.7397905221589729</v>
          </cell>
          <cell r="AD17">
            <v>1.1346936967632437</v>
          </cell>
          <cell r="AE17">
            <v>2.8055356656253112</v>
          </cell>
          <cell r="AF17">
            <v>2.4811696543636779</v>
          </cell>
          <cell r="AG17">
            <v>2.2230671688467347</v>
          </cell>
          <cell r="AH17">
            <v>1.3497211406873035</v>
          </cell>
          <cell r="AI17">
            <v>53.612672241688841</v>
          </cell>
        </row>
        <row r="18">
          <cell r="B18" t="str">
            <v>CS</v>
          </cell>
          <cell r="C18" t="str">
            <v>Air</v>
          </cell>
          <cell r="D18">
            <v>9.1145833333333329E-2</v>
          </cell>
          <cell r="E18">
            <v>9.1145833333333329E-2</v>
          </cell>
          <cell r="F18">
            <v>1.3020833333333334E-2</v>
          </cell>
          <cell r="G18">
            <v>0</v>
          </cell>
          <cell r="H18">
            <v>0.10295555555555555</v>
          </cell>
          <cell r="I18">
            <v>0.2059111111111111</v>
          </cell>
          <cell r="J18">
            <v>0.15443333333333334</v>
          </cell>
          <cell r="K18">
            <v>0</v>
          </cell>
          <cell r="L18">
            <v>3.8456944444444439E-2</v>
          </cell>
          <cell r="M18">
            <v>7.5381944444444446E-2</v>
          </cell>
          <cell r="N18">
            <v>1.3020833333333334E-2</v>
          </cell>
          <cell r="O18">
            <v>5.0540277777777774E-2</v>
          </cell>
          <cell r="P18">
            <v>2.5104166666666667E-2</v>
          </cell>
          <cell r="Q18">
            <v>0.12739583333333332</v>
          </cell>
          <cell r="R18">
            <v>0.29749999999999999</v>
          </cell>
          <cell r="S18">
            <v>0.21197916666666666</v>
          </cell>
          <cell r="T18">
            <v>8.8020833333333326E-2</v>
          </cell>
          <cell r="U18">
            <v>4.8958333333333333E-2</v>
          </cell>
          <cell r="V18">
            <v>0.46714166666666668</v>
          </cell>
          <cell r="W18">
            <v>0.25906249999999997</v>
          </cell>
          <cell r="X18">
            <v>0.1121875</v>
          </cell>
          <cell r="Y18">
            <v>0.29113888888888889</v>
          </cell>
          <cell r="Z18">
            <v>0.1509375</v>
          </cell>
          <cell r="AA18">
            <v>0.15531249999999999</v>
          </cell>
          <cell r="AB18">
            <v>0.17572916666666666</v>
          </cell>
          <cell r="AC18">
            <v>8.6770833333333325E-2</v>
          </cell>
          <cell r="AD18">
            <v>0.13666666666666666</v>
          </cell>
          <cell r="AE18">
            <v>0.13791666666666666</v>
          </cell>
          <cell r="AF18">
            <v>0.16489583333333332</v>
          </cell>
          <cell r="AG18">
            <v>0.14749999999999999</v>
          </cell>
          <cell r="AH18">
            <v>0</v>
          </cell>
          <cell r="AI18">
            <v>3.9202305555555559</v>
          </cell>
        </row>
        <row r="19">
          <cell r="C19" t="str">
            <v>Sea</v>
          </cell>
          <cell r="D19">
            <v>3.8254229421493795</v>
          </cell>
          <cell r="E19">
            <v>3.8254229421493795</v>
          </cell>
          <cell r="F19">
            <v>6.2219698046490208</v>
          </cell>
          <cell r="G19">
            <v>3.5233745409768638</v>
          </cell>
          <cell r="H19">
            <v>0.1863404880230021</v>
          </cell>
          <cell r="I19">
            <v>2.5192152989797925</v>
          </cell>
          <cell r="J19">
            <v>5.3093976842236943</v>
          </cell>
          <cell r="K19">
            <v>4.6398001754963172</v>
          </cell>
          <cell r="L19">
            <v>3.9488642788306945</v>
          </cell>
          <cell r="M19">
            <v>3.5789750078543525</v>
          </cell>
          <cell r="N19">
            <v>4.1184155650206442</v>
          </cell>
          <cell r="O19">
            <v>3.831773883534189</v>
          </cell>
          <cell r="P19">
            <v>2.392505447613742</v>
          </cell>
          <cell r="Q19">
            <v>2.0436529968519435</v>
          </cell>
          <cell r="R19">
            <v>5.3958006725501306</v>
          </cell>
          <cell r="S19">
            <v>5.1665920713034348</v>
          </cell>
          <cell r="T19">
            <v>3.3800451097570146</v>
          </cell>
          <cell r="U19">
            <v>4.508206617646338</v>
          </cell>
          <cell r="V19">
            <v>2.5919342788752693</v>
          </cell>
          <cell r="W19">
            <v>4.6580299095773618</v>
          </cell>
          <cell r="X19">
            <v>6.4642017310445805</v>
          </cell>
          <cell r="Y19">
            <v>4.26774279259413</v>
          </cell>
          <cell r="Z19">
            <v>4.5226895972508681</v>
          </cell>
          <cell r="AA19">
            <v>3.5112968787670042</v>
          </cell>
          <cell r="AB19">
            <v>3.9134758928932127</v>
          </cell>
          <cell r="AC19">
            <v>2.9242831376396401</v>
          </cell>
          <cell r="AD19">
            <v>4.7013095968570324</v>
          </cell>
          <cell r="AE19">
            <v>3.7027629319579898</v>
          </cell>
          <cell r="AF19">
            <v>4.3433771278059785</v>
          </cell>
          <cell r="AG19">
            <v>4.7923370910305039</v>
          </cell>
          <cell r="AH19">
            <v>2.1442319791495454</v>
          </cell>
          <cell r="AI19">
            <v>120.95344847305307</v>
          </cell>
        </row>
        <row r="20">
          <cell r="B20" t="str">
            <v>DOC</v>
          </cell>
          <cell r="C20" t="str">
            <v>Air</v>
          </cell>
          <cell r="D20">
            <v>2.8339646464646463E-2</v>
          </cell>
          <cell r="E20">
            <v>2.8339646464646463E-2</v>
          </cell>
          <cell r="F20">
            <v>0.13695391414141414</v>
          </cell>
          <cell r="G20">
            <v>2.8333333333333332E-2</v>
          </cell>
          <cell r="H20">
            <v>0</v>
          </cell>
          <cell r="I20">
            <v>3.7777777777777778E-2</v>
          </cell>
          <cell r="J20">
            <v>9.9182449494949504E-2</v>
          </cell>
          <cell r="K20">
            <v>0.24563762626262628</v>
          </cell>
          <cell r="L20">
            <v>1.4169823232323232E-2</v>
          </cell>
          <cell r="M20">
            <v>2.3614267676767678E-2</v>
          </cell>
          <cell r="N20">
            <v>0.12757260101010101</v>
          </cell>
          <cell r="O20">
            <v>9.4444444444444445E-3</v>
          </cell>
          <cell r="P20">
            <v>9.4444444444444445E-3</v>
          </cell>
          <cell r="Q20">
            <v>1.8888888888888889E-2</v>
          </cell>
          <cell r="R20">
            <v>6.2006944444444441E-2</v>
          </cell>
          <cell r="S20">
            <v>9.736111111111112E-3</v>
          </cell>
          <cell r="T20">
            <v>9.7222222222222217E-5</v>
          </cell>
          <cell r="U20">
            <v>3.3155934343434341E-2</v>
          </cell>
          <cell r="V20">
            <v>4.861111111111111E-4</v>
          </cell>
          <cell r="W20">
            <v>3.8888888888888887E-4</v>
          </cell>
          <cell r="X20">
            <v>0.10405555555555555</v>
          </cell>
          <cell r="Y20">
            <v>2.8546717171717174E-2</v>
          </cell>
          <cell r="Z20">
            <v>3.7997474747474745E-2</v>
          </cell>
          <cell r="AA20">
            <v>2.8352272727272729E-2</v>
          </cell>
          <cell r="AB20">
            <v>1.9193181818181818E-2</v>
          </cell>
          <cell r="AC20">
            <v>4.2722853535353537E-2</v>
          </cell>
          <cell r="AD20">
            <v>9.7424242424242434E-3</v>
          </cell>
          <cell r="AE20">
            <v>1.9444444444444443E-4</v>
          </cell>
          <cell r="AF20">
            <v>8.0500631313131316E-2</v>
          </cell>
          <cell r="AG20">
            <v>5.7080808080808079E-2</v>
          </cell>
          <cell r="AH20">
            <v>0</v>
          </cell>
          <cell r="AI20">
            <v>1.3219564393939389</v>
          </cell>
        </row>
        <row r="21">
          <cell r="C21" t="str">
            <v>Sea</v>
          </cell>
          <cell r="D21">
            <v>2.1518172903689674</v>
          </cell>
          <cell r="E21">
            <v>2.1518172903689674</v>
          </cell>
          <cell r="F21">
            <v>3.7685837629068462</v>
          </cell>
          <cell r="G21">
            <v>1.8506773449074072</v>
          </cell>
          <cell r="H21">
            <v>0.31101666049382715</v>
          </cell>
          <cell r="I21">
            <v>1.719982969135802</v>
          </cell>
          <cell r="J21">
            <v>2.3982616398800807</v>
          </cell>
          <cell r="K21">
            <v>2.0640157024837746</v>
          </cell>
          <cell r="L21">
            <v>2.6117720427036057</v>
          </cell>
          <cell r="M21">
            <v>2.3373405340985332</v>
          </cell>
          <cell r="N21">
            <v>2.102351169984872</v>
          </cell>
          <cell r="O21">
            <v>2.0808754594739667</v>
          </cell>
          <cell r="P21">
            <v>1.7601004536030593</v>
          </cell>
          <cell r="Q21">
            <v>1.4511699263117286</v>
          </cell>
          <cell r="R21">
            <v>2.4278295527207456</v>
          </cell>
          <cell r="S21">
            <v>2.2215628539486043</v>
          </cell>
          <cell r="T21">
            <v>1.3569646441223828</v>
          </cell>
          <cell r="U21">
            <v>2.2823907476150387</v>
          </cell>
          <cell r="V21">
            <v>0.93216858633588284</v>
          </cell>
          <cell r="W21">
            <v>1.7622250746108423</v>
          </cell>
          <cell r="X21">
            <v>3.0652461651402301</v>
          </cell>
          <cell r="Y21">
            <v>2.1525006947448513</v>
          </cell>
          <cell r="Z21">
            <v>2.5490040034813712</v>
          </cell>
          <cell r="AA21">
            <v>1.8673103497200261</v>
          </cell>
          <cell r="AB21">
            <v>2.4359722732701412</v>
          </cell>
          <cell r="AC21">
            <v>2.5624458623249393</v>
          </cell>
          <cell r="AD21">
            <v>3.0536199764767229</v>
          </cell>
          <cell r="AE21">
            <v>1.8190577700617279</v>
          </cell>
          <cell r="AF21">
            <v>2.501923641243351</v>
          </cell>
          <cell r="AG21">
            <v>3.1504717639483597</v>
          </cell>
          <cell r="AH21">
            <v>1.5243351450617282</v>
          </cell>
          <cell r="AI21">
            <v>66.424811351548385</v>
          </cell>
        </row>
        <row r="22">
          <cell r="B22" t="str">
            <v>CS</v>
          </cell>
          <cell r="C22" t="str">
            <v>Air</v>
          </cell>
          <cell r="D22">
            <v>0</v>
          </cell>
          <cell r="E22">
            <v>0</v>
          </cell>
          <cell r="F22">
            <v>4.4444444444444444E-3</v>
          </cell>
          <cell r="G22">
            <v>0</v>
          </cell>
          <cell r="H22">
            <v>0</v>
          </cell>
          <cell r="I22">
            <v>2.2222222222222222E-3</v>
          </cell>
          <cell r="J22">
            <v>0</v>
          </cell>
          <cell r="K22">
            <v>0</v>
          </cell>
          <cell r="L22">
            <v>0</v>
          </cell>
          <cell r="M22">
            <v>0</v>
          </cell>
          <cell r="N22">
            <v>0</v>
          </cell>
          <cell r="O22">
            <v>0</v>
          </cell>
          <cell r="P22">
            <v>2.2222222222222222E-3</v>
          </cell>
          <cell r="Q22">
            <v>0</v>
          </cell>
          <cell r="R22">
            <v>0</v>
          </cell>
          <cell r="S22">
            <v>0</v>
          </cell>
          <cell r="T22">
            <v>2.2222222222222222E-3</v>
          </cell>
          <cell r="U22">
            <v>0</v>
          </cell>
          <cell r="V22">
            <v>0</v>
          </cell>
          <cell r="W22">
            <v>0</v>
          </cell>
          <cell r="X22">
            <v>0</v>
          </cell>
          <cell r="Y22">
            <v>0</v>
          </cell>
          <cell r="Z22">
            <v>2.2222222222222222E-3</v>
          </cell>
          <cell r="AA22">
            <v>0</v>
          </cell>
          <cell r="AB22">
            <v>0</v>
          </cell>
          <cell r="AC22">
            <v>0</v>
          </cell>
          <cell r="AD22">
            <v>2.2222222222222222E-3</v>
          </cell>
          <cell r="AE22">
            <v>0</v>
          </cell>
          <cell r="AF22">
            <v>0</v>
          </cell>
          <cell r="AG22">
            <v>2.2222222222222222E-3</v>
          </cell>
          <cell r="AH22">
            <v>0</v>
          </cell>
          <cell r="AI22">
            <v>1.7777777777777778E-2</v>
          </cell>
        </row>
        <row r="23">
          <cell r="C23" t="str">
            <v>Sea</v>
          </cell>
          <cell r="D23">
            <v>0.78480449426437526</v>
          </cell>
          <cell r="E23">
            <v>0.78480449426437526</v>
          </cell>
          <cell r="F23">
            <v>2.6775774505876071</v>
          </cell>
          <cell r="G23">
            <v>1.8306013803932926</v>
          </cell>
          <cell r="H23">
            <v>0.82932421874999995</v>
          </cell>
          <cell r="I23">
            <v>0.91730066550925926</v>
          </cell>
          <cell r="J23">
            <v>1.2089645960924018</v>
          </cell>
          <cell r="K23">
            <v>1.1898173271287267</v>
          </cell>
          <cell r="L23">
            <v>0.9785364115918801</v>
          </cell>
          <cell r="M23">
            <v>1.1543569942267564</v>
          </cell>
          <cell r="N23">
            <v>1.1071418202457264</v>
          </cell>
          <cell r="O23">
            <v>1.0082538989770176</v>
          </cell>
          <cell r="P23">
            <v>1.2343714543269229</v>
          </cell>
          <cell r="Q23">
            <v>0.97428938969017065</v>
          </cell>
          <cell r="R23">
            <v>1.9088811743233616</v>
          </cell>
          <cell r="S23">
            <v>0.58576590848957699</v>
          </cell>
          <cell r="T23">
            <v>0.56767037037037027</v>
          </cell>
          <cell r="U23">
            <v>0.59462923344017093</v>
          </cell>
          <cell r="V23">
            <v>1.2183906741866797</v>
          </cell>
          <cell r="W23">
            <v>3.590390313797851</v>
          </cell>
          <cell r="X23">
            <v>2.8675543603098284</v>
          </cell>
          <cell r="Y23">
            <v>2.0074349158653844</v>
          </cell>
          <cell r="Z23">
            <v>2.3869354334697643</v>
          </cell>
          <cell r="AA23">
            <v>1.279131682209532</v>
          </cell>
          <cell r="AB23">
            <v>1.0528518872762931</v>
          </cell>
          <cell r="AC23">
            <v>2.4852391608420108</v>
          </cell>
          <cell r="AD23">
            <v>3.5116808260979693</v>
          </cell>
          <cell r="AE23">
            <v>0.87203040197649573</v>
          </cell>
          <cell r="AF23">
            <v>0.8919283332204766</v>
          </cell>
          <cell r="AG23">
            <v>1.2407339707224831</v>
          </cell>
          <cell r="AH23">
            <v>0.8799496972934473</v>
          </cell>
          <cell r="AI23">
            <v>44.621342939940206</v>
          </cell>
        </row>
        <row r="24">
          <cell r="B24" t="str">
            <v>DOC</v>
          </cell>
          <cell r="C24" t="str">
            <v>Air</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row>
        <row r="25">
          <cell r="C25" t="str">
            <v>Sea</v>
          </cell>
          <cell r="D25">
            <v>7.0261605235042726E-2</v>
          </cell>
          <cell r="E25">
            <v>7.0261605235042726E-2</v>
          </cell>
          <cell r="F25">
            <v>0.24626304754273504</v>
          </cell>
          <cell r="G25">
            <v>0.51291122462606831</v>
          </cell>
          <cell r="H25">
            <v>4.9539930555555556E-2</v>
          </cell>
          <cell r="I25">
            <v>4.1424045138888886E-2</v>
          </cell>
          <cell r="J25">
            <v>6.4723230502136769E-2</v>
          </cell>
          <cell r="K25">
            <v>9.8788995726495715E-2</v>
          </cell>
          <cell r="L25">
            <v>4.4817240918803417E-2</v>
          </cell>
          <cell r="M25">
            <v>0.3288594017094017</v>
          </cell>
          <cell r="N25">
            <v>6.5575928151709401E-2</v>
          </cell>
          <cell r="O25">
            <v>7.9687613514957276E-2</v>
          </cell>
          <cell r="P25">
            <v>9.8937373130341871E-2</v>
          </cell>
          <cell r="Q25">
            <v>4.4896761485042735E-2</v>
          </cell>
          <cell r="R25">
            <v>0.15813564369658123</v>
          </cell>
          <cell r="S25">
            <v>2.768265892094017E-2</v>
          </cell>
          <cell r="T25">
            <v>1.8342708333333332E-2</v>
          </cell>
          <cell r="U25">
            <v>3.034806356837607E-2</v>
          </cell>
          <cell r="V25">
            <v>0.43709204727564099</v>
          </cell>
          <cell r="W25">
            <v>0.43883192441239316</v>
          </cell>
          <cell r="X25">
            <v>0.38224967948717947</v>
          </cell>
          <cell r="Y25">
            <v>0.13077641559829059</v>
          </cell>
          <cell r="Z25">
            <v>0.16951844284188033</v>
          </cell>
          <cell r="AA25">
            <v>0.10693247195512823</v>
          </cell>
          <cell r="AB25">
            <v>0.22966665331196581</v>
          </cell>
          <cell r="AC25">
            <v>0.60376246661324784</v>
          </cell>
          <cell r="AD25">
            <v>0.17143799412393163</v>
          </cell>
          <cell r="AE25">
            <v>8.6434488514957261E-2</v>
          </cell>
          <cell r="AF25">
            <v>6.0655889423076925E-2</v>
          </cell>
          <cell r="AG25">
            <v>7.5340017361111108E-2</v>
          </cell>
          <cell r="AH25">
            <v>4.2800908119658122E-2</v>
          </cell>
          <cell r="AI25">
            <v>4.9869564770299153</v>
          </cell>
        </row>
        <row r="26">
          <cell r="D26">
            <v>30.310406612964027</v>
          </cell>
          <cell r="E26">
            <v>30.310406612964027</v>
          </cell>
          <cell r="F26">
            <v>38.467715837146407</v>
          </cell>
          <cell r="G26">
            <v>38.105133681611576</v>
          </cell>
          <cell r="H26">
            <v>11.966341163773372</v>
          </cell>
          <cell r="I26">
            <v>24.927206001267717</v>
          </cell>
          <cell r="J26">
            <v>27.802918466666924</v>
          </cell>
          <cell r="K26">
            <v>26.626865088586243</v>
          </cell>
          <cell r="L26">
            <v>27.932657956764718</v>
          </cell>
          <cell r="M26">
            <v>33.526391938206345</v>
          </cell>
          <cell r="N26">
            <v>24.579352622256202</v>
          </cell>
          <cell r="O26">
            <v>22.607494160150427</v>
          </cell>
          <cell r="P26">
            <v>21.00541534378376</v>
          </cell>
          <cell r="Q26">
            <v>25.055202051640244</v>
          </cell>
          <cell r="R26">
            <v>45.214637440037357</v>
          </cell>
          <cell r="S26">
            <v>29.957828070041522</v>
          </cell>
          <cell r="T26">
            <v>34.760710308373163</v>
          </cell>
          <cell r="U26">
            <v>35.737268522726204</v>
          </cell>
          <cell r="V26">
            <v>29.923013532883044</v>
          </cell>
          <cell r="W26">
            <v>41.730168202428082</v>
          </cell>
          <cell r="X26">
            <v>41.874391991040703</v>
          </cell>
          <cell r="Y26">
            <v>31.082261172701145</v>
          </cell>
          <cell r="Z26">
            <v>43.179885506147372</v>
          </cell>
          <cell r="AA26">
            <v>28.314988113664242</v>
          </cell>
          <cell r="AB26">
            <v>25.532329047743691</v>
          </cell>
          <cell r="AC26">
            <v>28.590769925228791</v>
          </cell>
          <cell r="AD26">
            <v>33.082034998749613</v>
          </cell>
          <cell r="AE26">
            <v>26.085630800308785</v>
          </cell>
          <cell r="AF26">
            <v>38.47580880395946</v>
          </cell>
          <cell r="AG26">
            <v>30.998551005827704</v>
          </cell>
          <cell r="AH26">
            <v>27.31742977750169</v>
          </cell>
          <cell r="AI26">
            <v>955.08121475714472</v>
          </cell>
        </row>
      </sheetData>
      <sheetData sheetId="1">
        <row r="5">
          <cell r="C5">
            <v>1</v>
          </cell>
          <cell r="D5" t="str">
            <v>SGN G2</v>
          </cell>
          <cell r="E5" t="str">
            <v>Air</v>
          </cell>
          <cell r="F5" t="str">
            <v>CS</v>
          </cell>
          <cell r="G5">
            <v>0</v>
          </cell>
          <cell r="H5">
            <v>0</v>
          </cell>
          <cell r="I5">
            <v>2023</v>
          </cell>
          <cell r="J5" t="str">
            <v>Actual</v>
          </cell>
        </row>
        <row r="6">
          <cell r="B6" t="str">
            <v>AEBV</v>
          </cell>
          <cell r="C6">
            <v>1</v>
          </cell>
          <cell r="D6" t="str">
            <v>SGN G2</v>
          </cell>
          <cell r="E6" t="str">
            <v>Air</v>
          </cell>
          <cell r="F6" t="str">
            <v>CS</v>
          </cell>
          <cell r="G6">
            <v>0</v>
          </cell>
          <cell r="H6">
            <v>0</v>
          </cell>
          <cell r="I6">
            <v>2023</v>
          </cell>
          <cell r="J6" t="str">
            <v>Actual</v>
          </cell>
        </row>
        <row r="7">
          <cell r="B7" t="str">
            <v>ANNINC</v>
          </cell>
          <cell r="C7">
            <v>1</v>
          </cell>
          <cell r="D7" t="str">
            <v>SGN G2</v>
          </cell>
          <cell r="E7" t="str">
            <v>Air</v>
          </cell>
          <cell r="F7" t="str">
            <v>CS</v>
          </cell>
          <cell r="G7">
            <v>0</v>
          </cell>
          <cell r="H7">
            <v>0</v>
          </cell>
          <cell r="I7">
            <v>2023</v>
          </cell>
          <cell r="J7" t="str">
            <v>Actual</v>
          </cell>
        </row>
        <row r="8">
          <cell r="B8" t="str">
            <v>ARMOUR</v>
          </cell>
          <cell r="C8">
            <v>1</v>
          </cell>
          <cell r="D8" t="str">
            <v>SGN G2</v>
          </cell>
          <cell r="E8" t="str">
            <v>Air</v>
          </cell>
          <cell r="F8" t="str">
            <v>CS</v>
          </cell>
          <cell r="G8">
            <v>0</v>
          </cell>
          <cell r="H8">
            <v>0</v>
          </cell>
          <cell r="I8">
            <v>2023</v>
          </cell>
          <cell r="J8" t="str">
            <v>Actual</v>
          </cell>
        </row>
        <row r="9">
          <cell r="B9" t="str">
            <v>ATC</v>
          </cell>
          <cell r="C9">
            <v>1</v>
          </cell>
          <cell r="D9" t="str">
            <v>SGN G2</v>
          </cell>
          <cell r="E9" t="str">
            <v>Air</v>
          </cell>
          <cell r="F9" t="str">
            <v>CS</v>
          </cell>
          <cell r="G9">
            <v>4</v>
          </cell>
          <cell r="H9">
            <v>5.0805555555555555E-2</v>
          </cell>
          <cell r="I9">
            <v>2023</v>
          </cell>
          <cell r="J9" t="str">
            <v>Actual</v>
          </cell>
        </row>
        <row r="10">
          <cell r="B10" t="str">
            <v>ATCSTS</v>
          </cell>
          <cell r="C10">
            <v>1</v>
          </cell>
          <cell r="D10" t="str">
            <v>SGN G2</v>
          </cell>
          <cell r="E10" t="str">
            <v>Air</v>
          </cell>
          <cell r="F10" t="str">
            <v>CS</v>
          </cell>
          <cell r="G10">
            <v>0</v>
          </cell>
          <cell r="H10">
            <v>0</v>
          </cell>
          <cell r="I10">
            <v>2023</v>
          </cell>
          <cell r="J10" t="str">
            <v>Actual</v>
          </cell>
        </row>
        <row r="11">
          <cell r="B11" t="str">
            <v>ATS</v>
          </cell>
          <cell r="C11">
            <v>1</v>
          </cell>
          <cell r="D11" t="str">
            <v>SGN G2</v>
          </cell>
          <cell r="E11" t="str">
            <v>Air</v>
          </cell>
          <cell r="F11" t="str">
            <v>CS</v>
          </cell>
          <cell r="G11">
            <v>0</v>
          </cell>
          <cell r="H11">
            <v>0</v>
          </cell>
          <cell r="I11">
            <v>2023</v>
          </cell>
          <cell r="J11" t="str">
            <v>Actual</v>
          </cell>
        </row>
        <row r="12">
          <cell r="B12" t="str">
            <v>HORBAC</v>
          </cell>
          <cell r="C12">
            <v>1</v>
          </cell>
          <cell r="D12" t="str">
            <v>SGN G2</v>
          </cell>
          <cell r="E12" t="str">
            <v>Air</v>
          </cell>
          <cell r="F12" t="str">
            <v>CS</v>
          </cell>
          <cell r="G12">
            <v>0</v>
          </cell>
          <cell r="H12">
            <v>0</v>
          </cell>
          <cell r="I12">
            <v>2023</v>
          </cell>
          <cell r="J12" t="str">
            <v>Actual</v>
          </cell>
        </row>
        <row r="13">
          <cell r="B13" t="str">
            <v>HORBUB</v>
          </cell>
          <cell r="C13">
            <v>1</v>
          </cell>
          <cell r="D13" t="str">
            <v>SGN G2</v>
          </cell>
          <cell r="E13" t="str">
            <v>Air</v>
          </cell>
          <cell r="F13" t="str">
            <v>CS</v>
          </cell>
          <cell r="G13">
            <v>0</v>
          </cell>
          <cell r="H13">
            <v>0</v>
          </cell>
          <cell r="I13">
            <v>2023</v>
          </cell>
          <cell r="J13" t="str">
            <v>Actual</v>
          </cell>
        </row>
        <row r="14">
          <cell r="B14" t="str">
            <v>HOSLEY</v>
          </cell>
          <cell r="C14">
            <v>1</v>
          </cell>
          <cell r="D14" t="str">
            <v>SGN G2</v>
          </cell>
          <cell r="E14" t="str">
            <v>Air</v>
          </cell>
          <cell r="F14" t="str">
            <v>CS</v>
          </cell>
          <cell r="G14">
            <v>0</v>
          </cell>
          <cell r="H14">
            <v>0</v>
          </cell>
          <cell r="I14">
            <v>2023</v>
          </cell>
          <cell r="J14" t="str">
            <v>Actual</v>
          </cell>
        </row>
        <row r="15">
          <cell r="B15" t="str">
            <v>JCREW</v>
          </cell>
          <cell r="C15">
            <v>1</v>
          </cell>
          <cell r="D15" t="str">
            <v>SGN G2</v>
          </cell>
          <cell r="E15" t="str">
            <v>Air</v>
          </cell>
          <cell r="F15" t="str">
            <v>CS</v>
          </cell>
          <cell r="G15">
            <v>12</v>
          </cell>
          <cell r="H15">
            <v>3.0000000000000001E-3</v>
          </cell>
          <cell r="I15">
            <v>2023</v>
          </cell>
          <cell r="J15" t="str">
            <v>Actual</v>
          </cell>
        </row>
        <row r="16">
          <cell r="B16" t="str">
            <v>NBAL</v>
          </cell>
          <cell r="C16">
            <v>1</v>
          </cell>
          <cell r="D16" t="str">
            <v>SGN G2</v>
          </cell>
          <cell r="E16" t="str">
            <v>Air</v>
          </cell>
          <cell r="F16" t="str">
            <v>CS</v>
          </cell>
          <cell r="G16">
            <v>0</v>
          </cell>
          <cell r="H16">
            <v>0</v>
          </cell>
          <cell r="I16">
            <v>2023</v>
          </cell>
          <cell r="J16" t="str">
            <v>Actual</v>
          </cell>
        </row>
        <row r="17">
          <cell r="B17" t="str">
            <v>NBC</v>
          </cell>
          <cell r="C17">
            <v>1</v>
          </cell>
          <cell r="D17" t="str">
            <v>SGN G2</v>
          </cell>
          <cell r="E17" t="str">
            <v>Air</v>
          </cell>
          <cell r="F17" t="str">
            <v>CS</v>
          </cell>
          <cell r="G17">
            <v>0</v>
          </cell>
          <cell r="H17">
            <v>0</v>
          </cell>
          <cell r="I17">
            <v>2023</v>
          </cell>
          <cell r="J17" t="str">
            <v>Actual</v>
          </cell>
        </row>
        <row r="18">
          <cell r="B18" t="str">
            <v>NBMY</v>
          </cell>
          <cell r="C18">
            <v>1</v>
          </cell>
          <cell r="D18" t="str">
            <v>SGN G2</v>
          </cell>
          <cell r="E18" t="str">
            <v>Air</v>
          </cell>
          <cell r="F18" t="str">
            <v>CS</v>
          </cell>
          <cell r="G18">
            <v>0</v>
          </cell>
          <cell r="H18">
            <v>0</v>
          </cell>
          <cell r="I18">
            <v>2023</v>
          </cell>
          <cell r="J18" t="str">
            <v>Actual</v>
          </cell>
        </row>
        <row r="19">
          <cell r="B19" t="str">
            <v>NBSG</v>
          </cell>
          <cell r="C19">
            <v>1</v>
          </cell>
          <cell r="D19" t="str">
            <v>SGN G2</v>
          </cell>
          <cell r="E19" t="str">
            <v>Air</v>
          </cell>
          <cell r="F19" t="str">
            <v>CS</v>
          </cell>
          <cell r="G19">
            <v>0</v>
          </cell>
          <cell r="H19">
            <v>0</v>
          </cell>
          <cell r="I19">
            <v>2023</v>
          </cell>
          <cell r="J19" t="str">
            <v>Actual</v>
          </cell>
        </row>
        <row r="20">
          <cell r="B20" t="str">
            <v>UADSHP</v>
          </cell>
          <cell r="C20">
            <v>1</v>
          </cell>
          <cell r="D20" t="str">
            <v>SGN G2</v>
          </cell>
          <cell r="E20" t="str">
            <v>Air</v>
          </cell>
          <cell r="F20" t="str">
            <v>CS</v>
          </cell>
          <cell r="G20">
            <v>0</v>
          </cell>
          <cell r="H20">
            <v>0</v>
          </cell>
          <cell r="I20">
            <v>2023</v>
          </cell>
          <cell r="J20" t="str">
            <v>Actual</v>
          </cell>
        </row>
        <row r="21">
          <cell r="B21" t="str">
            <v>WARMEX</v>
          </cell>
          <cell r="C21">
            <v>1</v>
          </cell>
          <cell r="D21" t="str">
            <v>SGN G2</v>
          </cell>
          <cell r="E21" t="str">
            <v>Air</v>
          </cell>
          <cell r="F21" t="str">
            <v>CS</v>
          </cell>
          <cell r="G21">
            <v>0</v>
          </cell>
          <cell r="H21">
            <v>0</v>
          </cell>
          <cell r="I21">
            <v>2023</v>
          </cell>
          <cell r="J21" t="str">
            <v>Actual</v>
          </cell>
        </row>
        <row r="22">
          <cell r="B22" t="str">
            <v>XIRGA</v>
          </cell>
          <cell r="C22">
            <v>1</v>
          </cell>
          <cell r="D22" t="str">
            <v>SGN G5</v>
          </cell>
          <cell r="E22" t="str">
            <v>Air</v>
          </cell>
          <cell r="F22" t="str">
            <v>CS</v>
          </cell>
          <cell r="G22">
            <v>0</v>
          </cell>
          <cell r="H22">
            <v>0</v>
          </cell>
          <cell r="I22">
            <v>2023</v>
          </cell>
          <cell r="J22" t="str">
            <v>Actual</v>
          </cell>
        </row>
        <row r="23">
          <cell r="B23" t="str">
            <v>XWASO</v>
          </cell>
          <cell r="C23">
            <v>1</v>
          </cell>
          <cell r="D23" t="str">
            <v>SGN G2</v>
          </cell>
          <cell r="E23" t="str">
            <v>Air</v>
          </cell>
          <cell r="F23" t="str">
            <v>CS</v>
          </cell>
          <cell r="G23">
            <v>0</v>
          </cell>
          <cell r="H23">
            <v>0</v>
          </cell>
          <cell r="I23">
            <v>2023</v>
          </cell>
          <cell r="J23" t="str">
            <v>Actual</v>
          </cell>
        </row>
        <row r="24">
          <cell r="B24" t="str">
            <v>AEO</v>
          </cell>
          <cell r="C24">
            <v>1</v>
          </cell>
          <cell r="D24" t="str">
            <v>SGN G3</v>
          </cell>
          <cell r="E24" t="str">
            <v>Air</v>
          </cell>
          <cell r="F24" t="str">
            <v>CS</v>
          </cell>
          <cell r="G24">
            <v>0</v>
          </cell>
          <cell r="H24">
            <v>0</v>
          </cell>
          <cell r="I24">
            <v>2023</v>
          </cell>
          <cell r="J24" t="str">
            <v>Actual</v>
          </cell>
        </row>
        <row r="25">
          <cell r="B25" t="str">
            <v>AEOHK</v>
          </cell>
          <cell r="C25">
            <v>1</v>
          </cell>
          <cell r="D25" t="str">
            <v>SGN G3</v>
          </cell>
          <cell r="E25" t="str">
            <v>Air</v>
          </cell>
          <cell r="F25" t="str">
            <v>CS</v>
          </cell>
          <cell r="G25">
            <v>0</v>
          </cell>
          <cell r="H25">
            <v>0</v>
          </cell>
          <cell r="I25">
            <v>2023</v>
          </cell>
          <cell r="J25" t="str">
            <v>Actual</v>
          </cell>
        </row>
        <row r="26">
          <cell r="B26" t="str">
            <v>AEOJP</v>
          </cell>
          <cell r="C26">
            <v>1</v>
          </cell>
          <cell r="D26" t="str">
            <v>SGN G3</v>
          </cell>
          <cell r="E26" t="str">
            <v>Air</v>
          </cell>
          <cell r="F26" t="str">
            <v>CS</v>
          </cell>
          <cell r="G26">
            <v>0</v>
          </cell>
          <cell r="H26">
            <v>0</v>
          </cell>
          <cell r="I26">
            <v>2023</v>
          </cell>
          <cell r="J26" t="str">
            <v>Actual</v>
          </cell>
        </row>
        <row r="27">
          <cell r="B27" t="str">
            <v>AEOMEX</v>
          </cell>
          <cell r="C27">
            <v>1</v>
          </cell>
          <cell r="D27" t="str">
            <v>SGN G3</v>
          </cell>
          <cell r="E27" t="str">
            <v>Air</v>
          </cell>
          <cell r="F27" t="str">
            <v>CS</v>
          </cell>
          <cell r="G27">
            <v>0</v>
          </cell>
          <cell r="H27">
            <v>0</v>
          </cell>
          <cell r="I27">
            <v>2023</v>
          </cell>
          <cell r="J27" t="str">
            <v>Actual</v>
          </cell>
        </row>
        <row r="28">
          <cell r="B28" t="str">
            <v>AEOMIX</v>
          </cell>
          <cell r="C28">
            <v>1</v>
          </cell>
          <cell r="D28" t="str">
            <v>SGN G3</v>
          </cell>
          <cell r="E28" t="str">
            <v>Air</v>
          </cell>
          <cell r="F28" t="str">
            <v>CS</v>
          </cell>
          <cell r="G28">
            <v>0</v>
          </cell>
          <cell r="H28">
            <v>0</v>
          </cell>
          <cell r="I28">
            <v>2023</v>
          </cell>
          <cell r="J28" t="str">
            <v>Actual</v>
          </cell>
        </row>
        <row r="29">
          <cell r="B29" t="str">
            <v>AEOSHA</v>
          </cell>
          <cell r="C29">
            <v>1</v>
          </cell>
          <cell r="D29" t="str">
            <v>SGN G3</v>
          </cell>
          <cell r="E29" t="str">
            <v>Air</v>
          </cell>
          <cell r="F29" t="str">
            <v>CS</v>
          </cell>
          <cell r="G29">
            <v>0</v>
          </cell>
          <cell r="H29">
            <v>0</v>
          </cell>
          <cell r="I29">
            <v>2023</v>
          </cell>
          <cell r="J29" t="str">
            <v>Actual</v>
          </cell>
        </row>
        <row r="30">
          <cell r="B30" t="str">
            <v>AGRON</v>
          </cell>
          <cell r="C30">
            <v>1</v>
          </cell>
          <cell r="D30" t="str">
            <v>SGN G3</v>
          </cell>
          <cell r="E30" t="str">
            <v>Air</v>
          </cell>
          <cell r="F30" t="str">
            <v>CS</v>
          </cell>
          <cell r="G30">
            <v>0</v>
          </cell>
          <cell r="H30">
            <v>0</v>
          </cell>
          <cell r="I30">
            <v>2023</v>
          </cell>
          <cell r="J30" t="str">
            <v>Actual</v>
          </cell>
        </row>
        <row r="31">
          <cell r="B31" t="str">
            <v>BELL</v>
          </cell>
          <cell r="C31">
            <v>1</v>
          </cell>
          <cell r="D31" t="str">
            <v>SGN G3</v>
          </cell>
          <cell r="E31" t="str">
            <v>Air</v>
          </cell>
          <cell r="F31" t="str">
            <v>CS</v>
          </cell>
          <cell r="G31">
            <v>0</v>
          </cell>
          <cell r="H31">
            <v>0</v>
          </cell>
          <cell r="I31">
            <v>2023</v>
          </cell>
          <cell r="J31" t="str">
            <v>Actual</v>
          </cell>
        </row>
        <row r="32">
          <cell r="B32" t="str">
            <v>BHBEJ</v>
          </cell>
          <cell r="C32">
            <v>1</v>
          </cell>
          <cell r="D32" t="str">
            <v>SGN G3</v>
          </cell>
          <cell r="E32" t="str">
            <v>Air</v>
          </cell>
          <cell r="F32" t="str">
            <v>CS</v>
          </cell>
          <cell r="G32">
            <v>0</v>
          </cell>
          <cell r="H32">
            <v>0</v>
          </cell>
          <cell r="I32">
            <v>2023</v>
          </cell>
          <cell r="J32" t="str">
            <v>Actual</v>
          </cell>
        </row>
        <row r="33">
          <cell r="B33" t="str">
            <v>BPS</v>
          </cell>
          <cell r="C33">
            <v>1</v>
          </cell>
          <cell r="D33" t="str">
            <v>SGN G3</v>
          </cell>
          <cell r="E33" t="str">
            <v>Air</v>
          </cell>
          <cell r="F33" t="str">
            <v>CS</v>
          </cell>
          <cell r="G33">
            <v>0</v>
          </cell>
          <cell r="H33">
            <v>0</v>
          </cell>
          <cell r="I33">
            <v>2023</v>
          </cell>
          <cell r="J33" t="str">
            <v>Actual</v>
          </cell>
        </row>
        <row r="34">
          <cell r="B34" t="str">
            <v>BPSH</v>
          </cell>
          <cell r="C34">
            <v>1</v>
          </cell>
          <cell r="D34" t="str">
            <v>SGN G3</v>
          </cell>
          <cell r="E34" t="str">
            <v>Air</v>
          </cell>
          <cell r="F34" t="str">
            <v>CS</v>
          </cell>
          <cell r="G34">
            <v>0</v>
          </cell>
          <cell r="H34">
            <v>0</v>
          </cell>
          <cell r="I34">
            <v>2023</v>
          </cell>
          <cell r="J34" t="str">
            <v>Actual</v>
          </cell>
        </row>
        <row r="35">
          <cell r="B35" t="str">
            <v>BPSHCA</v>
          </cell>
          <cell r="C35">
            <v>1</v>
          </cell>
          <cell r="D35" t="str">
            <v>SGN G3</v>
          </cell>
          <cell r="E35" t="str">
            <v>Air</v>
          </cell>
          <cell r="F35" t="str">
            <v>CS</v>
          </cell>
          <cell r="G35">
            <v>0</v>
          </cell>
          <cell r="H35">
            <v>0</v>
          </cell>
          <cell r="I35">
            <v>2023</v>
          </cell>
          <cell r="J35" t="str">
            <v>Actual</v>
          </cell>
        </row>
        <row r="36">
          <cell r="B36" t="str">
            <v>BPSHUB</v>
          </cell>
          <cell r="C36">
            <v>1</v>
          </cell>
          <cell r="D36" t="str">
            <v>SGN G3</v>
          </cell>
          <cell r="E36" t="str">
            <v>Air</v>
          </cell>
          <cell r="F36" t="str">
            <v>CS</v>
          </cell>
          <cell r="G36">
            <v>0</v>
          </cell>
          <cell r="H36">
            <v>0</v>
          </cell>
          <cell r="I36">
            <v>2023</v>
          </cell>
          <cell r="J36" t="str">
            <v>Actual</v>
          </cell>
        </row>
        <row r="37">
          <cell r="B37" t="str">
            <v>BPSL</v>
          </cell>
          <cell r="C37">
            <v>1</v>
          </cell>
          <cell r="D37" t="str">
            <v>SGN G3</v>
          </cell>
          <cell r="E37" t="str">
            <v>Air</v>
          </cell>
          <cell r="F37" t="str">
            <v>CS</v>
          </cell>
          <cell r="G37">
            <v>0</v>
          </cell>
          <cell r="H37">
            <v>0</v>
          </cell>
          <cell r="I37">
            <v>2023</v>
          </cell>
          <cell r="J37" t="str">
            <v>Actual</v>
          </cell>
        </row>
        <row r="38">
          <cell r="B38" t="str">
            <v>BRYLAN</v>
          </cell>
          <cell r="C38">
            <v>1</v>
          </cell>
          <cell r="D38" t="str">
            <v>SGN G3</v>
          </cell>
          <cell r="E38" t="str">
            <v>Air</v>
          </cell>
          <cell r="F38" t="str">
            <v>CS</v>
          </cell>
          <cell r="G38">
            <v>0</v>
          </cell>
          <cell r="H38">
            <v>0</v>
          </cell>
          <cell r="I38">
            <v>2023</v>
          </cell>
          <cell r="J38" t="str">
            <v>Actual</v>
          </cell>
        </row>
        <row r="39">
          <cell r="B39" t="str">
            <v>CHEWY</v>
          </cell>
          <cell r="C39">
            <v>1</v>
          </cell>
          <cell r="D39" t="str">
            <v>SGN G3</v>
          </cell>
          <cell r="E39" t="str">
            <v>Air</v>
          </cell>
          <cell r="F39" t="str">
            <v>CS</v>
          </cell>
          <cell r="G39">
            <v>0</v>
          </cell>
          <cell r="H39">
            <v>0</v>
          </cell>
          <cell r="I39">
            <v>2023</v>
          </cell>
          <cell r="J39" t="str">
            <v>Actual</v>
          </cell>
        </row>
        <row r="40">
          <cell r="B40" t="str">
            <v>CLUSH</v>
          </cell>
          <cell r="C40">
            <v>1</v>
          </cell>
          <cell r="D40" t="str">
            <v>SGN G3</v>
          </cell>
          <cell r="E40" t="str">
            <v>Air</v>
          </cell>
          <cell r="F40" t="str">
            <v>CS</v>
          </cell>
          <cell r="G40">
            <v>0</v>
          </cell>
          <cell r="H40">
            <v>0</v>
          </cell>
          <cell r="I40">
            <v>2023</v>
          </cell>
          <cell r="J40" t="str">
            <v>Actual</v>
          </cell>
        </row>
        <row r="41">
          <cell r="B41" t="str">
            <v>DEICH</v>
          </cell>
          <cell r="C41">
            <v>1</v>
          </cell>
          <cell r="D41" t="str">
            <v>SGN G3</v>
          </cell>
          <cell r="E41" t="str">
            <v>Air</v>
          </cell>
          <cell r="F41" t="str">
            <v>CS</v>
          </cell>
          <cell r="G41">
            <v>0</v>
          </cell>
          <cell r="H41">
            <v>0</v>
          </cell>
          <cell r="I41">
            <v>2023</v>
          </cell>
          <cell r="J41" t="str">
            <v>Actual</v>
          </cell>
        </row>
        <row r="42">
          <cell r="B42" t="str">
            <v>DEICUK</v>
          </cell>
          <cell r="C42">
            <v>1</v>
          </cell>
          <cell r="D42" t="str">
            <v>SGN G3</v>
          </cell>
          <cell r="E42" t="str">
            <v>Air</v>
          </cell>
          <cell r="F42" t="str">
            <v>CS</v>
          </cell>
          <cell r="G42">
            <v>0</v>
          </cell>
          <cell r="H42">
            <v>0</v>
          </cell>
          <cell r="I42">
            <v>2023</v>
          </cell>
          <cell r="J42" t="str">
            <v>Actual</v>
          </cell>
        </row>
        <row r="43">
          <cell r="B43" t="str">
            <v>DEMO</v>
          </cell>
          <cell r="C43">
            <v>1</v>
          </cell>
          <cell r="D43" t="str">
            <v>SGN G3</v>
          </cell>
          <cell r="E43" t="str">
            <v>Air</v>
          </cell>
          <cell r="F43" t="str">
            <v>CS</v>
          </cell>
          <cell r="G43">
            <v>0</v>
          </cell>
          <cell r="H43">
            <v>0</v>
          </cell>
          <cell r="I43">
            <v>2023</v>
          </cell>
          <cell r="J43" t="str">
            <v>Actual</v>
          </cell>
        </row>
        <row r="44">
          <cell r="B44" t="str">
            <v>EDDIEB</v>
          </cell>
          <cell r="C44">
            <v>1</v>
          </cell>
          <cell r="D44" t="str">
            <v>SGN G3</v>
          </cell>
          <cell r="E44" t="str">
            <v>Air</v>
          </cell>
          <cell r="F44" t="str">
            <v>CS</v>
          </cell>
          <cell r="G44">
            <v>1</v>
          </cell>
          <cell r="H44">
            <v>2.0833333333333333E-5</v>
          </cell>
          <cell r="I44">
            <v>2023</v>
          </cell>
          <cell r="J44" t="str">
            <v>Actual</v>
          </cell>
        </row>
        <row r="45">
          <cell r="B45" t="str">
            <v>EMCOLS</v>
          </cell>
          <cell r="C45">
            <v>1</v>
          </cell>
          <cell r="D45" t="str">
            <v>SGN G3</v>
          </cell>
          <cell r="E45" t="str">
            <v>Air</v>
          </cell>
          <cell r="F45" t="str">
            <v>CS</v>
          </cell>
          <cell r="G45">
            <v>0</v>
          </cell>
          <cell r="H45">
            <v>0</v>
          </cell>
          <cell r="I45">
            <v>2023</v>
          </cell>
          <cell r="J45" t="str">
            <v>Actual</v>
          </cell>
        </row>
        <row r="46">
          <cell r="B46" t="str">
            <v>ENGRS</v>
          </cell>
          <cell r="C46">
            <v>1</v>
          </cell>
          <cell r="D46" t="str">
            <v>SGN G3</v>
          </cell>
          <cell r="E46" t="str">
            <v>Air</v>
          </cell>
          <cell r="F46" t="str">
            <v>CS</v>
          </cell>
          <cell r="G46">
            <v>0</v>
          </cell>
          <cell r="H46">
            <v>0</v>
          </cell>
          <cell r="I46">
            <v>2023</v>
          </cell>
          <cell r="J46" t="str">
            <v>Actual</v>
          </cell>
        </row>
        <row r="47">
          <cell r="B47" t="str">
            <v>ENSHOE</v>
          </cell>
          <cell r="C47">
            <v>1</v>
          </cell>
          <cell r="D47" t="str">
            <v>SGN G3</v>
          </cell>
          <cell r="E47" t="str">
            <v>Air</v>
          </cell>
          <cell r="F47" t="str">
            <v>CS</v>
          </cell>
          <cell r="G47">
            <v>0</v>
          </cell>
          <cell r="H47">
            <v>0</v>
          </cell>
          <cell r="I47">
            <v>2023</v>
          </cell>
          <cell r="J47" t="str">
            <v>Actual</v>
          </cell>
        </row>
        <row r="48">
          <cell r="B48" t="str">
            <v>ENSPOR</v>
          </cell>
          <cell r="C48">
            <v>1</v>
          </cell>
          <cell r="D48" t="str">
            <v>SGN G3</v>
          </cell>
          <cell r="E48" t="str">
            <v>Air</v>
          </cell>
          <cell r="F48" t="str">
            <v>CS</v>
          </cell>
          <cell r="G48">
            <v>0</v>
          </cell>
          <cell r="H48">
            <v>0</v>
          </cell>
          <cell r="I48">
            <v>2023</v>
          </cell>
          <cell r="J48" t="str">
            <v>Actual</v>
          </cell>
        </row>
        <row r="49">
          <cell r="B49" t="str">
            <v>ESPRIT</v>
          </cell>
          <cell r="C49">
            <v>1</v>
          </cell>
          <cell r="D49" t="str">
            <v>SGN G3</v>
          </cell>
          <cell r="E49" t="str">
            <v>Air</v>
          </cell>
          <cell r="F49" t="str">
            <v>CS</v>
          </cell>
          <cell r="G49">
            <v>0</v>
          </cell>
          <cell r="H49">
            <v>0</v>
          </cell>
          <cell r="I49">
            <v>2023</v>
          </cell>
          <cell r="J49" t="str">
            <v>Actual</v>
          </cell>
        </row>
        <row r="50">
          <cell r="B50" t="str">
            <v>FOOTCA</v>
          </cell>
          <cell r="C50">
            <v>1</v>
          </cell>
          <cell r="D50" t="str">
            <v>SGN G3</v>
          </cell>
          <cell r="E50" t="str">
            <v>Air</v>
          </cell>
          <cell r="F50" t="str">
            <v>CS</v>
          </cell>
          <cell r="G50">
            <v>0</v>
          </cell>
          <cell r="H50">
            <v>0</v>
          </cell>
          <cell r="I50">
            <v>2023</v>
          </cell>
          <cell r="J50" t="str">
            <v>Actual</v>
          </cell>
        </row>
        <row r="51">
          <cell r="B51" t="str">
            <v>FOOTRT</v>
          </cell>
          <cell r="C51">
            <v>1</v>
          </cell>
          <cell r="D51" t="str">
            <v>SGN G3</v>
          </cell>
          <cell r="E51" t="str">
            <v>Air</v>
          </cell>
          <cell r="F51" t="str">
            <v>CS</v>
          </cell>
          <cell r="G51">
            <v>0</v>
          </cell>
          <cell r="H51">
            <v>0</v>
          </cell>
          <cell r="I51">
            <v>2023</v>
          </cell>
          <cell r="J51" t="str">
            <v>Actual</v>
          </cell>
        </row>
        <row r="52">
          <cell r="B52" t="str">
            <v>FOOTTE</v>
          </cell>
          <cell r="C52">
            <v>1</v>
          </cell>
          <cell r="D52" t="str">
            <v>SGN G3</v>
          </cell>
          <cell r="E52" t="str">
            <v>Air</v>
          </cell>
          <cell r="F52" t="str">
            <v>CS</v>
          </cell>
          <cell r="G52">
            <v>0</v>
          </cell>
          <cell r="H52">
            <v>0</v>
          </cell>
          <cell r="I52">
            <v>2023</v>
          </cell>
          <cell r="J52" t="str">
            <v>Actual</v>
          </cell>
        </row>
        <row r="53">
          <cell r="B53" t="str">
            <v>GORE</v>
          </cell>
          <cell r="C53">
            <v>1</v>
          </cell>
          <cell r="D53" t="str">
            <v>SGN G3</v>
          </cell>
          <cell r="E53" t="str">
            <v>Air</v>
          </cell>
          <cell r="F53" t="str">
            <v>CS</v>
          </cell>
          <cell r="G53">
            <v>0</v>
          </cell>
          <cell r="H53">
            <v>0</v>
          </cell>
          <cell r="I53">
            <v>2023</v>
          </cell>
          <cell r="J53" t="str">
            <v>Actual</v>
          </cell>
        </row>
        <row r="54">
          <cell r="B54" t="str">
            <v>HAGGAR</v>
          </cell>
          <cell r="C54">
            <v>1</v>
          </cell>
          <cell r="D54" t="str">
            <v>SGN G3</v>
          </cell>
          <cell r="E54" t="str">
            <v>Air</v>
          </cell>
          <cell r="F54" t="str">
            <v>CS</v>
          </cell>
          <cell r="G54">
            <v>0</v>
          </cell>
          <cell r="H54">
            <v>0</v>
          </cell>
          <cell r="I54">
            <v>2023</v>
          </cell>
          <cell r="J54" t="str">
            <v>Actual</v>
          </cell>
        </row>
        <row r="55">
          <cell r="B55" t="str">
            <v>HBIRAW</v>
          </cell>
          <cell r="C55">
            <v>1</v>
          </cell>
          <cell r="D55" t="str">
            <v>SGN G3</v>
          </cell>
          <cell r="E55" t="str">
            <v>Air</v>
          </cell>
          <cell r="F55" t="str">
            <v>CS</v>
          </cell>
          <cell r="G55">
            <v>1</v>
          </cell>
          <cell r="H55">
            <v>3.1944444444444441E-4</v>
          </cell>
          <cell r="I55">
            <v>2023</v>
          </cell>
          <cell r="J55" t="str">
            <v>Actual</v>
          </cell>
        </row>
        <row r="56">
          <cell r="B56" t="str">
            <v>HUNK</v>
          </cell>
          <cell r="C56">
            <v>1</v>
          </cell>
          <cell r="D56" t="str">
            <v>SGN G3</v>
          </cell>
          <cell r="E56" t="str">
            <v>Air</v>
          </cell>
          <cell r="F56" t="str">
            <v>CS</v>
          </cell>
          <cell r="G56">
            <v>0</v>
          </cell>
          <cell r="H56">
            <v>0</v>
          </cell>
          <cell r="I56">
            <v>2023</v>
          </cell>
          <cell r="J56" t="str">
            <v>Actual</v>
          </cell>
        </row>
        <row r="57">
          <cell r="B57" t="str">
            <v>MYSHOE</v>
          </cell>
          <cell r="C57">
            <v>1</v>
          </cell>
          <cell r="D57" t="str">
            <v>SGN G3</v>
          </cell>
          <cell r="E57" t="str">
            <v>Air</v>
          </cell>
          <cell r="F57" t="str">
            <v>CS</v>
          </cell>
          <cell r="G57">
            <v>0</v>
          </cell>
          <cell r="H57">
            <v>0</v>
          </cell>
          <cell r="I57">
            <v>2023</v>
          </cell>
          <cell r="J57" t="str">
            <v>Actual</v>
          </cell>
        </row>
        <row r="58">
          <cell r="B58" t="str">
            <v>OFWO</v>
          </cell>
          <cell r="C58">
            <v>1</v>
          </cell>
          <cell r="D58" t="str">
            <v>SGN G3</v>
          </cell>
          <cell r="E58" t="str">
            <v>Air</v>
          </cell>
          <cell r="F58" t="str">
            <v>CS</v>
          </cell>
          <cell r="G58">
            <v>0</v>
          </cell>
          <cell r="H58">
            <v>0</v>
          </cell>
          <cell r="I58">
            <v>2023</v>
          </cell>
          <cell r="J58" t="str">
            <v>Actual</v>
          </cell>
        </row>
        <row r="59">
          <cell r="B59" t="str">
            <v>PESPO</v>
          </cell>
          <cell r="C59">
            <v>1</v>
          </cell>
          <cell r="D59" t="str">
            <v>SGN G3</v>
          </cell>
          <cell r="E59" t="str">
            <v>Air</v>
          </cell>
          <cell r="F59" t="str">
            <v>CS</v>
          </cell>
          <cell r="G59">
            <v>0</v>
          </cell>
          <cell r="H59">
            <v>0</v>
          </cell>
          <cell r="I59">
            <v>2023</v>
          </cell>
          <cell r="J59" t="str">
            <v>Actual</v>
          </cell>
        </row>
        <row r="60">
          <cell r="B60" t="str">
            <v>RACK</v>
          </cell>
          <cell r="C60">
            <v>1</v>
          </cell>
          <cell r="D60" t="str">
            <v>SGN G3</v>
          </cell>
          <cell r="E60" t="str">
            <v>Air</v>
          </cell>
          <cell r="F60" t="str">
            <v>CS</v>
          </cell>
          <cell r="G60">
            <v>0</v>
          </cell>
          <cell r="H60">
            <v>0</v>
          </cell>
          <cell r="I60">
            <v>2023</v>
          </cell>
          <cell r="J60" t="str">
            <v>Actual</v>
          </cell>
        </row>
        <row r="61">
          <cell r="B61" t="str">
            <v>RH</v>
          </cell>
          <cell r="C61">
            <v>1</v>
          </cell>
          <cell r="D61" t="str">
            <v>SGN G3</v>
          </cell>
          <cell r="E61" t="str">
            <v>Air</v>
          </cell>
          <cell r="F61" t="str">
            <v>CS</v>
          </cell>
          <cell r="G61">
            <v>0</v>
          </cell>
          <cell r="H61">
            <v>0</v>
          </cell>
          <cell r="I61">
            <v>2023</v>
          </cell>
          <cell r="J61" t="str">
            <v>Actual</v>
          </cell>
        </row>
        <row r="62">
          <cell r="B62" t="str">
            <v>RSGC</v>
          </cell>
          <cell r="C62">
            <v>1</v>
          </cell>
          <cell r="D62" t="str">
            <v>SGN G3</v>
          </cell>
          <cell r="E62" t="str">
            <v>Air</v>
          </cell>
          <cell r="F62" t="str">
            <v>CS</v>
          </cell>
          <cell r="G62">
            <v>0</v>
          </cell>
          <cell r="H62">
            <v>0</v>
          </cell>
          <cell r="I62">
            <v>2023</v>
          </cell>
          <cell r="J62" t="str">
            <v>Actual</v>
          </cell>
        </row>
        <row r="63">
          <cell r="B63" t="str">
            <v>SPST</v>
          </cell>
          <cell r="C63">
            <v>1</v>
          </cell>
          <cell r="D63" t="str">
            <v>SGN G3</v>
          </cell>
          <cell r="E63" t="str">
            <v>Air</v>
          </cell>
          <cell r="F63" t="str">
            <v>CS</v>
          </cell>
          <cell r="G63">
            <v>0</v>
          </cell>
          <cell r="H63">
            <v>0</v>
          </cell>
          <cell r="I63">
            <v>2023</v>
          </cell>
          <cell r="J63" t="str">
            <v>Actual</v>
          </cell>
        </row>
        <row r="64">
          <cell r="B64" t="str">
            <v>TKMAXX</v>
          </cell>
          <cell r="C64">
            <v>1</v>
          </cell>
          <cell r="D64" t="str">
            <v>SGN G3</v>
          </cell>
          <cell r="E64" t="str">
            <v>Air</v>
          </cell>
          <cell r="F64" t="str">
            <v>CS</v>
          </cell>
          <cell r="G64">
            <v>0</v>
          </cell>
          <cell r="H64">
            <v>0</v>
          </cell>
          <cell r="I64">
            <v>2023</v>
          </cell>
          <cell r="J64" t="str">
            <v>Actual</v>
          </cell>
        </row>
        <row r="65">
          <cell r="B65" t="str">
            <v>TOTES</v>
          </cell>
          <cell r="C65">
            <v>1</v>
          </cell>
          <cell r="D65" t="str">
            <v>SGN G3</v>
          </cell>
          <cell r="E65" t="str">
            <v>Air</v>
          </cell>
          <cell r="F65" t="str">
            <v>CS</v>
          </cell>
          <cell r="G65">
            <v>0</v>
          </cell>
          <cell r="H65">
            <v>0</v>
          </cell>
          <cell r="I65">
            <v>2023</v>
          </cell>
          <cell r="J65" t="str">
            <v>Actual</v>
          </cell>
        </row>
        <row r="66">
          <cell r="B66" t="str">
            <v>URBAN</v>
          </cell>
          <cell r="C66">
            <v>1</v>
          </cell>
          <cell r="D66" t="str">
            <v>SGN G3</v>
          </cell>
          <cell r="E66" t="str">
            <v>Air</v>
          </cell>
          <cell r="F66" t="str">
            <v>CS</v>
          </cell>
          <cell r="G66">
            <v>0</v>
          </cell>
          <cell r="H66">
            <v>0</v>
          </cell>
          <cell r="I66">
            <v>2023</v>
          </cell>
          <cell r="J66" t="str">
            <v>Actual</v>
          </cell>
        </row>
        <row r="67">
          <cell r="B67" t="str">
            <v>VANHA</v>
          </cell>
          <cell r="C67">
            <v>1</v>
          </cell>
          <cell r="D67" t="str">
            <v>SGN G3</v>
          </cell>
          <cell r="E67" t="str">
            <v>Air</v>
          </cell>
          <cell r="F67" t="str">
            <v>CS</v>
          </cell>
          <cell r="G67">
            <v>0</v>
          </cell>
          <cell r="H67">
            <v>0</v>
          </cell>
          <cell r="I67">
            <v>2023</v>
          </cell>
          <cell r="J67" t="str">
            <v>Actual</v>
          </cell>
        </row>
        <row r="68">
          <cell r="B68" t="str">
            <v>WYNBRG</v>
          </cell>
          <cell r="C68">
            <v>1</v>
          </cell>
          <cell r="D68" t="str">
            <v>SGN G3</v>
          </cell>
          <cell r="E68" t="str">
            <v>Air</v>
          </cell>
          <cell r="F68" t="str">
            <v>CS</v>
          </cell>
          <cell r="G68">
            <v>0</v>
          </cell>
          <cell r="H68">
            <v>0</v>
          </cell>
          <cell r="I68">
            <v>2023</v>
          </cell>
          <cell r="J68" t="str">
            <v>Actual</v>
          </cell>
        </row>
        <row r="69">
          <cell r="B69" t="str">
            <v>XSCIN</v>
          </cell>
          <cell r="C69">
            <v>1</v>
          </cell>
          <cell r="D69" t="str">
            <v>SGN G3</v>
          </cell>
          <cell r="E69" t="str">
            <v>Air</v>
          </cell>
          <cell r="F69" t="str">
            <v>CS</v>
          </cell>
          <cell r="G69">
            <v>0</v>
          </cell>
          <cell r="H69">
            <v>0</v>
          </cell>
          <cell r="I69">
            <v>2023</v>
          </cell>
          <cell r="J69" t="str">
            <v>Actual</v>
          </cell>
        </row>
        <row r="70">
          <cell r="B70" t="str">
            <v>ALLM</v>
          </cell>
          <cell r="C70">
            <v>1</v>
          </cell>
          <cell r="D70" t="str">
            <v>SGN G4</v>
          </cell>
          <cell r="E70" t="str">
            <v>Air</v>
          </cell>
          <cell r="F70" t="str">
            <v>CS</v>
          </cell>
          <cell r="G70">
            <v>0</v>
          </cell>
          <cell r="H70">
            <v>0</v>
          </cell>
          <cell r="I70">
            <v>2023</v>
          </cell>
          <cell r="J70" t="str">
            <v>Actual</v>
          </cell>
        </row>
        <row r="71">
          <cell r="B71" t="str">
            <v>BOSE</v>
          </cell>
          <cell r="C71">
            <v>1</v>
          </cell>
          <cell r="D71" t="str">
            <v>SGN G4</v>
          </cell>
          <cell r="E71" t="str">
            <v>Air</v>
          </cell>
          <cell r="F71" t="str">
            <v>CS</v>
          </cell>
          <cell r="G71">
            <v>0</v>
          </cell>
          <cell r="H71">
            <v>0</v>
          </cell>
          <cell r="I71">
            <v>2023</v>
          </cell>
          <cell r="J71" t="str">
            <v>Actual</v>
          </cell>
        </row>
        <row r="72">
          <cell r="B72" t="str">
            <v>CKACEU</v>
          </cell>
          <cell r="C72">
            <v>1</v>
          </cell>
          <cell r="D72" t="str">
            <v>SGN G4</v>
          </cell>
          <cell r="E72" t="str">
            <v>Air</v>
          </cell>
          <cell r="F72" t="str">
            <v>CS</v>
          </cell>
          <cell r="G72">
            <v>0</v>
          </cell>
          <cell r="H72">
            <v>0</v>
          </cell>
          <cell r="I72">
            <v>2023</v>
          </cell>
          <cell r="J72" t="str">
            <v>Actual</v>
          </cell>
        </row>
        <row r="73">
          <cell r="B73" t="str">
            <v>CKFWEU</v>
          </cell>
          <cell r="C73">
            <v>1</v>
          </cell>
          <cell r="D73" t="str">
            <v>SGN G4</v>
          </cell>
          <cell r="E73" t="str">
            <v>Air</v>
          </cell>
          <cell r="F73" t="str">
            <v>CS</v>
          </cell>
          <cell r="G73">
            <v>0</v>
          </cell>
          <cell r="H73">
            <v>0</v>
          </cell>
          <cell r="I73">
            <v>2023</v>
          </cell>
          <cell r="J73" t="str">
            <v>Actual</v>
          </cell>
        </row>
        <row r="74">
          <cell r="B74" t="str">
            <v>CKJEEU</v>
          </cell>
          <cell r="C74">
            <v>1</v>
          </cell>
          <cell r="D74" t="str">
            <v>SGN G4</v>
          </cell>
          <cell r="E74" t="str">
            <v>Air</v>
          </cell>
          <cell r="F74" t="str">
            <v>CS</v>
          </cell>
          <cell r="G74">
            <v>0</v>
          </cell>
          <cell r="H74">
            <v>0</v>
          </cell>
          <cell r="I74">
            <v>2023</v>
          </cell>
          <cell r="J74" t="str">
            <v>Actual</v>
          </cell>
        </row>
        <row r="75">
          <cell r="B75" t="str">
            <v>CKMSEU</v>
          </cell>
          <cell r="C75">
            <v>1</v>
          </cell>
          <cell r="D75" t="str">
            <v>SGN G4</v>
          </cell>
          <cell r="E75" t="str">
            <v>Air</v>
          </cell>
          <cell r="F75" t="str">
            <v>CS</v>
          </cell>
          <cell r="G75">
            <v>0</v>
          </cell>
          <cell r="H75">
            <v>0</v>
          </cell>
          <cell r="I75">
            <v>2023</v>
          </cell>
          <cell r="J75" t="str">
            <v>Actual</v>
          </cell>
        </row>
        <row r="76">
          <cell r="B76" t="str">
            <v>CKPFEU</v>
          </cell>
          <cell r="C76">
            <v>1</v>
          </cell>
          <cell r="D76" t="str">
            <v>SGN G4</v>
          </cell>
          <cell r="E76" t="str">
            <v>Air</v>
          </cell>
          <cell r="F76" t="str">
            <v>CS</v>
          </cell>
          <cell r="G76">
            <v>0</v>
          </cell>
          <cell r="H76">
            <v>0</v>
          </cell>
          <cell r="I76">
            <v>2023</v>
          </cell>
          <cell r="J76" t="str">
            <v>Actual</v>
          </cell>
        </row>
        <row r="77">
          <cell r="B77" t="str">
            <v>CKRTEU</v>
          </cell>
          <cell r="C77">
            <v>1</v>
          </cell>
          <cell r="D77" t="str">
            <v>SGN G4</v>
          </cell>
          <cell r="E77" t="str">
            <v>Air</v>
          </cell>
          <cell r="F77" t="str">
            <v>CS</v>
          </cell>
          <cell r="G77">
            <v>0</v>
          </cell>
          <cell r="H77">
            <v>0</v>
          </cell>
          <cell r="I77">
            <v>2023</v>
          </cell>
          <cell r="J77" t="str">
            <v>Actual</v>
          </cell>
        </row>
        <row r="78">
          <cell r="B78" t="str">
            <v>CKSWEU</v>
          </cell>
          <cell r="C78">
            <v>1</v>
          </cell>
          <cell r="D78" t="str">
            <v>SGN G4</v>
          </cell>
          <cell r="E78" t="str">
            <v>Air</v>
          </cell>
          <cell r="F78" t="str">
            <v>CS</v>
          </cell>
          <cell r="G78">
            <v>0</v>
          </cell>
          <cell r="H78">
            <v>0</v>
          </cell>
          <cell r="I78">
            <v>2023</v>
          </cell>
          <cell r="J78" t="str">
            <v>Actual</v>
          </cell>
        </row>
        <row r="79">
          <cell r="B79" t="str">
            <v>DICKS</v>
          </cell>
          <cell r="C79">
            <v>1</v>
          </cell>
          <cell r="D79" t="str">
            <v>SGN G4</v>
          </cell>
          <cell r="E79" t="str">
            <v>Air</v>
          </cell>
          <cell r="F79" t="str">
            <v>CS</v>
          </cell>
          <cell r="G79">
            <v>0</v>
          </cell>
          <cell r="H79">
            <v>0</v>
          </cell>
          <cell r="I79">
            <v>2023</v>
          </cell>
          <cell r="J79" t="str">
            <v>Actual</v>
          </cell>
        </row>
        <row r="80">
          <cell r="B80" t="str">
            <v>ELDOR</v>
          </cell>
          <cell r="C80">
            <v>1</v>
          </cell>
          <cell r="D80" t="str">
            <v>SGN G4</v>
          </cell>
          <cell r="E80" t="str">
            <v>Air</v>
          </cell>
          <cell r="F80" t="str">
            <v>CS</v>
          </cell>
          <cell r="G80">
            <v>0</v>
          </cell>
          <cell r="H80">
            <v>0</v>
          </cell>
          <cell r="I80">
            <v>2023</v>
          </cell>
          <cell r="J80" t="str">
            <v>Actual</v>
          </cell>
        </row>
        <row r="81">
          <cell r="B81" t="str">
            <v>GAP</v>
          </cell>
          <cell r="C81">
            <v>1</v>
          </cell>
          <cell r="D81" t="str">
            <v>SGN G4</v>
          </cell>
          <cell r="E81" t="str">
            <v>Air</v>
          </cell>
          <cell r="F81" t="str">
            <v>CS</v>
          </cell>
          <cell r="G81">
            <v>0</v>
          </cell>
          <cell r="H81">
            <v>0</v>
          </cell>
          <cell r="I81">
            <v>2023</v>
          </cell>
          <cell r="J81" t="str">
            <v>Actual</v>
          </cell>
        </row>
        <row r="82">
          <cell r="B82" t="str">
            <v>IMAGE</v>
          </cell>
          <cell r="C82">
            <v>1</v>
          </cell>
          <cell r="D82" t="str">
            <v>SGN G4</v>
          </cell>
          <cell r="E82" t="str">
            <v>Air</v>
          </cell>
          <cell r="F82" t="str">
            <v>CS</v>
          </cell>
          <cell r="G82">
            <v>0</v>
          </cell>
          <cell r="H82">
            <v>0</v>
          </cell>
          <cell r="I82">
            <v>2023</v>
          </cell>
          <cell r="J82" t="str">
            <v>Actual</v>
          </cell>
        </row>
        <row r="83">
          <cell r="B83" t="str">
            <v>ITGM</v>
          </cell>
          <cell r="C83">
            <v>1</v>
          </cell>
          <cell r="D83" t="str">
            <v>SGN G4</v>
          </cell>
          <cell r="E83" t="str">
            <v>Air</v>
          </cell>
          <cell r="F83" t="str">
            <v>CS</v>
          </cell>
          <cell r="G83">
            <v>0</v>
          </cell>
          <cell r="H83">
            <v>0</v>
          </cell>
          <cell r="I83">
            <v>2023</v>
          </cell>
          <cell r="J83" t="str">
            <v>Actual</v>
          </cell>
        </row>
        <row r="84">
          <cell r="B84" t="str">
            <v>OBIITA</v>
          </cell>
          <cell r="C84">
            <v>1</v>
          </cell>
          <cell r="D84" t="str">
            <v>SGN G4</v>
          </cell>
          <cell r="E84" t="str">
            <v>Air</v>
          </cell>
          <cell r="F84" t="str">
            <v>CS</v>
          </cell>
          <cell r="G84">
            <v>0</v>
          </cell>
          <cell r="H84">
            <v>0</v>
          </cell>
          <cell r="I84">
            <v>2023</v>
          </cell>
          <cell r="J84" t="str">
            <v>Actual</v>
          </cell>
        </row>
        <row r="85">
          <cell r="B85" t="str">
            <v>OBIPOL</v>
          </cell>
          <cell r="C85">
            <v>1</v>
          </cell>
          <cell r="D85" t="str">
            <v>SGN G4</v>
          </cell>
          <cell r="E85" t="str">
            <v>Air</v>
          </cell>
          <cell r="F85" t="str">
            <v>CS</v>
          </cell>
          <cell r="G85">
            <v>0</v>
          </cell>
          <cell r="H85">
            <v>0</v>
          </cell>
          <cell r="I85">
            <v>2023</v>
          </cell>
          <cell r="J85" t="str">
            <v>Actual</v>
          </cell>
        </row>
        <row r="86">
          <cell r="B86" t="str">
            <v>OUTDOR</v>
          </cell>
          <cell r="C86">
            <v>1</v>
          </cell>
          <cell r="D86" t="str">
            <v>SGN G4</v>
          </cell>
          <cell r="E86" t="str">
            <v>Air</v>
          </cell>
          <cell r="F86" t="str">
            <v>CS</v>
          </cell>
          <cell r="G86">
            <v>7</v>
          </cell>
          <cell r="H86">
            <v>9.1145833333333329E-2</v>
          </cell>
          <cell r="I86">
            <v>2023</v>
          </cell>
          <cell r="J86" t="str">
            <v>Actual</v>
          </cell>
        </row>
        <row r="87">
          <cell r="B87" t="str">
            <v>PACSUN</v>
          </cell>
          <cell r="C87">
            <v>1</v>
          </cell>
          <cell r="D87" t="str">
            <v>SGN G4</v>
          </cell>
          <cell r="E87" t="str">
            <v>Air</v>
          </cell>
          <cell r="F87" t="str">
            <v>CS</v>
          </cell>
          <cell r="G87">
            <v>0</v>
          </cell>
          <cell r="H87">
            <v>0</v>
          </cell>
          <cell r="I87">
            <v>2023</v>
          </cell>
          <cell r="J87" t="str">
            <v>Actual</v>
          </cell>
        </row>
        <row r="88">
          <cell r="B88" t="str">
            <v>RIPC</v>
          </cell>
          <cell r="C88">
            <v>1</v>
          </cell>
          <cell r="D88" t="str">
            <v>SGN G4</v>
          </cell>
          <cell r="E88" t="str">
            <v>Air</v>
          </cell>
          <cell r="F88" t="str">
            <v>CS</v>
          </cell>
          <cell r="G88">
            <v>0</v>
          </cell>
          <cell r="H88">
            <v>0</v>
          </cell>
          <cell r="I88">
            <v>2023</v>
          </cell>
          <cell r="J88" t="str">
            <v>Actual</v>
          </cell>
        </row>
        <row r="89">
          <cell r="B89" t="str">
            <v>RIPP</v>
          </cell>
          <cell r="C89">
            <v>1</v>
          </cell>
          <cell r="D89" t="str">
            <v>SGN G4</v>
          </cell>
          <cell r="E89" t="str">
            <v>Air</v>
          </cell>
          <cell r="F89" t="str">
            <v>CS</v>
          </cell>
          <cell r="G89">
            <v>0</v>
          </cell>
          <cell r="H89">
            <v>0</v>
          </cell>
          <cell r="I89">
            <v>2023</v>
          </cell>
          <cell r="J89" t="str">
            <v>Actual</v>
          </cell>
        </row>
        <row r="90">
          <cell r="B90" t="str">
            <v>SPENCR</v>
          </cell>
          <cell r="C90">
            <v>1</v>
          </cell>
          <cell r="D90" t="str">
            <v>SGN G4</v>
          </cell>
          <cell r="E90" t="str">
            <v>Air</v>
          </cell>
          <cell r="F90" t="str">
            <v>CS</v>
          </cell>
          <cell r="G90">
            <v>0</v>
          </cell>
          <cell r="H90">
            <v>0</v>
          </cell>
          <cell r="I90">
            <v>2023</v>
          </cell>
          <cell r="J90" t="str">
            <v>Actual</v>
          </cell>
        </row>
        <row r="91">
          <cell r="B91" t="str">
            <v>TOMBOD</v>
          </cell>
          <cell r="C91">
            <v>1</v>
          </cell>
          <cell r="D91" t="str">
            <v>SGN G4</v>
          </cell>
          <cell r="E91" t="str">
            <v>Air</v>
          </cell>
          <cell r="F91" t="str">
            <v>CS</v>
          </cell>
          <cell r="G91">
            <v>0</v>
          </cell>
          <cell r="H91">
            <v>0</v>
          </cell>
          <cell r="I91">
            <v>2023</v>
          </cell>
          <cell r="J91" t="str">
            <v>Actual</v>
          </cell>
        </row>
        <row r="92">
          <cell r="B92" t="str">
            <v>TOMFTW</v>
          </cell>
          <cell r="C92">
            <v>1</v>
          </cell>
          <cell r="D92" t="str">
            <v>SGN G4</v>
          </cell>
          <cell r="E92" t="str">
            <v>Air</v>
          </cell>
          <cell r="F92" t="str">
            <v>CS</v>
          </cell>
          <cell r="G92">
            <v>0</v>
          </cell>
          <cell r="H92">
            <v>0</v>
          </cell>
          <cell r="I92">
            <v>2023</v>
          </cell>
          <cell r="J92" t="str">
            <v>Actual</v>
          </cell>
        </row>
        <row r="93">
          <cell r="B93" t="str">
            <v>TOMHAN</v>
          </cell>
          <cell r="C93">
            <v>1</v>
          </cell>
          <cell r="D93" t="str">
            <v>SGN G4</v>
          </cell>
          <cell r="E93" t="str">
            <v>Air</v>
          </cell>
          <cell r="F93" t="str">
            <v>CS</v>
          </cell>
          <cell r="G93">
            <v>0</v>
          </cell>
          <cell r="H93">
            <v>0</v>
          </cell>
          <cell r="I93">
            <v>2023</v>
          </cell>
          <cell r="J93" t="str">
            <v>Actual</v>
          </cell>
        </row>
        <row r="94">
          <cell r="B94" t="str">
            <v>TOMJEU</v>
          </cell>
          <cell r="C94">
            <v>1</v>
          </cell>
          <cell r="D94" t="str">
            <v>SGN G4</v>
          </cell>
          <cell r="E94" t="str">
            <v>Air</v>
          </cell>
          <cell r="F94" t="str">
            <v>CS</v>
          </cell>
          <cell r="G94">
            <v>0</v>
          </cell>
          <cell r="H94">
            <v>0</v>
          </cell>
          <cell r="I94">
            <v>2023</v>
          </cell>
          <cell r="J94" t="str">
            <v>Actual</v>
          </cell>
        </row>
        <row r="95">
          <cell r="B95" t="str">
            <v>TOMRTL</v>
          </cell>
          <cell r="C95">
            <v>1</v>
          </cell>
          <cell r="D95" t="str">
            <v>SGN G4</v>
          </cell>
          <cell r="E95" t="str">
            <v>Air</v>
          </cell>
          <cell r="F95" t="str">
            <v>CS</v>
          </cell>
          <cell r="G95">
            <v>0</v>
          </cell>
          <cell r="H95">
            <v>0</v>
          </cell>
          <cell r="I95">
            <v>2023</v>
          </cell>
          <cell r="J95" t="str">
            <v>Actual</v>
          </cell>
        </row>
        <row r="96">
          <cell r="B96" t="str">
            <v>TRU</v>
          </cell>
          <cell r="C96">
            <v>1</v>
          </cell>
          <cell r="D96" t="str">
            <v>SGN G4</v>
          </cell>
          <cell r="E96" t="str">
            <v>Air</v>
          </cell>
          <cell r="F96" t="str">
            <v>CS</v>
          </cell>
          <cell r="G96">
            <v>0</v>
          </cell>
          <cell r="H96">
            <v>0</v>
          </cell>
          <cell r="I96">
            <v>2023</v>
          </cell>
          <cell r="J96" t="str">
            <v>Actual</v>
          </cell>
        </row>
        <row r="97">
          <cell r="B97" t="str">
            <v>AAFES</v>
          </cell>
          <cell r="C97">
            <v>1</v>
          </cell>
          <cell r="D97" t="str">
            <v>SGN G5</v>
          </cell>
          <cell r="E97" t="str">
            <v>Air</v>
          </cell>
          <cell r="F97" t="str">
            <v>CS</v>
          </cell>
          <cell r="G97">
            <v>0</v>
          </cell>
          <cell r="H97">
            <v>0</v>
          </cell>
          <cell r="I97">
            <v>2023</v>
          </cell>
          <cell r="J97" t="str">
            <v>Actual</v>
          </cell>
        </row>
        <row r="98">
          <cell r="B98" t="str">
            <v>ALLB</v>
          </cell>
          <cell r="C98">
            <v>1</v>
          </cell>
          <cell r="D98" t="str">
            <v>SGN G5</v>
          </cell>
          <cell r="E98" t="str">
            <v>Air</v>
          </cell>
          <cell r="F98" t="str">
            <v>CS</v>
          </cell>
          <cell r="G98">
            <v>0</v>
          </cell>
          <cell r="H98">
            <v>0</v>
          </cell>
          <cell r="I98">
            <v>2023</v>
          </cell>
          <cell r="J98" t="str">
            <v>Actual</v>
          </cell>
        </row>
        <row r="99">
          <cell r="B99" t="str">
            <v>DORM</v>
          </cell>
          <cell r="C99">
            <v>1</v>
          </cell>
          <cell r="D99" t="str">
            <v>SGN G5</v>
          </cell>
          <cell r="E99" t="str">
            <v>Air</v>
          </cell>
          <cell r="F99" t="str">
            <v>CS</v>
          </cell>
          <cell r="G99">
            <v>0</v>
          </cell>
          <cell r="H99">
            <v>0</v>
          </cell>
          <cell r="I99">
            <v>2023</v>
          </cell>
          <cell r="J99" t="str">
            <v>Actual</v>
          </cell>
        </row>
        <row r="100">
          <cell r="B100" t="str">
            <v>DSAQSP</v>
          </cell>
          <cell r="C100">
            <v>1</v>
          </cell>
          <cell r="D100" t="str">
            <v>SGN G5</v>
          </cell>
          <cell r="E100" t="str">
            <v>Air</v>
          </cell>
          <cell r="F100" t="str">
            <v>CS</v>
          </cell>
          <cell r="G100">
            <v>0</v>
          </cell>
          <cell r="H100">
            <v>0</v>
          </cell>
          <cell r="I100">
            <v>2023</v>
          </cell>
          <cell r="J100" t="str">
            <v>Actual</v>
          </cell>
        </row>
        <row r="101">
          <cell r="B101" t="str">
            <v>EMCI</v>
          </cell>
          <cell r="C101">
            <v>1</v>
          </cell>
          <cell r="D101" t="str">
            <v>SGN G5</v>
          </cell>
          <cell r="E101" t="str">
            <v>Air</v>
          </cell>
          <cell r="F101" t="str">
            <v>CS</v>
          </cell>
          <cell r="G101">
            <v>0</v>
          </cell>
          <cell r="H101">
            <v>0</v>
          </cell>
          <cell r="I101">
            <v>2023</v>
          </cell>
          <cell r="J101" t="str">
            <v>Actual</v>
          </cell>
        </row>
        <row r="102">
          <cell r="B102" t="str">
            <v>LIICO</v>
          </cell>
          <cell r="C102">
            <v>1</v>
          </cell>
          <cell r="D102" t="str">
            <v>SGN G5</v>
          </cell>
          <cell r="E102" t="str">
            <v>Air</v>
          </cell>
          <cell r="F102" t="str">
            <v>CS</v>
          </cell>
          <cell r="G102">
            <v>0</v>
          </cell>
          <cell r="H102">
            <v>0</v>
          </cell>
          <cell r="I102">
            <v>2023</v>
          </cell>
          <cell r="J102" t="str">
            <v>Actual</v>
          </cell>
        </row>
        <row r="103">
          <cell r="B103" t="str">
            <v>LIIRE</v>
          </cell>
          <cell r="C103">
            <v>1</v>
          </cell>
          <cell r="D103" t="str">
            <v>SGN G5</v>
          </cell>
          <cell r="E103" t="str">
            <v>Air</v>
          </cell>
          <cell r="F103" t="str">
            <v>CS</v>
          </cell>
          <cell r="G103">
            <v>0</v>
          </cell>
          <cell r="H103">
            <v>0</v>
          </cell>
          <cell r="I103">
            <v>2023</v>
          </cell>
          <cell r="J103" t="str">
            <v>Actual</v>
          </cell>
        </row>
        <row r="104">
          <cell r="B104" t="str">
            <v>LIIWWR</v>
          </cell>
          <cell r="C104">
            <v>1</v>
          </cell>
          <cell r="D104" t="str">
            <v>SGN G5</v>
          </cell>
          <cell r="E104" t="str">
            <v>Air</v>
          </cell>
          <cell r="F104" t="str">
            <v>CS</v>
          </cell>
          <cell r="G104">
            <v>0</v>
          </cell>
          <cell r="H104">
            <v>0</v>
          </cell>
          <cell r="I104">
            <v>2023</v>
          </cell>
          <cell r="J104" t="str">
            <v>Actual</v>
          </cell>
        </row>
        <row r="105">
          <cell r="B105" t="str">
            <v>MKI</v>
          </cell>
          <cell r="C105">
            <v>1</v>
          </cell>
          <cell r="D105" t="str">
            <v>SGN G5</v>
          </cell>
          <cell r="E105" t="str">
            <v>Air</v>
          </cell>
          <cell r="F105" t="str">
            <v>CS</v>
          </cell>
          <cell r="G105">
            <v>0</v>
          </cell>
          <cell r="H105">
            <v>0</v>
          </cell>
          <cell r="I105">
            <v>2023</v>
          </cell>
          <cell r="J105" t="str">
            <v>Actual</v>
          </cell>
        </row>
        <row r="106">
          <cell r="B106" t="str">
            <v>NHAC</v>
          </cell>
          <cell r="C106">
            <v>1</v>
          </cell>
          <cell r="D106" t="str">
            <v>SGN G5</v>
          </cell>
          <cell r="E106" t="str">
            <v>Air</v>
          </cell>
          <cell r="F106" t="str">
            <v>CS</v>
          </cell>
          <cell r="G106">
            <v>0</v>
          </cell>
          <cell r="H106">
            <v>0</v>
          </cell>
          <cell r="I106">
            <v>2023</v>
          </cell>
          <cell r="J106" t="str">
            <v>Actual</v>
          </cell>
        </row>
        <row r="107">
          <cell r="B107" t="str">
            <v>PVHJA</v>
          </cell>
          <cell r="C107">
            <v>1</v>
          </cell>
          <cell r="D107" t="str">
            <v>SGN G5</v>
          </cell>
          <cell r="E107" t="str">
            <v>Air</v>
          </cell>
          <cell r="F107" t="str">
            <v>CS</v>
          </cell>
          <cell r="G107">
            <v>0</v>
          </cell>
          <cell r="H107">
            <v>0</v>
          </cell>
          <cell r="I107">
            <v>2023</v>
          </cell>
          <cell r="J107" t="str">
            <v>Actual</v>
          </cell>
        </row>
        <row r="108">
          <cell r="B108" t="str">
            <v>THAS</v>
          </cell>
          <cell r="C108">
            <v>1</v>
          </cell>
          <cell r="D108" t="str">
            <v>SGN G5</v>
          </cell>
          <cell r="E108" t="str">
            <v>Air</v>
          </cell>
          <cell r="F108" t="str">
            <v>CS</v>
          </cell>
          <cell r="G108">
            <v>0</v>
          </cell>
          <cell r="H108">
            <v>0</v>
          </cell>
          <cell r="I108">
            <v>2023</v>
          </cell>
          <cell r="J108" t="str">
            <v>Actual</v>
          </cell>
        </row>
        <row r="109">
          <cell r="B109" t="str">
            <v>WARAS</v>
          </cell>
          <cell r="C109">
            <v>1</v>
          </cell>
          <cell r="D109" t="str">
            <v>SGN G5</v>
          </cell>
          <cell r="E109" t="str">
            <v>Air</v>
          </cell>
          <cell r="F109" t="str">
            <v>CS</v>
          </cell>
          <cell r="G109">
            <v>0</v>
          </cell>
          <cell r="H109">
            <v>0</v>
          </cell>
          <cell r="I109">
            <v>2023</v>
          </cell>
          <cell r="J109" t="str">
            <v>Actual</v>
          </cell>
        </row>
        <row r="110">
          <cell r="B110" t="str">
            <v>WYNBRG</v>
          </cell>
          <cell r="C110">
            <v>1</v>
          </cell>
          <cell r="D110" t="str">
            <v>SGN G3</v>
          </cell>
          <cell r="E110" t="str">
            <v>Air</v>
          </cell>
          <cell r="F110" t="str">
            <v>CS</v>
          </cell>
          <cell r="G110">
            <v>0</v>
          </cell>
          <cell r="H110">
            <v>0</v>
          </cell>
          <cell r="I110">
            <v>2023</v>
          </cell>
          <cell r="J110" t="str">
            <v>Actual</v>
          </cell>
        </row>
        <row r="111">
          <cell r="B111" t="str">
            <v>X47BL</v>
          </cell>
          <cell r="C111">
            <v>1</v>
          </cell>
          <cell r="D111" t="str">
            <v>SGN G5</v>
          </cell>
          <cell r="E111" t="str">
            <v>Air</v>
          </cell>
          <cell r="F111" t="str">
            <v>CS</v>
          </cell>
          <cell r="G111">
            <v>0</v>
          </cell>
          <cell r="H111">
            <v>0</v>
          </cell>
          <cell r="I111">
            <v>2023</v>
          </cell>
          <cell r="J111" t="str">
            <v>Actual</v>
          </cell>
        </row>
        <row r="112">
          <cell r="B112" t="str">
            <v>XATPE</v>
          </cell>
          <cell r="C112">
            <v>1</v>
          </cell>
          <cell r="D112" t="str">
            <v>SGN G5</v>
          </cell>
          <cell r="E112" t="str">
            <v>Air</v>
          </cell>
          <cell r="F112" t="str">
            <v>CS</v>
          </cell>
          <cell r="G112">
            <v>0</v>
          </cell>
          <cell r="H112">
            <v>0</v>
          </cell>
          <cell r="I112">
            <v>2023</v>
          </cell>
          <cell r="J112" t="str">
            <v>Actual</v>
          </cell>
        </row>
        <row r="113">
          <cell r="B113" t="str">
            <v>XBLAIN</v>
          </cell>
          <cell r="C113">
            <v>1</v>
          </cell>
          <cell r="D113" t="str">
            <v>SGN G5</v>
          </cell>
          <cell r="E113" t="str">
            <v>Air</v>
          </cell>
          <cell r="F113" t="str">
            <v>CS</v>
          </cell>
          <cell r="G113">
            <v>0</v>
          </cell>
          <cell r="H113">
            <v>0</v>
          </cell>
          <cell r="I113">
            <v>2023</v>
          </cell>
          <cell r="J113" t="str">
            <v>Actual</v>
          </cell>
        </row>
        <row r="114">
          <cell r="B114" t="str">
            <v>XCALM</v>
          </cell>
          <cell r="C114">
            <v>1</v>
          </cell>
          <cell r="D114" t="str">
            <v>SGN G5</v>
          </cell>
          <cell r="E114" t="str">
            <v>Air</v>
          </cell>
          <cell r="F114" t="str">
            <v>CS</v>
          </cell>
          <cell r="G114">
            <v>0</v>
          </cell>
          <cell r="H114">
            <v>0</v>
          </cell>
          <cell r="I114">
            <v>2023</v>
          </cell>
          <cell r="J114" t="str">
            <v>Actual</v>
          </cell>
        </row>
        <row r="115">
          <cell r="B115" t="str">
            <v>XHBIL</v>
          </cell>
          <cell r="C115">
            <v>1</v>
          </cell>
          <cell r="D115" t="str">
            <v>SGN G5</v>
          </cell>
          <cell r="E115" t="str">
            <v>Air</v>
          </cell>
          <cell r="F115" t="str">
            <v>CS</v>
          </cell>
          <cell r="G115">
            <v>0</v>
          </cell>
          <cell r="H115">
            <v>0</v>
          </cell>
          <cell r="I115">
            <v>2023</v>
          </cell>
          <cell r="J115" t="str">
            <v>Actual</v>
          </cell>
        </row>
        <row r="116">
          <cell r="B116" t="str">
            <v>XKEENI</v>
          </cell>
          <cell r="C116">
            <v>1</v>
          </cell>
          <cell r="D116" t="str">
            <v>SGN G5</v>
          </cell>
          <cell r="E116" t="str">
            <v>Air</v>
          </cell>
          <cell r="F116" t="str">
            <v>CS</v>
          </cell>
          <cell r="G116">
            <v>0</v>
          </cell>
          <cell r="H116">
            <v>0</v>
          </cell>
          <cell r="I116">
            <v>2023</v>
          </cell>
          <cell r="J116" t="str">
            <v>Actual</v>
          </cell>
        </row>
        <row r="117">
          <cell r="B117" t="str">
            <v>XREDC</v>
          </cell>
          <cell r="C117">
            <v>1</v>
          </cell>
          <cell r="D117" t="str">
            <v>SGN G5</v>
          </cell>
          <cell r="E117" t="str">
            <v>Air</v>
          </cell>
          <cell r="F117" t="str">
            <v>CS</v>
          </cell>
          <cell r="G117">
            <v>0</v>
          </cell>
          <cell r="H117">
            <v>0</v>
          </cell>
          <cell r="I117">
            <v>2023</v>
          </cell>
          <cell r="J117" t="str">
            <v>Actual</v>
          </cell>
        </row>
        <row r="118">
          <cell r="B118" t="str">
            <v>XSOLS</v>
          </cell>
          <cell r="C118">
            <v>1</v>
          </cell>
          <cell r="D118" t="str">
            <v>SGN G5</v>
          </cell>
          <cell r="E118" t="str">
            <v>Air</v>
          </cell>
          <cell r="F118" t="str">
            <v>CS</v>
          </cell>
          <cell r="G118">
            <v>0</v>
          </cell>
          <cell r="H118">
            <v>0</v>
          </cell>
          <cell r="I118">
            <v>2023</v>
          </cell>
          <cell r="J118" t="str">
            <v>Actual</v>
          </cell>
        </row>
        <row r="119">
          <cell r="B119" t="str">
            <v>USBOX</v>
          </cell>
          <cell r="C119">
            <v>1</v>
          </cell>
          <cell r="D119" t="str">
            <v>SGN G5</v>
          </cell>
          <cell r="E119" t="str">
            <v>Air</v>
          </cell>
          <cell r="F119" t="str">
            <v>CS</v>
          </cell>
          <cell r="G119">
            <v>2</v>
          </cell>
          <cell r="H119">
            <v>0</v>
          </cell>
          <cell r="I119">
            <v>2023</v>
          </cell>
          <cell r="J119" t="str">
            <v>Actual</v>
          </cell>
        </row>
        <row r="120">
          <cell r="B120" t="str">
            <v>SINBOX</v>
          </cell>
          <cell r="C120">
            <v>1</v>
          </cell>
          <cell r="D120" t="str">
            <v>SGN G5</v>
          </cell>
          <cell r="E120" t="str">
            <v>Air</v>
          </cell>
          <cell r="F120" t="str">
            <v>CS</v>
          </cell>
          <cell r="G120">
            <v>6</v>
          </cell>
          <cell r="H120">
            <v>0</v>
          </cell>
          <cell r="I120">
            <v>2023</v>
          </cell>
          <cell r="J120" t="str">
            <v>Actual</v>
          </cell>
        </row>
        <row r="121">
          <cell r="B121" t="str">
            <v>EMLUX</v>
          </cell>
          <cell r="C121">
            <v>1</v>
          </cell>
          <cell r="D121" t="str">
            <v>SGN G4</v>
          </cell>
          <cell r="E121" t="str">
            <v>Air</v>
          </cell>
          <cell r="F121" t="str">
            <v>CS</v>
          </cell>
          <cell r="G121">
            <v>0</v>
          </cell>
          <cell r="H121">
            <v>0</v>
          </cell>
          <cell r="I121">
            <v>2023</v>
          </cell>
          <cell r="J121" t="str">
            <v>Actual</v>
          </cell>
        </row>
        <row r="122">
          <cell r="B122" t="str">
            <v>EUROM</v>
          </cell>
          <cell r="C122">
            <v>1</v>
          </cell>
          <cell r="D122" t="str">
            <v>SGN G4</v>
          </cell>
          <cell r="E122" t="str">
            <v>Air</v>
          </cell>
          <cell r="F122" t="str">
            <v>CS</v>
          </cell>
          <cell r="G122">
            <v>0</v>
          </cell>
          <cell r="H122">
            <v>0</v>
          </cell>
          <cell r="I122">
            <v>2023</v>
          </cell>
          <cell r="J122" t="str">
            <v>Actual</v>
          </cell>
        </row>
        <row r="123">
          <cell r="B123" t="str">
            <v>SWOOSH</v>
          </cell>
          <cell r="C123">
            <v>1</v>
          </cell>
          <cell r="D123" t="str">
            <v>SGN G1</v>
          </cell>
          <cell r="E123" t="str">
            <v>Sea</v>
          </cell>
          <cell r="F123" t="str">
            <v>CS</v>
          </cell>
          <cell r="G123">
            <v>3513</v>
          </cell>
          <cell r="H123">
            <v>6.9140861475694431</v>
          </cell>
          <cell r="I123">
            <v>2023</v>
          </cell>
          <cell r="J123" t="str">
            <v>Actual</v>
          </cell>
        </row>
        <row r="124">
          <cell r="B124" t="str">
            <v>CONVRS</v>
          </cell>
          <cell r="C124">
            <v>1</v>
          </cell>
          <cell r="D124" t="str">
            <v>SGN G1</v>
          </cell>
          <cell r="E124" t="str">
            <v>Sea</v>
          </cell>
          <cell r="F124" t="str">
            <v>CS</v>
          </cell>
          <cell r="G124">
            <v>12</v>
          </cell>
          <cell r="H124">
            <v>6.6357843137254902E-2</v>
          </cell>
          <cell r="I124">
            <v>2023</v>
          </cell>
          <cell r="J124" t="str">
            <v>Actual</v>
          </cell>
        </row>
        <row r="125">
          <cell r="B125" t="str">
            <v>COLE</v>
          </cell>
          <cell r="C125">
            <v>1</v>
          </cell>
          <cell r="D125" t="str">
            <v>SGN G1</v>
          </cell>
          <cell r="E125" t="str">
            <v>Sea</v>
          </cell>
          <cell r="F125" t="str">
            <v>CS</v>
          </cell>
          <cell r="G125">
            <v>0</v>
          </cell>
          <cell r="H125">
            <v>0</v>
          </cell>
          <cell r="I125">
            <v>2023</v>
          </cell>
          <cell r="J125" t="str">
            <v>Actual</v>
          </cell>
        </row>
        <row r="126">
          <cell r="B126" t="str">
            <v>AAFZE</v>
          </cell>
          <cell r="C126">
            <v>1</v>
          </cell>
          <cell r="D126" t="str">
            <v>SGN G2</v>
          </cell>
          <cell r="E126" t="str">
            <v>Sea</v>
          </cell>
          <cell r="F126" t="str">
            <v>CS</v>
          </cell>
          <cell r="G126">
            <v>0</v>
          </cell>
          <cell r="H126">
            <v>0</v>
          </cell>
          <cell r="I126">
            <v>2023</v>
          </cell>
          <cell r="J126" t="str">
            <v>Actual</v>
          </cell>
        </row>
        <row r="127">
          <cell r="B127" t="str">
            <v>AEBV</v>
          </cell>
          <cell r="C127">
            <v>1</v>
          </cell>
          <cell r="D127" t="str">
            <v>SGN G2</v>
          </cell>
          <cell r="E127" t="str">
            <v>Sea</v>
          </cell>
          <cell r="F127" t="str">
            <v>CS</v>
          </cell>
          <cell r="G127">
            <v>74</v>
          </cell>
          <cell r="H127">
            <v>1.4150059027777777</v>
          </cell>
          <cell r="I127">
            <v>2023</v>
          </cell>
          <cell r="J127" t="str">
            <v>Actual</v>
          </cell>
        </row>
        <row r="128">
          <cell r="B128" t="str">
            <v>ANNINC</v>
          </cell>
          <cell r="C128">
            <v>1</v>
          </cell>
          <cell r="D128" t="str">
            <v>SGN G2</v>
          </cell>
          <cell r="E128" t="str">
            <v>Sea</v>
          </cell>
          <cell r="F128" t="str">
            <v>CS</v>
          </cell>
          <cell r="G128">
            <v>0</v>
          </cell>
          <cell r="H128">
            <v>0</v>
          </cell>
          <cell r="I128">
            <v>2023</v>
          </cell>
          <cell r="J128" t="str">
            <v>Actual</v>
          </cell>
        </row>
        <row r="129">
          <cell r="B129" t="str">
            <v>ARMOUR</v>
          </cell>
          <cell r="C129">
            <v>1</v>
          </cell>
          <cell r="D129" t="str">
            <v>SGN G2</v>
          </cell>
          <cell r="E129" t="str">
            <v>Sea</v>
          </cell>
          <cell r="F129" t="str">
            <v>CS</v>
          </cell>
          <cell r="G129">
            <v>185</v>
          </cell>
          <cell r="H129">
            <v>1.2441344464869279</v>
          </cell>
          <cell r="I129">
            <v>2023</v>
          </cell>
          <cell r="J129" t="str">
            <v>Actual</v>
          </cell>
        </row>
        <row r="130">
          <cell r="B130" t="str">
            <v>ATC</v>
          </cell>
          <cell r="C130">
            <v>1</v>
          </cell>
          <cell r="D130" t="str">
            <v>SGN G2</v>
          </cell>
          <cell r="E130" t="str">
            <v>Sea</v>
          </cell>
          <cell r="F130" t="str">
            <v>CS</v>
          </cell>
          <cell r="G130">
            <v>6</v>
          </cell>
          <cell r="H130">
            <v>0.12513597222222222</v>
          </cell>
          <cell r="I130">
            <v>2023</v>
          </cell>
          <cell r="J130" t="str">
            <v>Actual</v>
          </cell>
        </row>
        <row r="131">
          <cell r="B131" t="str">
            <v>ATCSTS</v>
          </cell>
          <cell r="C131">
            <v>1</v>
          </cell>
          <cell r="D131" t="str">
            <v>SGN G2</v>
          </cell>
          <cell r="E131" t="str">
            <v>Sea</v>
          </cell>
          <cell r="F131" t="str">
            <v>CS</v>
          </cell>
          <cell r="G131">
            <v>0</v>
          </cell>
          <cell r="H131">
            <v>0</v>
          </cell>
          <cell r="I131">
            <v>2023</v>
          </cell>
          <cell r="J131" t="str">
            <v>Actual</v>
          </cell>
        </row>
        <row r="132">
          <cell r="B132" t="str">
            <v>ATS</v>
          </cell>
          <cell r="C132">
            <v>1</v>
          </cell>
          <cell r="D132" t="str">
            <v>SGN G2</v>
          </cell>
          <cell r="E132" t="str">
            <v>Sea</v>
          </cell>
          <cell r="F132" t="str">
            <v>CS</v>
          </cell>
          <cell r="G132">
            <v>0</v>
          </cell>
          <cell r="H132">
            <v>0</v>
          </cell>
          <cell r="I132">
            <v>2023</v>
          </cell>
          <cell r="J132" t="str">
            <v>Actual</v>
          </cell>
        </row>
        <row r="133">
          <cell r="B133" t="str">
            <v>HORBAC</v>
          </cell>
          <cell r="C133">
            <v>1</v>
          </cell>
          <cell r="D133" t="str">
            <v>SGN G2</v>
          </cell>
          <cell r="E133" t="str">
            <v>Sea</v>
          </cell>
          <cell r="F133" t="str">
            <v>CS</v>
          </cell>
          <cell r="G133">
            <v>0</v>
          </cell>
          <cell r="H133">
            <v>0</v>
          </cell>
          <cell r="I133">
            <v>2023</v>
          </cell>
          <cell r="J133" t="str">
            <v>Actual</v>
          </cell>
        </row>
        <row r="134">
          <cell r="B134" t="str">
            <v>HORBUB</v>
          </cell>
          <cell r="C134">
            <v>1</v>
          </cell>
          <cell r="D134" t="str">
            <v>SGN G2</v>
          </cell>
          <cell r="E134" t="str">
            <v>Sea</v>
          </cell>
          <cell r="F134" t="str">
            <v>CS</v>
          </cell>
          <cell r="G134">
            <v>0</v>
          </cell>
          <cell r="H134">
            <v>0</v>
          </cell>
          <cell r="I134">
            <v>2023</v>
          </cell>
          <cell r="J134" t="str">
            <v>Actual</v>
          </cell>
        </row>
        <row r="135">
          <cell r="B135" t="str">
            <v>HOSLEY</v>
          </cell>
          <cell r="C135">
            <v>1</v>
          </cell>
          <cell r="D135" t="str">
            <v>SGN G2</v>
          </cell>
          <cell r="E135" t="str">
            <v>Sea</v>
          </cell>
          <cell r="F135" t="str">
            <v>CS</v>
          </cell>
          <cell r="G135">
            <v>0</v>
          </cell>
          <cell r="H135">
            <v>0</v>
          </cell>
          <cell r="I135">
            <v>2023</v>
          </cell>
          <cell r="J135" t="str">
            <v>Actual</v>
          </cell>
        </row>
        <row r="136">
          <cell r="B136" t="str">
            <v>JCREW</v>
          </cell>
          <cell r="C136">
            <v>1</v>
          </cell>
          <cell r="D136" t="str">
            <v>SGN G2</v>
          </cell>
          <cell r="E136" t="str">
            <v>Sea</v>
          </cell>
          <cell r="F136" t="str">
            <v>CS</v>
          </cell>
          <cell r="G136">
            <v>18</v>
          </cell>
          <cell r="H136">
            <v>0.40117968749999999</v>
          </cell>
          <cell r="I136">
            <v>2023</v>
          </cell>
          <cell r="J136" t="str">
            <v>Actual</v>
          </cell>
        </row>
        <row r="137">
          <cell r="B137" t="str">
            <v>NBAL</v>
          </cell>
          <cell r="C137">
            <v>1</v>
          </cell>
          <cell r="D137" t="str">
            <v>SGN G2</v>
          </cell>
          <cell r="E137" t="str">
            <v>Sea</v>
          </cell>
          <cell r="F137" t="str">
            <v>CS</v>
          </cell>
          <cell r="G137">
            <v>37</v>
          </cell>
          <cell r="H137">
            <v>0.18663725000000003</v>
          </cell>
          <cell r="I137">
            <v>2023</v>
          </cell>
          <cell r="J137" t="str">
            <v>Actual</v>
          </cell>
        </row>
        <row r="138">
          <cell r="B138" t="str">
            <v>NBC</v>
          </cell>
          <cell r="C138">
            <v>1</v>
          </cell>
          <cell r="D138" t="str">
            <v>SGN G2</v>
          </cell>
          <cell r="E138" t="str">
            <v>Sea</v>
          </cell>
          <cell r="F138" t="str">
            <v>CS</v>
          </cell>
          <cell r="G138">
            <v>31</v>
          </cell>
          <cell r="H138">
            <v>0.27596966628086422</v>
          </cell>
          <cell r="I138">
            <v>2023</v>
          </cell>
          <cell r="J138" t="str">
            <v>Actual</v>
          </cell>
        </row>
        <row r="139">
          <cell r="B139" t="str">
            <v>NBMY</v>
          </cell>
          <cell r="C139">
            <v>1</v>
          </cell>
          <cell r="D139" t="str">
            <v>SGN G2</v>
          </cell>
          <cell r="E139" t="str">
            <v>Sea</v>
          </cell>
          <cell r="F139" t="str">
            <v>CS</v>
          </cell>
          <cell r="G139">
            <v>24</v>
          </cell>
          <cell r="H139">
            <v>0.10366154513888889</v>
          </cell>
          <cell r="I139">
            <v>2023</v>
          </cell>
          <cell r="J139" t="str">
            <v>Actual</v>
          </cell>
        </row>
        <row r="140">
          <cell r="B140" t="str">
            <v>NBSG</v>
          </cell>
          <cell r="C140">
            <v>1</v>
          </cell>
          <cell r="D140" t="str">
            <v>SGN G2</v>
          </cell>
          <cell r="E140" t="str">
            <v>Sea</v>
          </cell>
          <cell r="F140" t="str">
            <v>CS</v>
          </cell>
          <cell r="G140">
            <v>12</v>
          </cell>
          <cell r="H140">
            <v>0.13284385416666666</v>
          </cell>
          <cell r="I140">
            <v>2023</v>
          </cell>
          <cell r="J140" t="str">
            <v>Actual</v>
          </cell>
        </row>
        <row r="141">
          <cell r="B141" t="str">
            <v>UADSHP</v>
          </cell>
          <cell r="C141">
            <v>1</v>
          </cell>
          <cell r="D141" t="str">
            <v>SGN G2</v>
          </cell>
          <cell r="E141" t="str">
            <v>Sea</v>
          </cell>
          <cell r="F141" t="str">
            <v>CS</v>
          </cell>
          <cell r="G141">
            <v>17</v>
          </cell>
          <cell r="H141">
            <v>9.404010416666668E-2</v>
          </cell>
          <cell r="I141">
            <v>2023</v>
          </cell>
          <cell r="J141" t="str">
            <v>Actual</v>
          </cell>
        </row>
        <row r="142">
          <cell r="B142" t="str">
            <v>WARMEX</v>
          </cell>
          <cell r="C142">
            <v>1</v>
          </cell>
          <cell r="D142" t="str">
            <v>SGN G2</v>
          </cell>
          <cell r="E142" t="str">
            <v>Sea</v>
          </cell>
          <cell r="F142" t="str">
            <v>CS</v>
          </cell>
          <cell r="G142">
            <v>0</v>
          </cell>
          <cell r="H142">
            <v>0</v>
          </cell>
          <cell r="I142">
            <v>2023</v>
          </cell>
          <cell r="J142" t="str">
            <v>Actual</v>
          </cell>
        </row>
        <row r="143">
          <cell r="B143" t="str">
            <v>XIRGA</v>
          </cell>
          <cell r="C143">
            <v>1</v>
          </cell>
          <cell r="D143" t="str">
            <v>SGN G5</v>
          </cell>
          <cell r="E143" t="str">
            <v>Sea</v>
          </cell>
          <cell r="F143" t="str">
            <v>CS</v>
          </cell>
          <cell r="G143">
            <v>0</v>
          </cell>
          <cell r="H143">
            <v>0</v>
          </cell>
          <cell r="I143">
            <v>2023</v>
          </cell>
          <cell r="J143" t="str">
            <v>Actual</v>
          </cell>
        </row>
        <row r="144">
          <cell r="B144" t="str">
            <v>XWASO</v>
          </cell>
          <cell r="C144">
            <v>1</v>
          </cell>
          <cell r="D144" t="str">
            <v>SGN G2</v>
          </cell>
          <cell r="E144" t="str">
            <v>Sea</v>
          </cell>
          <cell r="F144" t="str">
            <v>CS</v>
          </cell>
          <cell r="G144">
            <v>5</v>
          </cell>
          <cell r="H144">
            <v>0.35276041666666669</v>
          </cell>
          <cell r="I144">
            <v>2023</v>
          </cell>
          <cell r="J144" t="str">
            <v>Actual</v>
          </cell>
        </row>
        <row r="145">
          <cell r="B145" t="str">
            <v>AEO</v>
          </cell>
          <cell r="C145">
            <v>1</v>
          </cell>
          <cell r="D145" t="str">
            <v>SGN G3</v>
          </cell>
          <cell r="E145" t="str">
            <v>Sea</v>
          </cell>
          <cell r="F145" t="str">
            <v>CS</v>
          </cell>
          <cell r="G145">
            <v>120</v>
          </cell>
          <cell r="H145">
            <v>0.136875</v>
          </cell>
          <cell r="I145">
            <v>2023</v>
          </cell>
          <cell r="J145" t="str">
            <v>Actual</v>
          </cell>
        </row>
        <row r="146">
          <cell r="B146" t="str">
            <v>AEOHK</v>
          </cell>
          <cell r="C146">
            <v>1</v>
          </cell>
          <cell r="D146" t="str">
            <v>SGN G3</v>
          </cell>
          <cell r="E146" t="str">
            <v>Sea</v>
          </cell>
          <cell r="F146" t="str">
            <v>CS</v>
          </cell>
          <cell r="G146">
            <v>0</v>
          </cell>
          <cell r="H146">
            <v>1.8524181547619048E-2</v>
          </cell>
          <cell r="I146">
            <v>2023</v>
          </cell>
          <cell r="J146" t="str">
            <v>Actual</v>
          </cell>
        </row>
        <row r="147">
          <cell r="B147" t="str">
            <v>AEOJP</v>
          </cell>
          <cell r="C147">
            <v>1</v>
          </cell>
          <cell r="D147" t="str">
            <v>SGN G3</v>
          </cell>
          <cell r="E147" t="str">
            <v>Sea</v>
          </cell>
          <cell r="F147" t="str">
            <v>CS</v>
          </cell>
          <cell r="G147">
            <v>0</v>
          </cell>
          <cell r="H147">
            <v>0</v>
          </cell>
          <cell r="I147">
            <v>2023</v>
          </cell>
          <cell r="J147" t="str">
            <v>Actual</v>
          </cell>
        </row>
        <row r="148">
          <cell r="B148" t="str">
            <v>AEOMEX</v>
          </cell>
          <cell r="C148">
            <v>1</v>
          </cell>
          <cell r="D148" t="str">
            <v>SGN G3</v>
          </cell>
          <cell r="E148" t="str">
            <v>Sea</v>
          </cell>
          <cell r="F148" t="str">
            <v>CS</v>
          </cell>
          <cell r="G148">
            <v>8</v>
          </cell>
          <cell r="H148">
            <v>5.9163888888888891E-2</v>
          </cell>
          <cell r="I148">
            <v>2023</v>
          </cell>
          <cell r="J148" t="str">
            <v>Actual</v>
          </cell>
        </row>
        <row r="149">
          <cell r="B149" t="str">
            <v>AEOMIX</v>
          </cell>
          <cell r="C149">
            <v>1</v>
          </cell>
          <cell r="D149" t="str">
            <v>SGN G3</v>
          </cell>
          <cell r="E149" t="str">
            <v>Sea</v>
          </cell>
          <cell r="F149" t="str">
            <v>CS</v>
          </cell>
          <cell r="G149">
            <v>19</v>
          </cell>
          <cell r="H149">
            <v>0.24718840439276482</v>
          </cell>
          <cell r="I149">
            <v>2023</v>
          </cell>
          <cell r="J149" t="str">
            <v>Actual</v>
          </cell>
        </row>
        <row r="150">
          <cell r="B150" t="str">
            <v>AEOSHA</v>
          </cell>
          <cell r="C150">
            <v>1</v>
          </cell>
          <cell r="D150" t="str">
            <v>SGN G3</v>
          </cell>
          <cell r="E150" t="str">
            <v>Sea</v>
          </cell>
          <cell r="F150" t="str">
            <v>CS</v>
          </cell>
          <cell r="G150">
            <v>0</v>
          </cell>
          <cell r="H150">
            <v>0</v>
          </cell>
          <cell r="I150">
            <v>2023</v>
          </cell>
          <cell r="J150" t="str">
            <v>Actual</v>
          </cell>
        </row>
        <row r="151">
          <cell r="B151" t="str">
            <v>AGRON</v>
          </cell>
          <cell r="C151">
            <v>1</v>
          </cell>
          <cell r="D151" t="str">
            <v>SGN G3</v>
          </cell>
          <cell r="E151" t="str">
            <v>Sea</v>
          </cell>
          <cell r="F151" t="str">
            <v>CS</v>
          </cell>
          <cell r="G151">
            <v>0</v>
          </cell>
          <cell r="H151">
            <v>0</v>
          </cell>
          <cell r="I151">
            <v>2023</v>
          </cell>
          <cell r="J151" t="str">
            <v>Actual</v>
          </cell>
        </row>
        <row r="152">
          <cell r="B152" t="str">
            <v>BELL</v>
          </cell>
          <cell r="C152">
            <v>1</v>
          </cell>
          <cell r="D152" t="str">
            <v>SGN G3</v>
          </cell>
          <cell r="E152" t="str">
            <v>Sea</v>
          </cell>
          <cell r="F152" t="str">
            <v>CS</v>
          </cell>
          <cell r="G152">
            <v>0</v>
          </cell>
          <cell r="H152">
            <v>0</v>
          </cell>
          <cell r="I152">
            <v>2023</v>
          </cell>
          <cell r="J152" t="str">
            <v>Actual</v>
          </cell>
        </row>
        <row r="153">
          <cell r="B153" t="str">
            <v>BHBEJ</v>
          </cell>
          <cell r="C153">
            <v>1</v>
          </cell>
          <cell r="D153" t="str">
            <v>SGN G3</v>
          </cell>
          <cell r="E153" t="str">
            <v>Sea</v>
          </cell>
          <cell r="F153" t="str">
            <v>CS</v>
          </cell>
          <cell r="G153">
            <v>0</v>
          </cell>
          <cell r="H153">
            <v>0</v>
          </cell>
          <cell r="I153">
            <v>2023</v>
          </cell>
          <cell r="J153" t="str">
            <v>Actual</v>
          </cell>
        </row>
        <row r="154">
          <cell r="B154" t="str">
            <v>BPS</v>
          </cell>
          <cell r="C154">
            <v>1</v>
          </cell>
          <cell r="D154" t="str">
            <v>SGN G3</v>
          </cell>
          <cell r="E154" t="str">
            <v>Sea</v>
          </cell>
          <cell r="F154" t="str">
            <v>CS</v>
          </cell>
          <cell r="G154">
            <v>0</v>
          </cell>
          <cell r="H154">
            <v>0</v>
          </cell>
          <cell r="I154">
            <v>2023</v>
          </cell>
          <cell r="J154" t="str">
            <v>Actual</v>
          </cell>
        </row>
        <row r="155">
          <cell r="B155" t="str">
            <v>BPSH</v>
          </cell>
          <cell r="C155">
            <v>1</v>
          </cell>
          <cell r="D155" t="str">
            <v>SGN G3</v>
          </cell>
          <cell r="E155" t="str">
            <v>Sea</v>
          </cell>
          <cell r="F155" t="str">
            <v>CS</v>
          </cell>
          <cell r="G155">
            <v>4</v>
          </cell>
          <cell r="H155">
            <v>8.0433333333333357E-2</v>
          </cell>
          <cell r="I155">
            <v>2023</v>
          </cell>
          <cell r="J155" t="str">
            <v>Actual</v>
          </cell>
        </row>
        <row r="156">
          <cell r="B156" t="str">
            <v>BPSHCA</v>
          </cell>
          <cell r="C156">
            <v>1</v>
          </cell>
          <cell r="D156" t="str">
            <v>SGN G3</v>
          </cell>
          <cell r="E156" t="str">
            <v>Sea</v>
          </cell>
          <cell r="F156" t="str">
            <v>CS</v>
          </cell>
          <cell r="G156">
            <v>5</v>
          </cell>
          <cell r="H156">
            <v>8.0295138888888867E-2</v>
          </cell>
          <cell r="I156">
            <v>2023</v>
          </cell>
          <cell r="J156" t="str">
            <v>Actual</v>
          </cell>
        </row>
        <row r="157">
          <cell r="B157" t="str">
            <v>BPSHUB</v>
          </cell>
          <cell r="C157">
            <v>1</v>
          </cell>
          <cell r="D157" t="str">
            <v>SGN G3</v>
          </cell>
          <cell r="E157" t="str">
            <v>Sea</v>
          </cell>
          <cell r="F157" t="str">
            <v>CS</v>
          </cell>
          <cell r="G157">
            <v>0</v>
          </cell>
          <cell r="H157">
            <v>0</v>
          </cell>
          <cell r="I157">
            <v>2023</v>
          </cell>
          <cell r="J157" t="str">
            <v>Actual</v>
          </cell>
        </row>
        <row r="158">
          <cell r="B158" t="str">
            <v>BPSL</v>
          </cell>
          <cell r="C158">
            <v>1</v>
          </cell>
          <cell r="D158" t="str">
            <v>SGN G3</v>
          </cell>
          <cell r="E158" t="str">
            <v>Sea</v>
          </cell>
          <cell r="F158" t="str">
            <v>CS</v>
          </cell>
          <cell r="G158">
            <v>1</v>
          </cell>
          <cell r="H158">
            <v>2.193159722222222E-2</v>
          </cell>
          <cell r="I158">
            <v>2023</v>
          </cell>
          <cell r="J158" t="str">
            <v>Actual</v>
          </cell>
        </row>
        <row r="159">
          <cell r="B159" t="str">
            <v>BRYLAN</v>
          </cell>
          <cell r="C159">
            <v>1</v>
          </cell>
          <cell r="D159" t="str">
            <v>SGN G3</v>
          </cell>
          <cell r="E159" t="str">
            <v>Sea</v>
          </cell>
          <cell r="F159" t="str">
            <v>CS</v>
          </cell>
          <cell r="G159">
            <v>0</v>
          </cell>
          <cell r="H159">
            <v>0</v>
          </cell>
          <cell r="I159">
            <v>2023</v>
          </cell>
          <cell r="J159" t="str">
            <v>Actual</v>
          </cell>
        </row>
        <row r="160">
          <cell r="B160" t="str">
            <v>CHEWY</v>
          </cell>
          <cell r="C160">
            <v>1</v>
          </cell>
          <cell r="D160" t="str">
            <v>SGN G3</v>
          </cell>
          <cell r="E160" t="str">
            <v>Sea</v>
          </cell>
          <cell r="F160" t="str">
            <v>CS</v>
          </cell>
          <cell r="G160">
            <v>0</v>
          </cell>
          <cell r="H160">
            <v>0</v>
          </cell>
          <cell r="I160">
            <v>2023</v>
          </cell>
          <cell r="J160" t="str">
            <v>Actual</v>
          </cell>
        </row>
        <row r="161">
          <cell r="B161" t="str">
            <v>CLUSH</v>
          </cell>
          <cell r="C161">
            <v>1</v>
          </cell>
          <cell r="D161" t="str">
            <v>SGN G3</v>
          </cell>
          <cell r="E161" t="str">
            <v>Sea</v>
          </cell>
          <cell r="F161" t="str">
            <v>CS</v>
          </cell>
          <cell r="G161">
            <v>0</v>
          </cell>
          <cell r="H161">
            <v>0</v>
          </cell>
          <cell r="I161">
            <v>2023</v>
          </cell>
          <cell r="J161" t="str">
            <v>Actual</v>
          </cell>
        </row>
        <row r="162">
          <cell r="B162" t="str">
            <v>DEICH</v>
          </cell>
          <cell r="C162">
            <v>1</v>
          </cell>
          <cell r="D162" t="str">
            <v>SGN G3</v>
          </cell>
          <cell r="E162" t="str">
            <v>Sea</v>
          </cell>
          <cell r="F162" t="str">
            <v>CS</v>
          </cell>
          <cell r="G162">
            <v>0</v>
          </cell>
          <cell r="H162">
            <v>0</v>
          </cell>
          <cell r="I162">
            <v>2023</v>
          </cell>
          <cell r="J162" t="str">
            <v>Actual</v>
          </cell>
        </row>
        <row r="163">
          <cell r="B163" t="str">
            <v>DEICUK</v>
          </cell>
          <cell r="C163">
            <v>1</v>
          </cell>
          <cell r="D163" t="str">
            <v>SGN G3</v>
          </cell>
          <cell r="E163" t="str">
            <v>Sea</v>
          </cell>
          <cell r="F163" t="str">
            <v>CS</v>
          </cell>
          <cell r="G163">
            <v>0</v>
          </cell>
          <cell r="H163">
            <v>0</v>
          </cell>
          <cell r="I163">
            <v>2023</v>
          </cell>
          <cell r="J163" t="str">
            <v>Actual</v>
          </cell>
        </row>
        <row r="164">
          <cell r="B164" t="str">
            <v>DEMO</v>
          </cell>
          <cell r="C164">
            <v>1</v>
          </cell>
          <cell r="D164" t="str">
            <v>SGN G3</v>
          </cell>
          <cell r="E164" t="str">
            <v>Sea</v>
          </cell>
          <cell r="F164" t="str">
            <v>CS</v>
          </cell>
          <cell r="G164">
            <v>0</v>
          </cell>
          <cell r="H164">
            <v>0</v>
          </cell>
          <cell r="I164">
            <v>2023</v>
          </cell>
          <cell r="J164" t="str">
            <v>Actual</v>
          </cell>
        </row>
        <row r="165">
          <cell r="B165" t="str">
            <v>EDDIEB</v>
          </cell>
          <cell r="C165">
            <v>1</v>
          </cell>
          <cell r="D165" t="str">
            <v>SGN G3</v>
          </cell>
          <cell r="E165" t="str">
            <v>Sea</v>
          </cell>
          <cell r="F165" t="str">
            <v>CS</v>
          </cell>
          <cell r="G165">
            <v>4</v>
          </cell>
          <cell r="H165">
            <v>3.3322777777777784E-2</v>
          </cell>
          <cell r="I165">
            <v>2023</v>
          </cell>
          <cell r="J165" t="str">
            <v>Actual</v>
          </cell>
        </row>
        <row r="166">
          <cell r="B166" t="str">
            <v>EMCOLS</v>
          </cell>
          <cell r="C166">
            <v>1</v>
          </cell>
          <cell r="D166" t="str">
            <v>SGN G3</v>
          </cell>
          <cell r="E166" t="str">
            <v>Sea</v>
          </cell>
          <cell r="F166" t="str">
            <v>CS</v>
          </cell>
          <cell r="G166">
            <v>0</v>
          </cell>
          <cell r="H166">
            <v>0</v>
          </cell>
          <cell r="I166">
            <v>2023</v>
          </cell>
          <cell r="J166" t="str">
            <v>Actual</v>
          </cell>
        </row>
        <row r="167">
          <cell r="B167" t="str">
            <v>ENGRS</v>
          </cell>
          <cell r="C167">
            <v>1</v>
          </cell>
          <cell r="D167" t="str">
            <v>SGN G3</v>
          </cell>
          <cell r="E167" t="str">
            <v>Sea</v>
          </cell>
          <cell r="F167" t="str">
            <v>CS</v>
          </cell>
          <cell r="G167">
            <v>0</v>
          </cell>
          <cell r="H167">
            <v>0</v>
          </cell>
          <cell r="I167">
            <v>2023</v>
          </cell>
          <cell r="J167" t="str">
            <v>Actual</v>
          </cell>
        </row>
        <row r="168">
          <cell r="B168" t="str">
            <v>ENSHOE</v>
          </cell>
          <cell r="C168">
            <v>1</v>
          </cell>
          <cell r="D168" t="str">
            <v>SGN G3</v>
          </cell>
          <cell r="E168" t="str">
            <v>Sea</v>
          </cell>
          <cell r="F168" t="str">
            <v>CS</v>
          </cell>
          <cell r="G168">
            <v>0</v>
          </cell>
          <cell r="H168">
            <v>0</v>
          </cell>
          <cell r="I168">
            <v>2023</v>
          </cell>
          <cell r="J168" t="str">
            <v>Actual</v>
          </cell>
        </row>
        <row r="169">
          <cell r="B169" t="str">
            <v>ENSPOR</v>
          </cell>
          <cell r="C169">
            <v>1</v>
          </cell>
          <cell r="D169" t="str">
            <v>SGN G3</v>
          </cell>
          <cell r="E169" t="str">
            <v>Sea</v>
          </cell>
          <cell r="F169" t="str">
            <v>CS</v>
          </cell>
          <cell r="G169">
            <v>0</v>
          </cell>
          <cell r="H169">
            <v>0</v>
          </cell>
          <cell r="I169">
            <v>2023</v>
          </cell>
          <cell r="J169" t="str">
            <v>Actual</v>
          </cell>
        </row>
        <row r="170">
          <cell r="B170" t="str">
            <v>ESPRIT</v>
          </cell>
          <cell r="C170">
            <v>1</v>
          </cell>
          <cell r="D170" t="str">
            <v>SGN G3</v>
          </cell>
          <cell r="E170" t="str">
            <v>Sea</v>
          </cell>
          <cell r="F170" t="str">
            <v>CS</v>
          </cell>
          <cell r="G170">
            <v>0</v>
          </cell>
          <cell r="H170">
            <v>0</v>
          </cell>
          <cell r="I170">
            <v>2023</v>
          </cell>
          <cell r="J170" t="str">
            <v>Actual</v>
          </cell>
        </row>
        <row r="171">
          <cell r="B171" t="str">
            <v>FOOTCA</v>
          </cell>
          <cell r="C171">
            <v>1</v>
          </cell>
          <cell r="D171" t="str">
            <v>SGN G3</v>
          </cell>
          <cell r="E171" t="str">
            <v>Sea</v>
          </cell>
          <cell r="F171" t="str">
            <v>CS</v>
          </cell>
          <cell r="G171">
            <v>0</v>
          </cell>
          <cell r="H171">
            <v>0</v>
          </cell>
          <cell r="I171">
            <v>2023</v>
          </cell>
          <cell r="J171" t="str">
            <v>Actual</v>
          </cell>
        </row>
        <row r="172">
          <cell r="B172" t="str">
            <v>FOOTRT</v>
          </cell>
          <cell r="C172">
            <v>1</v>
          </cell>
          <cell r="D172" t="str">
            <v>SGN G3</v>
          </cell>
          <cell r="E172" t="str">
            <v>Sea</v>
          </cell>
          <cell r="F172" t="str">
            <v>CS</v>
          </cell>
          <cell r="G172">
            <v>0</v>
          </cell>
          <cell r="H172">
            <v>0</v>
          </cell>
          <cell r="I172">
            <v>2023</v>
          </cell>
          <cell r="J172" t="str">
            <v>Actual</v>
          </cell>
        </row>
        <row r="173">
          <cell r="B173" t="str">
            <v>FOOTTE</v>
          </cell>
          <cell r="C173">
            <v>1</v>
          </cell>
          <cell r="D173" t="str">
            <v>SGN G3</v>
          </cell>
          <cell r="E173" t="str">
            <v>Sea</v>
          </cell>
          <cell r="F173" t="str">
            <v>CS</v>
          </cell>
          <cell r="G173">
            <v>0</v>
          </cell>
          <cell r="H173">
            <v>0</v>
          </cell>
          <cell r="I173">
            <v>2023</v>
          </cell>
          <cell r="J173" t="str">
            <v>Actual</v>
          </cell>
        </row>
        <row r="174">
          <cell r="B174" t="str">
            <v>GORE</v>
          </cell>
          <cell r="C174">
            <v>1</v>
          </cell>
          <cell r="D174" t="str">
            <v>SGN G3</v>
          </cell>
          <cell r="E174" t="str">
            <v>Sea</v>
          </cell>
          <cell r="F174" t="str">
            <v>CS</v>
          </cell>
          <cell r="G174">
            <v>0</v>
          </cell>
          <cell r="H174">
            <v>0</v>
          </cell>
          <cell r="I174">
            <v>2023</v>
          </cell>
          <cell r="J174" t="str">
            <v>Actual</v>
          </cell>
        </row>
        <row r="175">
          <cell r="B175" t="str">
            <v>HAGGAR</v>
          </cell>
          <cell r="C175">
            <v>1</v>
          </cell>
          <cell r="D175" t="str">
            <v>SGN G3</v>
          </cell>
          <cell r="E175" t="str">
            <v>Sea</v>
          </cell>
          <cell r="F175" t="str">
            <v>CS</v>
          </cell>
          <cell r="G175">
            <v>0</v>
          </cell>
          <cell r="H175">
            <v>0</v>
          </cell>
          <cell r="I175">
            <v>2023</v>
          </cell>
          <cell r="J175" t="str">
            <v>Actual</v>
          </cell>
        </row>
        <row r="176">
          <cell r="B176" t="str">
            <v>HBIRAW</v>
          </cell>
          <cell r="C176">
            <v>1</v>
          </cell>
          <cell r="D176" t="str">
            <v>SGN G3</v>
          </cell>
          <cell r="E176" t="str">
            <v>Sea</v>
          </cell>
          <cell r="F176" t="str">
            <v>CS</v>
          </cell>
          <cell r="G176">
            <v>3</v>
          </cell>
          <cell r="H176">
            <v>2.0653125000000001E-2</v>
          </cell>
          <cell r="I176">
            <v>2023</v>
          </cell>
          <cell r="J176" t="str">
            <v>Actual</v>
          </cell>
        </row>
        <row r="177">
          <cell r="B177" t="str">
            <v>HUNK</v>
          </cell>
          <cell r="C177">
            <v>1</v>
          </cell>
          <cell r="D177" t="str">
            <v>SGN G3</v>
          </cell>
          <cell r="E177" t="str">
            <v>Sea</v>
          </cell>
          <cell r="F177" t="str">
            <v>CS</v>
          </cell>
          <cell r="G177">
            <v>0</v>
          </cell>
          <cell r="H177">
            <v>0</v>
          </cell>
          <cell r="I177">
            <v>2023</v>
          </cell>
          <cell r="J177" t="str">
            <v>Actual</v>
          </cell>
        </row>
        <row r="178">
          <cell r="B178" t="str">
            <v>MYSHOE</v>
          </cell>
          <cell r="C178">
            <v>1</v>
          </cell>
          <cell r="D178" t="str">
            <v>SGN G3</v>
          </cell>
          <cell r="E178" t="str">
            <v>Sea</v>
          </cell>
          <cell r="F178" t="str">
            <v>CS</v>
          </cell>
          <cell r="G178">
            <v>0</v>
          </cell>
          <cell r="H178">
            <v>0</v>
          </cell>
          <cell r="I178">
            <v>2023</v>
          </cell>
          <cell r="J178" t="str">
            <v>Actual</v>
          </cell>
        </row>
        <row r="179">
          <cell r="B179" t="str">
            <v>OFWO</v>
          </cell>
          <cell r="C179">
            <v>1</v>
          </cell>
          <cell r="D179" t="str">
            <v>SGN G3</v>
          </cell>
          <cell r="E179" t="str">
            <v>Sea</v>
          </cell>
          <cell r="F179" t="str">
            <v>CS</v>
          </cell>
          <cell r="G179">
            <v>0</v>
          </cell>
          <cell r="H179">
            <v>0</v>
          </cell>
          <cell r="I179">
            <v>2023</v>
          </cell>
          <cell r="J179" t="str">
            <v>Actual</v>
          </cell>
        </row>
        <row r="180">
          <cell r="B180" t="str">
            <v>PESPO</v>
          </cell>
          <cell r="C180">
            <v>1</v>
          </cell>
          <cell r="D180" t="str">
            <v>SGN G3</v>
          </cell>
          <cell r="E180" t="str">
            <v>Sea</v>
          </cell>
          <cell r="F180" t="str">
            <v>CS</v>
          </cell>
          <cell r="G180">
            <v>0</v>
          </cell>
          <cell r="H180">
            <v>0</v>
          </cell>
          <cell r="I180">
            <v>2023</v>
          </cell>
          <cell r="J180" t="str">
            <v>Actual</v>
          </cell>
        </row>
        <row r="181">
          <cell r="B181" t="str">
            <v>RACK</v>
          </cell>
          <cell r="C181">
            <v>1</v>
          </cell>
          <cell r="D181" t="str">
            <v>SGN G3</v>
          </cell>
          <cell r="E181" t="str">
            <v>Sea</v>
          </cell>
          <cell r="F181" t="str">
            <v>CS</v>
          </cell>
          <cell r="G181">
            <v>0</v>
          </cell>
          <cell r="H181">
            <v>0</v>
          </cell>
          <cell r="I181">
            <v>2023</v>
          </cell>
          <cell r="J181" t="str">
            <v>Actual</v>
          </cell>
        </row>
        <row r="182">
          <cell r="B182" t="str">
            <v>RH</v>
          </cell>
          <cell r="C182">
            <v>1</v>
          </cell>
          <cell r="D182" t="str">
            <v>SGN G3</v>
          </cell>
          <cell r="E182" t="str">
            <v>Sea</v>
          </cell>
          <cell r="F182" t="str">
            <v>CS</v>
          </cell>
          <cell r="G182">
            <v>91</v>
          </cell>
          <cell r="H182">
            <v>1.7041568900966182</v>
          </cell>
          <cell r="I182">
            <v>2023</v>
          </cell>
          <cell r="J182" t="str">
            <v>Actual</v>
          </cell>
        </row>
        <row r="183">
          <cell r="B183" t="str">
            <v>RSGC</v>
          </cell>
          <cell r="C183">
            <v>1</v>
          </cell>
          <cell r="D183" t="str">
            <v>SGN G3</v>
          </cell>
          <cell r="E183" t="str">
            <v>Sea</v>
          </cell>
          <cell r="F183" t="str">
            <v>CS</v>
          </cell>
          <cell r="G183">
            <v>2</v>
          </cell>
          <cell r="H183">
            <v>7.1137152777777782E-2</v>
          </cell>
          <cell r="I183">
            <v>2023</v>
          </cell>
          <cell r="J183" t="str">
            <v>Actual</v>
          </cell>
        </row>
        <row r="184">
          <cell r="B184" t="str">
            <v>SPST</v>
          </cell>
          <cell r="C184">
            <v>1</v>
          </cell>
          <cell r="D184" t="str">
            <v>SGN G3</v>
          </cell>
          <cell r="E184" t="str">
            <v>Sea</v>
          </cell>
          <cell r="F184" t="str">
            <v>CS</v>
          </cell>
          <cell r="G184">
            <v>0</v>
          </cell>
          <cell r="H184">
            <v>0</v>
          </cell>
          <cell r="I184">
            <v>2023</v>
          </cell>
          <cell r="J184" t="str">
            <v>Actual</v>
          </cell>
        </row>
        <row r="185">
          <cell r="B185" t="str">
            <v>TKMAXX</v>
          </cell>
          <cell r="C185">
            <v>1</v>
          </cell>
          <cell r="D185" t="str">
            <v>SGN G3</v>
          </cell>
          <cell r="E185" t="str">
            <v>Sea</v>
          </cell>
          <cell r="F185" t="str">
            <v>CS</v>
          </cell>
          <cell r="G185">
            <v>82</v>
          </cell>
          <cell r="H185">
            <v>0.24412994812318267</v>
          </cell>
          <cell r="I185">
            <v>2023</v>
          </cell>
          <cell r="J185" t="str">
            <v>Actual</v>
          </cell>
        </row>
        <row r="186">
          <cell r="B186" t="str">
            <v>TOTES</v>
          </cell>
          <cell r="C186">
            <v>1</v>
          </cell>
          <cell r="D186" t="str">
            <v>SGN G3</v>
          </cell>
          <cell r="E186" t="str">
            <v>Sea</v>
          </cell>
          <cell r="F186" t="str">
            <v>CS</v>
          </cell>
          <cell r="G186">
            <v>0</v>
          </cell>
          <cell r="H186">
            <v>0</v>
          </cell>
          <cell r="I186">
            <v>2023</v>
          </cell>
          <cell r="J186" t="str">
            <v>Actual</v>
          </cell>
        </row>
        <row r="187">
          <cell r="B187" t="str">
            <v>URBAN</v>
          </cell>
          <cell r="C187">
            <v>1</v>
          </cell>
          <cell r="D187" t="str">
            <v>SGN G3</v>
          </cell>
          <cell r="E187" t="str">
            <v>Sea</v>
          </cell>
          <cell r="F187" t="str">
            <v>CS</v>
          </cell>
          <cell r="G187">
            <v>55</v>
          </cell>
          <cell r="H187">
            <v>0.47987897858796291</v>
          </cell>
          <cell r="I187">
            <v>2023</v>
          </cell>
          <cell r="J187" t="str">
            <v>Actual</v>
          </cell>
        </row>
        <row r="188">
          <cell r="B188" t="str">
            <v>VANHA</v>
          </cell>
          <cell r="C188">
            <v>1</v>
          </cell>
          <cell r="D188" t="str">
            <v>SGN G3</v>
          </cell>
          <cell r="E188" t="str">
            <v>Sea</v>
          </cell>
          <cell r="F188" t="str">
            <v>CS</v>
          </cell>
          <cell r="G188">
            <v>0</v>
          </cell>
          <cell r="H188">
            <v>0</v>
          </cell>
          <cell r="I188">
            <v>2023</v>
          </cell>
          <cell r="J188" t="str">
            <v>Actual</v>
          </cell>
        </row>
        <row r="189">
          <cell r="B189" t="str">
            <v>WYNBRG</v>
          </cell>
          <cell r="C189">
            <v>1</v>
          </cell>
          <cell r="D189" t="str">
            <v>SGN G3</v>
          </cell>
          <cell r="E189" t="str">
            <v>Sea</v>
          </cell>
          <cell r="F189" t="str">
            <v>CS</v>
          </cell>
          <cell r="G189">
            <v>0</v>
          </cell>
          <cell r="H189">
            <v>0</v>
          </cell>
          <cell r="I189">
            <v>2023</v>
          </cell>
          <cell r="J189" t="str">
            <v>Actual</v>
          </cell>
        </row>
        <row r="190">
          <cell r="B190" t="str">
            <v>XSCIN</v>
          </cell>
          <cell r="C190">
            <v>1</v>
          </cell>
          <cell r="D190" t="str">
            <v>SGN G3</v>
          </cell>
          <cell r="E190" t="str">
            <v>Sea</v>
          </cell>
          <cell r="F190" t="str">
            <v>CS</v>
          </cell>
          <cell r="G190">
            <v>0</v>
          </cell>
          <cell r="H190">
            <v>0</v>
          </cell>
          <cell r="I190">
            <v>2023</v>
          </cell>
          <cell r="J190" t="str">
            <v>Actual</v>
          </cell>
        </row>
        <row r="191">
          <cell r="B191" t="str">
            <v>ALLM</v>
          </cell>
          <cell r="C191">
            <v>1</v>
          </cell>
          <cell r="D191" t="str">
            <v>SGN G4</v>
          </cell>
          <cell r="E191" t="str">
            <v>Sea</v>
          </cell>
          <cell r="F191" t="str">
            <v>CS</v>
          </cell>
          <cell r="G191">
            <v>0</v>
          </cell>
          <cell r="H191">
            <v>4.149100098619329E-3</v>
          </cell>
          <cell r="I191">
            <v>2023</v>
          </cell>
          <cell r="J191" t="str">
            <v>Actual</v>
          </cell>
        </row>
        <row r="192">
          <cell r="B192" t="str">
            <v>BOSE</v>
          </cell>
          <cell r="C192">
            <v>1</v>
          </cell>
          <cell r="D192" t="str">
            <v>SGN G4</v>
          </cell>
          <cell r="E192" t="str">
            <v>Sea</v>
          </cell>
          <cell r="F192" t="str">
            <v>CS</v>
          </cell>
          <cell r="G192">
            <v>7</v>
          </cell>
          <cell r="H192">
            <v>0.18499318415637861</v>
          </cell>
          <cell r="I192">
            <v>2023</v>
          </cell>
          <cell r="J192" t="str">
            <v>Actual</v>
          </cell>
        </row>
        <row r="193">
          <cell r="B193" t="str">
            <v>CKACEU</v>
          </cell>
          <cell r="C193">
            <v>1</v>
          </cell>
          <cell r="D193" t="str">
            <v>SGN G4</v>
          </cell>
          <cell r="E193" t="str">
            <v>Sea</v>
          </cell>
          <cell r="F193" t="str">
            <v>CS</v>
          </cell>
          <cell r="G193">
            <v>3</v>
          </cell>
          <cell r="H193">
            <v>7.0177083333333334E-2</v>
          </cell>
          <cell r="I193">
            <v>2023</v>
          </cell>
          <cell r="J193" t="str">
            <v>Actual</v>
          </cell>
        </row>
        <row r="194">
          <cell r="B194" t="str">
            <v>CKFWEU</v>
          </cell>
          <cell r="C194">
            <v>1</v>
          </cell>
          <cell r="D194" t="str">
            <v>SGN G4</v>
          </cell>
          <cell r="E194" t="str">
            <v>Sea</v>
          </cell>
          <cell r="F194" t="str">
            <v>CS</v>
          </cell>
          <cell r="G194">
            <v>1</v>
          </cell>
          <cell r="H194">
            <v>1.2616898148148148E-2</v>
          </cell>
          <cell r="I194">
            <v>2023</v>
          </cell>
          <cell r="J194" t="str">
            <v>Actual</v>
          </cell>
        </row>
        <row r="195">
          <cell r="B195" t="str">
            <v>CKJEEU</v>
          </cell>
          <cell r="C195">
            <v>1</v>
          </cell>
          <cell r="D195" t="str">
            <v>SGN G4</v>
          </cell>
          <cell r="E195" t="str">
            <v>Sea</v>
          </cell>
          <cell r="F195" t="str">
            <v>CS</v>
          </cell>
          <cell r="G195">
            <v>0</v>
          </cell>
          <cell r="H195">
            <v>0</v>
          </cell>
          <cell r="I195">
            <v>2023</v>
          </cell>
          <cell r="J195" t="str">
            <v>Actual</v>
          </cell>
        </row>
        <row r="196">
          <cell r="B196" t="str">
            <v>CKMSEU</v>
          </cell>
          <cell r="C196">
            <v>1</v>
          </cell>
          <cell r="D196" t="str">
            <v>SGN G4</v>
          </cell>
          <cell r="E196" t="str">
            <v>Sea</v>
          </cell>
          <cell r="F196" t="str">
            <v>CS</v>
          </cell>
          <cell r="G196">
            <v>2</v>
          </cell>
          <cell r="H196">
            <v>2.7942129629629629E-2</v>
          </cell>
          <cell r="I196">
            <v>2023</v>
          </cell>
          <cell r="J196" t="str">
            <v>Actual</v>
          </cell>
        </row>
        <row r="197">
          <cell r="B197" t="str">
            <v>CKPFEU</v>
          </cell>
          <cell r="C197">
            <v>1</v>
          </cell>
          <cell r="D197" t="str">
            <v>SGN G4</v>
          </cell>
          <cell r="E197" t="str">
            <v>Sea</v>
          </cell>
          <cell r="F197" t="str">
            <v>CS</v>
          </cell>
          <cell r="G197">
            <v>0</v>
          </cell>
          <cell r="H197">
            <v>0</v>
          </cell>
          <cell r="I197">
            <v>2023</v>
          </cell>
          <cell r="J197" t="str">
            <v>Actual</v>
          </cell>
        </row>
        <row r="198">
          <cell r="B198" t="str">
            <v>CKRTEU</v>
          </cell>
          <cell r="C198">
            <v>1</v>
          </cell>
          <cell r="D198" t="str">
            <v>SGN G4</v>
          </cell>
          <cell r="E198" t="str">
            <v>Sea</v>
          </cell>
          <cell r="F198" t="str">
            <v>CS</v>
          </cell>
          <cell r="G198">
            <v>0</v>
          </cell>
          <cell r="H198">
            <v>0</v>
          </cell>
          <cell r="I198">
            <v>2023</v>
          </cell>
          <cell r="J198" t="str">
            <v>Actual</v>
          </cell>
        </row>
        <row r="199">
          <cell r="B199" t="str">
            <v>CKSWEU</v>
          </cell>
          <cell r="C199">
            <v>1</v>
          </cell>
          <cell r="D199" t="str">
            <v>SGN G4</v>
          </cell>
          <cell r="E199" t="str">
            <v>Sea</v>
          </cell>
          <cell r="F199" t="str">
            <v>CS</v>
          </cell>
          <cell r="G199">
            <v>8</v>
          </cell>
          <cell r="H199">
            <v>0.18713888888888891</v>
          </cell>
          <cell r="I199">
            <v>2023</v>
          </cell>
          <cell r="J199" t="str">
            <v>Actual</v>
          </cell>
        </row>
        <row r="200">
          <cell r="B200" t="str">
            <v>DICKS</v>
          </cell>
          <cell r="C200">
            <v>1</v>
          </cell>
          <cell r="D200" t="str">
            <v>SGN G4</v>
          </cell>
          <cell r="E200" t="str">
            <v>Sea</v>
          </cell>
          <cell r="F200" t="str">
            <v>CS</v>
          </cell>
          <cell r="G200">
            <v>0</v>
          </cell>
          <cell r="H200">
            <v>0</v>
          </cell>
          <cell r="I200">
            <v>2023</v>
          </cell>
          <cell r="J200" t="str">
            <v>Actual</v>
          </cell>
        </row>
        <row r="201">
          <cell r="B201" t="str">
            <v>ELDOR</v>
          </cell>
          <cell r="C201">
            <v>1</v>
          </cell>
          <cell r="D201" t="str">
            <v>SGN G4</v>
          </cell>
          <cell r="E201" t="str">
            <v>Sea</v>
          </cell>
          <cell r="F201" t="str">
            <v>CS</v>
          </cell>
          <cell r="G201">
            <v>0</v>
          </cell>
          <cell r="H201">
            <v>0</v>
          </cell>
          <cell r="I201">
            <v>2023</v>
          </cell>
          <cell r="J201" t="str">
            <v>Actual</v>
          </cell>
        </row>
        <row r="202">
          <cell r="B202" t="str">
            <v>GAP</v>
          </cell>
          <cell r="C202">
            <v>1</v>
          </cell>
          <cell r="D202" t="str">
            <v>SGN G4</v>
          </cell>
          <cell r="E202" t="str">
            <v>Sea</v>
          </cell>
          <cell r="F202" t="str">
            <v>CS</v>
          </cell>
          <cell r="G202">
            <v>537</v>
          </cell>
          <cell r="H202">
            <v>0.97558263020833347</v>
          </cell>
          <cell r="I202">
            <v>2023</v>
          </cell>
          <cell r="J202" t="str">
            <v>Actual</v>
          </cell>
        </row>
        <row r="203">
          <cell r="B203" t="str">
            <v>IMAGE</v>
          </cell>
          <cell r="C203">
            <v>1</v>
          </cell>
          <cell r="D203" t="str">
            <v>SGN G4</v>
          </cell>
          <cell r="E203" t="str">
            <v>Sea</v>
          </cell>
          <cell r="F203" t="str">
            <v>CS</v>
          </cell>
          <cell r="G203">
            <v>0</v>
          </cell>
          <cell r="H203">
            <v>0</v>
          </cell>
          <cell r="I203">
            <v>2023</v>
          </cell>
          <cell r="J203" t="str">
            <v>Actual</v>
          </cell>
        </row>
        <row r="204">
          <cell r="B204" t="str">
            <v>ITGM</v>
          </cell>
          <cell r="C204">
            <v>1</v>
          </cell>
          <cell r="D204" t="str">
            <v>SGN G4</v>
          </cell>
          <cell r="E204" t="str">
            <v>Sea</v>
          </cell>
          <cell r="F204" t="str">
            <v>CS</v>
          </cell>
          <cell r="G204">
            <v>0</v>
          </cell>
          <cell r="H204">
            <v>0</v>
          </cell>
          <cell r="I204">
            <v>2023</v>
          </cell>
          <cell r="J204" t="str">
            <v>Actual</v>
          </cell>
        </row>
        <row r="205">
          <cell r="B205" t="str">
            <v>OBIITA</v>
          </cell>
          <cell r="C205">
            <v>1</v>
          </cell>
          <cell r="D205" t="str">
            <v>SGN G4</v>
          </cell>
          <cell r="E205" t="str">
            <v>Sea</v>
          </cell>
          <cell r="F205" t="str">
            <v>CS</v>
          </cell>
          <cell r="G205">
            <v>0</v>
          </cell>
          <cell r="H205">
            <v>0</v>
          </cell>
          <cell r="I205">
            <v>2023</v>
          </cell>
          <cell r="J205" t="str">
            <v>Actual</v>
          </cell>
        </row>
        <row r="206">
          <cell r="B206" t="str">
            <v>OBIPOL</v>
          </cell>
          <cell r="C206">
            <v>1</v>
          </cell>
          <cell r="D206" t="str">
            <v>SGN G4</v>
          </cell>
          <cell r="E206" t="str">
            <v>Sea</v>
          </cell>
          <cell r="F206" t="str">
            <v>CS</v>
          </cell>
          <cell r="G206">
            <v>1</v>
          </cell>
          <cell r="H206">
            <v>2.2363888888888891E-2</v>
          </cell>
          <cell r="I206">
            <v>2023</v>
          </cell>
          <cell r="J206" t="str">
            <v>Actual</v>
          </cell>
        </row>
        <row r="207">
          <cell r="B207" t="str">
            <v>OUTDOR</v>
          </cell>
          <cell r="C207">
            <v>1</v>
          </cell>
          <cell r="D207" t="str">
            <v>SGN G4</v>
          </cell>
          <cell r="E207" t="str">
            <v>Sea</v>
          </cell>
          <cell r="F207" t="str">
            <v>CS</v>
          </cell>
          <cell r="G207">
            <v>125</v>
          </cell>
          <cell r="H207">
            <v>1.5840721450617286</v>
          </cell>
          <cell r="I207">
            <v>2023</v>
          </cell>
          <cell r="J207" t="str">
            <v>Actual</v>
          </cell>
        </row>
        <row r="208">
          <cell r="B208" t="str">
            <v>PACSUN</v>
          </cell>
          <cell r="C208">
            <v>1</v>
          </cell>
          <cell r="D208" t="str">
            <v>SGN G4</v>
          </cell>
          <cell r="E208" t="str">
            <v>Sea</v>
          </cell>
          <cell r="F208" t="str">
            <v>CS</v>
          </cell>
          <cell r="G208">
            <v>5</v>
          </cell>
          <cell r="H208">
            <v>0.13013655181623932</v>
          </cell>
          <cell r="I208">
            <v>2023</v>
          </cell>
          <cell r="J208" t="str">
            <v>Actual</v>
          </cell>
        </row>
        <row r="209">
          <cell r="B209" t="str">
            <v>RIPC</v>
          </cell>
          <cell r="C209">
            <v>1</v>
          </cell>
          <cell r="D209" t="str">
            <v>SGN G4</v>
          </cell>
          <cell r="E209" t="str">
            <v>Sea</v>
          </cell>
          <cell r="F209" t="str">
            <v>CS</v>
          </cell>
          <cell r="G209">
            <v>0</v>
          </cell>
          <cell r="H209">
            <v>0</v>
          </cell>
          <cell r="I209">
            <v>2023</v>
          </cell>
          <cell r="J209" t="str">
            <v>Actual</v>
          </cell>
        </row>
        <row r="210">
          <cell r="B210" t="str">
            <v>RIPP</v>
          </cell>
          <cell r="C210">
            <v>1</v>
          </cell>
          <cell r="D210" t="str">
            <v>SGN G4</v>
          </cell>
          <cell r="E210" t="str">
            <v>Sea</v>
          </cell>
          <cell r="F210" t="str">
            <v>CS</v>
          </cell>
          <cell r="G210">
            <v>0</v>
          </cell>
          <cell r="H210">
            <v>0</v>
          </cell>
          <cell r="I210">
            <v>2023</v>
          </cell>
          <cell r="J210" t="str">
            <v>Actual</v>
          </cell>
        </row>
        <row r="211">
          <cell r="B211" t="str">
            <v>SPENCR</v>
          </cell>
          <cell r="C211">
            <v>1</v>
          </cell>
          <cell r="D211" t="str">
            <v>SGN G4</v>
          </cell>
          <cell r="E211" t="str">
            <v>Sea</v>
          </cell>
          <cell r="F211" t="str">
            <v>CS</v>
          </cell>
          <cell r="G211">
            <v>0</v>
          </cell>
          <cell r="H211">
            <v>0</v>
          </cell>
          <cell r="I211">
            <v>2023</v>
          </cell>
          <cell r="J211" t="str">
            <v>Actual</v>
          </cell>
        </row>
        <row r="212">
          <cell r="B212" t="str">
            <v>TOMBOD</v>
          </cell>
          <cell r="C212">
            <v>1</v>
          </cell>
          <cell r="D212" t="str">
            <v>SGN G4</v>
          </cell>
          <cell r="E212" t="str">
            <v>Sea</v>
          </cell>
          <cell r="F212" t="str">
            <v>CS</v>
          </cell>
          <cell r="G212">
            <v>15</v>
          </cell>
          <cell r="H212">
            <v>0.22328124999999999</v>
          </cell>
          <cell r="I212">
            <v>2023</v>
          </cell>
          <cell r="J212" t="str">
            <v>Actual</v>
          </cell>
        </row>
        <row r="213">
          <cell r="B213" t="str">
            <v>TOMFTW</v>
          </cell>
          <cell r="C213">
            <v>1</v>
          </cell>
          <cell r="D213" t="str">
            <v>SGN G4</v>
          </cell>
          <cell r="E213" t="str">
            <v>Sea</v>
          </cell>
          <cell r="F213" t="str">
            <v>CS</v>
          </cell>
          <cell r="G213">
            <v>10</v>
          </cell>
          <cell r="H213">
            <v>0.13268055555555555</v>
          </cell>
          <cell r="I213">
            <v>2023</v>
          </cell>
          <cell r="J213" t="str">
            <v>Actual</v>
          </cell>
        </row>
        <row r="214">
          <cell r="B214" t="str">
            <v>TOMHAN</v>
          </cell>
          <cell r="C214">
            <v>1</v>
          </cell>
          <cell r="D214" t="str">
            <v>SGN G4</v>
          </cell>
          <cell r="E214" t="str">
            <v>Sea</v>
          </cell>
          <cell r="F214" t="str">
            <v>CS</v>
          </cell>
          <cell r="G214">
            <v>2</v>
          </cell>
          <cell r="H214">
            <v>2.9770833333333333E-2</v>
          </cell>
          <cell r="I214">
            <v>2023</v>
          </cell>
          <cell r="J214" t="str">
            <v>Actual</v>
          </cell>
        </row>
        <row r="215">
          <cell r="B215" t="str">
            <v>TOMJEU</v>
          </cell>
          <cell r="C215">
            <v>1</v>
          </cell>
          <cell r="D215" t="str">
            <v>SGN G4</v>
          </cell>
          <cell r="E215" t="str">
            <v>Sea</v>
          </cell>
          <cell r="F215" t="str">
            <v>CS</v>
          </cell>
          <cell r="G215">
            <v>4</v>
          </cell>
          <cell r="H215">
            <v>4.7416666666666663E-2</v>
          </cell>
          <cell r="I215">
            <v>2023</v>
          </cell>
          <cell r="J215" t="str">
            <v>Actual</v>
          </cell>
        </row>
        <row r="216">
          <cell r="B216" t="str">
            <v>TOMRTL</v>
          </cell>
          <cell r="C216">
            <v>1</v>
          </cell>
          <cell r="D216" t="str">
            <v>SGN G4</v>
          </cell>
          <cell r="E216" t="str">
            <v>Sea</v>
          </cell>
          <cell r="F216" t="str">
            <v>CS</v>
          </cell>
          <cell r="G216">
            <v>6</v>
          </cell>
          <cell r="H216">
            <v>9.8131944444444438E-2</v>
          </cell>
          <cell r="I216">
            <v>2023</v>
          </cell>
          <cell r="J216" t="str">
            <v>Actual</v>
          </cell>
        </row>
        <row r="217">
          <cell r="B217" t="str">
            <v>TRU</v>
          </cell>
          <cell r="C217">
            <v>1</v>
          </cell>
          <cell r="D217" t="str">
            <v>SGN G4</v>
          </cell>
          <cell r="E217" t="str">
            <v>Sea</v>
          </cell>
          <cell r="F217" t="str">
            <v>CS</v>
          </cell>
          <cell r="G217">
            <v>0</v>
          </cell>
          <cell r="H217">
            <v>0</v>
          </cell>
          <cell r="I217">
            <v>2023</v>
          </cell>
          <cell r="J217" t="str">
            <v>Actual</v>
          </cell>
        </row>
        <row r="218">
          <cell r="B218" t="str">
            <v>AAFES</v>
          </cell>
          <cell r="C218">
            <v>1</v>
          </cell>
          <cell r="D218" t="str">
            <v>SGN G5</v>
          </cell>
          <cell r="E218" t="str">
            <v>Sea</v>
          </cell>
          <cell r="F218" t="str">
            <v>CS</v>
          </cell>
          <cell r="G218">
            <v>0</v>
          </cell>
          <cell r="H218">
            <v>0</v>
          </cell>
          <cell r="I218">
            <v>2023</v>
          </cell>
          <cell r="J218" t="str">
            <v>Actual</v>
          </cell>
        </row>
        <row r="219">
          <cell r="B219" t="str">
            <v>ALLB</v>
          </cell>
          <cell r="C219">
            <v>1</v>
          </cell>
          <cell r="D219" t="str">
            <v>SGN G5</v>
          </cell>
          <cell r="E219" t="str">
            <v>Sea</v>
          </cell>
          <cell r="F219" t="str">
            <v>CS</v>
          </cell>
          <cell r="G219">
            <v>0</v>
          </cell>
          <cell r="H219">
            <v>0</v>
          </cell>
          <cell r="I219">
            <v>2023</v>
          </cell>
          <cell r="J219" t="str">
            <v>Actual</v>
          </cell>
        </row>
        <row r="220">
          <cell r="B220" t="str">
            <v>DORM</v>
          </cell>
          <cell r="C220">
            <v>1</v>
          </cell>
          <cell r="D220" t="str">
            <v>SGN G5</v>
          </cell>
          <cell r="E220" t="str">
            <v>Sea</v>
          </cell>
          <cell r="F220" t="str">
            <v>CS</v>
          </cell>
          <cell r="G220">
            <v>0</v>
          </cell>
          <cell r="H220">
            <v>0</v>
          </cell>
          <cell r="I220">
            <v>2023</v>
          </cell>
          <cell r="J220" t="str">
            <v>Actual</v>
          </cell>
        </row>
        <row r="221">
          <cell r="B221" t="str">
            <v>DSAQSP</v>
          </cell>
          <cell r="C221">
            <v>1</v>
          </cell>
          <cell r="D221" t="str">
            <v>SGN G5</v>
          </cell>
          <cell r="E221" t="str">
            <v>Sea</v>
          </cell>
          <cell r="F221" t="str">
            <v>CS</v>
          </cell>
          <cell r="G221">
            <v>1</v>
          </cell>
          <cell r="H221">
            <v>6.5942708333333336E-2</v>
          </cell>
          <cell r="I221">
            <v>2023</v>
          </cell>
          <cell r="J221" t="str">
            <v>Actual</v>
          </cell>
        </row>
        <row r="222">
          <cell r="B222" t="str">
            <v>EMCI</v>
          </cell>
          <cell r="C222">
            <v>1</v>
          </cell>
          <cell r="D222" t="str">
            <v>SGN G5</v>
          </cell>
          <cell r="E222" t="str">
            <v>Sea</v>
          </cell>
          <cell r="F222" t="str">
            <v>CS</v>
          </cell>
          <cell r="G222">
            <v>0</v>
          </cell>
          <cell r="H222">
            <v>0</v>
          </cell>
          <cell r="I222">
            <v>2023</v>
          </cell>
          <cell r="J222" t="str">
            <v>Actual</v>
          </cell>
        </row>
        <row r="223">
          <cell r="B223" t="str">
            <v>LIICO</v>
          </cell>
          <cell r="C223">
            <v>1</v>
          </cell>
          <cell r="D223" t="str">
            <v>SGN G5</v>
          </cell>
          <cell r="E223" t="str">
            <v>Sea</v>
          </cell>
          <cell r="F223" t="str">
            <v>CS</v>
          </cell>
          <cell r="G223">
            <v>0</v>
          </cell>
          <cell r="H223">
            <v>0</v>
          </cell>
          <cell r="I223">
            <v>2023</v>
          </cell>
          <cell r="J223" t="str">
            <v>Actual</v>
          </cell>
        </row>
        <row r="224">
          <cell r="B224" t="str">
            <v>LIIRE</v>
          </cell>
          <cell r="C224">
            <v>1</v>
          </cell>
          <cell r="D224" t="str">
            <v>SGN G5</v>
          </cell>
          <cell r="E224" t="str">
            <v>Sea</v>
          </cell>
          <cell r="F224" t="str">
            <v>CS</v>
          </cell>
          <cell r="G224">
            <v>0</v>
          </cell>
          <cell r="H224">
            <v>0</v>
          </cell>
          <cell r="I224">
            <v>2023</v>
          </cell>
          <cell r="J224" t="str">
            <v>Actual</v>
          </cell>
        </row>
        <row r="225">
          <cell r="B225" t="str">
            <v>LIIWWR</v>
          </cell>
          <cell r="C225">
            <v>1</v>
          </cell>
          <cell r="D225" t="str">
            <v>SGN G5</v>
          </cell>
          <cell r="E225" t="str">
            <v>Sea</v>
          </cell>
          <cell r="F225" t="str">
            <v>CS</v>
          </cell>
          <cell r="G225">
            <v>0</v>
          </cell>
          <cell r="H225">
            <v>0</v>
          </cell>
          <cell r="I225">
            <v>2023</v>
          </cell>
          <cell r="J225" t="str">
            <v>Actual</v>
          </cell>
        </row>
        <row r="226">
          <cell r="B226" t="str">
            <v>MKI</v>
          </cell>
          <cell r="C226">
            <v>1</v>
          </cell>
          <cell r="D226" t="str">
            <v>SGN G5</v>
          </cell>
          <cell r="E226" t="str">
            <v>Sea</v>
          </cell>
          <cell r="F226" t="str">
            <v>CS</v>
          </cell>
          <cell r="G226">
            <v>0</v>
          </cell>
          <cell r="H226">
            <v>0</v>
          </cell>
          <cell r="I226">
            <v>2023</v>
          </cell>
          <cell r="J226" t="str">
            <v>Actual</v>
          </cell>
        </row>
        <row r="227">
          <cell r="B227" t="str">
            <v>NHAC</v>
          </cell>
          <cell r="C227">
            <v>1</v>
          </cell>
          <cell r="D227" t="str">
            <v>SGN G5</v>
          </cell>
          <cell r="E227" t="str">
            <v>Sea</v>
          </cell>
          <cell r="F227" t="str">
            <v>CS</v>
          </cell>
          <cell r="G227">
            <v>0</v>
          </cell>
          <cell r="H227">
            <v>0</v>
          </cell>
          <cell r="I227">
            <v>2023</v>
          </cell>
          <cell r="J227" t="str">
            <v>Actual</v>
          </cell>
        </row>
        <row r="228">
          <cell r="B228" t="str">
            <v>PVHJA</v>
          </cell>
          <cell r="C228">
            <v>1</v>
          </cell>
          <cell r="D228" t="str">
            <v>SGN G5</v>
          </cell>
          <cell r="E228" t="str">
            <v>Sea</v>
          </cell>
          <cell r="F228" t="str">
            <v>CS</v>
          </cell>
          <cell r="G228">
            <v>0</v>
          </cell>
          <cell r="H228">
            <v>0</v>
          </cell>
          <cell r="I228">
            <v>2023</v>
          </cell>
          <cell r="J228" t="str">
            <v>Actual</v>
          </cell>
        </row>
        <row r="229">
          <cell r="B229" t="str">
            <v>THAS</v>
          </cell>
          <cell r="C229">
            <v>1</v>
          </cell>
          <cell r="D229" t="str">
            <v>SGN G5</v>
          </cell>
          <cell r="E229" t="str">
            <v>Sea</v>
          </cell>
          <cell r="F229" t="str">
            <v>CS</v>
          </cell>
          <cell r="G229">
            <v>9</v>
          </cell>
          <cell r="H229">
            <v>0.28475468749999999</v>
          </cell>
          <cell r="I229">
            <v>2023</v>
          </cell>
          <cell r="J229" t="str">
            <v>Actual</v>
          </cell>
        </row>
        <row r="230">
          <cell r="B230" t="str">
            <v>WARAS</v>
          </cell>
          <cell r="C230">
            <v>1</v>
          </cell>
          <cell r="D230" t="str">
            <v>SGN G5</v>
          </cell>
          <cell r="E230" t="str">
            <v>Sea</v>
          </cell>
          <cell r="F230" t="str">
            <v>CS</v>
          </cell>
          <cell r="G230">
            <v>6</v>
          </cell>
          <cell r="H230">
            <v>0.170457532051282</v>
          </cell>
          <cell r="I230">
            <v>2023</v>
          </cell>
          <cell r="J230" t="str">
            <v>Actual</v>
          </cell>
        </row>
        <row r="231">
          <cell r="B231" t="str">
            <v>WYNBRG</v>
          </cell>
          <cell r="C231">
            <v>1</v>
          </cell>
          <cell r="D231" t="str">
            <v>SGN G3</v>
          </cell>
          <cell r="E231" t="str">
            <v>Sea</v>
          </cell>
          <cell r="F231" t="str">
            <v>CS</v>
          </cell>
          <cell r="G231">
            <v>0</v>
          </cell>
          <cell r="H231">
            <v>0</v>
          </cell>
          <cell r="I231">
            <v>2023</v>
          </cell>
          <cell r="J231" t="str">
            <v>Actual</v>
          </cell>
        </row>
        <row r="232">
          <cell r="B232" t="str">
            <v>X47BL</v>
          </cell>
          <cell r="C232">
            <v>1</v>
          </cell>
          <cell r="D232" t="str">
            <v>SGN G5</v>
          </cell>
          <cell r="E232" t="str">
            <v>Sea</v>
          </cell>
          <cell r="F232" t="str">
            <v>CS</v>
          </cell>
          <cell r="G232">
            <v>0</v>
          </cell>
          <cell r="H232">
            <v>0</v>
          </cell>
          <cell r="I232">
            <v>2023</v>
          </cell>
          <cell r="J232" t="str">
            <v>Actual</v>
          </cell>
        </row>
        <row r="233">
          <cell r="B233" t="str">
            <v>XATPE</v>
          </cell>
          <cell r="C233">
            <v>1</v>
          </cell>
          <cell r="D233" t="str">
            <v>SGN G5</v>
          </cell>
          <cell r="E233" t="str">
            <v>Sea</v>
          </cell>
          <cell r="F233" t="str">
            <v>CS</v>
          </cell>
          <cell r="G233">
            <v>1</v>
          </cell>
          <cell r="H233">
            <v>6.5172714527908196E-2</v>
          </cell>
          <cell r="I233">
            <v>2023</v>
          </cell>
          <cell r="J233" t="str">
            <v>Actual</v>
          </cell>
        </row>
        <row r="234">
          <cell r="B234" t="str">
            <v>XBLAIN</v>
          </cell>
          <cell r="C234">
            <v>1</v>
          </cell>
          <cell r="D234" t="str">
            <v>SGN G5</v>
          </cell>
          <cell r="E234" t="str">
            <v>Sea</v>
          </cell>
          <cell r="F234" t="str">
            <v>CS</v>
          </cell>
          <cell r="G234">
            <v>0</v>
          </cell>
          <cell r="H234">
            <v>0</v>
          </cell>
          <cell r="I234">
            <v>2023</v>
          </cell>
          <cell r="J234" t="str">
            <v>Actual</v>
          </cell>
        </row>
        <row r="235">
          <cell r="B235" t="str">
            <v>XCALM</v>
          </cell>
          <cell r="C235">
            <v>1</v>
          </cell>
          <cell r="D235" t="str">
            <v>SGN G5</v>
          </cell>
          <cell r="E235" t="str">
            <v>Sea</v>
          </cell>
          <cell r="F235" t="str">
            <v>CS</v>
          </cell>
          <cell r="G235">
            <v>0</v>
          </cell>
          <cell r="H235">
            <v>0</v>
          </cell>
          <cell r="I235">
            <v>2023</v>
          </cell>
          <cell r="J235" t="str">
            <v>Actual</v>
          </cell>
        </row>
        <row r="236">
          <cell r="B236" t="str">
            <v>XHBIL</v>
          </cell>
          <cell r="C236">
            <v>1</v>
          </cell>
          <cell r="D236" t="str">
            <v>SGN G5</v>
          </cell>
          <cell r="E236" t="str">
            <v>Sea</v>
          </cell>
          <cell r="F236" t="str">
            <v>CS</v>
          </cell>
          <cell r="G236">
            <v>0</v>
          </cell>
          <cell r="H236">
            <v>0</v>
          </cell>
          <cell r="I236">
            <v>2023</v>
          </cell>
          <cell r="J236" t="str">
            <v>Actual</v>
          </cell>
        </row>
        <row r="237">
          <cell r="B237" t="str">
            <v>XKEENI</v>
          </cell>
          <cell r="C237">
            <v>1</v>
          </cell>
          <cell r="D237" t="str">
            <v>SGN G5</v>
          </cell>
          <cell r="E237" t="str">
            <v>Sea</v>
          </cell>
          <cell r="F237" t="str">
            <v>CS</v>
          </cell>
          <cell r="G237">
            <v>0</v>
          </cell>
          <cell r="H237">
            <v>0</v>
          </cell>
          <cell r="I237">
            <v>2023</v>
          </cell>
          <cell r="J237" t="str">
            <v>Actual</v>
          </cell>
        </row>
        <row r="238">
          <cell r="B238" t="str">
            <v>XREDC</v>
          </cell>
          <cell r="C238">
            <v>1</v>
          </cell>
          <cell r="D238" t="str">
            <v>SGN G5</v>
          </cell>
          <cell r="E238" t="str">
            <v>Sea</v>
          </cell>
          <cell r="F238" t="str">
            <v>CS</v>
          </cell>
          <cell r="G238">
            <v>1</v>
          </cell>
          <cell r="H238">
            <v>4.9606481481481474E-2</v>
          </cell>
          <cell r="I238">
            <v>2023</v>
          </cell>
          <cell r="J238" t="str">
            <v>Actual</v>
          </cell>
        </row>
        <row r="239">
          <cell r="B239" t="str">
            <v>XSOLS</v>
          </cell>
          <cell r="C239">
            <v>1</v>
          </cell>
          <cell r="D239" t="str">
            <v>SGN G5</v>
          </cell>
          <cell r="E239" t="str">
            <v>Sea</v>
          </cell>
          <cell r="F239" t="str">
            <v>CS</v>
          </cell>
          <cell r="G239">
            <v>0</v>
          </cell>
          <cell r="H239">
            <v>0</v>
          </cell>
          <cell r="I239">
            <v>2023</v>
          </cell>
          <cell r="J239" t="str">
            <v>Actual</v>
          </cell>
        </row>
        <row r="240">
          <cell r="B240" t="str">
            <v>USBOX</v>
          </cell>
          <cell r="C240">
            <v>1</v>
          </cell>
          <cell r="D240" t="str">
            <v>SGN G5</v>
          </cell>
          <cell r="E240" t="str">
            <v>Sea</v>
          </cell>
          <cell r="F240" t="str">
            <v>CS</v>
          </cell>
          <cell r="G240">
            <v>4</v>
          </cell>
          <cell r="H240">
            <v>0.14326388888888889</v>
          </cell>
          <cell r="I240">
            <v>2023</v>
          </cell>
          <cell r="J240" t="str">
            <v>Actual</v>
          </cell>
        </row>
        <row r="241">
          <cell r="B241" t="str">
            <v>SINBOX</v>
          </cell>
          <cell r="C241">
            <v>1</v>
          </cell>
          <cell r="D241" t="str">
            <v>SGN G5</v>
          </cell>
          <cell r="E241" t="str">
            <v>Sea</v>
          </cell>
          <cell r="F241" t="str">
            <v>CS</v>
          </cell>
          <cell r="G241">
            <v>8</v>
          </cell>
          <cell r="H241">
            <v>5.6064814814814823E-3</v>
          </cell>
          <cell r="I241">
            <v>2023</v>
          </cell>
          <cell r="J241" t="str">
            <v>Actual</v>
          </cell>
        </row>
        <row r="242">
          <cell r="B242" t="str">
            <v>EMLUX</v>
          </cell>
          <cell r="C242">
            <v>1</v>
          </cell>
          <cell r="D242" t="str">
            <v>SGN G4</v>
          </cell>
          <cell r="E242" t="str">
            <v>Sea</v>
          </cell>
          <cell r="F242" t="str">
            <v>CS</v>
          </cell>
          <cell r="G242">
            <v>2</v>
          </cell>
          <cell r="H242">
            <v>4.1606691919191911E-2</v>
          </cell>
          <cell r="I242">
            <v>2023</v>
          </cell>
          <cell r="J242" t="str">
            <v>Actual</v>
          </cell>
        </row>
        <row r="243">
          <cell r="B243" t="str">
            <v>EUROM</v>
          </cell>
          <cell r="C243">
            <v>1</v>
          </cell>
          <cell r="D243" t="str">
            <v>SGN G4</v>
          </cell>
          <cell r="E243" t="str">
            <v>Sea</v>
          </cell>
          <cell r="F243" t="str">
            <v>CS</v>
          </cell>
          <cell r="G243">
            <v>2</v>
          </cell>
          <cell r="H243">
            <v>5.33625E-2</v>
          </cell>
          <cell r="I243">
            <v>2023</v>
          </cell>
          <cell r="J243" t="str">
            <v>Actual</v>
          </cell>
        </row>
        <row r="244">
          <cell r="B244" t="str">
            <v>SWOOSH</v>
          </cell>
          <cell r="C244">
            <v>1</v>
          </cell>
          <cell r="D244" t="str">
            <v>SGN G1</v>
          </cell>
          <cell r="E244" t="str">
            <v>Air</v>
          </cell>
          <cell r="F244" t="str">
            <v>DOC</v>
          </cell>
          <cell r="G244">
            <v>17</v>
          </cell>
          <cell r="H244">
            <v>0</v>
          </cell>
          <cell r="I244">
            <v>2023</v>
          </cell>
          <cell r="J244" t="str">
            <v>Actual</v>
          </cell>
        </row>
        <row r="245">
          <cell r="B245" t="str">
            <v>CONVRS</v>
          </cell>
          <cell r="C245">
            <v>1</v>
          </cell>
          <cell r="D245" t="str">
            <v>SGN G1</v>
          </cell>
          <cell r="E245" t="str">
            <v>Air</v>
          </cell>
          <cell r="F245" t="str">
            <v>DOC</v>
          </cell>
          <cell r="G245">
            <v>2</v>
          </cell>
          <cell r="H245">
            <v>0</v>
          </cell>
          <cell r="I245">
            <v>2023</v>
          </cell>
          <cell r="J245" t="str">
            <v>Actual</v>
          </cell>
        </row>
        <row r="246">
          <cell r="B246" t="str">
            <v>COLE</v>
          </cell>
          <cell r="C246">
            <v>1</v>
          </cell>
          <cell r="D246" t="str">
            <v>SGN G1</v>
          </cell>
          <cell r="E246" t="str">
            <v>Air</v>
          </cell>
          <cell r="F246" t="str">
            <v>DOC</v>
          </cell>
          <cell r="G246">
            <v>0</v>
          </cell>
          <cell r="H246">
            <v>0</v>
          </cell>
          <cell r="I246">
            <v>2023</v>
          </cell>
          <cell r="J246" t="str">
            <v>Actual</v>
          </cell>
        </row>
        <row r="247">
          <cell r="B247" t="str">
            <v>AAFZE</v>
          </cell>
          <cell r="C247">
            <v>1</v>
          </cell>
          <cell r="D247" t="str">
            <v>SGN G2</v>
          </cell>
          <cell r="E247" t="str">
            <v>Air</v>
          </cell>
          <cell r="F247" t="str">
            <v>DOC</v>
          </cell>
          <cell r="G247">
            <v>0</v>
          </cell>
          <cell r="H247">
            <v>0</v>
          </cell>
          <cell r="I247">
            <v>2023</v>
          </cell>
          <cell r="J247" t="str">
            <v>Actual</v>
          </cell>
        </row>
        <row r="248">
          <cell r="B248" t="str">
            <v>AEBV</v>
          </cell>
          <cell r="C248">
            <v>1</v>
          </cell>
          <cell r="D248" t="str">
            <v>SGN G2</v>
          </cell>
          <cell r="E248" t="str">
            <v>Air</v>
          </cell>
          <cell r="F248" t="str">
            <v>DOC</v>
          </cell>
          <cell r="G248">
            <v>0</v>
          </cell>
          <cell r="H248">
            <v>0</v>
          </cell>
          <cell r="I248">
            <v>2023</v>
          </cell>
          <cell r="J248" t="str">
            <v>Actual</v>
          </cell>
        </row>
        <row r="249">
          <cell r="B249" t="str">
            <v>ANNINC</v>
          </cell>
          <cell r="C249">
            <v>1</v>
          </cell>
          <cell r="D249" t="str">
            <v>SGN G2</v>
          </cell>
          <cell r="E249" t="str">
            <v>Air</v>
          </cell>
          <cell r="F249" t="str">
            <v>DOC</v>
          </cell>
          <cell r="G249">
            <v>0</v>
          </cell>
          <cell r="H249">
            <v>0</v>
          </cell>
          <cell r="I249">
            <v>2023</v>
          </cell>
          <cell r="J249" t="str">
            <v>Actual</v>
          </cell>
        </row>
        <row r="250">
          <cell r="B250" t="str">
            <v>ARMOUR</v>
          </cell>
          <cell r="C250">
            <v>1</v>
          </cell>
          <cell r="D250" t="str">
            <v>SGN G2</v>
          </cell>
          <cell r="E250" t="str">
            <v>Air</v>
          </cell>
          <cell r="F250" t="str">
            <v>DOC</v>
          </cell>
          <cell r="G250">
            <v>0</v>
          </cell>
          <cell r="H250">
            <v>0</v>
          </cell>
          <cell r="I250">
            <v>2023</v>
          </cell>
          <cell r="J250" t="str">
            <v>Actual</v>
          </cell>
        </row>
        <row r="251">
          <cell r="B251" t="str">
            <v>ATC</v>
          </cell>
          <cell r="C251">
            <v>1</v>
          </cell>
          <cell r="D251" t="str">
            <v>SGN G2</v>
          </cell>
          <cell r="E251" t="str">
            <v>Air</v>
          </cell>
          <cell r="F251" t="str">
            <v>DOC</v>
          </cell>
          <cell r="G251">
            <v>4</v>
          </cell>
          <cell r="H251">
            <v>7.4444444444444445E-3</v>
          </cell>
          <cell r="I251">
            <v>2023</v>
          </cell>
          <cell r="J251" t="str">
            <v>Actual</v>
          </cell>
        </row>
        <row r="252">
          <cell r="B252" t="str">
            <v>ATCSTS</v>
          </cell>
          <cell r="C252">
            <v>1</v>
          </cell>
          <cell r="D252" t="str">
            <v>SGN G2</v>
          </cell>
          <cell r="E252" t="str">
            <v>Air</v>
          </cell>
          <cell r="F252" t="str">
            <v>DOC</v>
          </cell>
          <cell r="G252">
            <v>0</v>
          </cell>
          <cell r="H252">
            <v>0</v>
          </cell>
          <cell r="I252">
            <v>2023</v>
          </cell>
          <cell r="J252" t="str">
            <v>Actual</v>
          </cell>
        </row>
        <row r="253">
          <cell r="B253" t="str">
            <v>ATS</v>
          </cell>
          <cell r="C253">
            <v>1</v>
          </cell>
          <cell r="D253" t="str">
            <v>SGN G2</v>
          </cell>
          <cell r="E253" t="str">
            <v>Air</v>
          </cell>
          <cell r="F253" t="str">
            <v>DOC</v>
          </cell>
          <cell r="G253">
            <v>0</v>
          </cell>
          <cell r="H253">
            <v>0</v>
          </cell>
          <cell r="I253">
            <v>2023</v>
          </cell>
          <cell r="J253" t="str">
            <v>Actual</v>
          </cell>
        </row>
        <row r="254">
          <cell r="B254" t="str">
            <v>HORBAC</v>
          </cell>
          <cell r="C254">
            <v>1</v>
          </cell>
          <cell r="D254" t="str">
            <v>SGN G2</v>
          </cell>
          <cell r="E254" t="str">
            <v>Air</v>
          </cell>
          <cell r="F254" t="str">
            <v>DOC</v>
          </cell>
          <cell r="G254">
            <v>0</v>
          </cell>
          <cell r="H254">
            <v>0</v>
          </cell>
          <cell r="I254">
            <v>2023</v>
          </cell>
          <cell r="J254" t="str">
            <v>Actual</v>
          </cell>
        </row>
        <row r="255">
          <cell r="B255" t="str">
            <v>HORBUB</v>
          </cell>
          <cell r="C255">
            <v>1</v>
          </cell>
          <cell r="D255" t="str">
            <v>SGN G2</v>
          </cell>
          <cell r="E255" t="str">
            <v>Air</v>
          </cell>
          <cell r="F255" t="str">
            <v>DOC</v>
          </cell>
          <cell r="G255">
            <v>0</v>
          </cell>
          <cell r="H255">
            <v>0</v>
          </cell>
          <cell r="I255">
            <v>2023</v>
          </cell>
          <cell r="J255" t="str">
            <v>Actual</v>
          </cell>
        </row>
        <row r="256">
          <cell r="B256" t="str">
            <v>HOSLEY</v>
          </cell>
          <cell r="C256">
            <v>1</v>
          </cell>
          <cell r="D256" t="str">
            <v>SGN G2</v>
          </cell>
          <cell r="E256" t="str">
            <v>Air</v>
          </cell>
          <cell r="F256" t="str">
            <v>DOC</v>
          </cell>
          <cell r="G256">
            <v>0</v>
          </cell>
          <cell r="H256">
            <v>0</v>
          </cell>
          <cell r="I256">
            <v>2023</v>
          </cell>
          <cell r="J256" t="str">
            <v>Actual</v>
          </cell>
        </row>
        <row r="257">
          <cell r="B257" t="str">
            <v>JCREW</v>
          </cell>
          <cell r="C257">
            <v>1</v>
          </cell>
          <cell r="D257" t="str">
            <v>SGN G2</v>
          </cell>
          <cell r="E257" t="str">
            <v>Air</v>
          </cell>
          <cell r="F257" t="str">
            <v>DOC</v>
          </cell>
          <cell r="G257">
            <v>12</v>
          </cell>
          <cell r="H257">
            <v>0</v>
          </cell>
          <cell r="I257">
            <v>2023</v>
          </cell>
          <cell r="J257" t="str">
            <v>Actual</v>
          </cell>
        </row>
        <row r="258">
          <cell r="B258" t="str">
            <v>NBAL</v>
          </cell>
          <cell r="C258">
            <v>1</v>
          </cell>
          <cell r="D258" t="str">
            <v>SGN G2</v>
          </cell>
          <cell r="E258" t="str">
            <v>Air</v>
          </cell>
          <cell r="F258" t="str">
            <v>DOC</v>
          </cell>
          <cell r="G258">
            <v>0</v>
          </cell>
          <cell r="H258">
            <v>0</v>
          </cell>
          <cell r="I258">
            <v>2023</v>
          </cell>
          <cell r="J258" t="str">
            <v>Actual</v>
          </cell>
        </row>
        <row r="259">
          <cell r="B259" t="str">
            <v>NBC</v>
          </cell>
          <cell r="C259">
            <v>1</v>
          </cell>
          <cell r="D259" t="str">
            <v>SGN G2</v>
          </cell>
          <cell r="E259" t="str">
            <v>Air</v>
          </cell>
          <cell r="F259" t="str">
            <v>DOC</v>
          </cell>
          <cell r="G259">
            <v>0</v>
          </cell>
          <cell r="H259">
            <v>0</v>
          </cell>
          <cell r="I259">
            <v>2023</v>
          </cell>
          <cell r="J259" t="str">
            <v>Actual</v>
          </cell>
        </row>
        <row r="260">
          <cell r="B260" t="str">
            <v>NBMY</v>
          </cell>
          <cell r="C260">
            <v>1</v>
          </cell>
          <cell r="D260" t="str">
            <v>SGN G2</v>
          </cell>
          <cell r="E260" t="str">
            <v>Air</v>
          </cell>
          <cell r="F260" t="str">
            <v>DOC</v>
          </cell>
          <cell r="G260">
            <v>0</v>
          </cell>
          <cell r="H260">
            <v>0</v>
          </cell>
          <cell r="I260">
            <v>2023</v>
          </cell>
          <cell r="J260" t="str">
            <v>Actual</v>
          </cell>
        </row>
        <row r="261">
          <cell r="B261" t="str">
            <v>NBSG</v>
          </cell>
          <cell r="C261">
            <v>1</v>
          </cell>
          <cell r="D261" t="str">
            <v>SGN G2</v>
          </cell>
          <cell r="E261" t="str">
            <v>Air</v>
          </cell>
          <cell r="F261" t="str">
            <v>DOC</v>
          </cell>
          <cell r="G261">
            <v>0</v>
          </cell>
          <cell r="H261">
            <v>0</v>
          </cell>
          <cell r="I261">
            <v>2023</v>
          </cell>
          <cell r="J261" t="str">
            <v>Actual</v>
          </cell>
        </row>
        <row r="262">
          <cell r="B262" t="str">
            <v>UADSHP</v>
          </cell>
          <cell r="C262">
            <v>1</v>
          </cell>
          <cell r="D262" t="str">
            <v>SGN G2</v>
          </cell>
          <cell r="E262" t="str">
            <v>Air</v>
          </cell>
          <cell r="F262" t="str">
            <v>DOC</v>
          </cell>
          <cell r="G262">
            <v>0</v>
          </cell>
          <cell r="H262">
            <v>0</v>
          </cell>
          <cell r="I262">
            <v>2023</v>
          </cell>
          <cell r="J262" t="str">
            <v>Actual</v>
          </cell>
        </row>
        <row r="263">
          <cell r="B263" t="str">
            <v>WARMEX</v>
          </cell>
          <cell r="C263">
            <v>1</v>
          </cell>
          <cell r="D263" t="str">
            <v>SGN G2</v>
          </cell>
          <cell r="E263" t="str">
            <v>Air</v>
          </cell>
          <cell r="F263" t="str">
            <v>DOC</v>
          </cell>
          <cell r="G263">
            <v>0</v>
          </cell>
          <cell r="H263">
            <v>0</v>
          </cell>
          <cell r="I263">
            <v>2023</v>
          </cell>
          <cell r="J263" t="str">
            <v>Actual</v>
          </cell>
        </row>
        <row r="264">
          <cell r="B264" t="str">
            <v>XIRGA</v>
          </cell>
          <cell r="C264">
            <v>1</v>
          </cell>
          <cell r="D264" t="str">
            <v>SGN G5</v>
          </cell>
          <cell r="E264" t="str">
            <v>Air</v>
          </cell>
          <cell r="F264" t="str">
            <v>DOC</v>
          </cell>
          <cell r="G264">
            <v>0</v>
          </cell>
          <cell r="H264">
            <v>0</v>
          </cell>
          <cell r="I264">
            <v>2023</v>
          </cell>
          <cell r="J264" t="str">
            <v>Actual</v>
          </cell>
        </row>
        <row r="265">
          <cell r="B265" t="str">
            <v>XWASO</v>
          </cell>
          <cell r="C265">
            <v>1</v>
          </cell>
          <cell r="D265" t="str">
            <v>SGN G2</v>
          </cell>
          <cell r="E265" t="str">
            <v>Air</v>
          </cell>
          <cell r="F265" t="str">
            <v>DOC</v>
          </cell>
          <cell r="G265">
            <v>0</v>
          </cell>
          <cell r="H265">
            <v>0</v>
          </cell>
          <cell r="I265">
            <v>2023</v>
          </cell>
          <cell r="J265" t="str">
            <v>Actual</v>
          </cell>
        </row>
        <row r="266">
          <cell r="B266" t="str">
            <v>AEO</v>
          </cell>
          <cell r="C266">
            <v>1</v>
          </cell>
          <cell r="D266" t="str">
            <v>SGN G3</v>
          </cell>
          <cell r="E266" t="str">
            <v>Air</v>
          </cell>
          <cell r="F266" t="str">
            <v>DOC</v>
          </cell>
          <cell r="G266">
            <v>0</v>
          </cell>
          <cell r="H266">
            <v>0</v>
          </cell>
          <cell r="I266">
            <v>2023</v>
          </cell>
          <cell r="J266" t="str">
            <v>Actual</v>
          </cell>
        </row>
        <row r="267">
          <cell r="B267" t="str">
            <v>AEOHK</v>
          </cell>
          <cell r="C267">
            <v>1</v>
          </cell>
          <cell r="D267" t="str">
            <v>SGN G3</v>
          </cell>
          <cell r="E267" t="str">
            <v>Air</v>
          </cell>
          <cell r="F267" t="str">
            <v>DOC</v>
          </cell>
          <cell r="G267">
            <v>0</v>
          </cell>
          <cell r="H267">
            <v>0</v>
          </cell>
          <cell r="I267">
            <v>2023</v>
          </cell>
          <cell r="J267" t="str">
            <v>Actual</v>
          </cell>
        </row>
        <row r="268">
          <cell r="B268" t="str">
            <v>AEOJP</v>
          </cell>
          <cell r="C268">
            <v>1</v>
          </cell>
          <cell r="D268" t="str">
            <v>SGN G3</v>
          </cell>
          <cell r="E268" t="str">
            <v>Air</v>
          </cell>
          <cell r="F268" t="str">
            <v>DOC</v>
          </cell>
          <cell r="G268">
            <v>0</v>
          </cell>
          <cell r="H268">
            <v>0</v>
          </cell>
          <cell r="I268">
            <v>2023</v>
          </cell>
          <cell r="J268" t="str">
            <v>Actual</v>
          </cell>
        </row>
        <row r="269">
          <cell r="B269" t="str">
            <v>AEOMEX</v>
          </cell>
          <cell r="C269">
            <v>1</v>
          </cell>
          <cell r="D269" t="str">
            <v>SGN G3</v>
          </cell>
          <cell r="E269" t="str">
            <v>Air</v>
          </cell>
          <cell r="F269" t="str">
            <v>DOC</v>
          </cell>
          <cell r="G269">
            <v>0</v>
          </cell>
          <cell r="H269">
            <v>0</v>
          </cell>
          <cell r="I269">
            <v>2023</v>
          </cell>
          <cell r="J269" t="str">
            <v>Actual</v>
          </cell>
        </row>
        <row r="270">
          <cell r="B270" t="str">
            <v>AEOMIX</v>
          </cell>
          <cell r="C270">
            <v>1</v>
          </cell>
          <cell r="D270" t="str">
            <v>SGN G3</v>
          </cell>
          <cell r="E270" t="str">
            <v>Air</v>
          </cell>
          <cell r="F270" t="str">
            <v>DOC</v>
          </cell>
          <cell r="G270">
            <v>0</v>
          </cell>
          <cell r="H270">
            <v>0</v>
          </cell>
          <cell r="I270">
            <v>2023</v>
          </cell>
          <cell r="J270" t="str">
            <v>Actual</v>
          </cell>
        </row>
        <row r="271">
          <cell r="B271" t="str">
            <v>AEOSHA</v>
          </cell>
          <cell r="C271">
            <v>1</v>
          </cell>
          <cell r="D271" t="str">
            <v>SGN G3</v>
          </cell>
          <cell r="E271" t="str">
            <v>Air</v>
          </cell>
          <cell r="F271" t="str">
            <v>DOC</v>
          </cell>
          <cell r="G271">
            <v>0</v>
          </cell>
          <cell r="H271">
            <v>0</v>
          </cell>
          <cell r="I271">
            <v>2023</v>
          </cell>
          <cell r="J271" t="str">
            <v>Actual</v>
          </cell>
        </row>
        <row r="272">
          <cell r="B272" t="str">
            <v>AGRON</v>
          </cell>
          <cell r="C272">
            <v>1</v>
          </cell>
          <cell r="D272" t="str">
            <v>SGN G3</v>
          </cell>
          <cell r="E272" t="str">
            <v>Air</v>
          </cell>
          <cell r="F272" t="str">
            <v>DOC</v>
          </cell>
          <cell r="G272">
            <v>0</v>
          </cell>
          <cell r="H272">
            <v>0</v>
          </cell>
          <cell r="I272">
            <v>2023</v>
          </cell>
          <cell r="J272" t="str">
            <v>Actual</v>
          </cell>
        </row>
        <row r="273">
          <cell r="B273" t="str">
            <v>BELL</v>
          </cell>
          <cell r="C273">
            <v>1</v>
          </cell>
          <cell r="D273" t="str">
            <v>SGN G3</v>
          </cell>
          <cell r="E273" t="str">
            <v>Air</v>
          </cell>
          <cell r="F273" t="str">
            <v>DOC</v>
          </cell>
          <cell r="G273">
            <v>0</v>
          </cell>
          <cell r="H273">
            <v>0</v>
          </cell>
          <cell r="I273">
            <v>2023</v>
          </cell>
          <cell r="J273" t="str">
            <v>Actual</v>
          </cell>
        </row>
        <row r="274">
          <cell r="B274" t="str">
            <v>BHBEJ</v>
          </cell>
          <cell r="C274">
            <v>1</v>
          </cell>
          <cell r="D274" t="str">
            <v>SGN G3</v>
          </cell>
          <cell r="E274" t="str">
            <v>Air</v>
          </cell>
          <cell r="F274" t="str">
            <v>DOC</v>
          </cell>
          <cell r="G274">
            <v>0</v>
          </cell>
          <cell r="H274">
            <v>0</v>
          </cell>
          <cell r="I274">
            <v>2023</v>
          </cell>
          <cell r="J274" t="str">
            <v>Actual</v>
          </cell>
        </row>
        <row r="275">
          <cell r="B275" t="str">
            <v>BPS</v>
          </cell>
          <cell r="C275">
            <v>1</v>
          </cell>
          <cell r="D275" t="str">
            <v>SGN G3</v>
          </cell>
          <cell r="E275" t="str">
            <v>Air</v>
          </cell>
          <cell r="F275" t="str">
            <v>DOC</v>
          </cell>
          <cell r="G275">
            <v>0</v>
          </cell>
          <cell r="H275">
            <v>0</v>
          </cell>
          <cell r="I275">
            <v>2023</v>
          </cell>
          <cell r="J275" t="str">
            <v>Actual</v>
          </cell>
        </row>
        <row r="276">
          <cell r="B276" t="str">
            <v>BPSH</v>
          </cell>
          <cell r="C276">
            <v>1</v>
          </cell>
          <cell r="D276" t="str">
            <v>SGN G3</v>
          </cell>
          <cell r="E276" t="str">
            <v>Air</v>
          </cell>
          <cell r="F276" t="str">
            <v>DOC</v>
          </cell>
          <cell r="G276">
            <v>0</v>
          </cell>
          <cell r="H276">
            <v>0</v>
          </cell>
          <cell r="I276">
            <v>2023</v>
          </cell>
          <cell r="J276" t="str">
            <v>Actual</v>
          </cell>
        </row>
        <row r="277">
          <cell r="B277" t="str">
            <v>BPSHCA</v>
          </cell>
          <cell r="C277">
            <v>1</v>
          </cell>
          <cell r="D277" t="str">
            <v>SGN G3</v>
          </cell>
          <cell r="E277" t="str">
            <v>Air</v>
          </cell>
          <cell r="F277" t="str">
            <v>DOC</v>
          </cell>
          <cell r="G277">
            <v>0</v>
          </cell>
          <cell r="H277">
            <v>0</v>
          </cell>
          <cell r="I277">
            <v>2023</v>
          </cell>
          <cell r="J277" t="str">
            <v>Actual</v>
          </cell>
        </row>
        <row r="278">
          <cell r="B278" t="str">
            <v>BPSHUB</v>
          </cell>
          <cell r="C278">
            <v>1</v>
          </cell>
          <cell r="D278" t="str">
            <v>SGN G3</v>
          </cell>
          <cell r="E278" t="str">
            <v>Air</v>
          </cell>
          <cell r="F278" t="str">
            <v>DOC</v>
          </cell>
          <cell r="G278">
            <v>0</v>
          </cell>
          <cell r="H278">
            <v>0</v>
          </cell>
          <cell r="I278">
            <v>2023</v>
          </cell>
          <cell r="J278" t="str">
            <v>Actual</v>
          </cell>
        </row>
        <row r="279">
          <cell r="B279" t="str">
            <v>BPSL</v>
          </cell>
          <cell r="C279">
            <v>1</v>
          </cell>
          <cell r="D279" t="str">
            <v>SGN G3</v>
          </cell>
          <cell r="E279" t="str">
            <v>Air</v>
          </cell>
          <cell r="F279" t="str">
            <v>DOC</v>
          </cell>
          <cell r="G279">
            <v>0</v>
          </cell>
          <cell r="H279">
            <v>0</v>
          </cell>
          <cell r="I279">
            <v>2023</v>
          </cell>
          <cell r="J279" t="str">
            <v>Actual</v>
          </cell>
        </row>
        <row r="280">
          <cell r="B280" t="str">
            <v>BRYLAN</v>
          </cell>
          <cell r="C280">
            <v>1</v>
          </cell>
          <cell r="D280" t="str">
            <v>SGN G3</v>
          </cell>
          <cell r="E280" t="str">
            <v>Air</v>
          </cell>
          <cell r="F280" t="str">
            <v>DOC</v>
          </cell>
          <cell r="G280">
            <v>0</v>
          </cell>
          <cell r="H280">
            <v>0</v>
          </cell>
          <cell r="I280">
            <v>2023</v>
          </cell>
          <cell r="J280" t="str">
            <v>Actual</v>
          </cell>
        </row>
        <row r="281">
          <cell r="B281" t="str">
            <v>CHEWY</v>
          </cell>
          <cell r="C281">
            <v>1</v>
          </cell>
          <cell r="D281" t="str">
            <v>SGN G3</v>
          </cell>
          <cell r="E281" t="str">
            <v>Air</v>
          </cell>
          <cell r="F281" t="str">
            <v>DOC</v>
          </cell>
          <cell r="G281">
            <v>0</v>
          </cell>
          <cell r="H281">
            <v>0</v>
          </cell>
          <cell r="I281">
            <v>2023</v>
          </cell>
          <cell r="J281" t="str">
            <v>Actual</v>
          </cell>
        </row>
        <row r="282">
          <cell r="B282" t="str">
            <v>CLUSH</v>
          </cell>
          <cell r="C282">
            <v>1</v>
          </cell>
          <cell r="D282" t="str">
            <v>SGN G3</v>
          </cell>
          <cell r="E282" t="str">
            <v>Air</v>
          </cell>
          <cell r="F282" t="str">
            <v>DOC</v>
          </cell>
          <cell r="G282">
            <v>0</v>
          </cell>
          <cell r="H282">
            <v>0</v>
          </cell>
          <cell r="I282">
            <v>2023</v>
          </cell>
          <cell r="J282" t="str">
            <v>Actual</v>
          </cell>
        </row>
        <row r="283">
          <cell r="B283" t="str">
            <v>DEICH</v>
          </cell>
          <cell r="C283">
            <v>1</v>
          </cell>
          <cell r="D283" t="str">
            <v>SGN G3</v>
          </cell>
          <cell r="E283" t="str">
            <v>Air</v>
          </cell>
          <cell r="F283" t="str">
            <v>DOC</v>
          </cell>
          <cell r="G283">
            <v>0</v>
          </cell>
          <cell r="H283">
            <v>0</v>
          </cell>
          <cell r="I283">
            <v>2023</v>
          </cell>
          <cell r="J283" t="str">
            <v>Actual</v>
          </cell>
        </row>
        <row r="284">
          <cell r="B284" t="str">
            <v>DEICUK</v>
          </cell>
          <cell r="C284">
            <v>1</v>
          </cell>
          <cell r="D284" t="str">
            <v>SGN G3</v>
          </cell>
          <cell r="E284" t="str">
            <v>Air</v>
          </cell>
          <cell r="F284" t="str">
            <v>DOC</v>
          </cell>
          <cell r="G284">
            <v>0</v>
          </cell>
          <cell r="H284">
            <v>0</v>
          </cell>
          <cell r="I284">
            <v>2023</v>
          </cell>
          <cell r="J284" t="str">
            <v>Actual</v>
          </cell>
        </row>
        <row r="285">
          <cell r="B285" t="str">
            <v>DEMO</v>
          </cell>
          <cell r="C285">
            <v>1</v>
          </cell>
          <cell r="D285" t="str">
            <v>SGN G3</v>
          </cell>
          <cell r="E285" t="str">
            <v>Air</v>
          </cell>
          <cell r="F285" t="str">
            <v>DOC</v>
          </cell>
          <cell r="G285">
            <v>0</v>
          </cell>
          <cell r="H285">
            <v>0</v>
          </cell>
          <cell r="I285">
            <v>2023</v>
          </cell>
          <cell r="J285" t="str">
            <v>Actual</v>
          </cell>
        </row>
        <row r="286">
          <cell r="B286" t="str">
            <v>EDDIEB</v>
          </cell>
          <cell r="C286">
            <v>1</v>
          </cell>
          <cell r="D286" t="str">
            <v>SGN G3</v>
          </cell>
          <cell r="E286" t="str">
            <v>Air</v>
          </cell>
          <cell r="F286" t="str">
            <v>DOC</v>
          </cell>
          <cell r="G286">
            <v>1</v>
          </cell>
          <cell r="H286">
            <v>0</v>
          </cell>
          <cell r="I286">
            <v>2023</v>
          </cell>
          <cell r="J286" t="str">
            <v>Actual</v>
          </cell>
        </row>
        <row r="287">
          <cell r="B287" t="str">
            <v>EMCOLS</v>
          </cell>
          <cell r="C287">
            <v>1</v>
          </cell>
          <cell r="D287" t="str">
            <v>SGN G3</v>
          </cell>
          <cell r="E287" t="str">
            <v>Air</v>
          </cell>
          <cell r="F287" t="str">
            <v>DOC</v>
          </cell>
          <cell r="G287">
            <v>0</v>
          </cell>
          <cell r="H287">
            <v>0</v>
          </cell>
          <cell r="I287">
            <v>2023</v>
          </cell>
          <cell r="J287" t="str">
            <v>Actual</v>
          </cell>
        </row>
        <row r="288">
          <cell r="B288" t="str">
            <v>ENGRS</v>
          </cell>
          <cell r="C288">
            <v>1</v>
          </cell>
          <cell r="D288" t="str">
            <v>SGN G3</v>
          </cell>
          <cell r="E288" t="str">
            <v>Air</v>
          </cell>
          <cell r="F288" t="str">
            <v>DOC</v>
          </cell>
          <cell r="G288">
            <v>0</v>
          </cell>
          <cell r="H288">
            <v>0</v>
          </cell>
          <cell r="I288">
            <v>2023</v>
          </cell>
          <cell r="J288" t="str">
            <v>Actual</v>
          </cell>
        </row>
        <row r="289">
          <cell r="B289" t="str">
            <v>ENSHOE</v>
          </cell>
          <cell r="C289">
            <v>1</v>
          </cell>
          <cell r="D289" t="str">
            <v>SGN G3</v>
          </cell>
          <cell r="E289" t="str">
            <v>Air</v>
          </cell>
          <cell r="F289" t="str">
            <v>DOC</v>
          </cell>
          <cell r="G289">
            <v>0</v>
          </cell>
          <cell r="H289">
            <v>0</v>
          </cell>
          <cell r="I289">
            <v>2023</v>
          </cell>
          <cell r="J289" t="str">
            <v>Actual</v>
          </cell>
        </row>
        <row r="290">
          <cell r="B290" t="str">
            <v>ENSPOR</v>
          </cell>
          <cell r="C290">
            <v>1</v>
          </cell>
          <cell r="D290" t="str">
            <v>SGN G3</v>
          </cell>
          <cell r="E290" t="str">
            <v>Air</v>
          </cell>
          <cell r="F290" t="str">
            <v>DOC</v>
          </cell>
          <cell r="G290">
            <v>0</v>
          </cell>
          <cell r="H290">
            <v>0</v>
          </cell>
          <cell r="I290">
            <v>2023</v>
          </cell>
          <cell r="J290" t="str">
            <v>Actual</v>
          </cell>
        </row>
        <row r="291">
          <cell r="B291" t="str">
            <v>ESPRIT</v>
          </cell>
          <cell r="C291">
            <v>1</v>
          </cell>
          <cell r="D291" t="str">
            <v>SGN G3</v>
          </cell>
          <cell r="E291" t="str">
            <v>Air</v>
          </cell>
          <cell r="F291" t="str">
            <v>DOC</v>
          </cell>
          <cell r="G291">
            <v>0</v>
          </cell>
          <cell r="H291">
            <v>0</v>
          </cell>
          <cell r="I291">
            <v>2023</v>
          </cell>
          <cell r="J291" t="str">
            <v>Actual</v>
          </cell>
        </row>
        <row r="292">
          <cell r="B292" t="str">
            <v>FOOTCA</v>
          </cell>
          <cell r="C292">
            <v>1</v>
          </cell>
          <cell r="D292" t="str">
            <v>SGN G3</v>
          </cell>
          <cell r="E292" t="str">
            <v>Air</v>
          </cell>
          <cell r="F292" t="str">
            <v>DOC</v>
          </cell>
          <cell r="G292">
            <v>0</v>
          </cell>
          <cell r="H292">
            <v>0</v>
          </cell>
          <cell r="I292">
            <v>2023</v>
          </cell>
          <cell r="J292" t="str">
            <v>Actual</v>
          </cell>
        </row>
        <row r="293">
          <cell r="B293" t="str">
            <v>FOOTRT</v>
          </cell>
          <cell r="C293">
            <v>1</v>
          </cell>
          <cell r="D293" t="str">
            <v>SGN G3</v>
          </cell>
          <cell r="E293" t="str">
            <v>Air</v>
          </cell>
          <cell r="F293" t="str">
            <v>DOC</v>
          </cell>
          <cell r="G293">
            <v>0</v>
          </cell>
          <cell r="H293">
            <v>0</v>
          </cell>
          <cell r="I293">
            <v>2023</v>
          </cell>
          <cell r="J293" t="str">
            <v>Actual</v>
          </cell>
        </row>
        <row r="294">
          <cell r="B294" t="str">
            <v>FOOTTE</v>
          </cell>
          <cell r="C294">
            <v>1</v>
          </cell>
          <cell r="D294" t="str">
            <v>SGN G3</v>
          </cell>
          <cell r="E294" t="str">
            <v>Air</v>
          </cell>
          <cell r="F294" t="str">
            <v>DOC</v>
          </cell>
          <cell r="G294">
            <v>0</v>
          </cell>
          <cell r="H294">
            <v>0</v>
          </cell>
          <cell r="I294">
            <v>2023</v>
          </cell>
          <cell r="J294" t="str">
            <v>Actual</v>
          </cell>
        </row>
        <row r="295">
          <cell r="B295" t="str">
            <v>GORE</v>
          </cell>
          <cell r="C295">
            <v>1</v>
          </cell>
          <cell r="D295" t="str">
            <v>SGN G3</v>
          </cell>
          <cell r="E295" t="str">
            <v>Air</v>
          </cell>
          <cell r="F295" t="str">
            <v>DOC</v>
          </cell>
          <cell r="G295">
            <v>0</v>
          </cell>
          <cell r="H295">
            <v>0</v>
          </cell>
          <cell r="I295">
            <v>2023</v>
          </cell>
          <cell r="J295" t="str">
            <v>Actual</v>
          </cell>
        </row>
        <row r="296">
          <cell r="B296" t="str">
            <v>HAGGAR</v>
          </cell>
          <cell r="C296">
            <v>1</v>
          </cell>
          <cell r="D296" t="str">
            <v>SGN G3</v>
          </cell>
          <cell r="E296" t="str">
            <v>Air</v>
          </cell>
          <cell r="F296" t="str">
            <v>DOC</v>
          </cell>
          <cell r="G296">
            <v>0</v>
          </cell>
          <cell r="H296">
            <v>0</v>
          </cell>
          <cell r="I296">
            <v>2023</v>
          </cell>
          <cell r="J296" t="str">
            <v>Actual</v>
          </cell>
        </row>
        <row r="297">
          <cell r="B297" t="str">
            <v>HBIRAW</v>
          </cell>
          <cell r="C297">
            <v>1</v>
          </cell>
          <cell r="D297" t="str">
            <v>SGN G3</v>
          </cell>
          <cell r="E297" t="str">
            <v>Air</v>
          </cell>
          <cell r="F297" t="str">
            <v>DOC</v>
          </cell>
          <cell r="G297">
            <v>1</v>
          </cell>
          <cell r="H297">
            <v>0</v>
          </cell>
          <cell r="I297">
            <v>2023</v>
          </cell>
          <cell r="J297" t="str">
            <v>Actual</v>
          </cell>
        </row>
        <row r="298">
          <cell r="B298" t="str">
            <v>HUNK</v>
          </cell>
          <cell r="C298">
            <v>1</v>
          </cell>
          <cell r="D298" t="str">
            <v>SGN G3</v>
          </cell>
          <cell r="E298" t="str">
            <v>Air</v>
          </cell>
          <cell r="F298" t="str">
            <v>DOC</v>
          </cell>
          <cell r="G298">
            <v>0</v>
          </cell>
          <cell r="H298">
            <v>0</v>
          </cell>
          <cell r="I298">
            <v>2023</v>
          </cell>
          <cell r="J298" t="str">
            <v>Actual</v>
          </cell>
        </row>
        <row r="299">
          <cell r="B299" t="str">
            <v>MYSHOE</v>
          </cell>
          <cell r="C299">
            <v>1</v>
          </cell>
          <cell r="D299" t="str">
            <v>SGN G3</v>
          </cell>
          <cell r="E299" t="str">
            <v>Air</v>
          </cell>
          <cell r="F299" t="str">
            <v>DOC</v>
          </cell>
          <cell r="G299">
            <v>0</v>
          </cell>
          <cell r="H299">
            <v>0</v>
          </cell>
          <cell r="I299">
            <v>2023</v>
          </cell>
          <cell r="J299" t="str">
            <v>Actual</v>
          </cell>
        </row>
        <row r="300">
          <cell r="B300" t="str">
            <v>OFWO</v>
          </cell>
          <cell r="C300">
            <v>1</v>
          </cell>
          <cell r="D300" t="str">
            <v>SGN G3</v>
          </cell>
          <cell r="E300" t="str">
            <v>Air</v>
          </cell>
          <cell r="F300" t="str">
            <v>DOC</v>
          </cell>
          <cell r="G300">
            <v>0</v>
          </cell>
          <cell r="H300">
            <v>0</v>
          </cell>
          <cell r="I300">
            <v>2023</v>
          </cell>
          <cell r="J300" t="str">
            <v>Actual</v>
          </cell>
        </row>
        <row r="301">
          <cell r="B301" t="str">
            <v>PESPO</v>
          </cell>
          <cell r="C301">
            <v>1</v>
          </cell>
          <cell r="D301" t="str">
            <v>SGN G3</v>
          </cell>
          <cell r="E301" t="str">
            <v>Air</v>
          </cell>
          <cell r="F301" t="str">
            <v>DOC</v>
          </cell>
          <cell r="G301">
            <v>0</v>
          </cell>
          <cell r="H301">
            <v>0</v>
          </cell>
          <cell r="I301">
            <v>2023</v>
          </cell>
          <cell r="J301" t="str">
            <v>Actual</v>
          </cell>
        </row>
        <row r="302">
          <cell r="B302" t="str">
            <v>RACK</v>
          </cell>
          <cell r="C302">
            <v>1</v>
          </cell>
          <cell r="D302" t="str">
            <v>SGN G3</v>
          </cell>
          <cell r="E302" t="str">
            <v>Air</v>
          </cell>
          <cell r="F302" t="str">
            <v>DOC</v>
          </cell>
          <cell r="G302">
            <v>0</v>
          </cell>
          <cell r="H302">
            <v>0</v>
          </cell>
          <cell r="I302">
            <v>2023</v>
          </cell>
          <cell r="J302" t="str">
            <v>Actual</v>
          </cell>
        </row>
        <row r="303">
          <cell r="B303" t="str">
            <v>RH</v>
          </cell>
          <cell r="C303">
            <v>1</v>
          </cell>
          <cell r="D303" t="str">
            <v>SGN G3</v>
          </cell>
          <cell r="E303" t="str">
            <v>Air</v>
          </cell>
          <cell r="F303" t="str">
            <v>DOC</v>
          </cell>
          <cell r="G303">
            <v>0</v>
          </cell>
          <cell r="H303">
            <v>0</v>
          </cell>
          <cell r="I303">
            <v>2023</v>
          </cell>
          <cell r="J303" t="str">
            <v>Actual</v>
          </cell>
        </row>
        <row r="304">
          <cell r="B304" t="str">
            <v>RSGC</v>
          </cell>
          <cell r="C304">
            <v>1</v>
          </cell>
          <cell r="D304" t="str">
            <v>SGN G3</v>
          </cell>
          <cell r="E304" t="str">
            <v>Air</v>
          </cell>
          <cell r="F304" t="str">
            <v>DOC</v>
          </cell>
          <cell r="G304">
            <v>0</v>
          </cell>
          <cell r="H304">
            <v>0</v>
          </cell>
          <cell r="I304">
            <v>2023</v>
          </cell>
          <cell r="J304" t="str">
            <v>Actual</v>
          </cell>
        </row>
        <row r="305">
          <cell r="B305" t="str">
            <v>SPST</v>
          </cell>
          <cell r="C305">
            <v>1</v>
          </cell>
          <cell r="D305" t="str">
            <v>SGN G3</v>
          </cell>
          <cell r="E305" t="str">
            <v>Air</v>
          </cell>
          <cell r="F305" t="str">
            <v>DOC</v>
          </cell>
          <cell r="G305">
            <v>0</v>
          </cell>
          <cell r="H305">
            <v>0</v>
          </cell>
          <cell r="I305">
            <v>2023</v>
          </cell>
          <cell r="J305" t="str">
            <v>Actual</v>
          </cell>
        </row>
        <row r="306">
          <cell r="B306" t="str">
            <v>TKMAXX</v>
          </cell>
          <cell r="C306">
            <v>1</v>
          </cell>
          <cell r="D306" t="str">
            <v>SGN G3</v>
          </cell>
          <cell r="E306" t="str">
            <v>Air</v>
          </cell>
          <cell r="F306" t="str">
            <v>DOC</v>
          </cell>
          <cell r="G306">
            <v>0</v>
          </cell>
          <cell r="H306">
            <v>0</v>
          </cell>
          <cell r="I306">
            <v>2023</v>
          </cell>
          <cell r="J306" t="str">
            <v>Actual</v>
          </cell>
        </row>
        <row r="307">
          <cell r="B307" t="str">
            <v>TOTES</v>
          </cell>
          <cell r="C307">
            <v>1</v>
          </cell>
          <cell r="D307" t="str">
            <v>SGN G3</v>
          </cell>
          <cell r="E307" t="str">
            <v>Air</v>
          </cell>
          <cell r="F307" t="str">
            <v>DOC</v>
          </cell>
          <cell r="G307">
            <v>0</v>
          </cell>
          <cell r="H307">
            <v>0</v>
          </cell>
          <cell r="I307">
            <v>2023</v>
          </cell>
          <cell r="J307" t="str">
            <v>Actual</v>
          </cell>
        </row>
        <row r="308">
          <cell r="B308" t="str">
            <v>URBAN</v>
          </cell>
          <cell r="C308">
            <v>1</v>
          </cell>
          <cell r="D308" t="str">
            <v>SGN G3</v>
          </cell>
          <cell r="E308" t="str">
            <v>Air</v>
          </cell>
          <cell r="F308" t="str">
            <v>DOC</v>
          </cell>
          <cell r="G308">
            <v>0</v>
          </cell>
          <cell r="H308">
            <v>0</v>
          </cell>
          <cell r="I308">
            <v>2023</v>
          </cell>
          <cell r="J308" t="str">
            <v>Actual</v>
          </cell>
        </row>
        <row r="309">
          <cell r="B309" t="str">
            <v>VANHA</v>
          </cell>
          <cell r="C309">
            <v>1</v>
          </cell>
          <cell r="D309" t="str">
            <v>SGN G3</v>
          </cell>
          <cell r="E309" t="str">
            <v>Air</v>
          </cell>
          <cell r="F309" t="str">
            <v>DOC</v>
          </cell>
          <cell r="G309">
            <v>0</v>
          </cell>
          <cell r="H309">
            <v>0</v>
          </cell>
          <cell r="I309">
            <v>2023</v>
          </cell>
          <cell r="J309" t="str">
            <v>Actual</v>
          </cell>
        </row>
        <row r="310">
          <cell r="B310" t="str">
            <v>WYNBRG</v>
          </cell>
          <cell r="C310">
            <v>1</v>
          </cell>
          <cell r="D310" t="str">
            <v>SGN G3</v>
          </cell>
          <cell r="E310" t="str">
            <v>Air</v>
          </cell>
          <cell r="F310" t="str">
            <v>DOC</v>
          </cell>
          <cell r="G310">
            <v>0</v>
          </cell>
          <cell r="H310">
            <v>0</v>
          </cell>
          <cell r="I310">
            <v>2023</v>
          </cell>
          <cell r="J310" t="str">
            <v>Actual</v>
          </cell>
        </row>
        <row r="311">
          <cell r="B311" t="str">
            <v>XSCIN</v>
          </cell>
          <cell r="C311">
            <v>1</v>
          </cell>
          <cell r="D311" t="str">
            <v>SGN G3</v>
          </cell>
          <cell r="E311" t="str">
            <v>Air</v>
          </cell>
          <cell r="F311" t="str">
            <v>DOC</v>
          </cell>
          <cell r="G311">
            <v>0</v>
          </cell>
          <cell r="H311">
            <v>0</v>
          </cell>
          <cell r="I311">
            <v>2023</v>
          </cell>
          <cell r="J311" t="str">
            <v>Actual</v>
          </cell>
        </row>
        <row r="312">
          <cell r="B312" t="str">
            <v>ALLM</v>
          </cell>
          <cell r="C312">
            <v>1</v>
          </cell>
          <cell r="D312" t="str">
            <v>SGN G4</v>
          </cell>
          <cell r="E312" t="str">
            <v>Air</v>
          </cell>
          <cell r="F312" t="str">
            <v>DOC</v>
          </cell>
          <cell r="G312">
            <v>0</v>
          </cell>
          <cell r="H312">
            <v>0</v>
          </cell>
          <cell r="I312">
            <v>2023</v>
          </cell>
          <cell r="J312" t="str">
            <v>Actual</v>
          </cell>
        </row>
        <row r="313">
          <cell r="B313" t="str">
            <v>BOSE</v>
          </cell>
          <cell r="C313">
            <v>1</v>
          </cell>
          <cell r="D313" t="str">
            <v>SGN G4</v>
          </cell>
          <cell r="E313" t="str">
            <v>Air</v>
          </cell>
          <cell r="F313" t="str">
            <v>DOC</v>
          </cell>
          <cell r="G313">
            <v>0</v>
          </cell>
          <cell r="H313">
            <v>0</v>
          </cell>
          <cell r="I313">
            <v>2023</v>
          </cell>
          <cell r="J313" t="str">
            <v>Actual</v>
          </cell>
        </row>
        <row r="314">
          <cell r="B314" t="str">
            <v>CKACEU</v>
          </cell>
          <cell r="C314">
            <v>1</v>
          </cell>
          <cell r="D314" t="str">
            <v>SGN G4</v>
          </cell>
          <cell r="E314" t="str">
            <v>Air</v>
          </cell>
          <cell r="F314" t="str">
            <v>DOC</v>
          </cell>
          <cell r="G314">
            <v>0</v>
          </cell>
          <cell r="H314">
            <v>0</v>
          </cell>
          <cell r="I314">
            <v>2023</v>
          </cell>
          <cell r="J314" t="str">
            <v>Actual</v>
          </cell>
        </row>
        <row r="315">
          <cell r="B315" t="str">
            <v>CKFWEU</v>
          </cell>
          <cell r="C315">
            <v>1</v>
          </cell>
          <cell r="D315" t="str">
            <v>SGN G4</v>
          </cell>
          <cell r="E315" t="str">
            <v>Air</v>
          </cell>
          <cell r="F315" t="str">
            <v>DOC</v>
          </cell>
          <cell r="G315">
            <v>0</v>
          </cell>
          <cell r="H315">
            <v>0</v>
          </cell>
          <cell r="I315">
            <v>2023</v>
          </cell>
          <cell r="J315" t="str">
            <v>Actual</v>
          </cell>
        </row>
        <row r="316">
          <cell r="B316" t="str">
            <v>CKJEEU</v>
          </cell>
          <cell r="C316">
            <v>1</v>
          </cell>
          <cell r="D316" t="str">
            <v>SGN G4</v>
          </cell>
          <cell r="E316" t="str">
            <v>Air</v>
          </cell>
          <cell r="F316" t="str">
            <v>DOC</v>
          </cell>
          <cell r="G316">
            <v>0</v>
          </cell>
          <cell r="H316">
            <v>0</v>
          </cell>
          <cell r="I316">
            <v>2023</v>
          </cell>
          <cell r="J316" t="str">
            <v>Actual</v>
          </cell>
        </row>
        <row r="317">
          <cell r="B317" t="str">
            <v>CKMSEU</v>
          </cell>
          <cell r="C317">
            <v>1</v>
          </cell>
          <cell r="D317" t="str">
            <v>SGN G4</v>
          </cell>
          <cell r="E317" t="str">
            <v>Air</v>
          </cell>
          <cell r="F317" t="str">
            <v>DOC</v>
          </cell>
          <cell r="G317">
            <v>0</v>
          </cell>
          <cell r="H317">
            <v>0</v>
          </cell>
          <cell r="I317">
            <v>2023</v>
          </cell>
          <cell r="J317" t="str">
            <v>Actual</v>
          </cell>
        </row>
        <row r="318">
          <cell r="B318" t="str">
            <v>CKPFEU</v>
          </cell>
          <cell r="C318">
            <v>1</v>
          </cell>
          <cell r="D318" t="str">
            <v>SGN G4</v>
          </cell>
          <cell r="E318" t="str">
            <v>Air</v>
          </cell>
          <cell r="F318" t="str">
            <v>DOC</v>
          </cell>
          <cell r="G318">
            <v>0</v>
          </cell>
          <cell r="H318">
            <v>0</v>
          </cell>
          <cell r="I318">
            <v>2023</v>
          </cell>
          <cell r="J318" t="str">
            <v>Actual</v>
          </cell>
        </row>
        <row r="319">
          <cell r="B319" t="str">
            <v>CKRTEU</v>
          </cell>
          <cell r="C319">
            <v>1</v>
          </cell>
          <cell r="D319" t="str">
            <v>SGN G4</v>
          </cell>
          <cell r="E319" t="str">
            <v>Air</v>
          </cell>
          <cell r="F319" t="str">
            <v>DOC</v>
          </cell>
          <cell r="G319">
            <v>0</v>
          </cell>
          <cell r="H319">
            <v>0</v>
          </cell>
          <cell r="I319">
            <v>2023</v>
          </cell>
          <cell r="J319" t="str">
            <v>Actual</v>
          </cell>
        </row>
        <row r="320">
          <cell r="B320" t="str">
            <v>CKSWEU</v>
          </cell>
          <cell r="C320">
            <v>1</v>
          </cell>
          <cell r="D320" t="str">
            <v>SGN G4</v>
          </cell>
          <cell r="E320" t="str">
            <v>Air</v>
          </cell>
          <cell r="F320" t="str">
            <v>DOC</v>
          </cell>
          <cell r="G320">
            <v>0</v>
          </cell>
          <cell r="H320">
            <v>0</v>
          </cell>
          <cell r="I320">
            <v>2023</v>
          </cell>
          <cell r="J320" t="str">
            <v>Actual</v>
          </cell>
        </row>
        <row r="321">
          <cell r="B321" t="str">
            <v>DICKS</v>
          </cell>
          <cell r="C321">
            <v>1</v>
          </cell>
          <cell r="D321" t="str">
            <v>SGN G4</v>
          </cell>
          <cell r="E321" t="str">
            <v>Air</v>
          </cell>
          <cell r="F321" t="str">
            <v>DOC</v>
          </cell>
          <cell r="G321">
            <v>0</v>
          </cell>
          <cell r="H321">
            <v>0</v>
          </cell>
          <cell r="I321">
            <v>2023</v>
          </cell>
          <cell r="J321" t="str">
            <v>Actual</v>
          </cell>
        </row>
        <row r="322">
          <cell r="B322" t="str">
            <v>ELDOR</v>
          </cell>
          <cell r="C322">
            <v>1</v>
          </cell>
          <cell r="D322" t="str">
            <v>SGN G4</v>
          </cell>
          <cell r="E322" t="str">
            <v>Air</v>
          </cell>
          <cell r="F322" t="str">
            <v>DOC</v>
          </cell>
          <cell r="G322">
            <v>0</v>
          </cell>
          <cell r="H322">
            <v>0</v>
          </cell>
          <cell r="I322">
            <v>2023</v>
          </cell>
          <cell r="J322" t="str">
            <v>Actual</v>
          </cell>
        </row>
        <row r="323">
          <cell r="B323" t="str">
            <v>GAP</v>
          </cell>
          <cell r="C323">
            <v>1</v>
          </cell>
          <cell r="D323" t="str">
            <v>SGN G4</v>
          </cell>
          <cell r="E323" t="str">
            <v>Air</v>
          </cell>
          <cell r="F323" t="str">
            <v>DOC</v>
          </cell>
          <cell r="G323">
            <v>0</v>
          </cell>
          <cell r="H323">
            <v>0</v>
          </cell>
          <cell r="I323">
            <v>2023</v>
          </cell>
          <cell r="J323" t="str">
            <v>Actual</v>
          </cell>
        </row>
        <row r="324">
          <cell r="B324" t="str">
            <v>IMAGE</v>
          </cell>
          <cell r="C324">
            <v>1</v>
          </cell>
          <cell r="D324" t="str">
            <v>SGN G4</v>
          </cell>
          <cell r="E324" t="str">
            <v>Air</v>
          </cell>
          <cell r="F324" t="str">
            <v>DOC</v>
          </cell>
          <cell r="G324">
            <v>0</v>
          </cell>
          <cell r="H324">
            <v>0</v>
          </cell>
          <cell r="I324">
            <v>2023</v>
          </cell>
          <cell r="J324" t="str">
            <v>Actual</v>
          </cell>
        </row>
        <row r="325">
          <cell r="B325" t="str">
            <v>ITGM</v>
          </cell>
          <cell r="C325">
            <v>1</v>
          </cell>
          <cell r="D325" t="str">
            <v>SGN G4</v>
          </cell>
          <cell r="E325" t="str">
            <v>Air</v>
          </cell>
          <cell r="F325" t="str">
            <v>DOC</v>
          </cell>
          <cell r="G325">
            <v>0</v>
          </cell>
          <cell r="H325">
            <v>0</v>
          </cell>
          <cell r="I325">
            <v>2023</v>
          </cell>
          <cell r="J325" t="str">
            <v>Actual</v>
          </cell>
        </row>
        <row r="326">
          <cell r="B326" t="str">
            <v>OBIITA</v>
          </cell>
          <cell r="C326">
            <v>1</v>
          </cell>
          <cell r="D326" t="str">
            <v>SGN G4</v>
          </cell>
          <cell r="E326" t="str">
            <v>Air</v>
          </cell>
          <cell r="F326" t="str">
            <v>DOC</v>
          </cell>
          <cell r="G326">
            <v>0</v>
          </cell>
          <cell r="H326">
            <v>0</v>
          </cell>
          <cell r="I326">
            <v>2023</v>
          </cell>
          <cell r="J326" t="str">
            <v>Actual</v>
          </cell>
        </row>
        <row r="327">
          <cell r="B327" t="str">
            <v>OBIPOL</v>
          </cell>
          <cell r="C327">
            <v>1</v>
          </cell>
          <cell r="D327" t="str">
            <v>SGN G4</v>
          </cell>
          <cell r="E327" t="str">
            <v>Air</v>
          </cell>
          <cell r="F327" t="str">
            <v>DOC</v>
          </cell>
          <cell r="G327">
            <v>0</v>
          </cell>
          <cell r="H327">
            <v>0</v>
          </cell>
          <cell r="I327">
            <v>2023</v>
          </cell>
          <cell r="J327" t="str">
            <v>Actual</v>
          </cell>
        </row>
        <row r="328">
          <cell r="B328" t="str">
            <v>OUTDOR</v>
          </cell>
          <cell r="C328">
            <v>1</v>
          </cell>
          <cell r="D328" t="str">
            <v>SGN G4</v>
          </cell>
          <cell r="E328" t="str">
            <v>Air</v>
          </cell>
          <cell r="F328" t="str">
            <v>DOC</v>
          </cell>
          <cell r="G328">
            <v>7</v>
          </cell>
          <cell r="H328">
            <v>0</v>
          </cell>
          <cell r="I328">
            <v>2023</v>
          </cell>
          <cell r="J328" t="str">
            <v>Actual</v>
          </cell>
        </row>
        <row r="329">
          <cell r="B329" t="str">
            <v>PACSUN</v>
          </cell>
          <cell r="C329">
            <v>1</v>
          </cell>
          <cell r="D329" t="str">
            <v>SGN G4</v>
          </cell>
          <cell r="E329" t="str">
            <v>Air</v>
          </cell>
          <cell r="F329" t="str">
            <v>DOC</v>
          </cell>
          <cell r="G329">
            <v>0</v>
          </cell>
          <cell r="H329">
            <v>0</v>
          </cell>
          <cell r="I329">
            <v>2023</v>
          </cell>
          <cell r="J329" t="str">
            <v>Actual</v>
          </cell>
        </row>
        <row r="330">
          <cell r="B330" t="str">
            <v>RIPC</v>
          </cell>
          <cell r="C330">
            <v>1</v>
          </cell>
          <cell r="D330" t="str">
            <v>SGN G4</v>
          </cell>
          <cell r="E330" t="str">
            <v>Air</v>
          </cell>
          <cell r="F330" t="str">
            <v>DOC</v>
          </cell>
          <cell r="G330">
            <v>0</v>
          </cell>
          <cell r="H330">
            <v>0</v>
          </cell>
          <cell r="I330">
            <v>2023</v>
          </cell>
          <cell r="J330" t="str">
            <v>Actual</v>
          </cell>
        </row>
        <row r="331">
          <cell r="B331" t="str">
            <v>RIPP</v>
          </cell>
          <cell r="C331">
            <v>1</v>
          </cell>
          <cell r="D331" t="str">
            <v>SGN G4</v>
          </cell>
          <cell r="E331" t="str">
            <v>Air</v>
          </cell>
          <cell r="F331" t="str">
            <v>DOC</v>
          </cell>
          <cell r="G331">
            <v>0</v>
          </cell>
          <cell r="H331">
            <v>0</v>
          </cell>
          <cell r="I331">
            <v>2023</v>
          </cell>
          <cell r="J331" t="str">
            <v>Actual</v>
          </cell>
        </row>
        <row r="332">
          <cell r="B332" t="str">
            <v>SPENCR</v>
          </cell>
          <cell r="C332">
            <v>1</v>
          </cell>
          <cell r="D332" t="str">
            <v>SGN G4</v>
          </cell>
          <cell r="E332" t="str">
            <v>Air</v>
          </cell>
          <cell r="F332" t="str">
            <v>DOC</v>
          </cell>
          <cell r="G332">
            <v>0</v>
          </cell>
          <cell r="H332">
            <v>0</v>
          </cell>
          <cell r="I332">
            <v>2023</v>
          </cell>
          <cell r="J332" t="str">
            <v>Actual</v>
          </cell>
        </row>
        <row r="333">
          <cell r="B333" t="str">
            <v>TOMBOD</v>
          </cell>
          <cell r="C333">
            <v>1</v>
          </cell>
          <cell r="D333" t="str">
            <v>SGN G4</v>
          </cell>
          <cell r="E333" t="str">
            <v>Air</v>
          </cell>
          <cell r="F333" t="str">
            <v>DOC</v>
          </cell>
          <cell r="G333">
            <v>0</v>
          </cell>
          <cell r="H333">
            <v>0</v>
          </cell>
          <cell r="I333">
            <v>2023</v>
          </cell>
          <cell r="J333" t="str">
            <v>Actual</v>
          </cell>
        </row>
        <row r="334">
          <cell r="B334" t="str">
            <v>TOMFTW</v>
          </cell>
          <cell r="C334">
            <v>1</v>
          </cell>
          <cell r="D334" t="str">
            <v>SGN G4</v>
          </cell>
          <cell r="E334" t="str">
            <v>Air</v>
          </cell>
          <cell r="F334" t="str">
            <v>DOC</v>
          </cell>
          <cell r="G334">
            <v>0</v>
          </cell>
          <cell r="H334">
            <v>0</v>
          </cell>
          <cell r="I334">
            <v>2023</v>
          </cell>
          <cell r="J334" t="str">
            <v>Actual</v>
          </cell>
        </row>
        <row r="335">
          <cell r="B335" t="str">
            <v>TOMHAN</v>
          </cell>
          <cell r="C335">
            <v>1</v>
          </cell>
          <cell r="D335" t="str">
            <v>SGN G4</v>
          </cell>
          <cell r="E335" t="str">
            <v>Air</v>
          </cell>
          <cell r="F335" t="str">
            <v>DOC</v>
          </cell>
          <cell r="G335">
            <v>0</v>
          </cell>
          <cell r="H335">
            <v>0</v>
          </cell>
          <cell r="I335">
            <v>2023</v>
          </cell>
          <cell r="J335" t="str">
            <v>Actual</v>
          </cell>
        </row>
        <row r="336">
          <cell r="B336" t="str">
            <v>TOMJEU</v>
          </cell>
          <cell r="C336">
            <v>1</v>
          </cell>
          <cell r="D336" t="str">
            <v>SGN G4</v>
          </cell>
          <cell r="E336" t="str">
            <v>Air</v>
          </cell>
          <cell r="F336" t="str">
            <v>DOC</v>
          </cell>
          <cell r="G336">
            <v>0</v>
          </cell>
          <cell r="H336">
            <v>0</v>
          </cell>
          <cell r="I336">
            <v>2023</v>
          </cell>
          <cell r="J336" t="str">
            <v>Actual</v>
          </cell>
        </row>
        <row r="337">
          <cell r="B337" t="str">
            <v>TOMRTL</v>
          </cell>
          <cell r="C337">
            <v>1</v>
          </cell>
          <cell r="D337" t="str">
            <v>SGN G4</v>
          </cell>
          <cell r="E337" t="str">
            <v>Air</v>
          </cell>
          <cell r="F337" t="str">
            <v>DOC</v>
          </cell>
          <cell r="G337">
            <v>0</v>
          </cell>
          <cell r="H337">
            <v>0</v>
          </cell>
          <cell r="I337">
            <v>2023</v>
          </cell>
          <cell r="J337" t="str">
            <v>Actual</v>
          </cell>
        </row>
        <row r="338">
          <cell r="B338" t="str">
            <v>TRU</v>
          </cell>
          <cell r="C338">
            <v>1</v>
          </cell>
          <cell r="D338" t="str">
            <v>SGN G4</v>
          </cell>
          <cell r="E338" t="str">
            <v>Air</v>
          </cell>
          <cell r="F338" t="str">
            <v>DOC</v>
          </cell>
          <cell r="G338">
            <v>0</v>
          </cell>
          <cell r="H338">
            <v>0</v>
          </cell>
          <cell r="I338">
            <v>2023</v>
          </cell>
          <cell r="J338" t="str">
            <v>Actual</v>
          </cell>
        </row>
        <row r="339">
          <cell r="B339" t="str">
            <v>AAFES</v>
          </cell>
          <cell r="C339">
            <v>1</v>
          </cell>
          <cell r="D339" t="str">
            <v>SGN G5</v>
          </cell>
          <cell r="E339" t="str">
            <v>Air</v>
          </cell>
          <cell r="F339" t="str">
            <v>DOC</v>
          </cell>
          <cell r="G339">
            <v>0</v>
          </cell>
          <cell r="H339">
            <v>0</v>
          </cell>
          <cell r="I339">
            <v>2023</v>
          </cell>
          <cell r="J339" t="str">
            <v>Actual</v>
          </cell>
        </row>
        <row r="340">
          <cell r="B340" t="str">
            <v>ALLB</v>
          </cell>
          <cell r="C340">
            <v>1</v>
          </cell>
          <cell r="D340" t="str">
            <v>SGN G5</v>
          </cell>
          <cell r="E340" t="str">
            <v>Air</v>
          </cell>
          <cell r="F340" t="str">
            <v>DOC</v>
          </cell>
          <cell r="G340">
            <v>0</v>
          </cell>
          <cell r="H340">
            <v>0</v>
          </cell>
          <cell r="I340">
            <v>2023</v>
          </cell>
          <cell r="J340" t="str">
            <v>Actual</v>
          </cell>
        </row>
        <row r="341">
          <cell r="B341" t="str">
            <v>DORM</v>
          </cell>
          <cell r="C341">
            <v>1</v>
          </cell>
          <cell r="D341" t="str">
            <v>SGN G5</v>
          </cell>
          <cell r="E341" t="str">
            <v>Air</v>
          </cell>
          <cell r="F341" t="str">
            <v>DOC</v>
          </cell>
          <cell r="G341">
            <v>0</v>
          </cell>
          <cell r="H341">
            <v>0</v>
          </cell>
          <cell r="I341">
            <v>2023</v>
          </cell>
          <cell r="J341" t="str">
            <v>Actual</v>
          </cell>
        </row>
        <row r="342">
          <cell r="B342" t="str">
            <v>DSAQSP</v>
          </cell>
          <cell r="C342">
            <v>1</v>
          </cell>
          <cell r="D342" t="str">
            <v>SGN G5</v>
          </cell>
          <cell r="E342" t="str">
            <v>Air</v>
          </cell>
          <cell r="F342" t="str">
            <v>DOC</v>
          </cell>
          <cell r="G342">
            <v>0</v>
          </cell>
          <cell r="H342">
            <v>0</v>
          </cell>
          <cell r="I342">
            <v>2023</v>
          </cell>
          <cell r="J342" t="str">
            <v>Actual</v>
          </cell>
        </row>
        <row r="343">
          <cell r="B343" t="str">
            <v>EMCI</v>
          </cell>
          <cell r="C343">
            <v>1</v>
          </cell>
          <cell r="D343" t="str">
            <v>SGN G5</v>
          </cell>
          <cell r="E343" t="str">
            <v>Air</v>
          </cell>
          <cell r="F343" t="str">
            <v>DOC</v>
          </cell>
          <cell r="G343">
            <v>0</v>
          </cell>
          <cell r="H343">
            <v>0</v>
          </cell>
          <cell r="I343">
            <v>2023</v>
          </cell>
          <cell r="J343" t="str">
            <v>Actual</v>
          </cell>
        </row>
        <row r="344">
          <cell r="B344" t="str">
            <v>LIICO</v>
          </cell>
          <cell r="C344">
            <v>1</v>
          </cell>
          <cell r="D344" t="str">
            <v>SGN G5</v>
          </cell>
          <cell r="E344" t="str">
            <v>Air</v>
          </cell>
          <cell r="F344" t="str">
            <v>DOC</v>
          </cell>
          <cell r="G344">
            <v>0</v>
          </cell>
          <cell r="H344">
            <v>0</v>
          </cell>
          <cell r="I344">
            <v>2023</v>
          </cell>
          <cell r="J344" t="str">
            <v>Actual</v>
          </cell>
        </row>
        <row r="345">
          <cell r="B345" t="str">
            <v>LIIRE</v>
          </cell>
          <cell r="C345">
            <v>1</v>
          </cell>
          <cell r="D345" t="str">
            <v>SGN G5</v>
          </cell>
          <cell r="E345" t="str">
            <v>Air</v>
          </cell>
          <cell r="F345" t="str">
            <v>DOC</v>
          </cell>
          <cell r="G345">
            <v>0</v>
          </cell>
          <cell r="H345">
            <v>0</v>
          </cell>
          <cell r="I345">
            <v>2023</v>
          </cell>
          <cell r="J345" t="str">
            <v>Actual</v>
          </cell>
        </row>
        <row r="346">
          <cell r="B346" t="str">
            <v>LIIWWR</v>
          </cell>
          <cell r="C346">
            <v>1</v>
          </cell>
          <cell r="D346" t="str">
            <v>SGN G5</v>
          </cell>
          <cell r="E346" t="str">
            <v>Air</v>
          </cell>
          <cell r="F346" t="str">
            <v>DOC</v>
          </cell>
          <cell r="G346">
            <v>0</v>
          </cell>
          <cell r="H346">
            <v>0</v>
          </cell>
          <cell r="I346">
            <v>2023</v>
          </cell>
          <cell r="J346" t="str">
            <v>Actual</v>
          </cell>
        </row>
        <row r="347">
          <cell r="B347" t="str">
            <v>MKI</v>
          </cell>
          <cell r="C347">
            <v>1</v>
          </cell>
          <cell r="D347" t="str">
            <v>SGN G5</v>
          </cell>
          <cell r="E347" t="str">
            <v>Air</v>
          </cell>
          <cell r="F347" t="str">
            <v>DOC</v>
          </cell>
          <cell r="G347">
            <v>0</v>
          </cell>
          <cell r="H347">
            <v>0</v>
          </cell>
          <cell r="I347">
            <v>2023</v>
          </cell>
          <cell r="J347" t="str">
            <v>Actual</v>
          </cell>
        </row>
        <row r="348">
          <cell r="B348" t="str">
            <v>NHAC</v>
          </cell>
          <cell r="C348">
            <v>1</v>
          </cell>
          <cell r="D348" t="str">
            <v>SGN G5</v>
          </cell>
          <cell r="E348" t="str">
            <v>Air</v>
          </cell>
          <cell r="F348" t="str">
            <v>DOC</v>
          </cell>
          <cell r="G348">
            <v>0</v>
          </cell>
          <cell r="H348">
            <v>0</v>
          </cell>
          <cell r="I348">
            <v>2023</v>
          </cell>
          <cell r="J348" t="str">
            <v>Actual</v>
          </cell>
        </row>
        <row r="349">
          <cell r="B349" t="str">
            <v>PVHJA</v>
          </cell>
          <cell r="C349">
            <v>1</v>
          </cell>
          <cell r="D349" t="str">
            <v>SGN G5</v>
          </cell>
          <cell r="E349" t="str">
            <v>Air</v>
          </cell>
          <cell r="F349" t="str">
            <v>DOC</v>
          </cell>
          <cell r="G349">
            <v>0</v>
          </cell>
          <cell r="H349">
            <v>0</v>
          </cell>
          <cell r="I349">
            <v>2023</v>
          </cell>
          <cell r="J349" t="str">
            <v>Actual</v>
          </cell>
        </row>
        <row r="350">
          <cell r="B350" t="str">
            <v>THAS</v>
          </cell>
          <cell r="C350">
            <v>1</v>
          </cell>
          <cell r="D350" t="str">
            <v>SGN G5</v>
          </cell>
          <cell r="E350" t="str">
            <v>Air</v>
          </cell>
          <cell r="F350" t="str">
            <v>DOC</v>
          </cell>
          <cell r="G350">
            <v>0</v>
          </cell>
          <cell r="H350">
            <v>0</v>
          </cell>
          <cell r="I350">
            <v>2023</v>
          </cell>
          <cell r="J350" t="str">
            <v>Actual</v>
          </cell>
        </row>
        <row r="351">
          <cell r="B351" t="str">
            <v>WARAS</v>
          </cell>
          <cell r="C351">
            <v>1</v>
          </cell>
          <cell r="D351" t="str">
            <v>SGN G5</v>
          </cell>
          <cell r="E351" t="str">
            <v>Air</v>
          </cell>
          <cell r="F351" t="str">
            <v>DOC</v>
          </cell>
          <cell r="G351">
            <v>0</v>
          </cell>
          <cell r="H351">
            <v>0</v>
          </cell>
          <cell r="I351">
            <v>2023</v>
          </cell>
          <cell r="J351" t="str">
            <v>Actual</v>
          </cell>
        </row>
        <row r="352">
          <cell r="B352" t="str">
            <v>WYNBRG</v>
          </cell>
          <cell r="C352">
            <v>1</v>
          </cell>
          <cell r="D352" t="str">
            <v>SGN G3</v>
          </cell>
          <cell r="E352" t="str">
            <v>Air</v>
          </cell>
          <cell r="F352" t="str">
            <v>DOC</v>
          </cell>
          <cell r="G352">
            <v>0</v>
          </cell>
          <cell r="H352">
            <v>0</v>
          </cell>
          <cell r="I352">
            <v>2023</v>
          </cell>
          <cell r="J352" t="str">
            <v>Actual</v>
          </cell>
        </row>
        <row r="353">
          <cell r="B353" t="str">
            <v>X47BL</v>
          </cell>
          <cell r="C353">
            <v>1</v>
          </cell>
          <cell r="D353" t="str">
            <v>SGN G5</v>
          </cell>
          <cell r="E353" t="str">
            <v>Air</v>
          </cell>
          <cell r="F353" t="str">
            <v>DOC</v>
          </cell>
          <cell r="G353">
            <v>0</v>
          </cell>
          <cell r="H353">
            <v>0</v>
          </cell>
          <cell r="I353">
            <v>2023</v>
          </cell>
          <cell r="J353" t="str">
            <v>Actual</v>
          </cell>
        </row>
        <row r="354">
          <cell r="B354" t="str">
            <v>XATPE</v>
          </cell>
          <cell r="C354">
            <v>1</v>
          </cell>
          <cell r="D354" t="str">
            <v>SGN G5</v>
          </cell>
          <cell r="E354" t="str">
            <v>Air</v>
          </cell>
          <cell r="F354" t="str">
            <v>DOC</v>
          </cell>
          <cell r="G354">
            <v>0</v>
          </cell>
          <cell r="H354">
            <v>0</v>
          </cell>
          <cell r="I354">
            <v>2023</v>
          </cell>
          <cell r="J354" t="str">
            <v>Actual</v>
          </cell>
        </row>
        <row r="355">
          <cell r="B355" t="str">
            <v>XBLAIN</v>
          </cell>
          <cell r="C355">
            <v>1</v>
          </cell>
          <cell r="D355" t="str">
            <v>SGN G5</v>
          </cell>
          <cell r="E355" t="str">
            <v>Air</v>
          </cell>
          <cell r="F355" t="str">
            <v>DOC</v>
          </cell>
          <cell r="G355">
            <v>0</v>
          </cell>
          <cell r="H355">
            <v>0</v>
          </cell>
          <cell r="I355">
            <v>2023</v>
          </cell>
          <cell r="J355" t="str">
            <v>Actual</v>
          </cell>
        </row>
        <row r="356">
          <cell r="B356" t="str">
            <v>XCALM</v>
          </cell>
          <cell r="C356">
            <v>1</v>
          </cell>
          <cell r="D356" t="str">
            <v>SGN G5</v>
          </cell>
          <cell r="E356" t="str">
            <v>Air</v>
          </cell>
          <cell r="F356" t="str">
            <v>DOC</v>
          </cell>
          <cell r="G356">
            <v>0</v>
          </cell>
          <cell r="H356">
            <v>0</v>
          </cell>
          <cell r="I356">
            <v>2023</v>
          </cell>
          <cell r="J356" t="str">
            <v>Actual</v>
          </cell>
        </row>
        <row r="357">
          <cell r="B357" t="str">
            <v>XHBIL</v>
          </cell>
          <cell r="C357">
            <v>1</v>
          </cell>
          <cell r="D357" t="str">
            <v>SGN G5</v>
          </cell>
          <cell r="E357" t="str">
            <v>Air</v>
          </cell>
          <cell r="F357" t="str">
            <v>DOC</v>
          </cell>
          <cell r="G357">
            <v>0</v>
          </cell>
          <cell r="H357">
            <v>0</v>
          </cell>
          <cell r="I357">
            <v>2023</v>
          </cell>
          <cell r="J357" t="str">
            <v>Actual</v>
          </cell>
        </row>
        <row r="358">
          <cell r="B358" t="str">
            <v>XKEENI</v>
          </cell>
          <cell r="C358">
            <v>1</v>
          </cell>
          <cell r="D358" t="str">
            <v>SGN G5</v>
          </cell>
          <cell r="E358" t="str">
            <v>Air</v>
          </cell>
          <cell r="F358" t="str">
            <v>DOC</v>
          </cell>
          <cell r="G358">
            <v>0</v>
          </cell>
          <cell r="H358">
            <v>0</v>
          </cell>
          <cell r="I358">
            <v>2023</v>
          </cell>
          <cell r="J358" t="str">
            <v>Actual</v>
          </cell>
        </row>
        <row r="359">
          <cell r="B359" t="str">
            <v>XREDC</v>
          </cell>
          <cell r="C359">
            <v>1</v>
          </cell>
          <cell r="D359" t="str">
            <v>SGN G5</v>
          </cell>
          <cell r="E359" t="str">
            <v>Air</v>
          </cell>
          <cell r="F359" t="str">
            <v>DOC</v>
          </cell>
          <cell r="G359">
            <v>0</v>
          </cell>
          <cell r="H359">
            <v>0</v>
          </cell>
          <cell r="I359">
            <v>2023</v>
          </cell>
          <cell r="J359" t="str">
            <v>Actual</v>
          </cell>
        </row>
        <row r="360">
          <cell r="B360" t="str">
            <v>XSOLS</v>
          </cell>
          <cell r="C360">
            <v>1</v>
          </cell>
          <cell r="D360" t="str">
            <v>SGN G5</v>
          </cell>
          <cell r="E360" t="str">
            <v>Air</v>
          </cell>
          <cell r="F360" t="str">
            <v>DOC</v>
          </cell>
          <cell r="G360">
            <v>0</v>
          </cell>
          <cell r="H360">
            <v>0</v>
          </cell>
          <cell r="I360">
            <v>2023</v>
          </cell>
          <cell r="J360" t="str">
            <v>Actual</v>
          </cell>
        </row>
        <row r="361">
          <cell r="B361" t="str">
            <v>USBOX</v>
          </cell>
          <cell r="C361">
            <v>1</v>
          </cell>
          <cell r="D361" t="str">
            <v>SGN G5</v>
          </cell>
          <cell r="E361" t="str">
            <v>Air</v>
          </cell>
          <cell r="F361" t="str">
            <v>DOC</v>
          </cell>
          <cell r="G361">
            <v>2</v>
          </cell>
          <cell r="H361">
            <v>0</v>
          </cell>
          <cell r="I361">
            <v>2023</v>
          </cell>
          <cell r="J361" t="str">
            <v>Actual</v>
          </cell>
        </row>
        <row r="362">
          <cell r="B362" t="str">
            <v>SINBOX</v>
          </cell>
          <cell r="C362">
            <v>1</v>
          </cell>
          <cell r="D362" t="str">
            <v>SGN G5</v>
          </cell>
          <cell r="E362" t="str">
            <v>Air</v>
          </cell>
          <cell r="F362" t="str">
            <v>DOC</v>
          </cell>
          <cell r="G362">
            <v>6</v>
          </cell>
          <cell r="H362">
            <v>0</v>
          </cell>
          <cell r="I362">
            <v>2023</v>
          </cell>
          <cell r="J362" t="str">
            <v>Actual</v>
          </cell>
        </row>
        <row r="363">
          <cell r="B363" t="str">
            <v>EMLUX</v>
          </cell>
          <cell r="C363">
            <v>1</v>
          </cell>
          <cell r="D363" t="str">
            <v>SGN G4</v>
          </cell>
          <cell r="E363" t="str">
            <v>Air</v>
          </cell>
          <cell r="F363" t="str">
            <v>DOC</v>
          </cell>
          <cell r="G363">
            <v>0</v>
          </cell>
          <cell r="H363">
            <v>9.4507575757575759E-3</v>
          </cell>
          <cell r="I363">
            <v>2023</v>
          </cell>
          <cell r="J363" t="str">
            <v>Actual</v>
          </cell>
        </row>
        <row r="364">
          <cell r="B364" t="str">
            <v>EUROM</v>
          </cell>
          <cell r="C364">
            <v>1</v>
          </cell>
          <cell r="D364" t="str">
            <v>SGN G4</v>
          </cell>
          <cell r="E364" t="str">
            <v>Air</v>
          </cell>
          <cell r="F364" t="str">
            <v>DOC</v>
          </cell>
          <cell r="G364">
            <v>0</v>
          </cell>
          <cell r="H364">
            <v>1.8888888888888889E-2</v>
          </cell>
          <cell r="I364">
            <v>2023</v>
          </cell>
          <cell r="J364" t="str">
            <v>Actual</v>
          </cell>
        </row>
        <row r="365">
          <cell r="B365" t="str">
            <v>SWOOSH</v>
          </cell>
          <cell r="C365">
            <v>1</v>
          </cell>
          <cell r="D365" t="str">
            <v>SGN G1</v>
          </cell>
          <cell r="E365" t="str">
            <v>Sea</v>
          </cell>
          <cell r="F365" t="str">
            <v>DOC</v>
          </cell>
          <cell r="G365">
            <v>3513</v>
          </cell>
          <cell r="H365">
            <v>6.2928791861111106</v>
          </cell>
          <cell r="I365">
            <v>2023</v>
          </cell>
          <cell r="J365" t="str">
            <v>Actual</v>
          </cell>
        </row>
        <row r="366">
          <cell r="B366" t="str">
            <v>CONVRS</v>
          </cell>
          <cell r="C366">
            <v>1</v>
          </cell>
          <cell r="D366" t="str">
            <v>SGN G1</v>
          </cell>
          <cell r="E366" t="str">
            <v>Sea</v>
          </cell>
          <cell r="F366" t="str">
            <v>DOC</v>
          </cell>
          <cell r="G366">
            <v>12</v>
          </cell>
          <cell r="H366">
            <v>6.2193627450980379E-2</v>
          </cell>
          <cell r="I366">
            <v>2023</v>
          </cell>
          <cell r="J366" t="str">
            <v>Actual</v>
          </cell>
        </row>
        <row r="367">
          <cell r="B367" t="str">
            <v>COLE</v>
          </cell>
          <cell r="C367">
            <v>1</v>
          </cell>
          <cell r="D367" t="str">
            <v>SGN G1</v>
          </cell>
          <cell r="E367" t="str">
            <v>Sea</v>
          </cell>
          <cell r="F367" t="str">
            <v>DOC</v>
          </cell>
          <cell r="G367">
            <v>0</v>
          </cell>
          <cell r="H367">
            <v>0</v>
          </cell>
          <cell r="I367">
            <v>2023</v>
          </cell>
          <cell r="J367" t="str">
            <v>Actual</v>
          </cell>
        </row>
        <row r="368">
          <cell r="B368" t="str">
            <v>AAFZE</v>
          </cell>
          <cell r="C368">
            <v>1</v>
          </cell>
          <cell r="D368" t="str">
            <v>SGN G2</v>
          </cell>
          <cell r="E368" t="str">
            <v>Sea</v>
          </cell>
          <cell r="F368" t="str">
            <v>DOC</v>
          </cell>
          <cell r="G368">
            <v>0</v>
          </cell>
          <cell r="H368">
            <v>0</v>
          </cell>
          <cell r="I368">
            <v>2023</v>
          </cell>
          <cell r="J368" t="str">
            <v>Actual</v>
          </cell>
        </row>
        <row r="369">
          <cell r="B369" t="str">
            <v>AEBV</v>
          </cell>
          <cell r="C369">
            <v>1</v>
          </cell>
          <cell r="D369" t="str">
            <v>SGN G2</v>
          </cell>
          <cell r="E369" t="str">
            <v>Sea</v>
          </cell>
          <cell r="F369" t="str">
            <v>DOC</v>
          </cell>
          <cell r="G369">
            <v>74</v>
          </cell>
          <cell r="H369">
            <v>0.43226620370370372</v>
          </cell>
          <cell r="I369">
            <v>2023</v>
          </cell>
          <cell r="J369" t="str">
            <v>Actual</v>
          </cell>
        </row>
        <row r="370">
          <cell r="B370" t="str">
            <v>ANNINC</v>
          </cell>
          <cell r="C370">
            <v>1</v>
          </cell>
          <cell r="D370" t="str">
            <v>SGN G2</v>
          </cell>
          <cell r="E370" t="str">
            <v>Sea</v>
          </cell>
          <cell r="F370" t="str">
            <v>DOC</v>
          </cell>
          <cell r="G370">
            <v>0</v>
          </cell>
          <cell r="H370">
            <v>0</v>
          </cell>
          <cell r="I370">
            <v>2023</v>
          </cell>
          <cell r="J370" t="str">
            <v>Actual</v>
          </cell>
        </row>
        <row r="371">
          <cell r="B371" t="str">
            <v>ARMOUR</v>
          </cell>
          <cell r="C371">
            <v>1</v>
          </cell>
          <cell r="D371" t="str">
            <v>SGN G2</v>
          </cell>
          <cell r="E371" t="str">
            <v>Sea</v>
          </cell>
          <cell r="F371" t="str">
            <v>DOC</v>
          </cell>
          <cell r="G371">
            <v>185</v>
          </cell>
          <cell r="H371">
            <v>0.29966221405228755</v>
          </cell>
          <cell r="I371">
            <v>2023</v>
          </cell>
          <cell r="J371" t="str">
            <v>Actual</v>
          </cell>
        </row>
        <row r="372">
          <cell r="B372" t="str">
            <v>ATC</v>
          </cell>
          <cell r="C372">
            <v>1</v>
          </cell>
          <cell r="D372" t="str">
            <v>SGN G2</v>
          </cell>
          <cell r="E372" t="str">
            <v>Sea</v>
          </cell>
          <cell r="F372" t="str">
            <v>DOC</v>
          </cell>
          <cell r="G372">
            <v>6</v>
          </cell>
          <cell r="H372">
            <v>3.0022222222222214E-2</v>
          </cell>
          <cell r="I372">
            <v>2023</v>
          </cell>
          <cell r="J372" t="str">
            <v>Actual</v>
          </cell>
        </row>
        <row r="373">
          <cell r="B373" t="str">
            <v>ATCSTS</v>
          </cell>
          <cell r="C373">
            <v>1</v>
          </cell>
          <cell r="D373" t="str">
            <v>SGN G2</v>
          </cell>
          <cell r="E373" t="str">
            <v>Sea</v>
          </cell>
          <cell r="F373" t="str">
            <v>DOC</v>
          </cell>
          <cell r="G373">
            <v>0</v>
          </cell>
          <cell r="H373">
            <v>0</v>
          </cell>
          <cell r="I373">
            <v>2023</v>
          </cell>
          <cell r="J373" t="str">
            <v>Actual</v>
          </cell>
        </row>
        <row r="374">
          <cell r="B374" t="str">
            <v>ATS</v>
          </cell>
          <cell r="C374">
            <v>1</v>
          </cell>
          <cell r="D374" t="str">
            <v>SGN G2</v>
          </cell>
          <cell r="E374" t="str">
            <v>Sea</v>
          </cell>
          <cell r="F374" t="str">
            <v>DOC</v>
          </cell>
          <cell r="G374">
            <v>0</v>
          </cell>
          <cell r="H374">
            <v>0</v>
          </cell>
          <cell r="I374">
            <v>2023</v>
          </cell>
          <cell r="J374" t="str">
            <v>Actual</v>
          </cell>
        </row>
        <row r="375">
          <cell r="B375" t="str">
            <v>HORBAC</v>
          </cell>
          <cell r="C375">
            <v>1</v>
          </cell>
          <cell r="D375" t="str">
            <v>SGN G2</v>
          </cell>
          <cell r="E375" t="str">
            <v>Sea</v>
          </cell>
          <cell r="F375" t="str">
            <v>DOC</v>
          </cell>
          <cell r="G375">
            <v>0</v>
          </cell>
          <cell r="H375">
            <v>0</v>
          </cell>
          <cell r="I375">
            <v>2023</v>
          </cell>
          <cell r="J375" t="str">
            <v>Actual</v>
          </cell>
        </row>
        <row r="376">
          <cell r="B376" t="str">
            <v>HORBUB</v>
          </cell>
          <cell r="C376">
            <v>1</v>
          </cell>
          <cell r="D376" t="str">
            <v>SGN G2</v>
          </cell>
          <cell r="E376" t="str">
            <v>Sea</v>
          </cell>
          <cell r="F376" t="str">
            <v>DOC</v>
          </cell>
          <cell r="G376">
            <v>0</v>
          </cell>
          <cell r="H376">
            <v>0</v>
          </cell>
          <cell r="I376">
            <v>2023</v>
          </cell>
          <cell r="J376" t="str">
            <v>Actual</v>
          </cell>
        </row>
        <row r="377">
          <cell r="B377" t="str">
            <v>HOSLEY</v>
          </cell>
          <cell r="C377">
            <v>1</v>
          </cell>
          <cell r="D377" t="str">
            <v>SGN G2</v>
          </cell>
          <cell r="E377" t="str">
            <v>Sea</v>
          </cell>
          <cell r="F377" t="str">
            <v>DOC</v>
          </cell>
          <cell r="G377">
            <v>0</v>
          </cell>
          <cell r="H377">
            <v>0</v>
          </cell>
          <cell r="I377">
            <v>2023</v>
          </cell>
          <cell r="J377" t="str">
            <v>Actual</v>
          </cell>
        </row>
        <row r="378">
          <cell r="B378" t="str">
            <v>JCREW</v>
          </cell>
          <cell r="C378">
            <v>1</v>
          </cell>
          <cell r="D378" t="str">
            <v>SGN G2</v>
          </cell>
          <cell r="E378" t="str">
            <v>Sea</v>
          </cell>
          <cell r="F378" t="str">
            <v>DOC</v>
          </cell>
          <cell r="G378">
            <v>18</v>
          </cell>
          <cell r="H378">
            <v>6.1125625000000003E-2</v>
          </cell>
          <cell r="I378">
            <v>2023</v>
          </cell>
          <cell r="J378" t="str">
            <v>Actual</v>
          </cell>
        </row>
        <row r="379">
          <cell r="B379" t="str">
            <v>NBAL</v>
          </cell>
          <cell r="C379">
            <v>1</v>
          </cell>
          <cell r="D379" t="str">
            <v>SGN G2</v>
          </cell>
          <cell r="E379" t="str">
            <v>Sea</v>
          </cell>
          <cell r="F379" t="str">
            <v>DOC</v>
          </cell>
          <cell r="G379">
            <v>37</v>
          </cell>
          <cell r="H379">
            <v>2.9085597222222224E-2</v>
          </cell>
          <cell r="I379">
            <v>2023</v>
          </cell>
          <cell r="J379" t="str">
            <v>Actual</v>
          </cell>
        </row>
        <row r="380">
          <cell r="B380" t="str">
            <v>NBC</v>
          </cell>
          <cell r="C380">
            <v>1</v>
          </cell>
          <cell r="D380" t="str">
            <v>SGN G2</v>
          </cell>
          <cell r="E380" t="str">
            <v>Sea</v>
          </cell>
          <cell r="F380" t="str">
            <v>DOC</v>
          </cell>
          <cell r="G380">
            <v>31</v>
          </cell>
          <cell r="H380">
            <v>8.6123070987654329E-3</v>
          </cell>
          <cell r="I380">
            <v>2023</v>
          </cell>
          <cell r="J380" t="str">
            <v>Actual</v>
          </cell>
        </row>
        <row r="381">
          <cell r="B381" t="str">
            <v>NBMY</v>
          </cell>
          <cell r="C381">
            <v>1</v>
          </cell>
          <cell r="D381" t="str">
            <v>SGN G2</v>
          </cell>
          <cell r="E381" t="str">
            <v>Sea</v>
          </cell>
          <cell r="F381" t="str">
            <v>DOC</v>
          </cell>
          <cell r="G381">
            <v>24</v>
          </cell>
          <cell r="H381">
            <v>2.5319444444444443E-3</v>
          </cell>
          <cell r="I381">
            <v>2023</v>
          </cell>
          <cell r="J381" t="str">
            <v>Actual</v>
          </cell>
        </row>
        <row r="382">
          <cell r="B382" t="str">
            <v>NBSG</v>
          </cell>
          <cell r="C382">
            <v>1</v>
          </cell>
          <cell r="D382" t="str">
            <v>SGN G2</v>
          </cell>
          <cell r="E382" t="str">
            <v>Sea</v>
          </cell>
          <cell r="F382" t="str">
            <v>DOC</v>
          </cell>
          <cell r="G382">
            <v>12</v>
          </cell>
          <cell r="H382">
            <v>9.1152083333333345E-3</v>
          </cell>
          <cell r="I382">
            <v>2023</v>
          </cell>
          <cell r="J382" t="str">
            <v>Actual</v>
          </cell>
        </row>
        <row r="383">
          <cell r="B383" t="str">
            <v>UADSHP</v>
          </cell>
          <cell r="C383">
            <v>1</v>
          </cell>
          <cell r="D383" t="str">
            <v>SGN G2</v>
          </cell>
          <cell r="E383" t="str">
            <v>Sea</v>
          </cell>
          <cell r="F383" t="str">
            <v>DOC</v>
          </cell>
          <cell r="G383">
            <v>17</v>
          </cell>
          <cell r="H383">
            <v>2.815173611111111E-2</v>
          </cell>
          <cell r="I383">
            <v>2023</v>
          </cell>
          <cell r="J383" t="str">
            <v>Actual</v>
          </cell>
        </row>
        <row r="384">
          <cell r="B384" t="str">
            <v>WARMEX</v>
          </cell>
          <cell r="C384">
            <v>1</v>
          </cell>
          <cell r="D384" t="str">
            <v>SGN G2</v>
          </cell>
          <cell r="E384" t="str">
            <v>Sea</v>
          </cell>
          <cell r="F384" t="str">
            <v>DOC</v>
          </cell>
          <cell r="G384">
            <v>0</v>
          </cell>
          <cell r="H384">
            <v>0</v>
          </cell>
          <cell r="I384">
            <v>2023</v>
          </cell>
          <cell r="J384" t="str">
            <v>Actual</v>
          </cell>
        </row>
        <row r="385">
          <cell r="B385" t="str">
            <v>XIRGA</v>
          </cell>
          <cell r="C385">
            <v>1</v>
          </cell>
          <cell r="D385" t="str">
            <v>SGN G5</v>
          </cell>
          <cell r="E385" t="str">
            <v>Sea</v>
          </cell>
          <cell r="F385" t="str">
            <v>DOC</v>
          </cell>
          <cell r="G385">
            <v>0</v>
          </cell>
          <cell r="H385">
            <v>0</v>
          </cell>
          <cell r="I385">
            <v>2023</v>
          </cell>
          <cell r="J385" t="str">
            <v>Actual</v>
          </cell>
        </row>
        <row r="386">
          <cell r="B386" t="str">
            <v>XWASO</v>
          </cell>
          <cell r="C386">
            <v>1</v>
          </cell>
          <cell r="D386" t="str">
            <v>SGN G2</v>
          </cell>
          <cell r="E386" t="str">
            <v>Sea</v>
          </cell>
          <cell r="F386" t="str">
            <v>DOC</v>
          </cell>
          <cell r="G386">
            <v>5</v>
          </cell>
          <cell r="H386">
            <v>0.42954861111111109</v>
          </cell>
          <cell r="I386">
            <v>2023</v>
          </cell>
          <cell r="J386" t="str">
            <v>Actual</v>
          </cell>
        </row>
        <row r="387">
          <cell r="B387" t="str">
            <v>AEO</v>
          </cell>
          <cell r="C387">
            <v>1</v>
          </cell>
          <cell r="D387" t="str">
            <v>SGN G3</v>
          </cell>
          <cell r="E387" t="str">
            <v>Sea</v>
          </cell>
          <cell r="F387" t="str">
            <v>DOC</v>
          </cell>
          <cell r="G387">
            <v>120</v>
          </cell>
          <cell r="H387">
            <v>6.3500000000000001E-2</v>
          </cell>
          <cell r="I387">
            <v>2023</v>
          </cell>
          <cell r="J387" t="str">
            <v>Actual</v>
          </cell>
        </row>
        <row r="388">
          <cell r="B388" t="str">
            <v>AEOHK</v>
          </cell>
          <cell r="C388">
            <v>1</v>
          </cell>
          <cell r="D388" t="str">
            <v>SGN G3</v>
          </cell>
          <cell r="E388" t="str">
            <v>Sea</v>
          </cell>
          <cell r="F388" t="str">
            <v>DOC</v>
          </cell>
          <cell r="G388">
            <v>0</v>
          </cell>
          <cell r="H388">
            <v>5.8633928571428573E-2</v>
          </cell>
          <cell r="I388">
            <v>2023</v>
          </cell>
          <cell r="J388" t="str">
            <v>Actual</v>
          </cell>
        </row>
        <row r="389">
          <cell r="B389" t="str">
            <v>AEOJP</v>
          </cell>
          <cell r="C389">
            <v>1</v>
          </cell>
          <cell r="D389" t="str">
            <v>SGN G3</v>
          </cell>
          <cell r="E389" t="str">
            <v>Sea</v>
          </cell>
          <cell r="F389" t="str">
            <v>DOC</v>
          </cell>
          <cell r="G389">
            <v>0</v>
          </cell>
          <cell r="H389">
            <v>0</v>
          </cell>
          <cell r="I389">
            <v>2023</v>
          </cell>
          <cell r="J389" t="str">
            <v>Actual</v>
          </cell>
        </row>
        <row r="390">
          <cell r="B390" t="str">
            <v>AEOMEX</v>
          </cell>
          <cell r="C390">
            <v>1</v>
          </cell>
          <cell r="D390" t="str">
            <v>SGN G3</v>
          </cell>
          <cell r="E390" t="str">
            <v>Sea</v>
          </cell>
          <cell r="F390" t="str">
            <v>DOC</v>
          </cell>
          <cell r="G390">
            <v>8</v>
          </cell>
          <cell r="H390">
            <v>5.3277777777777778E-2</v>
          </cell>
          <cell r="I390">
            <v>2023</v>
          </cell>
          <cell r="J390" t="str">
            <v>Actual</v>
          </cell>
        </row>
        <row r="391">
          <cell r="B391" t="str">
            <v>AEOMIX</v>
          </cell>
          <cell r="C391">
            <v>1</v>
          </cell>
          <cell r="D391" t="str">
            <v>SGN G3</v>
          </cell>
          <cell r="E391" t="str">
            <v>Sea</v>
          </cell>
          <cell r="F391" t="str">
            <v>DOC</v>
          </cell>
          <cell r="G391">
            <v>19</v>
          </cell>
          <cell r="H391">
            <v>6.9677406330749356E-2</v>
          </cell>
          <cell r="I391">
            <v>2023</v>
          </cell>
          <cell r="J391" t="str">
            <v>Actual</v>
          </cell>
        </row>
        <row r="392">
          <cell r="B392" t="str">
            <v>AEOSHA</v>
          </cell>
          <cell r="C392">
            <v>1</v>
          </cell>
          <cell r="D392" t="str">
            <v>SGN G3</v>
          </cell>
          <cell r="E392" t="str">
            <v>Sea</v>
          </cell>
          <cell r="F392" t="str">
            <v>DOC</v>
          </cell>
          <cell r="G392">
            <v>0</v>
          </cell>
          <cell r="H392">
            <v>0</v>
          </cell>
          <cell r="I392">
            <v>2023</v>
          </cell>
          <cell r="J392" t="str">
            <v>Actual</v>
          </cell>
        </row>
        <row r="393">
          <cell r="B393" t="str">
            <v>AGRON</v>
          </cell>
          <cell r="C393">
            <v>1</v>
          </cell>
          <cell r="D393" t="str">
            <v>SGN G3</v>
          </cell>
          <cell r="E393" t="str">
            <v>Sea</v>
          </cell>
          <cell r="F393" t="str">
            <v>DOC</v>
          </cell>
          <cell r="G393">
            <v>0</v>
          </cell>
          <cell r="H393">
            <v>0</v>
          </cell>
          <cell r="I393">
            <v>2023</v>
          </cell>
          <cell r="J393" t="str">
            <v>Actual</v>
          </cell>
        </row>
        <row r="394">
          <cell r="B394" t="str">
            <v>BELL</v>
          </cell>
          <cell r="C394">
            <v>1</v>
          </cell>
          <cell r="D394" t="str">
            <v>SGN G3</v>
          </cell>
          <cell r="E394" t="str">
            <v>Sea</v>
          </cell>
          <cell r="F394" t="str">
            <v>DOC</v>
          </cell>
          <cell r="G394">
            <v>0</v>
          </cell>
          <cell r="H394">
            <v>0</v>
          </cell>
          <cell r="I394">
            <v>2023</v>
          </cell>
          <cell r="J394" t="str">
            <v>Actual</v>
          </cell>
        </row>
        <row r="395">
          <cell r="B395" t="str">
            <v>BHBEJ</v>
          </cell>
          <cell r="C395">
            <v>1</v>
          </cell>
          <cell r="D395" t="str">
            <v>SGN G3</v>
          </cell>
          <cell r="E395" t="str">
            <v>Sea</v>
          </cell>
          <cell r="F395" t="str">
            <v>DOC</v>
          </cell>
          <cell r="G395">
            <v>0</v>
          </cell>
          <cell r="H395">
            <v>0</v>
          </cell>
          <cell r="I395">
            <v>2023</v>
          </cell>
          <cell r="J395" t="str">
            <v>Actual</v>
          </cell>
        </row>
        <row r="396">
          <cell r="B396" t="str">
            <v>BPS</v>
          </cell>
          <cell r="C396">
            <v>1</v>
          </cell>
          <cell r="D396" t="str">
            <v>SGN G3</v>
          </cell>
          <cell r="E396" t="str">
            <v>Sea</v>
          </cell>
          <cell r="F396" t="str">
            <v>DOC</v>
          </cell>
          <cell r="G396">
            <v>0</v>
          </cell>
          <cell r="H396">
            <v>0</v>
          </cell>
          <cell r="I396">
            <v>2023</v>
          </cell>
          <cell r="J396" t="str">
            <v>Actual</v>
          </cell>
        </row>
        <row r="397">
          <cell r="B397" t="str">
            <v>BPSH</v>
          </cell>
          <cell r="C397">
            <v>1</v>
          </cell>
          <cell r="D397" t="str">
            <v>SGN G3</v>
          </cell>
          <cell r="E397" t="str">
            <v>Sea</v>
          </cell>
          <cell r="F397" t="str">
            <v>DOC</v>
          </cell>
          <cell r="G397">
            <v>4</v>
          </cell>
          <cell r="H397">
            <v>5.7798055555555568E-2</v>
          </cell>
          <cell r="I397">
            <v>2023</v>
          </cell>
          <cell r="J397" t="str">
            <v>Actual</v>
          </cell>
        </row>
        <row r="398">
          <cell r="B398" t="str">
            <v>BPSHCA</v>
          </cell>
          <cell r="C398">
            <v>1</v>
          </cell>
          <cell r="D398" t="str">
            <v>SGN G3</v>
          </cell>
          <cell r="E398" t="str">
            <v>Sea</v>
          </cell>
          <cell r="F398" t="str">
            <v>DOC</v>
          </cell>
          <cell r="G398">
            <v>5</v>
          </cell>
          <cell r="H398">
            <v>5.9639178240740734E-2</v>
          </cell>
          <cell r="I398">
            <v>2023</v>
          </cell>
          <cell r="J398" t="str">
            <v>Actual</v>
          </cell>
        </row>
        <row r="399">
          <cell r="B399" t="str">
            <v>BPSHUB</v>
          </cell>
          <cell r="C399">
            <v>1</v>
          </cell>
          <cell r="D399" t="str">
            <v>SGN G3</v>
          </cell>
          <cell r="E399" t="str">
            <v>Sea</v>
          </cell>
          <cell r="F399" t="str">
            <v>DOC</v>
          </cell>
          <cell r="G399">
            <v>0</v>
          </cell>
          <cell r="H399">
            <v>0</v>
          </cell>
          <cell r="I399">
            <v>2023</v>
          </cell>
          <cell r="J399" t="str">
            <v>Actual</v>
          </cell>
        </row>
        <row r="400">
          <cell r="B400" t="str">
            <v>BPSL</v>
          </cell>
          <cell r="C400">
            <v>1</v>
          </cell>
          <cell r="D400" t="str">
            <v>SGN G3</v>
          </cell>
          <cell r="E400" t="str">
            <v>Sea</v>
          </cell>
          <cell r="F400" t="str">
            <v>DOC</v>
          </cell>
          <cell r="G400">
            <v>1</v>
          </cell>
          <cell r="H400">
            <v>4.743333333333332E-2</v>
          </cell>
          <cell r="I400">
            <v>2023</v>
          </cell>
          <cell r="J400" t="str">
            <v>Actual</v>
          </cell>
        </row>
        <row r="401">
          <cell r="B401" t="str">
            <v>BRYLAN</v>
          </cell>
          <cell r="C401">
            <v>1</v>
          </cell>
          <cell r="D401" t="str">
            <v>SGN G3</v>
          </cell>
          <cell r="E401" t="str">
            <v>Sea</v>
          </cell>
          <cell r="F401" t="str">
            <v>DOC</v>
          </cell>
          <cell r="G401">
            <v>0</v>
          </cell>
          <cell r="H401">
            <v>0</v>
          </cell>
          <cell r="I401">
            <v>2023</v>
          </cell>
          <cell r="J401" t="str">
            <v>Actual</v>
          </cell>
        </row>
        <row r="402">
          <cell r="B402" t="str">
            <v>CHEWY</v>
          </cell>
          <cell r="C402">
            <v>1</v>
          </cell>
          <cell r="D402" t="str">
            <v>SGN G3</v>
          </cell>
          <cell r="E402" t="str">
            <v>Sea</v>
          </cell>
          <cell r="F402" t="str">
            <v>DOC</v>
          </cell>
          <cell r="G402">
            <v>0</v>
          </cell>
          <cell r="H402">
            <v>0</v>
          </cell>
          <cell r="I402">
            <v>2023</v>
          </cell>
          <cell r="J402" t="str">
            <v>Actual</v>
          </cell>
        </row>
        <row r="403">
          <cell r="B403" t="str">
            <v>CLUSH</v>
          </cell>
          <cell r="C403">
            <v>1</v>
          </cell>
          <cell r="D403" t="str">
            <v>SGN G3</v>
          </cell>
          <cell r="E403" t="str">
            <v>Sea</v>
          </cell>
          <cell r="F403" t="str">
            <v>DOC</v>
          </cell>
          <cell r="G403">
            <v>0</v>
          </cell>
          <cell r="H403">
            <v>0</v>
          </cell>
          <cell r="I403">
            <v>2023</v>
          </cell>
          <cell r="J403" t="str">
            <v>Actual</v>
          </cell>
        </row>
        <row r="404">
          <cell r="B404" t="str">
            <v>DEICH</v>
          </cell>
          <cell r="C404">
            <v>1</v>
          </cell>
          <cell r="D404" t="str">
            <v>SGN G3</v>
          </cell>
          <cell r="E404" t="str">
            <v>Sea</v>
          </cell>
          <cell r="F404" t="str">
            <v>DOC</v>
          </cell>
          <cell r="G404">
            <v>0</v>
          </cell>
          <cell r="H404">
            <v>0</v>
          </cell>
          <cell r="I404">
            <v>2023</v>
          </cell>
          <cell r="J404" t="str">
            <v>Actual</v>
          </cell>
        </row>
        <row r="405">
          <cell r="B405" t="str">
            <v>DEICUK</v>
          </cell>
          <cell r="C405">
            <v>1</v>
          </cell>
          <cell r="D405" t="str">
            <v>SGN G3</v>
          </cell>
          <cell r="E405" t="str">
            <v>Sea</v>
          </cell>
          <cell r="F405" t="str">
            <v>DOC</v>
          </cell>
          <cell r="G405">
            <v>0</v>
          </cell>
          <cell r="H405">
            <v>0</v>
          </cell>
          <cell r="I405">
            <v>2023</v>
          </cell>
          <cell r="J405" t="str">
            <v>Actual</v>
          </cell>
        </row>
        <row r="406">
          <cell r="B406" t="str">
            <v>DEMO</v>
          </cell>
          <cell r="C406">
            <v>1</v>
          </cell>
          <cell r="D406" t="str">
            <v>SGN G3</v>
          </cell>
          <cell r="E406" t="str">
            <v>Sea</v>
          </cell>
          <cell r="F406" t="str">
            <v>DOC</v>
          </cell>
          <cell r="G406">
            <v>0</v>
          </cell>
          <cell r="H406">
            <v>0</v>
          </cell>
          <cell r="I406">
            <v>2023</v>
          </cell>
          <cell r="J406" t="str">
            <v>Actual</v>
          </cell>
        </row>
        <row r="407">
          <cell r="B407" t="str">
            <v>EDDIEB</v>
          </cell>
          <cell r="C407">
            <v>1</v>
          </cell>
          <cell r="D407" t="str">
            <v>SGN G3</v>
          </cell>
          <cell r="E407" t="str">
            <v>Sea</v>
          </cell>
          <cell r="F407" t="str">
            <v>DOC</v>
          </cell>
          <cell r="G407">
            <v>4</v>
          </cell>
          <cell r="H407">
            <v>1.1320833333333334E-2</v>
          </cell>
          <cell r="I407">
            <v>2023</v>
          </cell>
          <cell r="J407" t="str">
            <v>Actual</v>
          </cell>
        </row>
        <row r="408">
          <cell r="B408" t="str">
            <v>EMCOLS</v>
          </cell>
          <cell r="C408">
            <v>1</v>
          </cell>
          <cell r="D408" t="str">
            <v>SGN G3</v>
          </cell>
          <cell r="E408" t="str">
            <v>Sea</v>
          </cell>
          <cell r="F408" t="str">
            <v>DOC</v>
          </cell>
          <cell r="G408">
            <v>0</v>
          </cell>
          <cell r="H408">
            <v>0</v>
          </cell>
          <cell r="I408">
            <v>2023</v>
          </cell>
          <cell r="J408" t="str">
            <v>Actual</v>
          </cell>
        </row>
        <row r="409">
          <cell r="B409" t="str">
            <v>ENGRS</v>
          </cell>
          <cell r="C409">
            <v>1</v>
          </cell>
          <cell r="D409" t="str">
            <v>SGN G3</v>
          </cell>
          <cell r="E409" t="str">
            <v>Sea</v>
          </cell>
          <cell r="F409" t="str">
            <v>DOC</v>
          </cell>
          <cell r="G409">
            <v>0</v>
          </cell>
          <cell r="H409">
            <v>0</v>
          </cell>
          <cell r="I409">
            <v>2023</v>
          </cell>
          <cell r="J409" t="str">
            <v>Actual</v>
          </cell>
        </row>
        <row r="410">
          <cell r="B410" t="str">
            <v>ENSHOE</v>
          </cell>
          <cell r="C410">
            <v>1</v>
          </cell>
          <cell r="D410" t="str">
            <v>SGN G3</v>
          </cell>
          <cell r="E410" t="str">
            <v>Sea</v>
          </cell>
          <cell r="F410" t="str">
            <v>DOC</v>
          </cell>
          <cell r="G410">
            <v>0</v>
          </cell>
          <cell r="H410">
            <v>0</v>
          </cell>
          <cell r="I410">
            <v>2023</v>
          </cell>
          <cell r="J410" t="str">
            <v>Actual</v>
          </cell>
        </row>
        <row r="411">
          <cell r="B411" t="str">
            <v>ENSPOR</v>
          </cell>
          <cell r="C411">
            <v>1</v>
          </cell>
          <cell r="D411" t="str">
            <v>SGN G3</v>
          </cell>
          <cell r="E411" t="str">
            <v>Sea</v>
          </cell>
          <cell r="F411" t="str">
            <v>DOC</v>
          </cell>
          <cell r="G411">
            <v>0</v>
          </cell>
          <cell r="H411">
            <v>0</v>
          </cell>
          <cell r="I411">
            <v>2023</v>
          </cell>
          <cell r="J411" t="str">
            <v>Actual</v>
          </cell>
        </row>
        <row r="412">
          <cell r="B412" t="str">
            <v>ESPRIT</v>
          </cell>
          <cell r="C412">
            <v>1</v>
          </cell>
          <cell r="D412" t="str">
            <v>SGN G3</v>
          </cell>
          <cell r="E412" t="str">
            <v>Sea</v>
          </cell>
          <cell r="F412" t="str">
            <v>DOC</v>
          </cell>
          <cell r="G412">
            <v>0</v>
          </cell>
          <cell r="H412">
            <v>0</v>
          </cell>
          <cell r="I412">
            <v>2023</v>
          </cell>
          <cell r="J412" t="str">
            <v>Actual</v>
          </cell>
        </row>
        <row r="413">
          <cell r="B413" t="str">
            <v>FOOTCA</v>
          </cell>
          <cell r="C413">
            <v>1</v>
          </cell>
          <cell r="D413" t="str">
            <v>SGN G3</v>
          </cell>
          <cell r="E413" t="str">
            <v>Sea</v>
          </cell>
          <cell r="F413" t="str">
            <v>DOC</v>
          </cell>
          <cell r="G413">
            <v>0</v>
          </cell>
          <cell r="H413">
            <v>0</v>
          </cell>
          <cell r="I413">
            <v>2023</v>
          </cell>
          <cell r="J413" t="str">
            <v>Actual</v>
          </cell>
        </row>
        <row r="414">
          <cell r="B414" t="str">
            <v>FOOTRT</v>
          </cell>
          <cell r="C414">
            <v>1</v>
          </cell>
          <cell r="D414" t="str">
            <v>SGN G3</v>
          </cell>
          <cell r="E414" t="str">
            <v>Sea</v>
          </cell>
          <cell r="F414" t="str">
            <v>DOC</v>
          </cell>
          <cell r="G414">
            <v>0</v>
          </cell>
          <cell r="H414">
            <v>0</v>
          </cell>
          <cell r="I414">
            <v>2023</v>
          </cell>
          <cell r="J414" t="str">
            <v>Actual</v>
          </cell>
        </row>
        <row r="415">
          <cell r="B415" t="str">
            <v>FOOTTE</v>
          </cell>
          <cell r="C415">
            <v>1</v>
          </cell>
          <cell r="D415" t="str">
            <v>SGN G3</v>
          </cell>
          <cell r="E415" t="str">
            <v>Sea</v>
          </cell>
          <cell r="F415" t="str">
            <v>DOC</v>
          </cell>
          <cell r="G415">
            <v>0</v>
          </cell>
          <cell r="H415">
            <v>0</v>
          </cell>
          <cell r="I415">
            <v>2023</v>
          </cell>
          <cell r="J415" t="str">
            <v>Actual</v>
          </cell>
        </row>
        <row r="416">
          <cell r="B416" t="str">
            <v>GORE</v>
          </cell>
          <cell r="C416">
            <v>1</v>
          </cell>
          <cell r="D416" t="str">
            <v>SGN G3</v>
          </cell>
          <cell r="E416" t="str">
            <v>Sea</v>
          </cell>
          <cell r="F416" t="str">
            <v>DOC</v>
          </cell>
          <cell r="G416">
            <v>0</v>
          </cell>
          <cell r="H416">
            <v>0</v>
          </cell>
          <cell r="I416">
            <v>2023</v>
          </cell>
          <cell r="J416" t="str">
            <v>Actual</v>
          </cell>
        </row>
        <row r="417">
          <cell r="B417" t="str">
            <v>HAGGAR</v>
          </cell>
          <cell r="C417">
            <v>1</v>
          </cell>
          <cell r="D417" t="str">
            <v>SGN G3</v>
          </cell>
          <cell r="E417" t="str">
            <v>Sea</v>
          </cell>
          <cell r="F417" t="str">
            <v>DOC</v>
          </cell>
          <cell r="G417">
            <v>0</v>
          </cell>
          <cell r="H417">
            <v>0</v>
          </cell>
          <cell r="I417">
            <v>2023</v>
          </cell>
          <cell r="J417" t="str">
            <v>Actual</v>
          </cell>
        </row>
        <row r="418">
          <cell r="B418" t="str">
            <v>HBIRAW</v>
          </cell>
          <cell r="C418">
            <v>1</v>
          </cell>
          <cell r="D418" t="str">
            <v>SGN G3</v>
          </cell>
          <cell r="E418" t="str">
            <v>Sea</v>
          </cell>
          <cell r="F418" t="str">
            <v>DOC</v>
          </cell>
          <cell r="G418">
            <v>3</v>
          </cell>
          <cell r="H418">
            <v>3.5135937499999998E-3</v>
          </cell>
          <cell r="I418">
            <v>2023</v>
          </cell>
          <cell r="J418" t="str">
            <v>Actual</v>
          </cell>
        </row>
        <row r="419">
          <cell r="B419" t="str">
            <v>HUNK</v>
          </cell>
          <cell r="C419">
            <v>1</v>
          </cell>
          <cell r="D419" t="str">
            <v>SGN G3</v>
          </cell>
          <cell r="E419" t="str">
            <v>Sea</v>
          </cell>
          <cell r="F419" t="str">
            <v>DOC</v>
          </cell>
          <cell r="G419">
            <v>0</v>
          </cell>
          <cell r="H419">
            <v>0</v>
          </cell>
          <cell r="I419">
            <v>2023</v>
          </cell>
          <cell r="J419" t="str">
            <v>Actual</v>
          </cell>
        </row>
        <row r="420">
          <cell r="B420" t="str">
            <v>MYSHOE</v>
          </cell>
          <cell r="C420">
            <v>1</v>
          </cell>
          <cell r="D420" t="str">
            <v>SGN G3</v>
          </cell>
          <cell r="E420" t="str">
            <v>Sea</v>
          </cell>
          <cell r="F420" t="str">
            <v>DOC</v>
          </cell>
          <cell r="G420">
            <v>0</v>
          </cell>
          <cell r="H420">
            <v>0</v>
          </cell>
          <cell r="I420">
            <v>2023</v>
          </cell>
          <cell r="J420" t="str">
            <v>Actual</v>
          </cell>
        </row>
        <row r="421">
          <cell r="B421" t="str">
            <v>OFWO</v>
          </cell>
          <cell r="C421">
            <v>1</v>
          </cell>
          <cell r="D421" t="str">
            <v>SGN G3</v>
          </cell>
          <cell r="E421" t="str">
            <v>Sea</v>
          </cell>
          <cell r="F421" t="str">
            <v>DOC</v>
          </cell>
          <cell r="G421">
            <v>0</v>
          </cell>
          <cell r="H421">
            <v>0</v>
          </cell>
          <cell r="I421">
            <v>2023</v>
          </cell>
          <cell r="J421" t="str">
            <v>Actual</v>
          </cell>
        </row>
        <row r="422">
          <cell r="B422" t="str">
            <v>PESPO</v>
          </cell>
          <cell r="C422">
            <v>1</v>
          </cell>
          <cell r="D422" t="str">
            <v>SGN G3</v>
          </cell>
          <cell r="E422" t="str">
            <v>Sea</v>
          </cell>
          <cell r="F422" t="str">
            <v>DOC</v>
          </cell>
          <cell r="G422">
            <v>0</v>
          </cell>
          <cell r="H422">
            <v>0</v>
          </cell>
          <cell r="I422">
            <v>2023</v>
          </cell>
          <cell r="J422" t="str">
            <v>Actual</v>
          </cell>
        </row>
        <row r="423">
          <cell r="B423" t="str">
            <v>RACK</v>
          </cell>
          <cell r="C423">
            <v>1</v>
          </cell>
          <cell r="D423" t="str">
            <v>SGN G3</v>
          </cell>
          <cell r="E423" t="str">
            <v>Sea</v>
          </cell>
          <cell r="F423" t="str">
            <v>DOC</v>
          </cell>
          <cell r="G423">
            <v>0</v>
          </cell>
          <cell r="H423">
            <v>0</v>
          </cell>
          <cell r="I423">
            <v>2023</v>
          </cell>
          <cell r="J423" t="str">
            <v>Actual</v>
          </cell>
        </row>
        <row r="424">
          <cell r="B424" t="str">
            <v>RH</v>
          </cell>
          <cell r="C424">
            <v>1</v>
          </cell>
          <cell r="D424" t="str">
            <v>SGN G3</v>
          </cell>
          <cell r="E424" t="str">
            <v>Sea</v>
          </cell>
          <cell r="F424" t="str">
            <v>DOC</v>
          </cell>
          <cell r="G424">
            <v>91</v>
          </cell>
          <cell r="H424">
            <v>0.12597070652173911</v>
          </cell>
          <cell r="I424">
            <v>2023</v>
          </cell>
          <cell r="J424" t="str">
            <v>Actual</v>
          </cell>
        </row>
        <row r="425">
          <cell r="B425" t="str">
            <v>RSGC</v>
          </cell>
          <cell r="C425">
            <v>1</v>
          </cell>
          <cell r="D425" t="str">
            <v>SGN G3</v>
          </cell>
          <cell r="E425" t="str">
            <v>Sea</v>
          </cell>
          <cell r="F425" t="str">
            <v>DOC</v>
          </cell>
          <cell r="G425">
            <v>2</v>
          </cell>
          <cell r="H425">
            <v>0</v>
          </cell>
          <cell r="I425">
            <v>2023</v>
          </cell>
          <cell r="J425" t="str">
            <v>Actual</v>
          </cell>
        </row>
        <row r="426">
          <cell r="B426" t="str">
            <v>SPST</v>
          </cell>
          <cell r="C426">
            <v>1</v>
          </cell>
          <cell r="D426" t="str">
            <v>SGN G3</v>
          </cell>
          <cell r="E426" t="str">
            <v>Sea</v>
          </cell>
          <cell r="F426" t="str">
            <v>DOC</v>
          </cell>
          <cell r="G426">
            <v>0</v>
          </cell>
          <cell r="H426">
            <v>0</v>
          </cell>
          <cell r="I426">
            <v>2023</v>
          </cell>
          <cell r="J426" t="str">
            <v>Actual</v>
          </cell>
        </row>
        <row r="427">
          <cell r="B427" t="str">
            <v>TKMAXX</v>
          </cell>
          <cell r="C427">
            <v>1</v>
          </cell>
          <cell r="D427" t="str">
            <v>SGN G3</v>
          </cell>
          <cell r="E427" t="str">
            <v>Sea</v>
          </cell>
          <cell r="F427" t="str">
            <v>DOC</v>
          </cell>
          <cell r="G427">
            <v>82</v>
          </cell>
          <cell r="H427">
            <v>0.15708333333333327</v>
          </cell>
          <cell r="I427">
            <v>2023</v>
          </cell>
          <cell r="J427" t="str">
            <v>Actual</v>
          </cell>
        </row>
        <row r="428">
          <cell r="B428" t="str">
            <v>TOTES</v>
          </cell>
          <cell r="C428">
            <v>1</v>
          </cell>
          <cell r="D428" t="str">
            <v>SGN G3</v>
          </cell>
          <cell r="E428" t="str">
            <v>Sea</v>
          </cell>
          <cell r="F428" t="str">
            <v>DOC</v>
          </cell>
          <cell r="G428">
            <v>0</v>
          </cell>
          <cell r="H428">
            <v>0</v>
          </cell>
          <cell r="I428">
            <v>2023</v>
          </cell>
          <cell r="J428" t="str">
            <v>Actual</v>
          </cell>
        </row>
        <row r="429">
          <cell r="B429" t="str">
            <v>URBAN</v>
          </cell>
          <cell r="C429">
            <v>1</v>
          </cell>
          <cell r="D429" t="str">
            <v>SGN G3</v>
          </cell>
          <cell r="E429" t="str">
            <v>Sea</v>
          </cell>
          <cell r="F429" t="str">
            <v>DOC</v>
          </cell>
          <cell r="G429">
            <v>55</v>
          </cell>
          <cell r="H429">
            <v>0.29533350212191362</v>
          </cell>
          <cell r="I429">
            <v>2023</v>
          </cell>
          <cell r="J429" t="str">
            <v>Actual</v>
          </cell>
        </row>
        <row r="430">
          <cell r="B430" t="str">
            <v>VANHA</v>
          </cell>
          <cell r="C430">
            <v>1</v>
          </cell>
          <cell r="D430" t="str">
            <v>SGN G3</v>
          </cell>
          <cell r="E430" t="str">
            <v>Sea</v>
          </cell>
          <cell r="F430" t="str">
            <v>DOC</v>
          </cell>
          <cell r="G430">
            <v>0</v>
          </cell>
          <cell r="H430">
            <v>0</v>
          </cell>
          <cell r="I430">
            <v>2023</v>
          </cell>
          <cell r="J430" t="str">
            <v>Actual</v>
          </cell>
        </row>
        <row r="431">
          <cell r="B431" t="str">
            <v>WYNBRG</v>
          </cell>
          <cell r="C431">
            <v>1</v>
          </cell>
          <cell r="D431" t="str">
            <v>SGN G3</v>
          </cell>
          <cell r="E431" t="str">
            <v>Sea</v>
          </cell>
          <cell r="F431" t="str">
            <v>DOC</v>
          </cell>
          <cell r="G431">
            <v>0</v>
          </cell>
          <cell r="H431">
            <v>0</v>
          </cell>
          <cell r="I431">
            <v>2023</v>
          </cell>
          <cell r="J431" t="str">
            <v>Actual</v>
          </cell>
        </row>
        <row r="432">
          <cell r="B432" t="str">
            <v>XSCIN</v>
          </cell>
          <cell r="C432">
            <v>1</v>
          </cell>
          <cell r="D432" t="str">
            <v>SGN G3</v>
          </cell>
          <cell r="E432" t="str">
            <v>Sea</v>
          </cell>
          <cell r="F432" t="str">
            <v>DOC</v>
          </cell>
          <cell r="G432">
            <v>0</v>
          </cell>
          <cell r="H432">
            <v>0</v>
          </cell>
          <cell r="I432">
            <v>2023</v>
          </cell>
          <cell r="J432" t="str">
            <v>Actual</v>
          </cell>
        </row>
        <row r="433">
          <cell r="B433" t="str">
            <v>ALLM</v>
          </cell>
          <cell r="C433">
            <v>1</v>
          </cell>
          <cell r="D433" t="str">
            <v>SGN G4</v>
          </cell>
          <cell r="E433" t="str">
            <v>Sea</v>
          </cell>
          <cell r="F433" t="str">
            <v>DOC</v>
          </cell>
          <cell r="G433">
            <v>0</v>
          </cell>
          <cell r="H433">
            <v>0</v>
          </cell>
          <cell r="I433">
            <v>2023</v>
          </cell>
          <cell r="J433" t="str">
            <v>Actual</v>
          </cell>
        </row>
        <row r="434">
          <cell r="B434" t="str">
            <v>BOSE</v>
          </cell>
          <cell r="C434">
            <v>1</v>
          </cell>
          <cell r="D434" t="str">
            <v>SGN G4</v>
          </cell>
          <cell r="E434" t="str">
            <v>Sea</v>
          </cell>
          <cell r="F434" t="str">
            <v>DOC</v>
          </cell>
          <cell r="G434">
            <v>7</v>
          </cell>
          <cell r="H434">
            <v>3.5110185185185189E-2</v>
          </cell>
          <cell r="I434">
            <v>2023</v>
          </cell>
          <cell r="J434" t="str">
            <v>Actual</v>
          </cell>
        </row>
        <row r="435">
          <cell r="B435" t="str">
            <v>CKACEU</v>
          </cell>
          <cell r="C435">
            <v>1</v>
          </cell>
          <cell r="D435" t="str">
            <v>SGN G4</v>
          </cell>
          <cell r="E435" t="str">
            <v>Sea</v>
          </cell>
          <cell r="F435" t="str">
            <v>DOC</v>
          </cell>
          <cell r="G435">
            <v>3</v>
          </cell>
          <cell r="H435">
            <v>1.4999999999999999E-2</v>
          </cell>
          <cell r="I435">
            <v>2023</v>
          </cell>
          <cell r="J435" t="str">
            <v>Actual</v>
          </cell>
        </row>
        <row r="436">
          <cell r="B436" t="str">
            <v>CKFWEU</v>
          </cell>
          <cell r="C436">
            <v>1</v>
          </cell>
          <cell r="D436" t="str">
            <v>SGN G4</v>
          </cell>
          <cell r="E436" t="str">
            <v>Sea</v>
          </cell>
          <cell r="F436" t="str">
            <v>DOC</v>
          </cell>
          <cell r="G436">
            <v>1</v>
          </cell>
          <cell r="H436">
            <v>3.0787037037037029E-3</v>
          </cell>
          <cell r="I436">
            <v>2023</v>
          </cell>
          <cell r="J436" t="str">
            <v>Actual</v>
          </cell>
        </row>
        <row r="437">
          <cell r="B437" t="str">
            <v>CKJEEU</v>
          </cell>
          <cell r="C437">
            <v>1</v>
          </cell>
          <cell r="D437" t="str">
            <v>SGN G4</v>
          </cell>
          <cell r="E437" t="str">
            <v>Sea</v>
          </cell>
          <cell r="F437" t="str">
            <v>DOC</v>
          </cell>
          <cell r="G437">
            <v>0</v>
          </cell>
          <cell r="H437">
            <v>0</v>
          </cell>
          <cell r="I437">
            <v>2023</v>
          </cell>
          <cell r="J437" t="str">
            <v>Actual</v>
          </cell>
        </row>
        <row r="438">
          <cell r="B438" t="str">
            <v>CKMSEU</v>
          </cell>
          <cell r="C438">
            <v>1</v>
          </cell>
          <cell r="D438" t="str">
            <v>SGN G4</v>
          </cell>
          <cell r="E438" t="str">
            <v>Sea</v>
          </cell>
          <cell r="F438" t="str">
            <v>DOC</v>
          </cell>
          <cell r="G438">
            <v>2</v>
          </cell>
          <cell r="H438">
            <v>7.7314814814814824E-3</v>
          </cell>
          <cell r="I438">
            <v>2023</v>
          </cell>
          <cell r="J438" t="str">
            <v>Actual</v>
          </cell>
        </row>
        <row r="439">
          <cell r="B439" t="str">
            <v>CKPFEU</v>
          </cell>
          <cell r="C439">
            <v>1</v>
          </cell>
          <cell r="D439" t="str">
            <v>SGN G4</v>
          </cell>
          <cell r="E439" t="str">
            <v>Sea</v>
          </cell>
          <cell r="F439" t="str">
            <v>DOC</v>
          </cell>
          <cell r="G439">
            <v>0</v>
          </cell>
          <cell r="H439">
            <v>0</v>
          </cell>
          <cell r="I439">
            <v>2023</v>
          </cell>
          <cell r="J439" t="str">
            <v>Actual</v>
          </cell>
        </row>
        <row r="440">
          <cell r="B440" t="str">
            <v>CKRTEU</v>
          </cell>
          <cell r="C440">
            <v>1</v>
          </cell>
          <cell r="D440" t="str">
            <v>SGN G4</v>
          </cell>
          <cell r="E440" t="str">
            <v>Sea</v>
          </cell>
          <cell r="F440" t="str">
            <v>DOC</v>
          </cell>
          <cell r="G440">
            <v>0</v>
          </cell>
          <cell r="H440">
            <v>0</v>
          </cell>
          <cell r="I440">
            <v>2023</v>
          </cell>
          <cell r="J440" t="str">
            <v>Actual</v>
          </cell>
        </row>
        <row r="441">
          <cell r="B441" t="str">
            <v>CKSWEU</v>
          </cell>
          <cell r="C441">
            <v>1</v>
          </cell>
          <cell r="D441" t="str">
            <v>SGN G4</v>
          </cell>
          <cell r="E441" t="str">
            <v>Sea</v>
          </cell>
          <cell r="F441" t="str">
            <v>DOC</v>
          </cell>
          <cell r="G441">
            <v>8</v>
          </cell>
          <cell r="H441">
            <v>4.6249999999999999E-2</v>
          </cell>
          <cell r="I441">
            <v>2023</v>
          </cell>
          <cell r="J441" t="str">
            <v>Actual</v>
          </cell>
        </row>
        <row r="442">
          <cell r="B442" t="str">
            <v>DICKS</v>
          </cell>
          <cell r="C442">
            <v>1</v>
          </cell>
          <cell r="D442" t="str">
            <v>SGN G4</v>
          </cell>
          <cell r="E442" t="str">
            <v>Sea</v>
          </cell>
          <cell r="F442" t="str">
            <v>DOC</v>
          </cell>
          <cell r="G442">
            <v>0</v>
          </cell>
          <cell r="H442">
            <v>0</v>
          </cell>
          <cell r="I442">
            <v>2023</v>
          </cell>
          <cell r="J442" t="str">
            <v>Actual</v>
          </cell>
        </row>
        <row r="443">
          <cell r="B443" t="str">
            <v>ELDOR</v>
          </cell>
          <cell r="C443">
            <v>1</v>
          </cell>
          <cell r="D443" t="str">
            <v>SGN G4</v>
          </cell>
          <cell r="E443" t="str">
            <v>Sea</v>
          </cell>
          <cell r="F443" t="str">
            <v>DOC</v>
          </cell>
          <cell r="G443">
            <v>0</v>
          </cell>
          <cell r="H443">
            <v>0</v>
          </cell>
          <cell r="I443">
            <v>2023</v>
          </cell>
          <cell r="J443" t="str">
            <v>Actual</v>
          </cell>
        </row>
        <row r="444">
          <cell r="B444" t="str">
            <v>GAP</v>
          </cell>
          <cell r="C444">
            <v>1</v>
          </cell>
          <cell r="D444" t="str">
            <v>SGN G4</v>
          </cell>
          <cell r="E444" t="str">
            <v>Sea</v>
          </cell>
          <cell r="F444" t="str">
            <v>DOC</v>
          </cell>
          <cell r="G444">
            <v>537</v>
          </cell>
          <cell r="H444">
            <v>1.3540902499999998</v>
          </cell>
          <cell r="I444">
            <v>2023</v>
          </cell>
          <cell r="J444" t="str">
            <v>Actual</v>
          </cell>
        </row>
        <row r="445">
          <cell r="B445" t="str">
            <v>IMAGE</v>
          </cell>
          <cell r="C445">
            <v>1</v>
          </cell>
          <cell r="D445" t="str">
            <v>SGN G4</v>
          </cell>
          <cell r="E445" t="str">
            <v>Sea</v>
          </cell>
          <cell r="F445" t="str">
            <v>DOC</v>
          </cell>
          <cell r="G445">
            <v>0</v>
          </cell>
          <cell r="H445">
            <v>0</v>
          </cell>
          <cell r="I445">
            <v>2023</v>
          </cell>
          <cell r="J445" t="str">
            <v>Actual</v>
          </cell>
        </row>
        <row r="446">
          <cell r="B446" t="str">
            <v>ITGM</v>
          </cell>
          <cell r="C446">
            <v>1</v>
          </cell>
          <cell r="D446" t="str">
            <v>SGN G4</v>
          </cell>
          <cell r="E446" t="str">
            <v>Sea</v>
          </cell>
          <cell r="F446" t="str">
            <v>DOC</v>
          </cell>
          <cell r="G446">
            <v>0</v>
          </cell>
          <cell r="H446">
            <v>2.7569444444444445E-2</v>
          </cell>
          <cell r="I446">
            <v>2023</v>
          </cell>
          <cell r="J446" t="str">
            <v>Actual</v>
          </cell>
        </row>
        <row r="447">
          <cell r="B447" t="str">
            <v>OBIITA</v>
          </cell>
          <cell r="C447">
            <v>1</v>
          </cell>
          <cell r="D447" t="str">
            <v>SGN G4</v>
          </cell>
          <cell r="E447" t="str">
            <v>Sea</v>
          </cell>
          <cell r="F447" t="str">
            <v>DOC</v>
          </cell>
          <cell r="G447">
            <v>0</v>
          </cell>
          <cell r="H447">
            <v>0</v>
          </cell>
          <cell r="I447">
            <v>2023</v>
          </cell>
          <cell r="J447" t="str">
            <v>Actual</v>
          </cell>
        </row>
        <row r="448">
          <cell r="B448" t="str">
            <v>OBIPOL</v>
          </cell>
          <cell r="C448">
            <v>1</v>
          </cell>
          <cell r="D448" t="str">
            <v>SGN G4</v>
          </cell>
          <cell r="E448" t="str">
            <v>Sea</v>
          </cell>
          <cell r="F448" t="str">
            <v>DOC</v>
          </cell>
          <cell r="G448">
            <v>1</v>
          </cell>
          <cell r="H448">
            <v>3.1916666666666664E-3</v>
          </cell>
          <cell r="I448">
            <v>2023</v>
          </cell>
          <cell r="J448" t="str">
            <v>Actual</v>
          </cell>
        </row>
        <row r="449">
          <cell r="B449" t="str">
            <v>OUTDOR</v>
          </cell>
          <cell r="C449">
            <v>1</v>
          </cell>
          <cell r="D449" t="str">
            <v>SGN G4</v>
          </cell>
          <cell r="E449" t="str">
            <v>Sea</v>
          </cell>
          <cell r="F449" t="str">
            <v>DOC</v>
          </cell>
          <cell r="G449">
            <v>125</v>
          </cell>
          <cell r="H449">
            <v>0.43585165895061728</v>
          </cell>
          <cell r="I449">
            <v>2023</v>
          </cell>
          <cell r="J449" t="str">
            <v>Actual</v>
          </cell>
        </row>
        <row r="450">
          <cell r="B450" t="str">
            <v>PACSUN</v>
          </cell>
          <cell r="C450">
            <v>1</v>
          </cell>
          <cell r="D450" t="str">
            <v>SGN G4</v>
          </cell>
          <cell r="E450" t="str">
            <v>Sea</v>
          </cell>
          <cell r="F450" t="str">
            <v>DOC</v>
          </cell>
          <cell r="G450">
            <v>5</v>
          </cell>
          <cell r="H450">
            <v>1.7476128472222224E-2</v>
          </cell>
          <cell r="I450">
            <v>2023</v>
          </cell>
          <cell r="J450" t="str">
            <v>Actual</v>
          </cell>
        </row>
        <row r="451">
          <cell r="B451" t="str">
            <v>RIPC</v>
          </cell>
          <cell r="C451">
            <v>1</v>
          </cell>
          <cell r="D451" t="str">
            <v>SGN G4</v>
          </cell>
          <cell r="E451" t="str">
            <v>Sea</v>
          </cell>
          <cell r="F451" t="str">
            <v>DOC</v>
          </cell>
          <cell r="G451">
            <v>0</v>
          </cell>
          <cell r="H451">
            <v>0</v>
          </cell>
          <cell r="I451">
            <v>2023</v>
          </cell>
          <cell r="J451" t="str">
            <v>Actual</v>
          </cell>
        </row>
        <row r="452">
          <cell r="B452" t="str">
            <v>RIPP</v>
          </cell>
          <cell r="C452">
            <v>1</v>
          </cell>
          <cell r="D452" t="str">
            <v>SGN G4</v>
          </cell>
          <cell r="E452" t="str">
            <v>Sea</v>
          </cell>
          <cell r="F452" t="str">
            <v>DOC</v>
          </cell>
          <cell r="G452">
            <v>0</v>
          </cell>
          <cell r="H452">
            <v>0</v>
          </cell>
          <cell r="I452">
            <v>2023</v>
          </cell>
          <cell r="J452" t="str">
            <v>Actual</v>
          </cell>
        </row>
        <row r="453">
          <cell r="B453" t="str">
            <v>SPENCR</v>
          </cell>
          <cell r="C453">
            <v>1</v>
          </cell>
          <cell r="D453" t="str">
            <v>SGN G4</v>
          </cell>
          <cell r="E453" t="str">
            <v>Sea</v>
          </cell>
          <cell r="F453" t="str">
            <v>DOC</v>
          </cell>
          <cell r="G453">
            <v>0</v>
          </cell>
          <cell r="H453">
            <v>0</v>
          </cell>
          <cell r="I453">
            <v>2023</v>
          </cell>
          <cell r="J453" t="str">
            <v>Actual</v>
          </cell>
        </row>
        <row r="454">
          <cell r="B454" t="str">
            <v>TOMBOD</v>
          </cell>
          <cell r="C454">
            <v>1</v>
          </cell>
          <cell r="D454" t="str">
            <v>SGN G4</v>
          </cell>
          <cell r="E454" t="str">
            <v>Sea</v>
          </cell>
          <cell r="F454" t="str">
            <v>DOC</v>
          </cell>
          <cell r="G454">
            <v>15</v>
          </cell>
          <cell r="H454">
            <v>5.3385416666666664E-2</v>
          </cell>
          <cell r="I454">
            <v>2023</v>
          </cell>
          <cell r="J454" t="str">
            <v>Actual</v>
          </cell>
        </row>
        <row r="455">
          <cell r="B455" t="str">
            <v>TOMFTW</v>
          </cell>
          <cell r="C455">
            <v>1</v>
          </cell>
          <cell r="D455" t="str">
            <v>SGN G4</v>
          </cell>
          <cell r="E455" t="str">
            <v>Sea</v>
          </cell>
          <cell r="F455" t="str">
            <v>DOC</v>
          </cell>
          <cell r="G455">
            <v>10</v>
          </cell>
          <cell r="H455">
            <v>7.2520486111111102E-2</v>
          </cell>
          <cell r="I455">
            <v>2023</v>
          </cell>
          <cell r="J455" t="str">
            <v>Actual</v>
          </cell>
        </row>
        <row r="456">
          <cell r="B456" t="str">
            <v>TOMHAN</v>
          </cell>
          <cell r="C456">
            <v>1</v>
          </cell>
          <cell r="D456" t="str">
            <v>SGN G4</v>
          </cell>
          <cell r="E456" t="str">
            <v>Sea</v>
          </cell>
          <cell r="F456" t="str">
            <v>DOC</v>
          </cell>
          <cell r="G456">
            <v>2</v>
          </cell>
          <cell r="H456">
            <v>7.1180555555555554E-3</v>
          </cell>
          <cell r="I456">
            <v>2023</v>
          </cell>
          <cell r="J456" t="str">
            <v>Actual</v>
          </cell>
        </row>
        <row r="457">
          <cell r="B457" t="str">
            <v>TOMJEU</v>
          </cell>
          <cell r="C457">
            <v>1</v>
          </cell>
          <cell r="D457" t="str">
            <v>SGN G4</v>
          </cell>
          <cell r="E457" t="str">
            <v>Sea</v>
          </cell>
          <cell r="F457" t="str">
            <v>DOC</v>
          </cell>
          <cell r="G457">
            <v>4</v>
          </cell>
          <cell r="H457">
            <v>2.1909722222222223E-2</v>
          </cell>
          <cell r="I457">
            <v>2023</v>
          </cell>
          <cell r="J457" t="str">
            <v>Actual</v>
          </cell>
        </row>
        <row r="458">
          <cell r="B458" t="str">
            <v>TOMRTL</v>
          </cell>
          <cell r="C458">
            <v>1</v>
          </cell>
          <cell r="D458" t="str">
            <v>SGN G4</v>
          </cell>
          <cell r="E458" t="str">
            <v>Sea</v>
          </cell>
          <cell r="F458" t="str">
            <v>DOC</v>
          </cell>
          <cell r="G458">
            <v>6</v>
          </cell>
          <cell r="H458">
            <v>2.3194444444444448E-2</v>
          </cell>
          <cell r="I458">
            <v>2023</v>
          </cell>
          <cell r="J458" t="str">
            <v>Actual</v>
          </cell>
        </row>
        <row r="459">
          <cell r="B459" t="str">
            <v>TRU</v>
          </cell>
          <cell r="C459">
            <v>1</v>
          </cell>
          <cell r="D459" t="str">
            <v>SGN G4</v>
          </cell>
          <cell r="E459" t="str">
            <v>Sea</v>
          </cell>
          <cell r="F459" t="str">
            <v>DOC</v>
          </cell>
          <cell r="G459">
            <v>0</v>
          </cell>
          <cell r="H459">
            <v>0</v>
          </cell>
          <cell r="I459">
            <v>2023</v>
          </cell>
          <cell r="J459" t="str">
            <v>Actual</v>
          </cell>
        </row>
        <row r="460">
          <cell r="B460" t="str">
            <v>AAFES</v>
          </cell>
          <cell r="C460">
            <v>1</v>
          </cell>
          <cell r="D460" t="str">
            <v>SGN G5</v>
          </cell>
          <cell r="E460" t="str">
            <v>Sea</v>
          </cell>
          <cell r="F460" t="str">
            <v>DOC</v>
          </cell>
          <cell r="G460">
            <v>0</v>
          </cell>
          <cell r="H460">
            <v>0</v>
          </cell>
          <cell r="I460">
            <v>2023</v>
          </cell>
          <cell r="J460" t="str">
            <v>Actual</v>
          </cell>
        </row>
        <row r="461">
          <cell r="B461" t="str">
            <v>ALLB</v>
          </cell>
          <cell r="C461">
            <v>1</v>
          </cell>
          <cell r="D461" t="str">
            <v>SGN G5</v>
          </cell>
          <cell r="E461" t="str">
            <v>Sea</v>
          </cell>
          <cell r="F461" t="str">
            <v>DOC</v>
          </cell>
          <cell r="G461">
            <v>0</v>
          </cell>
          <cell r="H461">
            <v>0</v>
          </cell>
          <cell r="I461">
            <v>2023</v>
          </cell>
          <cell r="J461" t="str">
            <v>Actual</v>
          </cell>
        </row>
        <row r="462">
          <cell r="B462" t="str">
            <v>DORM</v>
          </cell>
          <cell r="C462">
            <v>1</v>
          </cell>
          <cell r="D462" t="str">
            <v>SGN G5</v>
          </cell>
          <cell r="E462" t="str">
            <v>Sea</v>
          </cell>
          <cell r="F462" t="str">
            <v>DOC</v>
          </cell>
          <cell r="G462">
            <v>0</v>
          </cell>
          <cell r="H462">
            <v>0</v>
          </cell>
          <cell r="I462">
            <v>2023</v>
          </cell>
          <cell r="J462" t="str">
            <v>Actual</v>
          </cell>
        </row>
        <row r="463">
          <cell r="B463" t="str">
            <v>DSAQSP</v>
          </cell>
          <cell r="C463">
            <v>1</v>
          </cell>
          <cell r="D463" t="str">
            <v>SGN G5</v>
          </cell>
          <cell r="E463" t="str">
            <v>Sea</v>
          </cell>
          <cell r="F463" t="str">
            <v>DOC</v>
          </cell>
          <cell r="G463">
            <v>1</v>
          </cell>
          <cell r="H463">
            <v>5.1388888888888887E-2</v>
          </cell>
          <cell r="I463">
            <v>2023</v>
          </cell>
          <cell r="J463" t="str">
            <v>Actual</v>
          </cell>
        </row>
        <row r="464">
          <cell r="B464" t="str">
            <v>EMCI</v>
          </cell>
          <cell r="C464">
            <v>1</v>
          </cell>
          <cell r="D464" t="str">
            <v>SGN G5</v>
          </cell>
          <cell r="E464" t="str">
            <v>Sea</v>
          </cell>
          <cell r="F464" t="str">
            <v>DOC</v>
          </cell>
          <cell r="G464">
            <v>0</v>
          </cell>
          <cell r="H464">
            <v>0</v>
          </cell>
          <cell r="I464">
            <v>2023</v>
          </cell>
          <cell r="J464" t="str">
            <v>Actual</v>
          </cell>
        </row>
        <row r="465">
          <cell r="B465" t="str">
            <v>LIICO</v>
          </cell>
          <cell r="C465">
            <v>1</v>
          </cell>
          <cell r="D465" t="str">
            <v>SGN G5</v>
          </cell>
          <cell r="E465" t="str">
            <v>Sea</v>
          </cell>
          <cell r="F465" t="str">
            <v>DOC</v>
          </cell>
          <cell r="G465">
            <v>0</v>
          </cell>
          <cell r="H465">
            <v>0</v>
          </cell>
          <cell r="I465">
            <v>2023</v>
          </cell>
          <cell r="J465" t="str">
            <v>Actual</v>
          </cell>
        </row>
        <row r="466">
          <cell r="B466" t="str">
            <v>LIIRE</v>
          </cell>
          <cell r="C466">
            <v>1</v>
          </cell>
          <cell r="D466" t="str">
            <v>SGN G5</v>
          </cell>
          <cell r="E466" t="str">
            <v>Sea</v>
          </cell>
          <cell r="F466" t="str">
            <v>DOC</v>
          </cell>
          <cell r="G466">
            <v>0</v>
          </cell>
          <cell r="H466">
            <v>0</v>
          </cell>
          <cell r="I466">
            <v>2023</v>
          </cell>
          <cell r="J466" t="str">
            <v>Actual</v>
          </cell>
        </row>
        <row r="467">
          <cell r="B467" t="str">
            <v>LIIWWR</v>
          </cell>
          <cell r="C467">
            <v>1</v>
          </cell>
          <cell r="D467" t="str">
            <v>SGN G5</v>
          </cell>
          <cell r="E467" t="str">
            <v>Sea</v>
          </cell>
          <cell r="F467" t="str">
            <v>DOC</v>
          </cell>
          <cell r="G467">
            <v>0</v>
          </cell>
          <cell r="H467">
            <v>0</v>
          </cell>
          <cell r="I467">
            <v>2023</v>
          </cell>
          <cell r="J467" t="str">
            <v>Actual</v>
          </cell>
        </row>
        <row r="468">
          <cell r="B468" t="str">
            <v>MKI</v>
          </cell>
          <cell r="C468">
            <v>1</v>
          </cell>
          <cell r="D468" t="str">
            <v>SGN G5</v>
          </cell>
          <cell r="E468" t="str">
            <v>Sea</v>
          </cell>
          <cell r="F468" t="str">
            <v>DOC</v>
          </cell>
          <cell r="G468">
            <v>0</v>
          </cell>
          <cell r="H468">
            <v>0</v>
          </cell>
          <cell r="I468">
            <v>2023</v>
          </cell>
          <cell r="J468" t="str">
            <v>Actual</v>
          </cell>
        </row>
        <row r="469">
          <cell r="B469" t="str">
            <v>NHAC</v>
          </cell>
          <cell r="C469">
            <v>1</v>
          </cell>
          <cell r="D469" t="str">
            <v>SGN G5</v>
          </cell>
          <cell r="E469" t="str">
            <v>Sea</v>
          </cell>
          <cell r="F469" t="str">
            <v>DOC</v>
          </cell>
          <cell r="G469">
            <v>0</v>
          </cell>
          <cell r="H469">
            <v>0</v>
          </cell>
          <cell r="I469">
            <v>2023</v>
          </cell>
          <cell r="J469" t="str">
            <v>Actual</v>
          </cell>
        </row>
        <row r="470">
          <cell r="B470" t="str">
            <v>PVHJA</v>
          </cell>
          <cell r="C470">
            <v>1</v>
          </cell>
          <cell r="D470" t="str">
            <v>SGN G5</v>
          </cell>
          <cell r="E470" t="str">
            <v>Sea</v>
          </cell>
          <cell r="F470" t="str">
            <v>DOC</v>
          </cell>
          <cell r="G470">
            <v>0</v>
          </cell>
          <cell r="H470">
            <v>0</v>
          </cell>
          <cell r="I470">
            <v>2023</v>
          </cell>
          <cell r="J470" t="str">
            <v>Actual</v>
          </cell>
        </row>
        <row r="471">
          <cell r="B471" t="str">
            <v>THAS</v>
          </cell>
          <cell r="C471">
            <v>1</v>
          </cell>
          <cell r="D471" t="str">
            <v>SGN G5</v>
          </cell>
          <cell r="E471" t="str">
            <v>Sea</v>
          </cell>
          <cell r="F471" t="str">
            <v>DOC</v>
          </cell>
          <cell r="G471">
            <v>9</v>
          </cell>
          <cell r="H471">
            <v>1.1739062500000001E-2</v>
          </cell>
          <cell r="I471">
            <v>2023</v>
          </cell>
          <cell r="J471" t="str">
            <v>Actual</v>
          </cell>
        </row>
        <row r="472">
          <cell r="B472" t="str">
            <v>WARAS</v>
          </cell>
          <cell r="C472">
            <v>1</v>
          </cell>
          <cell r="D472" t="str">
            <v>SGN G5</v>
          </cell>
          <cell r="E472" t="str">
            <v>Sea</v>
          </cell>
          <cell r="F472" t="str">
            <v>DOC</v>
          </cell>
          <cell r="G472">
            <v>6</v>
          </cell>
          <cell r="H472">
            <v>7.1336538461538469E-3</v>
          </cell>
          <cell r="I472">
            <v>2023</v>
          </cell>
          <cell r="J472" t="str">
            <v>Actual</v>
          </cell>
        </row>
        <row r="473">
          <cell r="B473" t="str">
            <v>WYNBRG</v>
          </cell>
          <cell r="C473">
            <v>1</v>
          </cell>
          <cell r="D473" t="str">
            <v>SGN G3</v>
          </cell>
          <cell r="E473" t="str">
            <v>Sea</v>
          </cell>
          <cell r="F473" t="str">
            <v>DOC</v>
          </cell>
          <cell r="G473">
            <v>0</v>
          </cell>
          <cell r="H473">
            <v>0</v>
          </cell>
          <cell r="I473">
            <v>2023</v>
          </cell>
          <cell r="J473" t="str">
            <v>Actual</v>
          </cell>
        </row>
        <row r="474">
          <cell r="B474" t="str">
            <v>X47BL</v>
          </cell>
          <cell r="C474">
            <v>1</v>
          </cell>
          <cell r="D474" t="str">
            <v>SGN G5</v>
          </cell>
          <cell r="E474" t="str">
            <v>Sea</v>
          </cell>
          <cell r="F474" t="str">
            <v>DOC</v>
          </cell>
          <cell r="G474">
            <v>0</v>
          </cell>
          <cell r="H474">
            <v>0</v>
          </cell>
          <cell r="I474">
            <v>2023</v>
          </cell>
          <cell r="J474" t="str">
            <v>Actual</v>
          </cell>
        </row>
        <row r="475">
          <cell r="B475" t="str">
            <v>XATPE</v>
          </cell>
          <cell r="C475">
            <v>1</v>
          </cell>
          <cell r="D475" t="str">
            <v>SGN G5</v>
          </cell>
          <cell r="E475" t="str">
            <v>Sea</v>
          </cell>
          <cell r="F475" t="str">
            <v>DOC</v>
          </cell>
          <cell r="G475">
            <v>1</v>
          </cell>
          <cell r="H475">
            <v>0</v>
          </cell>
          <cell r="I475">
            <v>2023</v>
          </cell>
          <cell r="J475" t="str">
            <v>Actual</v>
          </cell>
        </row>
        <row r="476">
          <cell r="B476" t="str">
            <v>XBLAIN</v>
          </cell>
          <cell r="C476">
            <v>1</v>
          </cell>
          <cell r="D476" t="str">
            <v>SGN G5</v>
          </cell>
          <cell r="E476" t="str">
            <v>Sea</v>
          </cell>
          <cell r="F476" t="str">
            <v>DOC</v>
          </cell>
          <cell r="G476">
            <v>0</v>
          </cell>
          <cell r="H476">
            <v>0</v>
          </cell>
          <cell r="I476">
            <v>2023</v>
          </cell>
          <cell r="J476" t="str">
            <v>Actual</v>
          </cell>
        </row>
        <row r="477">
          <cell r="B477" t="str">
            <v>XCALM</v>
          </cell>
          <cell r="C477">
            <v>1</v>
          </cell>
          <cell r="D477" t="str">
            <v>SGN G5</v>
          </cell>
          <cell r="E477" t="str">
            <v>Sea</v>
          </cell>
          <cell r="F477" t="str">
            <v>DOC</v>
          </cell>
          <cell r="G477">
            <v>0</v>
          </cell>
          <cell r="H477">
            <v>0</v>
          </cell>
          <cell r="I477">
            <v>2023</v>
          </cell>
          <cell r="J477" t="str">
            <v>Actual</v>
          </cell>
        </row>
        <row r="478">
          <cell r="B478" t="str">
            <v>XHBIL</v>
          </cell>
          <cell r="C478">
            <v>1</v>
          </cell>
          <cell r="D478" t="str">
            <v>SGN G5</v>
          </cell>
          <cell r="E478" t="str">
            <v>Sea</v>
          </cell>
          <cell r="F478" t="str">
            <v>DOC</v>
          </cell>
          <cell r="G478">
            <v>0</v>
          </cell>
          <cell r="H478">
            <v>0</v>
          </cell>
          <cell r="I478">
            <v>2023</v>
          </cell>
          <cell r="J478" t="str">
            <v>Actual</v>
          </cell>
        </row>
        <row r="479">
          <cell r="B479" t="str">
            <v>XKEENI</v>
          </cell>
          <cell r="C479">
            <v>1</v>
          </cell>
          <cell r="D479" t="str">
            <v>SGN G5</v>
          </cell>
          <cell r="E479" t="str">
            <v>Sea</v>
          </cell>
          <cell r="F479" t="str">
            <v>DOC</v>
          </cell>
          <cell r="G479">
            <v>0</v>
          </cell>
          <cell r="H479">
            <v>0</v>
          </cell>
          <cell r="I479">
            <v>2023</v>
          </cell>
          <cell r="J479" t="str">
            <v>Actual</v>
          </cell>
        </row>
        <row r="480">
          <cell r="B480" t="str">
            <v>XREDC</v>
          </cell>
          <cell r="C480">
            <v>1</v>
          </cell>
          <cell r="D480" t="str">
            <v>SGN G5</v>
          </cell>
          <cell r="E480" t="str">
            <v>Sea</v>
          </cell>
          <cell r="F480" t="str">
            <v>DOC</v>
          </cell>
          <cell r="G480">
            <v>1</v>
          </cell>
          <cell r="H480">
            <v>0</v>
          </cell>
          <cell r="I480">
            <v>2023</v>
          </cell>
          <cell r="J480" t="str">
            <v>Actual</v>
          </cell>
        </row>
        <row r="481">
          <cell r="B481" t="str">
            <v>XSOLS</v>
          </cell>
          <cell r="C481">
            <v>1</v>
          </cell>
          <cell r="D481" t="str">
            <v>SGN G5</v>
          </cell>
          <cell r="E481" t="str">
            <v>Sea</v>
          </cell>
          <cell r="F481" t="str">
            <v>DOC</v>
          </cell>
          <cell r="G481">
            <v>0</v>
          </cell>
          <cell r="H481">
            <v>0</v>
          </cell>
          <cell r="I481">
            <v>2023</v>
          </cell>
          <cell r="J481" t="str">
            <v>Actual</v>
          </cell>
        </row>
        <row r="482">
          <cell r="B482" t="str">
            <v>USBOX</v>
          </cell>
          <cell r="C482">
            <v>1</v>
          </cell>
          <cell r="D482" t="str">
            <v>SGN G5</v>
          </cell>
          <cell r="E482" t="str">
            <v>Sea</v>
          </cell>
          <cell r="F482" t="str">
            <v>DOC</v>
          </cell>
          <cell r="G482">
            <v>4</v>
          </cell>
          <cell r="H482">
            <v>0</v>
          </cell>
          <cell r="I482">
            <v>2023</v>
          </cell>
          <cell r="J482" t="str">
            <v>Actual</v>
          </cell>
        </row>
        <row r="483">
          <cell r="B483" t="str">
            <v>SINBOX</v>
          </cell>
          <cell r="C483">
            <v>1</v>
          </cell>
          <cell r="D483" t="str">
            <v>SGN G5</v>
          </cell>
          <cell r="E483" t="str">
            <v>Sea</v>
          </cell>
          <cell r="F483" t="str">
            <v>DOC</v>
          </cell>
          <cell r="G483">
            <v>8</v>
          </cell>
          <cell r="H483">
            <v>0</v>
          </cell>
          <cell r="I483">
            <v>2023</v>
          </cell>
          <cell r="J483" t="str">
            <v>Actual</v>
          </cell>
        </row>
        <row r="484">
          <cell r="B484" t="str">
            <v>EMLUX</v>
          </cell>
          <cell r="C484">
            <v>1</v>
          </cell>
          <cell r="D484" t="str">
            <v>SGN G4</v>
          </cell>
          <cell r="E484" t="str">
            <v>Sea</v>
          </cell>
          <cell r="F484" t="str">
            <v>DOC</v>
          </cell>
          <cell r="G484">
            <v>2</v>
          </cell>
          <cell r="H484">
            <v>9.4507575757575759E-3</v>
          </cell>
          <cell r="I484">
            <v>2023</v>
          </cell>
          <cell r="J484" t="str">
            <v>Actual</v>
          </cell>
        </row>
        <row r="485">
          <cell r="B485" t="str">
            <v>EUROM</v>
          </cell>
          <cell r="C485">
            <v>1</v>
          </cell>
          <cell r="D485" t="str">
            <v>SGN G4</v>
          </cell>
          <cell r="E485" t="str">
            <v>Sea</v>
          </cell>
          <cell r="F485" t="str">
            <v>DOC</v>
          </cell>
          <cell r="G485">
            <v>2</v>
          </cell>
          <cell r="H485">
            <v>1.8888888888888889E-2</v>
          </cell>
          <cell r="I485">
            <v>2023</v>
          </cell>
          <cell r="J485" t="str">
            <v>Actual</v>
          </cell>
        </row>
        <row r="486">
          <cell r="B486" t="str">
            <v>SWOOSH</v>
          </cell>
          <cell r="C486">
            <v>2</v>
          </cell>
          <cell r="D486" t="str">
            <v>SGN G1</v>
          </cell>
          <cell r="E486" t="str">
            <v>Air</v>
          </cell>
          <cell r="F486" t="str">
            <v>CS</v>
          </cell>
          <cell r="G486">
            <v>37</v>
          </cell>
          <cell r="H486">
            <v>9.7287499999999999E-2</v>
          </cell>
          <cell r="I486">
            <v>2023</v>
          </cell>
          <cell r="J486" t="str">
            <v>Actual</v>
          </cell>
        </row>
        <row r="487">
          <cell r="B487" t="str">
            <v>CONVRS</v>
          </cell>
          <cell r="C487">
            <v>2</v>
          </cell>
          <cell r="D487" t="str">
            <v>SGN G1</v>
          </cell>
          <cell r="E487" t="str">
            <v>Air</v>
          </cell>
          <cell r="F487" t="str">
            <v>CS</v>
          </cell>
          <cell r="G487">
            <v>0</v>
          </cell>
          <cell r="H487">
            <v>1.8576388888888889E-3</v>
          </cell>
          <cell r="I487">
            <v>2023</v>
          </cell>
          <cell r="J487" t="str">
            <v>Actual</v>
          </cell>
        </row>
        <row r="488">
          <cell r="B488" t="str">
            <v>COLE</v>
          </cell>
          <cell r="C488">
            <v>2</v>
          </cell>
          <cell r="D488" t="str">
            <v>SGN G1</v>
          </cell>
          <cell r="E488" t="str">
            <v>Air</v>
          </cell>
          <cell r="F488" t="str">
            <v>CS</v>
          </cell>
          <cell r="G488">
            <v>0</v>
          </cell>
          <cell r="H488">
            <v>0</v>
          </cell>
          <cell r="I488">
            <v>2023</v>
          </cell>
          <cell r="J488" t="str">
            <v>Actual</v>
          </cell>
        </row>
        <row r="489">
          <cell r="B489" t="str">
            <v>AAFZE</v>
          </cell>
          <cell r="C489">
            <v>2</v>
          </cell>
          <cell r="D489" t="str">
            <v>SGN G2</v>
          </cell>
          <cell r="E489" t="str">
            <v>Air</v>
          </cell>
          <cell r="F489" t="str">
            <v>CS</v>
          </cell>
          <cell r="G489">
            <v>0</v>
          </cell>
          <cell r="H489">
            <v>0</v>
          </cell>
          <cell r="I489">
            <v>2023</v>
          </cell>
          <cell r="J489" t="str">
            <v>Actual</v>
          </cell>
        </row>
        <row r="490">
          <cell r="B490" t="str">
            <v>AEBV</v>
          </cell>
          <cell r="C490">
            <v>2</v>
          </cell>
          <cell r="D490" t="str">
            <v>SGN G2</v>
          </cell>
          <cell r="E490" t="str">
            <v>Air</v>
          </cell>
          <cell r="F490" t="str">
            <v>CS</v>
          </cell>
          <cell r="G490">
            <v>0</v>
          </cell>
          <cell r="H490">
            <v>0</v>
          </cell>
          <cell r="I490">
            <v>2023</v>
          </cell>
          <cell r="J490" t="str">
            <v>Actual</v>
          </cell>
        </row>
        <row r="491">
          <cell r="B491" t="str">
            <v>ANNINC</v>
          </cell>
          <cell r="C491">
            <v>2</v>
          </cell>
          <cell r="D491" t="str">
            <v>SGN G2</v>
          </cell>
          <cell r="E491" t="str">
            <v>Air</v>
          </cell>
          <cell r="F491" t="str">
            <v>CS</v>
          </cell>
          <cell r="G491">
            <v>0</v>
          </cell>
          <cell r="H491">
            <v>0</v>
          </cell>
          <cell r="I491">
            <v>2023</v>
          </cell>
          <cell r="J491" t="str">
            <v>Actual</v>
          </cell>
        </row>
        <row r="492">
          <cell r="B492" t="str">
            <v>ARMOUR</v>
          </cell>
          <cell r="C492">
            <v>2</v>
          </cell>
          <cell r="D492" t="str">
            <v>SGN G2</v>
          </cell>
          <cell r="E492" t="str">
            <v>Air</v>
          </cell>
          <cell r="F492" t="str">
            <v>CS</v>
          </cell>
          <cell r="G492">
            <v>1</v>
          </cell>
          <cell r="H492">
            <v>0</v>
          </cell>
          <cell r="I492">
            <v>2023</v>
          </cell>
          <cell r="J492" t="str">
            <v>Actual</v>
          </cell>
        </row>
        <row r="493">
          <cell r="B493" t="str">
            <v>ATC</v>
          </cell>
          <cell r="C493">
            <v>2</v>
          </cell>
          <cell r="D493" t="str">
            <v>SGN G2</v>
          </cell>
          <cell r="E493" t="str">
            <v>Air</v>
          </cell>
          <cell r="F493" t="str">
            <v>CS</v>
          </cell>
          <cell r="G493">
            <v>0</v>
          </cell>
          <cell r="H493">
            <v>5.0805555555555555E-2</v>
          </cell>
          <cell r="I493">
            <v>2023</v>
          </cell>
          <cell r="J493" t="str">
            <v>Actual</v>
          </cell>
        </row>
        <row r="494">
          <cell r="B494" t="str">
            <v>ATCSTS</v>
          </cell>
          <cell r="C494">
            <v>2</v>
          </cell>
          <cell r="D494" t="str">
            <v>SGN G2</v>
          </cell>
          <cell r="E494" t="str">
            <v>Air</v>
          </cell>
          <cell r="F494" t="str">
            <v>CS</v>
          </cell>
          <cell r="G494">
            <v>0</v>
          </cell>
          <cell r="H494">
            <v>0</v>
          </cell>
          <cell r="I494">
            <v>2023</v>
          </cell>
          <cell r="J494" t="str">
            <v>Actual</v>
          </cell>
        </row>
        <row r="495">
          <cell r="B495" t="str">
            <v>ATS</v>
          </cell>
          <cell r="C495">
            <v>2</v>
          </cell>
          <cell r="D495" t="str">
            <v>SGN G2</v>
          </cell>
          <cell r="E495" t="str">
            <v>Air</v>
          </cell>
          <cell r="F495" t="str">
            <v>CS</v>
          </cell>
          <cell r="G495">
            <v>0</v>
          </cell>
          <cell r="H495">
            <v>0</v>
          </cell>
          <cell r="I495">
            <v>2023</v>
          </cell>
          <cell r="J495" t="str">
            <v>Actual</v>
          </cell>
        </row>
        <row r="496">
          <cell r="B496" t="str">
            <v>HORBAC</v>
          </cell>
          <cell r="C496">
            <v>2</v>
          </cell>
          <cell r="D496" t="str">
            <v>SGN G2</v>
          </cell>
          <cell r="E496" t="str">
            <v>Air</v>
          </cell>
          <cell r="F496" t="str">
            <v>CS</v>
          </cell>
          <cell r="G496">
            <v>0</v>
          </cell>
          <cell r="H496">
            <v>0</v>
          </cell>
          <cell r="I496">
            <v>2023</v>
          </cell>
          <cell r="J496" t="str">
            <v>Actual</v>
          </cell>
        </row>
        <row r="497">
          <cell r="B497" t="str">
            <v>HORBUB</v>
          </cell>
          <cell r="C497">
            <v>2</v>
          </cell>
          <cell r="D497" t="str">
            <v>SGN G2</v>
          </cell>
          <cell r="E497" t="str">
            <v>Air</v>
          </cell>
          <cell r="F497" t="str">
            <v>CS</v>
          </cell>
          <cell r="G497">
            <v>0</v>
          </cell>
          <cell r="H497">
            <v>0</v>
          </cell>
          <cell r="I497">
            <v>2023</v>
          </cell>
          <cell r="J497" t="str">
            <v>Actual</v>
          </cell>
        </row>
        <row r="498">
          <cell r="B498" t="str">
            <v>HOSLEY</v>
          </cell>
          <cell r="C498">
            <v>2</v>
          </cell>
          <cell r="D498" t="str">
            <v>SGN G2</v>
          </cell>
          <cell r="E498" t="str">
            <v>Air</v>
          </cell>
          <cell r="F498" t="str">
            <v>CS</v>
          </cell>
          <cell r="G498">
            <v>0</v>
          </cell>
          <cell r="H498">
            <v>0</v>
          </cell>
          <cell r="I498">
            <v>2023</v>
          </cell>
          <cell r="J498" t="str">
            <v>Actual</v>
          </cell>
        </row>
        <row r="499">
          <cell r="B499" t="str">
            <v>JCREW</v>
          </cell>
          <cell r="C499">
            <v>2</v>
          </cell>
          <cell r="D499" t="str">
            <v>SGN G2</v>
          </cell>
          <cell r="E499" t="str">
            <v>Air</v>
          </cell>
          <cell r="F499" t="str">
            <v>CS</v>
          </cell>
          <cell r="G499">
            <v>11</v>
          </cell>
          <cell r="H499">
            <v>3.0000000000000001E-3</v>
          </cell>
          <cell r="I499">
            <v>2023</v>
          </cell>
          <cell r="J499" t="str">
            <v>Actual</v>
          </cell>
        </row>
        <row r="500">
          <cell r="B500" t="str">
            <v>NBAL</v>
          </cell>
          <cell r="C500">
            <v>2</v>
          </cell>
          <cell r="D500" t="str">
            <v>SGN G2</v>
          </cell>
          <cell r="E500" t="str">
            <v>Air</v>
          </cell>
          <cell r="F500" t="str">
            <v>CS</v>
          </cell>
          <cell r="G500">
            <v>1</v>
          </cell>
          <cell r="H500">
            <v>0</v>
          </cell>
          <cell r="I500">
            <v>2023</v>
          </cell>
          <cell r="J500" t="str">
            <v>Actual</v>
          </cell>
        </row>
        <row r="501">
          <cell r="B501" t="str">
            <v>NBC</v>
          </cell>
          <cell r="C501">
            <v>2</v>
          </cell>
          <cell r="D501" t="str">
            <v>SGN G2</v>
          </cell>
          <cell r="E501" t="str">
            <v>Air</v>
          </cell>
          <cell r="F501" t="str">
            <v>CS</v>
          </cell>
          <cell r="G501">
            <v>0</v>
          </cell>
          <cell r="H501">
            <v>0</v>
          </cell>
          <cell r="I501">
            <v>2023</v>
          </cell>
          <cell r="J501" t="str">
            <v>Actual</v>
          </cell>
        </row>
        <row r="502">
          <cell r="B502" t="str">
            <v>NBMY</v>
          </cell>
          <cell r="C502">
            <v>2</v>
          </cell>
          <cell r="D502" t="str">
            <v>SGN G2</v>
          </cell>
          <cell r="E502" t="str">
            <v>Air</v>
          </cell>
          <cell r="F502" t="str">
            <v>CS</v>
          </cell>
          <cell r="G502">
            <v>0</v>
          </cell>
          <cell r="H502">
            <v>0</v>
          </cell>
          <cell r="I502">
            <v>2023</v>
          </cell>
          <cell r="J502" t="str">
            <v>Actual</v>
          </cell>
        </row>
        <row r="503">
          <cell r="B503" t="str">
            <v>NBSG</v>
          </cell>
          <cell r="C503">
            <v>2</v>
          </cell>
          <cell r="D503" t="str">
            <v>SGN G2</v>
          </cell>
          <cell r="E503" t="str">
            <v>Air</v>
          </cell>
          <cell r="F503" t="str">
            <v>CS</v>
          </cell>
          <cell r="G503">
            <v>0</v>
          </cell>
          <cell r="H503">
            <v>0</v>
          </cell>
          <cell r="I503">
            <v>2023</v>
          </cell>
          <cell r="J503" t="str">
            <v>Actual</v>
          </cell>
        </row>
        <row r="504">
          <cell r="B504" t="str">
            <v>UADSHP</v>
          </cell>
          <cell r="C504">
            <v>2</v>
          </cell>
          <cell r="D504" t="str">
            <v>SGN G2</v>
          </cell>
          <cell r="E504" t="str">
            <v>Air</v>
          </cell>
          <cell r="F504" t="str">
            <v>CS</v>
          </cell>
          <cell r="G504">
            <v>0</v>
          </cell>
          <cell r="H504">
            <v>0</v>
          </cell>
          <cell r="I504">
            <v>2023</v>
          </cell>
          <cell r="J504" t="str">
            <v>Actual</v>
          </cell>
        </row>
        <row r="505">
          <cell r="B505" t="str">
            <v>WARMEX</v>
          </cell>
          <cell r="C505">
            <v>2</v>
          </cell>
          <cell r="D505" t="str">
            <v>SGN G2</v>
          </cell>
          <cell r="E505" t="str">
            <v>Air</v>
          </cell>
          <cell r="F505" t="str">
            <v>CS</v>
          </cell>
          <cell r="G505">
            <v>0</v>
          </cell>
          <cell r="H505">
            <v>0</v>
          </cell>
          <cell r="I505">
            <v>2023</v>
          </cell>
          <cell r="J505" t="str">
            <v>Actual</v>
          </cell>
        </row>
        <row r="506">
          <cell r="B506" t="str">
            <v>XIRGA</v>
          </cell>
          <cell r="C506">
            <v>2</v>
          </cell>
          <cell r="D506" t="str">
            <v>SGN G5</v>
          </cell>
          <cell r="E506" t="str">
            <v>Air</v>
          </cell>
          <cell r="F506" t="str">
            <v>CS</v>
          </cell>
          <cell r="G506">
            <v>0</v>
          </cell>
          <cell r="H506">
            <v>0</v>
          </cell>
          <cell r="I506">
            <v>2023</v>
          </cell>
          <cell r="J506" t="str">
            <v>Actual</v>
          </cell>
        </row>
        <row r="507">
          <cell r="B507" t="str">
            <v>XWASO</v>
          </cell>
          <cell r="C507">
            <v>2</v>
          </cell>
          <cell r="D507" t="str">
            <v>SGN G2</v>
          </cell>
          <cell r="E507" t="str">
            <v>Air</v>
          </cell>
          <cell r="F507" t="str">
            <v>CS</v>
          </cell>
          <cell r="G507">
            <v>0</v>
          </cell>
          <cell r="H507">
            <v>0</v>
          </cell>
          <cell r="I507">
            <v>2023</v>
          </cell>
          <cell r="J507" t="str">
            <v>Actual</v>
          </cell>
        </row>
        <row r="508">
          <cell r="B508" t="str">
            <v>AEO</v>
          </cell>
          <cell r="C508">
            <v>2</v>
          </cell>
          <cell r="D508" t="str">
            <v>SGN G3</v>
          </cell>
          <cell r="E508" t="str">
            <v>Air</v>
          </cell>
          <cell r="F508" t="str">
            <v>CS</v>
          </cell>
          <cell r="G508">
            <v>5</v>
          </cell>
          <cell r="H508">
            <v>0</v>
          </cell>
          <cell r="I508">
            <v>2023</v>
          </cell>
          <cell r="J508" t="str">
            <v>Actual</v>
          </cell>
        </row>
        <row r="509">
          <cell r="B509" t="str">
            <v>AEOHK</v>
          </cell>
          <cell r="C509">
            <v>2</v>
          </cell>
          <cell r="D509" t="str">
            <v>SGN G3</v>
          </cell>
          <cell r="E509" t="str">
            <v>Air</v>
          </cell>
          <cell r="F509" t="str">
            <v>CS</v>
          </cell>
          <cell r="G509">
            <v>0</v>
          </cell>
          <cell r="H509">
            <v>0</v>
          </cell>
          <cell r="I509">
            <v>2023</v>
          </cell>
          <cell r="J509" t="str">
            <v>Actual</v>
          </cell>
        </row>
        <row r="510">
          <cell r="B510" t="str">
            <v>AEOJP</v>
          </cell>
          <cell r="C510">
            <v>2</v>
          </cell>
          <cell r="D510" t="str">
            <v>SGN G3</v>
          </cell>
          <cell r="E510" t="str">
            <v>Air</v>
          </cell>
          <cell r="F510" t="str">
            <v>CS</v>
          </cell>
          <cell r="G510">
            <v>0</v>
          </cell>
          <cell r="H510">
            <v>0</v>
          </cell>
          <cell r="I510">
            <v>2023</v>
          </cell>
          <cell r="J510" t="str">
            <v>Actual</v>
          </cell>
        </row>
        <row r="511">
          <cell r="B511" t="str">
            <v>AEOMEX</v>
          </cell>
          <cell r="C511">
            <v>2</v>
          </cell>
          <cell r="D511" t="str">
            <v>SGN G3</v>
          </cell>
          <cell r="E511" t="str">
            <v>Air</v>
          </cell>
          <cell r="F511" t="str">
            <v>CS</v>
          </cell>
          <cell r="G511">
            <v>0</v>
          </cell>
          <cell r="H511">
            <v>0</v>
          </cell>
          <cell r="I511">
            <v>2023</v>
          </cell>
          <cell r="J511" t="str">
            <v>Actual</v>
          </cell>
        </row>
        <row r="512">
          <cell r="B512" t="str">
            <v>AEOMIX</v>
          </cell>
          <cell r="C512">
            <v>2</v>
          </cell>
          <cell r="D512" t="str">
            <v>SGN G3</v>
          </cell>
          <cell r="E512" t="str">
            <v>Air</v>
          </cell>
          <cell r="F512" t="str">
            <v>CS</v>
          </cell>
          <cell r="G512">
            <v>0</v>
          </cell>
          <cell r="H512">
            <v>0</v>
          </cell>
          <cell r="I512">
            <v>2023</v>
          </cell>
          <cell r="J512" t="str">
            <v>Actual</v>
          </cell>
        </row>
        <row r="513">
          <cell r="B513" t="str">
            <v>AEOSHA</v>
          </cell>
          <cell r="C513">
            <v>2</v>
          </cell>
          <cell r="D513" t="str">
            <v>SGN G3</v>
          </cell>
          <cell r="E513" t="str">
            <v>Air</v>
          </cell>
          <cell r="F513" t="str">
            <v>CS</v>
          </cell>
          <cell r="G513">
            <v>0</v>
          </cell>
          <cell r="H513">
            <v>0</v>
          </cell>
          <cell r="I513">
            <v>2023</v>
          </cell>
          <cell r="J513" t="str">
            <v>Actual</v>
          </cell>
        </row>
        <row r="514">
          <cell r="B514" t="str">
            <v>AGRON</v>
          </cell>
          <cell r="C514">
            <v>2</v>
          </cell>
          <cell r="D514" t="str">
            <v>SGN G3</v>
          </cell>
          <cell r="E514" t="str">
            <v>Air</v>
          </cell>
          <cell r="F514" t="str">
            <v>CS</v>
          </cell>
          <cell r="G514">
            <v>0</v>
          </cell>
          <cell r="H514">
            <v>0</v>
          </cell>
          <cell r="I514">
            <v>2023</v>
          </cell>
          <cell r="J514" t="str">
            <v>Actual</v>
          </cell>
        </row>
        <row r="515">
          <cell r="B515" t="str">
            <v>BELL</v>
          </cell>
          <cell r="C515">
            <v>2</v>
          </cell>
          <cell r="D515" t="str">
            <v>SGN G3</v>
          </cell>
          <cell r="E515" t="str">
            <v>Air</v>
          </cell>
          <cell r="F515" t="str">
            <v>CS</v>
          </cell>
          <cell r="G515">
            <v>0</v>
          </cell>
          <cell r="H515">
            <v>0</v>
          </cell>
          <cell r="I515">
            <v>2023</v>
          </cell>
          <cell r="J515" t="str">
            <v>Actual</v>
          </cell>
        </row>
        <row r="516">
          <cell r="B516" t="str">
            <v>BHBEJ</v>
          </cell>
          <cell r="C516">
            <v>2</v>
          </cell>
          <cell r="D516" t="str">
            <v>SGN G3</v>
          </cell>
          <cell r="E516" t="str">
            <v>Air</v>
          </cell>
          <cell r="F516" t="str">
            <v>CS</v>
          </cell>
          <cell r="G516">
            <v>0</v>
          </cell>
          <cell r="H516">
            <v>0</v>
          </cell>
          <cell r="I516">
            <v>2023</v>
          </cell>
          <cell r="J516" t="str">
            <v>Actual</v>
          </cell>
        </row>
        <row r="517">
          <cell r="B517" t="str">
            <v>BPS</v>
          </cell>
          <cell r="C517">
            <v>2</v>
          </cell>
          <cell r="D517" t="str">
            <v>SGN G3</v>
          </cell>
          <cell r="E517" t="str">
            <v>Air</v>
          </cell>
          <cell r="F517" t="str">
            <v>CS</v>
          </cell>
          <cell r="G517">
            <v>0</v>
          </cell>
          <cell r="H517">
            <v>0</v>
          </cell>
          <cell r="I517">
            <v>2023</v>
          </cell>
          <cell r="J517" t="str">
            <v>Actual</v>
          </cell>
        </row>
        <row r="518">
          <cell r="B518" t="str">
            <v>BPSH</v>
          </cell>
          <cell r="C518">
            <v>2</v>
          </cell>
          <cell r="D518" t="str">
            <v>SGN G3</v>
          </cell>
          <cell r="E518" t="str">
            <v>Air</v>
          </cell>
          <cell r="F518" t="str">
            <v>CS</v>
          </cell>
          <cell r="G518">
            <v>0</v>
          </cell>
          <cell r="H518">
            <v>0</v>
          </cell>
          <cell r="I518">
            <v>2023</v>
          </cell>
          <cell r="J518" t="str">
            <v>Actual</v>
          </cell>
        </row>
        <row r="519">
          <cell r="B519" t="str">
            <v>BPSHCA</v>
          </cell>
          <cell r="C519">
            <v>2</v>
          </cell>
          <cell r="D519" t="str">
            <v>SGN G3</v>
          </cell>
          <cell r="E519" t="str">
            <v>Air</v>
          </cell>
          <cell r="F519" t="str">
            <v>CS</v>
          </cell>
          <cell r="G519">
            <v>0</v>
          </cell>
          <cell r="H519">
            <v>0</v>
          </cell>
          <cell r="I519">
            <v>2023</v>
          </cell>
          <cell r="J519" t="str">
            <v>Actual</v>
          </cell>
        </row>
        <row r="520">
          <cell r="B520" t="str">
            <v>BPSHUB</v>
          </cell>
          <cell r="C520">
            <v>2</v>
          </cell>
          <cell r="D520" t="str">
            <v>SGN G3</v>
          </cell>
          <cell r="E520" t="str">
            <v>Air</v>
          </cell>
          <cell r="F520" t="str">
            <v>CS</v>
          </cell>
          <cell r="G520">
            <v>0</v>
          </cell>
          <cell r="H520">
            <v>0</v>
          </cell>
          <cell r="I520">
            <v>2023</v>
          </cell>
          <cell r="J520" t="str">
            <v>Actual</v>
          </cell>
        </row>
        <row r="521">
          <cell r="B521" t="str">
            <v>BPSL</v>
          </cell>
          <cell r="C521">
            <v>2</v>
          </cell>
          <cell r="D521" t="str">
            <v>SGN G3</v>
          </cell>
          <cell r="E521" t="str">
            <v>Air</v>
          </cell>
          <cell r="F521" t="str">
            <v>CS</v>
          </cell>
          <cell r="G521">
            <v>0</v>
          </cell>
          <cell r="H521">
            <v>0</v>
          </cell>
          <cell r="I521">
            <v>2023</v>
          </cell>
          <cell r="J521" t="str">
            <v>Actual</v>
          </cell>
        </row>
        <row r="522">
          <cell r="B522" t="str">
            <v>BRYLAN</v>
          </cell>
          <cell r="C522">
            <v>2</v>
          </cell>
          <cell r="D522" t="str">
            <v>SGN G3</v>
          </cell>
          <cell r="E522" t="str">
            <v>Air</v>
          </cell>
          <cell r="F522" t="str">
            <v>CS</v>
          </cell>
          <cell r="G522">
            <v>0</v>
          </cell>
          <cell r="H522">
            <v>0</v>
          </cell>
          <cell r="I522">
            <v>2023</v>
          </cell>
          <cell r="J522" t="str">
            <v>Actual</v>
          </cell>
        </row>
        <row r="523">
          <cell r="B523" t="str">
            <v>CHEWY</v>
          </cell>
          <cell r="C523">
            <v>2</v>
          </cell>
          <cell r="D523" t="str">
            <v>SGN G3</v>
          </cell>
          <cell r="E523" t="str">
            <v>Air</v>
          </cell>
          <cell r="F523" t="str">
            <v>CS</v>
          </cell>
          <cell r="G523">
            <v>0</v>
          </cell>
          <cell r="H523">
            <v>0</v>
          </cell>
          <cell r="I523">
            <v>2023</v>
          </cell>
          <cell r="J523" t="str">
            <v>Actual</v>
          </cell>
        </row>
        <row r="524">
          <cell r="B524" t="str">
            <v>CLUSH</v>
          </cell>
          <cell r="C524">
            <v>2</v>
          </cell>
          <cell r="D524" t="str">
            <v>SGN G3</v>
          </cell>
          <cell r="E524" t="str">
            <v>Air</v>
          </cell>
          <cell r="F524" t="str">
            <v>CS</v>
          </cell>
          <cell r="G524">
            <v>0</v>
          </cell>
          <cell r="H524">
            <v>0</v>
          </cell>
          <cell r="I524">
            <v>2023</v>
          </cell>
          <cell r="J524" t="str">
            <v>Actual</v>
          </cell>
        </row>
        <row r="525">
          <cell r="B525" t="str">
            <v>DEICH</v>
          </cell>
          <cell r="C525">
            <v>2</v>
          </cell>
          <cell r="D525" t="str">
            <v>SGN G3</v>
          </cell>
          <cell r="E525" t="str">
            <v>Air</v>
          </cell>
          <cell r="F525" t="str">
            <v>CS</v>
          </cell>
          <cell r="G525">
            <v>0</v>
          </cell>
          <cell r="H525">
            <v>0</v>
          </cell>
          <cell r="I525">
            <v>2023</v>
          </cell>
          <cell r="J525" t="str">
            <v>Actual</v>
          </cell>
        </row>
        <row r="526">
          <cell r="B526" t="str">
            <v>DEICUK</v>
          </cell>
          <cell r="C526">
            <v>2</v>
          </cell>
          <cell r="D526" t="str">
            <v>SGN G3</v>
          </cell>
          <cell r="E526" t="str">
            <v>Air</v>
          </cell>
          <cell r="F526" t="str">
            <v>CS</v>
          </cell>
          <cell r="G526">
            <v>0</v>
          </cell>
          <cell r="H526">
            <v>0</v>
          </cell>
          <cell r="I526">
            <v>2023</v>
          </cell>
          <cell r="J526" t="str">
            <v>Actual</v>
          </cell>
        </row>
        <row r="527">
          <cell r="B527" t="str">
            <v>DEMO</v>
          </cell>
          <cell r="C527">
            <v>2</v>
          </cell>
          <cell r="D527" t="str">
            <v>SGN G3</v>
          </cell>
          <cell r="E527" t="str">
            <v>Air</v>
          </cell>
          <cell r="F527" t="str">
            <v>CS</v>
          </cell>
          <cell r="G527">
            <v>0</v>
          </cell>
          <cell r="H527">
            <v>0</v>
          </cell>
          <cell r="I527">
            <v>2023</v>
          </cell>
          <cell r="J527" t="str">
            <v>Actual</v>
          </cell>
        </row>
        <row r="528">
          <cell r="B528" t="str">
            <v>EDDIEB</v>
          </cell>
          <cell r="C528">
            <v>2</v>
          </cell>
          <cell r="D528" t="str">
            <v>SGN G3</v>
          </cell>
          <cell r="E528" t="str">
            <v>Air</v>
          </cell>
          <cell r="F528" t="str">
            <v>CS</v>
          </cell>
          <cell r="G528">
            <v>1</v>
          </cell>
          <cell r="H528">
            <v>2.0833333333333333E-5</v>
          </cell>
          <cell r="I528">
            <v>2023</v>
          </cell>
          <cell r="J528" t="str">
            <v>Actual</v>
          </cell>
        </row>
        <row r="529">
          <cell r="B529" t="str">
            <v>EMCOLS</v>
          </cell>
          <cell r="C529">
            <v>2</v>
          </cell>
          <cell r="D529" t="str">
            <v>SGN G3</v>
          </cell>
          <cell r="E529" t="str">
            <v>Air</v>
          </cell>
          <cell r="F529" t="str">
            <v>CS</v>
          </cell>
          <cell r="G529">
            <v>0</v>
          </cell>
          <cell r="H529">
            <v>0</v>
          </cell>
          <cell r="I529">
            <v>2023</v>
          </cell>
          <cell r="J529" t="str">
            <v>Actual</v>
          </cell>
        </row>
        <row r="530">
          <cell r="B530" t="str">
            <v>ENGRS</v>
          </cell>
          <cell r="C530">
            <v>2</v>
          </cell>
          <cell r="D530" t="str">
            <v>SGN G3</v>
          </cell>
          <cell r="E530" t="str">
            <v>Air</v>
          </cell>
          <cell r="F530" t="str">
            <v>CS</v>
          </cell>
          <cell r="G530">
            <v>0</v>
          </cell>
          <cell r="H530">
            <v>0</v>
          </cell>
          <cell r="I530">
            <v>2023</v>
          </cell>
          <cell r="J530" t="str">
            <v>Actual</v>
          </cell>
        </row>
        <row r="531">
          <cell r="B531" t="str">
            <v>ENSHOE</v>
          </cell>
          <cell r="C531">
            <v>2</v>
          </cell>
          <cell r="D531" t="str">
            <v>SGN G3</v>
          </cell>
          <cell r="E531" t="str">
            <v>Air</v>
          </cell>
          <cell r="F531" t="str">
            <v>CS</v>
          </cell>
          <cell r="G531">
            <v>0</v>
          </cell>
          <cell r="H531">
            <v>0</v>
          </cell>
          <cell r="I531">
            <v>2023</v>
          </cell>
          <cell r="J531" t="str">
            <v>Actual</v>
          </cell>
        </row>
        <row r="532">
          <cell r="B532" t="str">
            <v>ENSPOR</v>
          </cell>
          <cell r="C532">
            <v>2</v>
          </cell>
          <cell r="D532" t="str">
            <v>SGN G3</v>
          </cell>
          <cell r="E532" t="str">
            <v>Air</v>
          </cell>
          <cell r="F532" t="str">
            <v>CS</v>
          </cell>
          <cell r="G532">
            <v>0</v>
          </cell>
          <cell r="H532">
            <v>0</v>
          </cell>
          <cell r="I532">
            <v>2023</v>
          </cell>
          <cell r="J532" t="str">
            <v>Actual</v>
          </cell>
        </row>
        <row r="533">
          <cell r="B533" t="str">
            <v>ESPRIT</v>
          </cell>
          <cell r="C533">
            <v>2</v>
          </cell>
          <cell r="D533" t="str">
            <v>SGN G3</v>
          </cell>
          <cell r="E533" t="str">
            <v>Air</v>
          </cell>
          <cell r="F533" t="str">
            <v>CS</v>
          </cell>
          <cell r="G533">
            <v>0</v>
          </cell>
          <cell r="H533">
            <v>0</v>
          </cell>
          <cell r="I533">
            <v>2023</v>
          </cell>
          <cell r="J533" t="str">
            <v>Actual</v>
          </cell>
        </row>
        <row r="534">
          <cell r="B534" t="str">
            <v>FOOTCA</v>
          </cell>
          <cell r="C534">
            <v>2</v>
          </cell>
          <cell r="D534" t="str">
            <v>SGN G3</v>
          </cell>
          <cell r="E534" t="str">
            <v>Air</v>
          </cell>
          <cell r="F534" t="str">
            <v>CS</v>
          </cell>
          <cell r="G534">
            <v>0</v>
          </cell>
          <cell r="H534">
            <v>0</v>
          </cell>
          <cell r="I534">
            <v>2023</v>
          </cell>
          <cell r="J534" t="str">
            <v>Actual</v>
          </cell>
        </row>
        <row r="535">
          <cell r="B535" t="str">
            <v>FOOTRT</v>
          </cell>
          <cell r="C535">
            <v>2</v>
          </cell>
          <cell r="D535" t="str">
            <v>SGN G3</v>
          </cell>
          <cell r="E535" t="str">
            <v>Air</v>
          </cell>
          <cell r="F535" t="str">
            <v>CS</v>
          </cell>
          <cell r="G535">
            <v>0</v>
          </cell>
          <cell r="H535">
            <v>0</v>
          </cell>
          <cell r="I535">
            <v>2023</v>
          </cell>
          <cell r="J535" t="str">
            <v>Actual</v>
          </cell>
        </row>
        <row r="536">
          <cell r="B536" t="str">
            <v>FOOTTE</v>
          </cell>
          <cell r="C536">
            <v>2</v>
          </cell>
          <cell r="D536" t="str">
            <v>SGN G3</v>
          </cell>
          <cell r="E536" t="str">
            <v>Air</v>
          </cell>
          <cell r="F536" t="str">
            <v>CS</v>
          </cell>
          <cell r="G536">
            <v>0</v>
          </cell>
          <cell r="H536">
            <v>0</v>
          </cell>
          <cell r="I536">
            <v>2023</v>
          </cell>
          <cell r="J536" t="str">
            <v>Actual</v>
          </cell>
        </row>
        <row r="537">
          <cell r="B537" t="str">
            <v>GORE</v>
          </cell>
          <cell r="C537">
            <v>2</v>
          </cell>
          <cell r="D537" t="str">
            <v>SGN G3</v>
          </cell>
          <cell r="E537" t="str">
            <v>Air</v>
          </cell>
          <cell r="F537" t="str">
            <v>CS</v>
          </cell>
          <cell r="G537">
            <v>0</v>
          </cell>
          <cell r="H537">
            <v>0</v>
          </cell>
          <cell r="I537">
            <v>2023</v>
          </cell>
          <cell r="J537" t="str">
            <v>Actual</v>
          </cell>
        </row>
        <row r="538">
          <cell r="B538" t="str">
            <v>HAGGAR</v>
          </cell>
          <cell r="C538">
            <v>2</v>
          </cell>
          <cell r="D538" t="str">
            <v>SGN G3</v>
          </cell>
          <cell r="E538" t="str">
            <v>Air</v>
          </cell>
          <cell r="F538" t="str">
            <v>CS</v>
          </cell>
          <cell r="G538">
            <v>0</v>
          </cell>
          <cell r="H538">
            <v>0</v>
          </cell>
          <cell r="I538">
            <v>2023</v>
          </cell>
          <cell r="J538" t="str">
            <v>Actual</v>
          </cell>
        </row>
        <row r="539">
          <cell r="B539" t="str">
            <v>HBIRAW</v>
          </cell>
          <cell r="C539">
            <v>2</v>
          </cell>
          <cell r="D539" t="str">
            <v>SGN G3</v>
          </cell>
          <cell r="E539" t="str">
            <v>Air</v>
          </cell>
          <cell r="F539" t="str">
            <v>CS</v>
          </cell>
          <cell r="G539">
            <v>1</v>
          </cell>
          <cell r="H539">
            <v>3.1944444444444441E-4</v>
          </cell>
          <cell r="I539">
            <v>2023</v>
          </cell>
          <cell r="J539" t="str">
            <v>Actual</v>
          </cell>
        </row>
        <row r="540">
          <cell r="B540" t="str">
            <v>HUNK</v>
          </cell>
          <cell r="C540">
            <v>2</v>
          </cell>
          <cell r="D540" t="str">
            <v>SGN G3</v>
          </cell>
          <cell r="E540" t="str">
            <v>Air</v>
          </cell>
          <cell r="F540" t="str">
            <v>CS</v>
          </cell>
          <cell r="G540">
            <v>0</v>
          </cell>
          <cell r="H540">
            <v>0</v>
          </cell>
          <cell r="I540">
            <v>2023</v>
          </cell>
          <cell r="J540" t="str">
            <v>Actual</v>
          </cell>
        </row>
        <row r="541">
          <cell r="B541" t="str">
            <v>MYSHOE</v>
          </cell>
          <cell r="C541">
            <v>2</v>
          </cell>
          <cell r="D541" t="str">
            <v>SGN G3</v>
          </cell>
          <cell r="E541" t="str">
            <v>Air</v>
          </cell>
          <cell r="F541" t="str">
            <v>CS</v>
          </cell>
          <cell r="G541">
            <v>0</v>
          </cell>
          <cell r="H541">
            <v>0</v>
          </cell>
          <cell r="I541">
            <v>2023</v>
          </cell>
          <cell r="J541" t="str">
            <v>Actual</v>
          </cell>
        </row>
        <row r="542">
          <cell r="B542" t="str">
            <v>OFWO</v>
          </cell>
          <cell r="C542">
            <v>2</v>
          </cell>
          <cell r="D542" t="str">
            <v>SGN G3</v>
          </cell>
          <cell r="E542" t="str">
            <v>Air</v>
          </cell>
          <cell r="F542" t="str">
            <v>CS</v>
          </cell>
          <cell r="G542">
            <v>0</v>
          </cell>
          <cell r="H542">
            <v>0</v>
          </cell>
          <cell r="I542">
            <v>2023</v>
          </cell>
          <cell r="J542" t="str">
            <v>Actual</v>
          </cell>
        </row>
        <row r="543">
          <cell r="B543" t="str">
            <v>PESPO</v>
          </cell>
          <cell r="C543">
            <v>2</v>
          </cell>
          <cell r="D543" t="str">
            <v>SGN G3</v>
          </cell>
          <cell r="E543" t="str">
            <v>Air</v>
          </cell>
          <cell r="F543" t="str">
            <v>CS</v>
          </cell>
          <cell r="G543">
            <v>0</v>
          </cell>
          <cell r="H543">
            <v>0</v>
          </cell>
          <cell r="I543">
            <v>2023</v>
          </cell>
          <cell r="J543" t="str">
            <v>Actual</v>
          </cell>
        </row>
        <row r="544">
          <cell r="B544" t="str">
            <v>RACK</v>
          </cell>
          <cell r="C544">
            <v>2</v>
          </cell>
          <cell r="D544" t="str">
            <v>SGN G3</v>
          </cell>
          <cell r="E544" t="str">
            <v>Air</v>
          </cell>
          <cell r="F544" t="str">
            <v>CS</v>
          </cell>
          <cell r="G544">
            <v>0</v>
          </cell>
          <cell r="H544">
            <v>0</v>
          </cell>
          <cell r="I544">
            <v>2023</v>
          </cell>
          <cell r="J544" t="str">
            <v>Actual</v>
          </cell>
        </row>
        <row r="545">
          <cell r="B545" t="str">
            <v>RH</v>
          </cell>
          <cell r="C545">
            <v>2</v>
          </cell>
          <cell r="D545" t="str">
            <v>SGN G3</v>
          </cell>
          <cell r="E545" t="str">
            <v>Air</v>
          </cell>
          <cell r="F545" t="str">
            <v>CS</v>
          </cell>
          <cell r="G545">
            <v>0</v>
          </cell>
          <cell r="H545">
            <v>0</v>
          </cell>
          <cell r="I545">
            <v>2023</v>
          </cell>
          <cell r="J545" t="str">
            <v>Actual</v>
          </cell>
        </row>
        <row r="546">
          <cell r="B546" t="str">
            <v>RSGC</v>
          </cell>
          <cell r="C546">
            <v>2</v>
          </cell>
          <cell r="D546" t="str">
            <v>SGN G3</v>
          </cell>
          <cell r="E546" t="str">
            <v>Air</v>
          </cell>
          <cell r="F546" t="str">
            <v>CS</v>
          </cell>
          <cell r="G546">
            <v>0</v>
          </cell>
          <cell r="H546">
            <v>0</v>
          </cell>
          <cell r="I546">
            <v>2023</v>
          </cell>
          <cell r="J546" t="str">
            <v>Actual</v>
          </cell>
        </row>
        <row r="547">
          <cell r="B547" t="str">
            <v>SPST</v>
          </cell>
          <cell r="C547">
            <v>2</v>
          </cell>
          <cell r="D547" t="str">
            <v>SGN G3</v>
          </cell>
          <cell r="E547" t="str">
            <v>Air</v>
          </cell>
          <cell r="F547" t="str">
            <v>CS</v>
          </cell>
          <cell r="G547">
            <v>0</v>
          </cell>
          <cell r="H547">
            <v>0</v>
          </cell>
          <cell r="I547">
            <v>2023</v>
          </cell>
          <cell r="J547" t="str">
            <v>Actual</v>
          </cell>
        </row>
        <row r="548">
          <cell r="B548" t="str">
            <v>TKMAXX</v>
          </cell>
          <cell r="C548">
            <v>2</v>
          </cell>
          <cell r="D548" t="str">
            <v>SGN G3</v>
          </cell>
          <cell r="E548" t="str">
            <v>Air</v>
          </cell>
          <cell r="F548" t="str">
            <v>CS</v>
          </cell>
          <cell r="G548">
            <v>0</v>
          </cell>
          <cell r="H548">
            <v>0</v>
          </cell>
          <cell r="I548">
            <v>2023</v>
          </cell>
          <cell r="J548" t="str">
            <v>Actual</v>
          </cell>
        </row>
        <row r="549">
          <cell r="B549" t="str">
            <v>TOTES</v>
          </cell>
          <cell r="C549">
            <v>2</v>
          </cell>
          <cell r="D549" t="str">
            <v>SGN G3</v>
          </cell>
          <cell r="E549" t="str">
            <v>Air</v>
          </cell>
          <cell r="F549" t="str">
            <v>CS</v>
          </cell>
          <cell r="G549">
            <v>0</v>
          </cell>
          <cell r="H549">
            <v>0</v>
          </cell>
          <cell r="I549">
            <v>2023</v>
          </cell>
          <cell r="J549" t="str">
            <v>Actual</v>
          </cell>
        </row>
        <row r="550">
          <cell r="B550" t="str">
            <v>URBAN</v>
          </cell>
          <cell r="C550">
            <v>2</v>
          </cell>
          <cell r="D550" t="str">
            <v>SGN G3</v>
          </cell>
          <cell r="E550" t="str">
            <v>Air</v>
          </cell>
          <cell r="F550" t="str">
            <v>CS</v>
          </cell>
          <cell r="G550">
            <v>0</v>
          </cell>
          <cell r="H550">
            <v>0</v>
          </cell>
          <cell r="I550">
            <v>2023</v>
          </cell>
          <cell r="J550" t="str">
            <v>Actual</v>
          </cell>
        </row>
        <row r="551">
          <cell r="B551" t="str">
            <v>VANHA</v>
          </cell>
          <cell r="C551">
            <v>2</v>
          </cell>
          <cell r="D551" t="str">
            <v>SGN G3</v>
          </cell>
          <cell r="E551" t="str">
            <v>Air</v>
          </cell>
          <cell r="F551" t="str">
            <v>CS</v>
          </cell>
          <cell r="G551">
            <v>0</v>
          </cell>
          <cell r="H551">
            <v>0</v>
          </cell>
          <cell r="I551">
            <v>2023</v>
          </cell>
          <cell r="J551" t="str">
            <v>Actual</v>
          </cell>
        </row>
        <row r="552">
          <cell r="B552" t="str">
            <v>WYNBRG</v>
          </cell>
          <cell r="C552">
            <v>2</v>
          </cell>
          <cell r="D552" t="str">
            <v>SGN G3</v>
          </cell>
          <cell r="E552" t="str">
            <v>Air</v>
          </cell>
          <cell r="F552" t="str">
            <v>CS</v>
          </cell>
          <cell r="G552">
            <v>0</v>
          </cell>
          <cell r="H552">
            <v>0</v>
          </cell>
          <cell r="I552">
            <v>2023</v>
          </cell>
          <cell r="J552" t="str">
            <v>Actual</v>
          </cell>
        </row>
        <row r="553">
          <cell r="B553" t="str">
            <v>XSCIN</v>
          </cell>
          <cell r="C553">
            <v>2</v>
          </cell>
          <cell r="D553" t="str">
            <v>SGN G3</v>
          </cell>
          <cell r="E553" t="str">
            <v>Air</v>
          </cell>
          <cell r="F553" t="str">
            <v>CS</v>
          </cell>
          <cell r="G553">
            <v>0</v>
          </cell>
          <cell r="H553">
            <v>0</v>
          </cell>
          <cell r="I553">
            <v>2023</v>
          </cell>
          <cell r="J553" t="str">
            <v>Actual</v>
          </cell>
        </row>
        <row r="554">
          <cell r="B554" t="str">
            <v>ALLM</v>
          </cell>
          <cell r="C554">
            <v>2</v>
          </cell>
          <cell r="D554" t="str">
            <v>SGN G4</v>
          </cell>
          <cell r="E554" t="str">
            <v>Air</v>
          </cell>
          <cell r="F554" t="str">
            <v>CS</v>
          </cell>
          <cell r="G554">
            <v>0</v>
          </cell>
          <cell r="H554">
            <v>0</v>
          </cell>
          <cell r="I554">
            <v>2023</v>
          </cell>
          <cell r="J554" t="str">
            <v>Actual</v>
          </cell>
        </row>
        <row r="555">
          <cell r="B555" t="str">
            <v>BOSE</v>
          </cell>
          <cell r="C555">
            <v>2</v>
          </cell>
          <cell r="D555" t="str">
            <v>SGN G4</v>
          </cell>
          <cell r="E555" t="str">
            <v>Air</v>
          </cell>
          <cell r="F555" t="str">
            <v>CS</v>
          </cell>
          <cell r="G555">
            <v>0</v>
          </cell>
          <cell r="H555">
            <v>0</v>
          </cell>
          <cell r="I555">
            <v>2023</v>
          </cell>
          <cell r="J555" t="str">
            <v>Actual</v>
          </cell>
        </row>
        <row r="556">
          <cell r="B556" t="str">
            <v>CKACEU</v>
          </cell>
          <cell r="C556">
            <v>2</v>
          </cell>
          <cell r="D556" t="str">
            <v>SGN G4</v>
          </cell>
          <cell r="E556" t="str">
            <v>Air</v>
          </cell>
          <cell r="F556" t="str">
            <v>CS</v>
          </cell>
          <cell r="G556">
            <v>0</v>
          </cell>
          <cell r="H556">
            <v>0</v>
          </cell>
          <cell r="I556">
            <v>2023</v>
          </cell>
          <cell r="J556" t="str">
            <v>Actual</v>
          </cell>
        </row>
        <row r="557">
          <cell r="B557" t="str">
            <v>CKFWEU</v>
          </cell>
          <cell r="C557">
            <v>2</v>
          </cell>
          <cell r="D557" t="str">
            <v>SGN G4</v>
          </cell>
          <cell r="E557" t="str">
            <v>Air</v>
          </cell>
          <cell r="F557" t="str">
            <v>CS</v>
          </cell>
          <cell r="G557">
            <v>0</v>
          </cell>
          <cell r="H557">
            <v>0</v>
          </cell>
          <cell r="I557">
            <v>2023</v>
          </cell>
          <cell r="J557" t="str">
            <v>Actual</v>
          </cell>
        </row>
        <row r="558">
          <cell r="B558" t="str">
            <v>CKJEEU</v>
          </cell>
          <cell r="C558">
            <v>2</v>
          </cell>
          <cell r="D558" t="str">
            <v>SGN G4</v>
          </cell>
          <cell r="E558" t="str">
            <v>Air</v>
          </cell>
          <cell r="F558" t="str">
            <v>CS</v>
          </cell>
          <cell r="G558">
            <v>0</v>
          </cell>
          <cell r="H558">
            <v>0</v>
          </cell>
          <cell r="I558">
            <v>2023</v>
          </cell>
          <cell r="J558" t="str">
            <v>Actual</v>
          </cell>
        </row>
        <row r="559">
          <cell r="B559" t="str">
            <v>CKMSEU</v>
          </cell>
          <cell r="C559">
            <v>2</v>
          </cell>
          <cell r="D559" t="str">
            <v>SGN G4</v>
          </cell>
          <cell r="E559" t="str">
            <v>Air</v>
          </cell>
          <cell r="F559" t="str">
            <v>CS</v>
          </cell>
          <cell r="G559">
            <v>0</v>
          </cell>
          <cell r="H559">
            <v>0</v>
          </cell>
          <cell r="I559">
            <v>2023</v>
          </cell>
          <cell r="J559" t="str">
            <v>Actual</v>
          </cell>
        </row>
        <row r="560">
          <cell r="B560" t="str">
            <v>CKPFEU</v>
          </cell>
          <cell r="C560">
            <v>2</v>
          </cell>
          <cell r="D560" t="str">
            <v>SGN G4</v>
          </cell>
          <cell r="E560" t="str">
            <v>Air</v>
          </cell>
          <cell r="F560" t="str">
            <v>CS</v>
          </cell>
          <cell r="G560">
            <v>0</v>
          </cell>
          <cell r="H560">
            <v>0</v>
          </cell>
          <cell r="I560">
            <v>2023</v>
          </cell>
          <cell r="J560" t="str">
            <v>Actual</v>
          </cell>
        </row>
        <row r="561">
          <cell r="B561" t="str">
            <v>CKRTEU</v>
          </cell>
          <cell r="C561">
            <v>2</v>
          </cell>
          <cell r="D561" t="str">
            <v>SGN G4</v>
          </cell>
          <cell r="E561" t="str">
            <v>Air</v>
          </cell>
          <cell r="F561" t="str">
            <v>CS</v>
          </cell>
          <cell r="G561">
            <v>0</v>
          </cell>
          <cell r="H561">
            <v>0</v>
          </cell>
          <cell r="I561">
            <v>2023</v>
          </cell>
          <cell r="J561" t="str">
            <v>Actual</v>
          </cell>
        </row>
        <row r="562">
          <cell r="B562" t="str">
            <v>CKSWEU</v>
          </cell>
          <cell r="C562">
            <v>2</v>
          </cell>
          <cell r="D562" t="str">
            <v>SGN G4</v>
          </cell>
          <cell r="E562" t="str">
            <v>Air</v>
          </cell>
          <cell r="F562" t="str">
            <v>CS</v>
          </cell>
          <cell r="G562">
            <v>0</v>
          </cell>
          <cell r="H562">
            <v>0</v>
          </cell>
          <cell r="I562">
            <v>2023</v>
          </cell>
          <cell r="J562" t="str">
            <v>Actual</v>
          </cell>
        </row>
        <row r="563">
          <cell r="B563" t="str">
            <v>DICKS</v>
          </cell>
          <cell r="C563">
            <v>2</v>
          </cell>
          <cell r="D563" t="str">
            <v>SGN G4</v>
          </cell>
          <cell r="E563" t="str">
            <v>Air</v>
          </cell>
          <cell r="F563" t="str">
            <v>CS</v>
          </cell>
          <cell r="G563">
            <v>0</v>
          </cell>
          <cell r="H563">
            <v>0</v>
          </cell>
          <cell r="I563">
            <v>2023</v>
          </cell>
          <cell r="J563" t="str">
            <v>Actual</v>
          </cell>
        </row>
        <row r="564">
          <cell r="B564" t="str">
            <v>ELDOR</v>
          </cell>
          <cell r="C564">
            <v>2</v>
          </cell>
          <cell r="D564" t="str">
            <v>SGN G4</v>
          </cell>
          <cell r="E564" t="str">
            <v>Air</v>
          </cell>
          <cell r="F564" t="str">
            <v>CS</v>
          </cell>
          <cell r="G564">
            <v>0</v>
          </cell>
          <cell r="H564">
            <v>0</v>
          </cell>
          <cell r="I564">
            <v>2023</v>
          </cell>
          <cell r="J564" t="str">
            <v>Actual</v>
          </cell>
        </row>
        <row r="565">
          <cell r="B565" t="str">
            <v>GAP</v>
          </cell>
          <cell r="C565">
            <v>2</v>
          </cell>
          <cell r="D565" t="str">
            <v>SGN G4</v>
          </cell>
          <cell r="E565" t="str">
            <v>Air</v>
          </cell>
          <cell r="F565" t="str">
            <v>CS</v>
          </cell>
          <cell r="G565">
            <v>0</v>
          </cell>
          <cell r="H565">
            <v>0</v>
          </cell>
          <cell r="I565">
            <v>2023</v>
          </cell>
          <cell r="J565" t="str">
            <v>Actual</v>
          </cell>
        </row>
        <row r="566">
          <cell r="B566" t="str">
            <v>IMAGE</v>
          </cell>
          <cell r="C566">
            <v>2</v>
          </cell>
          <cell r="D566" t="str">
            <v>SGN G4</v>
          </cell>
          <cell r="E566" t="str">
            <v>Air</v>
          </cell>
          <cell r="F566" t="str">
            <v>CS</v>
          </cell>
          <cell r="G566">
            <v>0</v>
          </cell>
          <cell r="H566">
            <v>0</v>
          </cell>
          <cell r="I566">
            <v>2023</v>
          </cell>
          <cell r="J566" t="str">
            <v>Actual</v>
          </cell>
        </row>
        <row r="567">
          <cell r="B567" t="str">
            <v>ITGM</v>
          </cell>
          <cell r="C567">
            <v>2</v>
          </cell>
          <cell r="D567" t="str">
            <v>SGN G4</v>
          </cell>
          <cell r="E567" t="str">
            <v>Air</v>
          </cell>
          <cell r="F567" t="str">
            <v>CS</v>
          </cell>
          <cell r="G567">
            <v>0</v>
          </cell>
          <cell r="H567">
            <v>0</v>
          </cell>
          <cell r="I567">
            <v>2023</v>
          </cell>
          <cell r="J567" t="str">
            <v>Actual</v>
          </cell>
        </row>
        <row r="568">
          <cell r="B568" t="str">
            <v>OBIITA</v>
          </cell>
          <cell r="C568">
            <v>2</v>
          </cell>
          <cell r="D568" t="str">
            <v>SGN G4</v>
          </cell>
          <cell r="E568" t="str">
            <v>Air</v>
          </cell>
          <cell r="F568" t="str">
            <v>CS</v>
          </cell>
          <cell r="G568">
            <v>0</v>
          </cell>
          <cell r="H568">
            <v>0</v>
          </cell>
          <cell r="I568">
            <v>2023</v>
          </cell>
          <cell r="J568" t="str">
            <v>Actual</v>
          </cell>
        </row>
        <row r="569">
          <cell r="B569" t="str">
            <v>OBIPOL</v>
          </cell>
          <cell r="C569">
            <v>2</v>
          </cell>
          <cell r="D569" t="str">
            <v>SGN G4</v>
          </cell>
          <cell r="E569" t="str">
            <v>Air</v>
          </cell>
          <cell r="F569" t="str">
            <v>CS</v>
          </cell>
          <cell r="G569">
            <v>0</v>
          </cell>
          <cell r="H569">
            <v>0</v>
          </cell>
          <cell r="I569">
            <v>2023</v>
          </cell>
          <cell r="J569" t="str">
            <v>Actual</v>
          </cell>
        </row>
        <row r="570">
          <cell r="B570" t="str">
            <v>OUTDOR</v>
          </cell>
          <cell r="C570">
            <v>2</v>
          </cell>
          <cell r="D570" t="str">
            <v>SGN G4</v>
          </cell>
          <cell r="E570" t="str">
            <v>Air</v>
          </cell>
          <cell r="F570" t="str">
            <v>CS</v>
          </cell>
          <cell r="G570">
            <v>12</v>
          </cell>
          <cell r="H570">
            <v>9.1145833333333329E-2</v>
          </cell>
          <cell r="I570">
            <v>2023</v>
          </cell>
          <cell r="J570" t="str">
            <v>Actual</v>
          </cell>
        </row>
        <row r="571">
          <cell r="B571" t="str">
            <v>PACSUN</v>
          </cell>
          <cell r="C571">
            <v>2</v>
          </cell>
          <cell r="D571" t="str">
            <v>SGN G4</v>
          </cell>
          <cell r="E571" t="str">
            <v>Air</v>
          </cell>
          <cell r="F571" t="str">
            <v>CS</v>
          </cell>
          <cell r="G571">
            <v>1</v>
          </cell>
          <cell r="H571">
            <v>0</v>
          </cell>
          <cell r="I571">
            <v>2023</v>
          </cell>
          <cell r="J571" t="str">
            <v>Actual</v>
          </cell>
        </row>
        <row r="572">
          <cell r="B572" t="str">
            <v>RIPC</v>
          </cell>
          <cell r="C572">
            <v>2</v>
          </cell>
          <cell r="D572" t="str">
            <v>SGN G4</v>
          </cell>
          <cell r="E572" t="str">
            <v>Air</v>
          </cell>
          <cell r="F572" t="str">
            <v>CS</v>
          </cell>
          <cell r="G572">
            <v>0</v>
          </cell>
          <cell r="H572">
            <v>0</v>
          </cell>
          <cell r="I572">
            <v>2023</v>
          </cell>
          <cell r="J572" t="str">
            <v>Actual</v>
          </cell>
        </row>
        <row r="573">
          <cell r="B573" t="str">
            <v>RIPP</v>
          </cell>
          <cell r="C573">
            <v>2</v>
          </cell>
          <cell r="D573" t="str">
            <v>SGN G4</v>
          </cell>
          <cell r="E573" t="str">
            <v>Air</v>
          </cell>
          <cell r="F573" t="str">
            <v>CS</v>
          </cell>
          <cell r="G573">
            <v>0</v>
          </cell>
          <cell r="H573">
            <v>0</v>
          </cell>
          <cell r="I573">
            <v>2023</v>
          </cell>
          <cell r="J573" t="str">
            <v>Actual</v>
          </cell>
        </row>
        <row r="574">
          <cell r="B574" t="str">
            <v>SPENCR</v>
          </cell>
          <cell r="C574">
            <v>2</v>
          </cell>
          <cell r="D574" t="str">
            <v>SGN G4</v>
          </cell>
          <cell r="E574" t="str">
            <v>Air</v>
          </cell>
          <cell r="F574" t="str">
            <v>CS</v>
          </cell>
          <cell r="G574">
            <v>0</v>
          </cell>
          <cell r="H574">
            <v>0</v>
          </cell>
          <cell r="I574">
            <v>2023</v>
          </cell>
          <cell r="J574" t="str">
            <v>Actual</v>
          </cell>
        </row>
        <row r="575">
          <cell r="B575" t="str">
            <v>TOMBOD</v>
          </cell>
          <cell r="C575">
            <v>2</v>
          </cell>
          <cell r="D575" t="str">
            <v>SGN G4</v>
          </cell>
          <cell r="E575" t="str">
            <v>Air</v>
          </cell>
          <cell r="F575" t="str">
            <v>CS</v>
          </cell>
          <cell r="G575">
            <v>0</v>
          </cell>
          <cell r="H575">
            <v>0</v>
          </cell>
          <cell r="I575">
            <v>2023</v>
          </cell>
          <cell r="J575" t="str">
            <v>Actual</v>
          </cell>
        </row>
        <row r="576">
          <cell r="B576" t="str">
            <v>TOMFTW</v>
          </cell>
          <cell r="C576">
            <v>2</v>
          </cell>
          <cell r="D576" t="str">
            <v>SGN G4</v>
          </cell>
          <cell r="E576" t="str">
            <v>Air</v>
          </cell>
          <cell r="F576" t="str">
            <v>CS</v>
          </cell>
          <cell r="G576">
            <v>0</v>
          </cell>
          <cell r="H576">
            <v>0</v>
          </cell>
          <cell r="I576">
            <v>2023</v>
          </cell>
          <cell r="J576" t="str">
            <v>Actual</v>
          </cell>
        </row>
        <row r="577">
          <cell r="B577" t="str">
            <v>TOMHAN</v>
          </cell>
          <cell r="C577">
            <v>2</v>
          </cell>
          <cell r="D577" t="str">
            <v>SGN G4</v>
          </cell>
          <cell r="E577" t="str">
            <v>Air</v>
          </cell>
          <cell r="F577" t="str">
            <v>CS</v>
          </cell>
          <cell r="G577">
            <v>0</v>
          </cell>
          <cell r="H577">
            <v>0</v>
          </cell>
          <cell r="I577">
            <v>2023</v>
          </cell>
          <cell r="J577" t="str">
            <v>Actual</v>
          </cell>
        </row>
        <row r="578">
          <cell r="B578" t="str">
            <v>TOMJEU</v>
          </cell>
          <cell r="C578">
            <v>2</v>
          </cell>
          <cell r="D578" t="str">
            <v>SGN G4</v>
          </cell>
          <cell r="E578" t="str">
            <v>Air</v>
          </cell>
          <cell r="F578" t="str">
            <v>CS</v>
          </cell>
          <cell r="G578">
            <v>0</v>
          </cell>
          <cell r="H578">
            <v>0</v>
          </cell>
          <cell r="I578">
            <v>2023</v>
          </cell>
          <cell r="J578" t="str">
            <v>Actual</v>
          </cell>
        </row>
        <row r="579">
          <cell r="B579" t="str">
            <v>TOMRTL</v>
          </cell>
          <cell r="C579">
            <v>2</v>
          </cell>
          <cell r="D579" t="str">
            <v>SGN G4</v>
          </cell>
          <cell r="E579" t="str">
            <v>Air</v>
          </cell>
          <cell r="F579" t="str">
            <v>CS</v>
          </cell>
          <cell r="G579">
            <v>0</v>
          </cell>
          <cell r="H579">
            <v>0</v>
          </cell>
          <cell r="I579">
            <v>2023</v>
          </cell>
          <cell r="J579" t="str">
            <v>Actual</v>
          </cell>
        </row>
        <row r="580">
          <cell r="B580" t="str">
            <v>TRU</v>
          </cell>
          <cell r="C580">
            <v>2</v>
          </cell>
          <cell r="D580" t="str">
            <v>SGN G4</v>
          </cell>
          <cell r="E580" t="str">
            <v>Air</v>
          </cell>
          <cell r="F580" t="str">
            <v>CS</v>
          </cell>
          <cell r="G580">
            <v>0</v>
          </cell>
          <cell r="H580">
            <v>0</v>
          </cell>
          <cell r="I580">
            <v>2023</v>
          </cell>
          <cell r="J580" t="str">
            <v>Actual</v>
          </cell>
        </row>
        <row r="581">
          <cell r="B581" t="str">
            <v>AAFES</v>
          </cell>
          <cell r="C581">
            <v>2</v>
          </cell>
          <cell r="D581" t="str">
            <v>SGN G5</v>
          </cell>
          <cell r="E581" t="str">
            <v>Air</v>
          </cell>
          <cell r="F581" t="str">
            <v>CS</v>
          </cell>
          <cell r="G581">
            <v>0</v>
          </cell>
          <cell r="H581">
            <v>0</v>
          </cell>
          <cell r="I581">
            <v>2023</v>
          </cell>
          <cell r="J581" t="str">
            <v>Actual</v>
          </cell>
        </row>
        <row r="582">
          <cell r="B582" t="str">
            <v>ALLB</v>
          </cell>
          <cell r="C582">
            <v>2</v>
          </cell>
          <cell r="D582" t="str">
            <v>SGN G5</v>
          </cell>
          <cell r="E582" t="str">
            <v>Air</v>
          </cell>
          <cell r="F582" t="str">
            <v>CS</v>
          </cell>
          <cell r="G582">
            <v>0</v>
          </cell>
          <cell r="H582">
            <v>0</v>
          </cell>
          <cell r="I582">
            <v>2023</v>
          </cell>
          <cell r="J582" t="str">
            <v>Actual</v>
          </cell>
        </row>
        <row r="583">
          <cell r="B583" t="str">
            <v>DORM</v>
          </cell>
          <cell r="C583">
            <v>2</v>
          </cell>
          <cell r="D583" t="str">
            <v>SGN G5</v>
          </cell>
          <cell r="E583" t="str">
            <v>Air</v>
          </cell>
          <cell r="F583" t="str">
            <v>CS</v>
          </cell>
          <cell r="G583">
            <v>0</v>
          </cell>
          <cell r="H583">
            <v>0</v>
          </cell>
          <cell r="I583">
            <v>2023</v>
          </cell>
          <cell r="J583" t="str">
            <v>Actual</v>
          </cell>
        </row>
        <row r="584">
          <cell r="B584" t="str">
            <v>DSAQSP</v>
          </cell>
          <cell r="C584">
            <v>2</v>
          </cell>
          <cell r="D584" t="str">
            <v>SGN G5</v>
          </cell>
          <cell r="E584" t="str">
            <v>Air</v>
          </cell>
          <cell r="F584" t="str">
            <v>CS</v>
          </cell>
          <cell r="G584">
            <v>0</v>
          </cell>
          <cell r="H584">
            <v>0</v>
          </cell>
          <cell r="I584">
            <v>2023</v>
          </cell>
          <cell r="J584" t="str">
            <v>Actual</v>
          </cell>
        </row>
        <row r="585">
          <cell r="B585" t="str">
            <v>EMCI</v>
          </cell>
          <cell r="C585">
            <v>2</v>
          </cell>
          <cell r="D585" t="str">
            <v>SGN G5</v>
          </cell>
          <cell r="E585" t="str">
            <v>Air</v>
          </cell>
          <cell r="F585" t="str">
            <v>CS</v>
          </cell>
          <cell r="G585">
            <v>0</v>
          </cell>
          <cell r="H585">
            <v>0</v>
          </cell>
          <cell r="I585">
            <v>2023</v>
          </cell>
          <cell r="J585" t="str">
            <v>Actual</v>
          </cell>
        </row>
        <row r="586">
          <cell r="B586" t="str">
            <v>LIICO</v>
          </cell>
          <cell r="C586">
            <v>2</v>
          </cell>
          <cell r="D586" t="str">
            <v>SGN G5</v>
          </cell>
          <cell r="E586" t="str">
            <v>Air</v>
          </cell>
          <cell r="F586" t="str">
            <v>CS</v>
          </cell>
          <cell r="G586">
            <v>0</v>
          </cell>
          <cell r="H586">
            <v>0</v>
          </cell>
          <cell r="I586">
            <v>2023</v>
          </cell>
          <cell r="J586" t="str">
            <v>Actual</v>
          </cell>
        </row>
        <row r="587">
          <cell r="B587" t="str">
            <v>LIIRE</v>
          </cell>
          <cell r="C587">
            <v>2</v>
          </cell>
          <cell r="D587" t="str">
            <v>SGN G5</v>
          </cell>
          <cell r="E587" t="str">
            <v>Air</v>
          </cell>
          <cell r="F587" t="str">
            <v>CS</v>
          </cell>
          <cell r="G587">
            <v>0</v>
          </cell>
          <cell r="H587">
            <v>0</v>
          </cell>
          <cell r="I587">
            <v>2023</v>
          </cell>
          <cell r="J587" t="str">
            <v>Actual</v>
          </cell>
        </row>
        <row r="588">
          <cell r="B588" t="str">
            <v>LIIWWR</v>
          </cell>
          <cell r="C588">
            <v>2</v>
          </cell>
          <cell r="D588" t="str">
            <v>SGN G5</v>
          </cell>
          <cell r="E588" t="str">
            <v>Air</v>
          </cell>
          <cell r="F588" t="str">
            <v>CS</v>
          </cell>
          <cell r="G588">
            <v>0</v>
          </cell>
          <cell r="H588">
            <v>0</v>
          </cell>
          <cell r="I588">
            <v>2023</v>
          </cell>
          <cell r="J588" t="str">
            <v>Actual</v>
          </cell>
        </row>
        <row r="589">
          <cell r="B589" t="str">
            <v>MKI</v>
          </cell>
          <cell r="C589">
            <v>2</v>
          </cell>
          <cell r="D589" t="str">
            <v>SGN G5</v>
          </cell>
          <cell r="E589" t="str">
            <v>Air</v>
          </cell>
          <cell r="F589" t="str">
            <v>CS</v>
          </cell>
          <cell r="G589">
            <v>0</v>
          </cell>
          <cell r="H589">
            <v>0</v>
          </cell>
          <cell r="I589">
            <v>2023</v>
          </cell>
          <cell r="J589" t="str">
            <v>Actual</v>
          </cell>
        </row>
        <row r="590">
          <cell r="B590" t="str">
            <v>NHAC</v>
          </cell>
          <cell r="C590">
            <v>2</v>
          </cell>
          <cell r="D590" t="str">
            <v>SGN G5</v>
          </cell>
          <cell r="E590" t="str">
            <v>Air</v>
          </cell>
          <cell r="F590" t="str">
            <v>CS</v>
          </cell>
          <cell r="G590">
            <v>0</v>
          </cell>
          <cell r="H590">
            <v>0</v>
          </cell>
          <cell r="I590">
            <v>2023</v>
          </cell>
          <cell r="J590" t="str">
            <v>Actual</v>
          </cell>
        </row>
        <row r="591">
          <cell r="B591" t="str">
            <v>PVHJA</v>
          </cell>
          <cell r="C591">
            <v>2</v>
          </cell>
          <cell r="D591" t="str">
            <v>SGN G5</v>
          </cell>
          <cell r="E591" t="str">
            <v>Air</v>
          </cell>
          <cell r="F591" t="str">
            <v>CS</v>
          </cell>
          <cell r="G591">
            <v>0</v>
          </cell>
          <cell r="H591">
            <v>0</v>
          </cell>
          <cell r="I591">
            <v>2023</v>
          </cell>
          <cell r="J591" t="str">
            <v>Actual</v>
          </cell>
        </row>
        <row r="592">
          <cell r="B592" t="str">
            <v>THAS</v>
          </cell>
          <cell r="C592">
            <v>2</v>
          </cell>
          <cell r="D592" t="str">
            <v>SGN G5</v>
          </cell>
          <cell r="E592" t="str">
            <v>Air</v>
          </cell>
          <cell r="F592" t="str">
            <v>CS</v>
          </cell>
          <cell r="G592">
            <v>0</v>
          </cell>
          <cell r="H592">
            <v>0</v>
          </cell>
          <cell r="I592">
            <v>2023</v>
          </cell>
          <cell r="J592" t="str">
            <v>Actual</v>
          </cell>
        </row>
        <row r="593">
          <cell r="B593" t="str">
            <v>WARAS</v>
          </cell>
          <cell r="C593">
            <v>2</v>
          </cell>
          <cell r="D593" t="str">
            <v>SGN G5</v>
          </cell>
          <cell r="E593" t="str">
            <v>Air</v>
          </cell>
          <cell r="F593" t="str">
            <v>CS</v>
          </cell>
          <cell r="G593">
            <v>0</v>
          </cell>
          <cell r="H593">
            <v>0</v>
          </cell>
          <cell r="I593">
            <v>2023</v>
          </cell>
          <cell r="J593" t="str">
            <v>Actual</v>
          </cell>
        </row>
        <row r="594">
          <cell r="B594" t="str">
            <v>WYNBRG</v>
          </cell>
          <cell r="C594">
            <v>2</v>
          </cell>
          <cell r="D594" t="str">
            <v>SGN G3</v>
          </cell>
          <cell r="E594" t="str">
            <v>Air</v>
          </cell>
          <cell r="F594" t="str">
            <v>CS</v>
          </cell>
          <cell r="G594">
            <v>0</v>
          </cell>
          <cell r="H594">
            <v>0</v>
          </cell>
          <cell r="I594">
            <v>2023</v>
          </cell>
          <cell r="J594" t="str">
            <v>Actual</v>
          </cell>
        </row>
        <row r="595">
          <cell r="B595" t="str">
            <v>X47BL</v>
          </cell>
          <cell r="C595">
            <v>2</v>
          </cell>
          <cell r="D595" t="str">
            <v>SGN G5</v>
          </cell>
          <cell r="E595" t="str">
            <v>Air</v>
          </cell>
          <cell r="F595" t="str">
            <v>CS</v>
          </cell>
          <cell r="G595">
            <v>0</v>
          </cell>
          <cell r="H595">
            <v>0</v>
          </cell>
          <cell r="I595">
            <v>2023</v>
          </cell>
          <cell r="J595" t="str">
            <v>Actual</v>
          </cell>
        </row>
        <row r="596">
          <cell r="B596" t="str">
            <v>XATPE</v>
          </cell>
          <cell r="C596">
            <v>2</v>
          </cell>
          <cell r="D596" t="str">
            <v>SGN G5</v>
          </cell>
          <cell r="E596" t="str">
            <v>Air</v>
          </cell>
          <cell r="F596" t="str">
            <v>CS</v>
          </cell>
          <cell r="G596">
            <v>0</v>
          </cell>
          <cell r="H596">
            <v>0</v>
          </cell>
          <cell r="I596">
            <v>2023</v>
          </cell>
          <cell r="J596" t="str">
            <v>Actual</v>
          </cell>
        </row>
        <row r="597">
          <cell r="B597" t="str">
            <v>XBLAIN</v>
          </cell>
          <cell r="C597">
            <v>2</v>
          </cell>
          <cell r="D597" t="str">
            <v>SGN G5</v>
          </cell>
          <cell r="E597" t="str">
            <v>Air</v>
          </cell>
          <cell r="F597" t="str">
            <v>CS</v>
          </cell>
          <cell r="G597">
            <v>0</v>
          </cell>
          <cell r="H597">
            <v>0</v>
          </cell>
          <cell r="I597">
            <v>2023</v>
          </cell>
          <cell r="J597" t="str">
            <v>Actual</v>
          </cell>
        </row>
        <row r="598">
          <cell r="B598" t="str">
            <v>XCALM</v>
          </cell>
          <cell r="C598">
            <v>2</v>
          </cell>
          <cell r="D598" t="str">
            <v>SGN G5</v>
          </cell>
          <cell r="E598" t="str">
            <v>Air</v>
          </cell>
          <cell r="F598" t="str">
            <v>CS</v>
          </cell>
          <cell r="G598">
            <v>0</v>
          </cell>
          <cell r="H598">
            <v>0</v>
          </cell>
          <cell r="I598">
            <v>2023</v>
          </cell>
          <cell r="J598" t="str">
            <v>Actual</v>
          </cell>
        </row>
        <row r="599">
          <cell r="B599" t="str">
            <v>XHBIL</v>
          </cell>
          <cell r="C599">
            <v>2</v>
          </cell>
          <cell r="D599" t="str">
            <v>SGN G5</v>
          </cell>
          <cell r="E599" t="str">
            <v>Air</v>
          </cell>
          <cell r="F599" t="str">
            <v>CS</v>
          </cell>
          <cell r="G599">
            <v>0</v>
          </cell>
          <cell r="H599">
            <v>0</v>
          </cell>
          <cell r="I599">
            <v>2023</v>
          </cell>
          <cell r="J599" t="str">
            <v>Actual</v>
          </cell>
        </row>
        <row r="600">
          <cell r="B600" t="str">
            <v>XKEENI</v>
          </cell>
          <cell r="C600">
            <v>2</v>
          </cell>
          <cell r="D600" t="str">
            <v>SGN G5</v>
          </cell>
          <cell r="E600" t="str">
            <v>Air</v>
          </cell>
          <cell r="F600" t="str">
            <v>CS</v>
          </cell>
          <cell r="G600">
            <v>0</v>
          </cell>
          <cell r="H600">
            <v>0</v>
          </cell>
          <cell r="I600">
            <v>2023</v>
          </cell>
          <cell r="J600" t="str">
            <v>Actual</v>
          </cell>
        </row>
        <row r="601">
          <cell r="B601" t="str">
            <v>XREDC</v>
          </cell>
          <cell r="C601">
            <v>2</v>
          </cell>
          <cell r="D601" t="str">
            <v>SGN G5</v>
          </cell>
          <cell r="E601" t="str">
            <v>Air</v>
          </cell>
          <cell r="F601" t="str">
            <v>CS</v>
          </cell>
          <cell r="G601">
            <v>0</v>
          </cell>
          <cell r="H601">
            <v>0</v>
          </cell>
          <cell r="I601">
            <v>2023</v>
          </cell>
          <cell r="J601" t="str">
            <v>Actual</v>
          </cell>
        </row>
        <row r="602">
          <cell r="B602" t="str">
            <v>XSOLS</v>
          </cell>
          <cell r="C602">
            <v>2</v>
          </cell>
          <cell r="D602" t="str">
            <v>SGN G5</v>
          </cell>
          <cell r="E602" t="str">
            <v>Air</v>
          </cell>
          <cell r="F602" t="str">
            <v>CS</v>
          </cell>
          <cell r="G602">
            <v>0</v>
          </cell>
          <cell r="H602">
            <v>0</v>
          </cell>
          <cell r="I602">
            <v>2023</v>
          </cell>
          <cell r="J602" t="str">
            <v>Actual</v>
          </cell>
        </row>
        <row r="603">
          <cell r="B603" t="str">
            <v>USBOX</v>
          </cell>
          <cell r="C603">
            <v>2</v>
          </cell>
          <cell r="D603" t="str">
            <v>SGN G5</v>
          </cell>
          <cell r="E603" t="str">
            <v>Air</v>
          </cell>
          <cell r="F603" t="str">
            <v>CS</v>
          </cell>
          <cell r="G603">
            <v>0</v>
          </cell>
          <cell r="H603">
            <v>0</v>
          </cell>
          <cell r="I603">
            <v>2023</v>
          </cell>
          <cell r="J603" t="str">
            <v>Actual</v>
          </cell>
        </row>
        <row r="604">
          <cell r="B604" t="str">
            <v>SINBOX</v>
          </cell>
          <cell r="C604">
            <v>2</v>
          </cell>
          <cell r="D604" t="str">
            <v>SGN G5</v>
          </cell>
          <cell r="E604" t="str">
            <v>Air</v>
          </cell>
          <cell r="F604" t="str">
            <v>CS</v>
          </cell>
          <cell r="G604">
            <v>0</v>
          </cell>
          <cell r="H604">
            <v>0</v>
          </cell>
          <cell r="I604">
            <v>2023</v>
          </cell>
          <cell r="J604" t="str">
            <v>Actual</v>
          </cell>
        </row>
        <row r="605">
          <cell r="B605" t="str">
            <v>EMLUX</v>
          </cell>
          <cell r="C605">
            <v>2</v>
          </cell>
          <cell r="D605" t="str">
            <v>SGN G4</v>
          </cell>
          <cell r="E605" t="str">
            <v>Air</v>
          </cell>
          <cell r="F605" t="str">
            <v>CS</v>
          </cell>
          <cell r="G605">
            <v>0</v>
          </cell>
          <cell r="H605">
            <v>0</v>
          </cell>
          <cell r="I605">
            <v>2023</v>
          </cell>
          <cell r="J605" t="str">
            <v>Actual</v>
          </cell>
        </row>
        <row r="606">
          <cell r="B606" t="str">
            <v>EUROM</v>
          </cell>
          <cell r="C606">
            <v>2</v>
          </cell>
          <cell r="D606" t="str">
            <v>SGN G4</v>
          </cell>
          <cell r="E606" t="str">
            <v>Air</v>
          </cell>
          <cell r="F606" t="str">
            <v>CS</v>
          </cell>
          <cell r="G606">
            <v>0</v>
          </cell>
          <cell r="H606">
            <v>0</v>
          </cell>
          <cell r="I606">
            <v>2023</v>
          </cell>
          <cell r="J606" t="str">
            <v>Actual</v>
          </cell>
        </row>
        <row r="607">
          <cell r="B607" t="str">
            <v>SWOOSH</v>
          </cell>
          <cell r="C607">
            <v>2</v>
          </cell>
          <cell r="D607" t="str">
            <v>SGN G1</v>
          </cell>
          <cell r="E607" t="str">
            <v>Sea</v>
          </cell>
          <cell r="F607" t="str">
            <v>CS</v>
          </cell>
          <cell r="G607">
            <v>2415</v>
          </cell>
          <cell r="H607">
            <v>6.9140861475694431</v>
          </cell>
          <cell r="I607">
            <v>2023</v>
          </cell>
          <cell r="J607" t="str">
            <v>Actual</v>
          </cell>
        </row>
        <row r="608">
          <cell r="B608" t="str">
            <v>CONVRS</v>
          </cell>
          <cell r="C608">
            <v>2</v>
          </cell>
          <cell r="D608" t="str">
            <v>SGN G1</v>
          </cell>
          <cell r="E608" t="str">
            <v>Sea</v>
          </cell>
          <cell r="F608" t="str">
            <v>CS</v>
          </cell>
          <cell r="G608">
            <v>8</v>
          </cell>
          <cell r="H608">
            <v>6.6357843137254902E-2</v>
          </cell>
          <cell r="I608">
            <v>2023</v>
          </cell>
          <cell r="J608" t="str">
            <v>Actual</v>
          </cell>
        </row>
        <row r="609">
          <cell r="B609" t="str">
            <v>COLE</v>
          </cell>
          <cell r="C609">
            <v>2</v>
          </cell>
          <cell r="D609" t="str">
            <v>SGN G1</v>
          </cell>
          <cell r="E609" t="str">
            <v>Sea</v>
          </cell>
          <cell r="F609" t="str">
            <v>CS</v>
          </cell>
          <cell r="G609">
            <v>11</v>
          </cell>
          <cell r="H609">
            <v>0</v>
          </cell>
          <cell r="I609">
            <v>2023</v>
          </cell>
          <cell r="J609" t="str">
            <v>Actual</v>
          </cell>
        </row>
        <row r="610">
          <cell r="B610" t="str">
            <v>AAFZE</v>
          </cell>
          <cell r="C610">
            <v>2</v>
          </cell>
          <cell r="D610" t="str">
            <v>SGN G2</v>
          </cell>
          <cell r="E610" t="str">
            <v>Sea</v>
          </cell>
          <cell r="F610" t="str">
            <v>CS</v>
          </cell>
          <cell r="G610">
            <v>0</v>
          </cell>
          <cell r="H610">
            <v>0</v>
          </cell>
          <cell r="I610">
            <v>2023</v>
          </cell>
          <cell r="J610" t="str">
            <v>Actual</v>
          </cell>
        </row>
        <row r="611">
          <cell r="B611" t="str">
            <v>AEBV</v>
          </cell>
          <cell r="C611">
            <v>2</v>
          </cell>
          <cell r="D611" t="str">
            <v>SGN G2</v>
          </cell>
          <cell r="E611" t="str">
            <v>Sea</v>
          </cell>
          <cell r="F611" t="str">
            <v>CS</v>
          </cell>
          <cell r="G611">
            <v>89</v>
          </cell>
          <cell r="H611">
            <v>1.4150059027777777</v>
          </cell>
          <cell r="I611">
            <v>2023</v>
          </cell>
          <cell r="J611" t="str">
            <v>Actual</v>
          </cell>
        </row>
        <row r="612">
          <cell r="B612" t="str">
            <v>ANNINC</v>
          </cell>
          <cell r="C612">
            <v>2</v>
          </cell>
          <cell r="D612" t="str">
            <v>SGN G2</v>
          </cell>
          <cell r="E612" t="str">
            <v>Sea</v>
          </cell>
          <cell r="F612" t="str">
            <v>CS</v>
          </cell>
          <cell r="G612">
            <v>45</v>
          </cell>
          <cell r="H612">
            <v>0</v>
          </cell>
          <cell r="I612">
            <v>2023</v>
          </cell>
          <cell r="J612" t="str">
            <v>Actual</v>
          </cell>
        </row>
        <row r="613">
          <cell r="B613" t="str">
            <v>ARMOUR</v>
          </cell>
          <cell r="C613">
            <v>2</v>
          </cell>
          <cell r="D613" t="str">
            <v>SGN G2</v>
          </cell>
          <cell r="E613" t="str">
            <v>Sea</v>
          </cell>
          <cell r="F613" t="str">
            <v>CS</v>
          </cell>
          <cell r="G613">
            <v>77</v>
          </cell>
          <cell r="H613">
            <v>1.2441344464869279</v>
          </cell>
          <cell r="I613">
            <v>2023</v>
          </cell>
          <cell r="J613" t="str">
            <v>Actual</v>
          </cell>
        </row>
        <row r="614">
          <cell r="B614" t="str">
            <v>ATC</v>
          </cell>
          <cell r="C614">
            <v>2</v>
          </cell>
          <cell r="D614" t="str">
            <v>SGN G2</v>
          </cell>
          <cell r="E614" t="str">
            <v>Sea</v>
          </cell>
          <cell r="F614" t="str">
            <v>CS</v>
          </cell>
          <cell r="G614">
            <v>28</v>
          </cell>
          <cell r="H614">
            <v>0.12513597222222222</v>
          </cell>
          <cell r="I614">
            <v>2023</v>
          </cell>
          <cell r="J614" t="str">
            <v>Actual</v>
          </cell>
        </row>
        <row r="615">
          <cell r="B615" t="str">
            <v>ATCSTS</v>
          </cell>
          <cell r="C615">
            <v>2</v>
          </cell>
          <cell r="D615" t="str">
            <v>SGN G2</v>
          </cell>
          <cell r="E615" t="str">
            <v>Sea</v>
          </cell>
          <cell r="F615" t="str">
            <v>CS</v>
          </cell>
          <cell r="G615">
            <v>1</v>
          </cell>
          <cell r="H615">
            <v>0</v>
          </cell>
          <cell r="I615">
            <v>2023</v>
          </cell>
          <cell r="J615" t="str">
            <v>Actual</v>
          </cell>
        </row>
        <row r="616">
          <cell r="B616" t="str">
            <v>ATS</v>
          </cell>
          <cell r="C616">
            <v>2</v>
          </cell>
          <cell r="D616" t="str">
            <v>SGN G2</v>
          </cell>
          <cell r="E616" t="str">
            <v>Sea</v>
          </cell>
          <cell r="F616" t="str">
            <v>CS</v>
          </cell>
          <cell r="G616">
            <v>6</v>
          </cell>
          <cell r="H616">
            <v>0</v>
          </cell>
          <cell r="I616">
            <v>2023</v>
          </cell>
          <cell r="J616" t="str">
            <v>Actual</v>
          </cell>
        </row>
        <row r="617">
          <cell r="B617" t="str">
            <v>HORBAC</v>
          </cell>
          <cell r="C617">
            <v>2</v>
          </cell>
          <cell r="D617" t="str">
            <v>SGN G2</v>
          </cell>
          <cell r="E617" t="str">
            <v>Sea</v>
          </cell>
          <cell r="F617" t="str">
            <v>CS</v>
          </cell>
          <cell r="G617">
            <v>43</v>
          </cell>
          <cell r="H617">
            <v>0</v>
          </cell>
          <cell r="I617">
            <v>2023</v>
          </cell>
          <cell r="J617" t="str">
            <v>Actual</v>
          </cell>
        </row>
        <row r="618">
          <cell r="B618" t="str">
            <v>HORBUB</v>
          </cell>
          <cell r="C618">
            <v>2</v>
          </cell>
          <cell r="D618" t="str">
            <v>SGN G2</v>
          </cell>
          <cell r="E618" t="str">
            <v>Sea</v>
          </cell>
          <cell r="F618" t="str">
            <v>CS</v>
          </cell>
          <cell r="G618">
            <v>0</v>
          </cell>
          <cell r="H618">
            <v>0</v>
          </cell>
          <cell r="I618">
            <v>2023</v>
          </cell>
          <cell r="J618" t="str">
            <v>Actual</v>
          </cell>
        </row>
        <row r="619">
          <cell r="B619" t="str">
            <v>HOSLEY</v>
          </cell>
          <cell r="C619">
            <v>2</v>
          </cell>
          <cell r="D619" t="str">
            <v>SGN G2</v>
          </cell>
          <cell r="E619" t="str">
            <v>Sea</v>
          </cell>
          <cell r="F619" t="str">
            <v>CS</v>
          </cell>
          <cell r="G619">
            <v>0</v>
          </cell>
          <cell r="H619">
            <v>0</v>
          </cell>
          <cell r="I619">
            <v>2023</v>
          </cell>
          <cell r="J619" t="str">
            <v>Actual</v>
          </cell>
        </row>
        <row r="620">
          <cell r="B620" t="str">
            <v>JCREW</v>
          </cell>
          <cell r="C620">
            <v>2</v>
          </cell>
          <cell r="D620" t="str">
            <v>SGN G2</v>
          </cell>
          <cell r="E620" t="str">
            <v>Sea</v>
          </cell>
          <cell r="F620" t="str">
            <v>CS</v>
          </cell>
          <cell r="G620">
            <v>5</v>
          </cell>
          <cell r="H620">
            <v>0.40117968749999999</v>
          </cell>
          <cell r="I620">
            <v>2023</v>
          </cell>
          <cell r="J620" t="str">
            <v>Actual</v>
          </cell>
        </row>
        <row r="621">
          <cell r="B621" t="str">
            <v>NBAL</v>
          </cell>
          <cell r="C621">
            <v>2</v>
          </cell>
          <cell r="D621" t="str">
            <v>SGN G2</v>
          </cell>
          <cell r="E621" t="str">
            <v>Sea</v>
          </cell>
          <cell r="F621" t="str">
            <v>CS</v>
          </cell>
          <cell r="G621">
            <v>276</v>
          </cell>
          <cell r="H621">
            <v>0.18663725000000003</v>
          </cell>
          <cell r="I621">
            <v>2023</v>
          </cell>
          <cell r="J621" t="str">
            <v>Actual</v>
          </cell>
        </row>
        <row r="622">
          <cell r="B622" t="str">
            <v>NBC</v>
          </cell>
          <cell r="C622">
            <v>2</v>
          </cell>
          <cell r="D622" t="str">
            <v>SGN G2</v>
          </cell>
          <cell r="E622" t="str">
            <v>Sea</v>
          </cell>
          <cell r="F622" t="str">
            <v>CS</v>
          </cell>
          <cell r="G622">
            <v>18</v>
          </cell>
          <cell r="H622">
            <v>0.27596966628086422</v>
          </cell>
          <cell r="I622">
            <v>2023</v>
          </cell>
          <cell r="J622" t="str">
            <v>Actual</v>
          </cell>
        </row>
        <row r="623">
          <cell r="B623" t="str">
            <v>NBMY</v>
          </cell>
          <cell r="C623">
            <v>2</v>
          </cell>
          <cell r="D623" t="str">
            <v>SGN G2</v>
          </cell>
          <cell r="E623" t="str">
            <v>Sea</v>
          </cell>
          <cell r="F623" t="str">
            <v>CS</v>
          </cell>
          <cell r="G623">
            <v>27</v>
          </cell>
          <cell r="H623">
            <v>0.10366154513888889</v>
          </cell>
          <cell r="I623">
            <v>2023</v>
          </cell>
          <cell r="J623" t="str">
            <v>Actual</v>
          </cell>
        </row>
        <row r="624">
          <cell r="B624" t="str">
            <v>NBSG</v>
          </cell>
          <cell r="C624">
            <v>2</v>
          </cell>
          <cell r="D624" t="str">
            <v>SGN G2</v>
          </cell>
          <cell r="E624" t="str">
            <v>Sea</v>
          </cell>
          <cell r="F624" t="str">
            <v>CS</v>
          </cell>
          <cell r="G624">
            <v>19</v>
          </cell>
          <cell r="H624">
            <v>0.13284385416666666</v>
          </cell>
          <cell r="I624">
            <v>2023</v>
          </cell>
          <cell r="J624" t="str">
            <v>Actual</v>
          </cell>
        </row>
        <row r="625">
          <cell r="B625" t="str">
            <v>UADSHP</v>
          </cell>
          <cell r="C625">
            <v>2</v>
          </cell>
          <cell r="D625" t="str">
            <v>SGN G2</v>
          </cell>
          <cell r="E625" t="str">
            <v>Sea</v>
          </cell>
          <cell r="F625" t="str">
            <v>CS</v>
          </cell>
          <cell r="G625">
            <v>0</v>
          </cell>
          <cell r="H625">
            <v>9.404010416666668E-2</v>
          </cell>
          <cell r="I625">
            <v>2023</v>
          </cell>
          <cell r="J625" t="str">
            <v>Actual</v>
          </cell>
        </row>
        <row r="626">
          <cell r="B626" t="str">
            <v>WARMEX</v>
          </cell>
          <cell r="C626">
            <v>2</v>
          </cell>
          <cell r="D626" t="str">
            <v>SGN G2</v>
          </cell>
          <cell r="E626" t="str">
            <v>Sea</v>
          </cell>
          <cell r="F626" t="str">
            <v>CS</v>
          </cell>
          <cell r="G626">
            <v>0</v>
          </cell>
          <cell r="H626">
            <v>0</v>
          </cell>
          <cell r="I626">
            <v>2023</v>
          </cell>
          <cell r="J626" t="str">
            <v>Actual</v>
          </cell>
        </row>
        <row r="627">
          <cell r="B627" t="str">
            <v>XIRGA</v>
          </cell>
          <cell r="C627">
            <v>2</v>
          </cell>
          <cell r="D627" t="str">
            <v>SGN G5</v>
          </cell>
          <cell r="E627" t="str">
            <v>Sea</v>
          </cell>
          <cell r="F627" t="str">
            <v>CS</v>
          </cell>
          <cell r="G627">
            <v>0</v>
          </cell>
          <cell r="H627">
            <v>0</v>
          </cell>
          <cell r="I627">
            <v>2023</v>
          </cell>
          <cell r="J627" t="str">
            <v>Actual</v>
          </cell>
        </row>
        <row r="628">
          <cell r="B628" t="str">
            <v>XWASO</v>
          </cell>
          <cell r="C628">
            <v>2</v>
          </cell>
          <cell r="D628" t="str">
            <v>SGN G2</v>
          </cell>
          <cell r="E628" t="str">
            <v>Sea</v>
          </cell>
          <cell r="F628" t="str">
            <v>CS</v>
          </cell>
          <cell r="G628">
            <v>3</v>
          </cell>
          <cell r="H628">
            <v>0.35276041666666669</v>
          </cell>
          <cell r="I628">
            <v>2023</v>
          </cell>
          <cell r="J628" t="str">
            <v>Actual</v>
          </cell>
        </row>
        <row r="629">
          <cell r="B629" t="str">
            <v>AEO</v>
          </cell>
          <cell r="C629">
            <v>2</v>
          </cell>
          <cell r="D629" t="str">
            <v>SGN G3</v>
          </cell>
          <cell r="E629" t="str">
            <v>Sea</v>
          </cell>
          <cell r="F629" t="str">
            <v>CS</v>
          </cell>
          <cell r="G629">
            <v>145</v>
          </cell>
          <cell r="H629">
            <v>0.136875</v>
          </cell>
          <cell r="I629">
            <v>2023</v>
          </cell>
          <cell r="J629" t="str">
            <v>Actual</v>
          </cell>
        </row>
        <row r="630">
          <cell r="B630" t="str">
            <v>AEOHK</v>
          </cell>
          <cell r="C630">
            <v>2</v>
          </cell>
          <cell r="D630" t="str">
            <v>SGN G3</v>
          </cell>
          <cell r="E630" t="str">
            <v>Sea</v>
          </cell>
          <cell r="F630" t="str">
            <v>CS</v>
          </cell>
          <cell r="G630">
            <v>0</v>
          </cell>
          <cell r="H630">
            <v>1.8524181547619048E-2</v>
          </cell>
          <cell r="I630">
            <v>2023</v>
          </cell>
          <cell r="J630" t="str">
            <v>Actual</v>
          </cell>
        </row>
        <row r="631">
          <cell r="B631" t="str">
            <v>AEOJP</v>
          </cell>
          <cell r="C631">
            <v>2</v>
          </cell>
          <cell r="D631" t="str">
            <v>SGN G3</v>
          </cell>
          <cell r="E631" t="str">
            <v>Sea</v>
          </cell>
          <cell r="F631" t="str">
            <v>CS</v>
          </cell>
          <cell r="G631">
            <v>0</v>
          </cell>
          <cell r="H631">
            <v>0</v>
          </cell>
          <cell r="I631">
            <v>2023</v>
          </cell>
          <cell r="J631" t="str">
            <v>Actual</v>
          </cell>
        </row>
        <row r="632">
          <cell r="B632" t="str">
            <v>AEOMEX</v>
          </cell>
          <cell r="C632">
            <v>2</v>
          </cell>
          <cell r="D632" t="str">
            <v>SGN G3</v>
          </cell>
          <cell r="E632" t="str">
            <v>Sea</v>
          </cell>
          <cell r="F632" t="str">
            <v>CS</v>
          </cell>
          <cell r="G632">
            <v>0</v>
          </cell>
          <cell r="H632">
            <v>5.9163888888888891E-2</v>
          </cell>
          <cell r="I632">
            <v>2023</v>
          </cell>
          <cell r="J632" t="str">
            <v>Actual</v>
          </cell>
        </row>
        <row r="633">
          <cell r="B633" t="str">
            <v>AEOMIX</v>
          </cell>
          <cell r="C633">
            <v>2</v>
          </cell>
          <cell r="D633" t="str">
            <v>SGN G3</v>
          </cell>
          <cell r="E633" t="str">
            <v>Sea</v>
          </cell>
          <cell r="F633" t="str">
            <v>CS</v>
          </cell>
          <cell r="G633">
            <v>0</v>
          </cell>
          <cell r="H633">
            <v>0.24718840439276482</v>
          </cell>
          <cell r="I633">
            <v>2023</v>
          </cell>
          <cell r="J633" t="str">
            <v>Actual</v>
          </cell>
        </row>
        <row r="634">
          <cell r="B634" t="str">
            <v>AEOSHA</v>
          </cell>
          <cell r="C634">
            <v>2</v>
          </cell>
          <cell r="D634" t="str">
            <v>SGN G3</v>
          </cell>
          <cell r="E634" t="str">
            <v>Sea</v>
          </cell>
          <cell r="F634" t="str">
            <v>CS</v>
          </cell>
          <cell r="G634">
            <v>0</v>
          </cell>
          <cell r="H634">
            <v>0</v>
          </cell>
          <cell r="I634">
            <v>2023</v>
          </cell>
          <cell r="J634" t="str">
            <v>Actual</v>
          </cell>
        </row>
        <row r="635">
          <cell r="B635" t="str">
            <v>AGRON</v>
          </cell>
          <cell r="C635">
            <v>2</v>
          </cell>
          <cell r="D635" t="str">
            <v>SGN G3</v>
          </cell>
          <cell r="E635" t="str">
            <v>Sea</v>
          </cell>
          <cell r="F635" t="str">
            <v>CS</v>
          </cell>
          <cell r="G635">
            <v>0</v>
          </cell>
          <cell r="H635">
            <v>0</v>
          </cell>
          <cell r="I635">
            <v>2023</v>
          </cell>
          <cell r="J635" t="str">
            <v>Actual</v>
          </cell>
        </row>
        <row r="636">
          <cell r="B636" t="str">
            <v>BELL</v>
          </cell>
          <cell r="C636">
            <v>2</v>
          </cell>
          <cell r="D636" t="str">
            <v>SGN G3</v>
          </cell>
          <cell r="E636" t="str">
            <v>Sea</v>
          </cell>
          <cell r="F636" t="str">
            <v>CS</v>
          </cell>
          <cell r="G636">
            <v>2</v>
          </cell>
          <cell r="H636">
            <v>0</v>
          </cell>
          <cell r="I636">
            <v>2023</v>
          </cell>
          <cell r="J636" t="str">
            <v>Actual</v>
          </cell>
        </row>
        <row r="637">
          <cell r="B637" t="str">
            <v>BHBEJ</v>
          </cell>
          <cell r="C637">
            <v>2</v>
          </cell>
          <cell r="D637" t="str">
            <v>SGN G3</v>
          </cell>
          <cell r="E637" t="str">
            <v>Sea</v>
          </cell>
          <cell r="F637" t="str">
            <v>CS</v>
          </cell>
          <cell r="G637">
            <v>3</v>
          </cell>
          <cell r="H637">
            <v>0</v>
          </cell>
          <cell r="I637">
            <v>2023</v>
          </cell>
          <cell r="J637" t="str">
            <v>Actual</v>
          </cell>
        </row>
        <row r="638">
          <cell r="B638" t="str">
            <v>BPS</v>
          </cell>
          <cell r="C638">
            <v>2</v>
          </cell>
          <cell r="D638" t="str">
            <v>SGN G3</v>
          </cell>
          <cell r="E638" t="str">
            <v>Sea</v>
          </cell>
          <cell r="F638" t="str">
            <v>CS</v>
          </cell>
          <cell r="G638">
            <v>0</v>
          </cell>
          <cell r="H638">
            <v>0</v>
          </cell>
          <cell r="I638">
            <v>2023</v>
          </cell>
          <cell r="J638" t="str">
            <v>Actual</v>
          </cell>
        </row>
        <row r="639">
          <cell r="B639" t="str">
            <v>BPSH</v>
          </cell>
          <cell r="C639">
            <v>2</v>
          </cell>
          <cell r="D639" t="str">
            <v>SGN G3</v>
          </cell>
          <cell r="E639" t="str">
            <v>Sea</v>
          </cell>
          <cell r="F639" t="str">
            <v>CS</v>
          </cell>
          <cell r="G639">
            <v>5</v>
          </cell>
          <cell r="H639">
            <v>8.0433333333333357E-2</v>
          </cell>
          <cell r="I639">
            <v>2023</v>
          </cell>
          <cell r="J639" t="str">
            <v>Actual</v>
          </cell>
        </row>
        <row r="640">
          <cell r="B640" t="str">
            <v>BPSHCA</v>
          </cell>
          <cell r="C640">
            <v>2</v>
          </cell>
          <cell r="D640" t="str">
            <v>SGN G3</v>
          </cell>
          <cell r="E640" t="str">
            <v>Sea</v>
          </cell>
          <cell r="F640" t="str">
            <v>CS</v>
          </cell>
          <cell r="G640">
            <v>7</v>
          </cell>
          <cell r="H640">
            <v>8.0295138888888867E-2</v>
          </cell>
          <cell r="I640">
            <v>2023</v>
          </cell>
          <cell r="J640" t="str">
            <v>Actual</v>
          </cell>
        </row>
        <row r="641">
          <cell r="B641" t="str">
            <v>BPSHUB</v>
          </cell>
          <cell r="C641">
            <v>2</v>
          </cell>
          <cell r="D641" t="str">
            <v>SGN G3</v>
          </cell>
          <cell r="E641" t="str">
            <v>Sea</v>
          </cell>
          <cell r="F641" t="str">
            <v>CS</v>
          </cell>
          <cell r="G641">
            <v>0</v>
          </cell>
          <cell r="H641">
            <v>0</v>
          </cell>
          <cell r="I641">
            <v>2023</v>
          </cell>
          <cell r="J641" t="str">
            <v>Actual</v>
          </cell>
        </row>
        <row r="642">
          <cell r="B642" t="str">
            <v>BPSL</v>
          </cell>
          <cell r="C642">
            <v>2</v>
          </cell>
          <cell r="D642" t="str">
            <v>SGN G3</v>
          </cell>
          <cell r="E642" t="str">
            <v>Sea</v>
          </cell>
          <cell r="F642" t="str">
            <v>CS</v>
          </cell>
          <cell r="G642">
            <v>0</v>
          </cell>
          <cell r="H642">
            <v>2.193159722222222E-2</v>
          </cell>
          <cell r="I642">
            <v>2023</v>
          </cell>
          <cell r="J642" t="str">
            <v>Actual</v>
          </cell>
        </row>
        <row r="643">
          <cell r="B643" t="str">
            <v>BRYLAN</v>
          </cell>
          <cell r="C643">
            <v>2</v>
          </cell>
          <cell r="D643" t="str">
            <v>SGN G3</v>
          </cell>
          <cell r="E643" t="str">
            <v>Sea</v>
          </cell>
          <cell r="F643" t="str">
            <v>CS</v>
          </cell>
          <cell r="G643">
            <v>0</v>
          </cell>
          <cell r="H643">
            <v>0</v>
          </cell>
          <cell r="I643">
            <v>2023</v>
          </cell>
          <cell r="J643" t="str">
            <v>Actual</v>
          </cell>
        </row>
        <row r="644">
          <cell r="B644" t="str">
            <v>CHEWY</v>
          </cell>
          <cell r="C644">
            <v>2</v>
          </cell>
          <cell r="D644" t="str">
            <v>SGN G3</v>
          </cell>
          <cell r="E644" t="str">
            <v>Sea</v>
          </cell>
          <cell r="F644" t="str">
            <v>CS</v>
          </cell>
          <cell r="G644">
            <v>0</v>
          </cell>
          <cell r="H644">
            <v>0</v>
          </cell>
          <cell r="I644">
            <v>2023</v>
          </cell>
          <cell r="J644" t="str">
            <v>Actual</v>
          </cell>
        </row>
        <row r="645">
          <cell r="B645" t="str">
            <v>CLUSH</v>
          </cell>
          <cell r="C645">
            <v>2</v>
          </cell>
          <cell r="D645" t="str">
            <v>SGN G3</v>
          </cell>
          <cell r="E645" t="str">
            <v>Sea</v>
          </cell>
          <cell r="F645" t="str">
            <v>CS</v>
          </cell>
          <cell r="G645">
            <v>3</v>
          </cell>
          <cell r="H645">
            <v>0</v>
          </cell>
          <cell r="I645">
            <v>2023</v>
          </cell>
          <cell r="J645" t="str">
            <v>Actual</v>
          </cell>
        </row>
        <row r="646">
          <cell r="B646" t="str">
            <v>DEICH</v>
          </cell>
          <cell r="C646">
            <v>2</v>
          </cell>
          <cell r="D646" t="str">
            <v>SGN G3</v>
          </cell>
          <cell r="E646" t="str">
            <v>Sea</v>
          </cell>
          <cell r="F646" t="str">
            <v>CS</v>
          </cell>
          <cell r="G646">
            <v>28</v>
          </cell>
          <cell r="H646">
            <v>0</v>
          </cell>
          <cell r="I646">
            <v>2023</v>
          </cell>
          <cell r="J646" t="str">
            <v>Actual</v>
          </cell>
        </row>
        <row r="647">
          <cell r="B647" t="str">
            <v>DEICUK</v>
          </cell>
          <cell r="C647">
            <v>2</v>
          </cell>
          <cell r="D647" t="str">
            <v>SGN G3</v>
          </cell>
          <cell r="E647" t="str">
            <v>Sea</v>
          </cell>
          <cell r="F647" t="str">
            <v>CS</v>
          </cell>
          <cell r="G647">
            <v>0</v>
          </cell>
          <cell r="H647">
            <v>0</v>
          </cell>
          <cell r="I647">
            <v>2023</v>
          </cell>
          <cell r="J647" t="str">
            <v>Actual</v>
          </cell>
        </row>
        <row r="648">
          <cell r="B648" t="str">
            <v>DEMO</v>
          </cell>
          <cell r="C648">
            <v>2</v>
          </cell>
          <cell r="D648" t="str">
            <v>SGN G3</v>
          </cell>
          <cell r="E648" t="str">
            <v>Sea</v>
          </cell>
          <cell r="F648" t="str">
            <v>CS</v>
          </cell>
          <cell r="G648">
            <v>3</v>
          </cell>
          <cell r="H648">
            <v>0</v>
          </cell>
          <cell r="I648">
            <v>2023</v>
          </cell>
          <cell r="J648" t="str">
            <v>Actual</v>
          </cell>
        </row>
        <row r="649">
          <cell r="B649" t="str">
            <v>EDDIEB</v>
          </cell>
          <cell r="C649">
            <v>2</v>
          </cell>
          <cell r="D649" t="str">
            <v>SGN G3</v>
          </cell>
          <cell r="E649" t="str">
            <v>Sea</v>
          </cell>
          <cell r="F649" t="str">
            <v>CS</v>
          </cell>
          <cell r="G649">
            <v>0</v>
          </cell>
          <cell r="H649">
            <v>3.3322777777777784E-2</v>
          </cell>
          <cell r="I649">
            <v>2023</v>
          </cell>
          <cell r="J649" t="str">
            <v>Actual</v>
          </cell>
        </row>
        <row r="650">
          <cell r="B650" t="str">
            <v>EMCOLS</v>
          </cell>
          <cell r="C650">
            <v>2</v>
          </cell>
          <cell r="D650" t="str">
            <v>SGN G3</v>
          </cell>
          <cell r="E650" t="str">
            <v>Sea</v>
          </cell>
          <cell r="F650" t="str">
            <v>CS</v>
          </cell>
          <cell r="G650">
            <v>0</v>
          </cell>
          <cell r="H650">
            <v>0</v>
          </cell>
          <cell r="I650">
            <v>2023</v>
          </cell>
          <cell r="J650" t="str">
            <v>Actual</v>
          </cell>
        </row>
        <row r="651">
          <cell r="B651" t="str">
            <v>ENGRS</v>
          </cell>
          <cell r="C651">
            <v>2</v>
          </cell>
          <cell r="D651" t="str">
            <v>SGN G3</v>
          </cell>
          <cell r="E651" t="str">
            <v>Sea</v>
          </cell>
          <cell r="F651" t="str">
            <v>CS</v>
          </cell>
          <cell r="G651">
            <v>1</v>
          </cell>
          <cell r="H651">
            <v>0</v>
          </cell>
          <cell r="I651">
            <v>2023</v>
          </cell>
          <cell r="J651" t="str">
            <v>Actual</v>
          </cell>
        </row>
        <row r="652">
          <cell r="B652" t="str">
            <v>ENSHOE</v>
          </cell>
          <cell r="C652">
            <v>2</v>
          </cell>
          <cell r="D652" t="str">
            <v>SGN G3</v>
          </cell>
          <cell r="E652" t="str">
            <v>Sea</v>
          </cell>
          <cell r="F652" t="str">
            <v>CS</v>
          </cell>
          <cell r="G652">
            <v>0</v>
          </cell>
          <cell r="H652">
            <v>0</v>
          </cell>
          <cell r="I652">
            <v>2023</v>
          </cell>
          <cell r="J652" t="str">
            <v>Actual</v>
          </cell>
        </row>
        <row r="653">
          <cell r="B653" t="str">
            <v>ENSPOR</v>
          </cell>
          <cell r="C653">
            <v>2</v>
          </cell>
          <cell r="D653" t="str">
            <v>SGN G3</v>
          </cell>
          <cell r="E653" t="str">
            <v>Sea</v>
          </cell>
          <cell r="F653" t="str">
            <v>CS</v>
          </cell>
          <cell r="G653">
            <v>0</v>
          </cell>
          <cell r="H653">
            <v>0</v>
          </cell>
          <cell r="I653">
            <v>2023</v>
          </cell>
          <cell r="J653" t="str">
            <v>Actual</v>
          </cell>
        </row>
        <row r="654">
          <cell r="B654" t="str">
            <v>ESPRIT</v>
          </cell>
          <cell r="C654">
            <v>2</v>
          </cell>
          <cell r="D654" t="str">
            <v>SGN G3</v>
          </cell>
          <cell r="E654" t="str">
            <v>Sea</v>
          </cell>
          <cell r="F654" t="str">
            <v>CS</v>
          </cell>
          <cell r="G654">
            <v>0</v>
          </cell>
          <cell r="H654">
            <v>0</v>
          </cell>
          <cell r="I654">
            <v>2023</v>
          </cell>
          <cell r="J654" t="str">
            <v>Actual</v>
          </cell>
        </row>
        <row r="655">
          <cell r="B655" t="str">
            <v>FOOTCA</v>
          </cell>
          <cell r="C655">
            <v>2</v>
          </cell>
          <cell r="D655" t="str">
            <v>SGN G3</v>
          </cell>
          <cell r="E655" t="str">
            <v>Sea</v>
          </cell>
          <cell r="F655" t="str">
            <v>CS</v>
          </cell>
          <cell r="G655">
            <v>0</v>
          </cell>
          <cell r="H655">
            <v>0</v>
          </cell>
          <cell r="I655">
            <v>2023</v>
          </cell>
          <cell r="J655" t="str">
            <v>Actual</v>
          </cell>
        </row>
        <row r="656">
          <cell r="B656" t="str">
            <v>FOOTRT</v>
          </cell>
          <cell r="C656">
            <v>2</v>
          </cell>
          <cell r="D656" t="str">
            <v>SGN G3</v>
          </cell>
          <cell r="E656" t="str">
            <v>Sea</v>
          </cell>
          <cell r="F656" t="str">
            <v>CS</v>
          </cell>
          <cell r="G656">
            <v>0</v>
          </cell>
          <cell r="H656">
            <v>0</v>
          </cell>
          <cell r="I656">
            <v>2023</v>
          </cell>
          <cell r="J656" t="str">
            <v>Actual</v>
          </cell>
        </row>
        <row r="657">
          <cell r="B657" t="str">
            <v>FOOTTE</v>
          </cell>
          <cell r="C657">
            <v>2</v>
          </cell>
          <cell r="D657" t="str">
            <v>SGN G3</v>
          </cell>
          <cell r="E657" t="str">
            <v>Sea</v>
          </cell>
          <cell r="F657" t="str">
            <v>CS</v>
          </cell>
          <cell r="G657">
            <v>0</v>
          </cell>
          <cell r="H657">
            <v>0</v>
          </cell>
          <cell r="I657">
            <v>2023</v>
          </cell>
          <cell r="J657" t="str">
            <v>Actual</v>
          </cell>
        </row>
        <row r="658">
          <cell r="B658" t="str">
            <v>GORE</v>
          </cell>
          <cell r="C658">
            <v>2</v>
          </cell>
          <cell r="D658" t="str">
            <v>SGN G3</v>
          </cell>
          <cell r="E658" t="str">
            <v>Sea</v>
          </cell>
          <cell r="F658" t="str">
            <v>CS</v>
          </cell>
          <cell r="G658">
            <v>0</v>
          </cell>
          <cell r="H658">
            <v>0</v>
          </cell>
          <cell r="I658">
            <v>2023</v>
          </cell>
          <cell r="J658" t="str">
            <v>Actual</v>
          </cell>
        </row>
        <row r="659">
          <cell r="B659" t="str">
            <v>HAGGAR</v>
          </cell>
          <cell r="C659">
            <v>2</v>
          </cell>
          <cell r="D659" t="str">
            <v>SGN G3</v>
          </cell>
          <cell r="E659" t="str">
            <v>Sea</v>
          </cell>
          <cell r="F659" t="str">
            <v>CS</v>
          </cell>
          <cell r="G659">
            <v>1</v>
          </cell>
          <cell r="H659">
            <v>0</v>
          </cell>
          <cell r="I659">
            <v>2023</v>
          </cell>
          <cell r="J659" t="str">
            <v>Actual</v>
          </cell>
        </row>
        <row r="660">
          <cell r="B660" t="str">
            <v>HBIRAW</v>
          </cell>
          <cell r="C660">
            <v>2</v>
          </cell>
          <cell r="D660" t="str">
            <v>SGN G3</v>
          </cell>
          <cell r="E660" t="str">
            <v>Sea</v>
          </cell>
          <cell r="F660" t="str">
            <v>CS</v>
          </cell>
          <cell r="G660">
            <v>1</v>
          </cell>
          <cell r="H660">
            <v>2.0653125000000001E-2</v>
          </cell>
          <cell r="I660">
            <v>2023</v>
          </cell>
          <cell r="J660" t="str">
            <v>Actual</v>
          </cell>
        </row>
        <row r="661">
          <cell r="B661" t="str">
            <v>HUNK</v>
          </cell>
          <cell r="C661">
            <v>2</v>
          </cell>
          <cell r="D661" t="str">
            <v>SGN G3</v>
          </cell>
          <cell r="E661" t="str">
            <v>Sea</v>
          </cell>
          <cell r="F661" t="str">
            <v>CS</v>
          </cell>
          <cell r="G661">
            <v>1</v>
          </cell>
          <cell r="H661">
            <v>0</v>
          </cell>
          <cell r="I661">
            <v>2023</v>
          </cell>
          <cell r="J661" t="str">
            <v>Actual</v>
          </cell>
        </row>
        <row r="662">
          <cell r="B662" t="str">
            <v>MYSHOE</v>
          </cell>
          <cell r="C662">
            <v>2</v>
          </cell>
          <cell r="D662" t="str">
            <v>SGN G3</v>
          </cell>
          <cell r="E662" t="str">
            <v>Sea</v>
          </cell>
          <cell r="F662" t="str">
            <v>CS</v>
          </cell>
          <cell r="G662">
            <v>20</v>
          </cell>
          <cell r="H662">
            <v>0</v>
          </cell>
          <cell r="I662">
            <v>2023</v>
          </cell>
          <cell r="J662" t="str">
            <v>Actual</v>
          </cell>
        </row>
        <row r="663">
          <cell r="B663" t="str">
            <v>OFWO</v>
          </cell>
          <cell r="C663">
            <v>2</v>
          </cell>
          <cell r="D663" t="str">
            <v>SGN G3</v>
          </cell>
          <cell r="E663" t="str">
            <v>Sea</v>
          </cell>
          <cell r="F663" t="str">
            <v>CS</v>
          </cell>
          <cell r="G663">
            <v>4</v>
          </cell>
          <cell r="H663">
            <v>0</v>
          </cell>
          <cell r="I663">
            <v>2023</v>
          </cell>
          <cell r="J663" t="str">
            <v>Actual</v>
          </cell>
        </row>
        <row r="664">
          <cell r="B664" t="str">
            <v>PESPO</v>
          </cell>
          <cell r="C664">
            <v>2</v>
          </cell>
          <cell r="D664" t="str">
            <v>SGN G3</v>
          </cell>
          <cell r="E664" t="str">
            <v>Sea</v>
          </cell>
          <cell r="F664" t="str">
            <v>CS</v>
          </cell>
          <cell r="G664">
            <v>1</v>
          </cell>
          <cell r="H664">
            <v>0</v>
          </cell>
          <cell r="I664">
            <v>2023</v>
          </cell>
          <cell r="J664" t="str">
            <v>Actual</v>
          </cell>
        </row>
        <row r="665">
          <cell r="B665" t="str">
            <v>RACK</v>
          </cell>
          <cell r="C665">
            <v>2</v>
          </cell>
          <cell r="D665" t="str">
            <v>SGN G3</v>
          </cell>
          <cell r="E665" t="str">
            <v>Sea</v>
          </cell>
          <cell r="F665" t="str">
            <v>CS</v>
          </cell>
          <cell r="G665">
            <v>2</v>
          </cell>
          <cell r="H665">
            <v>0</v>
          </cell>
          <cell r="I665">
            <v>2023</v>
          </cell>
          <cell r="J665" t="str">
            <v>Actual</v>
          </cell>
        </row>
        <row r="666">
          <cell r="B666" t="str">
            <v>RH</v>
          </cell>
          <cell r="C666">
            <v>2</v>
          </cell>
          <cell r="D666" t="str">
            <v>SGN G3</v>
          </cell>
          <cell r="E666" t="str">
            <v>Sea</v>
          </cell>
          <cell r="F666" t="str">
            <v>CS</v>
          </cell>
          <cell r="G666">
            <v>81</v>
          </cell>
          <cell r="H666">
            <v>1.7041568900966182</v>
          </cell>
          <cell r="I666">
            <v>2023</v>
          </cell>
          <cell r="J666" t="str">
            <v>Actual</v>
          </cell>
        </row>
        <row r="667">
          <cell r="B667" t="str">
            <v>RSGC</v>
          </cell>
          <cell r="C667">
            <v>2</v>
          </cell>
          <cell r="D667" t="str">
            <v>SGN G3</v>
          </cell>
          <cell r="E667" t="str">
            <v>Sea</v>
          </cell>
          <cell r="F667" t="str">
            <v>CS</v>
          </cell>
          <cell r="G667">
            <v>7</v>
          </cell>
          <cell r="H667">
            <v>7.1137152777777782E-2</v>
          </cell>
          <cell r="I667">
            <v>2023</v>
          </cell>
          <cell r="J667" t="str">
            <v>Actual</v>
          </cell>
        </row>
        <row r="668">
          <cell r="B668" t="str">
            <v>SPST</v>
          </cell>
          <cell r="C668">
            <v>2</v>
          </cell>
          <cell r="D668" t="str">
            <v>SGN G3</v>
          </cell>
          <cell r="E668" t="str">
            <v>Sea</v>
          </cell>
          <cell r="F668" t="str">
            <v>CS</v>
          </cell>
          <cell r="G668">
            <v>0</v>
          </cell>
          <cell r="H668">
            <v>0</v>
          </cell>
          <cell r="I668">
            <v>2023</v>
          </cell>
          <cell r="J668" t="str">
            <v>Actual</v>
          </cell>
        </row>
        <row r="669">
          <cell r="B669" t="str">
            <v>TKMAXX</v>
          </cell>
          <cell r="C669">
            <v>2</v>
          </cell>
          <cell r="D669" t="str">
            <v>SGN G3</v>
          </cell>
          <cell r="E669" t="str">
            <v>Sea</v>
          </cell>
          <cell r="F669" t="str">
            <v>CS</v>
          </cell>
          <cell r="G669">
            <v>131</v>
          </cell>
          <cell r="H669">
            <v>0.24412994812318267</v>
          </cell>
          <cell r="I669">
            <v>2023</v>
          </cell>
          <cell r="J669" t="str">
            <v>Actual</v>
          </cell>
        </row>
        <row r="670">
          <cell r="B670" t="str">
            <v>TOTES</v>
          </cell>
          <cell r="C670">
            <v>2</v>
          </cell>
          <cell r="D670" t="str">
            <v>SGN G3</v>
          </cell>
          <cell r="E670" t="str">
            <v>Sea</v>
          </cell>
          <cell r="F670" t="str">
            <v>CS</v>
          </cell>
          <cell r="G670">
            <v>0</v>
          </cell>
          <cell r="H670">
            <v>0</v>
          </cell>
          <cell r="I670">
            <v>2023</v>
          </cell>
          <cell r="J670" t="str">
            <v>Actual</v>
          </cell>
        </row>
        <row r="671">
          <cell r="B671" t="str">
            <v>URBAN</v>
          </cell>
          <cell r="C671">
            <v>2</v>
          </cell>
          <cell r="D671" t="str">
            <v>SGN G3</v>
          </cell>
          <cell r="E671" t="str">
            <v>Sea</v>
          </cell>
          <cell r="F671" t="str">
            <v>CS</v>
          </cell>
          <cell r="G671">
            <v>75</v>
          </cell>
          <cell r="H671">
            <v>0.47987897858796291</v>
          </cell>
          <cell r="I671">
            <v>2023</v>
          </cell>
          <cell r="J671" t="str">
            <v>Actual</v>
          </cell>
        </row>
        <row r="672">
          <cell r="B672" t="str">
            <v>VANHA</v>
          </cell>
          <cell r="C672">
            <v>2</v>
          </cell>
          <cell r="D672" t="str">
            <v>SGN G3</v>
          </cell>
          <cell r="E672" t="str">
            <v>Sea</v>
          </cell>
          <cell r="F672" t="str">
            <v>CS</v>
          </cell>
          <cell r="G672">
            <v>0</v>
          </cell>
          <cell r="H672">
            <v>0</v>
          </cell>
          <cell r="I672">
            <v>2023</v>
          </cell>
          <cell r="J672" t="str">
            <v>Actual</v>
          </cell>
        </row>
        <row r="673">
          <cell r="B673" t="str">
            <v>WYNBRG</v>
          </cell>
          <cell r="C673">
            <v>2</v>
          </cell>
          <cell r="D673" t="str">
            <v>SGN G3</v>
          </cell>
          <cell r="E673" t="str">
            <v>Sea</v>
          </cell>
          <cell r="F673" t="str">
            <v>CS</v>
          </cell>
          <cell r="G673">
            <v>0</v>
          </cell>
          <cell r="H673">
            <v>0</v>
          </cell>
          <cell r="I673">
            <v>2023</v>
          </cell>
          <cell r="J673" t="str">
            <v>Actual</v>
          </cell>
        </row>
        <row r="674">
          <cell r="B674" t="str">
            <v>XSCIN</v>
          </cell>
          <cell r="C674">
            <v>2</v>
          </cell>
          <cell r="D674" t="str">
            <v>SGN G3</v>
          </cell>
          <cell r="E674" t="str">
            <v>Sea</v>
          </cell>
          <cell r="F674" t="str">
            <v>CS</v>
          </cell>
          <cell r="G674">
            <v>0</v>
          </cell>
          <cell r="H674">
            <v>0</v>
          </cell>
          <cell r="I674">
            <v>2023</v>
          </cell>
          <cell r="J674" t="str">
            <v>Actual</v>
          </cell>
        </row>
        <row r="675">
          <cell r="B675" t="str">
            <v>ALLM</v>
          </cell>
          <cell r="C675">
            <v>2</v>
          </cell>
          <cell r="D675" t="str">
            <v>SGN G4</v>
          </cell>
          <cell r="E675" t="str">
            <v>Sea</v>
          </cell>
          <cell r="F675" t="str">
            <v>CS</v>
          </cell>
          <cell r="G675">
            <v>0</v>
          </cell>
          <cell r="H675">
            <v>4.149100098619329E-3</v>
          </cell>
          <cell r="I675">
            <v>2023</v>
          </cell>
          <cell r="J675" t="str">
            <v>Actual</v>
          </cell>
        </row>
        <row r="676">
          <cell r="B676" t="str">
            <v>BOSE</v>
          </cell>
          <cell r="C676">
            <v>2</v>
          </cell>
          <cell r="D676" t="str">
            <v>SGN G4</v>
          </cell>
          <cell r="E676" t="str">
            <v>Sea</v>
          </cell>
          <cell r="F676" t="str">
            <v>CS</v>
          </cell>
          <cell r="G676">
            <v>4</v>
          </cell>
          <cell r="H676">
            <v>0.18499318415637861</v>
          </cell>
          <cell r="I676">
            <v>2023</v>
          </cell>
          <cell r="J676" t="str">
            <v>Actual</v>
          </cell>
        </row>
        <row r="677">
          <cell r="B677" t="str">
            <v>CKACEU</v>
          </cell>
          <cell r="C677">
            <v>2</v>
          </cell>
          <cell r="D677" t="str">
            <v>SGN G4</v>
          </cell>
          <cell r="E677" t="str">
            <v>Sea</v>
          </cell>
          <cell r="F677" t="str">
            <v>CS</v>
          </cell>
          <cell r="G677">
            <v>0</v>
          </cell>
          <cell r="H677">
            <v>7.0177083333333334E-2</v>
          </cell>
          <cell r="I677">
            <v>2023</v>
          </cell>
          <cell r="J677" t="str">
            <v>Actual</v>
          </cell>
        </row>
        <row r="678">
          <cell r="B678" t="str">
            <v>CKFWEU</v>
          </cell>
          <cell r="C678">
            <v>2</v>
          </cell>
          <cell r="D678" t="str">
            <v>SGN G4</v>
          </cell>
          <cell r="E678" t="str">
            <v>Sea</v>
          </cell>
          <cell r="F678" t="str">
            <v>CS</v>
          </cell>
          <cell r="G678">
            <v>0</v>
          </cell>
          <cell r="H678">
            <v>1.2616898148148148E-2</v>
          </cell>
          <cell r="I678">
            <v>2023</v>
          </cell>
          <cell r="J678" t="str">
            <v>Actual</v>
          </cell>
        </row>
        <row r="679">
          <cell r="B679" t="str">
            <v>CKJEEU</v>
          </cell>
          <cell r="C679">
            <v>2</v>
          </cell>
          <cell r="D679" t="str">
            <v>SGN G4</v>
          </cell>
          <cell r="E679" t="str">
            <v>Sea</v>
          </cell>
          <cell r="F679" t="str">
            <v>CS</v>
          </cell>
          <cell r="G679">
            <v>1</v>
          </cell>
          <cell r="H679">
            <v>0</v>
          </cell>
          <cell r="I679">
            <v>2023</v>
          </cell>
          <cell r="J679" t="str">
            <v>Actual</v>
          </cell>
        </row>
        <row r="680">
          <cell r="B680" t="str">
            <v>CKMSEU</v>
          </cell>
          <cell r="C680">
            <v>2</v>
          </cell>
          <cell r="D680" t="str">
            <v>SGN G4</v>
          </cell>
          <cell r="E680" t="str">
            <v>Sea</v>
          </cell>
          <cell r="F680" t="str">
            <v>CS</v>
          </cell>
          <cell r="G680">
            <v>3</v>
          </cell>
          <cell r="H680">
            <v>2.7942129629629629E-2</v>
          </cell>
          <cell r="I680">
            <v>2023</v>
          </cell>
          <cell r="J680" t="str">
            <v>Actual</v>
          </cell>
        </row>
        <row r="681">
          <cell r="B681" t="str">
            <v>CKPFEU</v>
          </cell>
          <cell r="C681">
            <v>2</v>
          </cell>
          <cell r="D681" t="str">
            <v>SGN G4</v>
          </cell>
          <cell r="E681" t="str">
            <v>Sea</v>
          </cell>
          <cell r="F681" t="str">
            <v>CS</v>
          </cell>
          <cell r="G681">
            <v>0</v>
          </cell>
          <cell r="H681">
            <v>0</v>
          </cell>
          <cell r="I681">
            <v>2023</v>
          </cell>
          <cell r="J681" t="str">
            <v>Actual</v>
          </cell>
        </row>
        <row r="682">
          <cell r="B682" t="str">
            <v>CKRTEU</v>
          </cell>
          <cell r="C682">
            <v>2</v>
          </cell>
          <cell r="D682" t="str">
            <v>SGN G4</v>
          </cell>
          <cell r="E682" t="str">
            <v>Sea</v>
          </cell>
          <cell r="F682" t="str">
            <v>CS</v>
          </cell>
          <cell r="G682">
            <v>0</v>
          </cell>
          <cell r="H682">
            <v>0</v>
          </cell>
          <cell r="I682">
            <v>2023</v>
          </cell>
          <cell r="J682" t="str">
            <v>Actual</v>
          </cell>
        </row>
        <row r="683">
          <cell r="B683" t="str">
            <v>CKSWEU</v>
          </cell>
          <cell r="C683">
            <v>2</v>
          </cell>
          <cell r="D683" t="str">
            <v>SGN G4</v>
          </cell>
          <cell r="E683" t="str">
            <v>Sea</v>
          </cell>
          <cell r="F683" t="str">
            <v>CS</v>
          </cell>
          <cell r="G683">
            <v>0</v>
          </cell>
          <cell r="H683">
            <v>0.18713888888888891</v>
          </cell>
          <cell r="I683">
            <v>2023</v>
          </cell>
          <cell r="J683" t="str">
            <v>Actual</v>
          </cell>
        </row>
        <row r="684">
          <cell r="B684" t="str">
            <v>DICKS</v>
          </cell>
          <cell r="C684">
            <v>2</v>
          </cell>
          <cell r="D684" t="str">
            <v>SGN G4</v>
          </cell>
          <cell r="E684" t="str">
            <v>Sea</v>
          </cell>
          <cell r="F684" t="str">
            <v>CS</v>
          </cell>
          <cell r="G684">
            <v>9</v>
          </cell>
          <cell r="H684">
            <v>0</v>
          </cell>
          <cell r="I684">
            <v>2023</v>
          </cell>
          <cell r="J684" t="str">
            <v>Actual</v>
          </cell>
        </row>
        <row r="685">
          <cell r="B685" t="str">
            <v>ELDOR</v>
          </cell>
          <cell r="C685">
            <v>2</v>
          </cell>
          <cell r="D685" t="str">
            <v>SGN G4</v>
          </cell>
          <cell r="E685" t="str">
            <v>Sea</v>
          </cell>
          <cell r="F685" t="str">
            <v>CS</v>
          </cell>
          <cell r="G685">
            <v>0</v>
          </cell>
          <cell r="H685">
            <v>0</v>
          </cell>
          <cell r="I685">
            <v>2023</v>
          </cell>
          <cell r="J685" t="str">
            <v>Actual</v>
          </cell>
        </row>
        <row r="686">
          <cell r="B686" t="str">
            <v>GAP</v>
          </cell>
          <cell r="C686">
            <v>2</v>
          </cell>
          <cell r="D686" t="str">
            <v>SGN G4</v>
          </cell>
          <cell r="E686" t="str">
            <v>Sea</v>
          </cell>
          <cell r="F686" t="str">
            <v>CS</v>
          </cell>
          <cell r="G686">
            <v>425</v>
          </cell>
          <cell r="H686">
            <v>0.97558263020833347</v>
          </cell>
          <cell r="I686">
            <v>2023</v>
          </cell>
          <cell r="J686" t="str">
            <v>Actual</v>
          </cell>
        </row>
        <row r="687">
          <cell r="B687" t="str">
            <v>IMAGE</v>
          </cell>
          <cell r="C687">
            <v>2</v>
          </cell>
          <cell r="D687" t="str">
            <v>SGN G4</v>
          </cell>
          <cell r="E687" t="str">
            <v>Sea</v>
          </cell>
          <cell r="F687" t="str">
            <v>CS</v>
          </cell>
          <cell r="G687">
            <v>2</v>
          </cell>
          <cell r="H687">
            <v>0</v>
          </cell>
          <cell r="I687">
            <v>2023</v>
          </cell>
          <cell r="J687" t="str">
            <v>Actual</v>
          </cell>
        </row>
        <row r="688">
          <cell r="B688" t="str">
            <v>ITGM</v>
          </cell>
          <cell r="C688">
            <v>2</v>
          </cell>
          <cell r="D688" t="str">
            <v>SGN G4</v>
          </cell>
          <cell r="E688" t="str">
            <v>Sea</v>
          </cell>
          <cell r="F688" t="str">
            <v>CS</v>
          </cell>
          <cell r="G688">
            <v>2</v>
          </cell>
          <cell r="H688">
            <v>0</v>
          </cell>
          <cell r="I688">
            <v>2023</v>
          </cell>
          <cell r="J688" t="str">
            <v>Actual</v>
          </cell>
        </row>
        <row r="689">
          <cell r="B689" t="str">
            <v>OBIITA</v>
          </cell>
          <cell r="C689">
            <v>2</v>
          </cell>
          <cell r="D689" t="str">
            <v>SGN G4</v>
          </cell>
          <cell r="E689" t="str">
            <v>Sea</v>
          </cell>
          <cell r="F689" t="str">
            <v>CS</v>
          </cell>
          <cell r="G689">
            <v>0</v>
          </cell>
          <cell r="H689">
            <v>0</v>
          </cell>
          <cell r="I689">
            <v>2023</v>
          </cell>
          <cell r="J689" t="str">
            <v>Actual</v>
          </cell>
        </row>
        <row r="690">
          <cell r="B690" t="str">
            <v>OBIPOL</v>
          </cell>
          <cell r="C690">
            <v>2</v>
          </cell>
          <cell r="D690" t="str">
            <v>SGN G4</v>
          </cell>
          <cell r="E690" t="str">
            <v>Sea</v>
          </cell>
          <cell r="F690" t="str">
            <v>CS</v>
          </cell>
          <cell r="G690">
            <v>0</v>
          </cell>
          <cell r="H690">
            <v>2.2363888888888891E-2</v>
          </cell>
          <cell r="I690">
            <v>2023</v>
          </cell>
          <cell r="J690" t="str">
            <v>Actual</v>
          </cell>
        </row>
        <row r="691">
          <cell r="B691" t="str">
            <v>OUTDOR</v>
          </cell>
          <cell r="C691">
            <v>2</v>
          </cell>
          <cell r="D691" t="str">
            <v>SGN G4</v>
          </cell>
          <cell r="E691" t="str">
            <v>Sea</v>
          </cell>
          <cell r="F691" t="str">
            <v>CS</v>
          </cell>
          <cell r="G691">
            <v>157</v>
          </cell>
          <cell r="H691">
            <v>1.5840721450617286</v>
          </cell>
          <cell r="I691">
            <v>2023</v>
          </cell>
          <cell r="J691" t="str">
            <v>Actual</v>
          </cell>
        </row>
        <row r="692">
          <cell r="B692" t="str">
            <v>PACSUN</v>
          </cell>
          <cell r="C692">
            <v>2</v>
          </cell>
          <cell r="D692" t="str">
            <v>SGN G4</v>
          </cell>
          <cell r="E692" t="str">
            <v>Sea</v>
          </cell>
          <cell r="F692" t="str">
            <v>CS</v>
          </cell>
          <cell r="G692">
            <v>7</v>
          </cell>
          <cell r="H692">
            <v>0.13013655181623932</v>
          </cell>
          <cell r="I692">
            <v>2023</v>
          </cell>
          <cell r="J692" t="str">
            <v>Actual</v>
          </cell>
        </row>
        <row r="693">
          <cell r="B693" t="str">
            <v>RIPC</v>
          </cell>
          <cell r="C693">
            <v>2</v>
          </cell>
          <cell r="D693" t="str">
            <v>SGN G4</v>
          </cell>
          <cell r="E693" t="str">
            <v>Sea</v>
          </cell>
          <cell r="F693" t="str">
            <v>CS</v>
          </cell>
          <cell r="G693">
            <v>0</v>
          </cell>
          <cell r="H693">
            <v>0</v>
          </cell>
          <cell r="I693">
            <v>2023</v>
          </cell>
          <cell r="J693" t="str">
            <v>Actual</v>
          </cell>
        </row>
        <row r="694">
          <cell r="B694" t="str">
            <v>RIPP</v>
          </cell>
          <cell r="C694">
            <v>2</v>
          </cell>
          <cell r="D694" t="str">
            <v>SGN G4</v>
          </cell>
          <cell r="E694" t="str">
            <v>Sea</v>
          </cell>
          <cell r="F694" t="str">
            <v>CS</v>
          </cell>
          <cell r="G694">
            <v>0</v>
          </cell>
          <cell r="H694">
            <v>0</v>
          </cell>
          <cell r="I694">
            <v>2023</v>
          </cell>
          <cell r="J694" t="str">
            <v>Actual</v>
          </cell>
        </row>
        <row r="695">
          <cell r="B695" t="str">
            <v>SPENCR</v>
          </cell>
          <cell r="C695">
            <v>2</v>
          </cell>
          <cell r="D695" t="str">
            <v>SGN G4</v>
          </cell>
          <cell r="E695" t="str">
            <v>Sea</v>
          </cell>
          <cell r="F695" t="str">
            <v>CS</v>
          </cell>
          <cell r="G695">
            <v>0</v>
          </cell>
          <cell r="H695">
            <v>0</v>
          </cell>
          <cell r="I695">
            <v>2023</v>
          </cell>
          <cell r="J695" t="str">
            <v>Actual</v>
          </cell>
        </row>
        <row r="696">
          <cell r="B696" t="str">
            <v>TOMBOD</v>
          </cell>
          <cell r="C696">
            <v>2</v>
          </cell>
          <cell r="D696" t="str">
            <v>SGN G4</v>
          </cell>
          <cell r="E696" t="str">
            <v>Sea</v>
          </cell>
          <cell r="F696" t="str">
            <v>CS</v>
          </cell>
          <cell r="G696">
            <v>0</v>
          </cell>
          <cell r="H696">
            <v>0.22328124999999999</v>
          </cell>
          <cell r="I696">
            <v>2023</v>
          </cell>
          <cell r="J696" t="str">
            <v>Actual</v>
          </cell>
        </row>
        <row r="697">
          <cell r="B697" t="str">
            <v>TOMFTW</v>
          </cell>
          <cell r="C697">
            <v>2</v>
          </cell>
          <cell r="D697" t="str">
            <v>SGN G4</v>
          </cell>
          <cell r="E697" t="str">
            <v>Sea</v>
          </cell>
          <cell r="F697" t="str">
            <v>CS</v>
          </cell>
          <cell r="G697">
            <v>1</v>
          </cell>
          <cell r="H697">
            <v>0.13268055555555555</v>
          </cell>
          <cell r="I697">
            <v>2023</v>
          </cell>
          <cell r="J697" t="str">
            <v>Actual</v>
          </cell>
        </row>
        <row r="698">
          <cell r="B698" t="str">
            <v>TOMHAN</v>
          </cell>
          <cell r="C698">
            <v>2</v>
          </cell>
          <cell r="D698" t="str">
            <v>SGN G4</v>
          </cell>
          <cell r="E698" t="str">
            <v>Sea</v>
          </cell>
          <cell r="F698" t="str">
            <v>CS</v>
          </cell>
          <cell r="G698">
            <v>1</v>
          </cell>
          <cell r="H698">
            <v>2.9770833333333333E-2</v>
          </cell>
          <cell r="I698">
            <v>2023</v>
          </cell>
          <cell r="J698" t="str">
            <v>Actual</v>
          </cell>
        </row>
        <row r="699">
          <cell r="B699" t="str">
            <v>TOMJEU</v>
          </cell>
          <cell r="C699">
            <v>2</v>
          </cell>
          <cell r="D699" t="str">
            <v>SGN G4</v>
          </cell>
          <cell r="E699" t="str">
            <v>Sea</v>
          </cell>
          <cell r="F699" t="str">
            <v>CS</v>
          </cell>
          <cell r="G699">
            <v>0</v>
          </cell>
          <cell r="H699">
            <v>4.7416666666666663E-2</v>
          </cell>
          <cell r="I699">
            <v>2023</v>
          </cell>
          <cell r="J699" t="str">
            <v>Actual</v>
          </cell>
        </row>
        <row r="700">
          <cell r="B700" t="str">
            <v>TOMRTL</v>
          </cell>
          <cell r="C700">
            <v>2</v>
          </cell>
          <cell r="D700" t="str">
            <v>SGN G4</v>
          </cell>
          <cell r="E700" t="str">
            <v>Sea</v>
          </cell>
          <cell r="F700" t="str">
            <v>CS</v>
          </cell>
          <cell r="G700">
            <v>0</v>
          </cell>
          <cell r="H700">
            <v>9.8131944444444438E-2</v>
          </cell>
          <cell r="I700">
            <v>2023</v>
          </cell>
          <cell r="J700" t="str">
            <v>Actual</v>
          </cell>
        </row>
        <row r="701">
          <cell r="B701" t="str">
            <v>TRU</v>
          </cell>
          <cell r="C701">
            <v>2</v>
          </cell>
          <cell r="D701" t="str">
            <v>SGN G4</v>
          </cell>
          <cell r="E701" t="str">
            <v>Sea</v>
          </cell>
          <cell r="F701" t="str">
            <v>CS</v>
          </cell>
          <cell r="G701">
            <v>0</v>
          </cell>
          <cell r="H701">
            <v>0</v>
          </cell>
          <cell r="I701">
            <v>2023</v>
          </cell>
          <cell r="J701" t="str">
            <v>Actual</v>
          </cell>
        </row>
        <row r="702">
          <cell r="B702" t="str">
            <v>AAFES</v>
          </cell>
          <cell r="C702">
            <v>2</v>
          </cell>
          <cell r="D702" t="str">
            <v>SGN G5</v>
          </cell>
          <cell r="E702" t="str">
            <v>Sea</v>
          </cell>
          <cell r="F702" t="str">
            <v>CS</v>
          </cell>
          <cell r="G702">
            <v>0</v>
          </cell>
          <cell r="H702">
            <v>0</v>
          </cell>
          <cell r="I702">
            <v>2023</v>
          </cell>
          <cell r="J702" t="str">
            <v>Actual</v>
          </cell>
        </row>
        <row r="703">
          <cell r="B703" t="str">
            <v>ALLB</v>
          </cell>
          <cell r="C703">
            <v>2</v>
          </cell>
          <cell r="D703" t="str">
            <v>SGN G5</v>
          </cell>
          <cell r="E703" t="str">
            <v>Sea</v>
          </cell>
          <cell r="F703" t="str">
            <v>CS</v>
          </cell>
          <cell r="G703">
            <v>0</v>
          </cell>
          <cell r="H703">
            <v>0</v>
          </cell>
          <cell r="I703">
            <v>2023</v>
          </cell>
          <cell r="J703" t="str">
            <v>Actual</v>
          </cell>
        </row>
        <row r="704">
          <cell r="B704" t="str">
            <v>DORM</v>
          </cell>
          <cell r="C704">
            <v>2</v>
          </cell>
          <cell r="D704" t="str">
            <v>SGN G5</v>
          </cell>
          <cell r="E704" t="str">
            <v>Sea</v>
          </cell>
          <cell r="F704" t="str">
            <v>CS</v>
          </cell>
          <cell r="G704">
            <v>1</v>
          </cell>
          <cell r="H704">
            <v>0</v>
          </cell>
          <cell r="I704">
            <v>2023</v>
          </cell>
          <cell r="J704" t="str">
            <v>Actual</v>
          </cell>
        </row>
        <row r="705">
          <cell r="B705" t="str">
            <v>DSAQSP</v>
          </cell>
          <cell r="C705">
            <v>2</v>
          </cell>
          <cell r="D705" t="str">
            <v>SGN G5</v>
          </cell>
          <cell r="E705" t="str">
            <v>Sea</v>
          </cell>
          <cell r="F705" t="str">
            <v>CS</v>
          </cell>
          <cell r="G705">
            <v>0</v>
          </cell>
          <cell r="H705">
            <v>6.5942708333333336E-2</v>
          </cell>
          <cell r="I705">
            <v>2023</v>
          </cell>
          <cell r="J705" t="str">
            <v>Actual</v>
          </cell>
        </row>
        <row r="706">
          <cell r="B706" t="str">
            <v>EMCI</v>
          </cell>
          <cell r="C706">
            <v>2</v>
          </cell>
          <cell r="D706" t="str">
            <v>SGN G5</v>
          </cell>
          <cell r="E706" t="str">
            <v>Sea</v>
          </cell>
          <cell r="F706" t="str">
            <v>CS</v>
          </cell>
          <cell r="G706">
            <v>2</v>
          </cell>
          <cell r="H706">
            <v>0</v>
          </cell>
          <cell r="I706">
            <v>2023</v>
          </cell>
          <cell r="J706" t="str">
            <v>Actual</v>
          </cell>
        </row>
        <row r="707">
          <cell r="B707" t="str">
            <v>LIICO</v>
          </cell>
          <cell r="C707">
            <v>2</v>
          </cell>
          <cell r="D707" t="str">
            <v>SGN G5</v>
          </cell>
          <cell r="E707" t="str">
            <v>Sea</v>
          </cell>
          <cell r="F707" t="str">
            <v>CS</v>
          </cell>
          <cell r="G707">
            <v>0</v>
          </cell>
          <cell r="H707">
            <v>0</v>
          </cell>
          <cell r="I707">
            <v>2023</v>
          </cell>
          <cell r="J707" t="str">
            <v>Actual</v>
          </cell>
        </row>
        <row r="708">
          <cell r="B708" t="str">
            <v>LIIRE</v>
          </cell>
          <cell r="C708">
            <v>2</v>
          </cell>
          <cell r="D708" t="str">
            <v>SGN G5</v>
          </cell>
          <cell r="E708" t="str">
            <v>Sea</v>
          </cell>
          <cell r="F708" t="str">
            <v>CS</v>
          </cell>
          <cell r="G708">
            <v>0</v>
          </cell>
          <cell r="H708">
            <v>0</v>
          </cell>
          <cell r="I708">
            <v>2023</v>
          </cell>
          <cell r="J708" t="str">
            <v>Actual</v>
          </cell>
        </row>
        <row r="709">
          <cell r="B709" t="str">
            <v>LIIWWR</v>
          </cell>
          <cell r="C709">
            <v>2</v>
          </cell>
          <cell r="D709" t="str">
            <v>SGN G5</v>
          </cell>
          <cell r="E709" t="str">
            <v>Sea</v>
          </cell>
          <cell r="F709" t="str">
            <v>CS</v>
          </cell>
          <cell r="G709">
            <v>0</v>
          </cell>
          <cell r="H709">
            <v>0</v>
          </cell>
          <cell r="I709">
            <v>2023</v>
          </cell>
          <cell r="J709" t="str">
            <v>Actual</v>
          </cell>
        </row>
        <row r="710">
          <cell r="B710" t="str">
            <v>MKI</v>
          </cell>
          <cell r="C710">
            <v>2</v>
          </cell>
          <cell r="D710" t="str">
            <v>SGN G5</v>
          </cell>
          <cell r="E710" t="str">
            <v>Sea</v>
          </cell>
          <cell r="F710" t="str">
            <v>CS</v>
          </cell>
          <cell r="G710">
            <v>0</v>
          </cell>
          <cell r="H710">
            <v>0</v>
          </cell>
          <cell r="I710">
            <v>2023</v>
          </cell>
          <cell r="J710" t="str">
            <v>Actual</v>
          </cell>
        </row>
        <row r="711">
          <cell r="B711" t="str">
            <v>NHAC</v>
          </cell>
          <cell r="C711">
            <v>2</v>
          </cell>
          <cell r="D711" t="str">
            <v>SGN G5</v>
          </cell>
          <cell r="E711" t="str">
            <v>Sea</v>
          </cell>
          <cell r="F711" t="str">
            <v>CS</v>
          </cell>
          <cell r="G711">
            <v>2</v>
          </cell>
          <cell r="H711">
            <v>0</v>
          </cell>
          <cell r="I711">
            <v>2023</v>
          </cell>
          <cell r="J711" t="str">
            <v>Actual</v>
          </cell>
        </row>
        <row r="712">
          <cell r="B712" t="str">
            <v>PVHJA</v>
          </cell>
          <cell r="C712">
            <v>2</v>
          </cell>
          <cell r="D712" t="str">
            <v>SGN G5</v>
          </cell>
          <cell r="E712" t="str">
            <v>Sea</v>
          </cell>
          <cell r="F712" t="str">
            <v>CS</v>
          </cell>
          <cell r="G712">
            <v>6</v>
          </cell>
          <cell r="H712">
            <v>0</v>
          </cell>
          <cell r="I712">
            <v>2023</v>
          </cell>
          <cell r="J712" t="str">
            <v>Actual</v>
          </cell>
        </row>
        <row r="713">
          <cell r="B713" t="str">
            <v>THAS</v>
          </cell>
          <cell r="C713">
            <v>2</v>
          </cell>
          <cell r="D713" t="str">
            <v>SGN G5</v>
          </cell>
          <cell r="E713" t="str">
            <v>Sea</v>
          </cell>
          <cell r="F713" t="str">
            <v>CS</v>
          </cell>
          <cell r="G713">
            <v>5</v>
          </cell>
          <cell r="H713">
            <v>0.28475468749999999</v>
          </cell>
          <cell r="I713">
            <v>2023</v>
          </cell>
          <cell r="J713" t="str">
            <v>Actual</v>
          </cell>
        </row>
        <row r="714">
          <cell r="B714" t="str">
            <v>WARAS</v>
          </cell>
          <cell r="C714">
            <v>2</v>
          </cell>
          <cell r="D714" t="str">
            <v>SGN G5</v>
          </cell>
          <cell r="E714" t="str">
            <v>Sea</v>
          </cell>
          <cell r="F714" t="str">
            <v>CS</v>
          </cell>
          <cell r="G714">
            <v>7</v>
          </cell>
          <cell r="H714">
            <v>0.170457532051282</v>
          </cell>
          <cell r="I714">
            <v>2023</v>
          </cell>
          <cell r="J714" t="str">
            <v>Actual</v>
          </cell>
        </row>
        <row r="715">
          <cell r="B715" t="str">
            <v>WYNBRG</v>
          </cell>
          <cell r="C715">
            <v>2</v>
          </cell>
          <cell r="D715" t="str">
            <v>SGN G3</v>
          </cell>
          <cell r="E715" t="str">
            <v>Sea</v>
          </cell>
          <cell r="F715" t="str">
            <v>CS</v>
          </cell>
          <cell r="G715">
            <v>0</v>
          </cell>
          <cell r="H715">
            <v>0</v>
          </cell>
          <cell r="I715">
            <v>2023</v>
          </cell>
          <cell r="J715" t="str">
            <v>Actual</v>
          </cell>
        </row>
        <row r="716">
          <cell r="B716" t="str">
            <v>X47BL</v>
          </cell>
          <cell r="C716">
            <v>2</v>
          </cell>
          <cell r="D716" t="str">
            <v>SGN G5</v>
          </cell>
          <cell r="E716" t="str">
            <v>Sea</v>
          </cell>
          <cell r="F716" t="str">
            <v>CS</v>
          </cell>
          <cell r="G716">
            <v>0</v>
          </cell>
          <cell r="H716">
            <v>0</v>
          </cell>
          <cell r="I716">
            <v>2023</v>
          </cell>
          <cell r="J716" t="str">
            <v>Actual</v>
          </cell>
        </row>
        <row r="717">
          <cell r="B717" t="str">
            <v>XATPE</v>
          </cell>
          <cell r="C717">
            <v>2</v>
          </cell>
          <cell r="D717" t="str">
            <v>SGN G5</v>
          </cell>
          <cell r="E717" t="str">
            <v>Sea</v>
          </cell>
          <cell r="F717" t="str">
            <v>CS</v>
          </cell>
          <cell r="G717">
            <v>6</v>
          </cell>
          <cell r="H717">
            <v>6.5172714527908196E-2</v>
          </cell>
          <cell r="I717">
            <v>2023</v>
          </cell>
          <cell r="J717" t="str">
            <v>Actual</v>
          </cell>
        </row>
        <row r="718">
          <cell r="B718" t="str">
            <v>XBLAIN</v>
          </cell>
          <cell r="C718">
            <v>2</v>
          </cell>
          <cell r="D718" t="str">
            <v>SGN G5</v>
          </cell>
          <cell r="E718" t="str">
            <v>Sea</v>
          </cell>
          <cell r="F718" t="str">
            <v>CS</v>
          </cell>
          <cell r="G718">
            <v>0</v>
          </cell>
          <cell r="H718">
            <v>0</v>
          </cell>
          <cell r="I718">
            <v>2023</v>
          </cell>
          <cell r="J718" t="str">
            <v>Actual</v>
          </cell>
        </row>
        <row r="719">
          <cell r="B719" t="str">
            <v>XCALM</v>
          </cell>
          <cell r="C719">
            <v>2</v>
          </cell>
          <cell r="D719" t="str">
            <v>SGN G5</v>
          </cell>
          <cell r="E719" t="str">
            <v>Sea</v>
          </cell>
          <cell r="F719" t="str">
            <v>CS</v>
          </cell>
          <cell r="G719">
            <v>0</v>
          </cell>
          <cell r="H719">
            <v>0</v>
          </cell>
          <cell r="I719">
            <v>2023</v>
          </cell>
          <cell r="J719" t="str">
            <v>Actual</v>
          </cell>
        </row>
        <row r="720">
          <cell r="B720" t="str">
            <v>XHBIL</v>
          </cell>
          <cell r="C720">
            <v>2</v>
          </cell>
          <cell r="D720" t="str">
            <v>SGN G5</v>
          </cell>
          <cell r="E720" t="str">
            <v>Sea</v>
          </cell>
          <cell r="F720" t="str">
            <v>CS</v>
          </cell>
          <cell r="G720">
            <v>1</v>
          </cell>
          <cell r="H720">
            <v>0</v>
          </cell>
          <cell r="I720">
            <v>2023</v>
          </cell>
          <cell r="J720" t="str">
            <v>Actual</v>
          </cell>
        </row>
        <row r="721">
          <cell r="B721" t="str">
            <v>XKEENI</v>
          </cell>
          <cell r="C721">
            <v>2</v>
          </cell>
          <cell r="D721" t="str">
            <v>SGN G5</v>
          </cell>
          <cell r="E721" t="str">
            <v>Sea</v>
          </cell>
          <cell r="F721" t="str">
            <v>CS</v>
          </cell>
          <cell r="G721">
            <v>0</v>
          </cell>
          <cell r="H721">
            <v>0</v>
          </cell>
          <cell r="I721">
            <v>2023</v>
          </cell>
          <cell r="J721" t="str">
            <v>Actual</v>
          </cell>
        </row>
        <row r="722">
          <cell r="B722" t="str">
            <v>XREDC</v>
          </cell>
          <cell r="C722">
            <v>2</v>
          </cell>
          <cell r="D722" t="str">
            <v>SGN G5</v>
          </cell>
          <cell r="E722" t="str">
            <v>Sea</v>
          </cell>
          <cell r="F722" t="str">
            <v>CS</v>
          </cell>
          <cell r="G722">
            <v>0</v>
          </cell>
          <cell r="H722">
            <v>4.9606481481481474E-2</v>
          </cell>
          <cell r="I722">
            <v>2023</v>
          </cell>
          <cell r="J722" t="str">
            <v>Actual</v>
          </cell>
        </row>
        <row r="723">
          <cell r="B723" t="str">
            <v>XSOLS</v>
          </cell>
          <cell r="C723">
            <v>2</v>
          </cell>
          <cell r="D723" t="str">
            <v>SGN G5</v>
          </cell>
          <cell r="E723" t="str">
            <v>Sea</v>
          </cell>
          <cell r="F723" t="str">
            <v>CS</v>
          </cell>
          <cell r="G723">
            <v>0</v>
          </cell>
          <cell r="H723">
            <v>0</v>
          </cell>
          <cell r="I723">
            <v>2023</v>
          </cell>
          <cell r="J723" t="str">
            <v>Actual</v>
          </cell>
        </row>
        <row r="724">
          <cell r="B724" t="str">
            <v>USBOX</v>
          </cell>
          <cell r="C724">
            <v>2</v>
          </cell>
          <cell r="D724" t="str">
            <v>SGN G5</v>
          </cell>
          <cell r="E724" t="str">
            <v>Sea</v>
          </cell>
          <cell r="F724" t="str">
            <v>CS</v>
          </cell>
          <cell r="G724">
            <v>0</v>
          </cell>
          <cell r="H724">
            <v>0.14326388888888889</v>
          </cell>
          <cell r="I724">
            <v>2023</v>
          </cell>
          <cell r="J724" t="str">
            <v>Actual</v>
          </cell>
        </row>
        <row r="725">
          <cell r="B725" t="str">
            <v>SINBOX</v>
          </cell>
          <cell r="C725">
            <v>2</v>
          </cell>
          <cell r="D725" t="str">
            <v>SGN G5</v>
          </cell>
          <cell r="E725" t="str">
            <v>Sea</v>
          </cell>
          <cell r="F725" t="str">
            <v>CS</v>
          </cell>
          <cell r="G725">
            <v>0</v>
          </cell>
          <cell r="H725">
            <v>5.6064814814814823E-3</v>
          </cell>
          <cell r="I725">
            <v>2023</v>
          </cell>
          <cell r="J725" t="str">
            <v>Actual</v>
          </cell>
        </row>
        <row r="726">
          <cell r="B726" t="str">
            <v>EMLUX</v>
          </cell>
          <cell r="C726">
            <v>2</v>
          </cell>
          <cell r="D726" t="str">
            <v>SGN G4</v>
          </cell>
          <cell r="E726" t="str">
            <v>Sea</v>
          </cell>
          <cell r="F726" t="str">
            <v>CS</v>
          </cell>
          <cell r="G726">
            <v>30</v>
          </cell>
          <cell r="H726">
            <v>4.1606691919191911E-2</v>
          </cell>
          <cell r="I726">
            <v>2023</v>
          </cell>
          <cell r="J726" t="str">
            <v>Actual</v>
          </cell>
        </row>
        <row r="727">
          <cell r="B727" t="str">
            <v>EUROM</v>
          </cell>
          <cell r="C727">
            <v>2</v>
          </cell>
          <cell r="D727" t="str">
            <v>SGN G4</v>
          </cell>
          <cell r="E727" t="str">
            <v>Sea</v>
          </cell>
          <cell r="F727" t="str">
            <v>CS</v>
          </cell>
          <cell r="G727">
            <v>29</v>
          </cell>
          <cell r="H727">
            <v>5.33625E-2</v>
          </cell>
          <cell r="I727">
            <v>2023</v>
          </cell>
          <cell r="J727" t="str">
            <v>Actual</v>
          </cell>
        </row>
        <row r="728">
          <cell r="B728" t="str">
            <v>SWOOSH</v>
          </cell>
          <cell r="C728">
            <v>2</v>
          </cell>
          <cell r="D728" t="str">
            <v>SGN G1</v>
          </cell>
          <cell r="E728" t="str">
            <v>Air</v>
          </cell>
          <cell r="F728" t="str">
            <v>DOC</v>
          </cell>
          <cell r="G728">
            <v>37</v>
          </cell>
          <cell r="H728">
            <v>0</v>
          </cell>
          <cell r="I728">
            <v>2023</v>
          </cell>
          <cell r="J728" t="str">
            <v>Actual</v>
          </cell>
        </row>
        <row r="729">
          <cell r="B729" t="str">
            <v>CONVRS</v>
          </cell>
          <cell r="C729">
            <v>2</v>
          </cell>
          <cell r="D729" t="str">
            <v>SGN G1</v>
          </cell>
          <cell r="E729" t="str">
            <v>Air</v>
          </cell>
          <cell r="F729" t="str">
            <v>DOC</v>
          </cell>
          <cell r="G729">
            <v>0</v>
          </cell>
          <cell r="H729">
            <v>0</v>
          </cell>
          <cell r="I729">
            <v>2023</v>
          </cell>
          <cell r="J729" t="str">
            <v>Actual</v>
          </cell>
        </row>
        <row r="730">
          <cell r="B730" t="str">
            <v>COLE</v>
          </cell>
          <cell r="C730">
            <v>2</v>
          </cell>
          <cell r="D730" t="str">
            <v>SGN G1</v>
          </cell>
          <cell r="E730" t="str">
            <v>Air</v>
          </cell>
          <cell r="F730" t="str">
            <v>DOC</v>
          </cell>
          <cell r="G730">
            <v>0</v>
          </cell>
          <cell r="H730">
            <v>0</v>
          </cell>
          <cell r="I730">
            <v>2023</v>
          </cell>
          <cell r="J730" t="str">
            <v>Actual</v>
          </cell>
        </row>
        <row r="731">
          <cell r="B731" t="str">
            <v>AAFZE</v>
          </cell>
          <cell r="C731">
            <v>2</v>
          </cell>
          <cell r="D731" t="str">
            <v>SGN G2</v>
          </cell>
          <cell r="E731" t="str">
            <v>Air</v>
          </cell>
          <cell r="F731" t="str">
            <v>DOC</v>
          </cell>
          <cell r="G731">
            <v>0</v>
          </cell>
          <cell r="H731">
            <v>0</v>
          </cell>
          <cell r="I731">
            <v>2023</v>
          </cell>
          <cell r="J731" t="str">
            <v>Actual</v>
          </cell>
        </row>
        <row r="732">
          <cell r="B732" t="str">
            <v>AEBV</v>
          </cell>
          <cell r="C732">
            <v>2</v>
          </cell>
          <cell r="D732" t="str">
            <v>SGN G2</v>
          </cell>
          <cell r="E732" t="str">
            <v>Air</v>
          </cell>
          <cell r="F732" t="str">
            <v>DOC</v>
          </cell>
          <cell r="G732">
            <v>0</v>
          </cell>
          <cell r="H732">
            <v>0</v>
          </cell>
          <cell r="I732">
            <v>2023</v>
          </cell>
          <cell r="J732" t="str">
            <v>Actual</v>
          </cell>
        </row>
        <row r="733">
          <cell r="B733" t="str">
            <v>ANNINC</v>
          </cell>
          <cell r="C733">
            <v>2</v>
          </cell>
          <cell r="D733" t="str">
            <v>SGN G2</v>
          </cell>
          <cell r="E733" t="str">
            <v>Air</v>
          </cell>
          <cell r="F733" t="str">
            <v>DOC</v>
          </cell>
          <cell r="G733">
            <v>0</v>
          </cell>
          <cell r="H733">
            <v>0</v>
          </cell>
          <cell r="I733">
            <v>2023</v>
          </cell>
          <cell r="J733" t="str">
            <v>Actual</v>
          </cell>
        </row>
        <row r="734">
          <cell r="B734" t="str">
            <v>ARMOUR</v>
          </cell>
          <cell r="C734">
            <v>2</v>
          </cell>
          <cell r="D734" t="str">
            <v>SGN G2</v>
          </cell>
          <cell r="E734" t="str">
            <v>Air</v>
          </cell>
          <cell r="F734" t="str">
            <v>DOC</v>
          </cell>
          <cell r="G734">
            <v>1</v>
          </cell>
          <cell r="H734">
            <v>0</v>
          </cell>
          <cell r="I734">
            <v>2023</v>
          </cell>
          <cell r="J734" t="str">
            <v>Actual</v>
          </cell>
        </row>
        <row r="735">
          <cell r="B735" t="str">
            <v>ATC</v>
          </cell>
          <cell r="C735">
            <v>2</v>
          </cell>
          <cell r="D735" t="str">
            <v>SGN G2</v>
          </cell>
          <cell r="E735" t="str">
            <v>Air</v>
          </cell>
          <cell r="F735" t="str">
            <v>DOC</v>
          </cell>
          <cell r="G735">
            <v>0</v>
          </cell>
          <cell r="H735">
            <v>7.4444444444444445E-3</v>
          </cell>
          <cell r="I735">
            <v>2023</v>
          </cell>
          <cell r="J735" t="str">
            <v>Actual</v>
          </cell>
        </row>
        <row r="736">
          <cell r="B736" t="str">
            <v>ATCSTS</v>
          </cell>
          <cell r="C736">
            <v>2</v>
          </cell>
          <cell r="D736" t="str">
            <v>SGN G2</v>
          </cell>
          <cell r="E736" t="str">
            <v>Air</v>
          </cell>
          <cell r="F736" t="str">
            <v>DOC</v>
          </cell>
          <cell r="G736">
            <v>0</v>
          </cell>
          <cell r="H736">
            <v>0</v>
          </cell>
          <cell r="I736">
            <v>2023</v>
          </cell>
          <cell r="J736" t="str">
            <v>Actual</v>
          </cell>
        </row>
        <row r="737">
          <cell r="B737" t="str">
            <v>ATS</v>
          </cell>
          <cell r="C737">
            <v>2</v>
          </cell>
          <cell r="D737" t="str">
            <v>SGN G2</v>
          </cell>
          <cell r="E737" t="str">
            <v>Air</v>
          </cell>
          <cell r="F737" t="str">
            <v>DOC</v>
          </cell>
          <cell r="G737">
            <v>0</v>
          </cell>
          <cell r="H737">
            <v>0</v>
          </cell>
          <cell r="I737">
            <v>2023</v>
          </cell>
          <cell r="J737" t="str">
            <v>Actual</v>
          </cell>
        </row>
        <row r="738">
          <cell r="B738" t="str">
            <v>HORBAC</v>
          </cell>
          <cell r="C738">
            <v>2</v>
          </cell>
          <cell r="D738" t="str">
            <v>SGN G2</v>
          </cell>
          <cell r="E738" t="str">
            <v>Air</v>
          </cell>
          <cell r="F738" t="str">
            <v>DOC</v>
          </cell>
          <cell r="G738">
            <v>0</v>
          </cell>
          <cell r="H738">
            <v>0</v>
          </cell>
          <cell r="I738">
            <v>2023</v>
          </cell>
          <cell r="J738" t="str">
            <v>Actual</v>
          </cell>
        </row>
        <row r="739">
          <cell r="B739" t="str">
            <v>HORBUB</v>
          </cell>
          <cell r="C739">
            <v>2</v>
          </cell>
          <cell r="D739" t="str">
            <v>SGN G2</v>
          </cell>
          <cell r="E739" t="str">
            <v>Air</v>
          </cell>
          <cell r="F739" t="str">
            <v>DOC</v>
          </cell>
          <cell r="G739">
            <v>0</v>
          </cell>
          <cell r="H739">
            <v>0</v>
          </cell>
          <cell r="I739">
            <v>2023</v>
          </cell>
          <cell r="J739" t="str">
            <v>Actual</v>
          </cell>
        </row>
        <row r="740">
          <cell r="B740" t="str">
            <v>HOSLEY</v>
          </cell>
          <cell r="C740">
            <v>2</v>
          </cell>
          <cell r="D740" t="str">
            <v>SGN G2</v>
          </cell>
          <cell r="E740" t="str">
            <v>Air</v>
          </cell>
          <cell r="F740" t="str">
            <v>DOC</v>
          </cell>
          <cell r="G740">
            <v>0</v>
          </cell>
          <cell r="H740">
            <v>0</v>
          </cell>
          <cell r="I740">
            <v>2023</v>
          </cell>
          <cell r="J740" t="str">
            <v>Actual</v>
          </cell>
        </row>
        <row r="741">
          <cell r="B741" t="str">
            <v>JCREW</v>
          </cell>
          <cell r="C741">
            <v>2</v>
          </cell>
          <cell r="D741" t="str">
            <v>SGN G2</v>
          </cell>
          <cell r="E741" t="str">
            <v>Air</v>
          </cell>
          <cell r="F741" t="str">
            <v>DOC</v>
          </cell>
          <cell r="G741">
            <v>11</v>
          </cell>
          <cell r="H741">
            <v>0</v>
          </cell>
          <cell r="I741">
            <v>2023</v>
          </cell>
          <cell r="J741" t="str">
            <v>Actual</v>
          </cell>
        </row>
        <row r="742">
          <cell r="B742" t="str">
            <v>NBAL</v>
          </cell>
          <cell r="C742">
            <v>2</v>
          </cell>
          <cell r="D742" t="str">
            <v>SGN G2</v>
          </cell>
          <cell r="E742" t="str">
            <v>Air</v>
          </cell>
          <cell r="F742" t="str">
            <v>DOC</v>
          </cell>
          <cell r="G742">
            <v>1</v>
          </cell>
          <cell r="H742">
            <v>0</v>
          </cell>
          <cell r="I742">
            <v>2023</v>
          </cell>
          <cell r="J742" t="str">
            <v>Actual</v>
          </cell>
        </row>
        <row r="743">
          <cell r="B743" t="str">
            <v>NBC</v>
          </cell>
          <cell r="C743">
            <v>2</v>
          </cell>
          <cell r="D743" t="str">
            <v>SGN G2</v>
          </cell>
          <cell r="E743" t="str">
            <v>Air</v>
          </cell>
          <cell r="F743" t="str">
            <v>DOC</v>
          </cell>
          <cell r="G743">
            <v>0</v>
          </cell>
          <cell r="H743">
            <v>0</v>
          </cell>
          <cell r="I743">
            <v>2023</v>
          </cell>
          <cell r="J743" t="str">
            <v>Actual</v>
          </cell>
        </row>
        <row r="744">
          <cell r="B744" t="str">
            <v>NBMY</v>
          </cell>
          <cell r="C744">
            <v>2</v>
          </cell>
          <cell r="D744" t="str">
            <v>SGN G2</v>
          </cell>
          <cell r="E744" t="str">
            <v>Air</v>
          </cell>
          <cell r="F744" t="str">
            <v>DOC</v>
          </cell>
          <cell r="G744">
            <v>0</v>
          </cell>
          <cell r="H744">
            <v>0</v>
          </cell>
          <cell r="I744">
            <v>2023</v>
          </cell>
          <cell r="J744" t="str">
            <v>Actual</v>
          </cell>
        </row>
        <row r="745">
          <cell r="B745" t="str">
            <v>NBSG</v>
          </cell>
          <cell r="C745">
            <v>2</v>
          </cell>
          <cell r="D745" t="str">
            <v>SGN G2</v>
          </cell>
          <cell r="E745" t="str">
            <v>Air</v>
          </cell>
          <cell r="F745" t="str">
            <v>DOC</v>
          </cell>
          <cell r="G745">
            <v>0</v>
          </cell>
          <cell r="H745">
            <v>0</v>
          </cell>
          <cell r="I745">
            <v>2023</v>
          </cell>
          <cell r="J745" t="str">
            <v>Actual</v>
          </cell>
        </row>
        <row r="746">
          <cell r="B746" t="str">
            <v>UADSHP</v>
          </cell>
          <cell r="C746">
            <v>2</v>
          </cell>
          <cell r="D746" t="str">
            <v>SGN G2</v>
          </cell>
          <cell r="E746" t="str">
            <v>Air</v>
          </cell>
          <cell r="F746" t="str">
            <v>DOC</v>
          </cell>
          <cell r="G746">
            <v>0</v>
          </cell>
          <cell r="H746">
            <v>0</v>
          </cell>
          <cell r="I746">
            <v>2023</v>
          </cell>
          <cell r="J746" t="str">
            <v>Actual</v>
          </cell>
        </row>
        <row r="747">
          <cell r="B747" t="str">
            <v>WARMEX</v>
          </cell>
          <cell r="C747">
            <v>2</v>
          </cell>
          <cell r="D747" t="str">
            <v>SGN G2</v>
          </cell>
          <cell r="E747" t="str">
            <v>Air</v>
          </cell>
          <cell r="F747" t="str">
            <v>DOC</v>
          </cell>
          <cell r="G747">
            <v>0</v>
          </cell>
          <cell r="H747">
            <v>0</v>
          </cell>
          <cell r="I747">
            <v>2023</v>
          </cell>
          <cell r="J747" t="str">
            <v>Actual</v>
          </cell>
        </row>
        <row r="748">
          <cell r="B748" t="str">
            <v>XIRGA</v>
          </cell>
          <cell r="C748">
            <v>2</v>
          </cell>
          <cell r="D748" t="str">
            <v>SGN G5</v>
          </cell>
          <cell r="E748" t="str">
            <v>Air</v>
          </cell>
          <cell r="F748" t="str">
            <v>DOC</v>
          </cell>
          <cell r="G748">
            <v>0</v>
          </cell>
          <cell r="H748">
            <v>0</v>
          </cell>
          <cell r="I748">
            <v>2023</v>
          </cell>
          <cell r="J748" t="str">
            <v>Actual</v>
          </cell>
        </row>
        <row r="749">
          <cell r="B749" t="str">
            <v>XWASO</v>
          </cell>
          <cell r="C749">
            <v>2</v>
          </cell>
          <cell r="D749" t="str">
            <v>SGN G2</v>
          </cell>
          <cell r="E749" t="str">
            <v>Air</v>
          </cell>
          <cell r="F749" t="str">
            <v>DOC</v>
          </cell>
          <cell r="G749">
            <v>0</v>
          </cell>
          <cell r="H749">
            <v>0</v>
          </cell>
          <cell r="I749">
            <v>2023</v>
          </cell>
          <cell r="J749" t="str">
            <v>Actual</v>
          </cell>
        </row>
        <row r="750">
          <cell r="B750" t="str">
            <v>AEO</v>
          </cell>
          <cell r="C750">
            <v>2</v>
          </cell>
          <cell r="D750" t="str">
            <v>SGN G3</v>
          </cell>
          <cell r="E750" t="str">
            <v>Air</v>
          </cell>
          <cell r="F750" t="str">
            <v>DOC</v>
          </cell>
          <cell r="G750">
            <v>5</v>
          </cell>
          <cell r="H750">
            <v>0</v>
          </cell>
          <cell r="I750">
            <v>2023</v>
          </cell>
          <cell r="J750" t="str">
            <v>Actual</v>
          </cell>
        </row>
        <row r="751">
          <cell r="B751" t="str">
            <v>AEOHK</v>
          </cell>
          <cell r="C751">
            <v>2</v>
          </cell>
          <cell r="D751" t="str">
            <v>SGN G3</v>
          </cell>
          <cell r="E751" t="str">
            <v>Air</v>
          </cell>
          <cell r="F751" t="str">
            <v>DOC</v>
          </cell>
          <cell r="G751">
            <v>0</v>
          </cell>
          <cell r="H751">
            <v>0</v>
          </cell>
          <cell r="I751">
            <v>2023</v>
          </cell>
          <cell r="J751" t="str">
            <v>Actual</v>
          </cell>
        </row>
        <row r="752">
          <cell r="B752" t="str">
            <v>AEOJP</v>
          </cell>
          <cell r="C752">
            <v>2</v>
          </cell>
          <cell r="D752" t="str">
            <v>SGN G3</v>
          </cell>
          <cell r="E752" t="str">
            <v>Air</v>
          </cell>
          <cell r="F752" t="str">
            <v>DOC</v>
          </cell>
          <cell r="G752">
            <v>0</v>
          </cell>
          <cell r="H752">
            <v>0</v>
          </cell>
          <cell r="I752">
            <v>2023</v>
          </cell>
          <cell r="J752" t="str">
            <v>Actual</v>
          </cell>
        </row>
        <row r="753">
          <cell r="B753" t="str">
            <v>AEOMEX</v>
          </cell>
          <cell r="C753">
            <v>2</v>
          </cell>
          <cell r="D753" t="str">
            <v>SGN G3</v>
          </cell>
          <cell r="E753" t="str">
            <v>Air</v>
          </cell>
          <cell r="F753" t="str">
            <v>DOC</v>
          </cell>
          <cell r="G753">
            <v>0</v>
          </cell>
          <cell r="H753">
            <v>0</v>
          </cell>
          <cell r="I753">
            <v>2023</v>
          </cell>
          <cell r="J753" t="str">
            <v>Actual</v>
          </cell>
        </row>
        <row r="754">
          <cell r="B754" t="str">
            <v>AEOMIX</v>
          </cell>
          <cell r="C754">
            <v>2</v>
          </cell>
          <cell r="D754" t="str">
            <v>SGN G3</v>
          </cell>
          <cell r="E754" t="str">
            <v>Air</v>
          </cell>
          <cell r="F754" t="str">
            <v>DOC</v>
          </cell>
          <cell r="G754">
            <v>0</v>
          </cell>
          <cell r="H754">
            <v>0</v>
          </cell>
          <cell r="I754">
            <v>2023</v>
          </cell>
          <cell r="J754" t="str">
            <v>Actual</v>
          </cell>
        </row>
        <row r="755">
          <cell r="B755" t="str">
            <v>AEOSHA</v>
          </cell>
          <cell r="C755">
            <v>2</v>
          </cell>
          <cell r="D755" t="str">
            <v>SGN G3</v>
          </cell>
          <cell r="E755" t="str">
            <v>Air</v>
          </cell>
          <cell r="F755" t="str">
            <v>DOC</v>
          </cell>
          <cell r="G755">
            <v>0</v>
          </cell>
          <cell r="H755">
            <v>0</v>
          </cell>
          <cell r="I755">
            <v>2023</v>
          </cell>
          <cell r="J755" t="str">
            <v>Actual</v>
          </cell>
        </row>
        <row r="756">
          <cell r="B756" t="str">
            <v>AGRON</v>
          </cell>
          <cell r="C756">
            <v>2</v>
          </cell>
          <cell r="D756" t="str">
            <v>SGN G3</v>
          </cell>
          <cell r="E756" t="str">
            <v>Air</v>
          </cell>
          <cell r="F756" t="str">
            <v>DOC</v>
          </cell>
          <cell r="G756">
            <v>0</v>
          </cell>
          <cell r="H756">
            <v>0</v>
          </cell>
          <cell r="I756">
            <v>2023</v>
          </cell>
          <cell r="J756" t="str">
            <v>Actual</v>
          </cell>
        </row>
        <row r="757">
          <cell r="B757" t="str">
            <v>BELL</v>
          </cell>
          <cell r="C757">
            <v>2</v>
          </cell>
          <cell r="D757" t="str">
            <v>SGN G3</v>
          </cell>
          <cell r="E757" t="str">
            <v>Air</v>
          </cell>
          <cell r="F757" t="str">
            <v>DOC</v>
          </cell>
          <cell r="G757">
            <v>0</v>
          </cell>
          <cell r="H757">
            <v>0</v>
          </cell>
          <cell r="I757">
            <v>2023</v>
          </cell>
          <cell r="J757" t="str">
            <v>Actual</v>
          </cell>
        </row>
        <row r="758">
          <cell r="B758" t="str">
            <v>BHBEJ</v>
          </cell>
          <cell r="C758">
            <v>2</v>
          </cell>
          <cell r="D758" t="str">
            <v>SGN G3</v>
          </cell>
          <cell r="E758" t="str">
            <v>Air</v>
          </cell>
          <cell r="F758" t="str">
            <v>DOC</v>
          </cell>
          <cell r="G758">
            <v>0</v>
          </cell>
          <cell r="H758">
            <v>0</v>
          </cell>
          <cell r="I758">
            <v>2023</v>
          </cell>
          <cell r="J758" t="str">
            <v>Actual</v>
          </cell>
        </row>
        <row r="759">
          <cell r="B759" t="str">
            <v>BPS</v>
          </cell>
          <cell r="C759">
            <v>2</v>
          </cell>
          <cell r="D759" t="str">
            <v>SGN G3</v>
          </cell>
          <cell r="E759" t="str">
            <v>Air</v>
          </cell>
          <cell r="F759" t="str">
            <v>DOC</v>
          </cell>
          <cell r="G759">
            <v>0</v>
          </cell>
          <cell r="H759">
            <v>0</v>
          </cell>
          <cell r="I759">
            <v>2023</v>
          </cell>
          <cell r="J759" t="str">
            <v>Actual</v>
          </cell>
        </row>
        <row r="760">
          <cell r="B760" t="str">
            <v>BPSH</v>
          </cell>
          <cell r="C760">
            <v>2</v>
          </cell>
          <cell r="D760" t="str">
            <v>SGN G3</v>
          </cell>
          <cell r="E760" t="str">
            <v>Air</v>
          </cell>
          <cell r="F760" t="str">
            <v>DOC</v>
          </cell>
          <cell r="G760">
            <v>0</v>
          </cell>
          <cell r="H760">
            <v>0</v>
          </cell>
          <cell r="I760">
            <v>2023</v>
          </cell>
          <cell r="J760" t="str">
            <v>Actual</v>
          </cell>
        </row>
        <row r="761">
          <cell r="B761" t="str">
            <v>BPSHCA</v>
          </cell>
          <cell r="C761">
            <v>2</v>
          </cell>
          <cell r="D761" t="str">
            <v>SGN G3</v>
          </cell>
          <cell r="E761" t="str">
            <v>Air</v>
          </cell>
          <cell r="F761" t="str">
            <v>DOC</v>
          </cell>
          <cell r="G761">
            <v>0</v>
          </cell>
          <cell r="H761">
            <v>0</v>
          </cell>
          <cell r="I761">
            <v>2023</v>
          </cell>
          <cell r="J761" t="str">
            <v>Actual</v>
          </cell>
        </row>
        <row r="762">
          <cell r="B762" t="str">
            <v>BPSHUB</v>
          </cell>
          <cell r="C762">
            <v>2</v>
          </cell>
          <cell r="D762" t="str">
            <v>SGN G3</v>
          </cell>
          <cell r="E762" t="str">
            <v>Air</v>
          </cell>
          <cell r="F762" t="str">
            <v>DOC</v>
          </cell>
          <cell r="G762">
            <v>0</v>
          </cell>
          <cell r="H762">
            <v>0</v>
          </cell>
          <cell r="I762">
            <v>2023</v>
          </cell>
          <cell r="J762" t="str">
            <v>Actual</v>
          </cell>
        </row>
        <row r="763">
          <cell r="B763" t="str">
            <v>BPSL</v>
          </cell>
          <cell r="C763">
            <v>2</v>
          </cell>
          <cell r="D763" t="str">
            <v>SGN G3</v>
          </cell>
          <cell r="E763" t="str">
            <v>Air</v>
          </cell>
          <cell r="F763" t="str">
            <v>DOC</v>
          </cell>
          <cell r="G763">
            <v>0</v>
          </cell>
          <cell r="H763">
            <v>0</v>
          </cell>
          <cell r="I763">
            <v>2023</v>
          </cell>
          <cell r="J763" t="str">
            <v>Actual</v>
          </cell>
        </row>
        <row r="764">
          <cell r="B764" t="str">
            <v>BRYLAN</v>
          </cell>
          <cell r="C764">
            <v>2</v>
          </cell>
          <cell r="D764" t="str">
            <v>SGN G3</v>
          </cell>
          <cell r="E764" t="str">
            <v>Air</v>
          </cell>
          <cell r="F764" t="str">
            <v>DOC</v>
          </cell>
          <cell r="G764">
            <v>0</v>
          </cell>
          <cell r="H764">
            <v>0</v>
          </cell>
          <cell r="I764">
            <v>2023</v>
          </cell>
          <cell r="J764" t="str">
            <v>Actual</v>
          </cell>
        </row>
        <row r="765">
          <cell r="B765" t="str">
            <v>CHEWY</v>
          </cell>
          <cell r="C765">
            <v>2</v>
          </cell>
          <cell r="D765" t="str">
            <v>SGN G3</v>
          </cell>
          <cell r="E765" t="str">
            <v>Air</v>
          </cell>
          <cell r="F765" t="str">
            <v>DOC</v>
          </cell>
          <cell r="G765">
            <v>0</v>
          </cell>
          <cell r="H765">
            <v>0</v>
          </cell>
          <cell r="I765">
            <v>2023</v>
          </cell>
          <cell r="J765" t="str">
            <v>Actual</v>
          </cell>
        </row>
        <row r="766">
          <cell r="B766" t="str">
            <v>CLUSH</v>
          </cell>
          <cell r="C766">
            <v>2</v>
          </cell>
          <cell r="D766" t="str">
            <v>SGN G3</v>
          </cell>
          <cell r="E766" t="str">
            <v>Air</v>
          </cell>
          <cell r="F766" t="str">
            <v>DOC</v>
          </cell>
          <cell r="G766">
            <v>0</v>
          </cell>
          <cell r="H766">
            <v>0</v>
          </cell>
          <cell r="I766">
            <v>2023</v>
          </cell>
          <cell r="J766" t="str">
            <v>Actual</v>
          </cell>
        </row>
        <row r="767">
          <cell r="B767" t="str">
            <v>DEICH</v>
          </cell>
          <cell r="C767">
            <v>2</v>
          </cell>
          <cell r="D767" t="str">
            <v>SGN G3</v>
          </cell>
          <cell r="E767" t="str">
            <v>Air</v>
          </cell>
          <cell r="F767" t="str">
            <v>DOC</v>
          </cell>
          <cell r="G767">
            <v>0</v>
          </cell>
          <cell r="H767">
            <v>0</v>
          </cell>
          <cell r="I767">
            <v>2023</v>
          </cell>
          <cell r="J767" t="str">
            <v>Actual</v>
          </cell>
        </row>
        <row r="768">
          <cell r="B768" t="str">
            <v>DEICUK</v>
          </cell>
          <cell r="C768">
            <v>2</v>
          </cell>
          <cell r="D768" t="str">
            <v>SGN G3</v>
          </cell>
          <cell r="E768" t="str">
            <v>Air</v>
          </cell>
          <cell r="F768" t="str">
            <v>DOC</v>
          </cell>
          <cell r="G768">
            <v>0</v>
          </cell>
          <cell r="H768">
            <v>0</v>
          </cell>
          <cell r="I768">
            <v>2023</v>
          </cell>
          <cell r="J768" t="str">
            <v>Actual</v>
          </cell>
        </row>
        <row r="769">
          <cell r="B769" t="str">
            <v>DEMO</v>
          </cell>
          <cell r="C769">
            <v>2</v>
          </cell>
          <cell r="D769" t="str">
            <v>SGN G3</v>
          </cell>
          <cell r="E769" t="str">
            <v>Air</v>
          </cell>
          <cell r="F769" t="str">
            <v>DOC</v>
          </cell>
          <cell r="G769">
            <v>0</v>
          </cell>
          <cell r="H769">
            <v>0</v>
          </cell>
          <cell r="I769">
            <v>2023</v>
          </cell>
          <cell r="J769" t="str">
            <v>Actual</v>
          </cell>
        </row>
        <row r="770">
          <cell r="B770" t="str">
            <v>EDDIEB</v>
          </cell>
          <cell r="C770">
            <v>2</v>
          </cell>
          <cell r="D770" t="str">
            <v>SGN G3</v>
          </cell>
          <cell r="E770" t="str">
            <v>Air</v>
          </cell>
          <cell r="F770" t="str">
            <v>DOC</v>
          </cell>
          <cell r="G770">
            <v>1</v>
          </cell>
          <cell r="H770">
            <v>0</v>
          </cell>
          <cell r="I770">
            <v>2023</v>
          </cell>
          <cell r="J770" t="str">
            <v>Actual</v>
          </cell>
        </row>
        <row r="771">
          <cell r="B771" t="str">
            <v>EMCOLS</v>
          </cell>
          <cell r="C771">
            <v>2</v>
          </cell>
          <cell r="D771" t="str">
            <v>SGN G3</v>
          </cell>
          <cell r="E771" t="str">
            <v>Air</v>
          </cell>
          <cell r="F771" t="str">
            <v>DOC</v>
          </cell>
          <cell r="G771">
            <v>0</v>
          </cell>
          <cell r="H771">
            <v>0</v>
          </cell>
          <cell r="I771">
            <v>2023</v>
          </cell>
          <cell r="J771" t="str">
            <v>Actual</v>
          </cell>
        </row>
        <row r="772">
          <cell r="B772" t="str">
            <v>ENGRS</v>
          </cell>
          <cell r="C772">
            <v>2</v>
          </cell>
          <cell r="D772" t="str">
            <v>SGN G3</v>
          </cell>
          <cell r="E772" t="str">
            <v>Air</v>
          </cell>
          <cell r="F772" t="str">
            <v>DOC</v>
          </cell>
          <cell r="G772">
            <v>0</v>
          </cell>
          <cell r="H772">
            <v>0</v>
          </cell>
          <cell r="I772">
            <v>2023</v>
          </cell>
          <cell r="J772" t="str">
            <v>Actual</v>
          </cell>
        </row>
        <row r="773">
          <cell r="B773" t="str">
            <v>ENSHOE</v>
          </cell>
          <cell r="C773">
            <v>2</v>
          </cell>
          <cell r="D773" t="str">
            <v>SGN G3</v>
          </cell>
          <cell r="E773" t="str">
            <v>Air</v>
          </cell>
          <cell r="F773" t="str">
            <v>DOC</v>
          </cell>
          <cell r="G773">
            <v>0</v>
          </cell>
          <cell r="H773">
            <v>0</v>
          </cell>
          <cell r="I773">
            <v>2023</v>
          </cell>
          <cell r="J773" t="str">
            <v>Actual</v>
          </cell>
        </row>
        <row r="774">
          <cell r="B774" t="str">
            <v>ENSPOR</v>
          </cell>
          <cell r="C774">
            <v>2</v>
          </cell>
          <cell r="D774" t="str">
            <v>SGN G3</v>
          </cell>
          <cell r="E774" t="str">
            <v>Air</v>
          </cell>
          <cell r="F774" t="str">
            <v>DOC</v>
          </cell>
          <cell r="G774">
            <v>0</v>
          </cell>
          <cell r="H774">
            <v>0</v>
          </cell>
          <cell r="I774">
            <v>2023</v>
          </cell>
          <cell r="J774" t="str">
            <v>Actual</v>
          </cell>
        </row>
        <row r="775">
          <cell r="B775" t="str">
            <v>ESPRIT</v>
          </cell>
          <cell r="C775">
            <v>2</v>
          </cell>
          <cell r="D775" t="str">
            <v>SGN G3</v>
          </cell>
          <cell r="E775" t="str">
            <v>Air</v>
          </cell>
          <cell r="F775" t="str">
            <v>DOC</v>
          </cell>
          <cell r="G775">
            <v>0</v>
          </cell>
          <cell r="H775">
            <v>0</v>
          </cell>
          <cell r="I775">
            <v>2023</v>
          </cell>
          <cell r="J775" t="str">
            <v>Actual</v>
          </cell>
        </row>
        <row r="776">
          <cell r="B776" t="str">
            <v>FOOTCA</v>
          </cell>
          <cell r="C776">
            <v>2</v>
          </cell>
          <cell r="D776" t="str">
            <v>SGN G3</v>
          </cell>
          <cell r="E776" t="str">
            <v>Air</v>
          </cell>
          <cell r="F776" t="str">
            <v>DOC</v>
          </cell>
          <cell r="G776">
            <v>0</v>
          </cell>
          <cell r="H776">
            <v>0</v>
          </cell>
          <cell r="I776">
            <v>2023</v>
          </cell>
          <cell r="J776" t="str">
            <v>Actual</v>
          </cell>
        </row>
        <row r="777">
          <cell r="B777" t="str">
            <v>FOOTRT</v>
          </cell>
          <cell r="C777">
            <v>2</v>
          </cell>
          <cell r="D777" t="str">
            <v>SGN G3</v>
          </cell>
          <cell r="E777" t="str">
            <v>Air</v>
          </cell>
          <cell r="F777" t="str">
            <v>DOC</v>
          </cell>
          <cell r="G777">
            <v>0</v>
          </cell>
          <cell r="H777">
            <v>0</v>
          </cell>
          <cell r="I777">
            <v>2023</v>
          </cell>
          <cell r="J777" t="str">
            <v>Actual</v>
          </cell>
        </row>
        <row r="778">
          <cell r="B778" t="str">
            <v>FOOTTE</v>
          </cell>
          <cell r="C778">
            <v>2</v>
          </cell>
          <cell r="D778" t="str">
            <v>SGN G3</v>
          </cell>
          <cell r="E778" t="str">
            <v>Air</v>
          </cell>
          <cell r="F778" t="str">
            <v>DOC</v>
          </cell>
          <cell r="G778">
            <v>0</v>
          </cell>
          <cell r="H778">
            <v>0</v>
          </cell>
          <cell r="I778">
            <v>2023</v>
          </cell>
          <cell r="J778" t="str">
            <v>Actual</v>
          </cell>
        </row>
        <row r="779">
          <cell r="B779" t="str">
            <v>GORE</v>
          </cell>
          <cell r="C779">
            <v>2</v>
          </cell>
          <cell r="D779" t="str">
            <v>SGN G3</v>
          </cell>
          <cell r="E779" t="str">
            <v>Air</v>
          </cell>
          <cell r="F779" t="str">
            <v>DOC</v>
          </cell>
          <cell r="G779">
            <v>0</v>
          </cell>
          <cell r="H779">
            <v>0</v>
          </cell>
          <cell r="I779">
            <v>2023</v>
          </cell>
          <cell r="J779" t="str">
            <v>Actual</v>
          </cell>
        </row>
        <row r="780">
          <cell r="B780" t="str">
            <v>HAGGAR</v>
          </cell>
          <cell r="C780">
            <v>2</v>
          </cell>
          <cell r="D780" t="str">
            <v>SGN G3</v>
          </cell>
          <cell r="E780" t="str">
            <v>Air</v>
          </cell>
          <cell r="F780" t="str">
            <v>DOC</v>
          </cell>
          <cell r="G780">
            <v>0</v>
          </cell>
          <cell r="H780">
            <v>0</v>
          </cell>
          <cell r="I780">
            <v>2023</v>
          </cell>
          <cell r="J780" t="str">
            <v>Actual</v>
          </cell>
        </row>
        <row r="781">
          <cell r="B781" t="str">
            <v>HBIRAW</v>
          </cell>
          <cell r="C781">
            <v>2</v>
          </cell>
          <cell r="D781" t="str">
            <v>SGN G3</v>
          </cell>
          <cell r="E781" t="str">
            <v>Air</v>
          </cell>
          <cell r="F781" t="str">
            <v>DOC</v>
          </cell>
          <cell r="G781">
            <v>1</v>
          </cell>
          <cell r="H781">
            <v>0</v>
          </cell>
          <cell r="I781">
            <v>2023</v>
          </cell>
          <cell r="J781" t="str">
            <v>Actual</v>
          </cell>
        </row>
        <row r="782">
          <cell r="B782" t="str">
            <v>HUNK</v>
          </cell>
          <cell r="C782">
            <v>2</v>
          </cell>
          <cell r="D782" t="str">
            <v>SGN G3</v>
          </cell>
          <cell r="E782" t="str">
            <v>Air</v>
          </cell>
          <cell r="F782" t="str">
            <v>DOC</v>
          </cell>
          <cell r="G782">
            <v>0</v>
          </cell>
          <cell r="H782">
            <v>0</v>
          </cell>
          <cell r="I782">
            <v>2023</v>
          </cell>
          <cell r="J782" t="str">
            <v>Actual</v>
          </cell>
        </row>
        <row r="783">
          <cell r="B783" t="str">
            <v>MYSHOE</v>
          </cell>
          <cell r="C783">
            <v>2</v>
          </cell>
          <cell r="D783" t="str">
            <v>SGN G3</v>
          </cell>
          <cell r="E783" t="str">
            <v>Air</v>
          </cell>
          <cell r="F783" t="str">
            <v>DOC</v>
          </cell>
          <cell r="G783">
            <v>0</v>
          </cell>
          <cell r="H783">
            <v>0</v>
          </cell>
          <cell r="I783">
            <v>2023</v>
          </cell>
          <cell r="J783" t="str">
            <v>Actual</v>
          </cell>
        </row>
        <row r="784">
          <cell r="B784" t="str">
            <v>OFWO</v>
          </cell>
          <cell r="C784">
            <v>2</v>
          </cell>
          <cell r="D784" t="str">
            <v>SGN G3</v>
          </cell>
          <cell r="E784" t="str">
            <v>Air</v>
          </cell>
          <cell r="F784" t="str">
            <v>DOC</v>
          </cell>
          <cell r="G784">
            <v>0</v>
          </cell>
          <cell r="H784">
            <v>0</v>
          </cell>
          <cell r="I784">
            <v>2023</v>
          </cell>
          <cell r="J784" t="str">
            <v>Actual</v>
          </cell>
        </row>
        <row r="785">
          <cell r="B785" t="str">
            <v>PESPO</v>
          </cell>
          <cell r="C785">
            <v>2</v>
          </cell>
          <cell r="D785" t="str">
            <v>SGN G3</v>
          </cell>
          <cell r="E785" t="str">
            <v>Air</v>
          </cell>
          <cell r="F785" t="str">
            <v>DOC</v>
          </cell>
          <cell r="G785">
            <v>0</v>
          </cell>
          <cell r="H785">
            <v>0</v>
          </cell>
          <cell r="I785">
            <v>2023</v>
          </cell>
          <cell r="J785" t="str">
            <v>Actual</v>
          </cell>
        </row>
        <row r="786">
          <cell r="B786" t="str">
            <v>RACK</v>
          </cell>
          <cell r="C786">
            <v>2</v>
          </cell>
          <cell r="D786" t="str">
            <v>SGN G3</v>
          </cell>
          <cell r="E786" t="str">
            <v>Air</v>
          </cell>
          <cell r="F786" t="str">
            <v>DOC</v>
          </cell>
          <cell r="G786">
            <v>0</v>
          </cell>
          <cell r="H786">
            <v>0</v>
          </cell>
          <cell r="I786">
            <v>2023</v>
          </cell>
          <cell r="J786" t="str">
            <v>Actual</v>
          </cell>
        </row>
        <row r="787">
          <cell r="B787" t="str">
            <v>RH</v>
          </cell>
          <cell r="C787">
            <v>2</v>
          </cell>
          <cell r="D787" t="str">
            <v>SGN G3</v>
          </cell>
          <cell r="E787" t="str">
            <v>Air</v>
          </cell>
          <cell r="F787" t="str">
            <v>DOC</v>
          </cell>
          <cell r="G787">
            <v>0</v>
          </cell>
          <cell r="H787">
            <v>0</v>
          </cell>
          <cell r="I787">
            <v>2023</v>
          </cell>
          <cell r="J787" t="str">
            <v>Actual</v>
          </cell>
        </row>
        <row r="788">
          <cell r="B788" t="str">
            <v>RSGC</v>
          </cell>
          <cell r="C788">
            <v>2</v>
          </cell>
          <cell r="D788" t="str">
            <v>SGN G3</v>
          </cell>
          <cell r="E788" t="str">
            <v>Air</v>
          </cell>
          <cell r="F788" t="str">
            <v>DOC</v>
          </cell>
          <cell r="G788">
            <v>0</v>
          </cell>
          <cell r="H788">
            <v>0</v>
          </cell>
          <cell r="I788">
            <v>2023</v>
          </cell>
          <cell r="J788" t="str">
            <v>Actual</v>
          </cell>
        </row>
        <row r="789">
          <cell r="B789" t="str">
            <v>SPST</v>
          </cell>
          <cell r="C789">
            <v>2</v>
          </cell>
          <cell r="D789" t="str">
            <v>SGN G3</v>
          </cell>
          <cell r="E789" t="str">
            <v>Air</v>
          </cell>
          <cell r="F789" t="str">
            <v>DOC</v>
          </cell>
          <cell r="G789">
            <v>0</v>
          </cell>
          <cell r="H789">
            <v>0</v>
          </cell>
          <cell r="I789">
            <v>2023</v>
          </cell>
          <cell r="J789" t="str">
            <v>Actual</v>
          </cell>
        </row>
        <row r="790">
          <cell r="B790" t="str">
            <v>TKMAXX</v>
          </cell>
          <cell r="C790">
            <v>2</v>
          </cell>
          <cell r="D790" t="str">
            <v>SGN G3</v>
          </cell>
          <cell r="E790" t="str">
            <v>Air</v>
          </cell>
          <cell r="F790" t="str">
            <v>DOC</v>
          </cell>
          <cell r="G790">
            <v>0</v>
          </cell>
          <cell r="H790">
            <v>0</v>
          </cell>
          <cell r="I790">
            <v>2023</v>
          </cell>
          <cell r="J790" t="str">
            <v>Actual</v>
          </cell>
        </row>
        <row r="791">
          <cell r="B791" t="str">
            <v>TOTES</v>
          </cell>
          <cell r="C791">
            <v>2</v>
          </cell>
          <cell r="D791" t="str">
            <v>SGN G3</v>
          </cell>
          <cell r="E791" t="str">
            <v>Air</v>
          </cell>
          <cell r="F791" t="str">
            <v>DOC</v>
          </cell>
          <cell r="G791">
            <v>0</v>
          </cell>
          <cell r="H791">
            <v>0</v>
          </cell>
          <cell r="I791">
            <v>2023</v>
          </cell>
          <cell r="J791" t="str">
            <v>Actual</v>
          </cell>
        </row>
        <row r="792">
          <cell r="B792" t="str">
            <v>URBAN</v>
          </cell>
          <cell r="C792">
            <v>2</v>
          </cell>
          <cell r="D792" t="str">
            <v>SGN G3</v>
          </cell>
          <cell r="E792" t="str">
            <v>Air</v>
          </cell>
          <cell r="F792" t="str">
            <v>DOC</v>
          </cell>
          <cell r="G792">
            <v>0</v>
          </cell>
          <cell r="H792">
            <v>0</v>
          </cell>
          <cell r="I792">
            <v>2023</v>
          </cell>
          <cell r="J792" t="str">
            <v>Actual</v>
          </cell>
        </row>
        <row r="793">
          <cell r="B793" t="str">
            <v>VANHA</v>
          </cell>
          <cell r="C793">
            <v>2</v>
          </cell>
          <cell r="D793" t="str">
            <v>SGN G3</v>
          </cell>
          <cell r="E793" t="str">
            <v>Air</v>
          </cell>
          <cell r="F793" t="str">
            <v>DOC</v>
          </cell>
          <cell r="G793">
            <v>0</v>
          </cell>
          <cell r="H793">
            <v>0</v>
          </cell>
          <cell r="I793">
            <v>2023</v>
          </cell>
          <cell r="J793" t="str">
            <v>Actual</v>
          </cell>
        </row>
        <row r="794">
          <cell r="B794" t="str">
            <v>WYNBRG</v>
          </cell>
          <cell r="C794">
            <v>2</v>
          </cell>
          <cell r="D794" t="str">
            <v>SGN G3</v>
          </cell>
          <cell r="E794" t="str">
            <v>Air</v>
          </cell>
          <cell r="F794" t="str">
            <v>DOC</v>
          </cell>
          <cell r="G794">
            <v>0</v>
          </cell>
          <cell r="H794">
            <v>0</v>
          </cell>
          <cell r="I794">
            <v>2023</v>
          </cell>
          <cell r="J794" t="str">
            <v>Actual</v>
          </cell>
        </row>
        <row r="795">
          <cell r="B795" t="str">
            <v>XSCIN</v>
          </cell>
          <cell r="C795">
            <v>2</v>
          </cell>
          <cell r="D795" t="str">
            <v>SGN G3</v>
          </cell>
          <cell r="E795" t="str">
            <v>Air</v>
          </cell>
          <cell r="F795" t="str">
            <v>DOC</v>
          </cell>
          <cell r="G795">
            <v>0</v>
          </cell>
          <cell r="H795">
            <v>0</v>
          </cell>
          <cell r="I795">
            <v>2023</v>
          </cell>
          <cell r="J795" t="str">
            <v>Actual</v>
          </cell>
        </row>
        <row r="796">
          <cell r="B796" t="str">
            <v>ALLM</v>
          </cell>
          <cell r="C796">
            <v>2</v>
          </cell>
          <cell r="D796" t="str">
            <v>SGN G4</v>
          </cell>
          <cell r="E796" t="str">
            <v>Air</v>
          </cell>
          <cell r="F796" t="str">
            <v>DOC</v>
          </cell>
          <cell r="G796">
            <v>0</v>
          </cell>
          <cell r="H796">
            <v>0</v>
          </cell>
          <cell r="I796">
            <v>2023</v>
          </cell>
          <cell r="J796" t="str">
            <v>Actual</v>
          </cell>
        </row>
        <row r="797">
          <cell r="B797" t="str">
            <v>BOSE</v>
          </cell>
          <cell r="C797">
            <v>2</v>
          </cell>
          <cell r="D797" t="str">
            <v>SGN G4</v>
          </cell>
          <cell r="E797" t="str">
            <v>Air</v>
          </cell>
          <cell r="F797" t="str">
            <v>DOC</v>
          </cell>
          <cell r="G797">
            <v>0</v>
          </cell>
          <cell r="H797">
            <v>0</v>
          </cell>
          <cell r="I797">
            <v>2023</v>
          </cell>
          <cell r="J797" t="str">
            <v>Actual</v>
          </cell>
        </row>
        <row r="798">
          <cell r="B798" t="str">
            <v>CKACEU</v>
          </cell>
          <cell r="C798">
            <v>2</v>
          </cell>
          <cell r="D798" t="str">
            <v>SGN G4</v>
          </cell>
          <cell r="E798" t="str">
            <v>Air</v>
          </cell>
          <cell r="F798" t="str">
            <v>DOC</v>
          </cell>
          <cell r="G798">
            <v>0</v>
          </cell>
          <cell r="H798">
            <v>0</v>
          </cell>
          <cell r="I798">
            <v>2023</v>
          </cell>
          <cell r="J798" t="str">
            <v>Actual</v>
          </cell>
        </row>
        <row r="799">
          <cell r="B799" t="str">
            <v>CKFWEU</v>
          </cell>
          <cell r="C799">
            <v>2</v>
          </cell>
          <cell r="D799" t="str">
            <v>SGN G4</v>
          </cell>
          <cell r="E799" t="str">
            <v>Air</v>
          </cell>
          <cell r="F799" t="str">
            <v>DOC</v>
          </cell>
          <cell r="G799">
            <v>0</v>
          </cell>
          <cell r="H799">
            <v>0</v>
          </cell>
          <cell r="I799">
            <v>2023</v>
          </cell>
          <cell r="J799" t="str">
            <v>Actual</v>
          </cell>
        </row>
        <row r="800">
          <cell r="B800" t="str">
            <v>CKJEEU</v>
          </cell>
          <cell r="C800">
            <v>2</v>
          </cell>
          <cell r="D800" t="str">
            <v>SGN G4</v>
          </cell>
          <cell r="E800" t="str">
            <v>Air</v>
          </cell>
          <cell r="F800" t="str">
            <v>DOC</v>
          </cell>
          <cell r="G800">
            <v>0</v>
          </cell>
          <cell r="H800">
            <v>0</v>
          </cell>
          <cell r="I800">
            <v>2023</v>
          </cell>
          <cell r="J800" t="str">
            <v>Actual</v>
          </cell>
        </row>
        <row r="801">
          <cell r="B801" t="str">
            <v>CKMSEU</v>
          </cell>
          <cell r="C801">
            <v>2</v>
          </cell>
          <cell r="D801" t="str">
            <v>SGN G4</v>
          </cell>
          <cell r="E801" t="str">
            <v>Air</v>
          </cell>
          <cell r="F801" t="str">
            <v>DOC</v>
          </cell>
          <cell r="G801">
            <v>0</v>
          </cell>
          <cell r="H801">
            <v>0</v>
          </cell>
          <cell r="I801">
            <v>2023</v>
          </cell>
          <cell r="J801" t="str">
            <v>Actual</v>
          </cell>
        </row>
        <row r="802">
          <cell r="B802" t="str">
            <v>CKPFEU</v>
          </cell>
          <cell r="C802">
            <v>2</v>
          </cell>
          <cell r="D802" t="str">
            <v>SGN G4</v>
          </cell>
          <cell r="E802" t="str">
            <v>Air</v>
          </cell>
          <cell r="F802" t="str">
            <v>DOC</v>
          </cell>
          <cell r="G802">
            <v>0</v>
          </cell>
          <cell r="H802">
            <v>0</v>
          </cell>
          <cell r="I802">
            <v>2023</v>
          </cell>
          <cell r="J802" t="str">
            <v>Actual</v>
          </cell>
        </row>
        <row r="803">
          <cell r="B803" t="str">
            <v>CKRTEU</v>
          </cell>
          <cell r="C803">
            <v>2</v>
          </cell>
          <cell r="D803" t="str">
            <v>SGN G4</v>
          </cell>
          <cell r="E803" t="str">
            <v>Air</v>
          </cell>
          <cell r="F803" t="str">
            <v>DOC</v>
          </cell>
          <cell r="G803">
            <v>0</v>
          </cell>
          <cell r="H803">
            <v>0</v>
          </cell>
          <cell r="I803">
            <v>2023</v>
          </cell>
          <cell r="J803" t="str">
            <v>Actual</v>
          </cell>
        </row>
        <row r="804">
          <cell r="B804" t="str">
            <v>CKSWEU</v>
          </cell>
          <cell r="C804">
            <v>2</v>
          </cell>
          <cell r="D804" t="str">
            <v>SGN G4</v>
          </cell>
          <cell r="E804" t="str">
            <v>Air</v>
          </cell>
          <cell r="F804" t="str">
            <v>DOC</v>
          </cell>
          <cell r="G804">
            <v>0</v>
          </cell>
          <cell r="H804">
            <v>0</v>
          </cell>
          <cell r="I804">
            <v>2023</v>
          </cell>
          <cell r="J804" t="str">
            <v>Actual</v>
          </cell>
        </row>
        <row r="805">
          <cell r="B805" t="str">
            <v>DICKS</v>
          </cell>
          <cell r="C805">
            <v>2</v>
          </cell>
          <cell r="D805" t="str">
            <v>SGN G4</v>
          </cell>
          <cell r="E805" t="str">
            <v>Air</v>
          </cell>
          <cell r="F805" t="str">
            <v>DOC</v>
          </cell>
          <cell r="G805">
            <v>0</v>
          </cell>
          <cell r="H805">
            <v>0</v>
          </cell>
          <cell r="I805">
            <v>2023</v>
          </cell>
          <cell r="J805" t="str">
            <v>Actual</v>
          </cell>
        </row>
        <row r="806">
          <cell r="B806" t="str">
            <v>ELDOR</v>
          </cell>
          <cell r="C806">
            <v>2</v>
          </cell>
          <cell r="D806" t="str">
            <v>SGN G4</v>
          </cell>
          <cell r="E806" t="str">
            <v>Air</v>
          </cell>
          <cell r="F806" t="str">
            <v>DOC</v>
          </cell>
          <cell r="G806">
            <v>0</v>
          </cell>
          <cell r="H806">
            <v>0</v>
          </cell>
          <cell r="I806">
            <v>2023</v>
          </cell>
          <cell r="J806" t="str">
            <v>Actual</v>
          </cell>
        </row>
        <row r="807">
          <cell r="B807" t="str">
            <v>GAP</v>
          </cell>
          <cell r="C807">
            <v>2</v>
          </cell>
          <cell r="D807" t="str">
            <v>SGN G4</v>
          </cell>
          <cell r="E807" t="str">
            <v>Air</v>
          </cell>
          <cell r="F807" t="str">
            <v>DOC</v>
          </cell>
          <cell r="G807">
            <v>0</v>
          </cell>
          <cell r="H807">
            <v>0</v>
          </cell>
          <cell r="I807">
            <v>2023</v>
          </cell>
          <cell r="J807" t="str">
            <v>Actual</v>
          </cell>
        </row>
        <row r="808">
          <cell r="B808" t="str">
            <v>IMAGE</v>
          </cell>
          <cell r="C808">
            <v>2</v>
          </cell>
          <cell r="D808" t="str">
            <v>SGN G4</v>
          </cell>
          <cell r="E808" t="str">
            <v>Air</v>
          </cell>
          <cell r="F808" t="str">
            <v>DOC</v>
          </cell>
          <cell r="G808">
            <v>0</v>
          </cell>
          <cell r="H808">
            <v>0</v>
          </cell>
          <cell r="I808">
            <v>2023</v>
          </cell>
          <cell r="J808" t="str">
            <v>Actual</v>
          </cell>
        </row>
        <row r="809">
          <cell r="B809" t="str">
            <v>ITGM</v>
          </cell>
          <cell r="C809">
            <v>2</v>
          </cell>
          <cell r="D809" t="str">
            <v>SGN G4</v>
          </cell>
          <cell r="E809" t="str">
            <v>Air</v>
          </cell>
          <cell r="F809" t="str">
            <v>DOC</v>
          </cell>
          <cell r="G809">
            <v>0</v>
          </cell>
          <cell r="H809">
            <v>0</v>
          </cell>
          <cell r="I809">
            <v>2023</v>
          </cell>
          <cell r="J809" t="str">
            <v>Actual</v>
          </cell>
        </row>
        <row r="810">
          <cell r="B810" t="str">
            <v>OBIITA</v>
          </cell>
          <cell r="C810">
            <v>2</v>
          </cell>
          <cell r="D810" t="str">
            <v>SGN G4</v>
          </cell>
          <cell r="E810" t="str">
            <v>Air</v>
          </cell>
          <cell r="F810" t="str">
            <v>DOC</v>
          </cell>
          <cell r="G810">
            <v>0</v>
          </cell>
          <cell r="H810">
            <v>0</v>
          </cell>
          <cell r="I810">
            <v>2023</v>
          </cell>
          <cell r="J810" t="str">
            <v>Actual</v>
          </cell>
        </row>
        <row r="811">
          <cell r="B811" t="str">
            <v>OBIPOL</v>
          </cell>
          <cell r="C811">
            <v>2</v>
          </cell>
          <cell r="D811" t="str">
            <v>SGN G4</v>
          </cell>
          <cell r="E811" t="str">
            <v>Air</v>
          </cell>
          <cell r="F811" t="str">
            <v>DOC</v>
          </cell>
          <cell r="G811">
            <v>0</v>
          </cell>
          <cell r="H811">
            <v>0</v>
          </cell>
          <cell r="I811">
            <v>2023</v>
          </cell>
          <cell r="J811" t="str">
            <v>Actual</v>
          </cell>
        </row>
        <row r="812">
          <cell r="B812" t="str">
            <v>OUTDOR</v>
          </cell>
          <cell r="C812">
            <v>2</v>
          </cell>
          <cell r="D812" t="str">
            <v>SGN G4</v>
          </cell>
          <cell r="E812" t="str">
            <v>Air</v>
          </cell>
          <cell r="F812" t="str">
            <v>DOC</v>
          </cell>
          <cell r="G812">
            <v>12</v>
          </cell>
          <cell r="H812">
            <v>0</v>
          </cell>
          <cell r="I812">
            <v>2023</v>
          </cell>
          <cell r="J812" t="str">
            <v>Actual</v>
          </cell>
        </row>
        <row r="813">
          <cell r="B813" t="str">
            <v>PACSUN</v>
          </cell>
          <cell r="C813">
            <v>2</v>
          </cell>
          <cell r="D813" t="str">
            <v>SGN G4</v>
          </cell>
          <cell r="E813" t="str">
            <v>Air</v>
          </cell>
          <cell r="F813" t="str">
            <v>DOC</v>
          </cell>
          <cell r="G813">
            <v>1</v>
          </cell>
          <cell r="H813">
            <v>0</v>
          </cell>
          <cell r="I813">
            <v>2023</v>
          </cell>
          <cell r="J813" t="str">
            <v>Actual</v>
          </cell>
        </row>
        <row r="814">
          <cell r="B814" t="str">
            <v>RIPC</v>
          </cell>
          <cell r="C814">
            <v>2</v>
          </cell>
          <cell r="D814" t="str">
            <v>SGN G4</v>
          </cell>
          <cell r="E814" t="str">
            <v>Air</v>
          </cell>
          <cell r="F814" t="str">
            <v>DOC</v>
          </cell>
          <cell r="G814">
            <v>0</v>
          </cell>
          <cell r="H814">
            <v>0</v>
          </cell>
          <cell r="I814">
            <v>2023</v>
          </cell>
          <cell r="J814" t="str">
            <v>Actual</v>
          </cell>
        </row>
        <row r="815">
          <cell r="B815" t="str">
            <v>RIPP</v>
          </cell>
          <cell r="C815">
            <v>2</v>
          </cell>
          <cell r="D815" t="str">
            <v>SGN G4</v>
          </cell>
          <cell r="E815" t="str">
            <v>Air</v>
          </cell>
          <cell r="F815" t="str">
            <v>DOC</v>
          </cell>
          <cell r="G815">
            <v>0</v>
          </cell>
          <cell r="H815">
            <v>0</v>
          </cell>
          <cell r="I815">
            <v>2023</v>
          </cell>
          <cell r="J815" t="str">
            <v>Actual</v>
          </cell>
        </row>
        <row r="816">
          <cell r="B816" t="str">
            <v>SPENCR</v>
          </cell>
          <cell r="C816">
            <v>2</v>
          </cell>
          <cell r="D816" t="str">
            <v>SGN G4</v>
          </cell>
          <cell r="E816" t="str">
            <v>Air</v>
          </cell>
          <cell r="F816" t="str">
            <v>DOC</v>
          </cell>
          <cell r="G816">
            <v>0</v>
          </cell>
          <cell r="H816">
            <v>0</v>
          </cell>
          <cell r="I816">
            <v>2023</v>
          </cell>
          <cell r="J816" t="str">
            <v>Actual</v>
          </cell>
        </row>
        <row r="817">
          <cell r="B817" t="str">
            <v>TOMBOD</v>
          </cell>
          <cell r="C817">
            <v>2</v>
          </cell>
          <cell r="D817" t="str">
            <v>SGN G4</v>
          </cell>
          <cell r="E817" t="str">
            <v>Air</v>
          </cell>
          <cell r="F817" t="str">
            <v>DOC</v>
          </cell>
          <cell r="G817">
            <v>0</v>
          </cell>
          <cell r="H817">
            <v>0</v>
          </cell>
          <cell r="I817">
            <v>2023</v>
          </cell>
          <cell r="J817" t="str">
            <v>Actual</v>
          </cell>
        </row>
        <row r="818">
          <cell r="B818" t="str">
            <v>TOMFTW</v>
          </cell>
          <cell r="C818">
            <v>2</v>
          </cell>
          <cell r="D818" t="str">
            <v>SGN G4</v>
          </cell>
          <cell r="E818" t="str">
            <v>Air</v>
          </cell>
          <cell r="F818" t="str">
            <v>DOC</v>
          </cell>
          <cell r="G818">
            <v>0</v>
          </cell>
          <cell r="H818">
            <v>0</v>
          </cell>
          <cell r="I818">
            <v>2023</v>
          </cell>
          <cell r="J818" t="str">
            <v>Actual</v>
          </cell>
        </row>
        <row r="819">
          <cell r="B819" t="str">
            <v>TOMHAN</v>
          </cell>
          <cell r="C819">
            <v>2</v>
          </cell>
          <cell r="D819" t="str">
            <v>SGN G4</v>
          </cell>
          <cell r="E819" t="str">
            <v>Air</v>
          </cell>
          <cell r="F819" t="str">
            <v>DOC</v>
          </cell>
          <cell r="G819">
            <v>0</v>
          </cell>
          <cell r="H819">
            <v>0</v>
          </cell>
          <cell r="I819">
            <v>2023</v>
          </cell>
          <cell r="J819" t="str">
            <v>Actual</v>
          </cell>
        </row>
        <row r="820">
          <cell r="B820" t="str">
            <v>TOMJEU</v>
          </cell>
          <cell r="C820">
            <v>2</v>
          </cell>
          <cell r="D820" t="str">
            <v>SGN G4</v>
          </cell>
          <cell r="E820" t="str">
            <v>Air</v>
          </cell>
          <cell r="F820" t="str">
            <v>DOC</v>
          </cell>
          <cell r="G820">
            <v>0</v>
          </cell>
          <cell r="H820">
            <v>0</v>
          </cell>
          <cell r="I820">
            <v>2023</v>
          </cell>
          <cell r="J820" t="str">
            <v>Actual</v>
          </cell>
        </row>
        <row r="821">
          <cell r="B821" t="str">
            <v>TOMRTL</v>
          </cell>
          <cell r="C821">
            <v>2</v>
          </cell>
          <cell r="D821" t="str">
            <v>SGN G4</v>
          </cell>
          <cell r="E821" t="str">
            <v>Air</v>
          </cell>
          <cell r="F821" t="str">
            <v>DOC</v>
          </cell>
          <cell r="G821">
            <v>0</v>
          </cell>
          <cell r="H821">
            <v>0</v>
          </cell>
          <cell r="I821">
            <v>2023</v>
          </cell>
          <cell r="J821" t="str">
            <v>Actual</v>
          </cell>
        </row>
        <row r="822">
          <cell r="B822" t="str">
            <v>TRU</v>
          </cell>
          <cell r="C822">
            <v>2</v>
          </cell>
          <cell r="D822" t="str">
            <v>SGN G4</v>
          </cell>
          <cell r="E822" t="str">
            <v>Air</v>
          </cell>
          <cell r="F822" t="str">
            <v>DOC</v>
          </cell>
          <cell r="G822">
            <v>0</v>
          </cell>
          <cell r="H822">
            <v>0</v>
          </cell>
          <cell r="I822">
            <v>2023</v>
          </cell>
          <cell r="J822" t="str">
            <v>Actual</v>
          </cell>
        </row>
        <row r="823">
          <cell r="B823" t="str">
            <v>AAFES</v>
          </cell>
          <cell r="C823">
            <v>2</v>
          </cell>
          <cell r="D823" t="str">
            <v>SGN G5</v>
          </cell>
          <cell r="E823" t="str">
            <v>Air</v>
          </cell>
          <cell r="F823" t="str">
            <v>DOC</v>
          </cell>
          <cell r="G823">
            <v>0</v>
          </cell>
          <cell r="H823">
            <v>0</v>
          </cell>
          <cell r="I823">
            <v>2023</v>
          </cell>
          <cell r="J823" t="str">
            <v>Actual</v>
          </cell>
        </row>
        <row r="824">
          <cell r="B824" t="str">
            <v>ALLB</v>
          </cell>
          <cell r="C824">
            <v>2</v>
          </cell>
          <cell r="D824" t="str">
            <v>SGN G5</v>
          </cell>
          <cell r="E824" t="str">
            <v>Air</v>
          </cell>
          <cell r="F824" t="str">
            <v>DOC</v>
          </cell>
          <cell r="G824">
            <v>0</v>
          </cell>
          <cell r="H824">
            <v>0</v>
          </cell>
          <cell r="I824">
            <v>2023</v>
          </cell>
          <cell r="J824" t="str">
            <v>Actual</v>
          </cell>
        </row>
        <row r="825">
          <cell r="B825" t="str">
            <v>DORM</v>
          </cell>
          <cell r="C825">
            <v>2</v>
          </cell>
          <cell r="D825" t="str">
            <v>SGN G5</v>
          </cell>
          <cell r="E825" t="str">
            <v>Air</v>
          </cell>
          <cell r="F825" t="str">
            <v>DOC</v>
          </cell>
          <cell r="G825">
            <v>0</v>
          </cell>
          <cell r="H825">
            <v>0</v>
          </cell>
          <cell r="I825">
            <v>2023</v>
          </cell>
          <cell r="J825" t="str">
            <v>Actual</v>
          </cell>
        </row>
        <row r="826">
          <cell r="B826" t="str">
            <v>DSAQSP</v>
          </cell>
          <cell r="C826">
            <v>2</v>
          </cell>
          <cell r="D826" t="str">
            <v>SGN G5</v>
          </cell>
          <cell r="E826" t="str">
            <v>Air</v>
          </cell>
          <cell r="F826" t="str">
            <v>DOC</v>
          </cell>
          <cell r="G826">
            <v>0</v>
          </cell>
          <cell r="H826">
            <v>0</v>
          </cell>
          <cell r="I826">
            <v>2023</v>
          </cell>
          <cell r="J826" t="str">
            <v>Actual</v>
          </cell>
        </row>
        <row r="827">
          <cell r="B827" t="str">
            <v>EMCI</v>
          </cell>
          <cell r="C827">
            <v>2</v>
          </cell>
          <cell r="D827" t="str">
            <v>SGN G5</v>
          </cell>
          <cell r="E827" t="str">
            <v>Air</v>
          </cell>
          <cell r="F827" t="str">
            <v>DOC</v>
          </cell>
          <cell r="G827">
            <v>0</v>
          </cell>
          <cell r="H827">
            <v>0</v>
          </cell>
          <cell r="I827">
            <v>2023</v>
          </cell>
          <cell r="J827" t="str">
            <v>Actual</v>
          </cell>
        </row>
        <row r="828">
          <cell r="B828" t="str">
            <v>LIICO</v>
          </cell>
          <cell r="C828">
            <v>2</v>
          </cell>
          <cell r="D828" t="str">
            <v>SGN G5</v>
          </cell>
          <cell r="E828" t="str">
            <v>Air</v>
          </cell>
          <cell r="F828" t="str">
            <v>DOC</v>
          </cell>
          <cell r="G828">
            <v>0</v>
          </cell>
          <cell r="H828">
            <v>0</v>
          </cell>
          <cell r="I828">
            <v>2023</v>
          </cell>
          <cell r="J828" t="str">
            <v>Actual</v>
          </cell>
        </row>
        <row r="829">
          <cell r="B829" t="str">
            <v>LIIRE</v>
          </cell>
          <cell r="C829">
            <v>2</v>
          </cell>
          <cell r="D829" t="str">
            <v>SGN G5</v>
          </cell>
          <cell r="E829" t="str">
            <v>Air</v>
          </cell>
          <cell r="F829" t="str">
            <v>DOC</v>
          </cell>
          <cell r="G829">
            <v>0</v>
          </cell>
          <cell r="H829">
            <v>0</v>
          </cell>
          <cell r="I829">
            <v>2023</v>
          </cell>
          <cell r="J829" t="str">
            <v>Actual</v>
          </cell>
        </row>
        <row r="830">
          <cell r="B830" t="str">
            <v>LIIWWR</v>
          </cell>
          <cell r="C830">
            <v>2</v>
          </cell>
          <cell r="D830" t="str">
            <v>SGN G5</v>
          </cell>
          <cell r="E830" t="str">
            <v>Air</v>
          </cell>
          <cell r="F830" t="str">
            <v>DOC</v>
          </cell>
          <cell r="G830">
            <v>0</v>
          </cell>
          <cell r="H830">
            <v>0</v>
          </cell>
          <cell r="I830">
            <v>2023</v>
          </cell>
          <cell r="J830" t="str">
            <v>Actual</v>
          </cell>
        </row>
        <row r="831">
          <cell r="B831" t="str">
            <v>MKI</v>
          </cell>
          <cell r="C831">
            <v>2</v>
          </cell>
          <cell r="D831" t="str">
            <v>SGN G5</v>
          </cell>
          <cell r="E831" t="str">
            <v>Air</v>
          </cell>
          <cell r="F831" t="str">
            <v>DOC</v>
          </cell>
          <cell r="G831">
            <v>0</v>
          </cell>
          <cell r="H831">
            <v>0</v>
          </cell>
          <cell r="I831">
            <v>2023</v>
          </cell>
          <cell r="J831" t="str">
            <v>Actual</v>
          </cell>
        </row>
        <row r="832">
          <cell r="B832" t="str">
            <v>NHAC</v>
          </cell>
          <cell r="C832">
            <v>2</v>
          </cell>
          <cell r="D832" t="str">
            <v>SGN G5</v>
          </cell>
          <cell r="E832" t="str">
            <v>Air</v>
          </cell>
          <cell r="F832" t="str">
            <v>DOC</v>
          </cell>
          <cell r="G832">
            <v>0</v>
          </cell>
          <cell r="H832">
            <v>0</v>
          </cell>
          <cell r="I832">
            <v>2023</v>
          </cell>
          <cell r="J832" t="str">
            <v>Actual</v>
          </cell>
        </row>
        <row r="833">
          <cell r="B833" t="str">
            <v>PVHJA</v>
          </cell>
          <cell r="C833">
            <v>2</v>
          </cell>
          <cell r="D833" t="str">
            <v>SGN G5</v>
          </cell>
          <cell r="E833" t="str">
            <v>Air</v>
          </cell>
          <cell r="F833" t="str">
            <v>DOC</v>
          </cell>
          <cell r="G833">
            <v>0</v>
          </cell>
          <cell r="H833">
            <v>0</v>
          </cell>
          <cell r="I833">
            <v>2023</v>
          </cell>
          <cell r="J833" t="str">
            <v>Actual</v>
          </cell>
        </row>
        <row r="834">
          <cell r="B834" t="str">
            <v>THAS</v>
          </cell>
          <cell r="C834">
            <v>2</v>
          </cell>
          <cell r="D834" t="str">
            <v>SGN G5</v>
          </cell>
          <cell r="E834" t="str">
            <v>Air</v>
          </cell>
          <cell r="F834" t="str">
            <v>DOC</v>
          </cell>
          <cell r="G834">
            <v>0</v>
          </cell>
          <cell r="H834">
            <v>0</v>
          </cell>
          <cell r="I834">
            <v>2023</v>
          </cell>
          <cell r="J834" t="str">
            <v>Actual</v>
          </cell>
        </row>
        <row r="835">
          <cell r="B835" t="str">
            <v>WARAS</v>
          </cell>
          <cell r="C835">
            <v>2</v>
          </cell>
          <cell r="D835" t="str">
            <v>SGN G5</v>
          </cell>
          <cell r="E835" t="str">
            <v>Air</v>
          </cell>
          <cell r="F835" t="str">
            <v>DOC</v>
          </cell>
          <cell r="G835">
            <v>0</v>
          </cell>
          <cell r="H835">
            <v>0</v>
          </cell>
          <cell r="I835">
            <v>2023</v>
          </cell>
          <cell r="J835" t="str">
            <v>Actual</v>
          </cell>
        </row>
        <row r="836">
          <cell r="B836" t="str">
            <v>WYNBRG</v>
          </cell>
          <cell r="C836">
            <v>2</v>
          </cell>
          <cell r="D836" t="str">
            <v>SGN G3</v>
          </cell>
          <cell r="E836" t="str">
            <v>Air</v>
          </cell>
          <cell r="F836" t="str">
            <v>DOC</v>
          </cell>
          <cell r="G836">
            <v>0</v>
          </cell>
          <cell r="H836">
            <v>0</v>
          </cell>
          <cell r="I836">
            <v>2023</v>
          </cell>
          <cell r="J836" t="str">
            <v>Actual</v>
          </cell>
        </row>
        <row r="837">
          <cell r="B837" t="str">
            <v>X47BL</v>
          </cell>
          <cell r="C837">
            <v>2</v>
          </cell>
          <cell r="D837" t="str">
            <v>SGN G5</v>
          </cell>
          <cell r="E837" t="str">
            <v>Air</v>
          </cell>
          <cell r="F837" t="str">
            <v>DOC</v>
          </cell>
          <cell r="G837">
            <v>0</v>
          </cell>
          <cell r="H837">
            <v>0</v>
          </cell>
          <cell r="I837">
            <v>2023</v>
          </cell>
          <cell r="J837" t="str">
            <v>Actual</v>
          </cell>
        </row>
        <row r="838">
          <cell r="B838" t="str">
            <v>XATPE</v>
          </cell>
          <cell r="C838">
            <v>2</v>
          </cell>
          <cell r="D838" t="str">
            <v>SGN G5</v>
          </cell>
          <cell r="E838" t="str">
            <v>Air</v>
          </cell>
          <cell r="F838" t="str">
            <v>DOC</v>
          </cell>
          <cell r="G838">
            <v>0</v>
          </cell>
          <cell r="H838">
            <v>0</v>
          </cell>
          <cell r="I838">
            <v>2023</v>
          </cell>
          <cell r="J838" t="str">
            <v>Actual</v>
          </cell>
        </row>
        <row r="839">
          <cell r="B839" t="str">
            <v>XBLAIN</v>
          </cell>
          <cell r="C839">
            <v>2</v>
          </cell>
          <cell r="D839" t="str">
            <v>SGN G5</v>
          </cell>
          <cell r="E839" t="str">
            <v>Air</v>
          </cell>
          <cell r="F839" t="str">
            <v>DOC</v>
          </cell>
          <cell r="G839">
            <v>0</v>
          </cell>
          <cell r="H839">
            <v>0</v>
          </cell>
          <cell r="I839">
            <v>2023</v>
          </cell>
          <cell r="J839" t="str">
            <v>Actual</v>
          </cell>
        </row>
        <row r="840">
          <cell r="B840" t="str">
            <v>XCALM</v>
          </cell>
          <cell r="C840">
            <v>2</v>
          </cell>
          <cell r="D840" t="str">
            <v>SGN G5</v>
          </cell>
          <cell r="E840" t="str">
            <v>Air</v>
          </cell>
          <cell r="F840" t="str">
            <v>DOC</v>
          </cell>
          <cell r="G840">
            <v>0</v>
          </cell>
          <cell r="H840">
            <v>0</v>
          </cell>
          <cell r="I840">
            <v>2023</v>
          </cell>
          <cell r="J840" t="str">
            <v>Actual</v>
          </cell>
        </row>
        <row r="841">
          <cell r="B841" t="str">
            <v>XHBIL</v>
          </cell>
          <cell r="C841">
            <v>2</v>
          </cell>
          <cell r="D841" t="str">
            <v>SGN G5</v>
          </cell>
          <cell r="E841" t="str">
            <v>Air</v>
          </cell>
          <cell r="F841" t="str">
            <v>DOC</v>
          </cell>
          <cell r="G841">
            <v>0</v>
          </cell>
          <cell r="H841">
            <v>0</v>
          </cell>
          <cell r="I841">
            <v>2023</v>
          </cell>
          <cell r="J841" t="str">
            <v>Actual</v>
          </cell>
        </row>
        <row r="842">
          <cell r="B842" t="str">
            <v>XKEENI</v>
          </cell>
          <cell r="C842">
            <v>2</v>
          </cell>
          <cell r="D842" t="str">
            <v>SGN G5</v>
          </cell>
          <cell r="E842" t="str">
            <v>Air</v>
          </cell>
          <cell r="F842" t="str">
            <v>DOC</v>
          </cell>
          <cell r="G842">
            <v>0</v>
          </cell>
          <cell r="H842">
            <v>0</v>
          </cell>
          <cell r="I842">
            <v>2023</v>
          </cell>
          <cell r="J842" t="str">
            <v>Actual</v>
          </cell>
        </row>
        <row r="843">
          <cell r="B843" t="str">
            <v>XREDC</v>
          </cell>
          <cell r="C843">
            <v>2</v>
          </cell>
          <cell r="D843" t="str">
            <v>SGN G5</v>
          </cell>
          <cell r="E843" t="str">
            <v>Air</v>
          </cell>
          <cell r="F843" t="str">
            <v>DOC</v>
          </cell>
          <cell r="G843">
            <v>0</v>
          </cell>
          <cell r="H843">
            <v>0</v>
          </cell>
          <cell r="I843">
            <v>2023</v>
          </cell>
          <cell r="J843" t="str">
            <v>Actual</v>
          </cell>
        </row>
        <row r="844">
          <cell r="B844" t="str">
            <v>XSOLS</v>
          </cell>
          <cell r="C844">
            <v>2</v>
          </cell>
          <cell r="D844" t="str">
            <v>SGN G5</v>
          </cell>
          <cell r="E844" t="str">
            <v>Air</v>
          </cell>
          <cell r="F844" t="str">
            <v>DOC</v>
          </cell>
          <cell r="G844">
            <v>0</v>
          </cell>
          <cell r="H844">
            <v>0</v>
          </cell>
          <cell r="I844">
            <v>2023</v>
          </cell>
          <cell r="J844" t="str">
            <v>Actual</v>
          </cell>
        </row>
        <row r="845">
          <cell r="B845" t="str">
            <v>USBOX</v>
          </cell>
          <cell r="C845">
            <v>2</v>
          </cell>
          <cell r="D845" t="str">
            <v>SGN G5</v>
          </cell>
          <cell r="E845" t="str">
            <v>Air</v>
          </cell>
          <cell r="F845" t="str">
            <v>DOC</v>
          </cell>
          <cell r="G845">
            <v>0</v>
          </cell>
          <cell r="H845">
            <v>0</v>
          </cell>
          <cell r="I845">
            <v>2023</v>
          </cell>
          <cell r="J845" t="str">
            <v>Actual</v>
          </cell>
        </row>
        <row r="846">
          <cell r="B846" t="str">
            <v>SINBOX</v>
          </cell>
          <cell r="C846">
            <v>2</v>
          </cell>
          <cell r="D846" t="str">
            <v>SGN G5</v>
          </cell>
          <cell r="E846" t="str">
            <v>Air</v>
          </cell>
          <cell r="F846" t="str">
            <v>DOC</v>
          </cell>
          <cell r="G846">
            <v>0</v>
          </cell>
          <cell r="H846">
            <v>0</v>
          </cell>
          <cell r="I846">
            <v>2023</v>
          </cell>
          <cell r="J846" t="str">
            <v>Actual</v>
          </cell>
        </row>
        <row r="847">
          <cell r="B847" t="str">
            <v>EMLUX</v>
          </cell>
          <cell r="C847">
            <v>2</v>
          </cell>
          <cell r="D847" t="str">
            <v>SGN G4</v>
          </cell>
          <cell r="E847" t="str">
            <v>Air</v>
          </cell>
          <cell r="F847" t="str">
            <v>DOC</v>
          </cell>
          <cell r="G847">
            <v>0</v>
          </cell>
          <cell r="H847">
            <v>9.4507575757575759E-3</v>
          </cell>
          <cell r="I847">
            <v>2023</v>
          </cell>
          <cell r="J847" t="str">
            <v>Actual</v>
          </cell>
        </row>
        <row r="848">
          <cell r="B848" t="str">
            <v>EUROM</v>
          </cell>
          <cell r="C848">
            <v>2</v>
          </cell>
          <cell r="D848" t="str">
            <v>SGN G4</v>
          </cell>
          <cell r="E848" t="str">
            <v>Air</v>
          </cell>
          <cell r="F848" t="str">
            <v>DOC</v>
          </cell>
          <cell r="G848">
            <v>0</v>
          </cell>
          <cell r="H848">
            <v>1.8888888888888889E-2</v>
          </cell>
          <cell r="I848">
            <v>2023</v>
          </cell>
          <cell r="J848" t="str">
            <v>Actual</v>
          </cell>
        </row>
        <row r="849">
          <cell r="B849" t="str">
            <v>SWOOSH</v>
          </cell>
          <cell r="C849">
            <v>2</v>
          </cell>
          <cell r="D849" t="str">
            <v>SGN G1</v>
          </cell>
          <cell r="E849" t="str">
            <v>Sea</v>
          </cell>
          <cell r="F849" t="str">
            <v>DOC</v>
          </cell>
          <cell r="G849">
            <v>2415</v>
          </cell>
          <cell r="H849">
            <v>6.2928791861111106</v>
          </cell>
          <cell r="I849">
            <v>2023</v>
          </cell>
          <cell r="J849" t="str">
            <v>Actual</v>
          </cell>
        </row>
        <row r="850">
          <cell r="B850" t="str">
            <v>CONVRS</v>
          </cell>
          <cell r="C850">
            <v>2</v>
          </cell>
          <cell r="D850" t="str">
            <v>SGN G1</v>
          </cell>
          <cell r="E850" t="str">
            <v>Sea</v>
          </cell>
          <cell r="F850" t="str">
            <v>DOC</v>
          </cell>
          <cell r="G850">
            <v>8</v>
          </cell>
          <cell r="H850">
            <v>6.2193627450980379E-2</v>
          </cell>
          <cell r="I850">
            <v>2023</v>
          </cell>
          <cell r="J850" t="str">
            <v>Actual</v>
          </cell>
        </row>
        <row r="851">
          <cell r="B851" t="str">
            <v>COLE</v>
          </cell>
          <cell r="C851">
            <v>2</v>
          </cell>
          <cell r="D851" t="str">
            <v>SGN G1</v>
          </cell>
          <cell r="E851" t="str">
            <v>Sea</v>
          </cell>
          <cell r="F851" t="str">
            <v>DOC</v>
          </cell>
          <cell r="G851">
            <v>11</v>
          </cell>
          <cell r="H851">
            <v>0</v>
          </cell>
          <cell r="I851">
            <v>2023</v>
          </cell>
          <cell r="J851" t="str">
            <v>Actual</v>
          </cell>
        </row>
        <row r="852">
          <cell r="B852" t="str">
            <v>AAFZE</v>
          </cell>
          <cell r="C852">
            <v>2</v>
          </cell>
          <cell r="D852" t="str">
            <v>SGN G2</v>
          </cell>
          <cell r="E852" t="str">
            <v>Sea</v>
          </cell>
          <cell r="F852" t="str">
            <v>DOC</v>
          </cell>
          <cell r="G852">
            <v>0</v>
          </cell>
          <cell r="H852">
            <v>0</v>
          </cell>
          <cell r="I852">
            <v>2023</v>
          </cell>
          <cell r="J852" t="str">
            <v>Actual</v>
          </cell>
        </row>
        <row r="853">
          <cell r="B853" t="str">
            <v>AEBV</v>
          </cell>
          <cell r="C853">
            <v>2</v>
          </cell>
          <cell r="D853" t="str">
            <v>SGN G2</v>
          </cell>
          <cell r="E853" t="str">
            <v>Sea</v>
          </cell>
          <cell r="F853" t="str">
            <v>DOC</v>
          </cell>
          <cell r="G853">
            <v>89</v>
          </cell>
          <cell r="H853">
            <v>0.43226620370370372</v>
          </cell>
          <cell r="I853">
            <v>2023</v>
          </cell>
          <cell r="J853" t="str">
            <v>Actual</v>
          </cell>
        </row>
        <row r="854">
          <cell r="B854" t="str">
            <v>ANNINC</v>
          </cell>
          <cell r="C854">
            <v>2</v>
          </cell>
          <cell r="D854" t="str">
            <v>SGN G2</v>
          </cell>
          <cell r="E854" t="str">
            <v>Sea</v>
          </cell>
          <cell r="F854" t="str">
            <v>DOC</v>
          </cell>
          <cell r="G854">
            <v>45</v>
          </cell>
          <cell r="H854">
            <v>0</v>
          </cell>
          <cell r="I854">
            <v>2023</v>
          </cell>
          <cell r="J854" t="str">
            <v>Actual</v>
          </cell>
        </row>
        <row r="855">
          <cell r="B855" t="str">
            <v>ARMOUR</v>
          </cell>
          <cell r="C855">
            <v>2</v>
          </cell>
          <cell r="D855" t="str">
            <v>SGN G2</v>
          </cell>
          <cell r="E855" t="str">
            <v>Sea</v>
          </cell>
          <cell r="F855" t="str">
            <v>DOC</v>
          </cell>
          <cell r="G855">
            <v>77</v>
          </cell>
          <cell r="H855">
            <v>0.29966221405228755</v>
          </cell>
          <cell r="I855">
            <v>2023</v>
          </cell>
          <cell r="J855" t="str">
            <v>Actual</v>
          </cell>
        </row>
        <row r="856">
          <cell r="B856" t="str">
            <v>ATC</v>
          </cell>
          <cell r="C856">
            <v>2</v>
          </cell>
          <cell r="D856" t="str">
            <v>SGN G2</v>
          </cell>
          <cell r="E856" t="str">
            <v>Sea</v>
          </cell>
          <cell r="F856" t="str">
            <v>DOC</v>
          </cell>
          <cell r="G856">
            <v>28</v>
          </cell>
          <cell r="H856">
            <v>3.0022222222222214E-2</v>
          </cell>
          <cell r="I856">
            <v>2023</v>
          </cell>
          <cell r="J856" t="str">
            <v>Actual</v>
          </cell>
        </row>
        <row r="857">
          <cell r="B857" t="str">
            <v>ATCSTS</v>
          </cell>
          <cell r="C857">
            <v>2</v>
          </cell>
          <cell r="D857" t="str">
            <v>SGN G2</v>
          </cell>
          <cell r="E857" t="str">
            <v>Sea</v>
          </cell>
          <cell r="F857" t="str">
            <v>DOC</v>
          </cell>
          <cell r="G857">
            <v>1</v>
          </cell>
          <cell r="H857">
            <v>0</v>
          </cell>
          <cell r="I857">
            <v>2023</v>
          </cell>
          <cell r="J857" t="str">
            <v>Actual</v>
          </cell>
        </row>
        <row r="858">
          <cell r="B858" t="str">
            <v>ATS</v>
          </cell>
          <cell r="C858">
            <v>2</v>
          </cell>
          <cell r="D858" t="str">
            <v>SGN G2</v>
          </cell>
          <cell r="E858" t="str">
            <v>Sea</v>
          </cell>
          <cell r="F858" t="str">
            <v>DOC</v>
          </cell>
          <cell r="G858">
            <v>6</v>
          </cell>
          <cell r="H858">
            <v>0</v>
          </cell>
          <cell r="I858">
            <v>2023</v>
          </cell>
          <cell r="J858" t="str">
            <v>Actual</v>
          </cell>
        </row>
        <row r="859">
          <cell r="B859" t="str">
            <v>HORBAC</v>
          </cell>
          <cell r="C859">
            <v>2</v>
          </cell>
          <cell r="D859" t="str">
            <v>SGN G2</v>
          </cell>
          <cell r="E859" t="str">
            <v>Sea</v>
          </cell>
          <cell r="F859" t="str">
            <v>DOC</v>
          </cell>
          <cell r="G859">
            <v>43</v>
          </cell>
          <cell r="H859">
            <v>0</v>
          </cell>
          <cell r="I859">
            <v>2023</v>
          </cell>
          <cell r="J859" t="str">
            <v>Actual</v>
          </cell>
        </row>
        <row r="860">
          <cell r="B860" t="str">
            <v>HORBUB</v>
          </cell>
          <cell r="C860">
            <v>2</v>
          </cell>
          <cell r="D860" t="str">
            <v>SGN G2</v>
          </cell>
          <cell r="E860" t="str">
            <v>Sea</v>
          </cell>
          <cell r="F860" t="str">
            <v>DOC</v>
          </cell>
          <cell r="G860">
            <v>0</v>
          </cell>
          <cell r="H860">
            <v>0</v>
          </cell>
          <cell r="I860">
            <v>2023</v>
          </cell>
          <cell r="J860" t="str">
            <v>Actual</v>
          </cell>
        </row>
        <row r="861">
          <cell r="B861" t="str">
            <v>HOSLEY</v>
          </cell>
          <cell r="C861">
            <v>2</v>
          </cell>
          <cell r="D861" t="str">
            <v>SGN G2</v>
          </cell>
          <cell r="E861" t="str">
            <v>Sea</v>
          </cell>
          <cell r="F861" t="str">
            <v>DOC</v>
          </cell>
          <cell r="G861">
            <v>0</v>
          </cell>
          <cell r="H861">
            <v>0</v>
          </cell>
          <cell r="I861">
            <v>2023</v>
          </cell>
          <cell r="J861" t="str">
            <v>Actual</v>
          </cell>
        </row>
        <row r="862">
          <cell r="B862" t="str">
            <v>JCREW</v>
          </cell>
          <cell r="C862">
            <v>2</v>
          </cell>
          <cell r="D862" t="str">
            <v>SGN G2</v>
          </cell>
          <cell r="E862" t="str">
            <v>Sea</v>
          </cell>
          <cell r="F862" t="str">
            <v>DOC</v>
          </cell>
          <cell r="G862">
            <v>5</v>
          </cell>
          <cell r="H862">
            <v>6.1125625000000003E-2</v>
          </cell>
          <cell r="I862">
            <v>2023</v>
          </cell>
          <cell r="J862" t="str">
            <v>Actual</v>
          </cell>
        </row>
        <row r="863">
          <cell r="B863" t="str">
            <v>NBAL</v>
          </cell>
          <cell r="C863">
            <v>2</v>
          </cell>
          <cell r="D863" t="str">
            <v>SGN G2</v>
          </cell>
          <cell r="E863" t="str">
            <v>Sea</v>
          </cell>
          <cell r="F863" t="str">
            <v>DOC</v>
          </cell>
          <cell r="G863">
            <v>276</v>
          </cell>
          <cell r="H863">
            <v>2.9085597222222224E-2</v>
          </cell>
          <cell r="I863">
            <v>2023</v>
          </cell>
          <cell r="J863" t="str">
            <v>Actual</v>
          </cell>
        </row>
        <row r="864">
          <cell r="B864" t="str">
            <v>NBC</v>
          </cell>
          <cell r="C864">
            <v>2</v>
          </cell>
          <cell r="D864" t="str">
            <v>SGN G2</v>
          </cell>
          <cell r="E864" t="str">
            <v>Sea</v>
          </cell>
          <cell r="F864" t="str">
            <v>DOC</v>
          </cell>
          <cell r="G864">
            <v>18</v>
          </cell>
          <cell r="H864">
            <v>8.6123070987654329E-3</v>
          </cell>
          <cell r="I864">
            <v>2023</v>
          </cell>
          <cell r="J864" t="str">
            <v>Actual</v>
          </cell>
        </row>
        <row r="865">
          <cell r="B865" t="str">
            <v>NBMY</v>
          </cell>
          <cell r="C865">
            <v>2</v>
          </cell>
          <cell r="D865" t="str">
            <v>SGN G2</v>
          </cell>
          <cell r="E865" t="str">
            <v>Sea</v>
          </cell>
          <cell r="F865" t="str">
            <v>DOC</v>
          </cell>
          <cell r="G865">
            <v>27</v>
          </cell>
          <cell r="H865">
            <v>2.5319444444444443E-3</v>
          </cell>
          <cell r="I865">
            <v>2023</v>
          </cell>
          <cell r="J865" t="str">
            <v>Actual</v>
          </cell>
        </row>
        <row r="866">
          <cell r="B866" t="str">
            <v>NBSG</v>
          </cell>
          <cell r="C866">
            <v>2</v>
          </cell>
          <cell r="D866" t="str">
            <v>SGN G2</v>
          </cell>
          <cell r="E866" t="str">
            <v>Sea</v>
          </cell>
          <cell r="F866" t="str">
            <v>DOC</v>
          </cell>
          <cell r="G866">
            <v>19</v>
          </cell>
          <cell r="H866">
            <v>9.1152083333333345E-3</v>
          </cell>
          <cell r="I866">
            <v>2023</v>
          </cell>
          <cell r="J866" t="str">
            <v>Actual</v>
          </cell>
        </row>
        <row r="867">
          <cell r="B867" t="str">
            <v>UADSHP</v>
          </cell>
          <cell r="C867">
            <v>2</v>
          </cell>
          <cell r="D867" t="str">
            <v>SGN G2</v>
          </cell>
          <cell r="E867" t="str">
            <v>Sea</v>
          </cell>
          <cell r="F867" t="str">
            <v>DOC</v>
          </cell>
          <cell r="G867">
            <v>0</v>
          </cell>
          <cell r="H867">
            <v>2.815173611111111E-2</v>
          </cell>
          <cell r="I867">
            <v>2023</v>
          </cell>
          <cell r="J867" t="str">
            <v>Actual</v>
          </cell>
        </row>
        <row r="868">
          <cell r="B868" t="str">
            <v>WARMEX</v>
          </cell>
          <cell r="C868">
            <v>2</v>
          </cell>
          <cell r="D868" t="str">
            <v>SGN G2</v>
          </cell>
          <cell r="E868" t="str">
            <v>Sea</v>
          </cell>
          <cell r="F868" t="str">
            <v>DOC</v>
          </cell>
          <cell r="G868">
            <v>0</v>
          </cell>
          <cell r="H868">
            <v>0</v>
          </cell>
          <cell r="I868">
            <v>2023</v>
          </cell>
          <cell r="J868" t="str">
            <v>Actual</v>
          </cell>
        </row>
        <row r="869">
          <cell r="B869" t="str">
            <v>XIRGA</v>
          </cell>
          <cell r="C869">
            <v>2</v>
          </cell>
          <cell r="D869" t="str">
            <v>SGN G5</v>
          </cell>
          <cell r="E869" t="str">
            <v>Sea</v>
          </cell>
          <cell r="F869" t="str">
            <v>DOC</v>
          </cell>
          <cell r="G869">
            <v>0</v>
          </cell>
          <cell r="H869">
            <v>0</v>
          </cell>
          <cell r="I869">
            <v>2023</v>
          </cell>
          <cell r="J869" t="str">
            <v>Actual</v>
          </cell>
        </row>
        <row r="870">
          <cell r="B870" t="str">
            <v>XWASO</v>
          </cell>
          <cell r="C870">
            <v>2</v>
          </cell>
          <cell r="D870" t="str">
            <v>SGN G2</v>
          </cell>
          <cell r="E870" t="str">
            <v>Sea</v>
          </cell>
          <cell r="F870" t="str">
            <v>DOC</v>
          </cell>
          <cell r="G870">
            <v>3</v>
          </cell>
          <cell r="H870">
            <v>0.42954861111111109</v>
          </cell>
          <cell r="I870">
            <v>2023</v>
          </cell>
          <cell r="J870" t="str">
            <v>Actual</v>
          </cell>
        </row>
        <row r="871">
          <cell r="B871" t="str">
            <v>AEO</v>
          </cell>
          <cell r="C871">
            <v>2</v>
          </cell>
          <cell r="D871" t="str">
            <v>SGN G3</v>
          </cell>
          <cell r="E871" t="str">
            <v>Sea</v>
          </cell>
          <cell r="F871" t="str">
            <v>DOC</v>
          </cell>
          <cell r="G871">
            <v>145</v>
          </cell>
          <cell r="H871">
            <v>6.3500000000000001E-2</v>
          </cell>
          <cell r="I871">
            <v>2023</v>
          </cell>
          <cell r="J871" t="str">
            <v>Actual</v>
          </cell>
        </row>
        <row r="872">
          <cell r="B872" t="str">
            <v>AEOHK</v>
          </cell>
          <cell r="C872">
            <v>2</v>
          </cell>
          <cell r="D872" t="str">
            <v>SGN G3</v>
          </cell>
          <cell r="E872" t="str">
            <v>Sea</v>
          </cell>
          <cell r="F872" t="str">
            <v>DOC</v>
          </cell>
          <cell r="G872">
            <v>0</v>
          </cell>
          <cell r="H872">
            <v>5.8633928571428573E-2</v>
          </cell>
          <cell r="I872">
            <v>2023</v>
          </cell>
          <cell r="J872" t="str">
            <v>Actual</v>
          </cell>
        </row>
        <row r="873">
          <cell r="B873" t="str">
            <v>AEOJP</v>
          </cell>
          <cell r="C873">
            <v>2</v>
          </cell>
          <cell r="D873" t="str">
            <v>SGN G3</v>
          </cell>
          <cell r="E873" t="str">
            <v>Sea</v>
          </cell>
          <cell r="F873" t="str">
            <v>DOC</v>
          </cell>
          <cell r="G873">
            <v>0</v>
          </cell>
          <cell r="H873">
            <v>0</v>
          </cell>
          <cell r="I873">
            <v>2023</v>
          </cell>
          <cell r="J873" t="str">
            <v>Actual</v>
          </cell>
        </row>
        <row r="874">
          <cell r="B874" t="str">
            <v>AEOMEX</v>
          </cell>
          <cell r="C874">
            <v>2</v>
          </cell>
          <cell r="D874" t="str">
            <v>SGN G3</v>
          </cell>
          <cell r="E874" t="str">
            <v>Sea</v>
          </cell>
          <cell r="F874" t="str">
            <v>DOC</v>
          </cell>
          <cell r="G874">
            <v>0</v>
          </cell>
          <cell r="H874">
            <v>5.3277777777777778E-2</v>
          </cell>
          <cell r="I874">
            <v>2023</v>
          </cell>
          <cell r="J874" t="str">
            <v>Actual</v>
          </cell>
        </row>
        <row r="875">
          <cell r="B875" t="str">
            <v>AEOMIX</v>
          </cell>
          <cell r="C875">
            <v>2</v>
          </cell>
          <cell r="D875" t="str">
            <v>SGN G3</v>
          </cell>
          <cell r="E875" t="str">
            <v>Sea</v>
          </cell>
          <cell r="F875" t="str">
            <v>DOC</v>
          </cell>
          <cell r="G875">
            <v>0</v>
          </cell>
          <cell r="H875">
            <v>6.9677406330749356E-2</v>
          </cell>
          <cell r="I875">
            <v>2023</v>
          </cell>
          <cell r="J875" t="str">
            <v>Actual</v>
          </cell>
        </row>
        <row r="876">
          <cell r="B876" t="str">
            <v>AEOSHA</v>
          </cell>
          <cell r="C876">
            <v>2</v>
          </cell>
          <cell r="D876" t="str">
            <v>SGN G3</v>
          </cell>
          <cell r="E876" t="str">
            <v>Sea</v>
          </cell>
          <cell r="F876" t="str">
            <v>DOC</v>
          </cell>
          <cell r="G876">
            <v>0</v>
          </cell>
          <cell r="H876">
            <v>0</v>
          </cell>
          <cell r="I876">
            <v>2023</v>
          </cell>
          <cell r="J876" t="str">
            <v>Actual</v>
          </cell>
        </row>
        <row r="877">
          <cell r="B877" t="str">
            <v>AGRON</v>
          </cell>
          <cell r="C877">
            <v>2</v>
          </cell>
          <cell r="D877" t="str">
            <v>SGN G3</v>
          </cell>
          <cell r="E877" t="str">
            <v>Sea</v>
          </cell>
          <cell r="F877" t="str">
            <v>DOC</v>
          </cell>
          <cell r="G877">
            <v>0</v>
          </cell>
          <cell r="H877">
            <v>0</v>
          </cell>
          <cell r="I877">
            <v>2023</v>
          </cell>
          <cell r="J877" t="str">
            <v>Actual</v>
          </cell>
        </row>
        <row r="878">
          <cell r="B878" t="str">
            <v>BELL</v>
          </cell>
          <cell r="C878">
            <v>2</v>
          </cell>
          <cell r="D878" t="str">
            <v>SGN G3</v>
          </cell>
          <cell r="E878" t="str">
            <v>Sea</v>
          </cell>
          <cell r="F878" t="str">
            <v>DOC</v>
          </cell>
          <cell r="G878">
            <v>2</v>
          </cell>
          <cell r="H878">
            <v>0</v>
          </cell>
          <cell r="I878">
            <v>2023</v>
          </cell>
          <cell r="J878" t="str">
            <v>Actual</v>
          </cell>
        </row>
        <row r="879">
          <cell r="B879" t="str">
            <v>BHBEJ</v>
          </cell>
          <cell r="C879">
            <v>2</v>
          </cell>
          <cell r="D879" t="str">
            <v>SGN G3</v>
          </cell>
          <cell r="E879" t="str">
            <v>Sea</v>
          </cell>
          <cell r="F879" t="str">
            <v>DOC</v>
          </cell>
          <cell r="G879">
            <v>3</v>
          </cell>
          <cell r="H879">
            <v>0</v>
          </cell>
          <cell r="I879">
            <v>2023</v>
          </cell>
          <cell r="J879" t="str">
            <v>Actual</v>
          </cell>
        </row>
        <row r="880">
          <cell r="B880" t="str">
            <v>BPS</v>
          </cell>
          <cell r="C880">
            <v>2</v>
          </cell>
          <cell r="D880" t="str">
            <v>SGN G3</v>
          </cell>
          <cell r="E880" t="str">
            <v>Sea</v>
          </cell>
          <cell r="F880" t="str">
            <v>DOC</v>
          </cell>
          <cell r="G880">
            <v>0</v>
          </cell>
          <cell r="H880">
            <v>0</v>
          </cell>
          <cell r="I880">
            <v>2023</v>
          </cell>
          <cell r="J880" t="str">
            <v>Actual</v>
          </cell>
        </row>
        <row r="881">
          <cell r="B881" t="str">
            <v>BPSH</v>
          </cell>
          <cell r="C881">
            <v>2</v>
          </cell>
          <cell r="D881" t="str">
            <v>SGN G3</v>
          </cell>
          <cell r="E881" t="str">
            <v>Sea</v>
          </cell>
          <cell r="F881" t="str">
            <v>DOC</v>
          </cell>
          <cell r="G881">
            <v>5</v>
          </cell>
          <cell r="H881">
            <v>5.7798055555555568E-2</v>
          </cell>
          <cell r="I881">
            <v>2023</v>
          </cell>
          <cell r="J881" t="str">
            <v>Actual</v>
          </cell>
        </row>
        <row r="882">
          <cell r="B882" t="str">
            <v>BPSHCA</v>
          </cell>
          <cell r="C882">
            <v>2</v>
          </cell>
          <cell r="D882" t="str">
            <v>SGN G3</v>
          </cell>
          <cell r="E882" t="str">
            <v>Sea</v>
          </cell>
          <cell r="F882" t="str">
            <v>DOC</v>
          </cell>
          <cell r="G882">
            <v>7</v>
          </cell>
          <cell r="H882">
            <v>5.9639178240740734E-2</v>
          </cell>
          <cell r="I882">
            <v>2023</v>
          </cell>
          <cell r="J882" t="str">
            <v>Actual</v>
          </cell>
        </row>
        <row r="883">
          <cell r="B883" t="str">
            <v>BPSHUB</v>
          </cell>
          <cell r="C883">
            <v>2</v>
          </cell>
          <cell r="D883" t="str">
            <v>SGN G3</v>
          </cell>
          <cell r="E883" t="str">
            <v>Sea</v>
          </cell>
          <cell r="F883" t="str">
            <v>DOC</v>
          </cell>
          <cell r="G883">
            <v>0</v>
          </cell>
          <cell r="H883">
            <v>0</v>
          </cell>
          <cell r="I883">
            <v>2023</v>
          </cell>
          <cell r="J883" t="str">
            <v>Actual</v>
          </cell>
        </row>
        <row r="884">
          <cell r="B884" t="str">
            <v>BPSL</v>
          </cell>
          <cell r="C884">
            <v>2</v>
          </cell>
          <cell r="D884" t="str">
            <v>SGN G3</v>
          </cell>
          <cell r="E884" t="str">
            <v>Sea</v>
          </cell>
          <cell r="F884" t="str">
            <v>DOC</v>
          </cell>
          <cell r="G884">
            <v>0</v>
          </cell>
          <cell r="H884">
            <v>4.743333333333332E-2</v>
          </cell>
          <cell r="I884">
            <v>2023</v>
          </cell>
          <cell r="J884" t="str">
            <v>Actual</v>
          </cell>
        </row>
        <row r="885">
          <cell r="B885" t="str">
            <v>BRYLAN</v>
          </cell>
          <cell r="C885">
            <v>2</v>
          </cell>
          <cell r="D885" t="str">
            <v>SGN G3</v>
          </cell>
          <cell r="E885" t="str">
            <v>Sea</v>
          </cell>
          <cell r="F885" t="str">
            <v>DOC</v>
          </cell>
          <cell r="G885">
            <v>0</v>
          </cell>
          <cell r="H885">
            <v>0</v>
          </cell>
          <cell r="I885">
            <v>2023</v>
          </cell>
          <cell r="J885" t="str">
            <v>Actual</v>
          </cell>
        </row>
        <row r="886">
          <cell r="B886" t="str">
            <v>CHEWY</v>
          </cell>
          <cell r="C886">
            <v>2</v>
          </cell>
          <cell r="D886" t="str">
            <v>SGN G3</v>
          </cell>
          <cell r="E886" t="str">
            <v>Sea</v>
          </cell>
          <cell r="F886" t="str">
            <v>DOC</v>
          </cell>
          <cell r="G886">
            <v>0</v>
          </cell>
          <cell r="H886">
            <v>0</v>
          </cell>
          <cell r="I886">
            <v>2023</v>
          </cell>
          <cell r="J886" t="str">
            <v>Actual</v>
          </cell>
        </row>
        <row r="887">
          <cell r="B887" t="str">
            <v>CLUSH</v>
          </cell>
          <cell r="C887">
            <v>2</v>
          </cell>
          <cell r="D887" t="str">
            <v>SGN G3</v>
          </cell>
          <cell r="E887" t="str">
            <v>Sea</v>
          </cell>
          <cell r="F887" t="str">
            <v>DOC</v>
          </cell>
          <cell r="G887">
            <v>3</v>
          </cell>
          <cell r="H887">
            <v>0</v>
          </cell>
          <cell r="I887">
            <v>2023</v>
          </cell>
          <cell r="J887" t="str">
            <v>Actual</v>
          </cell>
        </row>
        <row r="888">
          <cell r="B888" t="str">
            <v>DEICH</v>
          </cell>
          <cell r="C888">
            <v>2</v>
          </cell>
          <cell r="D888" t="str">
            <v>SGN G3</v>
          </cell>
          <cell r="E888" t="str">
            <v>Sea</v>
          </cell>
          <cell r="F888" t="str">
            <v>DOC</v>
          </cell>
          <cell r="G888">
            <v>28</v>
          </cell>
          <cell r="H888">
            <v>0</v>
          </cell>
          <cell r="I888">
            <v>2023</v>
          </cell>
          <cell r="J888" t="str">
            <v>Actual</v>
          </cell>
        </row>
        <row r="889">
          <cell r="B889" t="str">
            <v>DEICUK</v>
          </cell>
          <cell r="C889">
            <v>2</v>
          </cell>
          <cell r="D889" t="str">
            <v>SGN G3</v>
          </cell>
          <cell r="E889" t="str">
            <v>Sea</v>
          </cell>
          <cell r="F889" t="str">
            <v>DOC</v>
          </cell>
          <cell r="G889">
            <v>0</v>
          </cell>
          <cell r="H889">
            <v>0</v>
          </cell>
          <cell r="I889">
            <v>2023</v>
          </cell>
          <cell r="J889" t="str">
            <v>Actual</v>
          </cell>
        </row>
        <row r="890">
          <cell r="B890" t="str">
            <v>DEMO</v>
          </cell>
          <cell r="C890">
            <v>2</v>
          </cell>
          <cell r="D890" t="str">
            <v>SGN G3</v>
          </cell>
          <cell r="E890" t="str">
            <v>Sea</v>
          </cell>
          <cell r="F890" t="str">
            <v>DOC</v>
          </cell>
          <cell r="G890">
            <v>3</v>
          </cell>
          <cell r="H890">
            <v>0</v>
          </cell>
          <cell r="I890">
            <v>2023</v>
          </cell>
          <cell r="J890" t="str">
            <v>Actual</v>
          </cell>
        </row>
        <row r="891">
          <cell r="B891" t="str">
            <v>EDDIEB</v>
          </cell>
          <cell r="C891">
            <v>2</v>
          </cell>
          <cell r="D891" t="str">
            <v>SGN G3</v>
          </cell>
          <cell r="E891" t="str">
            <v>Sea</v>
          </cell>
          <cell r="F891" t="str">
            <v>DOC</v>
          </cell>
          <cell r="G891">
            <v>0</v>
          </cell>
          <cell r="H891">
            <v>1.1320833333333334E-2</v>
          </cell>
          <cell r="I891">
            <v>2023</v>
          </cell>
          <cell r="J891" t="str">
            <v>Actual</v>
          </cell>
        </row>
        <row r="892">
          <cell r="B892" t="str">
            <v>EMCOLS</v>
          </cell>
          <cell r="C892">
            <v>2</v>
          </cell>
          <cell r="D892" t="str">
            <v>SGN G3</v>
          </cell>
          <cell r="E892" t="str">
            <v>Sea</v>
          </cell>
          <cell r="F892" t="str">
            <v>DOC</v>
          </cell>
          <cell r="G892">
            <v>0</v>
          </cell>
          <cell r="H892">
            <v>0</v>
          </cell>
          <cell r="I892">
            <v>2023</v>
          </cell>
          <cell r="J892" t="str">
            <v>Actual</v>
          </cell>
        </row>
        <row r="893">
          <cell r="B893" t="str">
            <v>ENGRS</v>
          </cell>
          <cell r="C893">
            <v>2</v>
          </cell>
          <cell r="D893" t="str">
            <v>SGN G3</v>
          </cell>
          <cell r="E893" t="str">
            <v>Sea</v>
          </cell>
          <cell r="F893" t="str">
            <v>DOC</v>
          </cell>
          <cell r="G893">
            <v>1</v>
          </cell>
          <cell r="H893">
            <v>0</v>
          </cell>
          <cell r="I893">
            <v>2023</v>
          </cell>
          <cell r="J893" t="str">
            <v>Actual</v>
          </cell>
        </row>
        <row r="894">
          <cell r="B894" t="str">
            <v>ENSHOE</v>
          </cell>
          <cell r="C894">
            <v>2</v>
          </cell>
          <cell r="D894" t="str">
            <v>SGN G3</v>
          </cell>
          <cell r="E894" t="str">
            <v>Sea</v>
          </cell>
          <cell r="F894" t="str">
            <v>DOC</v>
          </cell>
          <cell r="G894">
            <v>0</v>
          </cell>
          <cell r="H894">
            <v>0</v>
          </cell>
          <cell r="I894">
            <v>2023</v>
          </cell>
          <cell r="J894" t="str">
            <v>Actual</v>
          </cell>
        </row>
        <row r="895">
          <cell r="B895" t="str">
            <v>ENSPOR</v>
          </cell>
          <cell r="C895">
            <v>2</v>
          </cell>
          <cell r="D895" t="str">
            <v>SGN G3</v>
          </cell>
          <cell r="E895" t="str">
            <v>Sea</v>
          </cell>
          <cell r="F895" t="str">
            <v>DOC</v>
          </cell>
          <cell r="G895">
            <v>0</v>
          </cell>
          <cell r="H895">
            <v>0</v>
          </cell>
          <cell r="I895">
            <v>2023</v>
          </cell>
          <cell r="J895" t="str">
            <v>Actual</v>
          </cell>
        </row>
        <row r="896">
          <cell r="B896" t="str">
            <v>ESPRIT</v>
          </cell>
          <cell r="C896">
            <v>2</v>
          </cell>
          <cell r="D896" t="str">
            <v>SGN G3</v>
          </cell>
          <cell r="E896" t="str">
            <v>Sea</v>
          </cell>
          <cell r="F896" t="str">
            <v>DOC</v>
          </cell>
          <cell r="G896">
            <v>0</v>
          </cell>
          <cell r="H896">
            <v>0</v>
          </cell>
          <cell r="I896">
            <v>2023</v>
          </cell>
          <cell r="J896" t="str">
            <v>Actual</v>
          </cell>
        </row>
        <row r="897">
          <cell r="B897" t="str">
            <v>FOOTCA</v>
          </cell>
          <cell r="C897">
            <v>2</v>
          </cell>
          <cell r="D897" t="str">
            <v>SGN G3</v>
          </cell>
          <cell r="E897" t="str">
            <v>Sea</v>
          </cell>
          <cell r="F897" t="str">
            <v>DOC</v>
          </cell>
          <cell r="G897">
            <v>0</v>
          </cell>
          <cell r="H897">
            <v>0</v>
          </cell>
          <cell r="I897">
            <v>2023</v>
          </cell>
          <cell r="J897" t="str">
            <v>Actual</v>
          </cell>
        </row>
        <row r="898">
          <cell r="B898" t="str">
            <v>FOOTRT</v>
          </cell>
          <cell r="C898">
            <v>2</v>
          </cell>
          <cell r="D898" t="str">
            <v>SGN G3</v>
          </cell>
          <cell r="E898" t="str">
            <v>Sea</v>
          </cell>
          <cell r="F898" t="str">
            <v>DOC</v>
          </cell>
          <cell r="G898">
            <v>0</v>
          </cell>
          <cell r="H898">
            <v>0</v>
          </cell>
          <cell r="I898">
            <v>2023</v>
          </cell>
          <cell r="J898" t="str">
            <v>Actual</v>
          </cell>
        </row>
        <row r="899">
          <cell r="B899" t="str">
            <v>FOOTTE</v>
          </cell>
          <cell r="C899">
            <v>2</v>
          </cell>
          <cell r="D899" t="str">
            <v>SGN G3</v>
          </cell>
          <cell r="E899" t="str">
            <v>Sea</v>
          </cell>
          <cell r="F899" t="str">
            <v>DOC</v>
          </cell>
          <cell r="G899">
            <v>0</v>
          </cell>
          <cell r="H899">
            <v>0</v>
          </cell>
          <cell r="I899">
            <v>2023</v>
          </cell>
          <cell r="J899" t="str">
            <v>Actual</v>
          </cell>
        </row>
        <row r="900">
          <cell r="B900" t="str">
            <v>GORE</v>
          </cell>
          <cell r="C900">
            <v>2</v>
          </cell>
          <cell r="D900" t="str">
            <v>SGN G3</v>
          </cell>
          <cell r="E900" t="str">
            <v>Sea</v>
          </cell>
          <cell r="F900" t="str">
            <v>DOC</v>
          </cell>
          <cell r="G900">
            <v>0</v>
          </cell>
          <cell r="H900">
            <v>0</v>
          </cell>
          <cell r="I900">
            <v>2023</v>
          </cell>
          <cell r="J900" t="str">
            <v>Actual</v>
          </cell>
        </row>
        <row r="901">
          <cell r="B901" t="str">
            <v>HAGGAR</v>
          </cell>
          <cell r="C901">
            <v>2</v>
          </cell>
          <cell r="D901" t="str">
            <v>SGN G3</v>
          </cell>
          <cell r="E901" t="str">
            <v>Sea</v>
          </cell>
          <cell r="F901" t="str">
            <v>DOC</v>
          </cell>
          <cell r="G901">
            <v>1</v>
          </cell>
          <cell r="H901">
            <v>0</v>
          </cell>
          <cell r="I901">
            <v>2023</v>
          </cell>
          <cell r="J901" t="str">
            <v>Actual</v>
          </cell>
        </row>
        <row r="902">
          <cell r="B902" t="str">
            <v>HBIRAW</v>
          </cell>
          <cell r="C902">
            <v>2</v>
          </cell>
          <cell r="D902" t="str">
            <v>SGN G3</v>
          </cell>
          <cell r="E902" t="str">
            <v>Sea</v>
          </cell>
          <cell r="F902" t="str">
            <v>DOC</v>
          </cell>
          <cell r="G902">
            <v>1</v>
          </cell>
          <cell r="H902">
            <v>3.5135937499999998E-3</v>
          </cell>
          <cell r="I902">
            <v>2023</v>
          </cell>
          <cell r="J902" t="str">
            <v>Actual</v>
          </cell>
        </row>
        <row r="903">
          <cell r="B903" t="str">
            <v>HUNK</v>
          </cell>
          <cell r="C903">
            <v>2</v>
          </cell>
          <cell r="D903" t="str">
            <v>SGN G3</v>
          </cell>
          <cell r="E903" t="str">
            <v>Sea</v>
          </cell>
          <cell r="F903" t="str">
            <v>DOC</v>
          </cell>
          <cell r="G903">
            <v>1</v>
          </cell>
          <cell r="H903">
            <v>0</v>
          </cell>
          <cell r="I903">
            <v>2023</v>
          </cell>
          <cell r="J903" t="str">
            <v>Actual</v>
          </cell>
        </row>
        <row r="904">
          <cell r="B904" t="str">
            <v>MYSHOE</v>
          </cell>
          <cell r="C904">
            <v>2</v>
          </cell>
          <cell r="D904" t="str">
            <v>SGN G3</v>
          </cell>
          <cell r="E904" t="str">
            <v>Sea</v>
          </cell>
          <cell r="F904" t="str">
            <v>DOC</v>
          </cell>
          <cell r="G904">
            <v>20</v>
          </cell>
          <cell r="H904">
            <v>0</v>
          </cell>
          <cell r="I904">
            <v>2023</v>
          </cell>
          <cell r="J904" t="str">
            <v>Actual</v>
          </cell>
        </row>
        <row r="905">
          <cell r="B905" t="str">
            <v>OFWO</v>
          </cell>
          <cell r="C905">
            <v>2</v>
          </cell>
          <cell r="D905" t="str">
            <v>SGN G3</v>
          </cell>
          <cell r="E905" t="str">
            <v>Sea</v>
          </cell>
          <cell r="F905" t="str">
            <v>DOC</v>
          </cell>
          <cell r="G905">
            <v>4</v>
          </cell>
          <cell r="H905">
            <v>0</v>
          </cell>
          <cell r="I905">
            <v>2023</v>
          </cell>
          <cell r="J905" t="str">
            <v>Actual</v>
          </cell>
        </row>
        <row r="906">
          <cell r="B906" t="str">
            <v>PESPO</v>
          </cell>
          <cell r="C906">
            <v>2</v>
          </cell>
          <cell r="D906" t="str">
            <v>SGN G3</v>
          </cell>
          <cell r="E906" t="str">
            <v>Sea</v>
          </cell>
          <cell r="F906" t="str">
            <v>DOC</v>
          </cell>
          <cell r="G906">
            <v>1</v>
          </cell>
          <cell r="H906">
            <v>0</v>
          </cell>
          <cell r="I906">
            <v>2023</v>
          </cell>
          <cell r="J906" t="str">
            <v>Actual</v>
          </cell>
        </row>
        <row r="907">
          <cell r="B907" t="str">
            <v>RACK</v>
          </cell>
          <cell r="C907">
            <v>2</v>
          </cell>
          <cell r="D907" t="str">
            <v>SGN G3</v>
          </cell>
          <cell r="E907" t="str">
            <v>Sea</v>
          </cell>
          <cell r="F907" t="str">
            <v>DOC</v>
          </cell>
          <cell r="G907">
            <v>2</v>
          </cell>
          <cell r="H907">
            <v>0</v>
          </cell>
          <cell r="I907">
            <v>2023</v>
          </cell>
          <cell r="J907" t="str">
            <v>Actual</v>
          </cell>
        </row>
        <row r="908">
          <cell r="B908" t="str">
            <v>RH</v>
          </cell>
          <cell r="C908">
            <v>2</v>
          </cell>
          <cell r="D908" t="str">
            <v>SGN G3</v>
          </cell>
          <cell r="E908" t="str">
            <v>Sea</v>
          </cell>
          <cell r="F908" t="str">
            <v>DOC</v>
          </cell>
          <cell r="G908">
            <v>81</v>
          </cell>
          <cell r="H908">
            <v>0.12597070652173911</v>
          </cell>
          <cell r="I908">
            <v>2023</v>
          </cell>
          <cell r="J908" t="str">
            <v>Actual</v>
          </cell>
        </row>
        <row r="909">
          <cell r="B909" t="str">
            <v>RSGC</v>
          </cell>
          <cell r="C909">
            <v>2</v>
          </cell>
          <cell r="D909" t="str">
            <v>SGN G3</v>
          </cell>
          <cell r="E909" t="str">
            <v>Sea</v>
          </cell>
          <cell r="F909" t="str">
            <v>DOC</v>
          </cell>
          <cell r="G909">
            <v>7</v>
          </cell>
          <cell r="H909">
            <v>0</v>
          </cell>
          <cell r="I909">
            <v>2023</v>
          </cell>
          <cell r="J909" t="str">
            <v>Actual</v>
          </cell>
        </row>
        <row r="910">
          <cell r="B910" t="str">
            <v>SPST</v>
          </cell>
          <cell r="C910">
            <v>2</v>
          </cell>
          <cell r="D910" t="str">
            <v>SGN G3</v>
          </cell>
          <cell r="E910" t="str">
            <v>Sea</v>
          </cell>
          <cell r="F910" t="str">
            <v>DOC</v>
          </cell>
          <cell r="G910">
            <v>0</v>
          </cell>
          <cell r="H910">
            <v>0</v>
          </cell>
          <cell r="I910">
            <v>2023</v>
          </cell>
          <cell r="J910" t="str">
            <v>Actual</v>
          </cell>
        </row>
        <row r="911">
          <cell r="B911" t="str">
            <v>TKMAXX</v>
          </cell>
          <cell r="C911">
            <v>2</v>
          </cell>
          <cell r="D911" t="str">
            <v>SGN G3</v>
          </cell>
          <cell r="E911" t="str">
            <v>Sea</v>
          </cell>
          <cell r="F911" t="str">
            <v>DOC</v>
          </cell>
          <cell r="G911">
            <v>131</v>
          </cell>
          <cell r="H911">
            <v>0.15708333333333327</v>
          </cell>
          <cell r="I911">
            <v>2023</v>
          </cell>
          <cell r="J911" t="str">
            <v>Actual</v>
          </cell>
        </row>
        <row r="912">
          <cell r="B912" t="str">
            <v>TOTES</v>
          </cell>
          <cell r="C912">
            <v>2</v>
          </cell>
          <cell r="D912" t="str">
            <v>SGN G3</v>
          </cell>
          <cell r="E912" t="str">
            <v>Sea</v>
          </cell>
          <cell r="F912" t="str">
            <v>DOC</v>
          </cell>
          <cell r="G912">
            <v>0</v>
          </cell>
          <cell r="H912">
            <v>0</v>
          </cell>
          <cell r="I912">
            <v>2023</v>
          </cell>
          <cell r="J912" t="str">
            <v>Actual</v>
          </cell>
        </row>
        <row r="913">
          <cell r="B913" t="str">
            <v>URBAN</v>
          </cell>
          <cell r="C913">
            <v>2</v>
          </cell>
          <cell r="D913" t="str">
            <v>SGN G3</v>
          </cell>
          <cell r="E913" t="str">
            <v>Sea</v>
          </cell>
          <cell r="F913" t="str">
            <v>DOC</v>
          </cell>
          <cell r="G913">
            <v>75</v>
          </cell>
          <cell r="H913">
            <v>0.29533350212191362</v>
          </cell>
          <cell r="I913">
            <v>2023</v>
          </cell>
          <cell r="J913" t="str">
            <v>Actual</v>
          </cell>
        </row>
        <row r="914">
          <cell r="B914" t="str">
            <v>VANHA</v>
          </cell>
          <cell r="C914">
            <v>2</v>
          </cell>
          <cell r="D914" t="str">
            <v>SGN G3</v>
          </cell>
          <cell r="E914" t="str">
            <v>Sea</v>
          </cell>
          <cell r="F914" t="str">
            <v>DOC</v>
          </cell>
          <cell r="G914">
            <v>0</v>
          </cell>
          <cell r="H914">
            <v>0</v>
          </cell>
          <cell r="I914">
            <v>2023</v>
          </cell>
          <cell r="J914" t="str">
            <v>Actual</v>
          </cell>
        </row>
        <row r="915">
          <cell r="B915" t="str">
            <v>WYNBRG</v>
          </cell>
          <cell r="C915">
            <v>2</v>
          </cell>
          <cell r="D915" t="str">
            <v>SGN G3</v>
          </cell>
          <cell r="E915" t="str">
            <v>Sea</v>
          </cell>
          <cell r="F915" t="str">
            <v>DOC</v>
          </cell>
          <cell r="G915">
            <v>0</v>
          </cell>
          <cell r="H915">
            <v>0</v>
          </cell>
          <cell r="I915">
            <v>2023</v>
          </cell>
          <cell r="J915" t="str">
            <v>Actual</v>
          </cell>
        </row>
        <row r="916">
          <cell r="B916" t="str">
            <v>XSCIN</v>
          </cell>
          <cell r="C916">
            <v>2</v>
          </cell>
          <cell r="D916" t="str">
            <v>SGN G3</v>
          </cell>
          <cell r="E916" t="str">
            <v>Sea</v>
          </cell>
          <cell r="F916" t="str">
            <v>DOC</v>
          </cell>
          <cell r="G916">
            <v>0</v>
          </cell>
          <cell r="H916">
            <v>0</v>
          </cell>
          <cell r="I916">
            <v>2023</v>
          </cell>
          <cell r="J916" t="str">
            <v>Actual</v>
          </cell>
        </row>
        <row r="917">
          <cell r="B917" t="str">
            <v>ALLM</v>
          </cell>
          <cell r="C917">
            <v>2</v>
          </cell>
          <cell r="D917" t="str">
            <v>SGN G4</v>
          </cell>
          <cell r="E917" t="str">
            <v>Sea</v>
          </cell>
          <cell r="F917" t="str">
            <v>DOC</v>
          </cell>
          <cell r="G917">
            <v>0</v>
          </cell>
          <cell r="H917">
            <v>0</v>
          </cell>
          <cell r="I917">
            <v>2023</v>
          </cell>
          <cell r="J917" t="str">
            <v>Actual</v>
          </cell>
        </row>
        <row r="918">
          <cell r="B918" t="str">
            <v>BOSE</v>
          </cell>
          <cell r="C918">
            <v>2</v>
          </cell>
          <cell r="D918" t="str">
            <v>SGN G4</v>
          </cell>
          <cell r="E918" t="str">
            <v>Sea</v>
          </cell>
          <cell r="F918" t="str">
            <v>DOC</v>
          </cell>
          <cell r="G918">
            <v>4</v>
          </cell>
          <cell r="H918">
            <v>3.5110185185185189E-2</v>
          </cell>
          <cell r="I918">
            <v>2023</v>
          </cell>
          <cell r="J918" t="str">
            <v>Actual</v>
          </cell>
        </row>
        <row r="919">
          <cell r="B919" t="str">
            <v>CKACEU</v>
          </cell>
          <cell r="C919">
            <v>2</v>
          </cell>
          <cell r="D919" t="str">
            <v>SGN G4</v>
          </cell>
          <cell r="E919" t="str">
            <v>Sea</v>
          </cell>
          <cell r="F919" t="str">
            <v>DOC</v>
          </cell>
          <cell r="G919">
            <v>0</v>
          </cell>
          <cell r="H919">
            <v>1.4999999999999999E-2</v>
          </cell>
          <cell r="I919">
            <v>2023</v>
          </cell>
          <cell r="J919" t="str">
            <v>Actual</v>
          </cell>
        </row>
        <row r="920">
          <cell r="B920" t="str">
            <v>CKFWEU</v>
          </cell>
          <cell r="C920">
            <v>2</v>
          </cell>
          <cell r="D920" t="str">
            <v>SGN G4</v>
          </cell>
          <cell r="E920" t="str">
            <v>Sea</v>
          </cell>
          <cell r="F920" t="str">
            <v>DOC</v>
          </cell>
          <cell r="G920">
            <v>0</v>
          </cell>
          <cell r="H920">
            <v>3.0787037037037029E-3</v>
          </cell>
          <cell r="I920">
            <v>2023</v>
          </cell>
          <cell r="J920" t="str">
            <v>Actual</v>
          </cell>
        </row>
        <row r="921">
          <cell r="B921" t="str">
            <v>CKJEEU</v>
          </cell>
          <cell r="C921">
            <v>2</v>
          </cell>
          <cell r="D921" t="str">
            <v>SGN G4</v>
          </cell>
          <cell r="E921" t="str">
            <v>Sea</v>
          </cell>
          <cell r="F921" t="str">
            <v>DOC</v>
          </cell>
          <cell r="G921">
            <v>1</v>
          </cell>
          <cell r="H921">
            <v>0</v>
          </cell>
          <cell r="I921">
            <v>2023</v>
          </cell>
          <cell r="J921" t="str">
            <v>Actual</v>
          </cell>
        </row>
        <row r="922">
          <cell r="B922" t="str">
            <v>CKMSEU</v>
          </cell>
          <cell r="C922">
            <v>2</v>
          </cell>
          <cell r="D922" t="str">
            <v>SGN G4</v>
          </cell>
          <cell r="E922" t="str">
            <v>Sea</v>
          </cell>
          <cell r="F922" t="str">
            <v>DOC</v>
          </cell>
          <cell r="G922">
            <v>3</v>
          </cell>
          <cell r="H922">
            <v>7.7314814814814824E-3</v>
          </cell>
          <cell r="I922">
            <v>2023</v>
          </cell>
          <cell r="J922" t="str">
            <v>Actual</v>
          </cell>
        </row>
        <row r="923">
          <cell r="B923" t="str">
            <v>CKPFEU</v>
          </cell>
          <cell r="C923">
            <v>2</v>
          </cell>
          <cell r="D923" t="str">
            <v>SGN G4</v>
          </cell>
          <cell r="E923" t="str">
            <v>Sea</v>
          </cell>
          <cell r="F923" t="str">
            <v>DOC</v>
          </cell>
          <cell r="G923">
            <v>0</v>
          </cell>
          <cell r="H923">
            <v>0</v>
          </cell>
          <cell r="I923">
            <v>2023</v>
          </cell>
          <cell r="J923" t="str">
            <v>Actual</v>
          </cell>
        </row>
        <row r="924">
          <cell r="B924" t="str">
            <v>CKRTEU</v>
          </cell>
          <cell r="C924">
            <v>2</v>
          </cell>
          <cell r="D924" t="str">
            <v>SGN G4</v>
          </cell>
          <cell r="E924" t="str">
            <v>Sea</v>
          </cell>
          <cell r="F924" t="str">
            <v>DOC</v>
          </cell>
          <cell r="G924">
            <v>0</v>
          </cell>
          <cell r="H924">
            <v>0</v>
          </cell>
          <cell r="I924">
            <v>2023</v>
          </cell>
          <cell r="J924" t="str">
            <v>Actual</v>
          </cell>
        </row>
        <row r="925">
          <cell r="B925" t="str">
            <v>CKSWEU</v>
          </cell>
          <cell r="C925">
            <v>2</v>
          </cell>
          <cell r="D925" t="str">
            <v>SGN G4</v>
          </cell>
          <cell r="E925" t="str">
            <v>Sea</v>
          </cell>
          <cell r="F925" t="str">
            <v>DOC</v>
          </cell>
          <cell r="G925">
            <v>0</v>
          </cell>
          <cell r="H925">
            <v>4.6249999999999999E-2</v>
          </cell>
          <cell r="I925">
            <v>2023</v>
          </cell>
          <cell r="J925" t="str">
            <v>Actual</v>
          </cell>
        </row>
        <row r="926">
          <cell r="B926" t="str">
            <v>DICKS</v>
          </cell>
          <cell r="C926">
            <v>2</v>
          </cell>
          <cell r="D926" t="str">
            <v>SGN G4</v>
          </cell>
          <cell r="E926" t="str">
            <v>Sea</v>
          </cell>
          <cell r="F926" t="str">
            <v>DOC</v>
          </cell>
          <cell r="G926">
            <v>9</v>
          </cell>
          <cell r="H926">
            <v>0</v>
          </cell>
          <cell r="I926">
            <v>2023</v>
          </cell>
          <cell r="J926" t="str">
            <v>Actual</v>
          </cell>
        </row>
        <row r="927">
          <cell r="B927" t="str">
            <v>ELDOR</v>
          </cell>
          <cell r="C927">
            <v>2</v>
          </cell>
          <cell r="D927" t="str">
            <v>SGN G4</v>
          </cell>
          <cell r="E927" t="str">
            <v>Sea</v>
          </cell>
          <cell r="F927" t="str">
            <v>DOC</v>
          </cell>
          <cell r="G927">
            <v>0</v>
          </cell>
          <cell r="H927">
            <v>0</v>
          </cell>
          <cell r="I927">
            <v>2023</v>
          </cell>
          <cell r="J927" t="str">
            <v>Actual</v>
          </cell>
        </row>
        <row r="928">
          <cell r="B928" t="str">
            <v>GAP</v>
          </cell>
          <cell r="C928">
            <v>2</v>
          </cell>
          <cell r="D928" t="str">
            <v>SGN G4</v>
          </cell>
          <cell r="E928" t="str">
            <v>Sea</v>
          </cell>
          <cell r="F928" t="str">
            <v>DOC</v>
          </cell>
          <cell r="G928">
            <v>425</v>
          </cell>
          <cell r="H928">
            <v>1.3540902499999998</v>
          </cell>
          <cell r="I928">
            <v>2023</v>
          </cell>
          <cell r="J928" t="str">
            <v>Actual</v>
          </cell>
        </row>
        <row r="929">
          <cell r="B929" t="str">
            <v>IMAGE</v>
          </cell>
          <cell r="C929">
            <v>2</v>
          </cell>
          <cell r="D929" t="str">
            <v>SGN G4</v>
          </cell>
          <cell r="E929" t="str">
            <v>Sea</v>
          </cell>
          <cell r="F929" t="str">
            <v>DOC</v>
          </cell>
          <cell r="G929">
            <v>2</v>
          </cell>
          <cell r="H929">
            <v>0</v>
          </cell>
          <cell r="I929">
            <v>2023</v>
          </cell>
          <cell r="J929" t="str">
            <v>Actual</v>
          </cell>
        </row>
        <row r="930">
          <cell r="B930" t="str">
            <v>ITGM</v>
          </cell>
          <cell r="C930">
            <v>2</v>
          </cell>
          <cell r="D930" t="str">
            <v>SGN G4</v>
          </cell>
          <cell r="E930" t="str">
            <v>Sea</v>
          </cell>
          <cell r="F930" t="str">
            <v>DOC</v>
          </cell>
          <cell r="G930">
            <v>2</v>
          </cell>
          <cell r="H930">
            <v>2.7569444444444445E-2</v>
          </cell>
          <cell r="I930">
            <v>2023</v>
          </cell>
          <cell r="J930" t="str">
            <v>Actual</v>
          </cell>
        </row>
        <row r="931">
          <cell r="B931" t="str">
            <v>OBIITA</v>
          </cell>
          <cell r="C931">
            <v>2</v>
          </cell>
          <cell r="D931" t="str">
            <v>SGN G4</v>
          </cell>
          <cell r="E931" t="str">
            <v>Sea</v>
          </cell>
          <cell r="F931" t="str">
            <v>DOC</v>
          </cell>
          <cell r="G931">
            <v>0</v>
          </cell>
          <cell r="H931">
            <v>0</v>
          </cell>
          <cell r="I931">
            <v>2023</v>
          </cell>
          <cell r="J931" t="str">
            <v>Actual</v>
          </cell>
        </row>
        <row r="932">
          <cell r="B932" t="str">
            <v>OBIPOL</v>
          </cell>
          <cell r="C932">
            <v>2</v>
          </cell>
          <cell r="D932" t="str">
            <v>SGN G4</v>
          </cell>
          <cell r="E932" t="str">
            <v>Sea</v>
          </cell>
          <cell r="F932" t="str">
            <v>DOC</v>
          </cell>
          <cell r="G932">
            <v>0</v>
          </cell>
          <cell r="H932">
            <v>3.1916666666666664E-3</v>
          </cell>
          <cell r="I932">
            <v>2023</v>
          </cell>
          <cell r="J932" t="str">
            <v>Actual</v>
          </cell>
        </row>
        <row r="933">
          <cell r="B933" t="str">
            <v>OUTDOR</v>
          </cell>
          <cell r="C933">
            <v>2</v>
          </cell>
          <cell r="D933" t="str">
            <v>SGN G4</v>
          </cell>
          <cell r="E933" t="str">
            <v>Sea</v>
          </cell>
          <cell r="F933" t="str">
            <v>DOC</v>
          </cell>
          <cell r="G933">
            <v>157</v>
          </cell>
          <cell r="H933">
            <v>0.43585165895061728</v>
          </cell>
          <cell r="I933">
            <v>2023</v>
          </cell>
          <cell r="J933" t="str">
            <v>Actual</v>
          </cell>
        </row>
        <row r="934">
          <cell r="B934" t="str">
            <v>PACSUN</v>
          </cell>
          <cell r="C934">
            <v>2</v>
          </cell>
          <cell r="D934" t="str">
            <v>SGN G4</v>
          </cell>
          <cell r="E934" t="str">
            <v>Sea</v>
          </cell>
          <cell r="F934" t="str">
            <v>DOC</v>
          </cell>
          <cell r="G934">
            <v>7</v>
          </cell>
          <cell r="H934">
            <v>1.7476128472222224E-2</v>
          </cell>
          <cell r="I934">
            <v>2023</v>
          </cell>
          <cell r="J934" t="str">
            <v>Actual</v>
          </cell>
        </row>
        <row r="935">
          <cell r="B935" t="str">
            <v>RIPC</v>
          </cell>
          <cell r="C935">
            <v>2</v>
          </cell>
          <cell r="D935" t="str">
            <v>SGN G4</v>
          </cell>
          <cell r="E935" t="str">
            <v>Sea</v>
          </cell>
          <cell r="F935" t="str">
            <v>DOC</v>
          </cell>
          <cell r="G935">
            <v>0</v>
          </cell>
          <cell r="H935">
            <v>0</v>
          </cell>
          <cell r="I935">
            <v>2023</v>
          </cell>
          <cell r="J935" t="str">
            <v>Actual</v>
          </cell>
        </row>
        <row r="936">
          <cell r="B936" t="str">
            <v>RIPP</v>
          </cell>
          <cell r="C936">
            <v>2</v>
          </cell>
          <cell r="D936" t="str">
            <v>SGN G4</v>
          </cell>
          <cell r="E936" t="str">
            <v>Sea</v>
          </cell>
          <cell r="F936" t="str">
            <v>DOC</v>
          </cell>
          <cell r="G936">
            <v>0</v>
          </cell>
          <cell r="H936">
            <v>0</v>
          </cell>
          <cell r="I936">
            <v>2023</v>
          </cell>
          <cell r="J936" t="str">
            <v>Actual</v>
          </cell>
        </row>
        <row r="937">
          <cell r="B937" t="str">
            <v>SPENCR</v>
          </cell>
          <cell r="C937">
            <v>2</v>
          </cell>
          <cell r="D937" t="str">
            <v>SGN G4</v>
          </cell>
          <cell r="E937" t="str">
            <v>Sea</v>
          </cell>
          <cell r="F937" t="str">
            <v>DOC</v>
          </cell>
          <cell r="G937">
            <v>0</v>
          </cell>
          <cell r="H937">
            <v>0</v>
          </cell>
          <cell r="I937">
            <v>2023</v>
          </cell>
          <cell r="J937" t="str">
            <v>Actual</v>
          </cell>
        </row>
        <row r="938">
          <cell r="B938" t="str">
            <v>TOMBOD</v>
          </cell>
          <cell r="C938">
            <v>2</v>
          </cell>
          <cell r="D938" t="str">
            <v>SGN G4</v>
          </cell>
          <cell r="E938" t="str">
            <v>Sea</v>
          </cell>
          <cell r="F938" t="str">
            <v>DOC</v>
          </cell>
          <cell r="G938">
            <v>0</v>
          </cell>
          <cell r="H938">
            <v>5.3385416666666664E-2</v>
          </cell>
          <cell r="I938">
            <v>2023</v>
          </cell>
          <cell r="J938" t="str">
            <v>Actual</v>
          </cell>
        </row>
        <row r="939">
          <cell r="B939" t="str">
            <v>TOMFTW</v>
          </cell>
          <cell r="C939">
            <v>2</v>
          </cell>
          <cell r="D939" t="str">
            <v>SGN G4</v>
          </cell>
          <cell r="E939" t="str">
            <v>Sea</v>
          </cell>
          <cell r="F939" t="str">
            <v>DOC</v>
          </cell>
          <cell r="G939">
            <v>1</v>
          </cell>
          <cell r="H939">
            <v>7.2520486111111102E-2</v>
          </cell>
          <cell r="I939">
            <v>2023</v>
          </cell>
          <cell r="J939" t="str">
            <v>Actual</v>
          </cell>
        </row>
        <row r="940">
          <cell r="B940" t="str">
            <v>TOMHAN</v>
          </cell>
          <cell r="C940">
            <v>2</v>
          </cell>
          <cell r="D940" t="str">
            <v>SGN G4</v>
          </cell>
          <cell r="E940" t="str">
            <v>Sea</v>
          </cell>
          <cell r="F940" t="str">
            <v>DOC</v>
          </cell>
          <cell r="G940">
            <v>1</v>
          </cell>
          <cell r="H940">
            <v>7.1180555555555554E-3</v>
          </cell>
          <cell r="I940">
            <v>2023</v>
          </cell>
          <cell r="J940" t="str">
            <v>Actual</v>
          </cell>
        </row>
        <row r="941">
          <cell r="B941" t="str">
            <v>TOMJEU</v>
          </cell>
          <cell r="C941">
            <v>2</v>
          </cell>
          <cell r="D941" t="str">
            <v>SGN G4</v>
          </cell>
          <cell r="E941" t="str">
            <v>Sea</v>
          </cell>
          <cell r="F941" t="str">
            <v>DOC</v>
          </cell>
          <cell r="G941">
            <v>0</v>
          </cell>
          <cell r="H941">
            <v>2.1909722222222223E-2</v>
          </cell>
          <cell r="I941">
            <v>2023</v>
          </cell>
          <cell r="J941" t="str">
            <v>Actual</v>
          </cell>
        </row>
        <row r="942">
          <cell r="B942" t="str">
            <v>TOMRTL</v>
          </cell>
          <cell r="C942">
            <v>2</v>
          </cell>
          <cell r="D942" t="str">
            <v>SGN G4</v>
          </cell>
          <cell r="E942" t="str">
            <v>Sea</v>
          </cell>
          <cell r="F942" t="str">
            <v>DOC</v>
          </cell>
          <cell r="G942">
            <v>0</v>
          </cell>
          <cell r="H942">
            <v>2.3194444444444448E-2</v>
          </cell>
          <cell r="I942">
            <v>2023</v>
          </cell>
          <cell r="J942" t="str">
            <v>Actual</v>
          </cell>
        </row>
        <row r="943">
          <cell r="B943" t="str">
            <v>TRU</v>
          </cell>
          <cell r="C943">
            <v>2</v>
          </cell>
          <cell r="D943" t="str">
            <v>SGN G4</v>
          </cell>
          <cell r="E943" t="str">
            <v>Sea</v>
          </cell>
          <cell r="F943" t="str">
            <v>DOC</v>
          </cell>
          <cell r="G943">
            <v>0</v>
          </cell>
          <cell r="H943">
            <v>0</v>
          </cell>
          <cell r="I943">
            <v>2023</v>
          </cell>
          <cell r="J943" t="str">
            <v>Actual</v>
          </cell>
        </row>
        <row r="944">
          <cell r="B944" t="str">
            <v>AAFES</v>
          </cell>
          <cell r="C944">
            <v>2</v>
          </cell>
          <cell r="D944" t="str">
            <v>SGN G5</v>
          </cell>
          <cell r="E944" t="str">
            <v>Sea</v>
          </cell>
          <cell r="F944" t="str">
            <v>DOC</v>
          </cell>
          <cell r="G944">
            <v>0</v>
          </cell>
          <cell r="H944">
            <v>0</v>
          </cell>
          <cell r="I944">
            <v>2023</v>
          </cell>
          <cell r="J944" t="str">
            <v>Actual</v>
          </cell>
        </row>
        <row r="945">
          <cell r="B945" t="str">
            <v>ALLB</v>
          </cell>
          <cell r="C945">
            <v>2</v>
          </cell>
          <cell r="D945" t="str">
            <v>SGN G5</v>
          </cell>
          <cell r="E945" t="str">
            <v>Sea</v>
          </cell>
          <cell r="F945" t="str">
            <v>DOC</v>
          </cell>
          <cell r="G945">
            <v>0</v>
          </cell>
          <cell r="H945">
            <v>0</v>
          </cell>
          <cell r="I945">
            <v>2023</v>
          </cell>
          <cell r="J945" t="str">
            <v>Actual</v>
          </cell>
        </row>
        <row r="946">
          <cell r="B946" t="str">
            <v>DORM</v>
          </cell>
          <cell r="C946">
            <v>2</v>
          </cell>
          <cell r="D946" t="str">
            <v>SGN G5</v>
          </cell>
          <cell r="E946" t="str">
            <v>Sea</v>
          </cell>
          <cell r="F946" t="str">
            <v>DOC</v>
          </cell>
          <cell r="G946">
            <v>1</v>
          </cell>
          <cell r="H946">
            <v>0</v>
          </cell>
          <cell r="I946">
            <v>2023</v>
          </cell>
          <cell r="J946" t="str">
            <v>Actual</v>
          </cell>
        </row>
        <row r="947">
          <cell r="B947" t="str">
            <v>DSAQSP</v>
          </cell>
          <cell r="C947">
            <v>2</v>
          </cell>
          <cell r="D947" t="str">
            <v>SGN G5</v>
          </cell>
          <cell r="E947" t="str">
            <v>Sea</v>
          </cell>
          <cell r="F947" t="str">
            <v>DOC</v>
          </cell>
          <cell r="G947">
            <v>0</v>
          </cell>
          <cell r="H947">
            <v>5.1388888888888887E-2</v>
          </cell>
          <cell r="I947">
            <v>2023</v>
          </cell>
          <cell r="J947" t="str">
            <v>Actual</v>
          </cell>
        </row>
        <row r="948">
          <cell r="B948" t="str">
            <v>EMCI</v>
          </cell>
          <cell r="C948">
            <v>2</v>
          </cell>
          <cell r="D948" t="str">
            <v>SGN G5</v>
          </cell>
          <cell r="E948" t="str">
            <v>Sea</v>
          </cell>
          <cell r="F948" t="str">
            <v>DOC</v>
          </cell>
          <cell r="G948">
            <v>2</v>
          </cell>
          <cell r="H948">
            <v>0</v>
          </cell>
          <cell r="I948">
            <v>2023</v>
          </cell>
          <cell r="J948" t="str">
            <v>Actual</v>
          </cell>
        </row>
        <row r="949">
          <cell r="B949" t="str">
            <v>LIICO</v>
          </cell>
          <cell r="C949">
            <v>2</v>
          </cell>
          <cell r="D949" t="str">
            <v>SGN G5</v>
          </cell>
          <cell r="E949" t="str">
            <v>Sea</v>
          </cell>
          <cell r="F949" t="str">
            <v>DOC</v>
          </cell>
          <cell r="G949">
            <v>0</v>
          </cell>
          <cell r="H949">
            <v>0</v>
          </cell>
          <cell r="I949">
            <v>2023</v>
          </cell>
          <cell r="J949" t="str">
            <v>Actual</v>
          </cell>
        </row>
        <row r="950">
          <cell r="B950" t="str">
            <v>LIIRE</v>
          </cell>
          <cell r="C950">
            <v>2</v>
          </cell>
          <cell r="D950" t="str">
            <v>SGN G5</v>
          </cell>
          <cell r="E950" t="str">
            <v>Sea</v>
          </cell>
          <cell r="F950" t="str">
            <v>DOC</v>
          </cell>
          <cell r="G950">
            <v>0</v>
          </cell>
          <cell r="H950">
            <v>0</v>
          </cell>
          <cell r="I950">
            <v>2023</v>
          </cell>
          <cell r="J950" t="str">
            <v>Actual</v>
          </cell>
        </row>
        <row r="951">
          <cell r="B951" t="str">
            <v>LIIWWR</v>
          </cell>
          <cell r="C951">
            <v>2</v>
          </cell>
          <cell r="D951" t="str">
            <v>SGN G5</v>
          </cell>
          <cell r="E951" t="str">
            <v>Sea</v>
          </cell>
          <cell r="F951" t="str">
            <v>DOC</v>
          </cell>
          <cell r="G951">
            <v>0</v>
          </cell>
          <cell r="H951">
            <v>0</v>
          </cell>
          <cell r="I951">
            <v>2023</v>
          </cell>
          <cell r="J951" t="str">
            <v>Actual</v>
          </cell>
        </row>
        <row r="952">
          <cell r="B952" t="str">
            <v>MKI</v>
          </cell>
          <cell r="C952">
            <v>2</v>
          </cell>
          <cell r="D952" t="str">
            <v>SGN G5</v>
          </cell>
          <cell r="E952" t="str">
            <v>Sea</v>
          </cell>
          <cell r="F952" t="str">
            <v>DOC</v>
          </cell>
          <cell r="G952">
            <v>0</v>
          </cell>
          <cell r="H952">
            <v>0</v>
          </cell>
          <cell r="I952">
            <v>2023</v>
          </cell>
          <cell r="J952" t="str">
            <v>Actual</v>
          </cell>
        </row>
        <row r="953">
          <cell r="B953" t="str">
            <v>NHAC</v>
          </cell>
          <cell r="C953">
            <v>2</v>
          </cell>
          <cell r="D953" t="str">
            <v>SGN G5</v>
          </cell>
          <cell r="E953" t="str">
            <v>Sea</v>
          </cell>
          <cell r="F953" t="str">
            <v>DOC</v>
          </cell>
          <cell r="G953">
            <v>2</v>
          </cell>
          <cell r="H953">
            <v>0</v>
          </cell>
          <cell r="I953">
            <v>2023</v>
          </cell>
          <cell r="J953" t="str">
            <v>Actual</v>
          </cell>
        </row>
        <row r="954">
          <cell r="B954" t="str">
            <v>PVHJA</v>
          </cell>
          <cell r="C954">
            <v>2</v>
          </cell>
          <cell r="D954" t="str">
            <v>SGN G5</v>
          </cell>
          <cell r="E954" t="str">
            <v>Sea</v>
          </cell>
          <cell r="F954" t="str">
            <v>DOC</v>
          </cell>
          <cell r="G954">
            <v>6</v>
          </cell>
          <cell r="H954">
            <v>0</v>
          </cell>
          <cell r="I954">
            <v>2023</v>
          </cell>
          <cell r="J954" t="str">
            <v>Actual</v>
          </cell>
        </row>
        <row r="955">
          <cell r="B955" t="str">
            <v>THAS</v>
          </cell>
          <cell r="C955">
            <v>2</v>
          </cell>
          <cell r="D955" t="str">
            <v>SGN G5</v>
          </cell>
          <cell r="E955" t="str">
            <v>Sea</v>
          </cell>
          <cell r="F955" t="str">
            <v>DOC</v>
          </cell>
          <cell r="G955">
            <v>5</v>
          </cell>
          <cell r="H955">
            <v>1.1739062500000001E-2</v>
          </cell>
          <cell r="I955">
            <v>2023</v>
          </cell>
          <cell r="J955" t="str">
            <v>Actual</v>
          </cell>
        </row>
        <row r="956">
          <cell r="B956" t="str">
            <v>WARAS</v>
          </cell>
          <cell r="C956">
            <v>2</v>
          </cell>
          <cell r="D956" t="str">
            <v>SGN G5</v>
          </cell>
          <cell r="E956" t="str">
            <v>Sea</v>
          </cell>
          <cell r="F956" t="str">
            <v>DOC</v>
          </cell>
          <cell r="G956">
            <v>7</v>
          </cell>
          <cell r="H956">
            <v>7.1336538461538469E-3</v>
          </cell>
          <cell r="I956">
            <v>2023</v>
          </cell>
          <cell r="J956" t="str">
            <v>Actual</v>
          </cell>
        </row>
        <row r="957">
          <cell r="B957" t="str">
            <v>WYNBRG</v>
          </cell>
          <cell r="C957">
            <v>2</v>
          </cell>
          <cell r="D957" t="str">
            <v>SGN G3</v>
          </cell>
          <cell r="E957" t="str">
            <v>Sea</v>
          </cell>
          <cell r="F957" t="str">
            <v>DOC</v>
          </cell>
          <cell r="G957">
            <v>0</v>
          </cell>
          <cell r="H957">
            <v>0</v>
          </cell>
          <cell r="I957">
            <v>2023</v>
          </cell>
          <cell r="J957" t="str">
            <v>Actual</v>
          </cell>
        </row>
        <row r="958">
          <cell r="B958" t="str">
            <v>X47BL</v>
          </cell>
          <cell r="C958">
            <v>2</v>
          </cell>
          <cell r="D958" t="str">
            <v>SGN G5</v>
          </cell>
          <cell r="E958" t="str">
            <v>Sea</v>
          </cell>
          <cell r="F958" t="str">
            <v>DOC</v>
          </cell>
          <cell r="G958">
            <v>0</v>
          </cell>
          <cell r="H958">
            <v>0</v>
          </cell>
          <cell r="I958">
            <v>2023</v>
          </cell>
          <cell r="J958" t="str">
            <v>Actual</v>
          </cell>
        </row>
        <row r="959">
          <cell r="B959" t="str">
            <v>XATPE</v>
          </cell>
          <cell r="C959">
            <v>2</v>
          </cell>
          <cell r="D959" t="str">
            <v>SGN G5</v>
          </cell>
          <cell r="E959" t="str">
            <v>Sea</v>
          </cell>
          <cell r="F959" t="str">
            <v>DOC</v>
          </cell>
          <cell r="G959">
            <v>6</v>
          </cell>
          <cell r="H959">
            <v>0</v>
          </cell>
          <cell r="I959">
            <v>2023</v>
          </cell>
          <cell r="J959" t="str">
            <v>Actual</v>
          </cell>
        </row>
        <row r="960">
          <cell r="B960" t="str">
            <v>XBLAIN</v>
          </cell>
          <cell r="C960">
            <v>2</v>
          </cell>
          <cell r="D960" t="str">
            <v>SGN G5</v>
          </cell>
          <cell r="E960" t="str">
            <v>Sea</v>
          </cell>
          <cell r="F960" t="str">
            <v>DOC</v>
          </cell>
          <cell r="G960">
            <v>0</v>
          </cell>
          <cell r="H960">
            <v>0</v>
          </cell>
          <cell r="I960">
            <v>2023</v>
          </cell>
          <cell r="J960" t="str">
            <v>Actual</v>
          </cell>
        </row>
        <row r="961">
          <cell r="B961" t="str">
            <v>XCALM</v>
          </cell>
          <cell r="C961">
            <v>2</v>
          </cell>
          <cell r="D961" t="str">
            <v>SGN G5</v>
          </cell>
          <cell r="E961" t="str">
            <v>Sea</v>
          </cell>
          <cell r="F961" t="str">
            <v>DOC</v>
          </cell>
          <cell r="G961">
            <v>0</v>
          </cell>
          <cell r="H961">
            <v>0</v>
          </cell>
          <cell r="I961">
            <v>2023</v>
          </cell>
          <cell r="J961" t="str">
            <v>Actual</v>
          </cell>
        </row>
        <row r="962">
          <cell r="B962" t="str">
            <v>XHBIL</v>
          </cell>
          <cell r="C962">
            <v>2</v>
          </cell>
          <cell r="D962" t="str">
            <v>SGN G5</v>
          </cell>
          <cell r="E962" t="str">
            <v>Sea</v>
          </cell>
          <cell r="F962" t="str">
            <v>DOC</v>
          </cell>
          <cell r="G962">
            <v>1</v>
          </cell>
          <cell r="H962">
            <v>0</v>
          </cell>
          <cell r="I962">
            <v>2023</v>
          </cell>
          <cell r="J962" t="str">
            <v>Actual</v>
          </cell>
        </row>
        <row r="963">
          <cell r="B963" t="str">
            <v>XKEENI</v>
          </cell>
          <cell r="C963">
            <v>2</v>
          </cell>
          <cell r="D963" t="str">
            <v>SGN G5</v>
          </cell>
          <cell r="E963" t="str">
            <v>Sea</v>
          </cell>
          <cell r="F963" t="str">
            <v>DOC</v>
          </cell>
          <cell r="G963">
            <v>0</v>
          </cell>
          <cell r="H963">
            <v>0</v>
          </cell>
          <cell r="I963">
            <v>2023</v>
          </cell>
          <cell r="J963" t="str">
            <v>Actual</v>
          </cell>
        </row>
        <row r="964">
          <cell r="B964" t="str">
            <v>XREDC</v>
          </cell>
          <cell r="C964">
            <v>2</v>
          </cell>
          <cell r="D964" t="str">
            <v>SGN G5</v>
          </cell>
          <cell r="E964" t="str">
            <v>Sea</v>
          </cell>
          <cell r="F964" t="str">
            <v>DOC</v>
          </cell>
          <cell r="G964">
            <v>0</v>
          </cell>
          <cell r="H964">
            <v>0</v>
          </cell>
          <cell r="I964">
            <v>2023</v>
          </cell>
          <cell r="J964" t="str">
            <v>Actual</v>
          </cell>
        </row>
        <row r="965">
          <cell r="B965" t="str">
            <v>XSOLS</v>
          </cell>
          <cell r="C965">
            <v>2</v>
          </cell>
          <cell r="D965" t="str">
            <v>SGN G5</v>
          </cell>
          <cell r="E965" t="str">
            <v>Sea</v>
          </cell>
          <cell r="F965" t="str">
            <v>DOC</v>
          </cell>
          <cell r="G965">
            <v>0</v>
          </cell>
          <cell r="H965">
            <v>0</v>
          </cell>
          <cell r="I965">
            <v>2023</v>
          </cell>
          <cell r="J965" t="str">
            <v>Actual</v>
          </cell>
        </row>
        <row r="966">
          <cell r="B966" t="str">
            <v>USBOX</v>
          </cell>
          <cell r="C966">
            <v>2</v>
          </cell>
          <cell r="D966" t="str">
            <v>SGN G5</v>
          </cell>
          <cell r="E966" t="str">
            <v>Sea</v>
          </cell>
          <cell r="F966" t="str">
            <v>DOC</v>
          </cell>
          <cell r="G966">
            <v>0</v>
          </cell>
          <cell r="H966">
            <v>0</v>
          </cell>
          <cell r="I966">
            <v>2023</v>
          </cell>
          <cell r="J966" t="str">
            <v>Actual</v>
          </cell>
        </row>
        <row r="967">
          <cell r="B967" t="str">
            <v>SINBOX</v>
          </cell>
          <cell r="C967">
            <v>2</v>
          </cell>
          <cell r="D967" t="str">
            <v>SGN G5</v>
          </cell>
          <cell r="E967" t="str">
            <v>Sea</v>
          </cell>
          <cell r="F967" t="str">
            <v>DOC</v>
          </cell>
          <cell r="G967">
            <v>0</v>
          </cell>
          <cell r="H967">
            <v>0</v>
          </cell>
          <cell r="I967">
            <v>2023</v>
          </cell>
          <cell r="J967" t="str">
            <v>Actual</v>
          </cell>
        </row>
        <row r="968">
          <cell r="B968" t="str">
            <v>EMLUX</v>
          </cell>
          <cell r="C968">
            <v>2</v>
          </cell>
          <cell r="D968" t="str">
            <v>SGN G4</v>
          </cell>
          <cell r="E968" t="str">
            <v>Sea</v>
          </cell>
          <cell r="F968" t="str">
            <v>DOC</v>
          </cell>
          <cell r="G968">
            <v>30</v>
          </cell>
          <cell r="H968">
            <v>9.4507575757575759E-3</v>
          </cell>
          <cell r="I968">
            <v>2023</v>
          </cell>
          <cell r="J968" t="str">
            <v>Actual</v>
          </cell>
        </row>
        <row r="969">
          <cell r="B969" t="str">
            <v>EUROM</v>
          </cell>
          <cell r="C969">
            <v>2</v>
          </cell>
          <cell r="D969" t="str">
            <v>SGN G4</v>
          </cell>
          <cell r="E969" t="str">
            <v>Sea</v>
          </cell>
          <cell r="F969" t="str">
            <v>DOC</v>
          </cell>
          <cell r="G969">
            <v>29</v>
          </cell>
          <cell r="H969">
            <v>1.8888888888888889E-2</v>
          </cell>
          <cell r="I969">
            <v>2023</v>
          </cell>
          <cell r="J969" t="str">
            <v>Actual</v>
          </cell>
        </row>
        <row r="970">
          <cell r="B970" t="str">
            <v>SWOOSH</v>
          </cell>
          <cell r="C970">
            <v>3</v>
          </cell>
          <cell r="D970" t="str">
            <v>SGN G1</v>
          </cell>
          <cell r="E970" t="str">
            <v>Air</v>
          </cell>
          <cell r="F970" t="str">
            <v>CS</v>
          </cell>
          <cell r="G970">
            <v>34</v>
          </cell>
          <cell r="H970">
            <v>0.194575</v>
          </cell>
          <cell r="I970">
            <v>2023</v>
          </cell>
          <cell r="J970" t="str">
            <v>Actual</v>
          </cell>
        </row>
        <row r="971">
          <cell r="B971" t="str">
            <v>CONVRS</v>
          </cell>
          <cell r="C971">
            <v>3</v>
          </cell>
          <cell r="D971" t="str">
            <v>SGN G1</v>
          </cell>
          <cell r="E971" t="str">
            <v>Air</v>
          </cell>
          <cell r="F971" t="str">
            <v>CS</v>
          </cell>
          <cell r="G971">
            <v>2</v>
          </cell>
          <cell r="H971">
            <v>1.8576388888888889E-3</v>
          </cell>
          <cell r="I971">
            <v>2023</v>
          </cell>
          <cell r="J971" t="str">
            <v>Actual</v>
          </cell>
        </row>
        <row r="972">
          <cell r="B972" t="str">
            <v>COLE</v>
          </cell>
          <cell r="C972">
            <v>3</v>
          </cell>
          <cell r="D972" t="str">
            <v>SGN G1</v>
          </cell>
          <cell r="E972" t="str">
            <v>Air</v>
          </cell>
          <cell r="F972" t="str">
            <v>CS</v>
          </cell>
          <cell r="G972">
            <v>0</v>
          </cell>
          <cell r="H972">
            <v>0</v>
          </cell>
          <cell r="I972">
            <v>2023</v>
          </cell>
          <cell r="J972" t="str">
            <v>Actual</v>
          </cell>
        </row>
        <row r="973">
          <cell r="B973" t="str">
            <v>AAFZE</v>
          </cell>
          <cell r="C973">
            <v>3</v>
          </cell>
          <cell r="D973" t="str">
            <v>SGN G2</v>
          </cell>
          <cell r="E973" t="str">
            <v>Air</v>
          </cell>
          <cell r="F973" t="str">
            <v>CS</v>
          </cell>
          <cell r="G973">
            <v>1</v>
          </cell>
          <cell r="H973">
            <v>0</v>
          </cell>
          <cell r="I973">
            <v>2023</v>
          </cell>
          <cell r="J973" t="str">
            <v>Actual</v>
          </cell>
        </row>
        <row r="974">
          <cell r="B974" t="str">
            <v>AEBV</v>
          </cell>
          <cell r="C974">
            <v>3</v>
          </cell>
          <cell r="D974" t="str">
            <v>SGN G2</v>
          </cell>
          <cell r="E974" t="str">
            <v>Air</v>
          </cell>
          <cell r="F974" t="str">
            <v>CS</v>
          </cell>
          <cell r="G974">
            <v>0</v>
          </cell>
          <cell r="H974">
            <v>0</v>
          </cell>
          <cell r="I974">
            <v>2023</v>
          </cell>
          <cell r="J974" t="str">
            <v>Actual</v>
          </cell>
        </row>
        <row r="975">
          <cell r="B975" t="str">
            <v>ANNINC</v>
          </cell>
          <cell r="C975">
            <v>3</v>
          </cell>
          <cell r="D975" t="str">
            <v>SGN G2</v>
          </cell>
          <cell r="E975" t="str">
            <v>Air</v>
          </cell>
          <cell r="F975" t="str">
            <v>CS</v>
          </cell>
          <cell r="G975">
            <v>0</v>
          </cell>
          <cell r="H975">
            <v>0</v>
          </cell>
          <cell r="I975">
            <v>2023</v>
          </cell>
          <cell r="J975" t="str">
            <v>Actual</v>
          </cell>
        </row>
        <row r="976">
          <cell r="B976" t="str">
            <v>ARMOUR</v>
          </cell>
          <cell r="C976">
            <v>3</v>
          </cell>
          <cell r="D976" t="str">
            <v>SGN G2</v>
          </cell>
          <cell r="E976" t="str">
            <v>Air</v>
          </cell>
          <cell r="F976" t="str">
            <v>CS</v>
          </cell>
          <cell r="G976">
            <v>0</v>
          </cell>
          <cell r="H976">
            <v>0</v>
          </cell>
          <cell r="I976">
            <v>2023</v>
          </cell>
          <cell r="J976" t="str">
            <v>Actual</v>
          </cell>
        </row>
        <row r="977">
          <cell r="B977" t="str">
            <v>ATC</v>
          </cell>
          <cell r="C977">
            <v>3</v>
          </cell>
          <cell r="D977" t="str">
            <v>SGN G2</v>
          </cell>
          <cell r="E977" t="str">
            <v>Air</v>
          </cell>
          <cell r="F977" t="str">
            <v>CS</v>
          </cell>
          <cell r="G977">
            <v>0</v>
          </cell>
          <cell r="H977">
            <v>0</v>
          </cell>
          <cell r="I977">
            <v>2023</v>
          </cell>
          <cell r="J977" t="str">
            <v>Actual</v>
          </cell>
        </row>
        <row r="978">
          <cell r="B978" t="str">
            <v>ATCSTS</v>
          </cell>
          <cell r="C978">
            <v>3</v>
          </cell>
          <cell r="D978" t="str">
            <v>SGN G2</v>
          </cell>
          <cell r="E978" t="str">
            <v>Air</v>
          </cell>
          <cell r="F978" t="str">
            <v>CS</v>
          </cell>
          <cell r="G978">
            <v>0</v>
          </cell>
          <cell r="H978">
            <v>0</v>
          </cell>
          <cell r="I978">
            <v>2023</v>
          </cell>
          <cell r="J978" t="str">
            <v>Actual</v>
          </cell>
        </row>
        <row r="979">
          <cell r="B979" t="str">
            <v>ATS</v>
          </cell>
          <cell r="C979">
            <v>3</v>
          </cell>
          <cell r="D979" t="str">
            <v>SGN G2</v>
          </cell>
          <cell r="E979" t="str">
            <v>Air</v>
          </cell>
          <cell r="F979" t="str">
            <v>CS</v>
          </cell>
          <cell r="G979">
            <v>0</v>
          </cell>
          <cell r="H979">
            <v>0</v>
          </cell>
          <cell r="I979">
            <v>2023</v>
          </cell>
          <cell r="J979" t="str">
            <v>Actual</v>
          </cell>
        </row>
        <row r="980">
          <cell r="B980" t="str">
            <v>HORBAC</v>
          </cell>
          <cell r="C980">
            <v>3</v>
          </cell>
          <cell r="D980" t="str">
            <v>SGN G2</v>
          </cell>
          <cell r="E980" t="str">
            <v>Air</v>
          </cell>
          <cell r="F980" t="str">
            <v>CS</v>
          </cell>
          <cell r="G980">
            <v>0</v>
          </cell>
          <cell r="H980">
            <v>0</v>
          </cell>
          <cell r="I980">
            <v>2023</v>
          </cell>
          <cell r="J980" t="str">
            <v>Actual</v>
          </cell>
        </row>
        <row r="981">
          <cell r="B981" t="str">
            <v>HORBUB</v>
          </cell>
          <cell r="C981">
            <v>3</v>
          </cell>
          <cell r="D981" t="str">
            <v>SGN G2</v>
          </cell>
          <cell r="E981" t="str">
            <v>Air</v>
          </cell>
          <cell r="F981" t="str">
            <v>CS</v>
          </cell>
          <cell r="G981">
            <v>0</v>
          </cell>
          <cell r="H981">
            <v>0</v>
          </cell>
          <cell r="I981">
            <v>2023</v>
          </cell>
          <cell r="J981" t="str">
            <v>Actual</v>
          </cell>
        </row>
        <row r="982">
          <cell r="B982" t="str">
            <v>HOSLEY</v>
          </cell>
          <cell r="C982">
            <v>3</v>
          </cell>
          <cell r="D982" t="str">
            <v>SGN G2</v>
          </cell>
          <cell r="E982" t="str">
            <v>Air</v>
          </cell>
          <cell r="F982" t="str">
            <v>CS</v>
          </cell>
          <cell r="G982">
            <v>0</v>
          </cell>
          <cell r="H982">
            <v>0</v>
          </cell>
          <cell r="I982">
            <v>2023</v>
          </cell>
          <cell r="J982" t="str">
            <v>Actual</v>
          </cell>
        </row>
        <row r="983">
          <cell r="B983" t="str">
            <v>JCREW</v>
          </cell>
          <cell r="C983">
            <v>3</v>
          </cell>
          <cell r="D983" t="str">
            <v>SGN G2</v>
          </cell>
          <cell r="E983" t="str">
            <v>Air</v>
          </cell>
          <cell r="F983" t="str">
            <v>CS</v>
          </cell>
          <cell r="G983">
            <v>7</v>
          </cell>
          <cell r="H983">
            <v>1.75E-3</v>
          </cell>
          <cell r="I983">
            <v>2023</v>
          </cell>
          <cell r="J983" t="str">
            <v>Actual</v>
          </cell>
        </row>
        <row r="984">
          <cell r="B984" t="str">
            <v>NBAL</v>
          </cell>
          <cell r="C984">
            <v>3</v>
          </cell>
          <cell r="D984" t="str">
            <v>SGN G2</v>
          </cell>
          <cell r="E984" t="str">
            <v>Air</v>
          </cell>
          <cell r="F984" t="str">
            <v>CS</v>
          </cell>
          <cell r="G984">
            <v>31</v>
          </cell>
          <cell r="H984">
            <v>0.1474222222222222</v>
          </cell>
          <cell r="I984">
            <v>2023</v>
          </cell>
          <cell r="J984" t="str">
            <v>Actual</v>
          </cell>
        </row>
        <row r="985">
          <cell r="B985" t="str">
            <v>NBC</v>
          </cell>
          <cell r="C985">
            <v>3</v>
          </cell>
          <cell r="D985" t="str">
            <v>SGN G2</v>
          </cell>
          <cell r="E985" t="str">
            <v>Air</v>
          </cell>
          <cell r="F985" t="str">
            <v>CS</v>
          </cell>
          <cell r="G985">
            <v>0</v>
          </cell>
          <cell r="H985">
            <v>0</v>
          </cell>
          <cell r="I985">
            <v>2023</v>
          </cell>
          <cell r="J985" t="str">
            <v>Actual</v>
          </cell>
        </row>
        <row r="986">
          <cell r="B986" t="str">
            <v>NBMY</v>
          </cell>
          <cell r="C986">
            <v>3</v>
          </cell>
          <cell r="D986" t="str">
            <v>SGN G2</v>
          </cell>
          <cell r="E986" t="str">
            <v>Air</v>
          </cell>
          <cell r="F986" t="str">
            <v>CS</v>
          </cell>
          <cell r="G986">
            <v>0</v>
          </cell>
          <cell r="H986">
            <v>0</v>
          </cell>
          <cell r="I986">
            <v>2023</v>
          </cell>
          <cell r="J986" t="str">
            <v>Actual</v>
          </cell>
        </row>
        <row r="987">
          <cell r="B987" t="str">
            <v>NBSG</v>
          </cell>
          <cell r="C987">
            <v>3</v>
          </cell>
          <cell r="D987" t="str">
            <v>SGN G2</v>
          </cell>
          <cell r="E987" t="str">
            <v>Air</v>
          </cell>
          <cell r="F987" t="str">
            <v>CS</v>
          </cell>
          <cell r="G987">
            <v>0</v>
          </cell>
          <cell r="H987">
            <v>0</v>
          </cell>
          <cell r="I987">
            <v>2023</v>
          </cell>
          <cell r="J987" t="str">
            <v>Actual</v>
          </cell>
        </row>
        <row r="988">
          <cell r="B988" t="str">
            <v>UADSHP</v>
          </cell>
          <cell r="C988">
            <v>3</v>
          </cell>
          <cell r="D988" t="str">
            <v>SGN G2</v>
          </cell>
          <cell r="E988" t="str">
            <v>Air</v>
          </cell>
          <cell r="F988" t="str">
            <v>CS</v>
          </cell>
          <cell r="G988">
            <v>0</v>
          </cell>
          <cell r="H988">
            <v>0</v>
          </cell>
          <cell r="I988">
            <v>2023</v>
          </cell>
          <cell r="J988" t="str">
            <v>Actual</v>
          </cell>
        </row>
        <row r="989">
          <cell r="B989" t="str">
            <v>WARMEX</v>
          </cell>
          <cell r="C989">
            <v>3</v>
          </cell>
          <cell r="D989" t="str">
            <v>SGN G2</v>
          </cell>
          <cell r="E989" t="str">
            <v>Air</v>
          </cell>
          <cell r="F989" t="str">
            <v>CS</v>
          </cell>
          <cell r="G989">
            <v>0</v>
          </cell>
          <cell r="H989">
            <v>0</v>
          </cell>
          <cell r="I989">
            <v>2023</v>
          </cell>
          <cell r="J989" t="str">
            <v>Actual</v>
          </cell>
        </row>
        <row r="990">
          <cell r="B990" t="str">
            <v>XIRGA</v>
          </cell>
          <cell r="C990">
            <v>3</v>
          </cell>
          <cell r="D990" t="str">
            <v>SGN G5</v>
          </cell>
          <cell r="E990" t="str">
            <v>Air</v>
          </cell>
          <cell r="F990" t="str">
            <v>CS</v>
          </cell>
          <cell r="G990">
            <v>0</v>
          </cell>
          <cell r="H990">
            <v>0</v>
          </cell>
          <cell r="I990">
            <v>2023</v>
          </cell>
          <cell r="J990" t="str">
            <v>Actual</v>
          </cell>
        </row>
        <row r="991">
          <cell r="B991" t="str">
            <v>XWASO</v>
          </cell>
          <cell r="C991">
            <v>3</v>
          </cell>
          <cell r="D991" t="str">
            <v>SGN G2</v>
          </cell>
          <cell r="E991" t="str">
            <v>Air</v>
          </cell>
          <cell r="F991" t="str">
            <v>CS</v>
          </cell>
          <cell r="G991">
            <v>0</v>
          </cell>
          <cell r="H991">
            <v>0</v>
          </cell>
          <cell r="I991">
            <v>2023</v>
          </cell>
          <cell r="J991" t="str">
            <v>Actual</v>
          </cell>
        </row>
        <row r="992">
          <cell r="B992" t="str">
            <v>AEO</v>
          </cell>
          <cell r="C992">
            <v>3</v>
          </cell>
          <cell r="D992" t="str">
            <v>SGN G3</v>
          </cell>
          <cell r="E992" t="str">
            <v>Air</v>
          </cell>
          <cell r="F992" t="str">
            <v>CS</v>
          </cell>
          <cell r="G992">
            <v>0</v>
          </cell>
          <cell r="H992">
            <v>0</v>
          </cell>
          <cell r="I992">
            <v>2023</v>
          </cell>
          <cell r="J992" t="str">
            <v>Actual</v>
          </cell>
        </row>
        <row r="993">
          <cell r="B993" t="str">
            <v>AEOHK</v>
          </cell>
          <cell r="C993">
            <v>3</v>
          </cell>
          <cell r="D993" t="str">
            <v>SGN G3</v>
          </cell>
          <cell r="E993" t="str">
            <v>Air</v>
          </cell>
          <cell r="F993" t="str">
            <v>CS</v>
          </cell>
          <cell r="G993">
            <v>0</v>
          </cell>
          <cell r="H993">
            <v>0</v>
          </cell>
          <cell r="I993">
            <v>2023</v>
          </cell>
          <cell r="J993" t="str">
            <v>Actual</v>
          </cell>
        </row>
        <row r="994">
          <cell r="B994" t="str">
            <v>AEOJP</v>
          </cell>
          <cell r="C994">
            <v>3</v>
          </cell>
          <cell r="D994" t="str">
            <v>SGN G3</v>
          </cell>
          <cell r="E994" t="str">
            <v>Air</v>
          </cell>
          <cell r="F994" t="str">
            <v>CS</v>
          </cell>
          <cell r="G994">
            <v>0</v>
          </cell>
          <cell r="H994">
            <v>0</v>
          </cell>
          <cell r="I994">
            <v>2023</v>
          </cell>
          <cell r="J994" t="str">
            <v>Actual</v>
          </cell>
        </row>
        <row r="995">
          <cell r="B995" t="str">
            <v>AEOMEX</v>
          </cell>
          <cell r="C995">
            <v>3</v>
          </cell>
          <cell r="D995" t="str">
            <v>SGN G3</v>
          </cell>
          <cell r="E995" t="str">
            <v>Air</v>
          </cell>
          <cell r="F995" t="str">
            <v>CS</v>
          </cell>
          <cell r="G995">
            <v>0</v>
          </cell>
          <cell r="H995">
            <v>0</v>
          </cell>
          <cell r="I995">
            <v>2023</v>
          </cell>
          <cell r="J995" t="str">
            <v>Actual</v>
          </cell>
        </row>
        <row r="996">
          <cell r="B996" t="str">
            <v>AEOMIX</v>
          </cell>
          <cell r="C996">
            <v>3</v>
          </cell>
          <cell r="D996" t="str">
            <v>SGN G3</v>
          </cell>
          <cell r="E996" t="str">
            <v>Air</v>
          </cell>
          <cell r="F996" t="str">
            <v>CS</v>
          </cell>
          <cell r="G996">
            <v>0</v>
          </cell>
          <cell r="H996">
            <v>0</v>
          </cell>
          <cell r="I996">
            <v>2023</v>
          </cell>
          <cell r="J996" t="str">
            <v>Actual</v>
          </cell>
        </row>
        <row r="997">
          <cell r="B997" t="str">
            <v>AEOSHA</v>
          </cell>
          <cell r="C997">
            <v>3</v>
          </cell>
          <cell r="D997" t="str">
            <v>SGN G3</v>
          </cell>
          <cell r="E997" t="str">
            <v>Air</v>
          </cell>
          <cell r="F997" t="str">
            <v>CS</v>
          </cell>
          <cell r="G997">
            <v>0</v>
          </cell>
          <cell r="H997">
            <v>0</v>
          </cell>
          <cell r="I997">
            <v>2023</v>
          </cell>
          <cell r="J997" t="str">
            <v>Actual</v>
          </cell>
        </row>
        <row r="998">
          <cell r="B998" t="str">
            <v>AGRON</v>
          </cell>
          <cell r="C998">
            <v>3</v>
          </cell>
          <cell r="D998" t="str">
            <v>SGN G3</v>
          </cell>
          <cell r="E998" t="str">
            <v>Air</v>
          </cell>
          <cell r="F998" t="str">
            <v>CS</v>
          </cell>
          <cell r="G998">
            <v>0</v>
          </cell>
          <cell r="H998">
            <v>0</v>
          </cell>
          <cell r="I998">
            <v>2023</v>
          </cell>
          <cell r="J998" t="str">
            <v>Actual</v>
          </cell>
        </row>
        <row r="999">
          <cell r="B999" t="str">
            <v>BELL</v>
          </cell>
          <cell r="C999">
            <v>3</v>
          </cell>
          <cell r="D999" t="str">
            <v>SGN G3</v>
          </cell>
          <cell r="E999" t="str">
            <v>Air</v>
          </cell>
          <cell r="F999" t="str">
            <v>CS</v>
          </cell>
          <cell r="G999">
            <v>0</v>
          </cell>
          <cell r="H999">
            <v>0</v>
          </cell>
          <cell r="I999">
            <v>2023</v>
          </cell>
          <cell r="J999" t="str">
            <v>Actual</v>
          </cell>
        </row>
        <row r="1000">
          <cell r="B1000" t="str">
            <v>BHBEJ</v>
          </cell>
          <cell r="C1000">
            <v>3</v>
          </cell>
          <cell r="D1000" t="str">
            <v>SGN G3</v>
          </cell>
          <cell r="E1000" t="str">
            <v>Air</v>
          </cell>
          <cell r="F1000" t="str">
            <v>CS</v>
          </cell>
          <cell r="G1000">
            <v>0</v>
          </cell>
          <cell r="H1000">
            <v>0</v>
          </cell>
          <cell r="I1000">
            <v>2023</v>
          </cell>
          <cell r="J1000" t="str">
            <v>Actual</v>
          </cell>
        </row>
        <row r="1001">
          <cell r="B1001" t="str">
            <v>BPS</v>
          </cell>
          <cell r="C1001">
            <v>3</v>
          </cell>
          <cell r="D1001" t="str">
            <v>SGN G3</v>
          </cell>
          <cell r="E1001" t="str">
            <v>Air</v>
          </cell>
          <cell r="F1001" t="str">
            <v>CS</v>
          </cell>
          <cell r="G1001">
            <v>0</v>
          </cell>
          <cell r="H1001">
            <v>0</v>
          </cell>
          <cell r="I1001">
            <v>2023</v>
          </cell>
          <cell r="J1001" t="str">
            <v>Actual</v>
          </cell>
        </row>
        <row r="1002">
          <cell r="B1002" t="str">
            <v>BPSH</v>
          </cell>
          <cell r="C1002">
            <v>3</v>
          </cell>
          <cell r="D1002" t="str">
            <v>SGN G3</v>
          </cell>
          <cell r="E1002" t="str">
            <v>Air</v>
          </cell>
          <cell r="F1002" t="str">
            <v>CS</v>
          </cell>
          <cell r="G1002">
            <v>0</v>
          </cell>
          <cell r="H1002">
            <v>0</v>
          </cell>
          <cell r="I1002">
            <v>2023</v>
          </cell>
          <cell r="J1002" t="str">
            <v>Actual</v>
          </cell>
        </row>
        <row r="1003">
          <cell r="B1003" t="str">
            <v>BPSHCA</v>
          </cell>
          <cell r="C1003">
            <v>3</v>
          </cell>
          <cell r="D1003" t="str">
            <v>SGN G3</v>
          </cell>
          <cell r="E1003" t="str">
            <v>Air</v>
          </cell>
          <cell r="F1003" t="str">
            <v>CS</v>
          </cell>
          <cell r="G1003">
            <v>0</v>
          </cell>
          <cell r="H1003">
            <v>0</v>
          </cell>
          <cell r="I1003">
            <v>2023</v>
          </cell>
          <cell r="J1003" t="str">
            <v>Actual</v>
          </cell>
        </row>
        <row r="1004">
          <cell r="B1004" t="str">
            <v>BPSHUB</v>
          </cell>
          <cell r="C1004">
            <v>3</v>
          </cell>
          <cell r="D1004" t="str">
            <v>SGN G3</v>
          </cell>
          <cell r="E1004" t="str">
            <v>Air</v>
          </cell>
          <cell r="F1004" t="str">
            <v>CS</v>
          </cell>
          <cell r="G1004">
            <v>0</v>
          </cell>
          <cell r="H1004">
            <v>0</v>
          </cell>
          <cell r="I1004">
            <v>2023</v>
          </cell>
          <cell r="J1004" t="str">
            <v>Actual</v>
          </cell>
        </row>
        <row r="1005">
          <cell r="B1005" t="str">
            <v>BPSL</v>
          </cell>
          <cell r="C1005">
            <v>3</v>
          </cell>
          <cell r="D1005" t="str">
            <v>SGN G3</v>
          </cell>
          <cell r="E1005" t="str">
            <v>Air</v>
          </cell>
          <cell r="F1005" t="str">
            <v>CS</v>
          </cell>
          <cell r="G1005">
            <v>0</v>
          </cell>
          <cell r="H1005">
            <v>0</v>
          </cell>
          <cell r="I1005">
            <v>2023</v>
          </cell>
          <cell r="J1005" t="str">
            <v>Actual</v>
          </cell>
        </row>
        <row r="1006">
          <cell r="B1006" t="str">
            <v>BRYLAN</v>
          </cell>
          <cell r="C1006">
            <v>3</v>
          </cell>
          <cell r="D1006" t="str">
            <v>SGN G3</v>
          </cell>
          <cell r="E1006" t="str">
            <v>Air</v>
          </cell>
          <cell r="F1006" t="str">
            <v>CS</v>
          </cell>
          <cell r="G1006">
            <v>0</v>
          </cell>
          <cell r="H1006">
            <v>0</v>
          </cell>
          <cell r="I1006">
            <v>2023</v>
          </cell>
          <cell r="J1006" t="str">
            <v>Actual</v>
          </cell>
        </row>
        <row r="1007">
          <cell r="B1007" t="str">
            <v>CHEWY</v>
          </cell>
          <cell r="C1007">
            <v>3</v>
          </cell>
          <cell r="D1007" t="str">
            <v>SGN G3</v>
          </cell>
          <cell r="E1007" t="str">
            <v>Air</v>
          </cell>
          <cell r="F1007" t="str">
            <v>CS</v>
          </cell>
          <cell r="G1007">
            <v>0</v>
          </cell>
          <cell r="H1007">
            <v>0</v>
          </cell>
          <cell r="I1007">
            <v>2023</v>
          </cell>
          <cell r="J1007" t="str">
            <v>Actual</v>
          </cell>
        </row>
        <row r="1008">
          <cell r="B1008" t="str">
            <v>CLUSH</v>
          </cell>
          <cell r="C1008">
            <v>3</v>
          </cell>
          <cell r="D1008" t="str">
            <v>SGN G3</v>
          </cell>
          <cell r="E1008" t="str">
            <v>Air</v>
          </cell>
          <cell r="F1008" t="str">
            <v>CS</v>
          </cell>
          <cell r="G1008">
            <v>0</v>
          </cell>
          <cell r="H1008">
            <v>0</v>
          </cell>
          <cell r="I1008">
            <v>2023</v>
          </cell>
          <cell r="J1008" t="str">
            <v>Actual</v>
          </cell>
        </row>
        <row r="1009">
          <cell r="B1009" t="str">
            <v>DEICH</v>
          </cell>
          <cell r="C1009">
            <v>3</v>
          </cell>
          <cell r="D1009" t="str">
            <v>SGN G3</v>
          </cell>
          <cell r="E1009" t="str">
            <v>Air</v>
          </cell>
          <cell r="F1009" t="str">
            <v>CS</v>
          </cell>
          <cell r="G1009">
            <v>0</v>
          </cell>
          <cell r="H1009">
            <v>0</v>
          </cell>
          <cell r="I1009">
            <v>2023</v>
          </cell>
          <cell r="J1009" t="str">
            <v>Actual</v>
          </cell>
        </row>
        <row r="1010">
          <cell r="B1010" t="str">
            <v>DEICUK</v>
          </cell>
          <cell r="C1010">
            <v>3</v>
          </cell>
          <cell r="D1010" t="str">
            <v>SGN G3</v>
          </cell>
          <cell r="E1010" t="str">
            <v>Air</v>
          </cell>
          <cell r="F1010" t="str">
            <v>CS</v>
          </cell>
          <cell r="G1010">
            <v>0</v>
          </cell>
          <cell r="H1010">
            <v>0</v>
          </cell>
          <cell r="I1010">
            <v>2023</v>
          </cell>
          <cell r="J1010" t="str">
            <v>Actual</v>
          </cell>
        </row>
        <row r="1011">
          <cell r="B1011" t="str">
            <v>DEMO</v>
          </cell>
          <cell r="C1011">
            <v>3</v>
          </cell>
          <cell r="D1011" t="str">
            <v>SGN G3</v>
          </cell>
          <cell r="E1011" t="str">
            <v>Air</v>
          </cell>
          <cell r="F1011" t="str">
            <v>CS</v>
          </cell>
          <cell r="G1011">
            <v>0</v>
          </cell>
          <cell r="H1011">
            <v>0</v>
          </cell>
          <cell r="I1011">
            <v>2023</v>
          </cell>
          <cell r="J1011" t="str">
            <v>Actual</v>
          </cell>
        </row>
        <row r="1012">
          <cell r="B1012" t="str">
            <v>EDDIEB</v>
          </cell>
          <cell r="C1012">
            <v>3</v>
          </cell>
          <cell r="D1012" t="str">
            <v>SGN G3</v>
          </cell>
          <cell r="E1012" t="str">
            <v>Air</v>
          </cell>
          <cell r="F1012" t="str">
            <v>CS</v>
          </cell>
          <cell r="G1012">
            <v>0</v>
          </cell>
          <cell r="H1012">
            <v>0</v>
          </cell>
          <cell r="I1012">
            <v>2023</v>
          </cell>
          <cell r="J1012" t="str">
            <v>Actual</v>
          </cell>
        </row>
        <row r="1013">
          <cell r="B1013" t="str">
            <v>EMCOLS</v>
          </cell>
          <cell r="C1013">
            <v>3</v>
          </cell>
          <cell r="D1013" t="str">
            <v>SGN G3</v>
          </cell>
          <cell r="E1013" t="str">
            <v>Air</v>
          </cell>
          <cell r="F1013" t="str">
            <v>CS</v>
          </cell>
          <cell r="G1013">
            <v>0</v>
          </cell>
          <cell r="H1013">
            <v>0</v>
          </cell>
          <cell r="I1013">
            <v>2023</v>
          </cell>
          <cell r="J1013" t="str">
            <v>Actual</v>
          </cell>
        </row>
        <row r="1014">
          <cell r="B1014" t="str">
            <v>ENGRS</v>
          </cell>
          <cell r="C1014">
            <v>3</v>
          </cell>
          <cell r="D1014" t="str">
            <v>SGN G3</v>
          </cell>
          <cell r="E1014" t="str">
            <v>Air</v>
          </cell>
          <cell r="F1014" t="str">
            <v>CS</v>
          </cell>
          <cell r="G1014">
            <v>0</v>
          </cell>
          <cell r="H1014">
            <v>0</v>
          </cell>
          <cell r="I1014">
            <v>2023</v>
          </cell>
          <cell r="J1014" t="str">
            <v>Actual</v>
          </cell>
        </row>
        <row r="1015">
          <cell r="B1015" t="str">
            <v>ENSHOE</v>
          </cell>
          <cell r="C1015">
            <v>3</v>
          </cell>
          <cell r="D1015" t="str">
            <v>SGN G3</v>
          </cell>
          <cell r="E1015" t="str">
            <v>Air</v>
          </cell>
          <cell r="F1015" t="str">
            <v>CS</v>
          </cell>
          <cell r="G1015">
            <v>0</v>
          </cell>
          <cell r="H1015">
            <v>0</v>
          </cell>
          <cell r="I1015">
            <v>2023</v>
          </cell>
          <cell r="J1015" t="str">
            <v>Actual</v>
          </cell>
        </row>
        <row r="1016">
          <cell r="B1016" t="str">
            <v>ENSPOR</v>
          </cell>
          <cell r="C1016">
            <v>3</v>
          </cell>
          <cell r="D1016" t="str">
            <v>SGN G3</v>
          </cell>
          <cell r="E1016" t="str">
            <v>Air</v>
          </cell>
          <cell r="F1016" t="str">
            <v>CS</v>
          </cell>
          <cell r="G1016">
            <v>0</v>
          </cell>
          <cell r="H1016">
            <v>0</v>
          </cell>
          <cell r="I1016">
            <v>2023</v>
          </cell>
          <cell r="J1016" t="str">
            <v>Actual</v>
          </cell>
        </row>
        <row r="1017">
          <cell r="B1017" t="str">
            <v>ESPRIT</v>
          </cell>
          <cell r="C1017">
            <v>3</v>
          </cell>
          <cell r="D1017" t="str">
            <v>SGN G3</v>
          </cell>
          <cell r="E1017" t="str">
            <v>Air</v>
          </cell>
          <cell r="F1017" t="str">
            <v>CS</v>
          </cell>
          <cell r="G1017">
            <v>0</v>
          </cell>
          <cell r="H1017">
            <v>0</v>
          </cell>
          <cell r="I1017">
            <v>2023</v>
          </cell>
          <cell r="J1017" t="str">
            <v>Actual</v>
          </cell>
        </row>
        <row r="1018">
          <cell r="B1018" t="str">
            <v>FOOTCA</v>
          </cell>
          <cell r="C1018">
            <v>3</v>
          </cell>
          <cell r="D1018" t="str">
            <v>SGN G3</v>
          </cell>
          <cell r="E1018" t="str">
            <v>Air</v>
          </cell>
          <cell r="F1018" t="str">
            <v>CS</v>
          </cell>
          <cell r="G1018">
            <v>0</v>
          </cell>
          <cell r="H1018">
            <v>0</v>
          </cell>
          <cell r="I1018">
            <v>2023</v>
          </cell>
          <cell r="J1018" t="str">
            <v>Actual</v>
          </cell>
        </row>
        <row r="1019">
          <cell r="B1019" t="str">
            <v>FOOTRT</v>
          </cell>
          <cell r="C1019">
            <v>3</v>
          </cell>
          <cell r="D1019" t="str">
            <v>SGN G3</v>
          </cell>
          <cell r="E1019" t="str">
            <v>Air</v>
          </cell>
          <cell r="F1019" t="str">
            <v>CS</v>
          </cell>
          <cell r="G1019">
            <v>0</v>
          </cell>
          <cell r="H1019">
            <v>0</v>
          </cell>
          <cell r="I1019">
            <v>2023</v>
          </cell>
          <cell r="J1019" t="str">
            <v>Actual</v>
          </cell>
        </row>
        <row r="1020">
          <cell r="B1020" t="str">
            <v>FOOTTE</v>
          </cell>
          <cell r="C1020">
            <v>3</v>
          </cell>
          <cell r="D1020" t="str">
            <v>SGN G3</v>
          </cell>
          <cell r="E1020" t="str">
            <v>Air</v>
          </cell>
          <cell r="F1020" t="str">
            <v>CS</v>
          </cell>
          <cell r="G1020">
            <v>0</v>
          </cell>
          <cell r="H1020">
            <v>0</v>
          </cell>
          <cell r="I1020">
            <v>2023</v>
          </cell>
          <cell r="J1020" t="str">
            <v>Actual</v>
          </cell>
        </row>
        <row r="1021">
          <cell r="B1021" t="str">
            <v>GORE</v>
          </cell>
          <cell r="C1021">
            <v>3</v>
          </cell>
          <cell r="D1021" t="str">
            <v>SGN G3</v>
          </cell>
          <cell r="E1021" t="str">
            <v>Air</v>
          </cell>
          <cell r="F1021" t="str">
            <v>CS</v>
          </cell>
          <cell r="G1021">
            <v>0</v>
          </cell>
          <cell r="H1021">
            <v>0</v>
          </cell>
          <cell r="I1021">
            <v>2023</v>
          </cell>
          <cell r="J1021" t="str">
            <v>Actual</v>
          </cell>
        </row>
        <row r="1022">
          <cell r="B1022" t="str">
            <v>HAGGAR</v>
          </cell>
          <cell r="C1022">
            <v>3</v>
          </cell>
          <cell r="D1022" t="str">
            <v>SGN G3</v>
          </cell>
          <cell r="E1022" t="str">
            <v>Air</v>
          </cell>
          <cell r="F1022" t="str">
            <v>CS</v>
          </cell>
          <cell r="G1022">
            <v>0</v>
          </cell>
          <cell r="H1022">
            <v>0</v>
          </cell>
          <cell r="I1022">
            <v>2023</v>
          </cell>
          <cell r="J1022" t="str">
            <v>Actual</v>
          </cell>
        </row>
        <row r="1023">
          <cell r="B1023" t="str">
            <v>HBIRAW</v>
          </cell>
          <cell r="C1023">
            <v>3</v>
          </cell>
          <cell r="D1023" t="str">
            <v>SGN G3</v>
          </cell>
          <cell r="E1023" t="str">
            <v>Air</v>
          </cell>
          <cell r="F1023" t="str">
            <v>CS</v>
          </cell>
          <cell r="G1023">
            <v>0</v>
          </cell>
          <cell r="H1023">
            <v>0</v>
          </cell>
          <cell r="I1023">
            <v>2023</v>
          </cell>
          <cell r="J1023" t="str">
            <v>Actual</v>
          </cell>
        </row>
        <row r="1024">
          <cell r="B1024" t="str">
            <v>HUNK</v>
          </cell>
          <cell r="C1024">
            <v>3</v>
          </cell>
          <cell r="D1024" t="str">
            <v>SGN G3</v>
          </cell>
          <cell r="E1024" t="str">
            <v>Air</v>
          </cell>
          <cell r="F1024" t="str">
            <v>CS</v>
          </cell>
          <cell r="G1024">
            <v>0</v>
          </cell>
          <cell r="H1024">
            <v>0</v>
          </cell>
          <cell r="I1024">
            <v>2023</v>
          </cell>
          <cell r="J1024" t="str">
            <v>Actual</v>
          </cell>
        </row>
        <row r="1025">
          <cell r="B1025" t="str">
            <v>MYSHOE</v>
          </cell>
          <cell r="C1025">
            <v>3</v>
          </cell>
          <cell r="D1025" t="str">
            <v>SGN G3</v>
          </cell>
          <cell r="E1025" t="str">
            <v>Air</v>
          </cell>
          <cell r="F1025" t="str">
            <v>CS</v>
          </cell>
          <cell r="G1025">
            <v>0</v>
          </cell>
          <cell r="H1025">
            <v>0</v>
          </cell>
          <cell r="I1025">
            <v>2023</v>
          </cell>
          <cell r="J1025" t="str">
            <v>Actual</v>
          </cell>
        </row>
        <row r="1026">
          <cell r="B1026" t="str">
            <v>OFWO</v>
          </cell>
          <cell r="C1026">
            <v>3</v>
          </cell>
          <cell r="D1026" t="str">
            <v>SGN G3</v>
          </cell>
          <cell r="E1026" t="str">
            <v>Air</v>
          </cell>
          <cell r="F1026" t="str">
            <v>CS</v>
          </cell>
          <cell r="G1026">
            <v>0</v>
          </cell>
          <cell r="H1026">
            <v>0</v>
          </cell>
          <cell r="I1026">
            <v>2023</v>
          </cell>
          <cell r="J1026" t="str">
            <v>Actual</v>
          </cell>
        </row>
        <row r="1027">
          <cell r="B1027" t="str">
            <v>PESPO</v>
          </cell>
          <cell r="C1027">
            <v>3</v>
          </cell>
          <cell r="D1027" t="str">
            <v>SGN G3</v>
          </cell>
          <cell r="E1027" t="str">
            <v>Air</v>
          </cell>
          <cell r="F1027" t="str">
            <v>CS</v>
          </cell>
          <cell r="G1027">
            <v>0</v>
          </cell>
          <cell r="H1027">
            <v>0</v>
          </cell>
          <cell r="I1027">
            <v>2023</v>
          </cell>
          <cell r="J1027" t="str">
            <v>Actual</v>
          </cell>
        </row>
        <row r="1028">
          <cell r="B1028" t="str">
            <v>RACK</v>
          </cell>
          <cell r="C1028">
            <v>3</v>
          </cell>
          <cell r="D1028" t="str">
            <v>SGN G3</v>
          </cell>
          <cell r="E1028" t="str">
            <v>Air</v>
          </cell>
          <cell r="F1028" t="str">
            <v>CS</v>
          </cell>
          <cell r="G1028">
            <v>0</v>
          </cell>
          <cell r="H1028">
            <v>0</v>
          </cell>
          <cell r="I1028">
            <v>2023</v>
          </cell>
          <cell r="J1028" t="str">
            <v>Actual</v>
          </cell>
        </row>
        <row r="1029">
          <cell r="B1029" t="str">
            <v>RH</v>
          </cell>
          <cell r="C1029">
            <v>3</v>
          </cell>
          <cell r="D1029" t="str">
            <v>SGN G3</v>
          </cell>
          <cell r="E1029" t="str">
            <v>Air</v>
          </cell>
          <cell r="F1029" t="str">
            <v>CS</v>
          </cell>
          <cell r="G1029">
            <v>0</v>
          </cell>
          <cell r="H1029">
            <v>0</v>
          </cell>
          <cell r="I1029">
            <v>2023</v>
          </cell>
          <cell r="J1029" t="str">
            <v>Actual</v>
          </cell>
        </row>
        <row r="1030">
          <cell r="B1030" t="str">
            <v>RSGC</v>
          </cell>
          <cell r="C1030">
            <v>3</v>
          </cell>
          <cell r="D1030" t="str">
            <v>SGN G3</v>
          </cell>
          <cell r="E1030" t="str">
            <v>Air</v>
          </cell>
          <cell r="F1030" t="str">
            <v>CS</v>
          </cell>
          <cell r="G1030">
            <v>0</v>
          </cell>
          <cell r="H1030">
            <v>0</v>
          </cell>
          <cell r="I1030">
            <v>2023</v>
          </cell>
          <cell r="J1030" t="str">
            <v>Actual</v>
          </cell>
        </row>
        <row r="1031">
          <cell r="B1031" t="str">
            <v>SPST</v>
          </cell>
          <cell r="C1031">
            <v>3</v>
          </cell>
          <cell r="D1031" t="str">
            <v>SGN G3</v>
          </cell>
          <cell r="E1031" t="str">
            <v>Air</v>
          </cell>
          <cell r="F1031" t="str">
            <v>CS</v>
          </cell>
          <cell r="G1031">
            <v>0</v>
          </cell>
          <cell r="H1031">
            <v>0</v>
          </cell>
          <cell r="I1031">
            <v>2023</v>
          </cell>
          <cell r="J1031" t="str">
            <v>Actual</v>
          </cell>
        </row>
        <row r="1032">
          <cell r="B1032" t="str">
            <v>TKMAXX</v>
          </cell>
          <cell r="C1032">
            <v>3</v>
          </cell>
          <cell r="D1032" t="str">
            <v>SGN G3</v>
          </cell>
          <cell r="E1032" t="str">
            <v>Air</v>
          </cell>
          <cell r="F1032" t="str">
            <v>CS</v>
          </cell>
          <cell r="G1032">
            <v>0</v>
          </cell>
          <cell r="H1032">
            <v>0</v>
          </cell>
          <cell r="I1032">
            <v>2023</v>
          </cell>
          <cell r="J1032" t="str">
            <v>Actual</v>
          </cell>
        </row>
        <row r="1033">
          <cell r="B1033" t="str">
            <v>TOTES</v>
          </cell>
          <cell r="C1033">
            <v>3</v>
          </cell>
          <cell r="D1033" t="str">
            <v>SGN G3</v>
          </cell>
          <cell r="E1033" t="str">
            <v>Air</v>
          </cell>
          <cell r="F1033" t="str">
            <v>CS</v>
          </cell>
          <cell r="G1033">
            <v>0</v>
          </cell>
          <cell r="H1033">
            <v>0</v>
          </cell>
          <cell r="I1033">
            <v>2023</v>
          </cell>
          <cell r="J1033" t="str">
            <v>Actual</v>
          </cell>
        </row>
        <row r="1034">
          <cell r="B1034" t="str">
            <v>URBAN</v>
          </cell>
          <cell r="C1034">
            <v>3</v>
          </cell>
          <cell r="D1034" t="str">
            <v>SGN G3</v>
          </cell>
          <cell r="E1034" t="str">
            <v>Air</v>
          </cell>
          <cell r="F1034" t="str">
            <v>CS</v>
          </cell>
          <cell r="G1034">
            <v>0</v>
          </cell>
          <cell r="H1034">
            <v>0</v>
          </cell>
          <cell r="I1034">
            <v>2023</v>
          </cell>
          <cell r="J1034" t="str">
            <v>Actual</v>
          </cell>
        </row>
        <row r="1035">
          <cell r="B1035" t="str">
            <v>VANHA</v>
          </cell>
          <cell r="C1035">
            <v>3</v>
          </cell>
          <cell r="D1035" t="str">
            <v>SGN G3</v>
          </cell>
          <cell r="E1035" t="str">
            <v>Air</v>
          </cell>
          <cell r="F1035" t="str">
            <v>CS</v>
          </cell>
          <cell r="G1035">
            <v>0</v>
          </cell>
          <cell r="H1035">
            <v>0</v>
          </cell>
          <cell r="I1035">
            <v>2023</v>
          </cell>
          <cell r="J1035" t="str">
            <v>Actual</v>
          </cell>
        </row>
        <row r="1036">
          <cell r="B1036" t="str">
            <v>WYNBRG</v>
          </cell>
          <cell r="C1036">
            <v>3</v>
          </cell>
          <cell r="D1036" t="str">
            <v>SGN G3</v>
          </cell>
          <cell r="E1036" t="str">
            <v>Air</v>
          </cell>
          <cell r="F1036" t="str">
            <v>CS</v>
          </cell>
          <cell r="G1036">
            <v>0</v>
          </cell>
          <cell r="H1036">
            <v>0</v>
          </cell>
          <cell r="I1036">
            <v>2023</v>
          </cell>
          <cell r="J1036" t="str">
            <v>Actual</v>
          </cell>
        </row>
        <row r="1037">
          <cell r="B1037" t="str">
            <v>XSCIN</v>
          </cell>
          <cell r="C1037">
            <v>3</v>
          </cell>
          <cell r="D1037" t="str">
            <v>SGN G3</v>
          </cell>
          <cell r="E1037" t="str">
            <v>Air</v>
          </cell>
          <cell r="F1037" t="str">
            <v>CS</v>
          </cell>
          <cell r="G1037">
            <v>0</v>
          </cell>
          <cell r="H1037">
            <v>0</v>
          </cell>
          <cell r="I1037">
            <v>2023</v>
          </cell>
          <cell r="J1037" t="str">
            <v>Actual</v>
          </cell>
        </row>
        <row r="1038">
          <cell r="B1038" t="str">
            <v>ALLM</v>
          </cell>
          <cell r="C1038">
            <v>3</v>
          </cell>
          <cell r="D1038" t="str">
            <v>SGN G4</v>
          </cell>
          <cell r="E1038" t="str">
            <v>Air</v>
          </cell>
          <cell r="F1038" t="str">
            <v>CS</v>
          </cell>
          <cell r="G1038">
            <v>0</v>
          </cell>
          <cell r="H1038">
            <v>0</v>
          </cell>
          <cell r="I1038">
            <v>2023</v>
          </cell>
          <cell r="J1038" t="str">
            <v>Actual</v>
          </cell>
        </row>
        <row r="1039">
          <cell r="B1039" t="str">
            <v>BOSE</v>
          </cell>
          <cell r="C1039">
            <v>3</v>
          </cell>
          <cell r="D1039" t="str">
            <v>SGN G4</v>
          </cell>
          <cell r="E1039" t="str">
            <v>Air</v>
          </cell>
          <cell r="F1039" t="str">
            <v>CS</v>
          </cell>
          <cell r="G1039">
            <v>0</v>
          </cell>
          <cell r="H1039">
            <v>0</v>
          </cell>
          <cell r="I1039">
            <v>2023</v>
          </cell>
          <cell r="J1039" t="str">
            <v>Actual</v>
          </cell>
        </row>
        <row r="1040">
          <cell r="B1040" t="str">
            <v>CKACEU</v>
          </cell>
          <cell r="C1040">
            <v>3</v>
          </cell>
          <cell r="D1040" t="str">
            <v>SGN G4</v>
          </cell>
          <cell r="E1040" t="str">
            <v>Air</v>
          </cell>
          <cell r="F1040" t="str">
            <v>CS</v>
          </cell>
          <cell r="G1040">
            <v>0</v>
          </cell>
          <cell r="H1040">
            <v>0</v>
          </cell>
          <cell r="I1040">
            <v>2023</v>
          </cell>
          <cell r="J1040" t="str">
            <v>Actual</v>
          </cell>
        </row>
        <row r="1041">
          <cell r="B1041" t="str">
            <v>CKFWEU</v>
          </cell>
          <cell r="C1041">
            <v>3</v>
          </cell>
          <cell r="D1041" t="str">
            <v>SGN G4</v>
          </cell>
          <cell r="E1041" t="str">
            <v>Air</v>
          </cell>
          <cell r="F1041" t="str">
            <v>CS</v>
          </cell>
          <cell r="G1041">
            <v>0</v>
          </cell>
          <cell r="H1041">
            <v>0</v>
          </cell>
          <cell r="I1041">
            <v>2023</v>
          </cell>
          <cell r="J1041" t="str">
            <v>Actual</v>
          </cell>
        </row>
        <row r="1042">
          <cell r="B1042" t="str">
            <v>CKJEEU</v>
          </cell>
          <cell r="C1042">
            <v>3</v>
          </cell>
          <cell r="D1042" t="str">
            <v>SGN G4</v>
          </cell>
          <cell r="E1042" t="str">
            <v>Air</v>
          </cell>
          <cell r="F1042" t="str">
            <v>CS</v>
          </cell>
          <cell r="G1042">
            <v>0</v>
          </cell>
          <cell r="H1042">
            <v>0</v>
          </cell>
          <cell r="I1042">
            <v>2023</v>
          </cell>
          <cell r="J1042" t="str">
            <v>Actual</v>
          </cell>
        </row>
        <row r="1043">
          <cell r="B1043" t="str">
            <v>CKMSEU</v>
          </cell>
          <cell r="C1043">
            <v>3</v>
          </cell>
          <cell r="D1043" t="str">
            <v>SGN G4</v>
          </cell>
          <cell r="E1043" t="str">
            <v>Air</v>
          </cell>
          <cell r="F1043" t="str">
            <v>CS</v>
          </cell>
          <cell r="G1043">
            <v>0</v>
          </cell>
          <cell r="H1043">
            <v>0</v>
          </cell>
          <cell r="I1043">
            <v>2023</v>
          </cell>
          <cell r="J1043" t="str">
            <v>Actual</v>
          </cell>
        </row>
        <row r="1044">
          <cell r="B1044" t="str">
            <v>CKPFEU</v>
          </cell>
          <cell r="C1044">
            <v>3</v>
          </cell>
          <cell r="D1044" t="str">
            <v>SGN G4</v>
          </cell>
          <cell r="E1044" t="str">
            <v>Air</v>
          </cell>
          <cell r="F1044" t="str">
            <v>CS</v>
          </cell>
          <cell r="G1044">
            <v>0</v>
          </cell>
          <cell r="H1044">
            <v>0</v>
          </cell>
          <cell r="I1044">
            <v>2023</v>
          </cell>
          <cell r="J1044" t="str">
            <v>Actual</v>
          </cell>
        </row>
        <row r="1045">
          <cell r="B1045" t="str">
            <v>CKRTEU</v>
          </cell>
          <cell r="C1045">
            <v>3</v>
          </cell>
          <cell r="D1045" t="str">
            <v>SGN G4</v>
          </cell>
          <cell r="E1045" t="str">
            <v>Air</v>
          </cell>
          <cell r="F1045" t="str">
            <v>CS</v>
          </cell>
          <cell r="G1045">
            <v>0</v>
          </cell>
          <cell r="H1045">
            <v>0</v>
          </cell>
          <cell r="I1045">
            <v>2023</v>
          </cell>
          <cell r="J1045" t="str">
            <v>Actual</v>
          </cell>
        </row>
        <row r="1046">
          <cell r="B1046" t="str">
            <v>CKSWEU</v>
          </cell>
          <cell r="C1046">
            <v>3</v>
          </cell>
          <cell r="D1046" t="str">
            <v>SGN G4</v>
          </cell>
          <cell r="E1046" t="str">
            <v>Air</v>
          </cell>
          <cell r="F1046" t="str">
            <v>CS</v>
          </cell>
          <cell r="G1046">
            <v>0</v>
          </cell>
          <cell r="H1046">
            <v>0</v>
          </cell>
          <cell r="I1046">
            <v>2023</v>
          </cell>
          <cell r="J1046" t="str">
            <v>Actual</v>
          </cell>
        </row>
        <row r="1047">
          <cell r="B1047" t="str">
            <v>DICKS</v>
          </cell>
          <cell r="C1047">
            <v>3</v>
          </cell>
          <cell r="D1047" t="str">
            <v>SGN G4</v>
          </cell>
          <cell r="E1047" t="str">
            <v>Air</v>
          </cell>
          <cell r="F1047" t="str">
            <v>CS</v>
          </cell>
          <cell r="G1047">
            <v>0</v>
          </cell>
          <cell r="H1047">
            <v>0</v>
          </cell>
          <cell r="I1047">
            <v>2023</v>
          </cell>
          <cell r="J1047" t="str">
            <v>Actual</v>
          </cell>
        </row>
        <row r="1048">
          <cell r="B1048" t="str">
            <v>ELDOR</v>
          </cell>
          <cell r="C1048">
            <v>3</v>
          </cell>
          <cell r="D1048" t="str">
            <v>SGN G4</v>
          </cell>
          <cell r="E1048" t="str">
            <v>Air</v>
          </cell>
          <cell r="F1048" t="str">
            <v>CS</v>
          </cell>
          <cell r="G1048">
            <v>0</v>
          </cell>
          <cell r="H1048">
            <v>0</v>
          </cell>
          <cell r="I1048">
            <v>2023</v>
          </cell>
          <cell r="J1048" t="str">
            <v>Actual</v>
          </cell>
        </row>
        <row r="1049">
          <cell r="B1049" t="str">
            <v>GAP</v>
          </cell>
          <cell r="C1049">
            <v>3</v>
          </cell>
          <cell r="D1049" t="str">
            <v>SGN G4</v>
          </cell>
          <cell r="E1049" t="str">
            <v>Air</v>
          </cell>
          <cell r="F1049" t="str">
            <v>CS</v>
          </cell>
          <cell r="G1049">
            <v>0</v>
          </cell>
          <cell r="H1049">
            <v>0</v>
          </cell>
          <cell r="I1049">
            <v>2023</v>
          </cell>
          <cell r="J1049" t="str">
            <v>Actual</v>
          </cell>
        </row>
        <row r="1050">
          <cell r="B1050" t="str">
            <v>IMAGE</v>
          </cell>
          <cell r="C1050">
            <v>3</v>
          </cell>
          <cell r="D1050" t="str">
            <v>SGN G4</v>
          </cell>
          <cell r="E1050" t="str">
            <v>Air</v>
          </cell>
          <cell r="F1050" t="str">
            <v>CS</v>
          </cell>
          <cell r="G1050">
            <v>0</v>
          </cell>
          <cell r="H1050">
            <v>0</v>
          </cell>
          <cell r="I1050">
            <v>2023</v>
          </cell>
          <cell r="J1050" t="str">
            <v>Actual</v>
          </cell>
        </row>
        <row r="1051">
          <cell r="B1051" t="str">
            <v>ITGM</v>
          </cell>
          <cell r="C1051">
            <v>3</v>
          </cell>
          <cell r="D1051" t="str">
            <v>SGN G4</v>
          </cell>
          <cell r="E1051" t="str">
            <v>Air</v>
          </cell>
          <cell r="F1051" t="str">
            <v>CS</v>
          </cell>
          <cell r="G1051">
            <v>0</v>
          </cell>
          <cell r="H1051">
            <v>0</v>
          </cell>
          <cell r="I1051">
            <v>2023</v>
          </cell>
          <cell r="J1051" t="str">
            <v>Actual</v>
          </cell>
        </row>
        <row r="1052">
          <cell r="B1052" t="str">
            <v>OBIITA</v>
          </cell>
          <cell r="C1052">
            <v>3</v>
          </cell>
          <cell r="D1052" t="str">
            <v>SGN G4</v>
          </cell>
          <cell r="E1052" t="str">
            <v>Air</v>
          </cell>
          <cell r="F1052" t="str">
            <v>CS</v>
          </cell>
          <cell r="G1052">
            <v>0</v>
          </cell>
          <cell r="H1052">
            <v>0</v>
          </cell>
          <cell r="I1052">
            <v>2023</v>
          </cell>
          <cell r="J1052" t="str">
            <v>Actual</v>
          </cell>
        </row>
        <row r="1053">
          <cell r="B1053" t="str">
            <v>OBIPOL</v>
          </cell>
          <cell r="C1053">
            <v>3</v>
          </cell>
          <cell r="D1053" t="str">
            <v>SGN G4</v>
          </cell>
          <cell r="E1053" t="str">
            <v>Air</v>
          </cell>
          <cell r="F1053" t="str">
            <v>CS</v>
          </cell>
          <cell r="G1053">
            <v>0</v>
          </cell>
          <cell r="H1053">
            <v>0</v>
          </cell>
          <cell r="I1053">
            <v>2023</v>
          </cell>
          <cell r="J1053" t="str">
            <v>Actual</v>
          </cell>
        </row>
        <row r="1054">
          <cell r="B1054" t="str">
            <v>OUTDOR</v>
          </cell>
          <cell r="C1054">
            <v>3</v>
          </cell>
          <cell r="D1054" t="str">
            <v>SGN G4</v>
          </cell>
          <cell r="E1054" t="str">
            <v>Air</v>
          </cell>
          <cell r="F1054" t="str">
            <v>CS</v>
          </cell>
          <cell r="G1054">
            <v>1</v>
          </cell>
          <cell r="H1054">
            <v>1.3020833333333334E-2</v>
          </cell>
          <cell r="I1054">
            <v>2023</v>
          </cell>
          <cell r="J1054" t="str">
            <v>Actual</v>
          </cell>
        </row>
        <row r="1055">
          <cell r="B1055" t="str">
            <v>PACSUN</v>
          </cell>
          <cell r="C1055">
            <v>3</v>
          </cell>
          <cell r="D1055" t="str">
            <v>SGN G4</v>
          </cell>
          <cell r="E1055" t="str">
            <v>Air</v>
          </cell>
          <cell r="F1055" t="str">
            <v>CS</v>
          </cell>
          <cell r="G1055">
            <v>0</v>
          </cell>
          <cell r="H1055">
            <v>0</v>
          </cell>
          <cell r="I1055">
            <v>2023</v>
          </cell>
          <cell r="J1055" t="str">
            <v>Actual</v>
          </cell>
        </row>
        <row r="1056">
          <cell r="B1056" t="str">
            <v>RIPC</v>
          </cell>
          <cell r="C1056">
            <v>3</v>
          </cell>
          <cell r="D1056" t="str">
            <v>SGN G4</v>
          </cell>
          <cell r="E1056" t="str">
            <v>Air</v>
          </cell>
          <cell r="F1056" t="str">
            <v>CS</v>
          </cell>
          <cell r="G1056">
            <v>0</v>
          </cell>
          <cell r="H1056">
            <v>0</v>
          </cell>
          <cell r="I1056">
            <v>2023</v>
          </cell>
          <cell r="J1056" t="str">
            <v>Actual</v>
          </cell>
        </row>
        <row r="1057">
          <cell r="B1057" t="str">
            <v>RIPP</v>
          </cell>
          <cell r="C1057">
            <v>3</v>
          </cell>
          <cell r="D1057" t="str">
            <v>SGN G4</v>
          </cell>
          <cell r="E1057" t="str">
            <v>Air</v>
          </cell>
          <cell r="F1057" t="str">
            <v>CS</v>
          </cell>
          <cell r="G1057">
            <v>0</v>
          </cell>
          <cell r="H1057">
            <v>0</v>
          </cell>
          <cell r="I1057">
            <v>2023</v>
          </cell>
          <cell r="J1057" t="str">
            <v>Actual</v>
          </cell>
        </row>
        <row r="1058">
          <cell r="B1058" t="str">
            <v>SPENCR</v>
          </cell>
          <cell r="C1058">
            <v>3</v>
          </cell>
          <cell r="D1058" t="str">
            <v>SGN G4</v>
          </cell>
          <cell r="E1058" t="str">
            <v>Air</v>
          </cell>
          <cell r="F1058" t="str">
            <v>CS</v>
          </cell>
          <cell r="G1058">
            <v>0</v>
          </cell>
          <cell r="H1058">
            <v>0</v>
          </cell>
          <cell r="I1058">
            <v>2023</v>
          </cell>
          <cell r="J1058" t="str">
            <v>Actual</v>
          </cell>
        </row>
        <row r="1059">
          <cell r="B1059" t="str">
            <v>TOMBOD</v>
          </cell>
          <cell r="C1059">
            <v>3</v>
          </cell>
          <cell r="D1059" t="str">
            <v>SGN G4</v>
          </cell>
          <cell r="E1059" t="str">
            <v>Air</v>
          </cell>
          <cell r="F1059" t="str">
            <v>CS</v>
          </cell>
          <cell r="G1059">
            <v>0</v>
          </cell>
          <cell r="H1059">
            <v>0</v>
          </cell>
          <cell r="I1059">
            <v>2023</v>
          </cell>
          <cell r="J1059" t="str">
            <v>Actual</v>
          </cell>
        </row>
        <row r="1060">
          <cell r="B1060" t="str">
            <v>TOMFTW</v>
          </cell>
          <cell r="C1060">
            <v>3</v>
          </cell>
          <cell r="D1060" t="str">
            <v>SGN G4</v>
          </cell>
          <cell r="E1060" t="str">
            <v>Air</v>
          </cell>
          <cell r="F1060" t="str">
            <v>CS</v>
          </cell>
          <cell r="G1060">
            <v>0</v>
          </cell>
          <cell r="H1060">
            <v>0</v>
          </cell>
          <cell r="I1060">
            <v>2023</v>
          </cell>
          <cell r="J1060" t="str">
            <v>Actual</v>
          </cell>
        </row>
        <row r="1061">
          <cell r="B1061" t="str">
            <v>TOMHAN</v>
          </cell>
          <cell r="C1061">
            <v>3</v>
          </cell>
          <cell r="D1061" t="str">
            <v>SGN G4</v>
          </cell>
          <cell r="E1061" t="str">
            <v>Air</v>
          </cell>
          <cell r="F1061" t="str">
            <v>CS</v>
          </cell>
          <cell r="G1061">
            <v>0</v>
          </cell>
          <cell r="H1061">
            <v>0</v>
          </cell>
          <cell r="I1061">
            <v>2023</v>
          </cell>
          <cell r="J1061" t="str">
            <v>Actual</v>
          </cell>
        </row>
        <row r="1062">
          <cell r="B1062" t="str">
            <v>TOMJEU</v>
          </cell>
          <cell r="C1062">
            <v>3</v>
          </cell>
          <cell r="D1062" t="str">
            <v>SGN G4</v>
          </cell>
          <cell r="E1062" t="str">
            <v>Air</v>
          </cell>
          <cell r="F1062" t="str">
            <v>CS</v>
          </cell>
          <cell r="G1062">
            <v>0</v>
          </cell>
          <cell r="H1062">
            <v>0</v>
          </cell>
          <cell r="I1062">
            <v>2023</v>
          </cell>
          <cell r="J1062" t="str">
            <v>Actual</v>
          </cell>
        </row>
        <row r="1063">
          <cell r="B1063" t="str">
            <v>TOMRTL</v>
          </cell>
          <cell r="C1063">
            <v>3</v>
          </cell>
          <cell r="D1063" t="str">
            <v>SGN G4</v>
          </cell>
          <cell r="E1063" t="str">
            <v>Air</v>
          </cell>
          <cell r="F1063" t="str">
            <v>CS</v>
          </cell>
          <cell r="G1063">
            <v>0</v>
          </cell>
          <cell r="H1063">
            <v>0</v>
          </cell>
          <cell r="I1063">
            <v>2023</v>
          </cell>
          <cell r="J1063" t="str">
            <v>Actual</v>
          </cell>
        </row>
        <row r="1064">
          <cell r="B1064" t="str">
            <v>TRU</v>
          </cell>
          <cell r="C1064">
            <v>3</v>
          </cell>
          <cell r="D1064" t="str">
            <v>SGN G4</v>
          </cell>
          <cell r="E1064" t="str">
            <v>Air</v>
          </cell>
          <cell r="F1064" t="str">
            <v>CS</v>
          </cell>
          <cell r="G1064">
            <v>0</v>
          </cell>
          <cell r="H1064">
            <v>0</v>
          </cell>
          <cell r="I1064">
            <v>2023</v>
          </cell>
          <cell r="J1064" t="str">
            <v>Actual</v>
          </cell>
        </row>
        <row r="1065">
          <cell r="B1065" t="str">
            <v>AAFES</v>
          </cell>
          <cell r="C1065">
            <v>3</v>
          </cell>
          <cell r="D1065" t="str">
            <v>SGN G5</v>
          </cell>
          <cell r="E1065" t="str">
            <v>Air</v>
          </cell>
          <cell r="F1065" t="str">
            <v>CS</v>
          </cell>
          <cell r="G1065">
            <v>0</v>
          </cell>
          <cell r="H1065">
            <v>0</v>
          </cell>
          <cell r="I1065">
            <v>2023</v>
          </cell>
          <cell r="J1065" t="str">
            <v>Actual</v>
          </cell>
        </row>
        <row r="1066">
          <cell r="B1066" t="str">
            <v>ALLB</v>
          </cell>
          <cell r="C1066">
            <v>3</v>
          </cell>
          <cell r="D1066" t="str">
            <v>SGN G5</v>
          </cell>
          <cell r="E1066" t="str">
            <v>Air</v>
          </cell>
          <cell r="F1066" t="str">
            <v>CS</v>
          </cell>
          <cell r="G1066">
            <v>0</v>
          </cell>
          <cell r="H1066">
            <v>0</v>
          </cell>
          <cell r="I1066">
            <v>2023</v>
          </cell>
          <cell r="J1066" t="str">
            <v>Actual</v>
          </cell>
        </row>
        <row r="1067">
          <cell r="B1067" t="str">
            <v>DORM</v>
          </cell>
          <cell r="C1067">
            <v>3</v>
          </cell>
          <cell r="D1067" t="str">
            <v>SGN G5</v>
          </cell>
          <cell r="E1067" t="str">
            <v>Air</v>
          </cell>
          <cell r="F1067" t="str">
            <v>CS</v>
          </cell>
          <cell r="G1067">
            <v>0</v>
          </cell>
          <cell r="H1067">
            <v>0</v>
          </cell>
          <cell r="I1067">
            <v>2023</v>
          </cell>
          <cell r="J1067" t="str">
            <v>Actual</v>
          </cell>
        </row>
        <row r="1068">
          <cell r="B1068" t="str">
            <v>DSAQSP</v>
          </cell>
          <cell r="C1068">
            <v>3</v>
          </cell>
          <cell r="D1068" t="str">
            <v>SGN G5</v>
          </cell>
          <cell r="E1068" t="str">
            <v>Air</v>
          </cell>
          <cell r="F1068" t="str">
            <v>CS</v>
          </cell>
          <cell r="G1068">
            <v>0</v>
          </cell>
          <cell r="H1068">
            <v>0</v>
          </cell>
          <cell r="I1068">
            <v>2023</v>
          </cell>
          <cell r="J1068" t="str">
            <v>Actual</v>
          </cell>
        </row>
        <row r="1069">
          <cell r="B1069" t="str">
            <v>EMCI</v>
          </cell>
          <cell r="C1069">
            <v>3</v>
          </cell>
          <cell r="D1069" t="str">
            <v>SGN G5</v>
          </cell>
          <cell r="E1069" t="str">
            <v>Air</v>
          </cell>
          <cell r="F1069" t="str">
            <v>CS</v>
          </cell>
          <cell r="G1069">
            <v>0</v>
          </cell>
          <cell r="H1069">
            <v>0</v>
          </cell>
          <cell r="I1069">
            <v>2023</v>
          </cell>
          <cell r="J1069" t="str">
            <v>Actual</v>
          </cell>
        </row>
        <row r="1070">
          <cell r="B1070" t="str">
            <v>LIICO</v>
          </cell>
          <cell r="C1070">
            <v>3</v>
          </cell>
          <cell r="D1070" t="str">
            <v>SGN G5</v>
          </cell>
          <cell r="E1070" t="str">
            <v>Air</v>
          </cell>
          <cell r="F1070" t="str">
            <v>CS</v>
          </cell>
          <cell r="G1070">
            <v>0</v>
          </cell>
          <cell r="H1070">
            <v>0</v>
          </cell>
          <cell r="I1070">
            <v>2023</v>
          </cell>
          <cell r="J1070" t="str">
            <v>Actual</v>
          </cell>
        </row>
        <row r="1071">
          <cell r="B1071" t="str">
            <v>LIIRE</v>
          </cell>
          <cell r="C1071">
            <v>3</v>
          </cell>
          <cell r="D1071" t="str">
            <v>SGN G5</v>
          </cell>
          <cell r="E1071" t="str">
            <v>Air</v>
          </cell>
          <cell r="F1071" t="str">
            <v>CS</v>
          </cell>
          <cell r="G1071">
            <v>2</v>
          </cell>
          <cell r="H1071">
            <v>4.4444444444444444E-3</v>
          </cell>
          <cell r="I1071">
            <v>2023</v>
          </cell>
          <cell r="J1071" t="str">
            <v>Actual</v>
          </cell>
        </row>
        <row r="1072">
          <cell r="B1072" t="str">
            <v>LIIWWR</v>
          </cell>
          <cell r="C1072">
            <v>3</v>
          </cell>
          <cell r="D1072" t="str">
            <v>SGN G5</v>
          </cell>
          <cell r="E1072" t="str">
            <v>Air</v>
          </cell>
          <cell r="F1072" t="str">
            <v>CS</v>
          </cell>
          <cell r="G1072">
            <v>0</v>
          </cell>
          <cell r="H1072">
            <v>0</v>
          </cell>
          <cell r="I1072">
            <v>2023</v>
          </cell>
          <cell r="J1072" t="str">
            <v>Actual</v>
          </cell>
        </row>
        <row r="1073">
          <cell r="B1073" t="str">
            <v>MKI</v>
          </cell>
          <cell r="C1073">
            <v>3</v>
          </cell>
          <cell r="D1073" t="str">
            <v>SGN G5</v>
          </cell>
          <cell r="E1073" t="str">
            <v>Air</v>
          </cell>
          <cell r="F1073" t="str">
            <v>CS</v>
          </cell>
          <cell r="G1073">
            <v>0</v>
          </cell>
          <cell r="H1073">
            <v>0</v>
          </cell>
          <cell r="I1073">
            <v>2023</v>
          </cell>
          <cell r="J1073" t="str">
            <v>Actual</v>
          </cell>
        </row>
        <row r="1074">
          <cell r="B1074" t="str">
            <v>NHAC</v>
          </cell>
          <cell r="C1074">
            <v>3</v>
          </cell>
          <cell r="D1074" t="str">
            <v>SGN G5</v>
          </cell>
          <cell r="E1074" t="str">
            <v>Air</v>
          </cell>
          <cell r="F1074" t="str">
            <v>CS</v>
          </cell>
          <cell r="G1074">
            <v>0</v>
          </cell>
          <cell r="H1074">
            <v>0</v>
          </cell>
          <cell r="I1074">
            <v>2023</v>
          </cell>
          <cell r="J1074" t="str">
            <v>Actual</v>
          </cell>
        </row>
        <row r="1075">
          <cell r="B1075" t="str">
            <v>PVHJA</v>
          </cell>
          <cell r="C1075">
            <v>3</v>
          </cell>
          <cell r="D1075" t="str">
            <v>SGN G5</v>
          </cell>
          <cell r="E1075" t="str">
            <v>Air</v>
          </cell>
          <cell r="F1075" t="str">
            <v>CS</v>
          </cell>
          <cell r="G1075">
            <v>0</v>
          </cell>
          <cell r="H1075">
            <v>0</v>
          </cell>
          <cell r="I1075">
            <v>2023</v>
          </cell>
          <cell r="J1075" t="str">
            <v>Actual</v>
          </cell>
        </row>
        <row r="1076">
          <cell r="B1076" t="str">
            <v>THAS</v>
          </cell>
          <cell r="C1076">
            <v>3</v>
          </cell>
          <cell r="D1076" t="str">
            <v>SGN G5</v>
          </cell>
          <cell r="E1076" t="str">
            <v>Air</v>
          </cell>
          <cell r="F1076" t="str">
            <v>CS</v>
          </cell>
          <cell r="G1076">
            <v>0</v>
          </cell>
          <cell r="H1076">
            <v>0</v>
          </cell>
          <cell r="I1076">
            <v>2023</v>
          </cell>
          <cell r="J1076" t="str">
            <v>Actual</v>
          </cell>
        </row>
        <row r="1077">
          <cell r="B1077" t="str">
            <v>WARAS</v>
          </cell>
          <cell r="C1077">
            <v>3</v>
          </cell>
          <cell r="D1077" t="str">
            <v>SGN G5</v>
          </cell>
          <cell r="E1077" t="str">
            <v>Air</v>
          </cell>
          <cell r="F1077" t="str">
            <v>CS</v>
          </cell>
          <cell r="G1077">
            <v>0</v>
          </cell>
          <cell r="H1077">
            <v>0</v>
          </cell>
          <cell r="I1077">
            <v>2023</v>
          </cell>
          <cell r="J1077" t="str">
            <v>Actual</v>
          </cell>
        </row>
        <row r="1078">
          <cell r="B1078" t="str">
            <v>WYNBRG</v>
          </cell>
          <cell r="C1078">
            <v>3</v>
          </cell>
          <cell r="D1078" t="str">
            <v>SGN G3</v>
          </cell>
          <cell r="E1078" t="str">
            <v>Air</v>
          </cell>
          <cell r="F1078" t="str">
            <v>CS</v>
          </cell>
          <cell r="G1078">
            <v>0</v>
          </cell>
          <cell r="H1078">
            <v>0</v>
          </cell>
          <cell r="I1078">
            <v>2023</v>
          </cell>
          <cell r="J1078" t="str">
            <v>Actual</v>
          </cell>
        </row>
        <row r="1079">
          <cell r="B1079" t="str">
            <v>X47BL</v>
          </cell>
          <cell r="C1079">
            <v>3</v>
          </cell>
          <cell r="D1079" t="str">
            <v>SGN G5</v>
          </cell>
          <cell r="E1079" t="str">
            <v>Air</v>
          </cell>
          <cell r="F1079" t="str">
            <v>CS</v>
          </cell>
          <cell r="G1079">
            <v>0</v>
          </cell>
          <cell r="H1079">
            <v>0</v>
          </cell>
          <cell r="I1079">
            <v>2023</v>
          </cell>
          <cell r="J1079" t="str">
            <v>Actual</v>
          </cell>
        </row>
        <row r="1080">
          <cell r="B1080" t="str">
            <v>XATPE</v>
          </cell>
          <cell r="C1080">
            <v>3</v>
          </cell>
          <cell r="D1080" t="str">
            <v>SGN G5</v>
          </cell>
          <cell r="E1080" t="str">
            <v>Air</v>
          </cell>
          <cell r="F1080" t="str">
            <v>CS</v>
          </cell>
          <cell r="G1080">
            <v>0</v>
          </cell>
          <cell r="H1080">
            <v>0</v>
          </cell>
          <cell r="I1080">
            <v>2023</v>
          </cell>
          <cell r="J1080" t="str">
            <v>Actual</v>
          </cell>
        </row>
        <row r="1081">
          <cell r="B1081" t="str">
            <v>XBLAIN</v>
          </cell>
          <cell r="C1081">
            <v>3</v>
          </cell>
          <cell r="D1081" t="str">
            <v>SGN G5</v>
          </cell>
          <cell r="E1081" t="str">
            <v>Air</v>
          </cell>
          <cell r="F1081" t="str">
            <v>CS</v>
          </cell>
          <cell r="G1081">
            <v>0</v>
          </cell>
          <cell r="H1081">
            <v>0</v>
          </cell>
          <cell r="I1081">
            <v>2023</v>
          </cell>
          <cell r="J1081" t="str">
            <v>Actual</v>
          </cell>
        </row>
        <row r="1082">
          <cell r="B1082" t="str">
            <v>XCALM</v>
          </cell>
          <cell r="C1082">
            <v>3</v>
          </cell>
          <cell r="D1082" t="str">
            <v>SGN G5</v>
          </cell>
          <cell r="E1082" t="str">
            <v>Air</v>
          </cell>
          <cell r="F1082" t="str">
            <v>CS</v>
          </cell>
          <cell r="G1082">
            <v>0</v>
          </cell>
          <cell r="H1082">
            <v>0</v>
          </cell>
          <cell r="I1082">
            <v>2023</v>
          </cell>
          <cell r="J1082" t="str">
            <v>Actual</v>
          </cell>
        </row>
        <row r="1083">
          <cell r="B1083" t="str">
            <v>XHBIL</v>
          </cell>
          <cell r="C1083">
            <v>3</v>
          </cell>
          <cell r="D1083" t="str">
            <v>SGN G5</v>
          </cell>
          <cell r="E1083" t="str">
            <v>Air</v>
          </cell>
          <cell r="F1083" t="str">
            <v>CS</v>
          </cell>
          <cell r="G1083">
            <v>0</v>
          </cell>
          <cell r="H1083">
            <v>0</v>
          </cell>
          <cell r="I1083">
            <v>2023</v>
          </cell>
          <cell r="J1083" t="str">
            <v>Actual</v>
          </cell>
        </row>
        <row r="1084">
          <cell r="B1084" t="str">
            <v>XKEENI</v>
          </cell>
          <cell r="C1084">
            <v>3</v>
          </cell>
          <cell r="D1084" t="str">
            <v>SGN G5</v>
          </cell>
          <cell r="E1084" t="str">
            <v>Air</v>
          </cell>
          <cell r="F1084" t="str">
            <v>CS</v>
          </cell>
          <cell r="G1084">
            <v>0</v>
          </cell>
          <cell r="H1084">
            <v>0</v>
          </cell>
          <cell r="I1084">
            <v>2023</v>
          </cell>
          <cell r="J1084" t="str">
            <v>Actual</v>
          </cell>
        </row>
        <row r="1085">
          <cell r="B1085" t="str">
            <v>XREDC</v>
          </cell>
          <cell r="C1085">
            <v>3</v>
          </cell>
          <cell r="D1085" t="str">
            <v>SGN G5</v>
          </cell>
          <cell r="E1085" t="str">
            <v>Air</v>
          </cell>
          <cell r="F1085" t="str">
            <v>CS</v>
          </cell>
          <cell r="G1085">
            <v>0</v>
          </cell>
          <cell r="H1085">
            <v>0</v>
          </cell>
          <cell r="I1085">
            <v>2023</v>
          </cell>
          <cell r="J1085" t="str">
            <v>Actual</v>
          </cell>
        </row>
        <row r="1086">
          <cell r="B1086" t="str">
            <v>XSOLS</v>
          </cell>
          <cell r="C1086">
            <v>3</v>
          </cell>
          <cell r="D1086" t="str">
            <v>SGN G5</v>
          </cell>
          <cell r="E1086" t="str">
            <v>Air</v>
          </cell>
          <cell r="F1086" t="str">
            <v>CS</v>
          </cell>
          <cell r="G1086">
            <v>0</v>
          </cell>
          <cell r="H1086">
            <v>0</v>
          </cell>
          <cell r="I1086">
            <v>2023</v>
          </cell>
          <cell r="J1086" t="str">
            <v>Actual</v>
          </cell>
        </row>
        <row r="1087">
          <cell r="B1087" t="str">
            <v>USBOX</v>
          </cell>
          <cell r="C1087">
            <v>3</v>
          </cell>
          <cell r="D1087" t="str">
            <v>SGN G5</v>
          </cell>
          <cell r="E1087" t="str">
            <v>Air</v>
          </cell>
          <cell r="F1087" t="str">
            <v>CS</v>
          </cell>
          <cell r="G1087">
            <v>0</v>
          </cell>
          <cell r="H1087">
            <v>0</v>
          </cell>
          <cell r="I1087">
            <v>2023</v>
          </cell>
          <cell r="J1087" t="str">
            <v>Actual</v>
          </cell>
        </row>
        <row r="1088">
          <cell r="B1088" t="str">
            <v>SINBOX</v>
          </cell>
          <cell r="C1088">
            <v>3</v>
          </cell>
          <cell r="D1088" t="str">
            <v>SGN G5</v>
          </cell>
          <cell r="E1088" t="str">
            <v>Air</v>
          </cell>
          <cell r="F1088" t="str">
            <v>CS</v>
          </cell>
          <cell r="G1088">
            <v>0</v>
          </cell>
          <cell r="H1088">
            <v>0</v>
          </cell>
          <cell r="I1088">
            <v>2023</v>
          </cell>
          <cell r="J1088" t="str">
            <v>Actual</v>
          </cell>
        </row>
        <row r="1089">
          <cell r="B1089" t="str">
            <v>EMLUX</v>
          </cell>
          <cell r="C1089">
            <v>3</v>
          </cell>
          <cell r="D1089" t="str">
            <v>SGN G4</v>
          </cell>
          <cell r="E1089" t="str">
            <v>Air</v>
          </cell>
          <cell r="F1089" t="str">
            <v>CS</v>
          </cell>
          <cell r="G1089">
            <v>0</v>
          </cell>
          <cell r="H1089">
            <v>0</v>
          </cell>
          <cell r="I1089">
            <v>2023</v>
          </cell>
          <cell r="J1089" t="str">
            <v>Actual</v>
          </cell>
        </row>
        <row r="1090">
          <cell r="B1090" t="str">
            <v>EUROM</v>
          </cell>
          <cell r="C1090">
            <v>3</v>
          </cell>
          <cell r="D1090" t="str">
            <v>SGN G4</v>
          </cell>
          <cell r="E1090" t="str">
            <v>Air</v>
          </cell>
          <cell r="F1090" t="str">
            <v>CS</v>
          </cell>
          <cell r="G1090">
            <v>0</v>
          </cell>
          <cell r="H1090">
            <v>0</v>
          </cell>
          <cell r="I1090">
            <v>2023</v>
          </cell>
          <cell r="J1090" t="str">
            <v>Actual</v>
          </cell>
        </row>
        <row r="1091">
          <cell r="B1091" t="str">
            <v>SWOOSH</v>
          </cell>
          <cell r="C1091">
            <v>3</v>
          </cell>
          <cell r="D1091" t="str">
            <v>SGN G1</v>
          </cell>
          <cell r="E1091" t="str">
            <v>Sea</v>
          </cell>
          <cell r="F1091" t="str">
            <v>CS</v>
          </cell>
          <cell r="G1091">
            <v>3257</v>
          </cell>
          <cell r="H1091">
            <v>6.4102415549768494</v>
          </cell>
          <cell r="I1091">
            <v>2023</v>
          </cell>
          <cell r="J1091" t="str">
            <v>Actual</v>
          </cell>
        </row>
        <row r="1092">
          <cell r="B1092" t="str">
            <v>CONVRS</v>
          </cell>
          <cell r="C1092">
            <v>3</v>
          </cell>
          <cell r="D1092" t="str">
            <v>SGN G1</v>
          </cell>
          <cell r="E1092" t="str">
            <v>Sea</v>
          </cell>
          <cell r="F1092" t="str">
            <v>CS</v>
          </cell>
          <cell r="G1092">
            <v>27</v>
          </cell>
          <cell r="H1092">
            <v>0.14930514705882353</v>
          </cell>
          <cell r="I1092">
            <v>2023</v>
          </cell>
          <cell r="J1092" t="str">
            <v>Actual</v>
          </cell>
        </row>
        <row r="1093">
          <cell r="B1093" t="str">
            <v>COLE</v>
          </cell>
          <cell r="C1093">
            <v>3</v>
          </cell>
          <cell r="D1093" t="str">
            <v>SGN G1</v>
          </cell>
          <cell r="E1093" t="str">
            <v>Sea</v>
          </cell>
          <cell r="F1093" t="str">
            <v>CS</v>
          </cell>
          <cell r="G1093">
            <v>17</v>
          </cell>
          <cell r="H1093">
            <v>0.31129182060185184</v>
          </cell>
          <cell r="I1093">
            <v>2023</v>
          </cell>
          <cell r="J1093" t="str">
            <v>Actual</v>
          </cell>
        </row>
        <row r="1094">
          <cell r="B1094" t="str">
            <v>AAFZE</v>
          </cell>
          <cell r="C1094">
            <v>3</v>
          </cell>
          <cell r="D1094" t="str">
            <v>SGN G2</v>
          </cell>
          <cell r="E1094" t="str">
            <v>Sea</v>
          </cell>
          <cell r="F1094" t="str">
            <v>CS</v>
          </cell>
          <cell r="G1094">
            <v>8</v>
          </cell>
          <cell r="H1094">
            <v>5.4286111111111111E-2</v>
          </cell>
          <cell r="I1094">
            <v>2023</v>
          </cell>
          <cell r="J1094" t="str">
            <v>Actual</v>
          </cell>
        </row>
        <row r="1095">
          <cell r="B1095" t="str">
            <v>AEBV</v>
          </cell>
          <cell r="C1095">
            <v>3</v>
          </cell>
          <cell r="D1095" t="str">
            <v>SGN G2</v>
          </cell>
          <cell r="E1095" t="str">
            <v>Sea</v>
          </cell>
          <cell r="F1095" t="str">
            <v>CS</v>
          </cell>
          <cell r="G1095">
            <v>70</v>
          </cell>
          <cell r="H1095">
            <v>1.3385190972222221</v>
          </cell>
          <cell r="I1095">
            <v>2023</v>
          </cell>
          <cell r="J1095" t="str">
            <v>Actual</v>
          </cell>
        </row>
        <row r="1096">
          <cell r="B1096" t="str">
            <v>ANNINC</v>
          </cell>
          <cell r="C1096">
            <v>3</v>
          </cell>
          <cell r="D1096" t="str">
            <v>SGN G2</v>
          </cell>
          <cell r="E1096" t="str">
            <v>Sea</v>
          </cell>
          <cell r="F1096" t="str">
            <v>CS</v>
          </cell>
          <cell r="G1096">
            <v>16</v>
          </cell>
          <cell r="H1096">
            <v>3.0431397306397306E-2</v>
          </cell>
          <cell r="I1096">
            <v>2023</v>
          </cell>
          <cell r="J1096" t="str">
            <v>Actual</v>
          </cell>
        </row>
        <row r="1097">
          <cell r="B1097" t="str">
            <v>ARMOUR</v>
          </cell>
          <cell r="C1097">
            <v>3</v>
          </cell>
          <cell r="D1097" t="str">
            <v>SGN G2</v>
          </cell>
          <cell r="E1097" t="str">
            <v>Sea</v>
          </cell>
          <cell r="F1097" t="str">
            <v>CS</v>
          </cell>
          <cell r="G1097">
            <v>155</v>
          </cell>
          <cell r="H1097">
            <v>1.0423829146241828</v>
          </cell>
          <cell r="I1097">
            <v>2023</v>
          </cell>
          <cell r="J1097" t="str">
            <v>Actual</v>
          </cell>
        </row>
        <row r="1098">
          <cell r="B1098" t="str">
            <v>ATC</v>
          </cell>
          <cell r="C1098">
            <v>3</v>
          </cell>
          <cell r="D1098" t="str">
            <v>SGN G2</v>
          </cell>
          <cell r="E1098" t="str">
            <v>Sea</v>
          </cell>
          <cell r="F1098" t="str">
            <v>CS</v>
          </cell>
          <cell r="G1098">
            <v>11</v>
          </cell>
          <cell r="H1098">
            <v>0.22941594907407409</v>
          </cell>
          <cell r="I1098">
            <v>2023</v>
          </cell>
          <cell r="J1098" t="str">
            <v>Actual</v>
          </cell>
        </row>
        <row r="1099">
          <cell r="B1099" t="str">
            <v>ATCSTS</v>
          </cell>
          <cell r="C1099">
            <v>3</v>
          </cell>
          <cell r="D1099" t="str">
            <v>SGN G2</v>
          </cell>
          <cell r="E1099" t="str">
            <v>Sea</v>
          </cell>
          <cell r="F1099" t="str">
            <v>CS</v>
          </cell>
          <cell r="G1099">
            <v>7</v>
          </cell>
          <cell r="H1099">
            <v>5.4057378472222216E-2</v>
          </cell>
          <cell r="I1099">
            <v>2023</v>
          </cell>
          <cell r="J1099" t="str">
            <v>Actual</v>
          </cell>
        </row>
        <row r="1100">
          <cell r="B1100" t="str">
            <v>ATS</v>
          </cell>
          <cell r="C1100">
            <v>3</v>
          </cell>
          <cell r="D1100" t="str">
            <v>SGN G2</v>
          </cell>
          <cell r="E1100" t="str">
            <v>Sea</v>
          </cell>
          <cell r="F1100" t="str">
            <v>CS</v>
          </cell>
          <cell r="G1100">
            <v>19</v>
          </cell>
          <cell r="H1100">
            <v>6.4121151620370354E-2</v>
          </cell>
          <cell r="I1100">
            <v>2023</v>
          </cell>
          <cell r="J1100" t="str">
            <v>Actual</v>
          </cell>
        </row>
        <row r="1101">
          <cell r="B1101" t="str">
            <v>HORBAC</v>
          </cell>
          <cell r="C1101">
            <v>3</v>
          </cell>
          <cell r="D1101" t="str">
            <v>SGN G2</v>
          </cell>
          <cell r="E1101" t="str">
            <v>Sea</v>
          </cell>
          <cell r="F1101" t="str">
            <v>CS</v>
          </cell>
          <cell r="G1101">
            <v>2</v>
          </cell>
          <cell r="H1101">
            <v>3.4955902777777777E-2</v>
          </cell>
          <cell r="I1101">
            <v>2023</v>
          </cell>
          <cell r="J1101" t="str">
            <v>Actual</v>
          </cell>
        </row>
        <row r="1102">
          <cell r="B1102" t="str">
            <v>HORBUB</v>
          </cell>
          <cell r="C1102">
            <v>3</v>
          </cell>
          <cell r="D1102" t="str">
            <v>SGN G2</v>
          </cell>
          <cell r="E1102" t="str">
            <v>Sea</v>
          </cell>
          <cell r="F1102" t="str">
            <v>CS</v>
          </cell>
          <cell r="G1102">
            <v>0</v>
          </cell>
          <cell r="H1102">
            <v>0</v>
          </cell>
          <cell r="I1102">
            <v>2023</v>
          </cell>
          <cell r="J1102" t="str">
            <v>Actual</v>
          </cell>
        </row>
        <row r="1103">
          <cell r="B1103" t="str">
            <v>HOSLEY</v>
          </cell>
          <cell r="C1103">
            <v>3</v>
          </cell>
          <cell r="D1103" t="str">
            <v>SGN G2</v>
          </cell>
          <cell r="E1103" t="str">
            <v>Sea</v>
          </cell>
          <cell r="F1103" t="str">
            <v>CS</v>
          </cell>
          <cell r="G1103">
            <v>0</v>
          </cell>
          <cell r="H1103">
            <v>0</v>
          </cell>
          <cell r="I1103">
            <v>2023</v>
          </cell>
          <cell r="J1103" t="str">
            <v>Actual</v>
          </cell>
        </row>
        <row r="1104">
          <cell r="B1104" t="str">
            <v>JCREW</v>
          </cell>
          <cell r="C1104">
            <v>3</v>
          </cell>
          <cell r="D1104" t="str">
            <v>SGN G2</v>
          </cell>
          <cell r="E1104" t="str">
            <v>Sea</v>
          </cell>
          <cell r="F1104" t="str">
            <v>CS</v>
          </cell>
          <cell r="G1104">
            <v>14</v>
          </cell>
          <cell r="H1104">
            <v>0.31202864583333328</v>
          </cell>
          <cell r="I1104">
            <v>2023</v>
          </cell>
          <cell r="J1104" t="str">
            <v>Actual</v>
          </cell>
        </row>
        <row r="1105">
          <cell r="B1105" t="str">
            <v>NBAL</v>
          </cell>
          <cell r="C1105">
            <v>3</v>
          </cell>
          <cell r="D1105" t="str">
            <v>SGN G2</v>
          </cell>
          <cell r="E1105" t="str">
            <v>Sea</v>
          </cell>
          <cell r="F1105" t="str">
            <v>CS</v>
          </cell>
          <cell r="G1105">
            <v>208</v>
          </cell>
          <cell r="H1105">
            <v>1.049204</v>
          </cell>
          <cell r="I1105">
            <v>2023</v>
          </cell>
          <cell r="J1105" t="str">
            <v>Actual</v>
          </cell>
        </row>
        <row r="1106">
          <cell r="B1106" t="str">
            <v>NBC</v>
          </cell>
          <cell r="C1106">
            <v>3</v>
          </cell>
          <cell r="D1106" t="str">
            <v>SGN G2</v>
          </cell>
          <cell r="E1106" t="str">
            <v>Sea</v>
          </cell>
          <cell r="F1106" t="str">
            <v>CS</v>
          </cell>
          <cell r="G1106">
            <v>8</v>
          </cell>
          <cell r="H1106">
            <v>7.1217978395061721E-2</v>
          </cell>
          <cell r="I1106">
            <v>2023</v>
          </cell>
          <cell r="J1106" t="str">
            <v>Actual</v>
          </cell>
        </row>
        <row r="1107">
          <cell r="B1107" t="str">
            <v>NBMY</v>
          </cell>
          <cell r="C1107">
            <v>3</v>
          </cell>
          <cell r="D1107" t="str">
            <v>SGN G2</v>
          </cell>
          <cell r="E1107" t="str">
            <v>Sea</v>
          </cell>
          <cell r="F1107" t="str">
            <v>CS</v>
          </cell>
          <cell r="G1107">
            <v>0</v>
          </cell>
          <cell r="H1107">
            <v>0</v>
          </cell>
          <cell r="I1107">
            <v>2023</v>
          </cell>
          <cell r="J1107" t="str">
            <v>Actual</v>
          </cell>
        </row>
        <row r="1108">
          <cell r="B1108" t="str">
            <v>NBSG</v>
          </cell>
          <cell r="C1108">
            <v>3</v>
          </cell>
          <cell r="D1108" t="str">
            <v>SGN G2</v>
          </cell>
          <cell r="E1108" t="str">
            <v>Sea</v>
          </cell>
          <cell r="F1108" t="str">
            <v>CS</v>
          </cell>
          <cell r="G1108">
            <v>37</v>
          </cell>
          <cell r="H1108">
            <v>0.40960188368055556</v>
          </cell>
          <cell r="I1108">
            <v>2023</v>
          </cell>
          <cell r="J1108" t="str">
            <v>Actual</v>
          </cell>
        </row>
        <row r="1109">
          <cell r="B1109" t="str">
            <v>UADSHP</v>
          </cell>
          <cell r="C1109">
            <v>3</v>
          </cell>
          <cell r="D1109" t="str">
            <v>SGN G2</v>
          </cell>
          <cell r="E1109" t="str">
            <v>Sea</v>
          </cell>
          <cell r="F1109" t="str">
            <v>CS</v>
          </cell>
          <cell r="G1109">
            <v>6</v>
          </cell>
          <cell r="H1109">
            <v>3.3190625000000001E-2</v>
          </cell>
          <cell r="I1109">
            <v>2023</v>
          </cell>
          <cell r="J1109" t="str">
            <v>Actual</v>
          </cell>
        </row>
        <row r="1110">
          <cell r="B1110" t="str">
            <v>WARMEX</v>
          </cell>
          <cell r="C1110">
            <v>3</v>
          </cell>
          <cell r="D1110" t="str">
            <v>SGN G2</v>
          </cell>
          <cell r="E1110" t="str">
            <v>Sea</v>
          </cell>
          <cell r="F1110" t="str">
            <v>CS</v>
          </cell>
          <cell r="G1110">
            <v>0</v>
          </cell>
          <cell r="H1110">
            <v>0</v>
          </cell>
          <cell r="I1110">
            <v>2023</v>
          </cell>
          <cell r="J1110" t="str">
            <v>Actual</v>
          </cell>
        </row>
        <row r="1111">
          <cell r="B1111" t="str">
            <v>XIRGA</v>
          </cell>
          <cell r="C1111">
            <v>3</v>
          </cell>
          <cell r="D1111" t="str">
            <v>SGN G5</v>
          </cell>
          <cell r="E1111" t="str">
            <v>Sea</v>
          </cell>
          <cell r="F1111" t="str">
            <v>CS</v>
          </cell>
          <cell r="G1111">
            <v>0</v>
          </cell>
          <cell r="H1111">
            <v>0</v>
          </cell>
          <cell r="I1111">
            <v>2023</v>
          </cell>
          <cell r="J1111" t="str">
            <v>Actual</v>
          </cell>
        </row>
        <row r="1112">
          <cell r="B1112" t="str">
            <v>XWASO</v>
          </cell>
          <cell r="C1112">
            <v>3</v>
          </cell>
          <cell r="D1112" t="str">
            <v>SGN G2</v>
          </cell>
          <cell r="E1112" t="str">
            <v>Sea</v>
          </cell>
          <cell r="F1112" t="str">
            <v>CS</v>
          </cell>
          <cell r="G1112">
            <v>1</v>
          </cell>
          <cell r="H1112">
            <v>7.0552083333333335E-2</v>
          </cell>
          <cell r="I1112">
            <v>2023</v>
          </cell>
          <cell r="J1112" t="str">
            <v>Actual</v>
          </cell>
        </row>
        <row r="1113">
          <cell r="B1113" t="str">
            <v>AEO</v>
          </cell>
          <cell r="C1113">
            <v>3</v>
          </cell>
          <cell r="D1113" t="str">
            <v>SGN G3</v>
          </cell>
          <cell r="E1113" t="str">
            <v>Sea</v>
          </cell>
          <cell r="F1113" t="str">
            <v>CS</v>
          </cell>
          <cell r="G1113">
            <v>129</v>
          </cell>
          <cell r="H1113">
            <v>0.147140625</v>
          </cell>
          <cell r="I1113">
            <v>2023</v>
          </cell>
          <cell r="J1113" t="str">
            <v>Actual</v>
          </cell>
        </row>
        <row r="1114">
          <cell r="B1114" t="str">
            <v>AEOHK</v>
          </cell>
          <cell r="C1114">
            <v>3</v>
          </cell>
          <cell r="D1114" t="str">
            <v>SGN G3</v>
          </cell>
          <cell r="E1114" t="str">
            <v>Sea</v>
          </cell>
          <cell r="F1114" t="str">
            <v>CS</v>
          </cell>
          <cell r="G1114">
            <v>0</v>
          </cell>
          <cell r="H1114">
            <v>1.8524181547619048E-2</v>
          </cell>
          <cell r="I1114">
            <v>2023</v>
          </cell>
          <cell r="J1114" t="str">
            <v>Actual</v>
          </cell>
        </row>
        <row r="1115">
          <cell r="B1115" t="str">
            <v>AEOJP</v>
          </cell>
          <cell r="C1115">
            <v>3</v>
          </cell>
          <cell r="D1115" t="str">
            <v>SGN G3</v>
          </cell>
          <cell r="E1115" t="str">
            <v>Sea</v>
          </cell>
          <cell r="F1115" t="str">
            <v>CS</v>
          </cell>
          <cell r="G1115">
            <v>0</v>
          </cell>
          <cell r="H1115">
            <v>0</v>
          </cell>
          <cell r="I1115">
            <v>2023</v>
          </cell>
          <cell r="J1115" t="str">
            <v>Actual</v>
          </cell>
        </row>
        <row r="1116">
          <cell r="B1116" t="str">
            <v>AEOMEX</v>
          </cell>
          <cell r="C1116">
            <v>3</v>
          </cell>
          <cell r="D1116" t="str">
            <v>SGN G3</v>
          </cell>
          <cell r="E1116" t="str">
            <v>Sea</v>
          </cell>
          <cell r="F1116" t="str">
            <v>CS</v>
          </cell>
          <cell r="G1116">
            <v>0</v>
          </cell>
          <cell r="H1116">
            <v>0</v>
          </cell>
          <cell r="I1116">
            <v>2023</v>
          </cell>
          <cell r="J1116" t="str">
            <v>Actual</v>
          </cell>
        </row>
        <row r="1117">
          <cell r="B1117" t="str">
            <v>AEOMIX</v>
          </cell>
          <cell r="C1117">
            <v>3</v>
          </cell>
          <cell r="D1117" t="str">
            <v>SGN G3</v>
          </cell>
          <cell r="E1117" t="str">
            <v>Sea</v>
          </cell>
          <cell r="F1117" t="str">
            <v>CS</v>
          </cell>
          <cell r="G1117">
            <v>0</v>
          </cell>
          <cell r="H1117">
            <v>0</v>
          </cell>
          <cell r="I1117">
            <v>2023</v>
          </cell>
          <cell r="J1117" t="str">
            <v>Actual</v>
          </cell>
        </row>
        <row r="1118">
          <cell r="B1118" t="str">
            <v>AEOSHA</v>
          </cell>
          <cell r="C1118">
            <v>3</v>
          </cell>
          <cell r="D1118" t="str">
            <v>SGN G3</v>
          </cell>
          <cell r="E1118" t="str">
            <v>Sea</v>
          </cell>
          <cell r="F1118" t="str">
            <v>CS</v>
          </cell>
          <cell r="G1118">
            <v>0</v>
          </cell>
          <cell r="H1118">
            <v>0</v>
          </cell>
          <cell r="I1118">
            <v>2023</v>
          </cell>
          <cell r="J1118" t="str">
            <v>Actual</v>
          </cell>
        </row>
        <row r="1119">
          <cell r="B1119" t="str">
            <v>AGRON</v>
          </cell>
          <cell r="C1119">
            <v>3</v>
          </cell>
          <cell r="D1119" t="str">
            <v>SGN G3</v>
          </cell>
          <cell r="E1119" t="str">
            <v>Sea</v>
          </cell>
          <cell r="F1119" t="str">
            <v>CS</v>
          </cell>
          <cell r="G1119">
            <v>0</v>
          </cell>
          <cell r="H1119">
            <v>0</v>
          </cell>
          <cell r="I1119">
            <v>2023</v>
          </cell>
          <cell r="J1119" t="str">
            <v>Actual</v>
          </cell>
        </row>
        <row r="1120">
          <cell r="B1120" t="str">
            <v>BELL</v>
          </cell>
          <cell r="C1120">
            <v>3</v>
          </cell>
          <cell r="D1120" t="str">
            <v>SGN G3</v>
          </cell>
          <cell r="E1120" t="str">
            <v>Sea</v>
          </cell>
          <cell r="F1120" t="str">
            <v>CS</v>
          </cell>
          <cell r="G1120">
            <v>0</v>
          </cell>
          <cell r="H1120">
            <v>0</v>
          </cell>
          <cell r="I1120">
            <v>2023</v>
          </cell>
          <cell r="J1120" t="str">
            <v>Actual</v>
          </cell>
        </row>
        <row r="1121">
          <cell r="B1121" t="str">
            <v>BHBEJ</v>
          </cell>
          <cell r="C1121">
            <v>3</v>
          </cell>
          <cell r="D1121" t="str">
            <v>SGN G3</v>
          </cell>
          <cell r="E1121" t="str">
            <v>Sea</v>
          </cell>
          <cell r="F1121" t="str">
            <v>CS</v>
          </cell>
          <cell r="G1121">
            <v>2</v>
          </cell>
          <cell r="H1121">
            <v>2.9677083333333337E-2</v>
          </cell>
          <cell r="I1121">
            <v>2023</v>
          </cell>
          <cell r="J1121" t="str">
            <v>Actual</v>
          </cell>
        </row>
        <row r="1122">
          <cell r="B1122" t="str">
            <v>BPS</v>
          </cell>
          <cell r="C1122">
            <v>3</v>
          </cell>
          <cell r="D1122" t="str">
            <v>SGN G3</v>
          </cell>
          <cell r="E1122" t="str">
            <v>Sea</v>
          </cell>
          <cell r="F1122" t="str">
            <v>CS</v>
          </cell>
          <cell r="G1122">
            <v>0</v>
          </cell>
          <cell r="H1122">
            <v>0</v>
          </cell>
          <cell r="I1122">
            <v>2023</v>
          </cell>
          <cell r="J1122" t="str">
            <v>Actual</v>
          </cell>
        </row>
        <row r="1123">
          <cell r="B1123" t="str">
            <v>BPSH</v>
          </cell>
          <cell r="C1123">
            <v>3</v>
          </cell>
          <cell r="D1123" t="str">
            <v>SGN G3</v>
          </cell>
          <cell r="E1123" t="str">
            <v>Sea</v>
          </cell>
          <cell r="F1123" t="str">
            <v>CS</v>
          </cell>
          <cell r="G1123">
            <v>0</v>
          </cell>
          <cell r="H1123">
            <v>0</v>
          </cell>
          <cell r="I1123">
            <v>2023</v>
          </cell>
          <cell r="J1123" t="str">
            <v>Actual</v>
          </cell>
        </row>
        <row r="1124">
          <cell r="B1124" t="str">
            <v>BPSHCA</v>
          </cell>
          <cell r="C1124">
            <v>3</v>
          </cell>
          <cell r="D1124" t="str">
            <v>SGN G3</v>
          </cell>
          <cell r="E1124" t="str">
            <v>Sea</v>
          </cell>
          <cell r="F1124" t="str">
            <v>CS</v>
          </cell>
          <cell r="G1124">
            <v>4</v>
          </cell>
          <cell r="H1124">
            <v>6.4236111111111091E-2</v>
          </cell>
          <cell r="I1124">
            <v>2023</v>
          </cell>
          <cell r="J1124" t="str">
            <v>Actual</v>
          </cell>
        </row>
        <row r="1125">
          <cell r="B1125" t="str">
            <v>BPSHUB</v>
          </cell>
          <cell r="C1125">
            <v>3</v>
          </cell>
          <cell r="D1125" t="str">
            <v>SGN G3</v>
          </cell>
          <cell r="E1125" t="str">
            <v>Sea</v>
          </cell>
          <cell r="F1125" t="str">
            <v>CS</v>
          </cell>
          <cell r="G1125">
            <v>0</v>
          </cell>
          <cell r="H1125">
            <v>0</v>
          </cell>
          <cell r="I1125">
            <v>2023</v>
          </cell>
          <cell r="J1125" t="str">
            <v>Actual</v>
          </cell>
        </row>
        <row r="1126">
          <cell r="B1126" t="str">
            <v>BPSL</v>
          </cell>
          <cell r="C1126">
            <v>3</v>
          </cell>
          <cell r="D1126" t="str">
            <v>SGN G3</v>
          </cell>
          <cell r="E1126" t="str">
            <v>Sea</v>
          </cell>
          <cell r="F1126" t="str">
            <v>CS</v>
          </cell>
          <cell r="G1126">
            <v>0</v>
          </cell>
          <cell r="H1126">
            <v>0</v>
          </cell>
          <cell r="I1126">
            <v>2023</v>
          </cell>
          <cell r="J1126" t="str">
            <v>Actual</v>
          </cell>
        </row>
        <row r="1127">
          <cell r="B1127" t="str">
            <v>BRYLAN</v>
          </cell>
          <cell r="C1127">
            <v>3</v>
          </cell>
          <cell r="D1127" t="str">
            <v>SGN G3</v>
          </cell>
          <cell r="E1127" t="str">
            <v>Sea</v>
          </cell>
          <cell r="F1127" t="str">
            <v>CS</v>
          </cell>
          <cell r="G1127">
            <v>0</v>
          </cell>
          <cell r="H1127">
            <v>0</v>
          </cell>
          <cell r="I1127">
            <v>2023</v>
          </cell>
          <cell r="J1127" t="str">
            <v>Actual</v>
          </cell>
        </row>
        <row r="1128">
          <cell r="B1128" t="str">
            <v>CHEWY</v>
          </cell>
          <cell r="C1128">
            <v>3</v>
          </cell>
          <cell r="D1128" t="str">
            <v>SGN G3</v>
          </cell>
          <cell r="E1128" t="str">
            <v>Sea</v>
          </cell>
          <cell r="F1128" t="str">
            <v>CS</v>
          </cell>
          <cell r="G1128">
            <v>0</v>
          </cell>
          <cell r="H1128">
            <v>0</v>
          </cell>
          <cell r="I1128">
            <v>2023</v>
          </cell>
          <cell r="J1128" t="str">
            <v>Actual</v>
          </cell>
        </row>
        <row r="1129">
          <cell r="B1129" t="str">
            <v>CLUSH</v>
          </cell>
          <cell r="C1129">
            <v>3</v>
          </cell>
          <cell r="D1129" t="str">
            <v>SGN G3</v>
          </cell>
          <cell r="E1129" t="str">
            <v>Sea</v>
          </cell>
          <cell r="F1129" t="str">
            <v>CS</v>
          </cell>
          <cell r="G1129">
            <v>0</v>
          </cell>
          <cell r="H1129">
            <v>0</v>
          </cell>
          <cell r="I1129">
            <v>2023</v>
          </cell>
          <cell r="J1129" t="str">
            <v>Actual</v>
          </cell>
        </row>
        <row r="1130">
          <cell r="B1130" t="str">
            <v>DEICH</v>
          </cell>
          <cell r="C1130">
            <v>3</v>
          </cell>
          <cell r="D1130" t="str">
            <v>SGN G3</v>
          </cell>
          <cell r="E1130" t="str">
            <v>Sea</v>
          </cell>
          <cell r="F1130" t="str">
            <v>CS</v>
          </cell>
          <cell r="G1130">
            <v>36</v>
          </cell>
          <cell r="H1130">
            <v>0.61949071662499999</v>
          </cell>
          <cell r="I1130">
            <v>2023</v>
          </cell>
          <cell r="J1130" t="str">
            <v>Actual</v>
          </cell>
        </row>
        <row r="1131">
          <cell r="B1131" t="str">
            <v>DEICUK</v>
          </cell>
          <cell r="C1131">
            <v>3</v>
          </cell>
          <cell r="D1131" t="str">
            <v>SGN G3</v>
          </cell>
          <cell r="E1131" t="str">
            <v>Sea</v>
          </cell>
          <cell r="F1131" t="str">
            <v>CS</v>
          </cell>
          <cell r="G1131">
            <v>0</v>
          </cell>
          <cell r="H1131">
            <v>0</v>
          </cell>
          <cell r="I1131">
            <v>2023</v>
          </cell>
          <cell r="J1131" t="str">
            <v>Actual</v>
          </cell>
        </row>
        <row r="1132">
          <cell r="B1132" t="str">
            <v>DEMO</v>
          </cell>
          <cell r="C1132">
            <v>3</v>
          </cell>
          <cell r="D1132" t="str">
            <v>SGN G3</v>
          </cell>
          <cell r="E1132" t="str">
            <v>Sea</v>
          </cell>
          <cell r="F1132" t="str">
            <v>CS</v>
          </cell>
          <cell r="G1132">
            <v>0</v>
          </cell>
          <cell r="H1132">
            <v>0</v>
          </cell>
          <cell r="I1132">
            <v>2023</v>
          </cell>
          <cell r="J1132" t="str">
            <v>Actual</v>
          </cell>
        </row>
        <row r="1133">
          <cell r="B1133" t="str">
            <v>EDDIEB</v>
          </cell>
          <cell r="C1133">
            <v>3</v>
          </cell>
          <cell r="D1133" t="str">
            <v>SGN G3</v>
          </cell>
          <cell r="E1133" t="str">
            <v>Sea</v>
          </cell>
          <cell r="F1133" t="str">
            <v>CS</v>
          </cell>
          <cell r="G1133">
            <v>6</v>
          </cell>
          <cell r="H1133">
            <v>4.9984166666666677E-2</v>
          </cell>
          <cell r="I1133">
            <v>2023</v>
          </cell>
          <cell r="J1133" t="str">
            <v>Actual</v>
          </cell>
        </row>
        <row r="1134">
          <cell r="B1134" t="str">
            <v>EMCOLS</v>
          </cell>
          <cell r="C1134">
            <v>3</v>
          </cell>
          <cell r="D1134" t="str">
            <v>SGN G3</v>
          </cell>
          <cell r="E1134" t="str">
            <v>Sea</v>
          </cell>
          <cell r="F1134" t="str">
            <v>CS</v>
          </cell>
          <cell r="G1134">
            <v>0</v>
          </cell>
          <cell r="H1134">
            <v>0</v>
          </cell>
          <cell r="I1134">
            <v>2023</v>
          </cell>
          <cell r="J1134" t="str">
            <v>Actual</v>
          </cell>
        </row>
        <row r="1135">
          <cell r="B1135" t="str">
            <v>ENGRS</v>
          </cell>
          <cell r="C1135">
            <v>3</v>
          </cell>
          <cell r="D1135" t="str">
            <v>SGN G3</v>
          </cell>
          <cell r="E1135" t="str">
            <v>Sea</v>
          </cell>
          <cell r="F1135" t="str">
            <v>CS</v>
          </cell>
          <cell r="G1135">
            <v>6</v>
          </cell>
          <cell r="H1135">
            <v>3.5382252604166664E-2</v>
          </cell>
          <cell r="I1135">
            <v>2023</v>
          </cell>
          <cell r="J1135" t="str">
            <v>Actual</v>
          </cell>
        </row>
        <row r="1136">
          <cell r="B1136" t="str">
            <v>ENSHOE</v>
          </cell>
          <cell r="C1136">
            <v>3</v>
          </cell>
          <cell r="D1136" t="str">
            <v>SGN G3</v>
          </cell>
          <cell r="E1136" t="str">
            <v>Sea</v>
          </cell>
          <cell r="F1136" t="str">
            <v>CS</v>
          </cell>
          <cell r="G1136">
            <v>2</v>
          </cell>
          <cell r="H1136">
            <v>2.7777777777777779E-5</v>
          </cell>
          <cell r="I1136">
            <v>2023</v>
          </cell>
          <cell r="J1136" t="str">
            <v>Actual</v>
          </cell>
        </row>
        <row r="1137">
          <cell r="B1137" t="str">
            <v>ENSPOR</v>
          </cell>
          <cell r="C1137">
            <v>3</v>
          </cell>
          <cell r="D1137" t="str">
            <v>SGN G3</v>
          </cell>
          <cell r="E1137" t="str">
            <v>Sea</v>
          </cell>
          <cell r="F1137" t="str">
            <v>CS</v>
          </cell>
          <cell r="G1137">
            <v>4</v>
          </cell>
          <cell r="H1137">
            <v>2.3722222222222224E-2</v>
          </cell>
          <cell r="I1137">
            <v>2023</v>
          </cell>
          <cell r="J1137" t="str">
            <v>Actual</v>
          </cell>
        </row>
        <row r="1138">
          <cell r="B1138" t="str">
            <v>ESPRIT</v>
          </cell>
          <cell r="C1138">
            <v>3</v>
          </cell>
          <cell r="D1138" t="str">
            <v>SGN G3</v>
          </cell>
          <cell r="E1138" t="str">
            <v>Sea</v>
          </cell>
          <cell r="F1138" t="str">
            <v>CS</v>
          </cell>
          <cell r="G1138">
            <v>0</v>
          </cell>
          <cell r="H1138">
            <v>0</v>
          </cell>
          <cell r="I1138">
            <v>2023</v>
          </cell>
          <cell r="J1138" t="str">
            <v>Actual</v>
          </cell>
        </row>
        <row r="1139">
          <cell r="B1139" t="str">
            <v>FOOTCA</v>
          </cell>
          <cell r="C1139">
            <v>3</v>
          </cell>
          <cell r="D1139" t="str">
            <v>SGN G3</v>
          </cell>
          <cell r="E1139" t="str">
            <v>Sea</v>
          </cell>
          <cell r="F1139" t="str">
            <v>CS</v>
          </cell>
          <cell r="G1139">
            <v>0</v>
          </cell>
          <cell r="H1139">
            <v>0</v>
          </cell>
          <cell r="I1139">
            <v>2023</v>
          </cell>
          <cell r="J1139" t="str">
            <v>Actual</v>
          </cell>
        </row>
        <row r="1140">
          <cell r="B1140" t="str">
            <v>FOOTRT</v>
          </cell>
          <cell r="C1140">
            <v>3</v>
          </cell>
          <cell r="D1140" t="str">
            <v>SGN G3</v>
          </cell>
          <cell r="E1140" t="str">
            <v>Sea</v>
          </cell>
          <cell r="F1140" t="str">
            <v>CS</v>
          </cell>
          <cell r="G1140">
            <v>0</v>
          </cell>
          <cell r="H1140">
            <v>0</v>
          </cell>
          <cell r="I1140">
            <v>2023</v>
          </cell>
          <cell r="J1140" t="str">
            <v>Actual</v>
          </cell>
        </row>
        <row r="1141">
          <cell r="B1141" t="str">
            <v>FOOTTE</v>
          </cell>
          <cell r="C1141">
            <v>3</v>
          </cell>
          <cell r="D1141" t="str">
            <v>SGN G3</v>
          </cell>
          <cell r="E1141" t="str">
            <v>Sea</v>
          </cell>
          <cell r="F1141" t="str">
            <v>CS</v>
          </cell>
          <cell r="G1141">
            <v>0</v>
          </cell>
          <cell r="H1141">
            <v>0</v>
          </cell>
          <cell r="I1141">
            <v>2023</v>
          </cell>
          <cell r="J1141" t="str">
            <v>Actual</v>
          </cell>
        </row>
        <row r="1142">
          <cell r="B1142" t="str">
            <v>GORE</v>
          </cell>
          <cell r="C1142">
            <v>3</v>
          </cell>
          <cell r="D1142" t="str">
            <v>SGN G3</v>
          </cell>
          <cell r="E1142" t="str">
            <v>Sea</v>
          </cell>
          <cell r="F1142" t="str">
            <v>CS</v>
          </cell>
          <cell r="G1142">
            <v>0</v>
          </cell>
          <cell r="H1142">
            <v>0</v>
          </cell>
          <cell r="I1142">
            <v>2023</v>
          </cell>
          <cell r="J1142" t="str">
            <v>Actual</v>
          </cell>
        </row>
        <row r="1143">
          <cell r="B1143" t="str">
            <v>HAGGAR</v>
          </cell>
          <cell r="C1143">
            <v>3</v>
          </cell>
          <cell r="D1143" t="str">
            <v>SGN G3</v>
          </cell>
          <cell r="E1143" t="str">
            <v>Sea</v>
          </cell>
          <cell r="F1143" t="str">
            <v>CS</v>
          </cell>
          <cell r="G1143">
            <v>0</v>
          </cell>
          <cell r="H1143">
            <v>0</v>
          </cell>
          <cell r="I1143">
            <v>2023</v>
          </cell>
          <cell r="J1143" t="str">
            <v>Actual</v>
          </cell>
        </row>
        <row r="1144">
          <cell r="B1144" t="str">
            <v>HBIRAW</v>
          </cell>
          <cell r="C1144">
            <v>3</v>
          </cell>
          <cell r="D1144" t="str">
            <v>SGN G3</v>
          </cell>
          <cell r="E1144" t="str">
            <v>Sea</v>
          </cell>
          <cell r="F1144" t="str">
            <v>CS</v>
          </cell>
          <cell r="G1144">
            <v>2</v>
          </cell>
          <cell r="H1144">
            <v>1.3768750000000001E-2</v>
          </cell>
          <cell r="I1144">
            <v>2023</v>
          </cell>
          <cell r="J1144" t="str">
            <v>Actual</v>
          </cell>
        </row>
        <row r="1145">
          <cell r="B1145" t="str">
            <v>HUNK</v>
          </cell>
          <cell r="C1145">
            <v>3</v>
          </cell>
          <cell r="D1145" t="str">
            <v>SGN G3</v>
          </cell>
          <cell r="E1145" t="str">
            <v>Sea</v>
          </cell>
          <cell r="F1145" t="str">
            <v>CS</v>
          </cell>
          <cell r="G1145">
            <v>0</v>
          </cell>
          <cell r="H1145">
            <v>0</v>
          </cell>
          <cell r="I1145">
            <v>2023</v>
          </cell>
          <cell r="J1145" t="str">
            <v>Actual</v>
          </cell>
        </row>
        <row r="1146">
          <cell r="B1146" t="str">
            <v>MYSHOE</v>
          </cell>
          <cell r="C1146">
            <v>3</v>
          </cell>
          <cell r="D1146" t="str">
            <v>SGN G3</v>
          </cell>
          <cell r="E1146" t="str">
            <v>Sea</v>
          </cell>
          <cell r="F1146" t="str">
            <v>CS</v>
          </cell>
          <cell r="G1146">
            <v>0</v>
          </cell>
          <cell r="H1146">
            <v>0</v>
          </cell>
          <cell r="I1146">
            <v>2023</v>
          </cell>
          <cell r="J1146" t="str">
            <v>Actual</v>
          </cell>
        </row>
        <row r="1147">
          <cell r="B1147" t="str">
            <v>OFWO</v>
          </cell>
          <cell r="C1147">
            <v>3</v>
          </cell>
          <cell r="D1147" t="str">
            <v>SGN G3</v>
          </cell>
          <cell r="E1147" t="str">
            <v>Sea</v>
          </cell>
          <cell r="F1147" t="str">
            <v>CS</v>
          </cell>
          <cell r="G1147">
            <v>0</v>
          </cell>
          <cell r="H1147">
            <v>0</v>
          </cell>
          <cell r="I1147">
            <v>2023</v>
          </cell>
          <cell r="J1147" t="str">
            <v>Actual</v>
          </cell>
        </row>
        <row r="1148">
          <cell r="B1148" t="str">
            <v>PESPO</v>
          </cell>
          <cell r="C1148">
            <v>3</v>
          </cell>
          <cell r="D1148" t="str">
            <v>SGN G3</v>
          </cell>
          <cell r="E1148" t="str">
            <v>Sea</v>
          </cell>
          <cell r="F1148" t="str">
            <v>CS</v>
          </cell>
          <cell r="G1148">
            <v>0</v>
          </cell>
          <cell r="H1148">
            <v>0</v>
          </cell>
          <cell r="I1148">
            <v>2023</v>
          </cell>
          <cell r="J1148" t="str">
            <v>Actual</v>
          </cell>
        </row>
        <row r="1149">
          <cell r="B1149" t="str">
            <v>RACK</v>
          </cell>
          <cell r="C1149">
            <v>3</v>
          </cell>
          <cell r="D1149" t="str">
            <v>SGN G3</v>
          </cell>
          <cell r="E1149" t="str">
            <v>Sea</v>
          </cell>
          <cell r="F1149" t="str">
            <v>CS</v>
          </cell>
          <cell r="G1149">
            <v>0</v>
          </cell>
          <cell r="H1149">
            <v>0</v>
          </cell>
          <cell r="I1149">
            <v>2023</v>
          </cell>
          <cell r="J1149" t="str">
            <v>Actual</v>
          </cell>
        </row>
        <row r="1150">
          <cell r="B1150" t="str">
            <v>RH</v>
          </cell>
          <cell r="C1150">
            <v>3</v>
          </cell>
          <cell r="D1150" t="str">
            <v>SGN G3</v>
          </cell>
          <cell r="E1150" t="str">
            <v>Sea</v>
          </cell>
          <cell r="F1150" t="str">
            <v>CS</v>
          </cell>
          <cell r="G1150">
            <v>41</v>
          </cell>
          <cell r="H1150">
            <v>0.76780695048309178</v>
          </cell>
          <cell r="I1150">
            <v>2023</v>
          </cell>
          <cell r="J1150" t="str">
            <v>Actual</v>
          </cell>
        </row>
        <row r="1151">
          <cell r="B1151" t="str">
            <v>RSGC</v>
          </cell>
          <cell r="C1151">
            <v>3</v>
          </cell>
          <cell r="D1151" t="str">
            <v>SGN G3</v>
          </cell>
          <cell r="E1151" t="str">
            <v>Sea</v>
          </cell>
          <cell r="F1151" t="str">
            <v>CS</v>
          </cell>
          <cell r="G1151">
            <v>5</v>
          </cell>
          <cell r="H1151">
            <v>7.1137152777777782E-2</v>
          </cell>
          <cell r="I1151">
            <v>2023</v>
          </cell>
          <cell r="J1151" t="str">
            <v>Actual</v>
          </cell>
        </row>
        <row r="1152">
          <cell r="B1152" t="str">
            <v>SPST</v>
          </cell>
          <cell r="C1152">
            <v>3</v>
          </cell>
          <cell r="D1152" t="str">
            <v>SGN G3</v>
          </cell>
          <cell r="E1152" t="str">
            <v>Sea</v>
          </cell>
          <cell r="F1152" t="str">
            <v>CS</v>
          </cell>
          <cell r="G1152">
            <v>0</v>
          </cell>
          <cell r="H1152">
            <v>0</v>
          </cell>
          <cell r="I1152">
            <v>2023</v>
          </cell>
          <cell r="J1152" t="str">
            <v>Actual</v>
          </cell>
        </row>
        <row r="1153">
          <cell r="B1153" t="str">
            <v>TKMAXX</v>
          </cell>
          <cell r="C1153">
            <v>3</v>
          </cell>
          <cell r="D1153" t="str">
            <v>SGN G3</v>
          </cell>
          <cell r="E1153" t="str">
            <v>Sea</v>
          </cell>
          <cell r="F1153" t="str">
            <v>CS</v>
          </cell>
          <cell r="G1153">
            <v>72</v>
          </cell>
          <cell r="H1153">
            <v>0.24412994812318267</v>
          </cell>
          <cell r="I1153">
            <v>2023</v>
          </cell>
          <cell r="J1153" t="str">
            <v>Actual</v>
          </cell>
        </row>
        <row r="1154">
          <cell r="B1154" t="str">
            <v>TOTES</v>
          </cell>
          <cell r="C1154">
            <v>3</v>
          </cell>
          <cell r="D1154" t="str">
            <v>SGN G3</v>
          </cell>
          <cell r="E1154" t="str">
            <v>Sea</v>
          </cell>
          <cell r="F1154" t="str">
            <v>CS</v>
          </cell>
          <cell r="G1154">
            <v>0</v>
          </cell>
          <cell r="H1154">
            <v>0</v>
          </cell>
          <cell r="I1154">
            <v>2023</v>
          </cell>
          <cell r="J1154" t="str">
            <v>Actual</v>
          </cell>
        </row>
        <row r="1155">
          <cell r="B1155" t="str">
            <v>URBAN</v>
          </cell>
          <cell r="C1155">
            <v>3</v>
          </cell>
          <cell r="D1155" t="str">
            <v>SGN G3</v>
          </cell>
          <cell r="E1155" t="str">
            <v>Sea</v>
          </cell>
          <cell r="F1155" t="str">
            <v>CS</v>
          </cell>
          <cell r="G1155">
            <v>121</v>
          </cell>
          <cell r="H1155">
            <v>1.0557337528935185</v>
          </cell>
          <cell r="I1155">
            <v>2023</v>
          </cell>
          <cell r="J1155" t="str">
            <v>Actual</v>
          </cell>
        </row>
        <row r="1156">
          <cell r="B1156" t="str">
            <v>VANHA</v>
          </cell>
          <cell r="C1156">
            <v>3</v>
          </cell>
          <cell r="D1156" t="str">
            <v>SGN G3</v>
          </cell>
          <cell r="E1156" t="str">
            <v>Sea</v>
          </cell>
          <cell r="F1156" t="str">
            <v>CS</v>
          </cell>
          <cell r="G1156">
            <v>0</v>
          </cell>
          <cell r="H1156">
            <v>0</v>
          </cell>
          <cell r="I1156">
            <v>2023</v>
          </cell>
          <cell r="J1156" t="str">
            <v>Actual</v>
          </cell>
        </row>
        <row r="1157">
          <cell r="B1157" t="str">
            <v>WYNBRG</v>
          </cell>
          <cell r="C1157">
            <v>3</v>
          </cell>
          <cell r="D1157" t="str">
            <v>SGN G3</v>
          </cell>
          <cell r="E1157" t="str">
            <v>Sea</v>
          </cell>
          <cell r="F1157" t="str">
            <v>CS</v>
          </cell>
          <cell r="G1157">
            <v>0</v>
          </cell>
          <cell r="H1157">
            <v>0</v>
          </cell>
          <cell r="I1157">
            <v>2023</v>
          </cell>
          <cell r="J1157" t="str">
            <v>Actual</v>
          </cell>
        </row>
        <row r="1158">
          <cell r="B1158" t="str">
            <v>XSCIN</v>
          </cell>
          <cell r="C1158">
            <v>3</v>
          </cell>
          <cell r="D1158" t="str">
            <v>SGN G3</v>
          </cell>
          <cell r="E1158" t="str">
            <v>Sea</v>
          </cell>
          <cell r="F1158" t="str">
            <v>CS</v>
          </cell>
          <cell r="G1158">
            <v>0</v>
          </cell>
          <cell r="H1158">
            <v>0</v>
          </cell>
          <cell r="I1158">
            <v>2023</v>
          </cell>
          <cell r="J1158" t="str">
            <v>Actual</v>
          </cell>
        </row>
        <row r="1159">
          <cell r="B1159" t="str">
            <v>ALLM</v>
          </cell>
          <cell r="C1159">
            <v>3</v>
          </cell>
          <cell r="D1159" t="str">
            <v>SGN G4</v>
          </cell>
          <cell r="E1159" t="str">
            <v>Sea</v>
          </cell>
          <cell r="F1159" t="str">
            <v>CS</v>
          </cell>
          <cell r="G1159">
            <v>0</v>
          </cell>
          <cell r="H1159">
            <v>4.149100098619329E-3</v>
          </cell>
          <cell r="I1159">
            <v>2023</v>
          </cell>
          <cell r="J1159" t="str">
            <v>Actual</v>
          </cell>
        </row>
        <row r="1160">
          <cell r="B1160" t="str">
            <v>BOSE</v>
          </cell>
          <cell r="C1160">
            <v>3</v>
          </cell>
          <cell r="D1160" t="str">
            <v>SGN G4</v>
          </cell>
          <cell r="E1160" t="str">
            <v>Sea</v>
          </cell>
          <cell r="F1160" t="str">
            <v>CS</v>
          </cell>
          <cell r="G1160">
            <v>5</v>
          </cell>
          <cell r="H1160">
            <v>0.13213798868312757</v>
          </cell>
          <cell r="I1160">
            <v>2023</v>
          </cell>
          <cell r="J1160" t="str">
            <v>Actual</v>
          </cell>
        </row>
        <row r="1161">
          <cell r="B1161" t="str">
            <v>CKACEU</v>
          </cell>
          <cell r="C1161">
            <v>3</v>
          </cell>
          <cell r="D1161" t="str">
            <v>SGN G4</v>
          </cell>
          <cell r="E1161" t="str">
            <v>Sea</v>
          </cell>
          <cell r="F1161" t="str">
            <v>CS</v>
          </cell>
          <cell r="G1161">
            <v>0</v>
          </cell>
          <cell r="H1161">
            <v>0</v>
          </cell>
          <cell r="I1161">
            <v>2023</v>
          </cell>
          <cell r="J1161" t="str">
            <v>Actual</v>
          </cell>
        </row>
        <row r="1162">
          <cell r="B1162" t="str">
            <v>CKFWEU</v>
          </cell>
          <cell r="C1162">
            <v>3</v>
          </cell>
          <cell r="D1162" t="str">
            <v>SGN G4</v>
          </cell>
          <cell r="E1162" t="str">
            <v>Sea</v>
          </cell>
          <cell r="F1162" t="str">
            <v>CS</v>
          </cell>
          <cell r="G1162">
            <v>0</v>
          </cell>
          <cell r="H1162">
            <v>0</v>
          </cell>
          <cell r="I1162">
            <v>2023</v>
          </cell>
          <cell r="J1162" t="str">
            <v>Actual</v>
          </cell>
        </row>
        <row r="1163">
          <cell r="B1163" t="str">
            <v>CKJEEU</v>
          </cell>
          <cell r="C1163">
            <v>3</v>
          </cell>
          <cell r="D1163" t="str">
            <v>SGN G4</v>
          </cell>
          <cell r="E1163" t="str">
            <v>Sea</v>
          </cell>
          <cell r="F1163" t="str">
            <v>CS</v>
          </cell>
          <cell r="G1163">
            <v>2</v>
          </cell>
          <cell r="H1163">
            <v>4.6784722222222228E-2</v>
          </cell>
          <cell r="I1163">
            <v>2023</v>
          </cell>
          <cell r="J1163" t="str">
            <v>Actual</v>
          </cell>
        </row>
        <row r="1164">
          <cell r="B1164" t="str">
            <v>CKMSEU</v>
          </cell>
          <cell r="C1164">
            <v>3</v>
          </cell>
          <cell r="D1164" t="str">
            <v>SGN G4</v>
          </cell>
          <cell r="E1164" t="str">
            <v>Sea</v>
          </cell>
          <cell r="F1164" t="str">
            <v>CS</v>
          </cell>
          <cell r="G1164">
            <v>0</v>
          </cell>
          <cell r="H1164">
            <v>0</v>
          </cell>
          <cell r="I1164">
            <v>2023</v>
          </cell>
          <cell r="J1164" t="str">
            <v>Actual</v>
          </cell>
        </row>
        <row r="1165">
          <cell r="B1165" t="str">
            <v>CKPFEU</v>
          </cell>
          <cell r="C1165">
            <v>3</v>
          </cell>
          <cell r="D1165" t="str">
            <v>SGN G4</v>
          </cell>
          <cell r="E1165" t="str">
            <v>Sea</v>
          </cell>
          <cell r="F1165" t="str">
            <v>CS</v>
          </cell>
          <cell r="G1165">
            <v>4</v>
          </cell>
          <cell r="H1165">
            <v>5.7736111111111106E-2</v>
          </cell>
          <cell r="I1165">
            <v>2023</v>
          </cell>
          <cell r="J1165" t="str">
            <v>Actual</v>
          </cell>
        </row>
        <row r="1166">
          <cell r="B1166" t="str">
            <v>CKRTEU</v>
          </cell>
          <cell r="C1166">
            <v>3</v>
          </cell>
          <cell r="D1166" t="str">
            <v>SGN G4</v>
          </cell>
          <cell r="E1166" t="str">
            <v>Sea</v>
          </cell>
          <cell r="F1166" t="str">
            <v>CS</v>
          </cell>
          <cell r="G1166">
            <v>2</v>
          </cell>
          <cell r="H1166">
            <v>4.6784722222222228E-2</v>
          </cell>
          <cell r="I1166">
            <v>2023</v>
          </cell>
          <cell r="J1166" t="str">
            <v>Actual</v>
          </cell>
        </row>
        <row r="1167">
          <cell r="B1167" t="str">
            <v>CKSWEU</v>
          </cell>
          <cell r="C1167">
            <v>3</v>
          </cell>
          <cell r="D1167" t="str">
            <v>SGN G4</v>
          </cell>
          <cell r="E1167" t="str">
            <v>Sea</v>
          </cell>
          <cell r="F1167" t="str">
            <v>CS</v>
          </cell>
          <cell r="G1167">
            <v>14</v>
          </cell>
          <cell r="H1167">
            <v>0.32749305555555552</v>
          </cell>
          <cell r="I1167">
            <v>2023</v>
          </cell>
          <cell r="J1167" t="str">
            <v>Actual</v>
          </cell>
        </row>
        <row r="1168">
          <cell r="B1168" t="str">
            <v>DICKS</v>
          </cell>
          <cell r="C1168">
            <v>3</v>
          </cell>
          <cell r="D1168" t="str">
            <v>SGN G4</v>
          </cell>
          <cell r="E1168" t="str">
            <v>Sea</v>
          </cell>
          <cell r="F1168" t="str">
            <v>CS</v>
          </cell>
          <cell r="G1168">
            <v>0</v>
          </cell>
          <cell r="H1168">
            <v>0</v>
          </cell>
          <cell r="I1168">
            <v>2023</v>
          </cell>
          <cell r="J1168" t="str">
            <v>Actual</v>
          </cell>
        </row>
        <row r="1169">
          <cell r="B1169" t="str">
            <v>ELDOR</v>
          </cell>
          <cell r="C1169">
            <v>3</v>
          </cell>
          <cell r="D1169" t="str">
            <v>SGN G4</v>
          </cell>
          <cell r="E1169" t="str">
            <v>Sea</v>
          </cell>
          <cell r="F1169" t="str">
            <v>CS</v>
          </cell>
          <cell r="G1169">
            <v>1</v>
          </cell>
          <cell r="H1169">
            <v>3.9531635802469135E-2</v>
          </cell>
          <cell r="I1169">
            <v>2023</v>
          </cell>
          <cell r="J1169" t="str">
            <v>Actual</v>
          </cell>
        </row>
        <row r="1170">
          <cell r="B1170" t="str">
            <v>GAP</v>
          </cell>
          <cell r="C1170">
            <v>3</v>
          </cell>
          <cell r="D1170" t="str">
            <v>SGN G4</v>
          </cell>
          <cell r="E1170" t="str">
            <v>Sea</v>
          </cell>
          <cell r="F1170" t="str">
            <v>CS</v>
          </cell>
          <cell r="G1170">
            <v>997</v>
          </cell>
          <cell r="H1170">
            <v>1.811277248263889</v>
          </cell>
          <cell r="I1170">
            <v>2023</v>
          </cell>
          <cell r="J1170" t="str">
            <v>Actual</v>
          </cell>
        </row>
        <row r="1171">
          <cell r="B1171" t="str">
            <v>IMAGE</v>
          </cell>
          <cell r="C1171">
            <v>3</v>
          </cell>
          <cell r="D1171" t="str">
            <v>SGN G4</v>
          </cell>
          <cell r="E1171" t="str">
            <v>Sea</v>
          </cell>
          <cell r="F1171" t="str">
            <v>CS</v>
          </cell>
          <cell r="G1171">
            <v>0</v>
          </cell>
          <cell r="H1171">
            <v>0</v>
          </cell>
          <cell r="I1171">
            <v>2023</v>
          </cell>
          <cell r="J1171" t="str">
            <v>Actual</v>
          </cell>
        </row>
        <row r="1172">
          <cell r="B1172" t="str">
            <v>ITGM</v>
          </cell>
          <cell r="C1172">
            <v>3</v>
          </cell>
          <cell r="D1172" t="str">
            <v>SGN G4</v>
          </cell>
          <cell r="E1172" t="str">
            <v>Sea</v>
          </cell>
          <cell r="F1172" t="str">
            <v>CS</v>
          </cell>
          <cell r="G1172">
            <v>0</v>
          </cell>
          <cell r="H1172">
            <v>0</v>
          </cell>
          <cell r="I1172">
            <v>2023</v>
          </cell>
          <cell r="J1172" t="str">
            <v>Actual</v>
          </cell>
        </row>
        <row r="1173">
          <cell r="B1173" t="str">
            <v>OBIITA</v>
          </cell>
          <cell r="C1173">
            <v>3</v>
          </cell>
          <cell r="D1173" t="str">
            <v>SGN G4</v>
          </cell>
          <cell r="E1173" t="str">
            <v>Sea</v>
          </cell>
          <cell r="F1173" t="str">
            <v>CS</v>
          </cell>
          <cell r="G1173">
            <v>0</v>
          </cell>
          <cell r="H1173">
            <v>0</v>
          </cell>
          <cell r="I1173">
            <v>2023</v>
          </cell>
          <cell r="J1173" t="str">
            <v>Actual</v>
          </cell>
        </row>
        <row r="1174">
          <cell r="B1174" t="str">
            <v>OBIPOL</v>
          </cell>
          <cell r="C1174">
            <v>3</v>
          </cell>
          <cell r="D1174" t="str">
            <v>SGN G4</v>
          </cell>
          <cell r="E1174" t="str">
            <v>Sea</v>
          </cell>
          <cell r="F1174" t="str">
            <v>CS</v>
          </cell>
          <cell r="G1174">
            <v>1</v>
          </cell>
          <cell r="H1174">
            <v>2.2363888888888891E-2</v>
          </cell>
          <cell r="I1174">
            <v>2023</v>
          </cell>
          <cell r="J1174" t="str">
            <v>Actual</v>
          </cell>
        </row>
        <row r="1175">
          <cell r="B1175" t="str">
            <v>OUTDOR</v>
          </cell>
          <cell r="C1175">
            <v>3</v>
          </cell>
          <cell r="D1175" t="str">
            <v>SGN G4</v>
          </cell>
          <cell r="E1175" t="str">
            <v>Sea</v>
          </cell>
          <cell r="F1175" t="str">
            <v>CS</v>
          </cell>
          <cell r="G1175">
            <v>230</v>
          </cell>
          <cell r="H1175">
            <v>2.9146927469135808</v>
          </cell>
          <cell r="I1175">
            <v>2023</v>
          </cell>
          <cell r="J1175" t="str">
            <v>Actual</v>
          </cell>
        </row>
        <row r="1176">
          <cell r="B1176" t="str">
            <v>PACSUN</v>
          </cell>
          <cell r="C1176">
            <v>3</v>
          </cell>
          <cell r="D1176" t="str">
            <v>SGN G4</v>
          </cell>
          <cell r="E1176" t="str">
            <v>Sea</v>
          </cell>
          <cell r="F1176" t="str">
            <v>CS</v>
          </cell>
          <cell r="G1176">
            <v>4</v>
          </cell>
          <cell r="H1176">
            <v>0.10410924145299146</v>
          </cell>
          <cell r="I1176">
            <v>2023</v>
          </cell>
          <cell r="J1176" t="str">
            <v>Actual</v>
          </cell>
        </row>
        <row r="1177">
          <cell r="B1177" t="str">
            <v>RIPC</v>
          </cell>
          <cell r="C1177">
            <v>3</v>
          </cell>
          <cell r="D1177" t="str">
            <v>SGN G4</v>
          </cell>
          <cell r="E1177" t="str">
            <v>Sea</v>
          </cell>
          <cell r="F1177" t="str">
            <v>CS</v>
          </cell>
          <cell r="G1177">
            <v>0</v>
          </cell>
          <cell r="H1177">
            <v>0</v>
          </cell>
          <cell r="I1177">
            <v>2023</v>
          </cell>
          <cell r="J1177" t="str">
            <v>Actual</v>
          </cell>
        </row>
        <row r="1178">
          <cell r="B1178" t="str">
            <v>RIPP</v>
          </cell>
          <cell r="C1178">
            <v>3</v>
          </cell>
          <cell r="D1178" t="str">
            <v>SGN G4</v>
          </cell>
          <cell r="E1178" t="str">
            <v>Sea</v>
          </cell>
          <cell r="F1178" t="str">
            <v>CS</v>
          </cell>
          <cell r="G1178">
            <v>0</v>
          </cell>
          <cell r="H1178">
            <v>0</v>
          </cell>
          <cell r="I1178">
            <v>2023</v>
          </cell>
          <cell r="J1178" t="str">
            <v>Actual</v>
          </cell>
        </row>
        <row r="1179">
          <cell r="B1179" t="str">
            <v>SPENCR</v>
          </cell>
          <cell r="C1179">
            <v>3</v>
          </cell>
          <cell r="D1179" t="str">
            <v>SGN G4</v>
          </cell>
          <cell r="E1179" t="str">
            <v>Sea</v>
          </cell>
          <cell r="F1179" t="str">
            <v>CS</v>
          </cell>
          <cell r="G1179">
            <v>0</v>
          </cell>
          <cell r="H1179">
            <v>0</v>
          </cell>
          <cell r="I1179">
            <v>2023</v>
          </cell>
          <cell r="J1179" t="str">
            <v>Actual</v>
          </cell>
        </row>
        <row r="1180">
          <cell r="B1180" t="str">
            <v>TOMBOD</v>
          </cell>
          <cell r="C1180">
            <v>3</v>
          </cell>
          <cell r="D1180" t="str">
            <v>SGN G4</v>
          </cell>
          <cell r="E1180" t="str">
            <v>Sea</v>
          </cell>
          <cell r="F1180" t="str">
            <v>CS</v>
          </cell>
          <cell r="G1180">
            <v>2</v>
          </cell>
          <cell r="H1180">
            <v>2.9770833333333333E-2</v>
          </cell>
          <cell r="I1180">
            <v>2023</v>
          </cell>
          <cell r="J1180" t="str">
            <v>Actual</v>
          </cell>
        </row>
        <row r="1181">
          <cell r="B1181" t="str">
            <v>TOMFTW</v>
          </cell>
          <cell r="C1181">
            <v>3</v>
          </cell>
          <cell r="D1181" t="str">
            <v>SGN G4</v>
          </cell>
          <cell r="E1181" t="str">
            <v>Sea</v>
          </cell>
          <cell r="F1181" t="str">
            <v>CS</v>
          </cell>
          <cell r="G1181">
            <v>6</v>
          </cell>
          <cell r="H1181">
            <v>7.9608333333333323E-2</v>
          </cell>
          <cell r="I1181">
            <v>2023</v>
          </cell>
          <cell r="J1181" t="str">
            <v>Actual</v>
          </cell>
        </row>
        <row r="1182">
          <cell r="B1182" t="str">
            <v>TOMHAN</v>
          </cell>
          <cell r="C1182">
            <v>3</v>
          </cell>
          <cell r="D1182" t="str">
            <v>SGN G4</v>
          </cell>
          <cell r="E1182" t="str">
            <v>Sea</v>
          </cell>
          <cell r="F1182" t="str">
            <v>CS</v>
          </cell>
          <cell r="G1182">
            <v>0</v>
          </cell>
          <cell r="H1182">
            <v>0</v>
          </cell>
          <cell r="I1182">
            <v>2023</v>
          </cell>
          <cell r="J1182" t="str">
            <v>Actual</v>
          </cell>
        </row>
        <row r="1183">
          <cell r="B1183" t="str">
            <v>TOMJEU</v>
          </cell>
          <cell r="C1183">
            <v>3</v>
          </cell>
          <cell r="D1183" t="str">
            <v>SGN G4</v>
          </cell>
          <cell r="E1183" t="str">
            <v>Sea</v>
          </cell>
          <cell r="F1183" t="str">
            <v>CS</v>
          </cell>
          <cell r="G1183">
            <v>0</v>
          </cell>
          <cell r="H1183">
            <v>0</v>
          </cell>
          <cell r="I1183">
            <v>2023</v>
          </cell>
          <cell r="J1183" t="str">
            <v>Actual</v>
          </cell>
        </row>
        <row r="1184">
          <cell r="B1184" t="str">
            <v>TOMRTL</v>
          </cell>
          <cell r="C1184">
            <v>3</v>
          </cell>
          <cell r="D1184" t="str">
            <v>SGN G4</v>
          </cell>
          <cell r="E1184" t="str">
            <v>Sea</v>
          </cell>
          <cell r="F1184" t="str">
            <v>CS</v>
          </cell>
          <cell r="G1184">
            <v>12</v>
          </cell>
          <cell r="H1184">
            <v>0.19626388888888888</v>
          </cell>
          <cell r="I1184">
            <v>2023</v>
          </cell>
          <cell r="J1184" t="str">
            <v>Actual</v>
          </cell>
        </row>
        <row r="1185">
          <cell r="B1185" t="str">
            <v>TRU</v>
          </cell>
          <cell r="C1185">
            <v>3</v>
          </cell>
          <cell r="D1185" t="str">
            <v>SGN G4</v>
          </cell>
          <cell r="E1185" t="str">
            <v>Sea</v>
          </cell>
          <cell r="F1185" t="str">
            <v>CS</v>
          </cell>
          <cell r="G1185">
            <v>0</v>
          </cell>
          <cell r="H1185">
            <v>0</v>
          </cell>
          <cell r="I1185">
            <v>2023</v>
          </cell>
          <cell r="J1185" t="str">
            <v>Actual</v>
          </cell>
        </row>
        <row r="1186">
          <cell r="B1186" t="str">
            <v>AAFES</v>
          </cell>
          <cell r="C1186">
            <v>3</v>
          </cell>
          <cell r="D1186" t="str">
            <v>SGN G5</v>
          </cell>
          <cell r="E1186" t="str">
            <v>Sea</v>
          </cell>
          <cell r="F1186" t="str">
            <v>CS</v>
          </cell>
          <cell r="G1186">
            <v>27</v>
          </cell>
          <cell r="H1186">
            <v>1.4248945312500001</v>
          </cell>
          <cell r="I1186">
            <v>2023</v>
          </cell>
          <cell r="J1186" t="str">
            <v>Actual</v>
          </cell>
        </row>
        <row r="1187">
          <cell r="B1187" t="str">
            <v>ALLB</v>
          </cell>
          <cell r="C1187">
            <v>3</v>
          </cell>
          <cell r="D1187" t="str">
            <v>SGN G5</v>
          </cell>
          <cell r="E1187" t="str">
            <v>Sea</v>
          </cell>
          <cell r="F1187" t="str">
            <v>CS</v>
          </cell>
          <cell r="G1187">
            <v>1</v>
          </cell>
          <cell r="H1187">
            <v>6.1345486111111111E-2</v>
          </cell>
          <cell r="I1187">
            <v>2023</v>
          </cell>
          <cell r="J1187" t="str">
            <v>Actual</v>
          </cell>
        </row>
        <row r="1188">
          <cell r="B1188" t="str">
            <v>DORM</v>
          </cell>
          <cell r="C1188">
            <v>3</v>
          </cell>
          <cell r="D1188" t="str">
            <v>SGN G5</v>
          </cell>
          <cell r="E1188" t="str">
            <v>Sea</v>
          </cell>
          <cell r="F1188" t="str">
            <v>CS</v>
          </cell>
          <cell r="G1188">
            <v>0</v>
          </cell>
          <cell r="H1188">
            <v>0</v>
          </cell>
          <cell r="I1188">
            <v>2023</v>
          </cell>
          <cell r="J1188" t="str">
            <v>Actual</v>
          </cell>
        </row>
        <row r="1189">
          <cell r="B1189" t="str">
            <v>DSAQSP</v>
          </cell>
          <cell r="C1189">
            <v>3</v>
          </cell>
          <cell r="D1189" t="str">
            <v>SGN G5</v>
          </cell>
          <cell r="E1189" t="str">
            <v>Sea</v>
          </cell>
          <cell r="F1189" t="str">
            <v>CS</v>
          </cell>
          <cell r="G1189">
            <v>1</v>
          </cell>
          <cell r="H1189">
            <v>6.5942708333333336E-2</v>
          </cell>
          <cell r="I1189">
            <v>2023</v>
          </cell>
          <cell r="J1189" t="str">
            <v>Actual</v>
          </cell>
        </row>
        <row r="1190">
          <cell r="B1190" t="str">
            <v>EMCI</v>
          </cell>
          <cell r="C1190">
            <v>3</v>
          </cell>
          <cell r="D1190" t="str">
            <v>SGN G5</v>
          </cell>
          <cell r="E1190" t="str">
            <v>Sea</v>
          </cell>
          <cell r="F1190" t="str">
            <v>CS</v>
          </cell>
          <cell r="G1190">
            <v>0</v>
          </cell>
          <cell r="H1190">
            <v>0</v>
          </cell>
          <cell r="I1190">
            <v>2023</v>
          </cell>
          <cell r="J1190" t="str">
            <v>Actual</v>
          </cell>
        </row>
        <row r="1191">
          <cell r="B1191" t="str">
            <v>LIICO</v>
          </cell>
          <cell r="C1191">
            <v>3</v>
          </cell>
          <cell r="D1191" t="str">
            <v>SGN G5</v>
          </cell>
          <cell r="E1191" t="str">
            <v>Sea</v>
          </cell>
          <cell r="F1191" t="str">
            <v>CS</v>
          </cell>
          <cell r="G1191">
            <v>1</v>
          </cell>
          <cell r="H1191">
            <v>0.1469513888888889</v>
          </cell>
          <cell r="I1191">
            <v>2023</v>
          </cell>
          <cell r="J1191" t="str">
            <v>Actual</v>
          </cell>
        </row>
        <row r="1192">
          <cell r="B1192" t="str">
            <v>LIIRE</v>
          </cell>
          <cell r="C1192">
            <v>3</v>
          </cell>
          <cell r="D1192" t="str">
            <v>SGN G5</v>
          </cell>
          <cell r="E1192" t="str">
            <v>Sea</v>
          </cell>
          <cell r="F1192" t="str">
            <v>CS</v>
          </cell>
          <cell r="G1192">
            <v>1</v>
          </cell>
          <cell r="H1192">
            <v>0.50300347222222219</v>
          </cell>
          <cell r="I1192">
            <v>2023</v>
          </cell>
          <cell r="J1192" t="str">
            <v>Actual</v>
          </cell>
        </row>
        <row r="1193">
          <cell r="B1193" t="str">
            <v>LIIWWR</v>
          </cell>
          <cell r="C1193">
            <v>3</v>
          </cell>
          <cell r="D1193" t="str">
            <v>SGN G5</v>
          </cell>
          <cell r="E1193" t="str">
            <v>Sea</v>
          </cell>
          <cell r="F1193" t="str">
            <v>CS</v>
          </cell>
          <cell r="G1193">
            <v>0</v>
          </cell>
          <cell r="H1193">
            <v>0</v>
          </cell>
          <cell r="I1193">
            <v>2023</v>
          </cell>
          <cell r="J1193" t="str">
            <v>Actual</v>
          </cell>
        </row>
        <row r="1194">
          <cell r="B1194" t="str">
            <v>MKI</v>
          </cell>
          <cell r="C1194">
            <v>3</v>
          </cell>
          <cell r="D1194" t="str">
            <v>SGN G5</v>
          </cell>
          <cell r="E1194" t="str">
            <v>Sea</v>
          </cell>
          <cell r="F1194" t="str">
            <v>CS</v>
          </cell>
          <cell r="G1194">
            <v>0</v>
          </cell>
          <cell r="H1194">
            <v>0</v>
          </cell>
          <cell r="I1194">
            <v>2023</v>
          </cell>
          <cell r="J1194" t="str">
            <v>Actual</v>
          </cell>
        </row>
        <row r="1195">
          <cell r="B1195" t="str">
            <v>NHAC</v>
          </cell>
          <cell r="C1195">
            <v>3</v>
          </cell>
          <cell r="D1195" t="str">
            <v>SGN G5</v>
          </cell>
          <cell r="E1195" t="str">
            <v>Sea</v>
          </cell>
          <cell r="F1195" t="str">
            <v>CS</v>
          </cell>
          <cell r="G1195">
            <v>0</v>
          </cell>
          <cell r="H1195">
            <v>0</v>
          </cell>
          <cell r="I1195">
            <v>2023</v>
          </cell>
          <cell r="J1195" t="str">
            <v>Actual</v>
          </cell>
        </row>
        <row r="1196">
          <cell r="B1196" t="str">
            <v>PVHJA</v>
          </cell>
          <cell r="C1196">
            <v>3</v>
          </cell>
          <cell r="D1196" t="str">
            <v>SGN G5</v>
          </cell>
          <cell r="E1196" t="str">
            <v>Sea</v>
          </cell>
          <cell r="F1196" t="str">
            <v>CS</v>
          </cell>
          <cell r="G1196">
            <v>2</v>
          </cell>
          <cell r="H1196">
            <v>7.957552083333333E-2</v>
          </cell>
          <cell r="I1196">
            <v>2023</v>
          </cell>
          <cell r="J1196" t="str">
            <v>Actual</v>
          </cell>
        </row>
        <row r="1197">
          <cell r="B1197" t="str">
            <v>THAS</v>
          </cell>
          <cell r="C1197">
            <v>3</v>
          </cell>
          <cell r="D1197" t="str">
            <v>SGN G5</v>
          </cell>
          <cell r="E1197" t="str">
            <v>Sea</v>
          </cell>
          <cell r="F1197" t="str">
            <v>CS</v>
          </cell>
          <cell r="G1197">
            <v>0</v>
          </cell>
          <cell r="H1197">
            <v>0</v>
          </cell>
          <cell r="I1197">
            <v>2023</v>
          </cell>
          <cell r="J1197" t="str">
            <v>Actual</v>
          </cell>
        </row>
        <row r="1198">
          <cell r="B1198" t="str">
            <v>WARAS</v>
          </cell>
          <cell r="C1198">
            <v>3</v>
          </cell>
          <cell r="D1198" t="str">
            <v>SGN G5</v>
          </cell>
          <cell r="E1198" t="str">
            <v>Sea</v>
          </cell>
          <cell r="F1198" t="str">
            <v>CS</v>
          </cell>
          <cell r="G1198">
            <v>7</v>
          </cell>
          <cell r="H1198">
            <v>0.19886712072649568</v>
          </cell>
          <cell r="I1198">
            <v>2023</v>
          </cell>
          <cell r="J1198" t="str">
            <v>Actual</v>
          </cell>
        </row>
        <row r="1199">
          <cell r="B1199" t="str">
            <v>WYNBRG</v>
          </cell>
          <cell r="C1199">
            <v>3</v>
          </cell>
          <cell r="D1199" t="str">
            <v>SGN G3</v>
          </cell>
          <cell r="E1199" t="str">
            <v>Sea</v>
          </cell>
          <cell r="F1199" t="str">
            <v>CS</v>
          </cell>
          <cell r="G1199">
            <v>0</v>
          </cell>
          <cell r="H1199">
            <v>0</v>
          </cell>
          <cell r="I1199">
            <v>2023</v>
          </cell>
          <cell r="J1199" t="str">
            <v>Actual</v>
          </cell>
        </row>
        <row r="1200">
          <cell r="B1200" t="str">
            <v>X47BL</v>
          </cell>
          <cell r="C1200">
            <v>3</v>
          </cell>
          <cell r="D1200" t="str">
            <v>SGN G5</v>
          </cell>
          <cell r="E1200" t="str">
            <v>Sea</v>
          </cell>
          <cell r="F1200" t="str">
            <v>CS</v>
          </cell>
          <cell r="G1200">
            <v>0</v>
          </cell>
          <cell r="H1200">
            <v>0</v>
          </cell>
          <cell r="I1200">
            <v>2023</v>
          </cell>
          <cell r="J1200" t="str">
            <v>Actual</v>
          </cell>
        </row>
        <row r="1201">
          <cell r="B1201" t="str">
            <v>XATPE</v>
          </cell>
          <cell r="C1201">
            <v>3</v>
          </cell>
          <cell r="D1201" t="str">
            <v>SGN G5</v>
          </cell>
          <cell r="E1201" t="str">
            <v>Sea</v>
          </cell>
          <cell r="F1201" t="str">
            <v>CS</v>
          </cell>
          <cell r="G1201">
            <v>0</v>
          </cell>
          <cell r="H1201">
            <v>0</v>
          </cell>
          <cell r="I1201">
            <v>2023</v>
          </cell>
          <cell r="J1201" t="str">
            <v>Actual</v>
          </cell>
        </row>
        <row r="1202">
          <cell r="B1202" t="str">
            <v>XBLAIN</v>
          </cell>
          <cell r="C1202">
            <v>3</v>
          </cell>
          <cell r="D1202" t="str">
            <v>SGN G5</v>
          </cell>
          <cell r="E1202" t="str">
            <v>Sea</v>
          </cell>
          <cell r="F1202" t="str">
            <v>CS</v>
          </cell>
          <cell r="G1202">
            <v>0</v>
          </cell>
          <cell r="H1202">
            <v>0</v>
          </cell>
          <cell r="I1202">
            <v>2023</v>
          </cell>
          <cell r="J1202" t="str">
            <v>Actual</v>
          </cell>
        </row>
        <row r="1203">
          <cell r="B1203" t="str">
            <v>XCALM</v>
          </cell>
          <cell r="C1203">
            <v>3</v>
          </cell>
          <cell r="D1203" t="str">
            <v>SGN G5</v>
          </cell>
          <cell r="E1203" t="str">
            <v>Sea</v>
          </cell>
          <cell r="F1203" t="str">
            <v>CS</v>
          </cell>
          <cell r="G1203">
            <v>0</v>
          </cell>
          <cell r="H1203">
            <v>0</v>
          </cell>
          <cell r="I1203">
            <v>2023</v>
          </cell>
          <cell r="J1203" t="str">
            <v>Actual</v>
          </cell>
        </row>
        <row r="1204">
          <cell r="B1204" t="str">
            <v>XHBIL</v>
          </cell>
          <cell r="C1204">
            <v>3</v>
          </cell>
          <cell r="D1204" t="str">
            <v>SGN G5</v>
          </cell>
          <cell r="E1204" t="str">
            <v>Sea</v>
          </cell>
          <cell r="F1204" t="str">
            <v>CS</v>
          </cell>
          <cell r="G1204">
            <v>0</v>
          </cell>
          <cell r="H1204">
            <v>0</v>
          </cell>
          <cell r="I1204">
            <v>2023</v>
          </cell>
          <cell r="J1204" t="str">
            <v>Actual</v>
          </cell>
        </row>
        <row r="1205">
          <cell r="B1205" t="str">
            <v>XKEENI</v>
          </cell>
          <cell r="C1205">
            <v>3</v>
          </cell>
          <cell r="D1205" t="str">
            <v>SGN G5</v>
          </cell>
          <cell r="E1205" t="str">
            <v>Sea</v>
          </cell>
          <cell r="F1205" t="str">
            <v>CS</v>
          </cell>
          <cell r="G1205">
            <v>1</v>
          </cell>
          <cell r="H1205">
            <v>5.3733333333333334E-2</v>
          </cell>
          <cell r="I1205">
            <v>2023</v>
          </cell>
          <cell r="J1205" t="str">
            <v>Actual</v>
          </cell>
        </row>
        <row r="1206">
          <cell r="B1206" t="str">
            <v>XREDC</v>
          </cell>
          <cell r="C1206">
            <v>3</v>
          </cell>
          <cell r="D1206" t="str">
            <v>SGN G5</v>
          </cell>
          <cell r="E1206" t="str">
            <v>Sea</v>
          </cell>
          <cell r="F1206" t="str">
            <v>CS</v>
          </cell>
          <cell r="G1206">
            <v>0</v>
          </cell>
          <cell r="H1206">
            <v>0</v>
          </cell>
          <cell r="I1206">
            <v>2023</v>
          </cell>
          <cell r="J1206" t="str">
            <v>Actual</v>
          </cell>
        </row>
        <row r="1207">
          <cell r="B1207" t="str">
            <v>XSOLS</v>
          </cell>
          <cell r="C1207">
            <v>3</v>
          </cell>
          <cell r="D1207" t="str">
            <v>SGN G5</v>
          </cell>
          <cell r="E1207" t="str">
            <v>Sea</v>
          </cell>
          <cell r="F1207" t="str">
            <v>CS</v>
          </cell>
          <cell r="G1207">
            <v>0</v>
          </cell>
          <cell r="H1207">
            <v>0</v>
          </cell>
          <cell r="I1207">
            <v>2023</v>
          </cell>
          <cell r="J1207" t="str">
            <v>Actual</v>
          </cell>
        </row>
        <row r="1208">
          <cell r="B1208" t="str">
            <v>USBOX</v>
          </cell>
          <cell r="C1208">
            <v>3</v>
          </cell>
          <cell r="D1208" t="str">
            <v>SGN G5</v>
          </cell>
          <cell r="E1208" t="str">
            <v>Sea</v>
          </cell>
          <cell r="F1208" t="str">
            <v>CS</v>
          </cell>
          <cell r="G1208">
            <v>0</v>
          </cell>
          <cell r="H1208">
            <v>0.14326388888888889</v>
          </cell>
          <cell r="I1208">
            <v>2023</v>
          </cell>
          <cell r="J1208" t="str">
            <v>Actual</v>
          </cell>
        </row>
        <row r="1209">
          <cell r="B1209" t="str">
            <v>SINBOX</v>
          </cell>
          <cell r="C1209">
            <v>3</v>
          </cell>
          <cell r="D1209" t="str">
            <v>SGN G5</v>
          </cell>
          <cell r="E1209" t="str">
            <v>Sea</v>
          </cell>
          <cell r="F1209" t="str">
            <v>CS</v>
          </cell>
          <cell r="G1209">
            <v>0</v>
          </cell>
          <cell r="H1209">
            <v>0</v>
          </cell>
          <cell r="I1209">
            <v>2023</v>
          </cell>
          <cell r="J1209" t="str">
            <v>Actual</v>
          </cell>
        </row>
        <row r="1210">
          <cell r="B1210" t="str">
            <v>EMLUX</v>
          </cell>
          <cell r="C1210">
            <v>3</v>
          </cell>
          <cell r="D1210" t="str">
            <v>SGN G4</v>
          </cell>
          <cell r="E1210" t="str">
            <v>Sea</v>
          </cell>
          <cell r="F1210" t="str">
            <v>CS</v>
          </cell>
          <cell r="G1210">
            <v>3</v>
          </cell>
          <cell r="H1210">
            <v>6.2410037878787863E-2</v>
          </cell>
          <cell r="I1210">
            <v>2023</v>
          </cell>
          <cell r="J1210" t="str">
            <v>Actual</v>
          </cell>
        </row>
        <row r="1211">
          <cell r="B1211" t="str">
            <v>EUROM</v>
          </cell>
          <cell r="C1211">
            <v>3</v>
          </cell>
          <cell r="D1211" t="str">
            <v>SGN G4</v>
          </cell>
          <cell r="E1211" t="str">
            <v>Sea</v>
          </cell>
          <cell r="F1211" t="str">
            <v>CS</v>
          </cell>
          <cell r="G1211">
            <v>13</v>
          </cell>
          <cell r="H1211">
            <v>0.34685624999999998</v>
          </cell>
          <cell r="I1211">
            <v>2023</v>
          </cell>
          <cell r="J1211" t="str">
            <v>Actual</v>
          </cell>
        </row>
        <row r="1212">
          <cell r="B1212" t="str">
            <v>SWOOSH</v>
          </cell>
          <cell r="C1212">
            <v>3</v>
          </cell>
          <cell r="D1212" t="str">
            <v>SGN G1</v>
          </cell>
          <cell r="E1212" t="str">
            <v>Air</v>
          </cell>
          <cell r="F1212" t="str">
            <v>DOC</v>
          </cell>
          <cell r="G1212">
            <v>34</v>
          </cell>
          <cell r="H1212">
            <v>0</v>
          </cell>
          <cell r="I1212">
            <v>2023</v>
          </cell>
          <cell r="J1212" t="str">
            <v>Actual</v>
          </cell>
        </row>
        <row r="1213">
          <cell r="B1213" t="str">
            <v>CONVRS</v>
          </cell>
          <cell r="C1213">
            <v>3</v>
          </cell>
          <cell r="D1213" t="str">
            <v>SGN G1</v>
          </cell>
          <cell r="E1213" t="str">
            <v>Air</v>
          </cell>
          <cell r="F1213" t="str">
            <v>DOC</v>
          </cell>
          <cell r="G1213">
            <v>2</v>
          </cell>
          <cell r="H1213">
            <v>0</v>
          </cell>
          <cell r="I1213">
            <v>2023</v>
          </cell>
          <cell r="J1213" t="str">
            <v>Actual</v>
          </cell>
        </row>
        <row r="1214">
          <cell r="B1214" t="str">
            <v>COLE</v>
          </cell>
          <cell r="C1214">
            <v>3</v>
          </cell>
          <cell r="D1214" t="str">
            <v>SGN G1</v>
          </cell>
          <cell r="E1214" t="str">
            <v>Air</v>
          </cell>
          <cell r="F1214" t="str">
            <v>DOC</v>
          </cell>
          <cell r="G1214">
            <v>0</v>
          </cell>
          <cell r="H1214">
            <v>0</v>
          </cell>
          <cell r="I1214">
            <v>2023</v>
          </cell>
          <cell r="J1214" t="str">
            <v>Actual</v>
          </cell>
        </row>
        <row r="1215">
          <cell r="B1215" t="str">
            <v>AAFZE</v>
          </cell>
          <cell r="C1215">
            <v>3</v>
          </cell>
          <cell r="D1215" t="str">
            <v>SGN G2</v>
          </cell>
          <cell r="E1215" t="str">
            <v>Air</v>
          </cell>
          <cell r="F1215" t="str">
            <v>DOC</v>
          </cell>
          <cell r="G1215">
            <v>1</v>
          </cell>
          <cell r="H1215">
            <v>0</v>
          </cell>
          <cell r="I1215">
            <v>2023</v>
          </cell>
          <cell r="J1215" t="str">
            <v>Actual</v>
          </cell>
        </row>
        <row r="1216">
          <cell r="B1216" t="str">
            <v>AEBV</v>
          </cell>
          <cell r="C1216">
            <v>3</v>
          </cell>
          <cell r="D1216" t="str">
            <v>SGN G2</v>
          </cell>
          <cell r="E1216" t="str">
            <v>Air</v>
          </cell>
          <cell r="F1216" t="str">
            <v>DOC</v>
          </cell>
          <cell r="G1216">
            <v>0</v>
          </cell>
          <cell r="H1216">
            <v>0</v>
          </cell>
          <cell r="I1216">
            <v>2023</v>
          </cell>
          <cell r="J1216" t="str">
            <v>Actual</v>
          </cell>
        </row>
        <row r="1217">
          <cell r="B1217" t="str">
            <v>ANNINC</v>
          </cell>
          <cell r="C1217">
            <v>3</v>
          </cell>
          <cell r="D1217" t="str">
            <v>SGN G2</v>
          </cell>
          <cell r="E1217" t="str">
            <v>Air</v>
          </cell>
          <cell r="F1217" t="str">
            <v>DOC</v>
          </cell>
          <cell r="G1217">
            <v>0</v>
          </cell>
          <cell r="H1217">
            <v>0</v>
          </cell>
          <cell r="I1217">
            <v>2023</v>
          </cell>
          <cell r="J1217" t="str">
            <v>Actual</v>
          </cell>
        </row>
        <row r="1218">
          <cell r="B1218" t="str">
            <v>ARMOUR</v>
          </cell>
          <cell r="C1218">
            <v>3</v>
          </cell>
          <cell r="D1218" t="str">
            <v>SGN G2</v>
          </cell>
          <cell r="E1218" t="str">
            <v>Air</v>
          </cell>
          <cell r="F1218" t="str">
            <v>DOC</v>
          </cell>
          <cell r="G1218">
            <v>0</v>
          </cell>
          <cell r="H1218">
            <v>0</v>
          </cell>
          <cell r="I1218">
            <v>2023</v>
          </cell>
          <cell r="J1218" t="str">
            <v>Actual</v>
          </cell>
        </row>
        <row r="1219">
          <cell r="B1219" t="str">
            <v>ATC</v>
          </cell>
          <cell r="C1219">
            <v>3</v>
          </cell>
          <cell r="D1219" t="str">
            <v>SGN G2</v>
          </cell>
          <cell r="E1219" t="str">
            <v>Air</v>
          </cell>
          <cell r="F1219" t="str">
            <v>DOC</v>
          </cell>
          <cell r="G1219">
            <v>0</v>
          </cell>
          <cell r="H1219">
            <v>0</v>
          </cell>
          <cell r="I1219">
            <v>2023</v>
          </cell>
          <cell r="J1219" t="str">
            <v>Actual</v>
          </cell>
        </row>
        <row r="1220">
          <cell r="B1220" t="str">
            <v>ATCSTS</v>
          </cell>
          <cell r="C1220">
            <v>3</v>
          </cell>
          <cell r="D1220" t="str">
            <v>SGN G2</v>
          </cell>
          <cell r="E1220" t="str">
            <v>Air</v>
          </cell>
          <cell r="F1220" t="str">
            <v>DOC</v>
          </cell>
          <cell r="G1220">
            <v>0</v>
          </cell>
          <cell r="H1220">
            <v>0</v>
          </cell>
          <cell r="I1220">
            <v>2023</v>
          </cell>
          <cell r="J1220" t="str">
            <v>Actual</v>
          </cell>
        </row>
        <row r="1221">
          <cell r="B1221" t="str">
            <v>ATS</v>
          </cell>
          <cell r="C1221">
            <v>3</v>
          </cell>
          <cell r="D1221" t="str">
            <v>SGN G2</v>
          </cell>
          <cell r="E1221" t="str">
            <v>Air</v>
          </cell>
          <cell r="F1221" t="str">
            <v>DOC</v>
          </cell>
          <cell r="G1221">
            <v>0</v>
          </cell>
          <cell r="H1221">
            <v>0</v>
          </cell>
          <cell r="I1221">
            <v>2023</v>
          </cell>
          <cell r="J1221" t="str">
            <v>Actual</v>
          </cell>
        </row>
        <row r="1222">
          <cell r="B1222" t="str">
            <v>HORBAC</v>
          </cell>
          <cell r="C1222">
            <v>3</v>
          </cell>
          <cell r="D1222" t="str">
            <v>SGN G2</v>
          </cell>
          <cell r="E1222" t="str">
            <v>Air</v>
          </cell>
          <cell r="F1222" t="str">
            <v>DOC</v>
          </cell>
          <cell r="G1222">
            <v>0</v>
          </cell>
          <cell r="H1222">
            <v>0</v>
          </cell>
          <cell r="I1222">
            <v>2023</v>
          </cell>
          <cell r="J1222" t="str">
            <v>Actual</v>
          </cell>
        </row>
        <row r="1223">
          <cell r="B1223" t="str">
            <v>HORBUB</v>
          </cell>
          <cell r="C1223">
            <v>3</v>
          </cell>
          <cell r="D1223" t="str">
            <v>SGN G2</v>
          </cell>
          <cell r="E1223" t="str">
            <v>Air</v>
          </cell>
          <cell r="F1223" t="str">
            <v>DOC</v>
          </cell>
          <cell r="G1223">
            <v>0</v>
          </cell>
          <cell r="H1223">
            <v>0</v>
          </cell>
          <cell r="I1223">
            <v>2023</v>
          </cell>
          <cell r="J1223" t="str">
            <v>Actual</v>
          </cell>
        </row>
        <row r="1224">
          <cell r="B1224" t="str">
            <v>HOSLEY</v>
          </cell>
          <cell r="C1224">
            <v>3</v>
          </cell>
          <cell r="D1224" t="str">
            <v>SGN G2</v>
          </cell>
          <cell r="E1224" t="str">
            <v>Air</v>
          </cell>
          <cell r="F1224" t="str">
            <v>DOC</v>
          </cell>
          <cell r="G1224">
            <v>0</v>
          </cell>
          <cell r="H1224">
            <v>0</v>
          </cell>
          <cell r="I1224">
            <v>2023</v>
          </cell>
          <cell r="J1224" t="str">
            <v>Actual</v>
          </cell>
        </row>
        <row r="1225">
          <cell r="B1225" t="str">
            <v>JCREW</v>
          </cell>
          <cell r="C1225">
            <v>3</v>
          </cell>
          <cell r="D1225" t="str">
            <v>SGN G2</v>
          </cell>
          <cell r="E1225" t="str">
            <v>Air</v>
          </cell>
          <cell r="F1225" t="str">
            <v>DOC</v>
          </cell>
          <cell r="G1225">
            <v>7</v>
          </cell>
          <cell r="H1225">
            <v>0</v>
          </cell>
          <cell r="I1225">
            <v>2023</v>
          </cell>
          <cell r="J1225" t="str">
            <v>Actual</v>
          </cell>
        </row>
        <row r="1226">
          <cell r="B1226" t="str">
            <v>NBAL</v>
          </cell>
          <cell r="C1226">
            <v>3</v>
          </cell>
          <cell r="D1226" t="str">
            <v>SGN G2</v>
          </cell>
          <cell r="E1226" t="str">
            <v>Air</v>
          </cell>
          <cell r="F1226" t="str">
            <v>DOC</v>
          </cell>
          <cell r="G1226">
            <v>31</v>
          </cell>
          <cell r="H1226">
            <v>0</v>
          </cell>
          <cell r="I1226">
            <v>2023</v>
          </cell>
          <cell r="J1226" t="str">
            <v>Actual</v>
          </cell>
        </row>
        <row r="1227">
          <cell r="B1227" t="str">
            <v>NBC</v>
          </cell>
          <cell r="C1227">
            <v>3</v>
          </cell>
          <cell r="D1227" t="str">
            <v>SGN G2</v>
          </cell>
          <cell r="E1227" t="str">
            <v>Air</v>
          </cell>
          <cell r="F1227" t="str">
            <v>DOC</v>
          </cell>
          <cell r="G1227">
            <v>0</v>
          </cell>
          <cell r="H1227">
            <v>0</v>
          </cell>
          <cell r="I1227">
            <v>2023</v>
          </cell>
          <cell r="J1227" t="str">
            <v>Actual</v>
          </cell>
        </row>
        <row r="1228">
          <cell r="B1228" t="str">
            <v>NBMY</v>
          </cell>
          <cell r="C1228">
            <v>3</v>
          </cell>
          <cell r="D1228" t="str">
            <v>SGN G2</v>
          </cell>
          <cell r="E1228" t="str">
            <v>Air</v>
          </cell>
          <cell r="F1228" t="str">
            <v>DOC</v>
          </cell>
          <cell r="G1228">
            <v>0</v>
          </cell>
          <cell r="H1228">
            <v>0</v>
          </cell>
          <cell r="I1228">
            <v>2023</v>
          </cell>
          <cell r="J1228" t="str">
            <v>Actual</v>
          </cell>
        </row>
        <row r="1229">
          <cell r="B1229" t="str">
            <v>NBSG</v>
          </cell>
          <cell r="C1229">
            <v>3</v>
          </cell>
          <cell r="D1229" t="str">
            <v>SGN G2</v>
          </cell>
          <cell r="E1229" t="str">
            <v>Air</v>
          </cell>
          <cell r="F1229" t="str">
            <v>DOC</v>
          </cell>
          <cell r="G1229">
            <v>0</v>
          </cell>
          <cell r="H1229">
            <v>0</v>
          </cell>
          <cell r="I1229">
            <v>2023</v>
          </cell>
          <cell r="J1229" t="str">
            <v>Actual</v>
          </cell>
        </row>
        <row r="1230">
          <cell r="B1230" t="str">
            <v>UADSHP</v>
          </cell>
          <cell r="C1230">
            <v>3</v>
          </cell>
          <cell r="D1230" t="str">
            <v>SGN G2</v>
          </cell>
          <cell r="E1230" t="str">
            <v>Air</v>
          </cell>
          <cell r="F1230" t="str">
            <v>DOC</v>
          </cell>
          <cell r="G1230">
            <v>0</v>
          </cell>
          <cell r="H1230">
            <v>0</v>
          </cell>
          <cell r="I1230">
            <v>2023</v>
          </cell>
          <cell r="J1230" t="str">
            <v>Actual</v>
          </cell>
        </row>
        <row r="1231">
          <cell r="B1231" t="str">
            <v>WARMEX</v>
          </cell>
          <cell r="C1231">
            <v>3</v>
          </cell>
          <cell r="D1231" t="str">
            <v>SGN G2</v>
          </cell>
          <cell r="E1231" t="str">
            <v>Air</v>
          </cell>
          <cell r="F1231" t="str">
            <v>DOC</v>
          </cell>
          <cell r="G1231">
            <v>0</v>
          </cell>
          <cell r="H1231">
            <v>0</v>
          </cell>
          <cell r="I1231">
            <v>2023</v>
          </cell>
          <cell r="J1231" t="str">
            <v>Actual</v>
          </cell>
        </row>
        <row r="1232">
          <cell r="B1232" t="str">
            <v>XIRGA</v>
          </cell>
          <cell r="C1232">
            <v>3</v>
          </cell>
          <cell r="D1232" t="str">
            <v>SGN G5</v>
          </cell>
          <cell r="E1232" t="str">
            <v>Air</v>
          </cell>
          <cell r="F1232" t="str">
            <v>DOC</v>
          </cell>
          <cell r="G1232">
            <v>0</v>
          </cell>
          <cell r="H1232">
            <v>0</v>
          </cell>
          <cell r="I1232">
            <v>2023</v>
          </cell>
          <cell r="J1232" t="str">
            <v>Actual</v>
          </cell>
        </row>
        <row r="1233">
          <cell r="B1233" t="str">
            <v>XWASO</v>
          </cell>
          <cell r="C1233">
            <v>3</v>
          </cell>
          <cell r="D1233" t="str">
            <v>SGN G2</v>
          </cell>
          <cell r="E1233" t="str">
            <v>Air</v>
          </cell>
          <cell r="F1233" t="str">
            <v>DOC</v>
          </cell>
          <cell r="G1233">
            <v>0</v>
          </cell>
          <cell r="H1233">
            <v>0</v>
          </cell>
          <cell r="I1233">
            <v>2023</v>
          </cell>
          <cell r="J1233" t="str">
            <v>Actual</v>
          </cell>
        </row>
        <row r="1234">
          <cell r="B1234" t="str">
            <v>AEO</v>
          </cell>
          <cell r="C1234">
            <v>3</v>
          </cell>
          <cell r="D1234" t="str">
            <v>SGN G3</v>
          </cell>
          <cell r="E1234" t="str">
            <v>Air</v>
          </cell>
          <cell r="F1234" t="str">
            <v>DOC</v>
          </cell>
          <cell r="G1234">
            <v>0</v>
          </cell>
          <cell r="H1234">
            <v>0</v>
          </cell>
          <cell r="I1234">
            <v>2023</v>
          </cell>
          <cell r="J1234" t="str">
            <v>Actual</v>
          </cell>
        </row>
        <row r="1235">
          <cell r="B1235" t="str">
            <v>AEOHK</v>
          </cell>
          <cell r="C1235">
            <v>3</v>
          </cell>
          <cell r="D1235" t="str">
            <v>SGN G3</v>
          </cell>
          <cell r="E1235" t="str">
            <v>Air</v>
          </cell>
          <cell r="F1235" t="str">
            <v>DOC</v>
          </cell>
          <cell r="G1235">
            <v>0</v>
          </cell>
          <cell r="H1235">
            <v>0</v>
          </cell>
          <cell r="I1235">
            <v>2023</v>
          </cell>
          <cell r="J1235" t="str">
            <v>Actual</v>
          </cell>
        </row>
        <row r="1236">
          <cell r="B1236" t="str">
            <v>AEOJP</v>
          </cell>
          <cell r="C1236">
            <v>3</v>
          </cell>
          <cell r="D1236" t="str">
            <v>SGN G3</v>
          </cell>
          <cell r="E1236" t="str">
            <v>Air</v>
          </cell>
          <cell r="F1236" t="str">
            <v>DOC</v>
          </cell>
          <cell r="G1236">
            <v>0</v>
          </cell>
          <cell r="H1236">
            <v>0</v>
          </cell>
          <cell r="I1236">
            <v>2023</v>
          </cell>
          <cell r="J1236" t="str">
            <v>Actual</v>
          </cell>
        </row>
        <row r="1237">
          <cell r="B1237" t="str">
            <v>AEOMEX</v>
          </cell>
          <cell r="C1237">
            <v>3</v>
          </cell>
          <cell r="D1237" t="str">
            <v>SGN G3</v>
          </cell>
          <cell r="E1237" t="str">
            <v>Air</v>
          </cell>
          <cell r="F1237" t="str">
            <v>DOC</v>
          </cell>
          <cell r="G1237">
            <v>0</v>
          </cell>
          <cell r="H1237">
            <v>0</v>
          </cell>
          <cell r="I1237">
            <v>2023</v>
          </cell>
          <cell r="J1237" t="str">
            <v>Actual</v>
          </cell>
        </row>
        <row r="1238">
          <cell r="B1238" t="str">
            <v>AEOMIX</v>
          </cell>
          <cell r="C1238">
            <v>3</v>
          </cell>
          <cell r="D1238" t="str">
            <v>SGN G3</v>
          </cell>
          <cell r="E1238" t="str">
            <v>Air</v>
          </cell>
          <cell r="F1238" t="str">
            <v>DOC</v>
          </cell>
          <cell r="G1238">
            <v>0</v>
          </cell>
          <cell r="H1238">
            <v>0</v>
          </cell>
          <cell r="I1238">
            <v>2023</v>
          </cell>
          <cell r="J1238" t="str">
            <v>Actual</v>
          </cell>
        </row>
        <row r="1239">
          <cell r="B1239" t="str">
            <v>AEOSHA</v>
          </cell>
          <cell r="C1239">
            <v>3</v>
          </cell>
          <cell r="D1239" t="str">
            <v>SGN G3</v>
          </cell>
          <cell r="E1239" t="str">
            <v>Air</v>
          </cell>
          <cell r="F1239" t="str">
            <v>DOC</v>
          </cell>
          <cell r="G1239">
            <v>0</v>
          </cell>
          <cell r="H1239">
            <v>0</v>
          </cell>
          <cell r="I1239">
            <v>2023</v>
          </cell>
          <cell r="J1239" t="str">
            <v>Actual</v>
          </cell>
        </row>
        <row r="1240">
          <cell r="B1240" t="str">
            <v>AGRON</v>
          </cell>
          <cell r="C1240">
            <v>3</v>
          </cell>
          <cell r="D1240" t="str">
            <v>SGN G3</v>
          </cell>
          <cell r="E1240" t="str">
            <v>Air</v>
          </cell>
          <cell r="F1240" t="str">
            <v>DOC</v>
          </cell>
          <cell r="G1240">
            <v>0</v>
          </cell>
          <cell r="H1240">
            <v>0</v>
          </cell>
          <cell r="I1240">
            <v>2023</v>
          </cell>
          <cell r="J1240" t="str">
            <v>Actual</v>
          </cell>
        </row>
        <row r="1241">
          <cell r="B1241" t="str">
            <v>BELL</v>
          </cell>
          <cell r="C1241">
            <v>3</v>
          </cell>
          <cell r="D1241" t="str">
            <v>SGN G3</v>
          </cell>
          <cell r="E1241" t="str">
            <v>Air</v>
          </cell>
          <cell r="F1241" t="str">
            <v>DOC</v>
          </cell>
          <cell r="G1241">
            <v>0</v>
          </cell>
          <cell r="H1241">
            <v>0</v>
          </cell>
          <cell r="I1241">
            <v>2023</v>
          </cell>
          <cell r="J1241" t="str">
            <v>Actual</v>
          </cell>
        </row>
        <row r="1242">
          <cell r="B1242" t="str">
            <v>BHBEJ</v>
          </cell>
          <cell r="C1242">
            <v>3</v>
          </cell>
          <cell r="D1242" t="str">
            <v>SGN G3</v>
          </cell>
          <cell r="E1242" t="str">
            <v>Air</v>
          </cell>
          <cell r="F1242" t="str">
            <v>DOC</v>
          </cell>
          <cell r="G1242">
            <v>0</v>
          </cell>
          <cell r="H1242">
            <v>0</v>
          </cell>
          <cell r="I1242">
            <v>2023</v>
          </cell>
          <cell r="J1242" t="str">
            <v>Actual</v>
          </cell>
        </row>
        <row r="1243">
          <cell r="B1243" t="str">
            <v>BPS</v>
          </cell>
          <cell r="C1243">
            <v>3</v>
          </cell>
          <cell r="D1243" t="str">
            <v>SGN G3</v>
          </cell>
          <cell r="E1243" t="str">
            <v>Air</v>
          </cell>
          <cell r="F1243" t="str">
            <v>DOC</v>
          </cell>
          <cell r="G1243">
            <v>0</v>
          </cell>
          <cell r="H1243">
            <v>0</v>
          </cell>
          <cell r="I1243">
            <v>2023</v>
          </cell>
          <cell r="J1243" t="str">
            <v>Actual</v>
          </cell>
        </row>
        <row r="1244">
          <cell r="B1244" t="str">
            <v>BPSH</v>
          </cell>
          <cell r="C1244">
            <v>3</v>
          </cell>
          <cell r="D1244" t="str">
            <v>SGN G3</v>
          </cell>
          <cell r="E1244" t="str">
            <v>Air</v>
          </cell>
          <cell r="F1244" t="str">
            <v>DOC</v>
          </cell>
          <cell r="G1244">
            <v>0</v>
          </cell>
          <cell r="H1244">
            <v>0</v>
          </cell>
          <cell r="I1244">
            <v>2023</v>
          </cell>
          <cell r="J1244" t="str">
            <v>Actual</v>
          </cell>
        </row>
        <row r="1245">
          <cell r="B1245" t="str">
            <v>BPSHCA</v>
          </cell>
          <cell r="C1245">
            <v>3</v>
          </cell>
          <cell r="D1245" t="str">
            <v>SGN G3</v>
          </cell>
          <cell r="E1245" t="str">
            <v>Air</v>
          </cell>
          <cell r="F1245" t="str">
            <v>DOC</v>
          </cell>
          <cell r="G1245">
            <v>0</v>
          </cell>
          <cell r="H1245">
            <v>0</v>
          </cell>
          <cell r="I1245">
            <v>2023</v>
          </cell>
          <cell r="J1245" t="str">
            <v>Actual</v>
          </cell>
        </row>
        <row r="1246">
          <cell r="B1246" t="str">
            <v>BPSHUB</v>
          </cell>
          <cell r="C1246">
            <v>3</v>
          </cell>
          <cell r="D1246" t="str">
            <v>SGN G3</v>
          </cell>
          <cell r="E1246" t="str">
            <v>Air</v>
          </cell>
          <cell r="F1246" t="str">
            <v>DOC</v>
          </cell>
          <cell r="G1246">
            <v>0</v>
          </cell>
          <cell r="H1246">
            <v>0</v>
          </cell>
          <cell r="I1246">
            <v>2023</v>
          </cell>
          <cell r="J1246" t="str">
            <v>Actual</v>
          </cell>
        </row>
        <row r="1247">
          <cell r="B1247" t="str">
            <v>BPSL</v>
          </cell>
          <cell r="C1247">
            <v>3</v>
          </cell>
          <cell r="D1247" t="str">
            <v>SGN G3</v>
          </cell>
          <cell r="E1247" t="str">
            <v>Air</v>
          </cell>
          <cell r="F1247" t="str">
            <v>DOC</v>
          </cell>
          <cell r="G1247">
            <v>0</v>
          </cell>
          <cell r="H1247">
            <v>0</v>
          </cell>
          <cell r="I1247">
            <v>2023</v>
          </cell>
          <cell r="J1247" t="str">
            <v>Actual</v>
          </cell>
        </row>
        <row r="1248">
          <cell r="B1248" t="str">
            <v>BRYLAN</v>
          </cell>
          <cell r="C1248">
            <v>3</v>
          </cell>
          <cell r="D1248" t="str">
            <v>SGN G3</v>
          </cell>
          <cell r="E1248" t="str">
            <v>Air</v>
          </cell>
          <cell r="F1248" t="str">
            <v>DOC</v>
          </cell>
          <cell r="G1248">
            <v>0</v>
          </cell>
          <cell r="H1248">
            <v>0</v>
          </cell>
          <cell r="I1248">
            <v>2023</v>
          </cell>
          <cell r="J1248" t="str">
            <v>Actual</v>
          </cell>
        </row>
        <row r="1249">
          <cell r="B1249" t="str">
            <v>CHEWY</v>
          </cell>
          <cell r="C1249">
            <v>3</v>
          </cell>
          <cell r="D1249" t="str">
            <v>SGN G3</v>
          </cell>
          <cell r="E1249" t="str">
            <v>Air</v>
          </cell>
          <cell r="F1249" t="str">
            <v>DOC</v>
          </cell>
          <cell r="G1249">
            <v>0</v>
          </cell>
          <cell r="H1249">
            <v>0</v>
          </cell>
          <cell r="I1249">
            <v>2023</v>
          </cell>
          <cell r="J1249" t="str">
            <v>Actual</v>
          </cell>
        </row>
        <row r="1250">
          <cell r="B1250" t="str">
            <v>CLUSH</v>
          </cell>
          <cell r="C1250">
            <v>3</v>
          </cell>
          <cell r="D1250" t="str">
            <v>SGN G3</v>
          </cell>
          <cell r="E1250" t="str">
            <v>Air</v>
          </cell>
          <cell r="F1250" t="str">
            <v>DOC</v>
          </cell>
          <cell r="G1250">
            <v>0</v>
          </cell>
          <cell r="H1250">
            <v>0</v>
          </cell>
          <cell r="I1250">
            <v>2023</v>
          </cell>
          <cell r="J1250" t="str">
            <v>Actual</v>
          </cell>
        </row>
        <row r="1251">
          <cell r="B1251" t="str">
            <v>DEICH</v>
          </cell>
          <cell r="C1251">
            <v>3</v>
          </cell>
          <cell r="D1251" t="str">
            <v>SGN G3</v>
          </cell>
          <cell r="E1251" t="str">
            <v>Air</v>
          </cell>
          <cell r="F1251" t="str">
            <v>DOC</v>
          </cell>
          <cell r="G1251">
            <v>0</v>
          </cell>
          <cell r="H1251">
            <v>0</v>
          </cell>
          <cell r="I1251">
            <v>2023</v>
          </cell>
          <cell r="J1251" t="str">
            <v>Actual</v>
          </cell>
        </row>
        <row r="1252">
          <cell r="B1252" t="str">
            <v>DEICUK</v>
          </cell>
          <cell r="C1252">
            <v>3</v>
          </cell>
          <cell r="D1252" t="str">
            <v>SGN G3</v>
          </cell>
          <cell r="E1252" t="str">
            <v>Air</v>
          </cell>
          <cell r="F1252" t="str">
            <v>DOC</v>
          </cell>
          <cell r="G1252">
            <v>0</v>
          </cell>
          <cell r="H1252">
            <v>0</v>
          </cell>
          <cell r="I1252">
            <v>2023</v>
          </cell>
          <cell r="J1252" t="str">
            <v>Actual</v>
          </cell>
        </row>
        <row r="1253">
          <cell r="B1253" t="str">
            <v>DEMO</v>
          </cell>
          <cell r="C1253">
            <v>3</v>
          </cell>
          <cell r="D1253" t="str">
            <v>SGN G3</v>
          </cell>
          <cell r="E1253" t="str">
            <v>Air</v>
          </cell>
          <cell r="F1253" t="str">
            <v>DOC</v>
          </cell>
          <cell r="G1253">
            <v>0</v>
          </cell>
          <cell r="H1253">
            <v>0</v>
          </cell>
          <cell r="I1253">
            <v>2023</v>
          </cell>
          <cell r="J1253" t="str">
            <v>Actual</v>
          </cell>
        </row>
        <row r="1254">
          <cell r="B1254" t="str">
            <v>EDDIEB</v>
          </cell>
          <cell r="C1254">
            <v>3</v>
          </cell>
          <cell r="D1254" t="str">
            <v>SGN G3</v>
          </cell>
          <cell r="E1254" t="str">
            <v>Air</v>
          </cell>
          <cell r="F1254" t="str">
            <v>DOC</v>
          </cell>
          <cell r="G1254">
            <v>0</v>
          </cell>
          <cell r="H1254">
            <v>0</v>
          </cell>
          <cell r="I1254">
            <v>2023</v>
          </cell>
          <cell r="J1254" t="str">
            <v>Actual</v>
          </cell>
        </row>
        <row r="1255">
          <cell r="B1255" t="str">
            <v>EMCOLS</v>
          </cell>
          <cell r="C1255">
            <v>3</v>
          </cell>
          <cell r="D1255" t="str">
            <v>SGN G3</v>
          </cell>
          <cell r="E1255" t="str">
            <v>Air</v>
          </cell>
          <cell r="F1255" t="str">
            <v>DOC</v>
          </cell>
          <cell r="G1255">
            <v>0</v>
          </cell>
          <cell r="H1255">
            <v>0</v>
          </cell>
          <cell r="I1255">
            <v>2023</v>
          </cell>
          <cell r="J1255" t="str">
            <v>Actual</v>
          </cell>
        </row>
        <row r="1256">
          <cell r="B1256" t="str">
            <v>ENGRS</v>
          </cell>
          <cell r="C1256">
            <v>3</v>
          </cell>
          <cell r="D1256" t="str">
            <v>SGN G3</v>
          </cell>
          <cell r="E1256" t="str">
            <v>Air</v>
          </cell>
          <cell r="F1256" t="str">
            <v>DOC</v>
          </cell>
          <cell r="G1256">
            <v>0</v>
          </cell>
          <cell r="H1256">
            <v>0</v>
          </cell>
          <cell r="I1256">
            <v>2023</v>
          </cell>
          <cell r="J1256" t="str">
            <v>Actual</v>
          </cell>
        </row>
        <row r="1257">
          <cell r="B1257" t="str">
            <v>ENSHOE</v>
          </cell>
          <cell r="C1257">
            <v>3</v>
          </cell>
          <cell r="D1257" t="str">
            <v>SGN G3</v>
          </cell>
          <cell r="E1257" t="str">
            <v>Air</v>
          </cell>
          <cell r="F1257" t="str">
            <v>DOC</v>
          </cell>
          <cell r="G1257">
            <v>0</v>
          </cell>
          <cell r="H1257">
            <v>0</v>
          </cell>
          <cell r="I1257">
            <v>2023</v>
          </cell>
          <cell r="J1257" t="str">
            <v>Actual</v>
          </cell>
        </row>
        <row r="1258">
          <cell r="B1258" t="str">
            <v>ENSPOR</v>
          </cell>
          <cell r="C1258">
            <v>3</v>
          </cell>
          <cell r="D1258" t="str">
            <v>SGN G3</v>
          </cell>
          <cell r="E1258" t="str">
            <v>Air</v>
          </cell>
          <cell r="F1258" t="str">
            <v>DOC</v>
          </cell>
          <cell r="G1258">
            <v>0</v>
          </cell>
          <cell r="H1258">
            <v>0</v>
          </cell>
          <cell r="I1258">
            <v>2023</v>
          </cell>
          <cell r="J1258" t="str">
            <v>Actual</v>
          </cell>
        </row>
        <row r="1259">
          <cell r="B1259" t="str">
            <v>ESPRIT</v>
          </cell>
          <cell r="C1259">
            <v>3</v>
          </cell>
          <cell r="D1259" t="str">
            <v>SGN G3</v>
          </cell>
          <cell r="E1259" t="str">
            <v>Air</v>
          </cell>
          <cell r="F1259" t="str">
            <v>DOC</v>
          </cell>
          <cell r="G1259">
            <v>0</v>
          </cell>
          <cell r="H1259">
            <v>0</v>
          </cell>
          <cell r="I1259">
            <v>2023</v>
          </cell>
          <cell r="J1259" t="str">
            <v>Actual</v>
          </cell>
        </row>
        <row r="1260">
          <cell r="B1260" t="str">
            <v>FOOTCA</v>
          </cell>
          <cell r="C1260">
            <v>3</v>
          </cell>
          <cell r="D1260" t="str">
            <v>SGN G3</v>
          </cell>
          <cell r="E1260" t="str">
            <v>Air</v>
          </cell>
          <cell r="F1260" t="str">
            <v>DOC</v>
          </cell>
          <cell r="G1260">
            <v>0</v>
          </cell>
          <cell r="H1260">
            <v>0</v>
          </cell>
          <cell r="I1260">
            <v>2023</v>
          </cell>
          <cell r="J1260" t="str">
            <v>Actual</v>
          </cell>
        </row>
        <row r="1261">
          <cell r="B1261" t="str">
            <v>FOOTRT</v>
          </cell>
          <cell r="C1261">
            <v>3</v>
          </cell>
          <cell r="D1261" t="str">
            <v>SGN G3</v>
          </cell>
          <cell r="E1261" t="str">
            <v>Air</v>
          </cell>
          <cell r="F1261" t="str">
            <v>DOC</v>
          </cell>
          <cell r="G1261">
            <v>0</v>
          </cell>
          <cell r="H1261">
            <v>0</v>
          </cell>
          <cell r="I1261">
            <v>2023</v>
          </cell>
          <cell r="J1261" t="str">
            <v>Actual</v>
          </cell>
        </row>
        <row r="1262">
          <cell r="B1262" t="str">
            <v>FOOTTE</v>
          </cell>
          <cell r="C1262">
            <v>3</v>
          </cell>
          <cell r="D1262" t="str">
            <v>SGN G3</v>
          </cell>
          <cell r="E1262" t="str">
            <v>Air</v>
          </cell>
          <cell r="F1262" t="str">
            <v>DOC</v>
          </cell>
          <cell r="G1262">
            <v>0</v>
          </cell>
          <cell r="H1262">
            <v>0</v>
          </cell>
          <cell r="I1262">
            <v>2023</v>
          </cell>
          <cell r="J1262" t="str">
            <v>Actual</v>
          </cell>
        </row>
        <row r="1263">
          <cell r="B1263" t="str">
            <v>GORE</v>
          </cell>
          <cell r="C1263">
            <v>3</v>
          </cell>
          <cell r="D1263" t="str">
            <v>SGN G3</v>
          </cell>
          <cell r="E1263" t="str">
            <v>Air</v>
          </cell>
          <cell r="F1263" t="str">
            <v>DOC</v>
          </cell>
          <cell r="G1263">
            <v>0</v>
          </cell>
          <cell r="H1263">
            <v>0</v>
          </cell>
          <cell r="I1263">
            <v>2023</v>
          </cell>
          <cell r="J1263" t="str">
            <v>Actual</v>
          </cell>
        </row>
        <row r="1264">
          <cell r="B1264" t="str">
            <v>HAGGAR</v>
          </cell>
          <cell r="C1264">
            <v>3</v>
          </cell>
          <cell r="D1264" t="str">
            <v>SGN G3</v>
          </cell>
          <cell r="E1264" t="str">
            <v>Air</v>
          </cell>
          <cell r="F1264" t="str">
            <v>DOC</v>
          </cell>
          <cell r="G1264">
            <v>0</v>
          </cell>
          <cell r="H1264">
            <v>0</v>
          </cell>
          <cell r="I1264">
            <v>2023</v>
          </cell>
          <cell r="J1264" t="str">
            <v>Actual</v>
          </cell>
        </row>
        <row r="1265">
          <cell r="B1265" t="str">
            <v>HBIRAW</v>
          </cell>
          <cell r="C1265">
            <v>3</v>
          </cell>
          <cell r="D1265" t="str">
            <v>SGN G3</v>
          </cell>
          <cell r="E1265" t="str">
            <v>Air</v>
          </cell>
          <cell r="F1265" t="str">
            <v>DOC</v>
          </cell>
          <cell r="G1265">
            <v>0</v>
          </cell>
          <cell r="H1265">
            <v>0</v>
          </cell>
          <cell r="I1265">
            <v>2023</v>
          </cell>
          <cell r="J1265" t="str">
            <v>Actual</v>
          </cell>
        </row>
        <row r="1266">
          <cell r="B1266" t="str">
            <v>HUNK</v>
          </cell>
          <cell r="C1266">
            <v>3</v>
          </cell>
          <cell r="D1266" t="str">
            <v>SGN G3</v>
          </cell>
          <cell r="E1266" t="str">
            <v>Air</v>
          </cell>
          <cell r="F1266" t="str">
            <v>DOC</v>
          </cell>
          <cell r="G1266">
            <v>0</v>
          </cell>
          <cell r="H1266">
            <v>0</v>
          </cell>
          <cell r="I1266">
            <v>2023</v>
          </cell>
          <cell r="J1266" t="str">
            <v>Actual</v>
          </cell>
        </row>
        <row r="1267">
          <cell r="B1267" t="str">
            <v>MYSHOE</v>
          </cell>
          <cell r="C1267">
            <v>3</v>
          </cell>
          <cell r="D1267" t="str">
            <v>SGN G3</v>
          </cell>
          <cell r="E1267" t="str">
            <v>Air</v>
          </cell>
          <cell r="F1267" t="str">
            <v>DOC</v>
          </cell>
          <cell r="G1267">
            <v>0</v>
          </cell>
          <cell r="H1267">
            <v>0</v>
          </cell>
          <cell r="I1267">
            <v>2023</v>
          </cell>
          <cell r="J1267" t="str">
            <v>Actual</v>
          </cell>
        </row>
        <row r="1268">
          <cell r="B1268" t="str">
            <v>OFWO</v>
          </cell>
          <cell r="C1268">
            <v>3</v>
          </cell>
          <cell r="D1268" t="str">
            <v>SGN G3</v>
          </cell>
          <cell r="E1268" t="str">
            <v>Air</v>
          </cell>
          <cell r="F1268" t="str">
            <v>DOC</v>
          </cell>
          <cell r="G1268">
            <v>0</v>
          </cell>
          <cell r="H1268">
            <v>0</v>
          </cell>
          <cell r="I1268">
            <v>2023</v>
          </cell>
          <cell r="J1268" t="str">
            <v>Actual</v>
          </cell>
        </row>
        <row r="1269">
          <cell r="B1269" t="str">
            <v>PESPO</v>
          </cell>
          <cell r="C1269">
            <v>3</v>
          </cell>
          <cell r="D1269" t="str">
            <v>SGN G3</v>
          </cell>
          <cell r="E1269" t="str">
            <v>Air</v>
          </cell>
          <cell r="F1269" t="str">
            <v>DOC</v>
          </cell>
          <cell r="G1269">
            <v>0</v>
          </cell>
          <cell r="H1269">
            <v>0</v>
          </cell>
          <cell r="I1269">
            <v>2023</v>
          </cell>
          <cell r="J1269" t="str">
            <v>Actual</v>
          </cell>
        </row>
        <row r="1270">
          <cell r="B1270" t="str">
            <v>RACK</v>
          </cell>
          <cell r="C1270">
            <v>3</v>
          </cell>
          <cell r="D1270" t="str">
            <v>SGN G3</v>
          </cell>
          <cell r="E1270" t="str">
            <v>Air</v>
          </cell>
          <cell r="F1270" t="str">
            <v>DOC</v>
          </cell>
          <cell r="G1270">
            <v>0</v>
          </cell>
          <cell r="H1270">
            <v>0</v>
          </cell>
          <cell r="I1270">
            <v>2023</v>
          </cell>
          <cell r="J1270" t="str">
            <v>Actual</v>
          </cell>
        </row>
        <row r="1271">
          <cell r="B1271" t="str">
            <v>RH</v>
          </cell>
          <cell r="C1271">
            <v>3</v>
          </cell>
          <cell r="D1271" t="str">
            <v>SGN G3</v>
          </cell>
          <cell r="E1271" t="str">
            <v>Air</v>
          </cell>
          <cell r="F1271" t="str">
            <v>DOC</v>
          </cell>
          <cell r="G1271">
            <v>0</v>
          </cell>
          <cell r="H1271">
            <v>0</v>
          </cell>
          <cell r="I1271">
            <v>2023</v>
          </cell>
          <cell r="J1271" t="str">
            <v>Actual</v>
          </cell>
        </row>
        <row r="1272">
          <cell r="B1272" t="str">
            <v>RSGC</v>
          </cell>
          <cell r="C1272">
            <v>3</v>
          </cell>
          <cell r="D1272" t="str">
            <v>SGN G3</v>
          </cell>
          <cell r="E1272" t="str">
            <v>Air</v>
          </cell>
          <cell r="F1272" t="str">
            <v>DOC</v>
          </cell>
          <cell r="G1272">
            <v>0</v>
          </cell>
          <cell r="H1272">
            <v>0</v>
          </cell>
          <cell r="I1272">
            <v>2023</v>
          </cell>
          <cell r="J1272" t="str">
            <v>Actual</v>
          </cell>
        </row>
        <row r="1273">
          <cell r="B1273" t="str">
            <v>SPST</v>
          </cell>
          <cell r="C1273">
            <v>3</v>
          </cell>
          <cell r="D1273" t="str">
            <v>SGN G3</v>
          </cell>
          <cell r="E1273" t="str">
            <v>Air</v>
          </cell>
          <cell r="F1273" t="str">
            <v>DOC</v>
          </cell>
          <cell r="G1273">
            <v>0</v>
          </cell>
          <cell r="H1273">
            <v>0</v>
          </cell>
          <cell r="I1273">
            <v>2023</v>
          </cell>
          <cell r="J1273" t="str">
            <v>Actual</v>
          </cell>
        </row>
        <row r="1274">
          <cell r="B1274" t="str">
            <v>TKMAXX</v>
          </cell>
          <cell r="C1274">
            <v>3</v>
          </cell>
          <cell r="D1274" t="str">
            <v>SGN G3</v>
          </cell>
          <cell r="E1274" t="str">
            <v>Air</v>
          </cell>
          <cell r="F1274" t="str">
            <v>DOC</v>
          </cell>
          <cell r="G1274">
            <v>0</v>
          </cell>
          <cell r="H1274">
            <v>0</v>
          </cell>
          <cell r="I1274">
            <v>2023</v>
          </cell>
          <cell r="J1274" t="str">
            <v>Actual</v>
          </cell>
        </row>
        <row r="1275">
          <cell r="B1275" t="str">
            <v>TOTES</v>
          </cell>
          <cell r="C1275">
            <v>3</v>
          </cell>
          <cell r="D1275" t="str">
            <v>SGN G3</v>
          </cell>
          <cell r="E1275" t="str">
            <v>Air</v>
          </cell>
          <cell r="F1275" t="str">
            <v>DOC</v>
          </cell>
          <cell r="G1275">
            <v>0</v>
          </cell>
          <cell r="H1275">
            <v>0</v>
          </cell>
          <cell r="I1275">
            <v>2023</v>
          </cell>
          <cell r="J1275" t="str">
            <v>Actual</v>
          </cell>
        </row>
        <row r="1276">
          <cell r="B1276" t="str">
            <v>URBAN</v>
          </cell>
          <cell r="C1276">
            <v>3</v>
          </cell>
          <cell r="D1276" t="str">
            <v>SGN G3</v>
          </cell>
          <cell r="E1276" t="str">
            <v>Air</v>
          </cell>
          <cell r="F1276" t="str">
            <v>DOC</v>
          </cell>
          <cell r="G1276">
            <v>0</v>
          </cell>
          <cell r="H1276">
            <v>0</v>
          </cell>
          <cell r="I1276">
            <v>2023</v>
          </cell>
          <cell r="J1276" t="str">
            <v>Actual</v>
          </cell>
        </row>
        <row r="1277">
          <cell r="B1277" t="str">
            <v>VANHA</v>
          </cell>
          <cell r="C1277">
            <v>3</v>
          </cell>
          <cell r="D1277" t="str">
            <v>SGN G3</v>
          </cell>
          <cell r="E1277" t="str">
            <v>Air</v>
          </cell>
          <cell r="F1277" t="str">
            <v>DOC</v>
          </cell>
          <cell r="G1277">
            <v>0</v>
          </cell>
          <cell r="H1277">
            <v>0</v>
          </cell>
          <cell r="I1277">
            <v>2023</v>
          </cell>
          <cell r="J1277" t="str">
            <v>Actual</v>
          </cell>
        </row>
        <row r="1278">
          <cell r="B1278" t="str">
            <v>WYNBRG</v>
          </cell>
          <cell r="C1278">
            <v>3</v>
          </cell>
          <cell r="D1278" t="str">
            <v>SGN G3</v>
          </cell>
          <cell r="E1278" t="str">
            <v>Air</v>
          </cell>
          <cell r="F1278" t="str">
            <v>DOC</v>
          </cell>
          <cell r="G1278">
            <v>0</v>
          </cell>
          <cell r="H1278">
            <v>0</v>
          </cell>
          <cell r="I1278">
            <v>2023</v>
          </cell>
          <cell r="J1278" t="str">
            <v>Actual</v>
          </cell>
        </row>
        <row r="1279">
          <cell r="B1279" t="str">
            <v>XSCIN</v>
          </cell>
          <cell r="C1279">
            <v>3</v>
          </cell>
          <cell r="D1279" t="str">
            <v>SGN G3</v>
          </cell>
          <cell r="E1279" t="str">
            <v>Air</v>
          </cell>
          <cell r="F1279" t="str">
            <v>DOC</v>
          </cell>
          <cell r="G1279">
            <v>0</v>
          </cell>
          <cell r="H1279">
            <v>0</v>
          </cell>
          <cell r="I1279">
            <v>2023</v>
          </cell>
          <cell r="J1279" t="str">
            <v>Actual</v>
          </cell>
        </row>
        <row r="1280">
          <cell r="B1280" t="str">
            <v>ALLM</v>
          </cell>
          <cell r="C1280">
            <v>3</v>
          </cell>
          <cell r="D1280" t="str">
            <v>SGN G4</v>
          </cell>
          <cell r="E1280" t="str">
            <v>Air</v>
          </cell>
          <cell r="F1280" t="str">
            <v>DOC</v>
          </cell>
          <cell r="G1280">
            <v>0</v>
          </cell>
          <cell r="H1280">
            <v>0</v>
          </cell>
          <cell r="I1280">
            <v>2023</v>
          </cell>
          <cell r="J1280" t="str">
            <v>Actual</v>
          </cell>
        </row>
        <row r="1281">
          <cell r="B1281" t="str">
            <v>BOSE</v>
          </cell>
          <cell r="C1281">
            <v>3</v>
          </cell>
          <cell r="D1281" t="str">
            <v>SGN G4</v>
          </cell>
          <cell r="E1281" t="str">
            <v>Air</v>
          </cell>
          <cell r="F1281" t="str">
            <v>DOC</v>
          </cell>
          <cell r="G1281">
            <v>0</v>
          </cell>
          <cell r="H1281">
            <v>0</v>
          </cell>
          <cell r="I1281">
            <v>2023</v>
          </cell>
          <cell r="J1281" t="str">
            <v>Actual</v>
          </cell>
        </row>
        <row r="1282">
          <cell r="B1282" t="str">
            <v>CKACEU</v>
          </cell>
          <cell r="C1282">
            <v>3</v>
          </cell>
          <cell r="D1282" t="str">
            <v>SGN G4</v>
          </cell>
          <cell r="E1282" t="str">
            <v>Air</v>
          </cell>
          <cell r="F1282" t="str">
            <v>DOC</v>
          </cell>
          <cell r="G1282">
            <v>0</v>
          </cell>
          <cell r="H1282">
            <v>0</v>
          </cell>
          <cell r="I1282">
            <v>2023</v>
          </cell>
          <cell r="J1282" t="str">
            <v>Actual</v>
          </cell>
        </row>
        <row r="1283">
          <cell r="B1283" t="str">
            <v>CKFWEU</v>
          </cell>
          <cell r="C1283">
            <v>3</v>
          </cell>
          <cell r="D1283" t="str">
            <v>SGN G4</v>
          </cell>
          <cell r="E1283" t="str">
            <v>Air</v>
          </cell>
          <cell r="F1283" t="str">
            <v>DOC</v>
          </cell>
          <cell r="G1283">
            <v>0</v>
          </cell>
          <cell r="H1283">
            <v>0</v>
          </cell>
          <cell r="I1283">
            <v>2023</v>
          </cell>
          <cell r="J1283" t="str">
            <v>Actual</v>
          </cell>
        </row>
        <row r="1284">
          <cell r="B1284" t="str">
            <v>CKJEEU</v>
          </cell>
          <cell r="C1284">
            <v>3</v>
          </cell>
          <cell r="D1284" t="str">
            <v>SGN G4</v>
          </cell>
          <cell r="E1284" t="str">
            <v>Air</v>
          </cell>
          <cell r="F1284" t="str">
            <v>DOC</v>
          </cell>
          <cell r="G1284">
            <v>0</v>
          </cell>
          <cell r="H1284">
            <v>0</v>
          </cell>
          <cell r="I1284">
            <v>2023</v>
          </cell>
          <cell r="J1284" t="str">
            <v>Actual</v>
          </cell>
        </row>
        <row r="1285">
          <cell r="B1285" t="str">
            <v>CKMSEU</v>
          </cell>
          <cell r="C1285">
            <v>3</v>
          </cell>
          <cell r="D1285" t="str">
            <v>SGN G4</v>
          </cell>
          <cell r="E1285" t="str">
            <v>Air</v>
          </cell>
          <cell r="F1285" t="str">
            <v>DOC</v>
          </cell>
          <cell r="G1285">
            <v>0</v>
          </cell>
          <cell r="H1285">
            <v>0</v>
          </cell>
          <cell r="I1285">
            <v>2023</v>
          </cell>
          <cell r="J1285" t="str">
            <v>Actual</v>
          </cell>
        </row>
        <row r="1286">
          <cell r="B1286" t="str">
            <v>CKPFEU</v>
          </cell>
          <cell r="C1286">
            <v>3</v>
          </cell>
          <cell r="D1286" t="str">
            <v>SGN G4</v>
          </cell>
          <cell r="E1286" t="str">
            <v>Air</v>
          </cell>
          <cell r="F1286" t="str">
            <v>DOC</v>
          </cell>
          <cell r="G1286">
            <v>0</v>
          </cell>
          <cell r="H1286">
            <v>0</v>
          </cell>
          <cell r="I1286">
            <v>2023</v>
          </cell>
          <cell r="J1286" t="str">
            <v>Actual</v>
          </cell>
        </row>
        <row r="1287">
          <cell r="B1287" t="str">
            <v>CKRTEU</v>
          </cell>
          <cell r="C1287">
            <v>3</v>
          </cell>
          <cell r="D1287" t="str">
            <v>SGN G4</v>
          </cell>
          <cell r="E1287" t="str">
            <v>Air</v>
          </cell>
          <cell r="F1287" t="str">
            <v>DOC</v>
          </cell>
          <cell r="G1287">
            <v>0</v>
          </cell>
          <cell r="H1287">
            <v>0</v>
          </cell>
          <cell r="I1287">
            <v>2023</v>
          </cell>
          <cell r="J1287" t="str">
            <v>Actual</v>
          </cell>
        </row>
        <row r="1288">
          <cell r="B1288" t="str">
            <v>CKSWEU</v>
          </cell>
          <cell r="C1288">
            <v>3</v>
          </cell>
          <cell r="D1288" t="str">
            <v>SGN G4</v>
          </cell>
          <cell r="E1288" t="str">
            <v>Air</v>
          </cell>
          <cell r="F1288" t="str">
            <v>DOC</v>
          </cell>
          <cell r="G1288">
            <v>0</v>
          </cell>
          <cell r="H1288">
            <v>0</v>
          </cell>
          <cell r="I1288">
            <v>2023</v>
          </cell>
          <cell r="J1288" t="str">
            <v>Actual</v>
          </cell>
        </row>
        <row r="1289">
          <cell r="B1289" t="str">
            <v>DICKS</v>
          </cell>
          <cell r="C1289">
            <v>3</v>
          </cell>
          <cell r="D1289" t="str">
            <v>SGN G4</v>
          </cell>
          <cell r="E1289" t="str">
            <v>Air</v>
          </cell>
          <cell r="F1289" t="str">
            <v>DOC</v>
          </cell>
          <cell r="G1289">
            <v>0</v>
          </cell>
          <cell r="H1289">
            <v>0</v>
          </cell>
          <cell r="I1289">
            <v>2023</v>
          </cell>
          <cell r="J1289" t="str">
            <v>Actual</v>
          </cell>
        </row>
        <row r="1290">
          <cell r="B1290" t="str">
            <v>ELDOR</v>
          </cell>
          <cell r="C1290">
            <v>3</v>
          </cell>
          <cell r="D1290" t="str">
            <v>SGN G4</v>
          </cell>
          <cell r="E1290" t="str">
            <v>Air</v>
          </cell>
          <cell r="F1290" t="str">
            <v>DOC</v>
          </cell>
          <cell r="G1290">
            <v>0</v>
          </cell>
          <cell r="H1290">
            <v>0</v>
          </cell>
          <cell r="I1290">
            <v>2023</v>
          </cell>
          <cell r="J1290" t="str">
            <v>Actual</v>
          </cell>
        </row>
        <row r="1291">
          <cell r="B1291" t="str">
            <v>GAP</v>
          </cell>
          <cell r="C1291">
            <v>3</v>
          </cell>
          <cell r="D1291" t="str">
            <v>SGN G4</v>
          </cell>
          <cell r="E1291" t="str">
            <v>Air</v>
          </cell>
          <cell r="F1291" t="str">
            <v>DOC</v>
          </cell>
          <cell r="G1291">
            <v>0</v>
          </cell>
          <cell r="H1291">
            <v>0</v>
          </cell>
          <cell r="I1291">
            <v>2023</v>
          </cell>
          <cell r="J1291" t="str">
            <v>Actual</v>
          </cell>
        </row>
        <row r="1292">
          <cell r="B1292" t="str">
            <v>IMAGE</v>
          </cell>
          <cell r="C1292">
            <v>3</v>
          </cell>
          <cell r="D1292" t="str">
            <v>SGN G4</v>
          </cell>
          <cell r="E1292" t="str">
            <v>Air</v>
          </cell>
          <cell r="F1292" t="str">
            <v>DOC</v>
          </cell>
          <cell r="G1292">
            <v>0</v>
          </cell>
          <cell r="H1292">
            <v>0</v>
          </cell>
          <cell r="I1292">
            <v>2023</v>
          </cell>
          <cell r="J1292" t="str">
            <v>Actual</v>
          </cell>
        </row>
        <row r="1293">
          <cell r="B1293" t="str">
            <v>ITGM</v>
          </cell>
          <cell r="C1293">
            <v>3</v>
          </cell>
          <cell r="D1293" t="str">
            <v>SGN G4</v>
          </cell>
          <cell r="E1293" t="str">
            <v>Air</v>
          </cell>
          <cell r="F1293" t="str">
            <v>DOC</v>
          </cell>
          <cell r="G1293">
            <v>0</v>
          </cell>
          <cell r="H1293">
            <v>0</v>
          </cell>
          <cell r="I1293">
            <v>2023</v>
          </cell>
          <cell r="J1293" t="str">
            <v>Actual</v>
          </cell>
        </row>
        <row r="1294">
          <cell r="B1294" t="str">
            <v>OBIITA</v>
          </cell>
          <cell r="C1294">
            <v>3</v>
          </cell>
          <cell r="D1294" t="str">
            <v>SGN G4</v>
          </cell>
          <cell r="E1294" t="str">
            <v>Air</v>
          </cell>
          <cell r="F1294" t="str">
            <v>DOC</v>
          </cell>
          <cell r="G1294">
            <v>0</v>
          </cell>
          <cell r="H1294">
            <v>0</v>
          </cell>
          <cell r="I1294">
            <v>2023</v>
          </cell>
          <cell r="J1294" t="str">
            <v>Actual</v>
          </cell>
        </row>
        <row r="1295">
          <cell r="B1295" t="str">
            <v>OBIPOL</v>
          </cell>
          <cell r="C1295">
            <v>3</v>
          </cell>
          <cell r="D1295" t="str">
            <v>SGN G4</v>
          </cell>
          <cell r="E1295" t="str">
            <v>Air</v>
          </cell>
          <cell r="F1295" t="str">
            <v>DOC</v>
          </cell>
          <cell r="G1295">
            <v>0</v>
          </cell>
          <cell r="H1295">
            <v>0</v>
          </cell>
          <cell r="I1295">
            <v>2023</v>
          </cell>
          <cell r="J1295" t="str">
            <v>Actual</v>
          </cell>
        </row>
        <row r="1296">
          <cell r="B1296" t="str">
            <v>OUTDOR</v>
          </cell>
          <cell r="C1296">
            <v>3</v>
          </cell>
          <cell r="D1296" t="str">
            <v>SGN G4</v>
          </cell>
          <cell r="E1296" t="str">
            <v>Air</v>
          </cell>
          <cell r="F1296" t="str">
            <v>DOC</v>
          </cell>
          <cell r="G1296">
            <v>1</v>
          </cell>
          <cell r="H1296">
            <v>0</v>
          </cell>
          <cell r="I1296">
            <v>2023</v>
          </cell>
          <cell r="J1296" t="str">
            <v>Actual</v>
          </cell>
        </row>
        <row r="1297">
          <cell r="B1297" t="str">
            <v>PACSUN</v>
          </cell>
          <cell r="C1297">
            <v>3</v>
          </cell>
          <cell r="D1297" t="str">
            <v>SGN G4</v>
          </cell>
          <cell r="E1297" t="str">
            <v>Air</v>
          </cell>
          <cell r="F1297" t="str">
            <v>DOC</v>
          </cell>
          <cell r="G1297">
            <v>0</v>
          </cell>
          <cell r="H1297">
            <v>0</v>
          </cell>
          <cell r="I1297">
            <v>2023</v>
          </cell>
          <cell r="J1297" t="str">
            <v>Actual</v>
          </cell>
        </row>
        <row r="1298">
          <cell r="B1298" t="str">
            <v>RIPC</v>
          </cell>
          <cell r="C1298">
            <v>3</v>
          </cell>
          <cell r="D1298" t="str">
            <v>SGN G4</v>
          </cell>
          <cell r="E1298" t="str">
            <v>Air</v>
          </cell>
          <cell r="F1298" t="str">
            <v>DOC</v>
          </cell>
          <cell r="G1298">
            <v>0</v>
          </cell>
          <cell r="H1298">
            <v>0</v>
          </cell>
          <cell r="I1298">
            <v>2023</v>
          </cell>
          <cell r="J1298" t="str">
            <v>Actual</v>
          </cell>
        </row>
        <row r="1299">
          <cell r="B1299" t="str">
            <v>RIPP</v>
          </cell>
          <cell r="C1299">
            <v>3</v>
          </cell>
          <cell r="D1299" t="str">
            <v>SGN G4</v>
          </cell>
          <cell r="E1299" t="str">
            <v>Air</v>
          </cell>
          <cell r="F1299" t="str">
            <v>DOC</v>
          </cell>
          <cell r="G1299">
            <v>0</v>
          </cell>
          <cell r="H1299">
            <v>0</v>
          </cell>
          <cell r="I1299">
            <v>2023</v>
          </cell>
          <cell r="J1299" t="str">
            <v>Actual</v>
          </cell>
        </row>
        <row r="1300">
          <cell r="B1300" t="str">
            <v>SPENCR</v>
          </cell>
          <cell r="C1300">
            <v>3</v>
          </cell>
          <cell r="D1300" t="str">
            <v>SGN G4</v>
          </cell>
          <cell r="E1300" t="str">
            <v>Air</v>
          </cell>
          <cell r="F1300" t="str">
            <v>DOC</v>
          </cell>
          <cell r="G1300">
            <v>0</v>
          </cell>
          <cell r="H1300">
            <v>0</v>
          </cell>
          <cell r="I1300">
            <v>2023</v>
          </cell>
          <cell r="J1300" t="str">
            <v>Actual</v>
          </cell>
        </row>
        <row r="1301">
          <cell r="B1301" t="str">
            <v>TOMBOD</v>
          </cell>
          <cell r="C1301">
            <v>3</v>
          </cell>
          <cell r="D1301" t="str">
            <v>SGN G4</v>
          </cell>
          <cell r="E1301" t="str">
            <v>Air</v>
          </cell>
          <cell r="F1301" t="str">
            <v>DOC</v>
          </cell>
          <cell r="G1301">
            <v>0</v>
          </cell>
          <cell r="H1301">
            <v>0</v>
          </cell>
          <cell r="I1301">
            <v>2023</v>
          </cell>
          <cell r="J1301" t="str">
            <v>Actual</v>
          </cell>
        </row>
        <row r="1302">
          <cell r="B1302" t="str">
            <v>TOMFTW</v>
          </cell>
          <cell r="C1302">
            <v>3</v>
          </cell>
          <cell r="D1302" t="str">
            <v>SGN G4</v>
          </cell>
          <cell r="E1302" t="str">
            <v>Air</v>
          </cell>
          <cell r="F1302" t="str">
            <v>DOC</v>
          </cell>
          <cell r="G1302">
            <v>0</v>
          </cell>
          <cell r="H1302">
            <v>0</v>
          </cell>
          <cell r="I1302">
            <v>2023</v>
          </cell>
          <cell r="J1302" t="str">
            <v>Actual</v>
          </cell>
        </row>
        <row r="1303">
          <cell r="B1303" t="str">
            <v>TOMHAN</v>
          </cell>
          <cell r="C1303">
            <v>3</v>
          </cell>
          <cell r="D1303" t="str">
            <v>SGN G4</v>
          </cell>
          <cell r="E1303" t="str">
            <v>Air</v>
          </cell>
          <cell r="F1303" t="str">
            <v>DOC</v>
          </cell>
          <cell r="G1303">
            <v>0</v>
          </cell>
          <cell r="H1303">
            <v>0</v>
          </cell>
          <cell r="I1303">
            <v>2023</v>
          </cell>
          <cell r="J1303" t="str">
            <v>Actual</v>
          </cell>
        </row>
        <row r="1304">
          <cell r="B1304" t="str">
            <v>TOMJEU</v>
          </cell>
          <cell r="C1304">
            <v>3</v>
          </cell>
          <cell r="D1304" t="str">
            <v>SGN G4</v>
          </cell>
          <cell r="E1304" t="str">
            <v>Air</v>
          </cell>
          <cell r="F1304" t="str">
            <v>DOC</v>
          </cell>
          <cell r="G1304">
            <v>0</v>
          </cell>
          <cell r="H1304">
            <v>0</v>
          </cell>
          <cell r="I1304">
            <v>2023</v>
          </cell>
          <cell r="J1304" t="str">
            <v>Actual</v>
          </cell>
        </row>
        <row r="1305">
          <cell r="B1305" t="str">
            <v>TOMRTL</v>
          </cell>
          <cell r="C1305">
            <v>3</v>
          </cell>
          <cell r="D1305" t="str">
            <v>SGN G4</v>
          </cell>
          <cell r="E1305" t="str">
            <v>Air</v>
          </cell>
          <cell r="F1305" t="str">
            <v>DOC</v>
          </cell>
          <cell r="G1305">
            <v>0</v>
          </cell>
          <cell r="H1305">
            <v>0</v>
          </cell>
          <cell r="I1305">
            <v>2023</v>
          </cell>
          <cell r="J1305" t="str">
            <v>Actual</v>
          </cell>
        </row>
        <row r="1306">
          <cell r="B1306" t="str">
            <v>TRU</v>
          </cell>
          <cell r="C1306">
            <v>3</v>
          </cell>
          <cell r="D1306" t="str">
            <v>SGN G4</v>
          </cell>
          <cell r="E1306" t="str">
            <v>Air</v>
          </cell>
          <cell r="F1306" t="str">
            <v>DOC</v>
          </cell>
          <cell r="G1306">
            <v>0</v>
          </cell>
          <cell r="H1306">
            <v>0</v>
          </cell>
          <cell r="I1306">
            <v>2023</v>
          </cell>
          <cell r="J1306" t="str">
            <v>Actual</v>
          </cell>
        </row>
        <row r="1307">
          <cell r="B1307" t="str">
            <v>AAFES</v>
          </cell>
          <cell r="C1307">
            <v>3</v>
          </cell>
          <cell r="D1307" t="str">
            <v>SGN G5</v>
          </cell>
          <cell r="E1307" t="str">
            <v>Air</v>
          </cell>
          <cell r="F1307" t="str">
            <v>DOC</v>
          </cell>
          <cell r="G1307">
            <v>0</v>
          </cell>
          <cell r="H1307">
            <v>0</v>
          </cell>
          <cell r="I1307">
            <v>2023</v>
          </cell>
          <cell r="J1307" t="str">
            <v>Actual</v>
          </cell>
        </row>
        <row r="1308">
          <cell r="B1308" t="str">
            <v>ALLB</v>
          </cell>
          <cell r="C1308">
            <v>3</v>
          </cell>
          <cell r="D1308" t="str">
            <v>SGN G5</v>
          </cell>
          <cell r="E1308" t="str">
            <v>Air</v>
          </cell>
          <cell r="F1308" t="str">
            <v>DOC</v>
          </cell>
          <cell r="G1308">
            <v>0</v>
          </cell>
          <cell r="H1308">
            <v>0</v>
          </cell>
          <cell r="I1308">
            <v>2023</v>
          </cell>
          <cell r="J1308" t="str">
            <v>Actual</v>
          </cell>
        </row>
        <row r="1309">
          <cell r="B1309" t="str">
            <v>DORM</v>
          </cell>
          <cell r="C1309">
            <v>3</v>
          </cell>
          <cell r="D1309" t="str">
            <v>SGN G5</v>
          </cell>
          <cell r="E1309" t="str">
            <v>Air</v>
          </cell>
          <cell r="F1309" t="str">
            <v>DOC</v>
          </cell>
          <cell r="G1309">
            <v>0</v>
          </cell>
          <cell r="H1309">
            <v>0</v>
          </cell>
          <cell r="I1309">
            <v>2023</v>
          </cell>
          <cell r="J1309" t="str">
            <v>Actual</v>
          </cell>
        </row>
        <row r="1310">
          <cell r="B1310" t="str">
            <v>DSAQSP</v>
          </cell>
          <cell r="C1310">
            <v>3</v>
          </cell>
          <cell r="D1310" t="str">
            <v>SGN G5</v>
          </cell>
          <cell r="E1310" t="str">
            <v>Air</v>
          </cell>
          <cell r="F1310" t="str">
            <v>DOC</v>
          </cell>
          <cell r="G1310">
            <v>0</v>
          </cell>
          <cell r="H1310">
            <v>0</v>
          </cell>
          <cell r="I1310">
            <v>2023</v>
          </cell>
          <cell r="J1310" t="str">
            <v>Actual</v>
          </cell>
        </row>
        <row r="1311">
          <cell r="B1311" t="str">
            <v>EMCI</v>
          </cell>
          <cell r="C1311">
            <v>3</v>
          </cell>
          <cell r="D1311" t="str">
            <v>SGN G5</v>
          </cell>
          <cell r="E1311" t="str">
            <v>Air</v>
          </cell>
          <cell r="F1311" t="str">
            <v>DOC</v>
          </cell>
          <cell r="G1311">
            <v>0</v>
          </cell>
          <cell r="H1311">
            <v>0</v>
          </cell>
          <cell r="I1311">
            <v>2023</v>
          </cell>
          <cell r="J1311" t="str">
            <v>Actual</v>
          </cell>
        </row>
        <row r="1312">
          <cell r="B1312" t="str">
            <v>LIICO</v>
          </cell>
          <cell r="C1312">
            <v>3</v>
          </cell>
          <cell r="D1312" t="str">
            <v>SGN G5</v>
          </cell>
          <cell r="E1312" t="str">
            <v>Air</v>
          </cell>
          <cell r="F1312" t="str">
            <v>DOC</v>
          </cell>
          <cell r="G1312">
            <v>0</v>
          </cell>
          <cell r="H1312">
            <v>0</v>
          </cell>
          <cell r="I1312">
            <v>2023</v>
          </cell>
          <cell r="J1312" t="str">
            <v>Actual</v>
          </cell>
        </row>
        <row r="1313">
          <cell r="B1313" t="str">
            <v>LIIRE</v>
          </cell>
          <cell r="C1313">
            <v>3</v>
          </cell>
          <cell r="D1313" t="str">
            <v>SGN G5</v>
          </cell>
          <cell r="E1313" t="str">
            <v>Air</v>
          </cell>
          <cell r="F1313" t="str">
            <v>DOC</v>
          </cell>
          <cell r="G1313">
            <v>2</v>
          </cell>
          <cell r="H1313">
            <v>0</v>
          </cell>
          <cell r="I1313">
            <v>2023</v>
          </cell>
          <cell r="J1313" t="str">
            <v>Actual</v>
          </cell>
        </row>
        <row r="1314">
          <cell r="B1314" t="str">
            <v>LIIWWR</v>
          </cell>
          <cell r="C1314">
            <v>3</v>
          </cell>
          <cell r="D1314" t="str">
            <v>SGN G5</v>
          </cell>
          <cell r="E1314" t="str">
            <v>Air</v>
          </cell>
          <cell r="F1314" t="str">
            <v>DOC</v>
          </cell>
          <cell r="G1314">
            <v>0</v>
          </cell>
          <cell r="H1314">
            <v>0</v>
          </cell>
          <cell r="I1314">
            <v>2023</v>
          </cell>
          <cell r="J1314" t="str">
            <v>Actual</v>
          </cell>
        </row>
        <row r="1315">
          <cell r="B1315" t="str">
            <v>MKI</v>
          </cell>
          <cell r="C1315">
            <v>3</v>
          </cell>
          <cell r="D1315" t="str">
            <v>SGN G5</v>
          </cell>
          <cell r="E1315" t="str">
            <v>Air</v>
          </cell>
          <cell r="F1315" t="str">
            <v>DOC</v>
          </cell>
          <cell r="G1315">
            <v>0</v>
          </cell>
          <cell r="H1315">
            <v>0</v>
          </cell>
          <cell r="I1315">
            <v>2023</v>
          </cell>
          <cell r="J1315" t="str">
            <v>Actual</v>
          </cell>
        </row>
        <row r="1316">
          <cell r="B1316" t="str">
            <v>NHAC</v>
          </cell>
          <cell r="C1316">
            <v>3</v>
          </cell>
          <cell r="D1316" t="str">
            <v>SGN G5</v>
          </cell>
          <cell r="E1316" t="str">
            <v>Air</v>
          </cell>
          <cell r="F1316" t="str">
            <v>DOC</v>
          </cell>
          <cell r="G1316">
            <v>0</v>
          </cell>
          <cell r="H1316">
            <v>0</v>
          </cell>
          <cell r="I1316">
            <v>2023</v>
          </cell>
          <cell r="J1316" t="str">
            <v>Actual</v>
          </cell>
        </row>
        <row r="1317">
          <cell r="B1317" t="str">
            <v>PVHJA</v>
          </cell>
          <cell r="C1317">
            <v>3</v>
          </cell>
          <cell r="D1317" t="str">
            <v>SGN G5</v>
          </cell>
          <cell r="E1317" t="str">
            <v>Air</v>
          </cell>
          <cell r="F1317" t="str">
            <v>DOC</v>
          </cell>
          <cell r="G1317">
            <v>0</v>
          </cell>
          <cell r="H1317">
            <v>0</v>
          </cell>
          <cell r="I1317">
            <v>2023</v>
          </cell>
          <cell r="J1317" t="str">
            <v>Actual</v>
          </cell>
        </row>
        <row r="1318">
          <cell r="B1318" t="str">
            <v>THAS</v>
          </cell>
          <cell r="C1318">
            <v>3</v>
          </cell>
          <cell r="D1318" t="str">
            <v>SGN G5</v>
          </cell>
          <cell r="E1318" t="str">
            <v>Air</v>
          </cell>
          <cell r="F1318" t="str">
            <v>DOC</v>
          </cell>
          <cell r="G1318">
            <v>0</v>
          </cell>
          <cell r="H1318">
            <v>0</v>
          </cell>
          <cell r="I1318">
            <v>2023</v>
          </cell>
          <cell r="J1318" t="str">
            <v>Actual</v>
          </cell>
        </row>
        <row r="1319">
          <cell r="B1319" t="str">
            <v>WARAS</v>
          </cell>
          <cell r="C1319">
            <v>3</v>
          </cell>
          <cell r="D1319" t="str">
            <v>SGN G5</v>
          </cell>
          <cell r="E1319" t="str">
            <v>Air</v>
          </cell>
          <cell r="F1319" t="str">
            <v>DOC</v>
          </cell>
          <cell r="G1319">
            <v>0</v>
          </cell>
          <cell r="H1319">
            <v>0</v>
          </cell>
          <cell r="I1319">
            <v>2023</v>
          </cell>
          <cell r="J1319" t="str">
            <v>Actual</v>
          </cell>
        </row>
        <row r="1320">
          <cell r="B1320" t="str">
            <v>WYNBRG</v>
          </cell>
          <cell r="C1320">
            <v>3</v>
          </cell>
          <cell r="D1320" t="str">
            <v>SGN G3</v>
          </cell>
          <cell r="E1320" t="str">
            <v>Air</v>
          </cell>
          <cell r="F1320" t="str">
            <v>DOC</v>
          </cell>
          <cell r="G1320">
            <v>0</v>
          </cell>
          <cell r="H1320">
            <v>0</v>
          </cell>
          <cell r="I1320">
            <v>2023</v>
          </cell>
          <cell r="J1320" t="str">
            <v>Actual</v>
          </cell>
        </row>
        <row r="1321">
          <cell r="B1321" t="str">
            <v>X47BL</v>
          </cell>
          <cell r="C1321">
            <v>3</v>
          </cell>
          <cell r="D1321" t="str">
            <v>SGN G5</v>
          </cell>
          <cell r="E1321" t="str">
            <v>Air</v>
          </cell>
          <cell r="F1321" t="str">
            <v>DOC</v>
          </cell>
          <cell r="G1321">
            <v>0</v>
          </cell>
          <cell r="H1321">
            <v>0</v>
          </cell>
          <cell r="I1321">
            <v>2023</v>
          </cell>
          <cell r="J1321" t="str">
            <v>Actual</v>
          </cell>
        </row>
        <row r="1322">
          <cell r="B1322" t="str">
            <v>XATPE</v>
          </cell>
          <cell r="C1322">
            <v>3</v>
          </cell>
          <cell r="D1322" t="str">
            <v>SGN G5</v>
          </cell>
          <cell r="E1322" t="str">
            <v>Air</v>
          </cell>
          <cell r="F1322" t="str">
            <v>DOC</v>
          </cell>
          <cell r="G1322">
            <v>0</v>
          </cell>
          <cell r="H1322">
            <v>0</v>
          </cell>
          <cell r="I1322">
            <v>2023</v>
          </cell>
          <cell r="J1322" t="str">
            <v>Actual</v>
          </cell>
        </row>
        <row r="1323">
          <cell r="B1323" t="str">
            <v>XBLAIN</v>
          </cell>
          <cell r="C1323">
            <v>3</v>
          </cell>
          <cell r="D1323" t="str">
            <v>SGN G5</v>
          </cell>
          <cell r="E1323" t="str">
            <v>Air</v>
          </cell>
          <cell r="F1323" t="str">
            <v>DOC</v>
          </cell>
          <cell r="G1323">
            <v>0</v>
          </cell>
          <cell r="H1323">
            <v>0</v>
          </cell>
          <cell r="I1323">
            <v>2023</v>
          </cell>
          <cell r="J1323" t="str">
            <v>Actual</v>
          </cell>
        </row>
        <row r="1324">
          <cell r="B1324" t="str">
            <v>XCALM</v>
          </cell>
          <cell r="C1324">
            <v>3</v>
          </cell>
          <cell r="D1324" t="str">
            <v>SGN G5</v>
          </cell>
          <cell r="E1324" t="str">
            <v>Air</v>
          </cell>
          <cell r="F1324" t="str">
            <v>DOC</v>
          </cell>
          <cell r="G1324">
            <v>0</v>
          </cell>
          <cell r="H1324">
            <v>0</v>
          </cell>
          <cell r="I1324">
            <v>2023</v>
          </cell>
          <cell r="J1324" t="str">
            <v>Actual</v>
          </cell>
        </row>
        <row r="1325">
          <cell r="B1325" t="str">
            <v>XHBIL</v>
          </cell>
          <cell r="C1325">
            <v>3</v>
          </cell>
          <cell r="D1325" t="str">
            <v>SGN G5</v>
          </cell>
          <cell r="E1325" t="str">
            <v>Air</v>
          </cell>
          <cell r="F1325" t="str">
            <v>DOC</v>
          </cell>
          <cell r="G1325">
            <v>0</v>
          </cell>
          <cell r="H1325">
            <v>0</v>
          </cell>
          <cell r="I1325">
            <v>2023</v>
          </cell>
          <cell r="J1325" t="str">
            <v>Actual</v>
          </cell>
        </row>
        <row r="1326">
          <cell r="B1326" t="str">
            <v>XKEENI</v>
          </cell>
          <cell r="C1326">
            <v>3</v>
          </cell>
          <cell r="D1326" t="str">
            <v>SGN G5</v>
          </cell>
          <cell r="E1326" t="str">
            <v>Air</v>
          </cell>
          <cell r="F1326" t="str">
            <v>DOC</v>
          </cell>
          <cell r="G1326">
            <v>0</v>
          </cell>
          <cell r="H1326">
            <v>0</v>
          </cell>
          <cell r="I1326">
            <v>2023</v>
          </cell>
          <cell r="J1326" t="str">
            <v>Actual</v>
          </cell>
        </row>
        <row r="1327">
          <cell r="B1327" t="str">
            <v>XREDC</v>
          </cell>
          <cell r="C1327">
            <v>3</v>
          </cell>
          <cell r="D1327" t="str">
            <v>SGN G5</v>
          </cell>
          <cell r="E1327" t="str">
            <v>Air</v>
          </cell>
          <cell r="F1327" t="str">
            <v>DOC</v>
          </cell>
          <cell r="G1327">
            <v>0</v>
          </cell>
          <cell r="H1327">
            <v>0</v>
          </cell>
          <cell r="I1327">
            <v>2023</v>
          </cell>
          <cell r="J1327" t="str">
            <v>Actual</v>
          </cell>
        </row>
        <row r="1328">
          <cell r="B1328" t="str">
            <v>XSOLS</v>
          </cell>
          <cell r="C1328">
            <v>3</v>
          </cell>
          <cell r="D1328" t="str">
            <v>SGN G5</v>
          </cell>
          <cell r="E1328" t="str">
            <v>Air</v>
          </cell>
          <cell r="F1328" t="str">
            <v>DOC</v>
          </cell>
          <cell r="G1328">
            <v>0</v>
          </cell>
          <cell r="H1328">
            <v>0</v>
          </cell>
          <cell r="I1328">
            <v>2023</v>
          </cell>
          <cell r="J1328" t="str">
            <v>Actual</v>
          </cell>
        </row>
        <row r="1329">
          <cell r="B1329" t="str">
            <v>USBOX</v>
          </cell>
          <cell r="C1329">
            <v>3</v>
          </cell>
          <cell r="D1329" t="str">
            <v>SGN G5</v>
          </cell>
          <cell r="E1329" t="str">
            <v>Air</v>
          </cell>
          <cell r="F1329" t="str">
            <v>DOC</v>
          </cell>
          <cell r="G1329">
            <v>0</v>
          </cell>
          <cell r="H1329">
            <v>0</v>
          </cell>
          <cell r="I1329">
            <v>2023</v>
          </cell>
          <cell r="J1329" t="str">
            <v>Actual</v>
          </cell>
        </row>
        <row r="1330">
          <cell r="B1330" t="str">
            <v>SINBOX</v>
          </cell>
          <cell r="C1330">
            <v>3</v>
          </cell>
          <cell r="D1330" t="str">
            <v>SGN G5</v>
          </cell>
          <cell r="E1330" t="str">
            <v>Air</v>
          </cell>
          <cell r="F1330" t="str">
            <v>DOC</v>
          </cell>
          <cell r="G1330">
            <v>0</v>
          </cell>
          <cell r="H1330">
            <v>0</v>
          </cell>
          <cell r="I1330">
            <v>2023</v>
          </cell>
          <cell r="J1330" t="str">
            <v>Actual</v>
          </cell>
        </row>
        <row r="1331">
          <cell r="B1331" t="str">
            <v>EMLUX</v>
          </cell>
          <cell r="C1331">
            <v>3</v>
          </cell>
          <cell r="D1331" t="str">
            <v>SGN G4</v>
          </cell>
          <cell r="E1331" t="str">
            <v>Air</v>
          </cell>
          <cell r="F1331" t="str">
            <v>DOC</v>
          </cell>
          <cell r="G1331">
            <v>0</v>
          </cell>
          <cell r="H1331">
            <v>1.4176136363636365E-2</v>
          </cell>
          <cell r="I1331">
            <v>2023</v>
          </cell>
          <cell r="J1331" t="str">
            <v>Actual</v>
          </cell>
        </row>
        <row r="1332">
          <cell r="B1332" t="str">
            <v>EUROM</v>
          </cell>
          <cell r="C1332">
            <v>3</v>
          </cell>
          <cell r="D1332" t="str">
            <v>SGN G4</v>
          </cell>
          <cell r="E1332" t="str">
            <v>Air</v>
          </cell>
          <cell r="F1332" t="str">
            <v>DOC</v>
          </cell>
          <cell r="G1332">
            <v>0</v>
          </cell>
          <cell r="H1332">
            <v>0.12277777777777778</v>
          </cell>
          <cell r="I1332">
            <v>2023</v>
          </cell>
          <cell r="J1332" t="str">
            <v>Actual</v>
          </cell>
        </row>
        <row r="1333">
          <cell r="B1333" t="str">
            <v>SWOOSH</v>
          </cell>
          <cell r="C1333">
            <v>3</v>
          </cell>
          <cell r="D1333" t="str">
            <v>SGN G1</v>
          </cell>
          <cell r="E1333" t="str">
            <v>Sea</v>
          </cell>
          <cell r="F1333" t="str">
            <v>DOC</v>
          </cell>
          <cell r="G1333">
            <v>3257</v>
          </cell>
          <cell r="H1333">
            <v>5.8343033046296293</v>
          </cell>
          <cell r="I1333">
            <v>2023</v>
          </cell>
          <cell r="J1333" t="str">
            <v>Actual</v>
          </cell>
        </row>
        <row r="1334">
          <cell r="B1334" t="str">
            <v>CONVRS</v>
          </cell>
          <cell r="C1334">
            <v>3</v>
          </cell>
          <cell r="D1334" t="str">
            <v>SGN G1</v>
          </cell>
          <cell r="E1334" t="str">
            <v>Sea</v>
          </cell>
          <cell r="F1334" t="str">
            <v>DOC</v>
          </cell>
          <cell r="G1334">
            <v>27</v>
          </cell>
          <cell r="H1334">
            <v>0.13993566176470587</v>
          </cell>
          <cell r="I1334">
            <v>2023</v>
          </cell>
          <cell r="J1334" t="str">
            <v>Actual</v>
          </cell>
        </row>
        <row r="1335">
          <cell r="B1335" t="str">
            <v>COLE</v>
          </cell>
          <cell r="C1335">
            <v>3</v>
          </cell>
          <cell r="D1335" t="str">
            <v>SGN G1</v>
          </cell>
          <cell r="E1335" t="str">
            <v>Sea</v>
          </cell>
          <cell r="F1335" t="str">
            <v>DOC</v>
          </cell>
          <cell r="G1335">
            <v>17</v>
          </cell>
          <cell r="H1335">
            <v>0.10253912037037038</v>
          </cell>
          <cell r="I1335">
            <v>2023</v>
          </cell>
          <cell r="J1335" t="str">
            <v>Actual</v>
          </cell>
        </row>
        <row r="1336">
          <cell r="B1336" t="str">
            <v>AAFZE</v>
          </cell>
          <cell r="C1336">
            <v>3</v>
          </cell>
          <cell r="D1336" t="str">
            <v>SGN G2</v>
          </cell>
          <cell r="E1336" t="str">
            <v>Sea</v>
          </cell>
          <cell r="F1336" t="str">
            <v>DOC</v>
          </cell>
          <cell r="G1336">
            <v>8</v>
          </cell>
          <cell r="H1336">
            <v>2.6075000000000001E-2</v>
          </cell>
          <cell r="I1336">
            <v>2023</v>
          </cell>
          <cell r="J1336" t="str">
            <v>Actual</v>
          </cell>
        </row>
        <row r="1337">
          <cell r="B1337" t="str">
            <v>AEBV</v>
          </cell>
          <cell r="C1337">
            <v>3</v>
          </cell>
          <cell r="D1337" t="str">
            <v>SGN G2</v>
          </cell>
          <cell r="E1337" t="str">
            <v>Sea</v>
          </cell>
          <cell r="F1337" t="str">
            <v>DOC</v>
          </cell>
          <cell r="G1337">
            <v>70</v>
          </cell>
          <cell r="H1337">
            <v>0.4089004629629629</v>
          </cell>
          <cell r="I1337">
            <v>2023</v>
          </cell>
          <cell r="J1337" t="str">
            <v>Actual</v>
          </cell>
        </row>
        <row r="1338">
          <cell r="B1338" t="str">
            <v>ANNINC</v>
          </cell>
          <cell r="C1338">
            <v>3</v>
          </cell>
          <cell r="D1338" t="str">
            <v>SGN G2</v>
          </cell>
          <cell r="E1338" t="str">
            <v>Sea</v>
          </cell>
          <cell r="F1338" t="str">
            <v>DOC</v>
          </cell>
          <cell r="G1338">
            <v>16</v>
          </cell>
          <cell r="H1338">
            <v>1.1518518518518518E-2</v>
          </cell>
          <cell r="I1338">
            <v>2023</v>
          </cell>
          <cell r="J1338" t="str">
            <v>Actual</v>
          </cell>
        </row>
        <row r="1339">
          <cell r="B1339" t="str">
            <v>ARMOUR</v>
          </cell>
          <cell r="C1339">
            <v>3</v>
          </cell>
          <cell r="D1339" t="str">
            <v>SGN G2</v>
          </cell>
          <cell r="E1339" t="str">
            <v>Sea</v>
          </cell>
          <cell r="F1339" t="str">
            <v>DOC</v>
          </cell>
          <cell r="G1339">
            <v>155</v>
          </cell>
          <cell r="H1339">
            <v>0.25106834150326796</v>
          </cell>
          <cell r="I1339">
            <v>2023</v>
          </cell>
          <cell r="J1339" t="str">
            <v>Actual</v>
          </cell>
        </row>
        <row r="1340">
          <cell r="B1340" t="str">
            <v>ATC</v>
          </cell>
          <cell r="C1340">
            <v>3</v>
          </cell>
          <cell r="D1340" t="str">
            <v>SGN G2</v>
          </cell>
          <cell r="E1340" t="str">
            <v>Sea</v>
          </cell>
          <cell r="F1340" t="str">
            <v>DOC</v>
          </cell>
          <cell r="G1340">
            <v>11</v>
          </cell>
          <cell r="H1340">
            <v>5.504074074074073E-2</v>
          </cell>
          <cell r="I1340">
            <v>2023</v>
          </cell>
          <cell r="J1340" t="str">
            <v>Actual</v>
          </cell>
        </row>
        <row r="1341">
          <cell r="B1341" t="str">
            <v>ATCSTS</v>
          </cell>
          <cell r="C1341">
            <v>3</v>
          </cell>
          <cell r="D1341" t="str">
            <v>SGN G2</v>
          </cell>
          <cell r="E1341" t="str">
            <v>Sea</v>
          </cell>
          <cell r="F1341" t="str">
            <v>DOC</v>
          </cell>
          <cell r="G1341">
            <v>7</v>
          </cell>
          <cell r="H1341">
            <v>2.8692586805555555E-2</v>
          </cell>
          <cell r="I1341">
            <v>2023</v>
          </cell>
          <cell r="J1341" t="str">
            <v>Actual</v>
          </cell>
        </row>
        <row r="1342">
          <cell r="B1342" t="str">
            <v>ATS</v>
          </cell>
          <cell r="C1342">
            <v>3</v>
          </cell>
          <cell r="D1342" t="str">
            <v>SGN G2</v>
          </cell>
          <cell r="E1342" t="str">
            <v>Sea</v>
          </cell>
          <cell r="F1342" t="str">
            <v>DOC</v>
          </cell>
          <cell r="G1342">
            <v>19</v>
          </cell>
          <cell r="H1342">
            <v>2.8685088734567907E-2</v>
          </cell>
          <cell r="I1342">
            <v>2023</v>
          </cell>
          <cell r="J1342" t="str">
            <v>Actual</v>
          </cell>
        </row>
        <row r="1343">
          <cell r="B1343" t="str">
            <v>HORBAC</v>
          </cell>
          <cell r="C1343">
            <v>3</v>
          </cell>
          <cell r="D1343" t="str">
            <v>SGN G2</v>
          </cell>
          <cell r="E1343" t="str">
            <v>Sea</v>
          </cell>
          <cell r="F1343" t="str">
            <v>DOC</v>
          </cell>
          <cell r="G1343">
            <v>2</v>
          </cell>
          <cell r="H1343">
            <v>6.9357638888888889E-3</v>
          </cell>
          <cell r="I1343">
            <v>2023</v>
          </cell>
          <cell r="J1343" t="str">
            <v>Actual</v>
          </cell>
        </row>
        <row r="1344">
          <cell r="B1344" t="str">
            <v>HORBUB</v>
          </cell>
          <cell r="C1344">
            <v>3</v>
          </cell>
          <cell r="D1344" t="str">
            <v>SGN G2</v>
          </cell>
          <cell r="E1344" t="str">
            <v>Sea</v>
          </cell>
          <cell r="F1344" t="str">
            <v>DOC</v>
          </cell>
          <cell r="G1344">
            <v>0</v>
          </cell>
          <cell r="H1344">
            <v>0</v>
          </cell>
          <cell r="I1344">
            <v>2023</v>
          </cell>
          <cell r="J1344" t="str">
            <v>Actual</v>
          </cell>
        </row>
        <row r="1345">
          <cell r="B1345" t="str">
            <v>HOSLEY</v>
          </cell>
          <cell r="C1345">
            <v>3</v>
          </cell>
          <cell r="D1345" t="str">
            <v>SGN G2</v>
          </cell>
          <cell r="E1345" t="str">
            <v>Sea</v>
          </cell>
          <cell r="F1345" t="str">
            <v>DOC</v>
          </cell>
          <cell r="G1345">
            <v>0</v>
          </cell>
          <cell r="H1345">
            <v>0</v>
          </cell>
          <cell r="I1345">
            <v>2023</v>
          </cell>
          <cell r="J1345" t="str">
            <v>Actual</v>
          </cell>
        </row>
        <row r="1346">
          <cell r="B1346" t="str">
            <v>JCREW</v>
          </cell>
          <cell r="C1346">
            <v>3</v>
          </cell>
          <cell r="D1346" t="str">
            <v>SGN G2</v>
          </cell>
          <cell r="E1346" t="str">
            <v>Sea</v>
          </cell>
          <cell r="F1346" t="str">
            <v>DOC</v>
          </cell>
          <cell r="G1346">
            <v>14</v>
          </cell>
          <cell r="H1346">
            <v>4.7542152777777777E-2</v>
          </cell>
          <cell r="I1346">
            <v>2023</v>
          </cell>
          <cell r="J1346" t="str">
            <v>Actual</v>
          </cell>
        </row>
        <row r="1347">
          <cell r="B1347" t="str">
            <v>NBAL</v>
          </cell>
          <cell r="C1347">
            <v>3</v>
          </cell>
          <cell r="D1347" t="str">
            <v>SGN G2</v>
          </cell>
          <cell r="E1347" t="str">
            <v>Sea</v>
          </cell>
          <cell r="F1347" t="str">
            <v>DOC</v>
          </cell>
          <cell r="G1347">
            <v>208</v>
          </cell>
          <cell r="H1347">
            <v>0.16350822222222222</v>
          </cell>
          <cell r="I1347">
            <v>2023</v>
          </cell>
          <cell r="J1347" t="str">
            <v>Actual</v>
          </cell>
        </row>
        <row r="1348">
          <cell r="B1348" t="str">
            <v>NBC</v>
          </cell>
          <cell r="C1348">
            <v>3</v>
          </cell>
          <cell r="D1348" t="str">
            <v>SGN G2</v>
          </cell>
          <cell r="E1348" t="str">
            <v>Sea</v>
          </cell>
          <cell r="F1348" t="str">
            <v>DOC</v>
          </cell>
          <cell r="G1348">
            <v>8</v>
          </cell>
          <cell r="H1348">
            <v>2.2225308641975307E-3</v>
          </cell>
          <cell r="I1348">
            <v>2023</v>
          </cell>
          <cell r="J1348" t="str">
            <v>Actual</v>
          </cell>
        </row>
        <row r="1349">
          <cell r="B1349" t="str">
            <v>NBMY</v>
          </cell>
          <cell r="C1349">
            <v>3</v>
          </cell>
          <cell r="D1349" t="str">
            <v>SGN G2</v>
          </cell>
          <cell r="E1349" t="str">
            <v>Sea</v>
          </cell>
          <cell r="F1349" t="str">
            <v>DOC</v>
          </cell>
          <cell r="G1349">
            <v>0</v>
          </cell>
          <cell r="H1349">
            <v>0</v>
          </cell>
          <cell r="I1349">
            <v>2023</v>
          </cell>
          <cell r="J1349" t="str">
            <v>Actual</v>
          </cell>
        </row>
        <row r="1350">
          <cell r="B1350" t="str">
            <v>NBSG</v>
          </cell>
          <cell r="C1350">
            <v>3</v>
          </cell>
          <cell r="D1350" t="str">
            <v>SGN G2</v>
          </cell>
          <cell r="E1350" t="str">
            <v>Sea</v>
          </cell>
          <cell r="F1350" t="str">
            <v>DOC</v>
          </cell>
          <cell r="G1350">
            <v>37</v>
          </cell>
          <cell r="H1350">
            <v>2.8105225694444447E-2</v>
          </cell>
          <cell r="I1350">
            <v>2023</v>
          </cell>
          <cell r="J1350" t="str">
            <v>Actual</v>
          </cell>
        </row>
        <row r="1351">
          <cell r="B1351" t="str">
            <v>UADSHP</v>
          </cell>
          <cell r="C1351">
            <v>3</v>
          </cell>
          <cell r="D1351" t="str">
            <v>SGN G2</v>
          </cell>
          <cell r="E1351" t="str">
            <v>Sea</v>
          </cell>
          <cell r="F1351" t="str">
            <v>DOC</v>
          </cell>
          <cell r="G1351">
            <v>6</v>
          </cell>
          <cell r="H1351">
            <v>2.815173611111111E-2</v>
          </cell>
          <cell r="I1351">
            <v>2023</v>
          </cell>
          <cell r="J1351" t="str">
            <v>Actual</v>
          </cell>
        </row>
        <row r="1352">
          <cell r="B1352" t="str">
            <v>WARMEX</v>
          </cell>
          <cell r="C1352">
            <v>3</v>
          </cell>
          <cell r="D1352" t="str">
            <v>SGN G2</v>
          </cell>
          <cell r="E1352" t="str">
            <v>Sea</v>
          </cell>
          <cell r="F1352" t="str">
            <v>DOC</v>
          </cell>
          <cell r="G1352">
            <v>0</v>
          </cell>
          <cell r="H1352">
            <v>0</v>
          </cell>
          <cell r="I1352">
            <v>2023</v>
          </cell>
          <cell r="J1352" t="str">
            <v>Actual</v>
          </cell>
        </row>
        <row r="1353">
          <cell r="B1353" t="str">
            <v>XIRGA</v>
          </cell>
          <cell r="C1353">
            <v>3</v>
          </cell>
          <cell r="D1353" t="str">
            <v>SGN G5</v>
          </cell>
          <cell r="E1353" t="str">
            <v>Sea</v>
          </cell>
          <cell r="F1353" t="str">
            <v>DOC</v>
          </cell>
          <cell r="G1353">
            <v>0</v>
          </cell>
          <cell r="H1353">
            <v>0</v>
          </cell>
          <cell r="I1353">
            <v>2023</v>
          </cell>
          <cell r="J1353" t="str">
            <v>Actual</v>
          </cell>
        </row>
        <row r="1354">
          <cell r="B1354" t="str">
            <v>XWASO</v>
          </cell>
          <cell r="C1354">
            <v>3</v>
          </cell>
          <cell r="D1354" t="str">
            <v>SGN G2</v>
          </cell>
          <cell r="E1354" t="str">
            <v>Sea</v>
          </cell>
          <cell r="F1354" t="str">
            <v>DOC</v>
          </cell>
          <cell r="G1354">
            <v>1</v>
          </cell>
          <cell r="H1354">
            <v>8.5909722222222221E-2</v>
          </cell>
          <cell r="I1354">
            <v>2023</v>
          </cell>
          <cell r="J1354" t="str">
            <v>Actual</v>
          </cell>
        </row>
        <row r="1355">
          <cell r="B1355" t="str">
            <v>AEO</v>
          </cell>
          <cell r="C1355">
            <v>3</v>
          </cell>
          <cell r="D1355" t="str">
            <v>SGN G3</v>
          </cell>
          <cell r="E1355" t="str">
            <v>Sea</v>
          </cell>
          <cell r="F1355" t="str">
            <v>DOC</v>
          </cell>
          <cell r="G1355">
            <v>129</v>
          </cell>
          <cell r="H1355">
            <v>6.8262500000000004E-2</v>
          </cell>
          <cell r="I1355">
            <v>2023</v>
          </cell>
          <cell r="J1355" t="str">
            <v>Actual</v>
          </cell>
        </row>
        <row r="1356">
          <cell r="B1356" t="str">
            <v>AEOHK</v>
          </cell>
          <cell r="C1356">
            <v>3</v>
          </cell>
          <cell r="D1356" t="str">
            <v>SGN G3</v>
          </cell>
          <cell r="E1356" t="str">
            <v>Sea</v>
          </cell>
          <cell r="F1356" t="str">
            <v>DOC</v>
          </cell>
          <cell r="G1356">
            <v>0</v>
          </cell>
          <cell r="H1356">
            <v>5.8633928571428573E-2</v>
          </cell>
          <cell r="I1356">
            <v>2023</v>
          </cell>
          <cell r="J1356" t="str">
            <v>Actual</v>
          </cell>
        </row>
        <row r="1357">
          <cell r="B1357" t="str">
            <v>AEOJP</v>
          </cell>
          <cell r="C1357">
            <v>3</v>
          </cell>
          <cell r="D1357" t="str">
            <v>SGN G3</v>
          </cell>
          <cell r="E1357" t="str">
            <v>Sea</v>
          </cell>
          <cell r="F1357" t="str">
            <v>DOC</v>
          </cell>
          <cell r="G1357">
            <v>0</v>
          </cell>
          <cell r="H1357">
            <v>0</v>
          </cell>
          <cell r="I1357">
            <v>2023</v>
          </cell>
          <cell r="J1357" t="str">
            <v>Actual</v>
          </cell>
        </row>
        <row r="1358">
          <cell r="B1358" t="str">
            <v>AEOMEX</v>
          </cell>
          <cell r="C1358">
            <v>3</v>
          </cell>
          <cell r="D1358" t="str">
            <v>SGN G3</v>
          </cell>
          <cell r="E1358" t="str">
            <v>Sea</v>
          </cell>
          <cell r="F1358" t="str">
            <v>DOC</v>
          </cell>
          <cell r="G1358">
            <v>0</v>
          </cell>
          <cell r="H1358">
            <v>0</v>
          </cell>
          <cell r="I1358">
            <v>2023</v>
          </cell>
          <cell r="J1358" t="str">
            <v>Actual</v>
          </cell>
        </row>
        <row r="1359">
          <cell r="B1359" t="str">
            <v>AEOMIX</v>
          </cell>
          <cell r="C1359">
            <v>3</v>
          </cell>
          <cell r="D1359" t="str">
            <v>SGN G3</v>
          </cell>
          <cell r="E1359" t="str">
            <v>Sea</v>
          </cell>
          <cell r="F1359" t="str">
            <v>DOC</v>
          </cell>
          <cell r="G1359">
            <v>0</v>
          </cell>
          <cell r="H1359">
            <v>0</v>
          </cell>
          <cell r="I1359">
            <v>2023</v>
          </cell>
          <cell r="J1359" t="str">
            <v>Actual</v>
          </cell>
        </row>
        <row r="1360">
          <cell r="B1360" t="str">
            <v>AEOSHA</v>
          </cell>
          <cell r="C1360">
            <v>3</v>
          </cell>
          <cell r="D1360" t="str">
            <v>SGN G3</v>
          </cell>
          <cell r="E1360" t="str">
            <v>Sea</v>
          </cell>
          <cell r="F1360" t="str">
            <v>DOC</v>
          </cell>
          <cell r="G1360">
            <v>0</v>
          </cell>
          <cell r="H1360">
            <v>0</v>
          </cell>
          <cell r="I1360">
            <v>2023</v>
          </cell>
          <cell r="J1360" t="str">
            <v>Actual</v>
          </cell>
        </row>
        <row r="1361">
          <cell r="B1361" t="str">
            <v>AGRON</v>
          </cell>
          <cell r="C1361">
            <v>3</v>
          </cell>
          <cell r="D1361" t="str">
            <v>SGN G3</v>
          </cell>
          <cell r="E1361" t="str">
            <v>Sea</v>
          </cell>
          <cell r="F1361" t="str">
            <v>DOC</v>
          </cell>
          <cell r="G1361">
            <v>0</v>
          </cell>
          <cell r="H1361">
            <v>0</v>
          </cell>
          <cell r="I1361">
            <v>2023</v>
          </cell>
          <cell r="J1361" t="str">
            <v>Actual</v>
          </cell>
        </row>
        <row r="1362">
          <cell r="B1362" t="str">
            <v>BELL</v>
          </cell>
          <cell r="C1362">
            <v>3</v>
          </cell>
          <cell r="D1362" t="str">
            <v>SGN G3</v>
          </cell>
          <cell r="E1362" t="str">
            <v>Sea</v>
          </cell>
          <cell r="F1362" t="str">
            <v>DOC</v>
          </cell>
          <cell r="G1362">
            <v>0</v>
          </cell>
          <cell r="H1362">
            <v>0</v>
          </cell>
          <cell r="I1362">
            <v>2023</v>
          </cell>
          <cell r="J1362" t="str">
            <v>Actual</v>
          </cell>
        </row>
        <row r="1363">
          <cell r="B1363" t="str">
            <v>BHBEJ</v>
          </cell>
          <cell r="C1363">
            <v>3</v>
          </cell>
          <cell r="D1363" t="str">
            <v>SGN G3</v>
          </cell>
          <cell r="E1363" t="str">
            <v>Sea</v>
          </cell>
          <cell r="F1363" t="str">
            <v>DOC</v>
          </cell>
          <cell r="G1363">
            <v>2</v>
          </cell>
          <cell r="H1363">
            <v>4.9820486111111104E-2</v>
          </cell>
          <cell r="I1363">
            <v>2023</v>
          </cell>
          <cell r="J1363" t="str">
            <v>Actual</v>
          </cell>
        </row>
        <row r="1364">
          <cell r="B1364" t="str">
            <v>BPS</v>
          </cell>
          <cell r="C1364">
            <v>3</v>
          </cell>
          <cell r="D1364" t="str">
            <v>SGN G3</v>
          </cell>
          <cell r="E1364" t="str">
            <v>Sea</v>
          </cell>
          <cell r="F1364" t="str">
            <v>DOC</v>
          </cell>
          <cell r="G1364">
            <v>0</v>
          </cell>
          <cell r="H1364">
            <v>0</v>
          </cell>
          <cell r="I1364">
            <v>2023</v>
          </cell>
          <cell r="J1364" t="str">
            <v>Actual</v>
          </cell>
        </row>
        <row r="1365">
          <cell r="B1365" t="str">
            <v>BPSH</v>
          </cell>
          <cell r="C1365">
            <v>3</v>
          </cell>
          <cell r="D1365" t="str">
            <v>SGN G3</v>
          </cell>
          <cell r="E1365" t="str">
            <v>Sea</v>
          </cell>
          <cell r="F1365" t="str">
            <v>DOC</v>
          </cell>
          <cell r="G1365">
            <v>0</v>
          </cell>
          <cell r="H1365">
            <v>0</v>
          </cell>
          <cell r="I1365">
            <v>2023</v>
          </cell>
          <cell r="J1365" t="str">
            <v>Actual</v>
          </cell>
        </row>
        <row r="1366">
          <cell r="B1366" t="str">
            <v>BPSHCA</v>
          </cell>
          <cell r="C1366">
            <v>3</v>
          </cell>
          <cell r="D1366" t="str">
            <v>SGN G3</v>
          </cell>
          <cell r="E1366" t="str">
            <v>Sea</v>
          </cell>
          <cell r="F1366" t="str">
            <v>DOC</v>
          </cell>
          <cell r="G1366">
            <v>4</v>
          </cell>
          <cell r="H1366">
            <v>4.771134259259259E-2</v>
          </cell>
          <cell r="I1366">
            <v>2023</v>
          </cell>
          <cell r="J1366" t="str">
            <v>Actual</v>
          </cell>
        </row>
        <row r="1367">
          <cell r="B1367" t="str">
            <v>BPSHUB</v>
          </cell>
          <cell r="C1367">
            <v>3</v>
          </cell>
          <cell r="D1367" t="str">
            <v>SGN G3</v>
          </cell>
          <cell r="E1367" t="str">
            <v>Sea</v>
          </cell>
          <cell r="F1367" t="str">
            <v>DOC</v>
          </cell>
          <cell r="G1367">
            <v>0</v>
          </cell>
          <cell r="H1367">
            <v>0</v>
          </cell>
          <cell r="I1367">
            <v>2023</v>
          </cell>
          <cell r="J1367" t="str">
            <v>Actual</v>
          </cell>
        </row>
        <row r="1368">
          <cell r="B1368" t="str">
            <v>BPSL</v>
          </cell>
          <cell r="C1368">
            <v>3</v>
          </cell>
          <cell r="D1368" t="str">
            <v>SGN G3</v>
          </cell>
          <cell r="E1368" t="str">
            <v>Sea</v>
          </cell>
          <cell r="F1368" t="str">
            <v>DOC</v>
          </cell>
          <cell r="G1368">
            <v>0</v>
          </cell>
          <cell r="H1368">
            <v>0</v>
          </cell>
          <cell r="I1368">
            <v>2023</v>
          </cell>
          <cell r="J1368" t="str">
            <v>Actual</v>
          </cell>
        </row>
        <row r="1369">
          <cell r="B1369" t="str">
            <v>BRYLAN</v>
          </cell>
          <cell r="C1369">
            <v>3</v>
          </cell>
          <cell r="D1369" t="str">
            <v>SGN G3</v>
          </cell>
          <cell r="E1369" t="str">
            <v>Sea</v>
          </cell>
          <cell r="F1369" t="str">
            <v>DOC</v>
          </cell>
          <cell r="G1369">
            <v>0</v>
          </cell>
          <cell r="H1369">
            <v>0</v>
          </cell>
          <cell r="I1369">
            <v>2023</v>
          </cell>
          <cell r="J1369" t="str">
            <v>Actual</v>
          </cell>
        </row>
        <row r="1370">
          <cell r="B1370" t="str">
            <v>CHEWY</v>
          </cell>
          <cell r="C1370">
            <v>3</v>
          </cell>
          <cell r="D1370" t="str">
            <v>SGN G3</v>
          </cell>
          <cell r="E1370" t="str">
            <v>Sea</v>
          </cell>
          <cell r="F1370" t="str">
            <v>DOC</v>
          </cell>
          <cell r="G1370">
            <v>0</v>
          </cell>
          <cell r="H1370">
            <v>0</v>
          </cell>
          <cell r="I1370">
            <v>2023</v>
          </cell>
          <cell r="J1370" t="str">
            <v>Actual</v>
          </cell>
        </row>
        <row r="1371">
          <cell r="B1371" t="str">
            <v>CLUSH</v>
          </cell>
          <cell r="C1371">
            <v>3</v>
          </cell>
          <cell r="D1371" t="str">
            <v>SGN G3</v>
          </cell>
          <cell r="E1371" t="str">
            <v>Sea</v>
          </cell>
          <cell r="F1371" t="str">
            <v>DOC</v>
          </cell>
          <cell r="G1371">
            <v>0</v>
          </cell>
          <cell r="H1371">
            <v>0</v>
          </cell>
          <cell r="I1371">
            <v>2023</v>
          </cell>
          <cell r="J1371" t="str">
            <v>Actual</v>
          </cell>
        </row>
        <row r="1372">
          <cell r="B1372" t="str">
            <v>DEICH</v>
          </cell>
          <cell r="C1372">
            <v>3</v>
          </cell>
          <cell r="D1372" t="str">
            <v>SGN G3</v>
          </cell>
          <cell r="E1372" t="str">
            <v>Sea</v>
          </cell>
          <cell r="F1372" t="str">
            <v>DOC</v>
          </cell>
          <cell r="G1372">
            <v>36</v>
          </cell>
          <cell r="H1372">
            <v>0.93510017639999987</v>
          </cell>
          <cell r="I1372">
            <v>2023</v>
          </cell>
          <cell r="J1372" t="str">
            <v>Actual</v>
          </cell>
        </row>
        <row r="1373">
          <cell r="B1373" t="str">
            <v>DEICUK</v>
          </cell>
          <cell r="C1373">
            <v>3</v>
          </cell>
          <cell r="D1373" t="str">
            <v>SGN G3</v>
          </cell>
          <cell r="E1373" t="str">
            <v>Sea</v>
          </cell>
          <cell r="F1373" t="str">
            <v>DOC</v>
          </cell>
          <cell r="G1373">
            <v>0</v>
          </cell>
          <cell r="H1373">
            <v>0</v>
          </cell>
          <cell r="I1373">
            <v>2023</v>
          </cell>
          <cell r="J1373" t="str">
            <v>Actual</v>
          </cell>
        </row>
        <row r="1374">
          <cell r="B1374" t="str">
            <v>DEMO</v>
          </cell>
          <cell r="C1374">
            <v>3</v>
          </cell>
          <cell r="D1374" t="str">
            <v>SGN G3</v>
          </cell>
          <cell r="E1374" t="str">
            <v>Sea</v>
          </cell>
          <cell r="F1374" t="str">
            <v>DOC</v>
          </cell>
          <cell r="G1374">
            <v>0</v>
          </cell>
          <cell r="H1374">
            <v>0</v>
          </cell>
          <cell r="I1374">
            <v>2023</v>
          </cell>
          <cell r="J1374" t="str">
            <v>Actual</v>
          </cell>
        </row>
        <row r="1375">
          <cell r="B1375" t="str">
            <v>EDDIEB</v>
          </cell>
          <cell r="C1375">
            <v>3</v>
          </cell>
          <cell r="D1375" t="str">
            <v>SGN G3</v>
          </cell>
          <cell r="E1375" t="str">
            <v>Sea</v>
          </cell>
          <cell r="F1375" t="str">
            <v>DOC</v>
          </cell>
          <cell r="G1375">
            <v>6</v>
          </cell>
          <cell r="H1375">
            <v>1.6981250000000003E-2</v>
          </cell>
          <cell r="I1375">
            <v>2023</v>
          </cell>
          <cell r="J1375" t="str">
            <v>Actual</v>
          </cell>
        </row>
        <row r="1376">
          <cell r="B1376" t="str">
            <v>EMCOLS</v>
          </cell>
          <cell r="C1376">
            <v>3</v>
          </cell>
          <cell r="D1376" t="str">
            <v>SGN G3</v>
          </cell>
          <cell r="E1376" t="str">
            <v>Sea</v>
          </cell>
          <cell r="F1376" t="str">
            <v>DOC</v>
          </cell>
          <cell r="G1376">
            <v>0</v>
          </cell>
          <cell r="H1376">
            <v>0</v>
          </cell>
          <cell r="I1376">
            <v>2023</v>
          </cell>
          <cell r="J1376" t="str">
            <v>Actual</v>
          </cell>
        </row>
        <row r="1377">
          <cell r="B1377" t="str">
            <v>ENGRS</v>
          </cell>
          <cell r="C1377">
            <v>3</v>
          </cell>
          <cell r="D1377" t="str">
            <v>SGN G3</v>
          </cell>
          <cell r="E1377" t="str">
            <v>Sea</v>
          </cell>
          <cell r="F1377" t="str">
            <v>DOC</v>
          </cell>
          <cell r="G1377">
            <v>6</v>
          </cell>
          <cell r="H1377">
            <v>0.38012502939999998</v>
          </cell>
          <cell r="I1377">
            <v>2023</v>
          </cell>
          <cell r="J1377" t="str">
            <v>Actual</v>
          </cell>
        </row>
        <row r="1378">
          <cell r="B1378" t="str">
            <v>ENSHOE</v>
          </cell>
          <cell r="C1378">
            <v>3</v>
          </cell>
          <cell r="D1378" t="str">
            <v>SGN G3</v>
          </cell>
          <cell r="E1378" t="str">
            <v>Sea</v>
          </cell>
          <cell r="F1378" t="str">
            <v>DOC</v>
          </cell>
          <cell r="G1378">
            <v>2</v>
          </cell>
          <cell r="H1378">
            <v>0</v>
          </cell>
          <cell r="I1378">
            <v>2023</v>
          </cell>
          <cell r="J1378" t="str">
            <v>Actual</v>
          </cell>
        </row>
        <row r="1379">
          <cell r="B1379" t="str">
            <v>ENSPOR</v>
          </cell>
          <cell r="C1379">
            <v>3</v>
          </cell>
          <cell r="D1379" t="str">
            <v>SGN G3</v>
          </cell>
          <cell r="E1379" t="str">
            <v>Sea</v>
          </cell>
          <cell r="F1379" t="str">
            <v>DOC</v>
          </cell>
          <cell r="G1379">
            <v>4</v>
          </cell>
          <cell r="H1379">
            <v>0.50683335293333331</v>
          </cell>
          <cell r="I1379">
            <v>2023</v>
          </cell>
          <cell r="J1379" t="str">
            <v>Actual</v>
          </cell>
        </row>
        <row r="1380">
          <cell r="B1380" t="str">
            <v>ESPRIT</v>
          </cell>
          <cell r="C1380">
            <v>3</v>
          </cell>
          <cell r="D1380" t="str">
            <v>SGN G3</v>
          </cell>
          <cell r="E1380" t="str">
            <v>Sea</v>
          </cell>
          <cell r="F1380" t="str">
            <v>DOC</v>
          </cell>
          <cell r="G1380">
            <v>0</v>
          </cell>
          <cell r="H1380">
            <v>0</v>
          </cell>
          <cell r="I1380">
            <v>2023</v>
          </cell>
          <cell r="J1380" t="str">
            <v>Actual</v>
          </cell>
        </row>
        <row r="1381">
          <cell r="B1381" t="str">
            <v>FOOTCA</v>
          </cell>
          <cell r="C1381">
            <v>3</v>
          </cell>
          <cell r="D1381" t="str">
            <v>SGN G3</v>
          </cell>
          <cell r="E1381" t="str">
            <v>Sea</v>
          </cell>
          <cell r="F1381" t="str">
            <v>DOC</v>
          </cell>
          <cell r="G1381">
            <v>0</v>
          </cell>
          <cell r="H1381">
            <v>0</v>
          </cell>
          <cell r="I1381">
            <v>2023</v>
          </cell>
          <cell r="J1381" t="str">
            <v>Actual</v>
          </cell>
        </row>
        <row r="1382">
          <cell r="B1382" t="str">
            <v>FOOTRT</v>
          </cell>
          <cell r="C1382">
            <v>3</v>
          </cell>
          <cell r="D1382" t="str">
            <v>SGN G3</v>
          </cell>
          <cell r="E1382" t="str">
            <v>Sea</v>
          </cell>
          <cell r="F1382" t="str">
            <v>DOC</v>
          </cell>
          <cell r="G1382">
            <v>0</v>
          </cell>
          <cell r="H1382">
            <v>0</v>
          </cell>
          <cell r="I1382">
            <v>2023</v>
          </cell>
          <cell r="J1382" t="str">
            <v>Actual</v>
          </cell>
        </row>
        <row r="1383">
          <cell r="B1383" t="str">
            <v>FOOTTE</v>
          </cell>
          <cell r="C1383">
            <v>3</v>
          </cell>
          <cell r="D1383" t="str">
            <v>SGN G3</v>
          </cell>
          <cell r="E1383" t="str">
            <v>Sea</v>
          </cell>
          <cell r="F1383" t="str">
            <v>DOC</v>
          </cell>
          <cell r="G1383">
            <v>0</v>
          </cell>
          <cell r="H1383">
            <v>0</v>
          </cell>
          <cell r="I1383">
            <v>2023</v>
          </cell>
          <cell r="J1383" t="str">
            <v>Actual</v>
          </cell>
        </row>
        <row r="1384">
          <cell r="B1384" t="str">
            <v>GORE</v>
          </cell>
          <cell r="C1384">
            <v>3</v>
          </cell>
          <cell r="D1384" t="str">
            <v>SGN G3</v>
          </cell>
          <cell r="E1384" t="str">
            <v>Sea</v>
          </cell>
          <cell r="F1384" t="str">
            <v>DOC</v>
          </cell>
          <cell r="G1384">
            <v>0</v>
          </cell>
          <cell r="H1384">
            <v>0</v>
          </cell>
          <cell r="I1384">
            <v>2023</v>
          </cell>
          <cell r="J1384" t="str">
            <v>Actual</v>
          </cell>
        </row>
        <row r="1385">
          <cell r="B1385" t="str">
            <v>HAGGAR</v>
          </cell>
          <cell r="C1385">
            <v>3</v>
          </cell>
          <cell r="D1385" t="str">
            <v>SGN G3</v>
          </cell>
          <cell r="E1385" t="str">
            <v>Sea</v>
          </cell>
          <cell r="F1385" t="str">
            <v>DOC</v>
          </cell>
          <cell r="G1385">
            <v>0</v>
          </cell>
          <cell r="H1385">
            <v>0</v>
          </cell>
          <cell r="I1385">
            <v>2023</v>
          </cell>
          <cell r="J1385" t="str">
            <v>Actual</v>
          </cell>
        </row>
        <row r="1386">
          <cell r="B1386" t="str">
            <v>HBIRAW</v>
          </cell>
          <cell r="C1386">
            <v>3</v>
          </cell>
          <cell r="D1386" t="str">
            <v>SGN G3</v>
          </cell>
          <cell r="E1386" t="str">
            <v>Sea</v>
          </cell>
          <cell r="F1386" t="str">
            <v>DOC</v>
          </cell>
          <cell r="G1386">
            <v>2</v>
          </cell>
          <cell r="H1386">
            <v>2.3423958333333326E-3</v>
          </cell>
          <cell r="I1386">
            <v>2023</v>
          </cell>
          <cell r="J1386" t="str">
            <v>Actual</v>
          </cell>
        </row>
        <row r="1387">
          <cell r="B1387" t="str">
            <v>HUNK</v>
          </cell>
          <cell r="C1387">
            <v>3</v>
          </cell>
          <cell r="D1387" t="str">
            <v>SGN G3</v>
          </cell>
          <cell r="E1387" t="str">
            <v>Sea</v>
          </cell>
          <cell r="F1387" t="str">
            <v>DOC</v>
          </cell>
          <cell r="G1387">
            <v>0</v>
          </cell>
          <cell r="H1387">
            <v>0</v>
          </cell>
          <cell r="I1387">
            <v>2023</v>
          </cell>
          <cell r="J1387" t="str">
            <v>Actual</v>
          </cell>
        </row>
        <row r="1388">
          <cell r="B1388" t="str">
            <v>MYSHOE</v>
          </cell>
          <cell r="C1388">
            <v>3</v>
          </cell>
          <cell r="D1388" t="str">
            <v>SGN G3</v>
          </cell>
          <cell r="E1388" t="str">
            <v>Sea</v>
          </cell>
          <cell r="F1388" t="str">
            <v>DOC</v>
          </cell>
          <cell r="G1388">
            <v>0</v>
          </cell>
          <cell r="H1388">
            <v>0</v>
          </cell>
          <cell r="I1388">
            <v>2023</v>
          </cell>
          <cell r="J1388" t="str">
            <v>Actual</v>
          </cell>
        </row>
        <row r="1389">
          <cell r="B1389" t="str">
            <v>OFWO</v>
          </cell>
          <cell r="C1389">
            <v>3</v>
          </cell>
          <cell r="D1389" t="str">
            <v>SGN G3</v>
          </cell>
          <cell r="E1389" t="str">
            <v>Sea</v>
          </cell>
          <cell r="F1389" t="str">
            <v>DOC</v>
          </cell>
          <cell r="G1389">
            <v>0</v>
          </cell>
          <cell r="H1389">
            <v>0</v>
          </cell>
          <cell r="I1389">
            <v>2023</v>
          </cell>
          <cell r="J1389" t="str">
            <v>Actual</v>
          </cell>
        </row>
        <row r="1390">
          <cell r="B1390" t="str">
            <v>PESPO</v>
          </cell>
          <cell r="C1390">
            <v>3</v>
          </cell>
          <cell r="D1390" t="str">
            <v>SGN G3</v>
          </cell>
          <cell r="E1390" t="str">
            <v>Sea</v>
          </cell>
          <cell r="F1390" t="str">
            <v>DOC</v>
          </cell>
          <cell r="G1390">
            <v>0</v>
          </cell>
          <cell r="H1390">
            <v>0</v>
          </cell>
          <cell r="I1390">
            <v>2023</v>
          </cell>
          <cell r="J1390" t="str">
            <v>Actual</v>
          </cell>
        </row>
        <row r="1391">
          <cell r="B1391" t="str">
            <v>RACK</v>
          </cell>
          <cell r="C1391">
            <v>3</v>
          </cell>
          <cell r="D1391" t="str">
            <v>SGN G3</v>
          </cell>
          <cell r="E1391" t="str">
            <v>Sea</v>
          </cell>
          <cell r="F1391" t="str">
            <v>DOC</v>
          </cell>
          <cell r="G1391">
            <v>0</v>
          </cell>
          <cell r="H1391">
            <v>0</v>
          </cell>
          <cell r="I1391">
            <v>2023</v>
          </cell>
          <cell r="J1391" t="str">
            <v>Actual</v>
          </cell>
        </row>
        <row r="1392">
          <cell r="B1392" t="str">
            <v>RH</v>
          </cell>
          <cell r="C1392">
            <v>3</v>
          </cell>
          <cell r="D1392" t="str">
            <v>SGN G3</v>
          </cell>
          <cell r="E1392" t="str">
            <v>Sea</v>
          </cell>
          <cell r="F1392" t="str">
            <v>DOC</v>
          </cell>
          <cell r="G1392">
            <v>41</v>
          </cell>
          <cell r="H1392">
            <v>0.12597070652173911</v>
          </cell>
          <cell r="I1392">
            <v>2023</v>
          </cell>
          <cell r="J1392" t="str">
            <v>Actual</v>
          </cell>
        </row>
        <row r="1393">
          <cell r="B1393" t="str">
            <v>RSGC</v>
          </cell>
          <cell r="C1393">
            <v>3</v>
          </cell>
          <cell r="D1393" t="str">
            <v>SGN G3</v>
          </cell>
          <cell r="E1393" t="str">
            <v>Sea</v>
          </cell>
          <cell r="F1393" t="str">
            <v>DOC</v>
          </cell>
          <cell r="G1393">
            <v>5</v>
          </cell>
          <cell r="H1393">
            <v>0</v>
          </cell>
          <cell r="I1393">
            <v>2023</v>
          </cell>
          <cell r="J1393" t="str">
            <v>Actual</v>
          </cell>
        </row>
        <row r="1394">
          <cell r="B1394" t="str">
            <v>SPST</v>
          </cell>
          <cell r="C1394">
            <v>3</v>
          </cell>
          <cell r="D1394" t="str">
            <v>SGN G3</v>
          </cell>
          <cell r="E1394" t="str">
            <v>Sea</v>
          </cell>
          <cell r="F1394" t="str">
            <v>DOC</v>
          </cell>
          <cell r="G1394">
            <v>0</v>
          </cell>
          <cell r="H1394">
            <v>0</v>
          </cell>
          <cell r="I1394">
            <v>2023</v>
          </cell>
          <cell r="J1394" t="str">
            <v>Actual</v>
          </cell>
        </row>
        <row r="1395">
          <cell r="B1395" t="str">
            <v>TKMAXX</v>
          </cell>
          <cell r="C1395">
            <v>3</v>
          </cell>
          <cell r="D1395" t="str">
            <v>SGN G3</v>
          </cell>
          <cell r="E1395" t="str">
            <v>Sea</v>
          </cell>
          <cell r="F1395" t="str">
            <v>DOC</v>
          </cell>
          <cell r="G1395">
            <v>72</v>
          </cell>
          <cell r="H1395">
            <v>0.15708333333333327</v>
          </cell>
          <cell r="I1395">
            <v>2023</v>
          </cell>
          <cell r="J1395" t="str">
            <v>Actual</v>
          </cell>
        </row>
        <row r="1396">
          <cell r="B1396" t="str">
            <v>TOTES</v>
          </cell>
          <cell r="C1396">
            <v>3</v>
          </cell>
          <cell r="D1396" t="str">
            <v>SGN G3</v>
          </cell>
          <cell r="E1396" t="str">
            <v>Sea</v>
          </cell>
          <cell r="F1396" t="str">
            <v>DOC</v>
          </cell>
          <cell r="G1396">
            <v>0</v>
          </cell>
          <cell r="H1396">
            <v>0</v>
          </cell>
          <cell r="I1396">
            <v>2023</v>
          </cell>
          <cell r="J1396" t="str">
            <v>Actual</v>
          </cell>
        </row>
        <row r="1397">
          <cell r="B1397" t="str">
            <v>URBAN</v>
          </cell>
          <cell r="C1397">
            <v>3</v>
          </cell>
          <cell r="D1397" t="str">
            <v>SGN G3</v>
          </cell>
          <cell r="E1397" t="str">
            <v>Sea</v>
          </cell>
          <cell r="F1397" t="str">
            <v>DOC</v>
          </cell>
          <cell r="G1397">
            <v>121</v>
          </cell>
          <cell r="H1397">
            <v>0.6497337046682099</v>
          </cell>
          <cell r="I1397">
            <v>2023</v>
          </cell>
          <cell r="J1397" t="str">
            <v>Actual</v>
          </cell>
        </row>
        <row r="1398">
          <cell r="B1398" t="str">
            <v>VANHA</v>
          </cell>
          <cell r="C1398">
            <v>3</v>
          </cell>
          <cell r="D1398" t="str">
            <v>SGN G3</v>
          </cell>
          <cell r="E1398" t="str">
            <v>Sea</v>
          </cell>
          <cell r="F1398" t="str">
            <v>DOC</v>
          </cell>
          <cell r="G1398">
            <v>0</v>
          </cell>
          <cell r="H1398">
            <v>0</v>
          </cell>
          <cell r="I1398">
            <v>2023</v>
          </cell>
          <cell r="J1398" t="str">
            <v>Actual</v>
          </cell>
        </row>
        <row r="1399">
          <cell r="B1399" t="str">
            <v>WYNBRG</v>
          </cell>
          <cell r="C1399">
            <v>3</v>
          </cell>
          <cell r="D1399" t="str">
            <v>SGN G3</v>
          </cell>
          <cell r="E1399" t="str">
            <v>Sea</v>
          </cell>
          <cell r="F1399" t="str">
            <v>DOC</v>
          </cell>
          <cell r="G1399">
            <v>0</v>
          </cell>
          <cell r="H1399">
            <v>0</v>
          </cell>
          <cell r="I1399">
            <v>2023</v>
          </cell>
          <cell r="J1399" t="str">
            <v>Actual</v>
          </cell>
        </row>
        <row r="1400">
          <cell r="B1400" t="str">
            <v>XSCIN</v>
          </cell>
          <cell r="C1400">
            <v>3</v>
          </cell>
          <cell r="D1400" t="str">
            <v>SGN G3</v>
          </cell>
          <cell r="E1400" t="str">
            <v>Sea</v>
          </cell>
          <cell r="F1400" t="str">
            <v>DOC</v>
          </cell>
          <cell r="G1400">
            <v>0</v>
          </cell>
          <cell r="H1400">
            <v>0</v>
          </cell>
          <cell r="I1400">
            <v>2023</v>
          </cell>
          <cell r="J1400" t="str">
            <v>Actual</v>
          </cell>
        </row>
        <row r="1401">
          <cell r="B1401" t="str">
            <v>ALLM</v>
          </cell>
          <cell r="C1401">
            <v>3</v>
          </cell>
          <cell r="D1401" t="str">
            <v>SGN G4</v>
          </cell>
          <cell r="E1401" t="str">
            <v>Sea</v>
          </cell>
          <cell r="F1401" t="str">
            <v>DOC</v>
          </cell>
          <cell r="G1401">
            <v>0</v>
          </cell>
          <cell r="H1401">
            <v>0</v>
          </cell>
          <cell r="I1401">
            <v>2023</v>
          </cell>
          <cell r="J1401" t="str">
            <v>Actual</v>
          </cell>
        </row>
        <row r="1402">
          <cell r="B1402" t="str">
            <v>BOSE</v>
          </cell>
          <cell r="C1402">
            <v>3</v>
          </cell>
          <cell r="D1402" t="str">
            <v>SGN G4</v>
          </cell>
          <cell r="E1402" t="str">
            <v>Sea</v>
          </cell>
          <cell r="F1402" t="str">
            <v>DOC</v>
          </cell>
          <cell r="G1402">
            <v>5</v>
          </cell>
          <cell r="H1402">
            <v>2.5078703703703704E-2</v>
          </cell>
          <cell r="I1402">
            <v>2023</v>
          </cell>
          <cell r="J1402" t="str">
            <v>Actual</v>
          </cell>
        </row>
        <row r="1403">
          <cell r="B1403" t="str">
            <v>CKACEU</v>
          </cell>
          <cell r="C1403">
            <v>3</v>
          </cell>
          <cell r="D1403" t="str">
            <v>SGN G4</v>
          </cell>
          <cell r="E1403" t="str">
            <v>Sea</v>
          </cell>
          <cell r="F1403" t="str">
            <v>DOC</v>
          </cell>
          <cell r="G1403">
            <v>0</v>
          </cell>
          <cell r="H1403">
            <v>0</v>
          </cell>
          <cell r="I1403">
            <v>2023</v>
          </cell>
          <cell r="J1403" t="str">
            <v>Actual</v>
          </cell>
        </row>
        <row r="1404">
          <cell r="B1404" t="str">
            <v>CKFWEU</v>
          </cell>
          <cell r="C1404">
            <v>3</v>
          </cell>
          <cell r="D1404" t="str">
            <v>SGN G4</v>
          </cell>
          <cell r="E1404" t="str">
            <v>Sea</v>
          </cell>
          <cell r="F1404" t="str">
            <v>DOC</v>
          </cell>
          <cell r="G1404">
            <v>0</v>
          </cell>
          <cell r="H1404">
            <v>0</v>
          </cell>
          <cell r="I1404">
            <v>2023</v>
          </cell>
          <cell r="J1404" t="str">
            <v>Actual</v>
          </cell>
        </row>
        <row r="1405">
          <cell r="B1405" t="str">
            <v>CKJEEU</v>
          </cell>
          <cell r="C1405">
            <v>3</v>
          </cell>
          <cell r="D1405" t="str">
            <v>SGN G4</v>
          </cell>
          <cell r="E1405" t="str">
            <v>Sea</v>
          </cell>
          <cell r="F1405" t="str">
            <v>DOC</v>
          </cell>
          <cell r="G1405">
            <v>2</v>
          </cell>
          <cell r="H1405">
            <v>0.01</v>
          </cell>
          <cell r="I1405">
            <v>2023</v>
          </cell>
          <cell r="J1405" t="str">
            <v>Actual</v>
          </cell>
        </row>
        <row r="1406">
          <cell r="B1406" t="str">
            <v>CKMSEU</v>
          </cell>
          <cell r="C1406">
            <v>3</v>
          </cell>
          <cell r="D1406" t="str">
            <v>SGN G4</v>
          </cell>
          <cell r="E1406" t="str">
            <v>Sea</v>
          </cell>
          <cell r="F1406" t="str">
            <v>DOC</v>
          </cell>
          <cell r="G1406">
            <v>0</v>
          </cell>
          <cell r="H1406">
            <v>0</v>
          </cell>
          <cell r="I1406">
            <v>2023</v>
          </cell>
          <cell r="J1406" t="str">
            <v>Actual</v>
          </cell>
        </row>
        <row r="1407">
          <cell r="B1407" t="str">
            <v>CKPFEU</v>
          </cell>
          <cell r="C1407">
            <v>3</v>
          </cell>
          <cell r="D1407" t="str">
            <v>SGN G4</v>
          </cell>
          <cell r="E1407" t="str">
            <v>Sea</v>
          </cell>
          <cell r="F1407" t="str">
            <v>DOC</v>
          </cell>
          <cell r="G1407">
            <v>4</v>
          </cell>
          <cell r="H1407">
            <v>1.3703703703703701E-2</v>
          </cell>
          <cell r="I1407">
            <v>2023</v>
          </cell>
          <cell r="J1407" t="str">
            <v>Actual</v>
          </cell>
        </row>
        <row r="1408">
          <cell r="B1408" t="str">
            <v>CKRTEU</v>
          </cell>
          <cell r="C1408">
            <v>3</v>
          </cell>
          <cell r="D1408" t="str">
            <v>SGN G4</v>
          </cell>
          <cell r="E1408" t="str">
            <v>Sea</v>
          </cell>
          <cell r="F1408" t="str">
            <v>DOC</v>
          </cell>
          <cell r="G1408">
            <v>2</v>
          </cell>
          <cell r="H1408">
            <v>0.01</v>
          </cell>
          <cell r="I1408">
            <v>2023</v>
          </cell>
          <cell r="J1408" t="str">
            <v>Actual</v>
          </cell>
        </row>
        <row r="1409">
          <cell r="B1409" t="str">
            <v>CKSWEU</v>
          </cell>
          <cell r="C1409">
            <v>3</v>
          </cell>
          <cell r="D1409" t="str">
            <v>SGN G4</v>
          </cell>
          <cell r="E1409" t="str">
            <v>Sea</v>
          </cell>
          <cell r="F1409" t="str">
            <v>DOC</v>
          </cell>
          <cell r="G1409">
            <v>14</v>
          </cell>
          <cell r="H1409">
            <v>8.0937499999999996E-2</v>
          </cell>
          <cell r="I1409">
            <v>2023</v>
          </cell>
          <cell r="J1409" t="str">
            <v>Actual</v>
          </cell>
        </row>
        <row r="1410">
          <cell r="B1410" t="str">
            <v>DICKS</v>
          </cell>
          <cell r="C1410">
            <v>3</v>
          </cell>
          <cell r="D1410" t="str">
            <v>SGN G4</v>
          </cell>
          <cell r="E1410" t="str">
            <v>Sea</v>
          </cell>
          <cell r="F1410" t="str">
            <v>DOC</v>
          </cell>
          <cell r="G1410">
            <v>0</v>
          </cell>
          <cell r="H1410">
            <v>0</v>
          </cell>
          <cell r="I1410">
            <v>2023</v>
          </cell>
          <cell r="J1410" t="str">
            <v>Actual</v>
          </cell>
        </row>
        <row r="1411">
          <cell r="B1411" t="str">
            <v>ELDOR</v>
          </cell>
          <cell r="C1411">
            <v>3</v>
          </cell>
          <cell r="D1411" t="str">
            <v>SGN G4</v>
          </cell>
          <cell r="E1411" t="str">
            <v>Sea</v>
          </cell>
          <cell r="F1411" t="str">
            <v>DOC</v>
          </cell>
          <cell r="G1411">
            <v>1</v>
          </cell>
          <cell r="H1411">
            <v>5.1548611111111118E-3</v>
          </cell>
          <cell r="I1411">
            <v>2023</v>
          </cell>
          <cell r="J1411" t="str">
            <v>Actual</v>
          </cell>
        </row>
        <row r="1412">
          <cell r="B1412" t="str">
            <v>GAP</v>
          </cell>
          <cell r="C1412">
            <v>3</v>
          </cell>
          <cell r="D1412" t="str">
            <v>SGN G4</v>
          </cell>
          <cell r="E1412" t="str">
            <v>Sea</v>
          </cell>
          <cell r="F1412" t="str">
            <v>DOC</v>
          </cell>
          <cell r="G1412">
            <v>997</v>
          </cell>
          <cell r="H1412">
            <v>2.5140185833333328</v>
          </cell>
          <cell r="I1412">
            <v>2023</v>
          </cell>
          <cell r="J1412" t="str">
            <v>Actual</v>
          </cell>
        </row>
        <row r="1413">
          <cell r="B1413" t="str">
            <v>IMAGE</v>
          </cell>
          <cell r="C1413">
            <v>3</v>
          </cell>
          <cell r="D1413" t="str">
            <v>SGN G4</v>
          </cell>
          <cell r="E1413" t="str">
            <v>Sea</v>
          </cell>
          <cell r="F1413" t="str">
            <v>DOC</v>
          </cell>
          <cell r="G1413">
            <v>0</v>
          </cell>
          <cell r="H1413">
            <v>0</v>
          </cell>
          <cell r="I1413">
            <v>2023</v>
          </cell>
          <cell r="J1413" t="str">
            <v>Actual</v>
          </cell>
        </row>
        <row r="1414">
          <cell r="B1414" t="str">
            <v>ITGM</v>
          </cell>
          <cell r="C1414">
            <v>3</v>
          </cell>
          <cell r="D1414" t="str">
            <v>SGN G4</v>
          </cell>
          <cell r="E1414" t="str">
            <v>Sea</v>
          </cell>
          <cell r="F1414" t="str">
            <v>DOC</v>
          </cell>
          <cell r="G1414">
            <v>0</v>
          </cell>
          <cell r="H1414">
            <v>2.7569444444444445E-2</v>
          </cell>
          <cell r="I1414">
            <v>2023</v>
          </cell>
          <cell r="J1414" t="str">
            <v>Actual</v>
          </cell>
        </row>
        <row r="1415">
          <cell r="B1415" t="str">
            <v>OBIITA</v>
          </cell>
          <cell r="C1415">
            <v>3</v>
          </cell>
          <cell r="D1415" t="str">
            <v>SGN G4</v>
          </cell>
          <cell r="E1415" t="str">
            <v>Sea</v>
          </cell>
          <cell r="F1415" t="str">
            <v>DOC</v>
          </cell>
          <cell r="G1415">
            <v>0</v>
          </cell>
          <cell r="H1415">
            <v>0</v>
          </cell>
          <cell r="I1415">
            <v>2023</v>
          </cell>
          <cell r="J1415" t="str">
            <v>Actual</v>
          </cell>
        </row>
        <row r="1416">
          <cell r="B1416" t="str">
            <v>OBIPOL</v>
          </cell>
          <cell r="C1416">
            <v>3</v>
          </cell>
          <cell r="D1416" t="str">
            <v>SGN G4</v>
          </cell>
          <cell r="E1416" t="str">
            <v>Sea</v>
          </cell>
          <cell r="F1416" t="str">
            <v>DOC</v>
          </cell>
          <cell r="G1416">
            <v>1</v>
          </cell>
          <cell r="H1416">
            <v>3.1916666666666664E-3</v>
          </cell>
          <cell r="I1416">
            <v>2023</v>
          </cell>
          <cell r="J1416" t="str">
            <v>Actual</v>
          </cell>
        </row>
        <row r="1417">
          <cell r="B1417" t="str">
            <v>OUTDOR</v>
          </cell>
          <cell r="C1417">
            <v>3</v>
          </cell>
          <cell r="D1417" t="str">
            <v>SGN G4</v>
          </cell>
          <cell r="E1417" t="str">
            <v>Sea</v>
          </cell>
          <cell r="F1417" t="str">
            <v>DOC</v>
          </cell>
          <cell r="G1417">
            <v>230</v>
          </cell>
          <cell r="H1417">
            <v>0.8019670524691358</v>
          </cell>
          <cell r="I1417">
            <v>2023</v>
          </cell>
          <cell r="J1417" t="str">
            <v>Actual</v>
          </cell>
        </row>
      </sheetData>
      <sheetData sheetId="2">
        <row r="5">
          <cell r="I5" t="str">
            <v>CS</v>
          </cell>
          <cell r="K5" t="str">
            <v>CS total</v>
          </cell>
          <cell r="L5" t="str">
            <v>DOC</v>
          </cell>
          <cell r="N5" t="str">
            <v>DOC total</v>
          </cell>
        </row>
        <row r="6">
          <cell r="G6" t="str">
            <v>Air</v>
          </cell>
          <cell r="H6" t="str">
            <v>Sea</v>
          </cell>
          <cell r="I6" t="str">
            <v>Air</v>
          </cell>
          <cell r="J6" t="str">
            <v>Sea</v>
          </cell>
          <cell r="L6" t="str">
            <v>Air</v>
          </cell>
          <cell r="M6" t="str">
            <v>Sea</v>
          </cell>
          <cell r="R6" t="str">
            <v>Group</v>
          </cell>
          <cell r="S6" t="str">
            <v>Booking</v>
          </cell>
          <cell r="T6" t="str">
            <v>CS</v>
          </cell>
          <cell r="U6" t="str">
            <v>Doc_FTE_Lookup</v>
          </cell>
          <cell r="V6" t="str">
            <v>Ex CS</v>
          </cell>
          <cell r="W6" t="str">
            <v>FTE total</v>
          </cell>
        </row>
        <row r="7">
          <cell r="C7" t="str">
            <v>NIKE</v>
          </cell>
          <cell r="D7" t="str">
            <v>SWOOSH</v>
          </cell>
          <cell r="E7">
            <v>31</v>
          </cell>
          <cell r="F7" t="str">
            <v>SGN G1</v>
          </cell>
          <cell r="G7">
            <v>0</v>
          </cell>
          <cell r="H7">
            <v>4076</v>
          </cell>
          <cell r="I7">
            <v>0</v>
          </cell>
          <cell r="J7">
            <v>8.0221506226851833</v>
          </cell>
          <cell r="K7">
            <v>8.0221506226851833</v>
          </cell>
          <cell r="L7">
            <v>0</v>
          </cell>
          <cell r="M7">
            <v>7.3013878629629634</v>
          </cell>
          <cell r="N7">
            <v>7.3013878629629634</v>
          </cell>
          <cell r="O7">
            <v>4076</v>
          </cell>
          <cell r="P7">
            <v>15.323538485648147</v>
          </cell>
          <cell r="R7" t="str">
            <v>G1</v>
          </cell>
          <cell r="S7">
            <v>4081</v>
          </cell>
          <cell r="T7">
            <v>8.049799723992372</v>
          </cell>
          <cell r="U7">
            <v>7.327301874400872</v>
          </cell>
          <cell r="V7">
            <v>0.66145833333333337</v>
          </cell>
          <cell r="W7">
            <v>8.7112580573257059</v>
          </cell>
        </row>
        <row r="8">
          <cell r="C8" t="str">
            <v>NIKE</v>
          </cell>
          <cell r="D8" t="str">
            <v>CONVRS</v>
          </cell>
          <cell r="E8">
            <v>31</v>
          </cell>
          <cell r="F8" t="str">
            <v>SGN G1</v>
          </cell>
          <cell r="G8">
            <v>0</v>
          </cell>
          <cell r="H8">
            <v>5</v>
          </cell>
          <cell r="I8">
            <v>0</v>
          </cell>
          <cell r="J8">
            <v>2.764910130718954E-2</v>
          </cell>
          <cell r="K8">
            <v>2.764910130718954E-2</v>
          </cell>
          <cell r="L8">
            <v>0</v>
          </cell>
          <cell r="M8">
            <v>2.5914011437908491E-2</v>
          </cell>
          <cell r="N8">
            <v>2.5914011437908491E-2</v>
          </cell>
          <cell r="O8">
            <v>5</v>
          </cell>
          <cell r="P8">
            <v>5.3563112745098035E-2</v>
          </cell>
          <cell r="R8" t="str">
            <v>G2</v>
          </cell>
          <cell r="S8">
            <v>303</v>
          </cell>
          <cell r="T8">
            <v>1.8608672241780551</v>
          </cell>
          <cell r="U8">
            <v>0.40871329945079882</v>
          </cell>
          <cell r="V8">
            <v>0.57916666666666661</v>
          </cell>
          <cell r="W8">
            <v>2.4400338908447217</v>
          </cell>
        </row>
        <row r="9">
          <cell r="C9" t="str">
            <v>COLE</v>
          </cell>
          <cell r="D9" t="str">
            <v>COLE</v>
          </cell>
          <cell r="E9">
            <v>31</v>
          </cell>
          <cell r="F9" t="str">
            <v>SGN G1</v>
          </cell>
          <cell r="G9">
            <v>0</v>
          </cell>
          <cell r="H9">
            <v>0</v>
          </cell>
          <cell r="I9">
            <v>0</v>
          </cell>
          <cell r="J9">
            <v>0</v>
          </cell>
          <cell r="K9">
            <v>0</v>
          </cell>
          <cell r="L9">
            <v>0</v>
          </cell>
          <cell r="M9">
            <v>0</v>
          </cell>
          <cell r="N9">
            <v>0</v>
          </cell>
          <cell r="O9">
            <v>0</v>
          </cell>
          <cell r="P9">
            <v>0</v>
          </cell>
          <cell r="R9" t="str">
            <v>G3</v>
          </cell>
          <cell r="S9">
            <v>259</v>
          </cell>
          <cell r="T9">
            <v>3.7297087851679058</v>
          </cell>
          <cell r="U9">
            <v>1.3497211406873035</v>
          </cell>
          <cell r="V9">
            <v>0.57916666666666661</v>
          </cell>
          <cell r="W9">
            <v>4.308875451834572</v>
          </cell>
        </row>
        <row r="10">
          <cell r="C10" t="str">
            <v>AEBV</v>
          </cell>
          <cell r="D10" t="str">
            <v>AAFZE</v>
          </cell>
          <cell r="E10">
            <v>31</v>
          </cell>
          <cell r="F10" t="str">
            <v>SGN G2</v>
          </cell>
          <cell r="G10">
            <v>0</v>
          </cell>
          <cell r="H10">
            <v>0</v>
          </cell>
          <cell r="I10">
            <v>0</v>
          </cell>
          <cell r="J10">
            <v>0</v>
          </cell>
          <cell r="K10">
            <v>0</v>
          </cell>
          <cell r="L10">
            <v>0</v>
          </cell>
          <cell r="M10">
            <v>0</v>
          </cell>
          <cell r="N10">
            <v>0</v>
          </cell>
          <cell r="O10">
            <v>0</v>
          </cell>
          <cell r="P10">
            <v>0</v>
          </cell>
          <cell r="R10" t="str">
            <v>G4</v>
          </cell>
          <cell r="S10">
            <v>532</v>
          </cell>
          <cell r="T10">
            <v>2.1442319791495454</v>
          </cell>
          <cell r="U10">
            <v>1.5243351450617282</v>
          </cell>
          <cell r="V10">
            <v>0.57916666666666661</v>
          </cell>
          <cell r="W10">
            <v>2.723398645816212</v>
          </cell>
        </row>
        <row r="11">
          <cell r="C11" t="str">
            <v>AEBV</v>
          </cell>
          <cell r="D11" t="str">
            <v>AEBV</v>
          </cell>
          <cell r="E11">
            <v>31</v>
          </cell>
          <cell r="F11" t="str">
            <v>SGN G2</v>
          </cell>
          <cell r="G11">
            <v>0</v>
          </cell>
          <cell r="H11">
            <v>9</v>
          </cell>
          <cell r="I11">
            <v>0</v>
          </cell>
          <cell r="J11">
            <v>0.17209531250000001</v>
          </cell>
          <cell r="K11">
            <v>0.17209531250000001</v>
          </cell>
          <cell r="L11">
            <v>0</v>
          </cell>
          <cell r="M11">
            <v>5.2572916666666664E-2</v>
          </cell>
          <cell r="N11">
            <v>5.2572916666666664E-2</v>
          </cell>
          <cell r="O11">
            <v>9</v>
          </cell>
          <cell r="P11">
            <v>0.22466822916666668</v>
          </cell>
          <cell r="R11" t="str">
            <v>G5</v>
          </cell>
          <cell r="S11">
            <v>7</v>
          </cell>
          <cell r="T11">
            <v>0.8799496972934473</v>
          </cell>
          <cell r="U11">
            <v>4.2800908119658122E-2</v>
          </cell>
          <cell r="V11">
            <v>0.21718750000000003</v>
          </cell>
          <cell r="W11">
            <v>1.0971371972934474</v>
          </cell>
        </row>
        <row r="12">
          <cell r="C12" t="str">
            <v>ASCENA</v>
          </cell>
          <cell r="D12" t="str">
            <v>ANNINC</v>
          </cell>
          <cell r="E12">
            <v>31</v>
          </cell>
          <cell r="F12" t="str">
            <v>SGN G2</v>
          </cell>
          <cell r="G12">
            <v>0</v>
          </cell>
          <cell r="H12">
            <v>1</v>
          </cell>
          <cell r="I12">
            <v>0</v>
          </cell>
          <cell r="J12">
            <v>1.9019623316498316E-3</v>
          </cell>
          <cell r="K12">
            <v>1.9019623316498316E-3</v>
          </cell>
          <cell r="L12">
            <v>0</v>
          </cell>
          <cell r="M12">
            <v>7.1990740740740739E-4</v>
          </cell>
          <cell r="N12">
            <v>7.1990740740740739E-4</v>
          </cell>
          <cell r="O12">
            <v>1</v>
          </cell>
          <cell r="P12">
            <v>2.6218697390572388E-3</v>
          </cell>
          <cell r="R12" t="str">
            <v>Doc</v>
          </cell>
          <cell r="S12">
            <v>5182</v>
          </cell>
          <cell r="T12">
            <v>10.652872367720361</v>
          </cell>
          <cell r="U12">
            <v>10.652872367720361</v>
          </cell>
          <cell r="V12">
            <v>0.80729166666666674</v>
          </cell>
          <cell r="W12">
            <v>11.460164034387027</v>
          </cell>
        </row>
        <row r="13">
          <cell r="C13" t="str">
            <v>UA</v>
          </cell>
          <cell r="D13" t="str">
            <v>ARMOUR</v>
          </cell>
          <cell r="E13">
            <v>31</v>
          </cell>
          <cell r="F13" t="str">
            <v>SGN G2</v>
          </cell>
          <cell r="G13">
            <v>0</v>
          </cell>
          <cell r="H13">
            <v>19</v>
          </cell>
          <cell r="I13">
            <v>0</v>
          </cell>
          <cell r="J13">
            <v>0.12777597017973855</v>
          </cell>
          <cell r="K13">
            <v>0.12777597017973855</v>
          </cell>
          <cell r="L13">
            <v>0</v>
          </cell>
          <cell r="M13">
            <v>3.077611928104575E-2</v>
          </cell>
          <cell r="N13">
            <v>3.077611928104575E-2</v>
          </cell>
          <cell r="O13">
            <v>19</v>
          </cell>
          <cell r="P13">
            <v>0.15855208946078431</v>
          </cell>
        </row>
        <row r="14">
          <cell r="C14" t="str">
            <v>ATC</v>
          </cell>
          <cell r="D14" t="str">
            <v>ATC</v>
          </cell>
          <cell r="E14">
            <v>31</v>
          </cell>
          <cell r="F14" t="str">
            <v>SGN G2</v>
          </cell>
          <cell r="G14">
            <v>0</v>
          </cell>
          <cell r="H14">
            <v>5</v>
          </cell>
          <cell r="I14">
            <v>0</v>
          </cell>
          <cell r="J14">
            <v>0.10427997685185185</v>
          </cell>
          <cell r="K14">
            <v>0.10427997685185185</v>
          </cell>
          <cell r="L14">
            <v>0</v>
          </cell>
          <cell r="M14">
            <v>2.5018518518518513E-2</v>
          </cell>
          <cell r="N14">
            <v>2.5018518518518513E-2</v>
          </cell>
          <cell r="O14">
            <v>5</v>
          </cell>
          <cell r="P14">
            <v>0.12929849537037036</v>
          </cell>
        </row>
        <row r="15">
          <cell r="C15" t="str">
            <v>ATCSTS</v>
          </cell>
          <cell r="D15" t="str">
            <v>ATCSTS</v>
          </cell>
          <cell r="E15">
            <v>31</v>
          </cell>
          <cell r="F15" t="str">
            <v>SGN G2</v>
          </cell>
          <cell r="G15">
            <v>0</v>
          </cell>
          <cell r="H15">
            <v>3</v>
          </cell>
          <cell r="I15">
            <v>0</v>
          </cell>
          <cell r="J15">
            <v>2.3167447916666667E-2</v>
          </cell>
          <cell r="K15">
            <v>2.3167447916666667E-2</v>
          </cell>
          <cell r="L15">
            <v>0</v>
          </cell>
          <cell r="M15">
            <v>1.2296822916666665E-2</v>
          </cell>
          <cell r="N15">
            <v>1.2296822916666665E-2</v>
          </cell>
          <cell r="O15">
            <v>3</v>
          </cell>
          <cell r="P15">
            <v>3.5464270833333332E-2</v>
          </cell>
        </row>
        <row r="16">
          <cell r="C16" t="str">
            <v>ASCENA</v>
          </cell>
          <cell r="D16" t="str">
            <v>ATS</v>
          </cell>
          <cell r="E16">
            <v>31</v>
          </cell>
          <cell r="F16" t="str">
            <v>SGN G2</v>
          </cell>
          <cell r="G16">
            <v>0</v>
          </cell>
          <cell r="H16">
            <v>40</v>
          </cell>
          <cell r="I16">
            <v>0</v>
          </cell>
          <cell r="J16">
            <v>0.1349918981481481</v>
          </cell>
          <cell r="K16">
            <v>0.1349918981481481</v>
          </cell>
          <cell r="L16">
            <v>0</v>
          </cell>
          <cell r="M16">
            <v>6.0389660493827158E-2</v>
          </cell>
          <cell r="N16">
            <v>6.0389660493827158E-2</v>
          </cell>
          <cell r="O16">
            <v>40</v>
          </cell>
          <cell r="P16">
            <v>0.19538155864197526</v>
          </cell>
        </row>
        <row r="17">
          <cell r="C17" t="str">
            <v>HORBAC</v>
          </cell>
          <cell r="D17" t="str">
            <v>HORBAC</v>
          </cell>
          <cell r="E17">
            <v>31</v>
          </cell>
          <cell r="F17" t="str">
            <v>SGN G2</v>
          </cell>
          <cell r="G17">
            <v>0</v>
          </cell>
          <cell r="H17">
            <v>0</v>
          </cell>
          <cell r="I17">
            <v>0</v>
          </cell>
          <cell r="J17">
            <v>0</v>
          </cell>
          <cell r="K17">
            <v>0</v>
          </cell>
          <cell r="L17">
            <v>0</v>
          </cell>
          <cell r="M17">
            <v>0</v>
          </cell>
          <cell r="N17">
            <v>0</v>
          </cell>
          <cell r="O17">
            <v>0</v>
          </cell>
          <cell r="P17">
            <v>0</v>
          </cell>
        </row>
        <row r="18">
          <cell r="C18" t="str">
            <v>HORBAC</v>
          </cell>
          <cell r="D18" t="str">
            <v>HORBUB</v>
          </cell>
          <cell r="E18">
            <v>31</v>
          </cell>
          <cell r="F18" t="str">
            <v>SGN G2</v>
          </cell>
          <cell r="G18">
            <v>0</v>
          </cell>
          <cell r="H18">
            <v>0</v>
          </cell>
          <cell r="I18">
            <v>0</v>
          </cell>
          <cell r="J18">
            <v>0</v>
          </cell>
          <cell r="K18">
            <v>0</v>
          </cell>
          <cell r="L18">
            <v>0</v>
          </cell>
          <cell r="M18">
            <v>0</v>
          </cell>
          <cell r="N18">
            <v>0</v>
          </cell>
          <cell r="O18">
            <v>0</v>
          </cell>
          <cell r="P18">
            <v>0</v>
          </cell>
        </row>
        <row r="19">
          <cell r="C19" t="str">
            <v>HOSLEY</v>
          </cell>
          <cell r="D19" t="str">
            <v>HOSLEY</v>
          </cell>
          <cell r="E19">
            <v>31</v>
          </cell>
          <cell r="F19" t="str">
            <v>SGN G2</v>
          </cell>
          <cell r="G19">
            <v>0</v>
          </cell>
          <cell r="H19">
            <v>0</v>
          </cell>
          <cell r="I19">
            <v>0</v>
          </cell>
          <cell r="J19">
            <v>0</v>
          </cell>
          <cell r="K19">
            <v>0</v>
          </cell>
          <cell r="L19">
            <v>0</v>
          </cell>
          <cell r="M19">
            <v>0</v>
          </cell>
          <cell r="N19">
            <v>0</v>
          </cell>
          <cell r="O19">
            <v>0</v>
          </cell>
          <cell r="P19">
            <v>0</v>
          </cell>
        </row>
        <row r="20">
          <cell r="C20" t="str">
            <v>JCI</v>
          </cell>
          <cell r="D20" t="str">
            <v>JCREW</v>
          </cell>
          <cell r="E20">
            <v>31</v>
          </cell>
          <cell r="F20" t="str">
            <v>SGN G2</v>
          </cell>
          <cell r="G20">
            <v>0</v>
          </cell>
          <cell r="H20">
            <v>9</v>
          </cell>
          <cell r="I20">
            <v>0</v>
          </cell>
          <cell r="J20">
            <v>0.20058984375</v>
          </cell>
          <cell r="K20">
            <v>0.20058984375</v>
          </cell>
          <cell r="L20">
            <v>0</v>
          </cell>
          <cell r="M20">
            <v>3.0562812500000001E-2</v>
          </cell>
          <cell r="N20">
            <v>3.0562812500000001E-2</v>
          </cell>
          <cell r="O20">
            <v>9</v>
          </cell>
          <cell r="P20">
            <v>0.23115265625</v>
          </cell>
        </row>
        <row r="21">
          <cell r="C21" t="str">
            <v>NBAL</v>
          </cell>
          <cell r="D21" t="str">
            <v>NBAL</v>
          </cell>
          <cell r="E21">
            <v>31</v>
          </cell>
          <cell r="F21" t="str">
            <v>SGN G2</v>
          </cell>
          <cell r="G21">
            <v>0</v>
          </cell>
          <cell r="H21">
            <v>214</v>
          </cell>
          <cell r="I21">
            <v>0</v>
          </cell>
          <cell r="J21">
            <v>1.0794695000000001</v>
          </cell>
          <cell r="K21">
            <v>1.0794695000000001</v>
          </cell>
          <cell r="L21">
            <v>0</v>
          </cell>
          <cell r="M21">
            <v>0.16822480555555555</v>
          </cell>
          <cell r="N21">
            <v>0.16822480555555555</v>
          </cell>
          <cell r="O21">
            <v>214</v>
          </cell>
          <cell r="P21">
            <v>1.2476943055555556</v>
          </cell>
        </row>
        <row r="22">
          <cell r="C22" t="str">
            <v>NBAL</v>
          </cell>
          <cell r="D22" t="str">
            <v>NBC</v>
          </cell>
          <cell r="E22">
            <v>31</v>
          </cell>
          <cell r="F22" t="str">
            <v>SGN G2</v>
          </cell>
          <cell r="G22">
            <v>0</v>
          </cell>
          <cell r="H22">
            <v>0</v>
          </cell>
          <cell r="I22">
            <v>0</v>
          </cell>
          <cell r="J22">
            <v>0</v>
          </cell>
          <cell r="K22">
            <v>0</v>
          </cell>
          <cell r="L22">
            <v>0</v>
          </cell>
          <cell r="M22">
            <v>0</v>
          </cell>
          <cell r="N22">
            <v>0</v>
          </cell>
          <cell r="O22">
            <v>0</v>
          </cell>
          <cell r="P22">
            <v>0</v>
          </cell>
        </row>
        <row r="23">
          <cell r="C23" t="str">
            <v>NBAL</v>
          </cell>
          <cell r="D23" t="str">
            <v>NBMY</v>
          </cell>
          <cell r="E23">
            <v>31</v>
          </cell>
          <cell r="F23" t="str">
            <v>SGN G2</v>
          </cell>
          <cell r="G23">
            <v>0</v>
          </cell>
          <cell r="H23">
            <v>0</v>
          </cell>
          <cell r="I23">
            <v>0</v>
          </cell>
          <cell r="J23">
            <v>0</v>
          </cell>
          <cell r="K23">
            <v>0</v>
          </cell>
          <cell r="L23">
            <v>0</v>
          </cell>
          <cell r="M23">
            <v>0</v>
          </cell>
          <cell r="N23">
            <v>0</v>
          </cell>
          <cell r="O23">
            <v>0</v>
          </cell>
          <cell r="P23">
            <v>0</v>
          </cell>
        </row>
        <row r="24">
          <cell r="C24" t="str">
            <v>NBAL</v>
          </cell>
          <cell r="D24" t="str">
            <v>NBSG</v>
          </cell>
          <cell r="E24">
            <v>31</v>
          </cell>
          <cell r="F24" t="str">
            <v>SGN G2</v>
          </cell>
          <cell r="G24">
            <v>0</v>
          </cell>
          <cell r="H24">
            <v>0</v>
          </cell>
          <cell r="I24">
            <v>0</v>
          </cell>
          <cell r="J24">
            <v>0</v>
          </cell>
          <cell r="K24">
            <v>0</v>
          </cell>
          <cell r="L24">
            <v>0</v>
          </cell>
          <cell r="M24">
            <v>0</v>
          </cell>
          <cell r="N24">
            <v>0</v>
          </cell>
          <cell r="O24">
            <v>0</v>
          </cell>
          <cell r="P24">
            <v>0</v>
          </cell>
        </row>
        <row r="25">
          <cell r="C25" t="str">
            <v>UA</v>
          </cell>
          <cell r="D25" t="str">
            <v>UADSHP</v>
          </cell>
          <cell r="E25">
            <v>31</v>
          </cell>
          <cell r="F25" t="str">
            <v>SGN G2</v>
          </cell>
          <cell r="G25">
            <v>0</v>
          </cell>
          <cell r="H25">
            <v>3</v>
          </cell>
          <cell r="I25">
            <v>0</v>
          </cell>
          <cell r="J25">
            <v>1.6595312500000001E-2</v>
          </cell>
          <cell r="K25">
            <v>1.6595312500000001E-2</v>
          </cell>
          <cell r="L25">
            <v>0</v>
          </cell>
          <cell r="M25">
            <v>2.815173611111111E-2</v>
          </cell>
          <cell r="N25">
            <v>2.815173611111111E-2</v>
          </cell>
          <cell r="O25">
            <v>3</v>
          </cell>
          <cell r="P25">
            <v>4.4747048611111111E-2</v>
          </cell>
        </row>
        <row r="26">
          <cell r="C26" t="str">
            <v>WARMEX</v>
          </cell>
          <cell r="D26" t="str">
            <v>WARMEX</v>
          </cell>
          <cell r="E26">
            <v>31</v>
          </cell>
          <cell r="F26" t="str">
            <v>SGN G2</v>
          </cell>
          <cell r="G26">
            <v>0</v>
          </cell>
          <cell r="H26">
            <v>0</v>
          </cell>
          <cell r="I26">
            <v>0</v>
          </cell>
          <cell r="J26">
            <v>0</v>
          </cell>
          <cell r="K26">
            <v>0</v>
          </cell>
          <cell r="L26">
            <v>0</v>
          </cell>
          <cell r="M26">
            <v>0</v>
          </cell>
          <cell r="N26">
            <v>0</v>
          </cell>
          <cell r="O26">
            <v>0</v>
          </cell>
          <cell r="P26">
            <v>0</v>
          </cell>
        </row>
        <row r="27">
          <cell r="C27" t="str">
            <v>XIRGA</v>
          </cell>
          <cell r="D27" t="str">
            <v>XIRGA</v>
          </cell>
          <cell r="E27">
            <v>31</v>
          </cell>
          <cell r="F27" t="str">
            <v>SGN G5</v>
          </cell>
          <cell r="G27">
            <v>0</v>
          </cell>
          <cell r="H27">
            <v>0</v>
          </cell>
          <cell r="I27">
            <v>0</v>
          </cell>
          <cell r="J27">
            <v>0</v>
          </cell>
          <cell r="K27">
            <v>0</v>
          </cell>
          <cell r="L27">
            <v>0</v>
          </cell>
          <cell r="M27">
            <v>0</v>
          </cell>
          <cell r="N27">
            <v>0</v>
          </cell>
          <cell r="O27">
            <v>0</v>
          </cell>
          <cell r="P27">
            <v>0</v>
          </cell>
        </row>
        <row r="28">
          <cell r="C28" t="str">
            <v>NBAL</v>
          </cell>
          <cell r="D28" t="str">
            <v>XWASO</v>
          </cell>
          <cell r="E28">
            <v>31</v>
          </cell>
          <cell r="F28" t="str">
            <v>SGN G2</v>
          </cell>
          <cell r="G28">
            <v>0</v>
          </cell>
          <cell r="H28">
            <v>0</v>
          </cell>
          <cell r="I28">
            <v>0</v>
          </cell>
          <cell r="J28">
            <v>0</v>
          </cell>
          <cell r="K28">
            <v>0</v>
          </cell>
          <cell r="L28">
            <v>0</v>
          </cell>
          <cell r="M28">
            <v>0</v>
          </cell>
          <cell r="N28">
            <v>0</v>
          </cell>
          <cell r="O28">
            <v>0</v>
          </cell>
          <cell r="P28">
            <v>0</v>
          </cell>
        </row>
        <row r="29">
          <cell r="C29" t="str">
            <v>AEO</v>
          </cell>
          <cell r="D29" t="str">
            <v>AEO</v>
          </cell>
          <cell r="E29">
            <v>31</v>
          </cell>
          <cell r="F29" t="str">
            <v>SGN G3</v>
          </cell>
          <cell r="G29">
            <v>3</v>
          </cell>
          <cell r="H29">
            <v>0</v>
          </cell>
          <cell r="I29">
            <v>1.3541666666666669E-5</v>
          </cell>
          <cell r="J29">
            <v>0</v>
          </cell>
          <cell r="K29">
            <v>1.3541666666666669E-5</v>
          </cell>
          <cell r="L29">
            <v>0</v>
          </cell>
          <cell r="M29">
            <v>0</v>
          </cell>
          <cell r="N29">
            <v>0</v>
          </cell>
          <cell r="O29">
            <v>3</v>
          </cell>
          <cell r="P29">
            <v>1.3541666666666669E-5</v>
          </cell>
        </row>
        <row r="30">
          <cell r="C30" t="str">
            <v>AEO</v>
          </cell>
          <cell r="D30" t="str">
            <v>AEOHK</v>
          </cell>
          <cell r="E30">
            <v>31</v>
          </cell>
          <cell r="F30" t="str">
            <v>SGN G3</v>
          </cell>
          <cell r="G30">
            <v>0</v>
          </cell>
          <cell r="H30">
            <v>0</v>
          </cell>
          <cell r="I30">
            <v>0</v>
          </cell>
          <cell r="J30">
            <v>1.8524181547619048E-2</v>
          </cell>
          <cell r="K30">
            <v>1.8524181547619048E-2</v>
          </cell>
          <cell r="L30">
            <v>0</v>
          </cell>
          <cell r="M30">
            <v>5.8633928571428573E-2</v>
          </cell>
          <cell r="N30">
            <v>5.8633928571428573E-2</v>
          </cell>
          <cell r="O30">
            <v>0</v>
          </cell>
          <cell r="P30">
            <v>7.7158110119047621E-2</v>
          </cell>
        </row>
        <row r="31">
          <cell r="C31" t="str">
            <v>AEO</v>
          </cell>
          <cell r="D31" t="str">
            <v>AEOJP</v>
          </cell>
          <cell r="E31">
            <v>31</v>
          </cell>
          <cell r="F31" t="str">
            <v>SGN G3</v>
          </cell>
          <cell r="G31">
            <v>0</v>
          </cell>
          <cell r="H31">
            <v>0</v>
          </cell>
          <cell r="I31">
            <v>0</v>
          </cell>
          <cell r="J31">
            <v>0</v>
          </cell>
          <cell r="K31">
            <v>0</v>
          </cell>
          <cell r="L31">
            <v>0</v>
          </cell>
          <cell r="M31">
            <v>0</v>
          </cell>
          <cell r="N31">
            <v>0</v>
          </cell>
          <cell r="O31">
            <v>0</v>
          </cell>
          <cell r="P31">
            <v>0</v>
          </cell>
        </row>
        <row r="32">
          <cell r="C32" t="str">
            <v>AEO</v>
          </cell>
          <cell r="D32" t="str">
            <v>AEOMEX</v>
          </cell>
          <cell r="E32">
            <v>31</v>
          </cell>
          <cell r="F32" t="str">
            <v>SGN G3</v>
          </cell>
          <cell r="G32">
            <v>0</v>
          </cell>
          <cell r="H32">
            <v>52</v>
          </cell>
          <cell r="I32">
            <v>0</v>
          </cell>
          <cell r="J32">
            <v>0.38456527777777777</v>
          </cell>
          <cell r="K32">
            <v>0.38456527777777777</v>
          </cell>
          <cell r="L32">
            <v>0</v>
          </cell>
          <cell r="M32">
            <v>0.34630555555555559</v>
          </cell>
          <cell r="N32">
            <v>0.34630555555555559</v>
          </cell>
          <cell r="O32">
            <v>52</v>
          </cell>
          <cell r="P32">
            <v>0.73087083333333336</v>
          </cell>
        </row>
        <row r="33">
          <cell r="C33" t="str">
            <v>AEO</v>
          </cell>
          <cell r="D33" t="str">
            <v>AEOMIX</v>
          </cell>
          <cell r="E33">
            <v>31</v>
          </cell>
          <cell r="F33" t="str">
            <v>SGN G3</v>
          </cell>
          <cell r="G33">
            <v>0</v>
          </cell>
          <cell r="H33">
            <v>0</v>
          </cell>
          <cell r="I33">
            <v>0</v>
          </cell>
          <cell r="J33">
            <v>0</v>
          </cell>
          <cell r="K33">
            <v>0</v>
          </cell>
          <cell r="L33">
            <v>0</v>
          </cell>
          <cell r="M33">
            <v>0</v>
          </cell>
          <cell r="N33">
            <v>0</v>
          </cell>
          <cell r="O33">
            <v>0</v>
          </cell>
          <cell r="P33">
            <v>0</v>
          </cell>
        </row>
        <row r="34">
          <cell r="C34" t="str">
            <v>AEO</v>
          </cell>
          <cell r="D34" t="str">
            <v>AEOSHA</v>
          </cell>
          <cell r="E34">
            <v>31</v>
          </cell>
          <cell r="F34" t="str">
            <v>SGN G3</v>
          </cell>
          <cell r="G34">
            <v>0</v>
          </cell>
          <cell r="H34">
            <v>0</v>
          </cell>
          <cell r="I34">
            <v>0</v>
          </cell>
          <cell r="J34">
            <v>0</v>
          </cell>
          <cell r="K34">
            <v>0</v>
          </cell>
          <cell r="L34">
            <v>0</v>
          </cell>
          <cell r="M34">
            <v>0</v>
          </cell>
          <cell r="N34">
            <v>0</v>
          </cell>
          <cell r="O34">
            <v>0</v>
          </cell>
          <cell r="P34">
            <v>0</v>
          </cell>
        </row>
        <row r="35">
          <cell r="C35" t="str">
            <v>AGRON</v>
          </cell>
          <cell r="D35" t="str">
            <v>AGRON</v>
          </cell>
          <cell r="E35">
            <v>31</v>
          </cell>
          <cell r="F35" t="str">
            <v>SGN G3</v>
          </cell>
          <cell r="G35">
            <v>0</v>
          </cell>
          <cell r="H35">
            <v>0</v>
          </cell>
          <cell r="I35">
            <v>0</v>
          </cell>
          <cell r="J35">
            <v>0</v>
          </cell>
          <cell r="K35">
            <v>0</v>
          </cell>
          <cell r="L35">
            <v>0</v>
          </cell>
          <cell r="M35">
            <v>0</v>
          </cell>
          <cell r="N35">
            <v>0</v>
          </cell>
          <cell r="O35">
            <v>0</v>
          </cell>
          <cell r="P35">
            <v>0</v>
          </cell>
        </row>
        <row r="36">
          <cell r="C36" t="str">
            <v>EBSI</v>
          </cell>
          <cell r="D36" t="str">
            <v>BELL</v>
          </cell>
          <cell r="E36">
            <v>31</v>
          </cell>
          <cell r="F36" t="str">
            <v>SGN G3</v>
          </cell>
          <cell r="G36">
            <v>0</v>
          </cell>
          <cell r="H36">
            <v>0</v>
          </cell>
          <cell r="I36">
            <v>0</v>
          </cell>
          <cell r="J36">
            <v>0</v>
          </cell>
          <cell r="K36">
            <v>0</v>
          </cell>
          <cell r="L36">
            <v>0</v>
          </cell>
          <cell r="M36">
            <v>0</v>
          </cell>
          <cell r="N36">
            <v>0</v>
          </cell>
          <cell r="O36">
            <v>0</v>
          </cell>
          <cell r="P36">
            <v>0</v>
          </cell>
        </row>
        <row r="37">
          <cell r="C37" t="str">
            <v>BPS</v>
          </cell>
          <cell r="D37" t="str">
            <v>BHBEJ</v>
          </cell>
          <cell r="E37">
            <v>31</v>
          </cell>
          <cell r="F37" t="str">
            <v>SGN G3</v>
          </cell>
          <cell r="G37">
            <v>0</v>
          </cell>
          <cell r="H37">
            <v>0</v>
          </cell>
          <cell r="I37">
            <v>0</v>
          </cell>
          <cell r="J37">
            <v>0</v>
          </cell>
          <cell r="K37">
            <v>0</v>
          </cell>
          <cell r="L37">
            <v>0</v>
          </cell>
          <cell r="M37">
            <v>0</v>
          </cell>
          <cell r="N37">
            <v>0</v>
          </cell>
          <cell r="O37">
            <v>0</v>
          </cell>
          <cell r="P37">
            <v>0</v>
          </cell>
        </row>
        <row r="38">
          <cell r="C38" t="str">
            <v>BPS</v>
          </cell>
          <cell r="D38" t="str">
            <v>BPS</v>
          </cell>
          <cell r="E38">
            <v>31</v>
          </cell>
          <cell r="F38" t="str">
            <v>SGN G3</v>
          </cell>
          <cell r="G38">
            <v>0</v>
          </cell>
          <cell r="H38">
            <v>0</v>
          </cell>
          <cell r="I38">
            <v>0</v>
          </cell>
          <cell r="J38">
            <v>0</v>
          </cell>
          <cell r="K38">
            <v>0</v>
          </cell>
          <cell r="L38">
            <v>0</v>
          </cell>
          <cell r="M38">
            <v>0</v>
          </cell>
          <cell r="N38">
            <v>0</v>
          </cell>
          <cell r="O38">
            <v>0</v>
          </cell>
          <cell r="P38">
            <v>0</v>
          </cell>
        </row>
        <row r="39">
          <cell r="C39" t="str">
            <v>BPS</v>
          </cell>
          <cell r="D39" t="str">
            <v>BPSH</v>
          </cell>
          <cell r="E39">
            <v>31</v>
          </cell>
          <cell r="F39" t="str">
            <v>SGN G3</v>
          </cell>
          <cell r="G39">
            <v>0</v>
          </cell>
          <cell r="H39">
            <v>5</v>
          </cell>
          <cell r="I39">
            <v>0</v>
          </cell>
          <cell r="J39">
            <v>0.10054166666666668</v>
          </cell>
          <cell r="K39">
            <v>0.10054166666666668</v>
          </cell>
          <cell r="L39">
            <v>0</v>
          </cell>
          <cell r="M39">
            <v>7.2247569444444465E-2</v>
          </cell>
          <cell r="N39">
            <v>7.2247569444444465E-2</v>
          </cell>
          <cell r="O39">
            <v>5</v>
          </cell>
          <cell r="P39">
            <v>0.17278923611111113</v>
          </cell>
        </row>
        <row r="40">
          <cell r="C40" t="str">
            <v>BPS</v>
          </cell>
          <cell r="D40" t="str">
            <v>BPSHCA</v>
          </cell>
          <cell r="E40">
            <v>31</v>
          </cell>
          <cell r="F40" t="str">
            <v>SGN G3</v>
          </cell>
          <cell r="G40">
            <v>0</v>
          </cell>
          <cell r="H40">
            <v>1</v>
          </cell>
          <cell r="I40">
            <v>0</v>
          </cell>
          <cell r="J40">
            <v>1.6059027777777773E-2</v>
          </cell>
          <cell r="K40">
            <v>1.6059027777777773E-2</v>
          </cell>
          <cell r="L40">
            <v>0</v>
          </cell>
          <cell r="M40">
            <v>1.1927835648148147E-2</v>
          </cell>
          <cell r="N40">
            <v>1.1927835648148147E-2</v>
          </cell>
          <cell r="O40">
            <v>1</v>
          </cell>
          <cell r="P40">
            <v>2.798686342592592E-2</v>
          </cell>
        </row>
        <row r="41">
          <cell r="C41" t="str">
            <v>BPS</v>
          </cell>
          <cell r="D41" t="str">
            <v>BPSHUB</v>
          </cell>
          <cell r="E41">
            <v>31</v>
          </cell>
          <cell r="F41" t="str">
            <v>SGN G3</v>
          </cell>
          <cell r="G41">
            <v>0</v>
          </cell>
          <cell r="H41">
            <v>0</v>
          </cell>
          <cell r="I41">
            <v>0</v>
          </cell>
          <cell r="J41">
            <v>0</v>
          </cell>
          <cell r="K41">
            <v>0</v>
          </cell>
          <cell r="L41">
            <v>0</v>
          </cell>
          <cell r="M41">
            <v>0</v>
          </cell>
          <cell r="N41">
            <v>0</v>
          </cell>
          <cell r="O41">
            <v>0</v>
          </cell>
          <cell r="P41">
            <v>0</v>
          </cell>
        </row>
        <row r="42">
          <cell r="C42" t="str">
            <v>BPS</v>
          </cell>
          <cell r="D42" t="str">
            <v>BPSL</v>
          </cell>
          <cell r="E42">
            <v>31</v>
          </cell>
          <cell r="F42" t="str">
            <v>SGN G3</v>
          </cell>
          <cell r="G42">
            <v>0</v>
          </cell>
          <cell r="H42">
            <v>0</v>
          </cell>
          <cell r="I42">
            <v>0</v>
          </cell>
          <cell r="J42">
            <v>0</v>
          </cell>
          <cell r="K42">
            <v>0</v>
          </cell>
          <cell r="L42">
            <v>0</v>
          </cell>
          <cell r="M42">
            <v>0</v>
          </cell>
          <cell r="N42">
            <v>0</v>
          </cell>
          <cell r="O42">
            <v>0</v>
          </cell>
          <cell r="P42">
            <v>0</v>
          </cell>
        </row>
        <row r="43">
          <cell r="C43" t="str">
            <v>BRYLAN</v>
          </cell>
          <cell r="D43" t="str">
            <v>BRYLAN</v>
          </cell>
          <cell r="E43">
            <v>31</v>
          </cell>
          <cell r="F43" t="str">
            <v>SGN G3</v>
          </cell>
          <cell r="G43">
            <v>0</v>
          </cell>
          <cell r="H43">
            <v>0</v>
          </cell>
          <cell r="I43">
            <v>0</v>
          </cell>
          <cell r="J43">
            <v>0</v>
          </cell>
          <cell r="K43">
            <v>0</v>
          </cell>
          <cell r="L43">
            <v>0</v>
          </cell>
          <cell r="M43">
            <v>0</v>
          </cell>
          <cell r="N43">
            <v>0</v>
          </cell>
          <cell r="O43">
            <v>0</v>
          </cell>
          <cell r="P43">
            <v>0</v>
          </cell>
        </row>
        <row r="44">
          <cell r="C44" t="str">
            <v>CHEWY</v>
          </cell>
          <cell r="D44" t="str">
            <v>CHEWY</v>
          </cell>
          <cell r="E44">
            <v>31</v>
          </cell>
          <cell r="F44" t="str">
            <v>SGN G3</v>
          </cell>
          <cell r="G44">
            <v>0</v>
          </cell>
          <cell r="H44">
            <v>0</v>
          </cell>
          <cell r="I44">
            <v>0</v>
          </cell>
          <cell r="J44">
            <v>0</v>
          </cell>
          <cell r="K44">
            <v>0</v>
          </cell>
          <cell r="L44">
            <v>0</v>
          </cell>
          <cell r="M44">
            <v>0</v>
          </cell>
          <cell r="N44">
            <v>0</v>
          </cell>
          <cell r="O44">
            <v>0</v>
          </cell>
          <cell r="P44">
            <v>0</v>
          </cell>
        </row>
        <row r="45">
          <cell r="C45" t="str">
            <v>DEMO</v>
          </cell>
          <cell r="D45" t="str">
            <v>CLUSH</v>
          </cell>
          <cell r="E45">
            <v>31</v>
          </cell>
          <cell r="F45" t="str">
            <v>SGN G3</v>
          </cell>
          <cell r="G45">
            <v>0</v>
          </cell>
          <cell r="H45">
            <v>0</v>
          </cell>
          <cell r="I45">
            <v>0</v>
          </cell>
          <cell r="J45">
            <v>0</v>
          </cell>
          <cell r="K45">
            <v>0</v>
          </cell>
          <cell r="L45">
            <v>0</v>
          </cell>
          <cell r="M45">
            <v>0</v>
          </cell>
          <cell r="N45">
            <v>0</v>
          </cell>
          <cell r="O45">
            <v>0</v>
          </cell>
          <cell r="P45">
            <v>0</v>
          </cell>
        </row>
        <row r="46">
          <cell r="C46" t="str">
            <v>DEICH</v>
          </cell>
          <cell r="D46" t="str">
            <v>DEICH</v>
          </cell>
          <cell r="E46">
            <v>31</v>
          </cell>
          <cell r="F46" t="str">
            <v>SGN G3</v>
          </cell>
          <cell r="G46">
            <v>0</v>
          </cell>
          <cell r="H46">
            <v>0</v>
          </cell>
          <cell r="I46">
            <v>0</v>
          </cell>
          <cell r="J46">
            <v>0</v>
          </cell>
          <cell r="K46">
            <v>0</v>
          </cell>
          <cell r="L46">
            <v>0</v>
          </cell>
          <cell r="M46">
            <v>0</v>
          </cell>
          <cell r="N46">
            <v>0</v>
          </cell>
          <cell r="O46">
            <v>0</v>
          </cell>
          <cell r="P46">
            <v>0</v>
          </cell>
        </row>
        <row r="47">
          <cell r="C47" t="str">
            <v>DEICH</v>
          </cell>
          <cell r="D47" t="str">
            <v>DEICUK</v>
          </cell>
          <cell r="E47">
            <v>31</v>
          </cell>
          <cell r="F47" t="str">
            <v>SGN G3</v>
          </cell>
          <cell r="G47">
            <v>0</v>
          </cell>
          <cell r="H47">
            <v>0</v>
          </cell>
          <cell r="I47">
            <v>0</v>
          </cell>
          <cell r="J47">
            <v>0</v>
          </cell>
          <cell r="K47">
            <v>0</v>
          </cell>
          <cell r="L47">
            <v>0</v>
          </cell>
          <cell r="M47">
            <v>0</v>
          </cell>
          <cell r="N47">
            <v>0</v>
          </cell>
          <cell r="O47">
            <v>0</v>
          </cell>
          <cell r="P47">
            <v>0</v>
          </cell>
        </row>
        <row r="48">
          <cell r="C48" t="str">
            <v>DEMO</v>
          </cell>
          <cell r="D48" t="str">
            <v>DEMO</v>
          </cell>
          <cell r="E48">
            <v>31</v>
          </cell>
          <cell r="F48" t="str">
            <v>SGN G3</v>
          </cell>
          <cell r="G48">
            <v>0</v>
          </cell>
          <cell r="H48">
            <v>0</v>
          </cell>
          <cell r="I48">
            <v>0</v>
          </cell>
          <cell r="J48">
            <v>0</v>
          </cell>
          <cell r="K48">
            <v>0</v>
          </cell>
          <cell r="L48">
            <v>0</v>
          </cell>
          <cell r="M48">
            <v>0</v>
          </cell>
          <cell r="N48">
            <v>0</v>
          </cell>
          <cell r="O48">
            <v>0</v>
          </cell>
          <cell r="P48">
            <v>0</v>
          </cell>
        </row>
        <row r="49">
          <cell r="C49" t="str">
            <v>EDDIE</v>
          </cell>
          <cell r="D49" t="str">
            <v>EDDIEB</v>
          </cell>
          <cell r="E49">
            <v>31</v>
          </cell>
          <cell r="F49" t="str">
            <v>SGN G3</v>
          </cell>
          <cell r="G49">
            <v>0</v>
          </cell>
          <cell r="H49">
            <v>0</v>
          </cell>
          <cell r="I49">
            <v>0</v>
          </cell>
          <cell r="J49">
            <v>0</v>
          </cell>
          <cell r="K49">
            <v>0</v>
          </cell>
          <cell r="L49">
            <v>0</v>
          </cell>
          <cell r="M49">
            <v>0</v>
          </cell>
          <cell r="N49">
            <v>0</v>
          </cell>
          <cell r="O49">
            <v>0</v>
          </cell>
          <cell r="P49">
            <v>0</v>
          </cell>
        </row>
        <row r="50">
          <cell r="C50" t="str">
            <v>ESPRIT</v>
          </cell>
          <cell r="D50" t="str">
            <v>EMCOLS</v>
          </cell>
          <cell r="E50">
            <v>31</v>
          </cell>
          <cell r="F50" t="str">
            <v>SGN G3</v>
          </cell>
          <cell r="G50">
            <v>0</v>
          </cell>
          <cell r="H50">
            <v>0</v>
          </cell>
          <cell r="I50">
            <v>0</v>
          </cell>
          <cell r="J50">
            <v>0</v>
          </cell>
          <cell r="K50">
            <v>0</v>
          </cell>
          <cell r="L50">
            <v>0</v>
          </cell>
          <cell r="M50">
            <v>0</v>
          </cell>
          <cell r="N50">
            <v>0</v>
          </cell>
          <cell r="O50">
            <v>0</v>
          </cell>
          <cell r="P50">
            <v>0</v>
          </cell>
        </row>
        <row r="51">
          <cell r="C51" t="str">
            <v>DEICH</v>
          </cell>
          <cell r="D51" t="str">
            <v>ENGRS</v>
          </cell>
          <cell r="E51">
            <v>31</v>
          </cell>
          <cell r="F51" t="str">
            <v>SGN G3</v>
          </cell>
          <cell r="G51">
            <v>0</v>
          </cell>
          <cell r="H51">
            <v>0</v>
          </cell>
          <cell r="I51">
            <v>0</v>
          </cell>
          <cell r="J51">
            <v>0</v>
          </cell>
          <cell r="K51">
            <v>0</v>
          </cell>
          <cell r="L51">
            <v>0</v>
          </cell>
          <cell r="M51">
            <v>0</v>
          </cell>
          <cell r="N51">
            <v>0</v>
          </cell>
          <cell r="O51">
            <v>0</v>
          </cell>
          <cell r="P51">
            <v>0</v>
          </cell>
        </row>
        <row r="52">
          <cell r="C52" t="str">
            <v>DEICH</v>
          </cell>
          <cell r="D52" t="str">
            <v>ENSHOE</v>
          </cell>
          <cell r="E52">
            <v>31</v>
          </cell>
          <cell r="F52" t="str">
            <v>SGN G3</v>
          </cell>
          <cell r="G52">
            <v>0</v>
          </cell>
          <cell r="H52">
            <v>0</v>
          </cell>
          <cell r="I52">
            <v>0</v>
          </cell>
          <cell r="J52">
            <v>0</v>
          </cell>
          <cell r="K52">
            <v>0</v>
          </cell>
          <cell r="L52">
            <v>0</v>
          </cell>
          <cell r="M52">
            <v>0</v>
          </cell>
          <cell r="N52">
            <v>0</v>
          </cell>
          <cell r="O52">
            <v>0</v>
          </cell>
          <cell r="P52">
            <v>0</v>
          </cell>
        </row>
        <row r="53">
          <cell r="C53" t="str">
            <v>DEICH</v>
          </cell>
          <cell r="D53" t="str">
            <v>ENSPOR</v>
          </cell>
          <cell r="E53">
            <v>31</v>
          </cell>
          <cell r="F53" t="str">
            <v>SGN G3</v>
          </cell>
          <cell r="G53">
            <v>0</v>
          </cell>
          <cell r="H53">
            <v>0</v>
          </cell>
          <cell r="I53">
            <v>0</v>
          </cell>
          <cell r="J53">
            <v>0</v>
          </cell>
          <cell r="K53">
            <v>0</v>
          </cell>
          <cell r="L53">
            <v>0</v>
          </cell>
          <cell r="M53">
            <v>0</v>
          </cell>
          <cell r="N53">
            <v>0</v>
          </cell>
          <cell r="O53">
            <v>0</v>
          </cell>
          <cell r="P53">
            <v>0</v>
          </cell>
        </row>
        <row r="54">
          <cell r="C54" t="str">
            <v>ESPRIT</v>
          </cell>
          <cell r="D54" t="str">
            <v>ESPRIT</v>
          </cell>
          <cell r="E54">
            <v>31</v>
          </cell>
          <cell r="F54" t="str">
            <v>SGN G3</v>
          </cell>
          <cell r="G54">
            <v>0</v>
          </cell>
          <cell r="H54">
            <v>0</v>
          </cell>
          <cell r="I54">
            <v>0</v>
          </cell>
          <cell r="J54">
            <v>0</v>
          </cell>
          <cell r="K54">
            <v>0</v>
          </cell>
          <cell r="L54">
            <v>0</v>
          </cell>
          <cell r="M54">
            <v>0</v>
          </cell>
          <cell r="N54">
            <v>0</v>
          </cell>
          <cell r="O54">
            <v>0</v>
          </cell>
          <cell r="P54">
            <v>0</v>
          </cell>
        </row>
        <row r="55">
          <cell r="C55" t="str">
            <v>FOOTLK</v>
          </cell>
          <cell r="D55" t="str">
            <v>FOOTCA</v>
          </cell>
          <cell r="E55">
            <v>31</v>
          </cell>
          <cell r="F55" t="str">
            <v>SGN G3</v>
          </cell>
          <cell r="G55">
            <v>0</v>
          </cell>
          <cell r="H55">
            <v>1</v>
          </cell>
          <cell r="I55">
            <v>0</v>
          </cell>
          <cell r="J55">
            <v>1.25E-4</v>
          </cell>
          <cell r="K55">
            <v>1.25E-4</v>
          </cell>
          <cell r="L55">
            <v>0</v>
          </cell>
          <cell r="M55">
            <v>1.4236111111111112E-3</v>
          </cell>
          <cell r="N55">
            <v>1.4236111111111112E-3</v>
          </cell>
          <cell r="O55">
            <v>1</v>
          </cell>
          <cell r="P55">
            <v>1.5486111111111113E-3</v>
          </cell>
        </row>
        <row r="56">
          <cell r="C56" t="str">
            <v>FOOTLK</v>
          </cell>
          <cell r="D56" t="str">
            <v>FOOTRT</v>
          </cell>
          <cell r="E56">
            <v>31</v>
          </cell>
          <cell r="F56" t="str">
            <v>SGN G3</v>
          </cell>
          <cell r="G56">
            <v>0</v>
          </cell>
          <cell r="H56">
            <v>0</v>
          </cell>
          <cell r="I56">
            <v>0</v>
          </cell>
          <cell r="J56">
            <v>0</v>
          </cell>
          <cell r="K56">
            <v>0</v>
          </cell>
          <cell r="L56">
            <v>0</v>
          </cell>
          <cell r="M56">
            <v>0</v>
          </cell>
          <cell r="N56">
            <v>0</v>
          </cell>
          <cell r="O56">
            <v>0</v>
          </cell>
          <cell r="P56">
            <v>0</v>
          </cell>
        </row>
        <row r="57">
          <cell r="C57" t="str">
            <v>FOOTLK</v>
          </cell>
          <cell r="D57" t="str">
            <v>FOOTTE</v>
          </cell>
          <cell r="E57">
            <v>31</v>
          </cell>
          <cell r="F57" t="str">
            <v>SGN G3</v>
          </cell>
          <cell r="G57">
            <v>0</v>
          </cell>
          <cell r="H57">
            <v>0</v>
          </cell>
          <cell r="I57">
            <v>0</v>
          </cell>
          <cell r="J57">
            <v>0</v>
          </cell>
          <cell r="K57">
            <v>0</v>
          </cell>
          <cell r="L57">
            <v>0</v>
          </cell>
          <cell r="M57">
            <v>0</v>
          </cell>
          <cell r="N57">
            <v>0</v>
          </cell>
          <cell r="O57">
            <v>0</v>
          </cell>
          <cell r="P57">
            <v>0</v>
          </cell>
        </row>
        <row r="58">
          <cell r="C58" t="str">
            <v>AEO</v>
          </cell>
          <cell r="D58" t="str">
            <v>GORE</v>
          </cell>
          <cell r="E58">
            <v>31</v>
          </cell>
          <cell r="F58" t="str">
            <v>SGN G3</v>
          </cell>
          <cell r="G58">
            <v>0</v>
          </cell>
          <cell r="H58">
            <v>0</v>
          </cell>
          <cell r="I58">
            <v>0</v>
          </cell>
          <cell r="J58">
            <v>0</v>
          </cell>
          <cell r="K58">
            <v>0</v>
          </cell>
          <cell r="L58">
            <v>0</v>
          </cell>
          <cell r="M58">
            <v>0</v>
          </cell>
          <cell r="N58">
            <v>0</v>
          </cell>
          <cell r="O58">
            <v>0</v>
          </cell>
          <cell r="P58">
            <v>0</v>
          </cell>
        </row>
        <row r="59">
          <cell r="C59" t="str">
            <v>HAGGAR</v>
          </cell>
          <cell r="D59" t="str">
            <v>HAGGAR</v>
          </cell>
          <cell r="E59">
            <v>31</v>
          </cell>
          <cell r="F59" t="str">
            <v>SGN G3</v>
          </cell>
          <cell r="G59">
            <v>0</v>
          </cell>
          <cell r="H59">
            <v>0</v>
          </cell>
          <cell r="I59">
            <v>0</v>
          </cell>
          <cell r="J59">
            <v>0</v>
          </cell>
          <cell r="K59">
            <v>0</v>
          </cell>
          <cell r="L59">
            <v>0</v>
          </cell>
          <cell r="M59">
            <v>0</v>
          </cell>
          <cell r="N59">
            <v>0</v>
          </cell>
          <cell r="O59">
            <v>0</v>
          </cell>
          <cell r="P59">
            <v>0</v>
          </cell>
        </row>
        <row r="60">
          <cell r="C60" t="str">
            <v>HBI</v>
          </cell>
          <cell r="D60" t="str">
            <v>HBIRAW</v>
          </cell>
          <cell r="E60">
            <v>31</v>
          </cell>
          <cell r="F60" t="str">
            <v>SGN G3</v>
          </cell>
          <cell r="G60">
            <v>0</v>
          </cell>
          <cell r="H60">
            <v>1</v>
          </cell>
          <cell r="I60">
            <v>0</v>
          </cell>
          <cell r="J60">
            <v>6.8843750000000007E-3</v>
          </cell>
          <cell r="K60">
            <v>6.8843750000000007E-3</v>
          </cell>
          <cell r="L60">
            <v>0</v>
          </cell>
          <cell r="M60">
            <v>1.1711979166666663E-3</v>
          </cell>
          <cell r="N60">
            <v>1.1711979166666663E-3</v>
          </cell>
          <cell r="O60">
            <v>1</v>
          </cell>
          <cell r="P60">
            <v>8.0555729166666666E-3</v>
          </cell>
        </row>
        <row r="61">
          <cell r="C61" t="str">
            <v>HUNK</v>
          </cell>
          <cell r="D61" t="str">
            <v>HUNK</v>
          </cell>
          <cell r="E61">
            <v>31</v>
          </cell>
          <cell r="F61" t="str">
            <v>SGN G3</v>
          </cell>
          <cell r="G61">
            <v>0</v>
          </cell>
          <cell r="H61">
            <v>0</v>
          </cell>
          <cell r="I61">
            <v>0</v>
          </cell>
          <cell r="J61">
            <v>0</v>
          </cell>
          <cell r="K61">
            <v>0</v>
          </cell>
          <cell r="L61">
            <v>0</v>
          </cell>
          <cell r="M61">
            <v>0</v>
          </cell>
          <cell r="N61">
            <v>0</v>
          </cell>
          <cell r="O61">
            <v>0</v>
          </cell>
          <cell r="P61">
            <v>0</v>
          </cell>
        </row>
        <row r="62">
          <cell r="C62" t="str">
            <v>DEICH</v>
          </cell>
          <cell r="D62" t="str">
            <v>MYSHOE</v>
          </cell>
          <cell r="E62">
            <v>31</v>
          </cell>
          <cell r="F62" t="str">
            <v>SGN G3</v>
          </cell>
          <cell r="G62">
            <v>0</v>
          </cell>
          <cell r="H62">
            <v>0</v>
          </cell>
          <cell r="I62">
            <v>0</v>
          </cell>
          <cell r="J62">
            <v>0</v>
          </cell>
          <cell r="K62">
            <v>0</v>
          </cell>
          <cell r="L62">
            <v>0</v>
          </cell>
          <cell r="M62">
            <v>0</v>
          </cell>
          <cell r="N62">
            <v>0</v>
          </cell>
          <cell r="O62">
            <v>0</v>
          </cell>
          <cell r="P62">
            <v>0</v>
          </cell>
        </row>
        <row r="63">
          <cell r="C63" t="str">
            <v>OFWO</v>
          </cell>
          <cell r="D63" t="str">
            <v>OFWO</v>
          </cell>
          <cell r="E63">
            <v>31</v>
          </cell>
          <cell r="F63" t="str">
            <v>SGN G3</v>
          </cell>
          <cell r="G63">
            <v>0</v>
          </cell>
          <cell r="H63">
            <v>0</v>
          </cell>
          <cell r="I63">
            <v>0</v>
          </cell>
          <cell r="J63">
            <v>0</v>
          </cell>
          <cell r="K63">
            <v>0</v>
          </cell>
          <cell r="L63">
            <v>0</v>
          </cell>
          <cell r="M63">
            <v>0</v>
          </cell>
          <cell r="N63">
            <v>0</v>
          </cell>
          <cell r="O63">
            <v>0</v>
          </cell>
          <cell r="P63">
            <v>0</v>
          </cell>
        </row>
        <row r="64">
          <cell r="C64" t="str">
            <v>DEMO</v>
          </cell>
          <cell r="D64" t="str">
            <v>PESPO</v>
          </cell>
          <cell r="E64">
            <v>31</v>
          </cell>
          <cell r="F64" t="str">
            <v>SGN G3</v>
          </cell>
          <cell r="G64">
            <v>0</v>
          </cell>
          <cell r="H64">
            <v>0</v>
          </cell>
          <cell r="I64">
            <v>0</v>
          </cell>
          <cell r="J64">
            <v>0</v>
          </cell>
          <cell r="K64">
            <v>0</v>
          </cell>
          <cell r="L64">
            <v>0</v>
          </cell>
          <cell r="M64">
            <v>0</v>
          </cell>
          <cell r="N64">
            <v>0</v>
          </cell>
          <cell r="O64">
            <v>0</v>
          </cell>
          <cell r="P64">
            <v>0</v>
          </cell>
        </row>
        <row r="65">
          <cell r="C65" t="str">
            <v>RACK</v>
          </cell>
          <cell r="D65" t="str">
            <v>RACK</v>
          </cell>
          <cell r="E65">
            <v>31</v>
          </cell>
          <cell r="F65" t="str">
            <v>SGN G3</v>
          </cell>
          <cell r="G65">
            <v>0</v>
          </cell>
          <cell r="H65">
            <v>1</v>
          </cell>
          <cell r="I65">
            <v>0</v>
          </cell>
          <cell r="J65">
            <v>1.8454914529914528E-2</v>
          </cell>
          <cell r="K65">
            <v>1.8454914529914528E-2</v>
          </cell>
          <cell r="L65">
            <v>0</v>
          </cell>
          <cell r="M65">
            <v>0.21518749999999998</v>
          </cell>
          <cell r="N65">
            <v>0.21518749999999998</v>
          </cell>
          <cell r="O65">
            <v>1</v>
          </cell>
          <cell r="P65">
            <v>0.23364241452991449</v>
          </cell>
        </row>
        <row r="66">
          <cell r="C66" t="str">
            <v>RH</v>
          </cell>
          <cell r="D66" t="str">
            <v>RH</v>
          </cell>
          <cell r="E66">
            <v>31</v>
          </cell>
          <cell r="F66" t="str">
            <v>SGN G3</v>
          </cell>
          <cell r="G66">
            <v>0</v>
          </cell>
          <cell r="H66">
            <v>122</v>
          </cell>
          <cell r="I66">
            <v>0</v>
          </cell>
          <cell r="J66">
            <v>2.284693852657004</v>
          </cell>
          <cell r="K66">
            <v>2.284693852657004</v>
          </cell>
          <cell r="L66">
            <v>0</v>
          </cell>
          <cell r="M66">
            <v>0.12597070652173911</v>
          </cell>
          <cell r="N66">
            <v>0.12597070652173911</v>
          </cell>
          <cell r="O66">
            <v>122</v>
          </cell>
          <cell r="P66">
            <v>2.410664559178743</v>
          </cell>
        </row>
        <row r="67">
          <cell r="C67" t="str">
            <v>RSGC</v>
          </cell>
          <cell r="D67" t="str">
            <v>RSGC</v>
          </cell>
          <cell r="E67">
            <v>31</v>
          </cell>
          <cell r="F67" t="str">
            <v>SGN G3</v>
          </cell>
          <cell r="G67">
            <v>0</v>
          </cell>
          <cell r="H67">
            <v>5</v>
          </cell>
          <cell r="I67">
            <v>0</v>
          </cell>
          <cell r="J67">
            <v>7.1137152777777782E-2</v>
          </cell>
          <cell r="K67">
            <v>7.1137152777777782E-2</v>
          </cell>
          <cell r="L67">
            <v>0</v>
          </cell>
          <cell r="M67">
            <v>0</v>
          </cell>
          <cell r="N67">
            <v>0</v>
          </cell>
          <cell r="O67">
            <v>5</v>
          </cell>
          <cell r="P67">
            <v>7.1137152777777782E-2</v>
          </cell>
        </row>
        <row r="68">
          <cell r="C68" t="str">
            <v>DEMO</v>
          </cell>
          <cell r="D68" t="str">
            <v>SPST</v>
          </cell>
          <cell r="E68">
            <v>31</v>
          </cell>
          <cell r="F68" t="str">
            <v>SGN G3</v>
          </cell>
          <cell r="G68">
            <v>0</v>
          </cell>
          <cell r="H68">
            <v>0</v>
          </cell>
          <cell r="I68">
            <v>0</v>
          </cell>
          <cell r="J68">
            <v>0</v>
          </cell>
          <cell r="K68">
            <v>0</v>
          </cell>
          <cell r="L68">
            <v>0</v>
          </cell>
          <cell r="M68">
            <v>0</v>
          </cell>
          <cell r="N68">
            <v>0</v>
          </cell>
          <cell r="O68">
            <v>0</v>
          </cell>
          <cell r="P68">
            <v>0</v>
          </cell>
        </row>
        <row r="69">
          <cell r="C69" t="str">
            <v>MARMAX</v>
          </cell>
          <cell r="D69" t="str">
            <v>TKMAXX</v>
          </cell>
          <cell r="E69">
            <v>31</v>
          </cell>
          <cell r="F69" t="str">
            <v>SGN G3</v>
          </cell>
          <cell r="G69">
            <v>0</v>
          </cell>
          <cell r="H69">
            <v>1</v>
          </cell>
          <cell r="I69">
            <v>0</v>
          </cell>
          <cell r="J69">
            <v>0.24412994812318267</v>
          </cell>
          <cell r="K69">
            <v>0.24412994812318267</v>
          </cell>
          <cell r="L69">
            <v>0</v>
          </cell>
          <cell r="M69">
            <v>0.15708333333333327</v>
          </cell>
          <cell r="N69">
            <v>0.15708333333333327</v>
          </cell>
          <cell r="O69">
            <v>1</v>
          </cell>
          <cell r="P69">
            <v>0.40121328145651591</v>
          </cell>
        </row>
        <row r="70">
          <cell r="C70" t="str">
            <v>TOTES</v>
          </cell>
          <cell r="D70" t="str">
            <v>TOTES</v>
          </cell>
          <cell r="E70">
            <v>31</v>
          </cell>
          <cell r="F70" t="str">
            <v>SGN G3</v>
          </cell>
          <cell r="G70">
            <v>0</v>
          </cell>
          <cell r="H70">
            <v>0</v>
          </cell>
          <cell r="I70">
            <v>0</v>
          </cell>
          <cell r="J70">
            <v>0</v>
          </cell>
          <cell r="K70">
            <v>0</v>
          </cell>
          <cell r="L70">
            <v>0</v>
          </cell>
          <cell r="M70">
            <v>0</v>
          </cell>
          <cell r="N70">
            <v>0</v>
          </cell>
          <cell r="O70">
            <v>0</v>
          </cell>
          <cell r="P70">
            <v>0</v>
          </cell>
        </row>
        <row r="71">
          <cell r="C71" t="str">
            <v>URBAN</v>
          </cell>
          <cell r="D71" t="str">
            <v>URBAN</v>
          </cell>
          <cell r="E71">
            <v>31</v>
          </cell>
          <cell r="F71" t="str">
            <v>SGN G3</v>
          </cell>
          <cell r="G71">
            <v>0</v>
          </cell>
          <cell r="H71">
            <v>67</v>
          </cell>
          <cell r="I71">
            <v>0</v>
          </cell>
          <cell r="J71">
            <v>0.58457984664351847</v>
          </cell>
          <cell r="K71">
            <v>0.58457984664351847</v>
          </cell>
          <cell r="L71">
            <v>0</v>
          </cell>
          <cell r="M71">
            <v>0.35976990258487662</v>
          </cell>
          <cell r="N71">
            <v>0.35976990258487662</v>
          </cell>
          <cell r="O71">
            <v>67</v>
          </cell>
          <cell r="P71">
            <v>0.9443497492283951</v>
          </cell>
        </row>
        <row r="72">
          <cell r="C72" t="str">
            <v>DEICH</v>
          </cell>
          <cell r="D72" t="str">
            <v>VANHA</v>
          </cell>
          <cell r="E72">
            <v>31</v>
          </cell>
          <cell r="F72" t="str">
            <v>SGN G3</v>
          </cell>
          <cell r="G72">
            <v>0</v>
          </cell>
          <cell r="H72">
            <v>0</v>
          </cell>
          <cell r="I72">
            <v>0</v>
          </cell>
          <cell r="J72">
            <v>0</v>
          </cell>
          <cell r="K72">
            <v>0</v>
          </cell>
          <cell r="L72">
            <v>0</v>
          </cell>
          <cell r="M72">
            <v>0</v>
          </cell>
          <cell r="N72">
            <v>0</v>
          </cell>
          <cell r="O72">
            <v>0</v>
          </cell>
          <cell r="P72">
            <v>0</v>
          </cell>
        </row>
        <row r="73">
          <cell r="C73" t="str">
            <v>WYNBRG</v>
          </cell>
          <cell r="D73" t="str">
            <v>WYNBRG</v>
          </cell>
          <cell r="E73">
            <v>31</v>
          </cell>
          <cell r="F73" t="str">
            <v>SGN G3</v>
          </cell>
          <cell r="G73">
            <v>0</v>
          </cell>
          <cell r="H73">
            <v>0</v>
          </cell>
          <cell r="I73">
            <v>0</v>
          </cell>
          <cell r="J73">
            <v>0</v>
          </cell>
          <cell r="K73">
            <v>0</v>
          </cell>
          <cell r="L73">
            <v>0</v>
          </cell>
          <cell r="M73">
            <v>0</v>
          </cell>
          <cell r="N73">
            <v>0</v>
          </cell>
          <cell r="O73">
            <v>0</v>
          </cell>
          <cell r="P73">
            <v>0</v>
          </cell>
        </row>
        <row r="74">
          <cell r="C74" t="str">
            <v>DEMO</v>
          </cell>
          <cell r="D74" t="str">
            <v>XSCIN</v>
          </cell>
          <cell r="E74">
            <v>31</v>
          </cell>
          <cell r="F74" t="str">
            <v>SGN G3</v>
          </cell>
          <cell r="G74">
            <v>0</v>
          </cell>
          <cell r="H74">
            <v>0</v>
          </cell>
          <cell r="I74">
            <v>0</v>
          </cell>
          <cell r="J74">
            <v>0</v>
          </cell>
          <cell r="K74">
            <v>0</v>
          </cell>
          <cell r="L74">
            <v>0</v>
          </cell>
          <cell r="M74">
            <v>0</v>
          </cell>
          <cell r="N74">
            <v>0</v>
          </cell>
          <cell r="O74">
            <v>0</v>
          </cell>
          <cell r="P74">
            <v>0</v>
          </cell>
        </row>
        <row r="75">
          <cell r="C75" t="str">
            <v>RIDD</v>
          </cell>
          <cell r="D75" t="str">
            <v>ALLM</v>
          </cell>
          <cell r="E75">
            <v>31</v>
          </cell>
          <cell r="F75" t="str">
            <v>SGN G4</v>
          </cell>
          <cell r="G75">
            <v>0</v>
          </cell>
          <cell r="H75">
            <v>0</v>
          </cell>
          <cell r="I75">
            <v>0</v>
          </cell>
          <cell r="J75">
            <v>4.149100098619329E-3</v>
          </cell>
          <cell r="K75">
            <v>4.149100098619329E-3</v>
          </cell>
          <cell r="L75">
            <v>0</v>
          </cell>
          <cell r="M75">
            <v>0</v>
          </cell>
          <cell r="N75">
            <v>0</v>
          </cell>
          <cell r="O75">
            <v>0</v>
          </cell>
          <cell r="P75">
            <v>4.149100098619329E-3</v>
          </cell>
        </row>
        <row r="76">
          <cell r="C76" t="str">
            <v>BOSE</v>
          </cell>
          <cell r="D76" t="str">
            <v>BOSE</v>
          </cell>
          <cell r="E76">
            <v>31</v>
          </cell>
          <cell r="F76" t="str">
            <v>SGN G4</v>
          </cell>
          <cell r="G76">
            <v>0</v>
          </cell>
          <cell r="H76">
            <v>3</v>
          </cell>
          <cell r="I76">
            <v>0</v>
          </cell>
          <cell r="J76">
            <v>7.9282793209876537E-2</v>
          </cell>
          <cell r="K76">
            <v>7.9282793209876537E-2</v>
          </cell>
          <cell r="L76">
            <v>0</v>
          </cell>
          <cell r="M76">
            <v>1.5047222222222222E-2</v>
          </cell>
          <cell r="N76">
            <v>1.5047222222222222E-2</v>
          </cell>
          <cell r="O76">
            <v>3</v>
          </cell>
          <cell r="P76">
            <v>9.4330015432098763E-2</v>
          </cell>
        </row>
        <row r="77">
          <cell r="C77" t="str">
            <v>TOMEU</v>
          </cell>
          <cell r="D77" t="str">
            <v>CKACEU</v>
          </cell>
          <cell r="E77">
            <v>31</v>
          </cell>
          <cell r="F77" t="str">
            <v>SGN G4</v>
          </cell>
          <cell r="G77">
            <v>0</v>
          </cell>
          <cell r="H77">
            <v>0</v>
          </cell>
          <cell r="I77">
            <v>0</v>
          </cell>
          <cell r="J77">
            <v>0</v>
          </cell>
          <cell r="K77">
            <v>0</v>
          </cell>
          <cell r="L77">
            <v>0</v>
          </cell>
          <cell r="M77">
            <v>0</v>
          </cell>
          <cell r="N77">
            <v>0</v>
          </cell>
          <cell r="O77">
            <v>0</v>
          </cell>
          <cell r="P77">
            <v>0</v>
          </cell>
        </row>
        <row r="78">
          <cell r="C78" t="str">
            <v>TOMEU</v>
          </cell>
          <cell r="D78" t="str">
            <v>CKFWEU</v>
          </cell>
          <cell r="E78">
            <v>31</v>
          </cell>
          <cell r="F78" t="str">
            <v>SGN G4</v>
          </cell>
          <cell r="G78">
            <v>0</v>
          </cell>
          <cell r="H78">
            <v>0</v>
          </cell>
          <cell r="I78">
            <v>0</v>
          </cell>
          <cell r="J78">
            <v>0</v>
          </cell>
          <cell r="K78">
            <v>0</v>
          </cell>
          <cell r="L78">
            <v>0</v>
          </cell>
          <cell r="M78">
            <v>0</v>
          </cell>
          <cell r="N78">
            <v>0</v>
          </cell>
          <cell r="O78">
            <v>0</v>
          </cell>
          <cell r="P78">
            <v>0</v>
          </cell>
        </row>
        <row r="79">
          <cell r="C79" t="str">
            <v>TOMEU</v>
          </cell>
          <cell r="D79" t="str">
            <v>CKJEEU</v>
          </cell>
          <cell r="E79">
            <v>31</v>
          </cell>
          <cell r="F79" t="str">
            <v>SGN G4</v>
          </cell>
          <cell r="G79">
            <v>0</v>
          </cell>
          <cell r="H79">
            <v>0</v>
          </cell>
          <cell r="I79">
            <v>0</v>
          </cell>
          <cell r="J79">
            <v>0</v>
          </cell>
          <cell r="K79">
            <v>0</v>
          </cell>
          <cell r="L79">
            <v>0</v>
          </cell>
          <cell r="M79">
            <v>0</v>
          </cell>
          <cell r="N79">
            <v>0</v>
          </cell>
          <cell r="O79">
            <v>0</v>
          </cell>
          <cell r="P79">
            <v>0</v>
          </cell>
        </row>
        <row r="80">
          <cell r="C80" t="str">
            <v>TOMEU</v>
          </cell>
          <cell r="D80" t="str">
            <v>CKMSEU</v>
          </cell>
          <cell r="E80">
            <v>31</v>
          </cell>
          <cell r="F80" t="str">
            <v>SGN G4</v>
          </cell>
          <cell r="G80">
            <v>0</v>
          </cell>
          <cell r="H80">
            <v>0</v>
          </cell>
          <cell r="I80">
            <v>0</v>
          </cell>
          <cell r="J80">
            <v>0</v>
          </cell>
          <cell r="K80">
            <v>0</v>
          </cell>
          <cell r="L80">
            <v>0</v>
          </cell>
          <cell r="M80">
            <v>0</v>
          </cell>
          <cell r="N80">
            <v>0</v>
          </cell>
          <cell r="O80">
            <v>0</v>
          </cell>
          <cell r="P80">
            <v>0</v>
          </cell>
        </row>
        <row r="81">
          <cell r="C81" t="str">
            <v>TOMEU</v>
          </cell>
          <cell r="D81" t="str">
            <v>CKPFEU</v>
          </cell>
          <cell r="E81">
            <v>31</v>
          </cell>
          <cell r="F81" t="str">
            <v>SGN G4</v>
          </cell>
          <cell r="G81">
            <v>0</v>
          </cell>
          <cell r="H81">
            <v>0</v>
          </cell>
          <cell r="I81">
            <v>0</v>
          </cell>
          <cell r="J81">
            <v>0</v>
          </cell>
          <cell r="K81">
            <v>0</v>
          </cell>
          <cell r="L81">
            <v>0</v>
          </cell>
          <cell r="M81">
            <v>0</v>
          </cell>
          <cell r="N81">
            <v>0</v>
          </cell>
          <cell r="O81">
            <v>0</v>
          </cell>
          <cell r="P81">
            <v>0</v>
          </cell>
        </row>
        <row r="82">
          <cell r="C82" t="str">
            <v>TOMEU</v>
          </cell>
          <cell r="D82" t="str">
            <v>CKRTEU</v>
          </cell>
          <cell r="E82">
            <v>31</v>
          </cell>
          <cell r="F82" t="str">
            <v>SGN G4</v>
          </cell>
          <cell r="G82">
            <v>0</v>
          </cell>
          <cell r="H82">
            <v>0</v>
          </cell>
          <cell r="I82">
            <v>0</v>
          </cell>
          <cell r="J82">
            <v>0</v>
          </cell>
          <cell r="K82">
            <v>0</v>
          </cell>
          <cell r="L82">
            <v>0</v>
          </cell>
          <cell r="M82">
            <v>0</v>
          </cell>
          <cell r="N82">
            <v>0</v>
          </cell>
          <cell r="O82">
            <v>0</v>
          </cell>
          <cell r="P82">
            <v>0</v>
          </cell>
        </row>
        <row r="83">
          <cell r="C83" t="str">
            <v>TOMEU</v>
          </cell>
          <cell r="D83" t="str">
            <v>CKSWEU</v>
          </cell>
          <cell r="E83">
            <v>31</v>
          </cell>
          <cell r="F83" t="str">
            <v>SGN G4</v>
          </cell>
          <cell r="G83">
            <v>0</v>
          </cell>
          <cell r="H83">
            <v>0</v>
          </cell>
          <cell r="I83">
            <v>0</v>
          </cell>
          <cell r="J83">
            <v>0</v>
          </cell>
          <cell r="K83">
            <v>0</v>
          </cell>
          <cell r="L83">
            <v>0</v>
          </cell>
          <cell r="M83">
            <v>0</v>
          </cell>
          <cell r="N83">
            <v>0</v>
          </cell>
          <cell r="O83">
            <v>0</v>
          </cell>
          <cell r="P83">
            <v>0</v>
          </cell>
        </row>
        <row r="84">
          <cell r="C84" t="str">
            <v>DICKS</v>
          </cell>
          <cell r="D84" t="str">
            <v>DICKS</v>
          </cell>
          <cell r="E84">
            <v>31</v>
          </cell>
          <cell r="F84" t="str">
            <v>SGN G4</v>
          </cell>
          <cell r="G84">
            <v>0</v>
          </cell>
          <cell r="H84">
            <v>0</v>
          </cell>
          <cell r="I84">
            <v>0</v>
          </cell>
          <cell r="J84">
            <v>0</v>
          </cell>
          <cell r="K84">
            <v>0</v>
          </cell>
          <cell r="L84">
            <v>0</v>
          </cell>
          <cell r="M84">
            <v>0</v>
          </cell>
          <cell r="N84">
            <v>0</v>
          </cell>
          <cell r="O84">
            <v>0</v>
          </cell>
          <cell r="P84">
            <v>0</v>
          </cell>
        </row>
        <row r="85">
          <cell r="C85" t="str">
            <v>ELDOR</v>
          </cell>
          <cell r="D85" t="str">
            <v>ELDOR</v>
          </cell>
          <cell r="E85">
            <v>31</v>
          </cell>
          <cell r="F85" t="str">
            <v>SGN G4</v>
          </cell>
          <cell r="G85">
            <v>0</v>
          </cell>
          <cell r="H85">
            <v>4</v>
          </cell>
          <cell r="I85">
            <v>0</v>
          </cell>
          <cell r="J85">
            <v>0.15812654320987654</v>
          </cell>
          <cell r="K85">
            <v>0.15812654320987654</v>
          </cell>
          <cell r="L85">
            <v>0</v>
          </cell>
          <cell r="M85">
            <v>2.0619444444444447E-2</v>
          </cell>
          <cell r="N85">
            <v>2.0619444444444447E-2</v>
          </cell>
          <cell r="O85">
            <v>4</v>
          </cell>
          <cell r="P85">
            <v>0.17874598765432098</v>
          </cell>
        </row>
        <row r="86">
          <cell r="C86" t="str">
            <v>GAP</v>
          </cell>
          <cell r="D86" t="str">
            <v>GAP</v>
          </cell>
          <cell r="E86">
            <v>31</v>
          </cell>
          <cell r="F86" t="str">
            <v>SGN G4</v>
          </cell>
          <cell r="G86">
            <v>0</v>
          </cell>
          <cell r="H86">
            <v>439</v>
          </cell>
          <cell r="I86">
            <v>0</v>
          </cell>
          <cell r="J86">
            <v>0.79754334201388899</v>
          </cell>
          <cell r="K86">
            <v>0.79754334201388899</v>
          </cell>
          <cell r="L86">
            <v>0</v>
          </cell>
          <cell r="M86">
            <v>1.1069750833333329</v>
          </cell>
          <cell r="N86">
            <v>1.1069750833333329</v>
          </cell>
          <cell r="O86">
            <v>439</v>
          </cell>
          <cell r="P86">
            <v>1.9045184253472218</v>
          </cell>
        </row>
        <row r="87">
          <cell r="C87" t="str">
            <v>VFC</v>
          </cell>
          <cell r="D87" t="str">
            <v>IMAGE</v>
          </cell>
          <cell r="E87">
            <v>31</v>
          </cell>
          <cell r="F87" t="str">
            <v>SGN G4</v>
          </cell>
          <cell r="G87">
            <v>0</v>
          </cell>
          <cell r="H87">
            <v>0</v>
          </cell>
          <cell r="I87">
            <v>0</v>
          </cell>
          <cell r="J87">
            <v>0</v>
          </cell>
          <cell r="K87">
            <v>0</v>
          </cell>
          <cell r="L87">
            <v>0</v>
          </cell>
          <cell r="M87">
            <v>0</v>
          </cell>
          <cell r="N87">
            <v>0</v>
          </cell>
          <cell r="O87">
            <v>0</v>
          </cell>
          <cell r="P87">
            <v>0</v>
          </cell>
        </row>
        <row r="88">
          <cell r="C88" t="str">
            <v>ITGM</v>
          </cell>
          <cell r="D88" t="str">
            <v>ITGM</v>
          </cell>
          <cell r="E88">
            <v>31</v>
          </cell>
          <cell r="F88" t="str">
            <v>SGN G4</v>
          </cell>
          <cell r="G88">
            <v>0</v>
          </cell>
          <cell r="H88">
            <v>0</v>
          </cell>
          <cell r="I88">
            <v>0</v>
          </cell>
          <cell r="J88">
            <v>0</v>
          </cell>
          <cell r="K88">
            <v>0</v>
          </cell>
          <cell r="L88">
            <v>0</v>
          </cell>
          <cell r="M88">
            <v>2.7569444444444445E-2</v>
          </cell>
          <cell r="N88">
            <v>2.7569444444444445E-2</v>
          </cell>
          <cell r="O88">
            <v>0</v>
          </cell>
          <cell r="P88">
            <v>2.7569444444444445E-2</v>
          </cell>
        </row>
        <row r="89">
          <cell r="C89" t="str">
            <v>OBI</v>
          </cell>
          <cell r="D89" t="str">
            <v>OBIITA</v>
          </cell>
          <cell r="E89">
            <v>31</v>
          </cell>
          <cell r="F89" t="str">
            <v>SGN G4</v>
          </cell>
          <cell r="G89">
            <v>0</v>
          </cell>
          <cell r="H89">
            <v>0</v>
          </cell>
          <cell r="I89">
            <v>0</v>
          </cell>
          <cell r="J89">
            <v>0</v>
          </cell>
          <cell r="K89">
            <v>0</v>
          </cell>
          <cell r="L89">
            <v>0</v>
          </cell>
          <cell r="M89">
            <v>0</v>
          </cell>
          <cell r="N89">
            <v>0</v>
          </cell>
          <cell r="O89">
            <v>0</v>
          </cell>
          <cell r="P89">
            <v>0</v>
          </cell>
        </row>
        <row r="90">
          <cell r="C90" t="str">
            <v>OBI</v>
          </cell>
          <cell r="D90" t="str">
            <v>OBIPOL</v>
          </cell>
          <cell r="E90">
            <v>31</v>
          </cell>
          <cell r="F90" t="str">
            <v>SGN G4</v>
          </cell>
          <cell r="G90">
            <v>0</v>
          </cell>
          <cell r="H90">
            <v>0</v>
          </cell>
          <cell r="I90">
            <v>0</v>
          </cell>
          <cell r="J90">
            <v>0</v>
          </cell>
          <cell r="K90">
            <v>0</v>
          </cell>
          <cell r="L90">
            <v>0</v>
          </cell>
          <cell r="M90">
            <v>0</v>
          </cell>
          <cell r="N90">
            <v>0</v>
          </cell>
          <cell r="O90">
            <v>0</v>
          </cell>
          <cell r="P90">
            <v>0</v>
          </cell>
        </row>
        <row r="91">
          <cell r="C91" t="str">
            <v>VFC</v>
          </cell>
          <cell r="D91" t="str">
            <v>OUTDOR</v>
          </cell>
          <cell r="E91">
            <v>31</v>
          </cell>
          <cell r="F91" t="str">
            <v>SGN G4</v>
          </cell>
          <cell r="G91">
            <v>0</v>
          </cell>
          <cell r="H91">
            <v>74</v>
          </cell>
          <cell r="I91">
            <v>0</v>
          </cell>
          <cell r="J91">
            <v>0.93777070987654321</v>
          </cell>
          <cell r="K91">
            <v>0.93777070987654321</v>
          </cell>
          <cell r="L91">
            <v>0</v>
          </cell>
          <cell r="M91">
            <v>0.25802418209876538</v>
          </cell>
          <cell r="N91">
            <v>0.25802418209876538</v>
          </cell>
          <cell r="O91">
            <v>74</v>
          </cell>
          <cell r="P91">
            <v>1.1957948919753085</v>
          </cell>
        </row>
        <row r="92">
          <cell r="C92" t="str">
            <v>PACSUN</v>
          </cell>
          <cell r="D92" t="str">
            <v>PACSUN</v>
          </cell>
          <cell r="E92">
            <v>31</v>
          </cell>
          <cell r="F92" t="str">
            <v>SGN G4</v>
          </cell>
          <cell r="G92">
            <v>0</v>
          </cell>
          <cell r="H92">
            <v>0</v>
          </cell>
          <cell r="I92">
            <v>0</v>
          </cell>
          <cell r="J92">
            <v>0</v>
          </cell>
          <cell r="K92">
            <v>0</v>
          </cell>
          <cell r="L92">
            <v>0</v>
          </cell>
          <cell r="M92">
            <v>0</v>
          </cell>
          <cell r="N92">
            <v>0</v>
          </cell>
          <cell r="O92">
            <v>0</v>
          </cell>
          <cell r="P92">
            <v>0</v>
          </cell>
        </row>
        <row r="93">
          <cell r="C93" t="str">
            <v>RIP</v>
          </cell>
          <cell r="D93" t="str">
            <v>RIPC</v>
          </cell>
          <cell r="E93">
            <v>31</v>
          </cell>
          <cell r="F93" t="str">
            <v>SGN G4</v>
          </cell>
          <cell r="G93">
            <v>0</v>
          </cell>
          <cell r="H93">
            <v>0</v>
          </cell>
          <cell r="I93">
            <v>0</v>
          </cell>
          <cell r="J93">
            <v>0</v>
          </cell>
          <cell r="K93">
            <v>0</v>
          </cell>
          <cell r="L93">
            <v>0</v>
          </cell>
          <cell r="M93">
            <v>0</v>
          </cell>
          <cell r="N93">
            <v>0</v>
          </cell>
          <cell r="O93">
            <v>0</v>
          </cell>
          <cell r="P93">
            <v>0</v>
          </cell>
        </row>
        <row r="94">
          <cell r="C94" t="str">
            <v>RIP</v>
          </cell>
          <cell r="D94" t="str">
            <v>RIPP</v>
          </cell>
          <cell r="E94">
            <v>31</v>
          </cell>
          <cell r="F94" t="str">
            <v>SGN G4</v>
          </cell>
          <cell r="G94">
            <v>0</v>
          </cell>
          <cell r="H94">
            <v>0</v>
          </cell>
          <cell r="I94">
            <v>0</v>
          </cell>
          <cell r="J94">
            <v>0</v>
          </cell>
          <cell r="K94">
            <v>0</v>
          </cell>
          <cell r="L94">
            <v>0</v>
          </cell>
          <cell r="M94">
            <v>0</v>
          </cell>
          <cell r="N94">
            <v>0</v>
          </cell>
          <cell r="O94">
            <v>0</v>
          </cell>
          <cell r="P94">
            <v>0</v>
          </cell>
        </row>
        <row r="95">
          <cell r="C95" t="str">
            <v>SPENCR</v>
          </cell>
          <cell r="D95" t="str">
            <v>SPENCR</v>
          </cell>
          <cell r="E95">
            <v>31</v>
          </cell>
          <cell r="F95" t="str">
            <v>SGN G4</v>
          </cell>
          <cell r="G95">
            <v>0</v>
          </cell>
          <cell r="H95">
            <v>0</v>
          </cell>
          <cell r="I95">
            <v>0</v>
          </cell>
          <cell r="J95">
            <v>0</v>
          </cell>
          <cell r="K95">
            <v>0</v>
          </cell>
          <cell r="L95">
            <v>0</v>
          </cell>
          <cell r="M95">
            <v>0</v>
          </cell>
          <cell r="N95">
            <v>0</v>
          </cell>
          <cell r="O95">
            <v>0</v>
          </cell>
          <cell r="P95">
            <v>0</v>
          </cell>
        </row>
        <row r="96">
          <cell r="C96" t="str">
            <v>TOMEU</v>
          </cell>
          <cell r="D96" t="str">
            <v>TOMBOD</v>
          </cell>
          <cell r="E96">
            <v>31</v>
          </cell>
          <cell r="F96" t="str">
            <v>SGN G4</v>
          </cell>
          <cell r="G96">
            <v>0</v>
          </cell>
          <cell r="H96">
            <v>0</v>
          </cell>
          <cell r="I96">
            <v>0</v>
          </cell>
          <cell r="J96">
            <v>0</v>
          </cell>
          <cell r="K96">
            <v>0</v>
          </cell>
          <cell r="L96">
            <v>0</v>
          </cell>
          <cell r="M96">
            <v>0</v>
          </cell>
          <cell r="N96">
            <v>0</v>
          </cell>
          <cell r="O96">
            <v>0</v>
          </cell>
          <cell r="P96">
            <v>0</v>
          </cell>
        </row>
        <row r="97">
          <cell r="C97" t="str">
            <v>TOMEU</v>
          </cell>
          <cell r="D97" t="str">
            <v>TOMFTW</v>
          </cell>
          <cell r="E97">
            <v>31</v>
          </cell>
          <cell r="F97" t="str">
            <v>SGN G4</v>
          </cell>
          <cell r="G97">
            <v>0</v>
          </cell>
          <cell r="H97">
            <v>6</v>
          </cell>
          <cell r="I97">
            <v>0</v>
          </cell>
          <cell r="J97">
            <v>7.9608333333333323E-2</v>
          </cell>
          <cell r="K97">
            <v>7.9608333333333323E-2</v>
          </cell>
          <cell r="L97">
            <v>0</v>
          </cell>
          <cell r="M97">
            <v>7.2520486111111102E-2</v>
          </cell>
          <cell r="N97">
            <v>7.2520486111111102E-2</v>
          </cell>
          <cell r="O97">
            <v>6</v>
          </cell>
          <cell r="P97">
            <v>0.15212881944444442</v>
          </cell>
        </row>
        <row r="98">
          <cell r="C98" t="str">
            <v>TOMEU</v>
          </cell>
          <cell r="D98" t="str">
            <v>TOMHAN</v>
          </cell>
          <cell r="E98">
            <v>31</v>
          </cell>
          <cell r="F98" t="str">
            <v>SGN G4</v>
          </cell>
          <cell r="G98">
            <v>0</v>
          </cell>
          <cell r="H98">
            <v>4</v>
          </cell>
          <cell r="I98">
            <v>0</v>
          </cell>
          <cell r="J98">
            <v>5.9541666666666666E-2</v>
          </cell>
          <cell r="K98">
            <v>5.9541666666666666E-2</v>
          </cell>
          <cell r="L98">
            <v>0</v>
          </cell>
          <cell r="M98">
            <v>1.4236111111111111E-2</v>
          </cell>
          <cell r="N98">
            <v>1.4236111111111111E-2</v>
          </cell>
          <cell r="O98">
            <v>4</v>
          </cell>
          <cell r="P98">
            <v>7.3777777777777775E-2</v>
          </cell>
        </row>
        <row r="99">
          <cell r="C99" t="str">
            <v>TOMEU</v>
          </cell>
          <cell r="D99" t="str">
            <v>TOMJEU</v>
          </cell>
          <cell r="E99">
            <v>31</v>
          </cell>
          <cell r="F99" t="str">
            <v>SGN G4</v>
          </cell>
          <cell r="G99">
            <v>0</v>
          </cell>
          <cell r="H99">
            <v>1</v>
          </cell>
          <cell r="I99">
            <v>0</v>
          </cell>
          <cell r="J99">
            <v>1.1854166666666666E-2</v>
          </cell>
          <cell r="K99">
            <v>1.1854166666666666E-2</v>
          </cell>
          <cell r="L99">
            <v>0</v>
          </cell>
          <cell r="M99">
            <v>5.4774305555555557E-3</v>
          </cell>
          <cell r="N99">
            <v>5.4774305555555557E-3</v>
          </cell>
          <cell r="O99">
            <v>1</v>
          </cell>
          <cell r="P99">
            <v>1.733159722222222E-2</v>
          </cell>
        </row>
        <row r="100">
          <cell r="C100" t="str">
            <v>TOMEU</v>
          </cell>
          <cell r="D100" t="str">
            <v>TOMRTL</v>
          </cell>
          <cell r="E100">
            <v>31</v>
          </cell>
          <cell r="F100" t="str">
            <v>SGN G4</v>
          </cell>
          <cell r="G100">
            <v>0</v>
          </cell>
          <cell r="H100">
            <v>1</v>
          </cell>
          <cell r="I100">
            <v>0</v>
          </cell>
          <cell r="J100">
            <v>1.6355324074074074E-2</v>
          </cell>
          <cell r="K100">
            <v>1.6355324074074074E-2</v>
          </cell>
          <cell r="L100">
            <v>0</v>
          </cell>
          <cell r="M100">
            <v>3.8657407407407412E-3</v>
          </cell>
          <cell r="N100">
            <v>3.8657407407407412E-3</v>
          </cell>
          <cell r="O100">
            <v>1</v>
          </cell>
          <cell r="P100">
            <v>2.0221064814814817E-2</v>
          </cell>
        </row>
        <row r="101">
          <cell r="C101" t="str">
            <v>TRU</v>
          </cell>
          <cell r="D101" t="str">
            <v>TRU</v>
          </cell>
          <cell r="E101">
            <v>31</v>
          </cell>
          <cell r="F101" t="str">
            <v>SGN G4</v>
          </cell>
          <cell r="G101">
            <v>0</v>
          </cell>
          <cell r="H101">
            <v>0</v>
          </cell>
          <cell r="I101">
            <v>0</v>
          </cell>
          <cell r="J101">
            <v>0</v>
          </cell>
          <cell r="K101">
            <v>0</v>
          </cell>
          <cell r="L101">
            <v>0</v>
          </cell>
          <cell r="M101">
            <v>0</v>
          </cell>
          <cell r="N101">
            <v>0</v>
          </cell>
          <cell r="O101">
            <v>0</v>
          </cell>
          <cell r="P101">
            <v>0</v>
          </cell>
        </row>
        <row r="102">
          <cell r="C102" t="str">
            <v>AAFES</v>
          </cell>
          <cell r="D102" t="str">
            <v>AAFES</v>
          </cell>
          <cell r="E102">
            <v>31</v>
          </cell>
          <cell r="F102" t="str">
            <v>SGN G5</v>
          </cell>
          <cell r="G102">
            <v>0</v>
          </cell>
          <cell r="H102">
            <v>0</v>
          </cell>
          <cell r="I102">
            <v>0</v>
          </cell>
          <cell r="J102">
            <v>0</v>
          </cell>
          <cell r="K102">
            <v>0</v>
          </cell>
          <cell r="L102">
            <v>0</v>
          </cell>
          <cell r="M102">
            <v>0</v>
          </cell>
          <cell r="N102">
            <v>0</v>
          </cell>
          <cell r="O102">
            <v>0</v>
          </cell>
          <cell r="P102">
            <v>0</v>
          </cell>
        </row>
        <row r="103">
          <cell r="C103" t="str">
            <v>ALLB</v>
          </cell>
          <cell r="D103" t="str">
            <v>ALLB</v>
          </cell>
          <cell r="E103">
            <v>31</v>
          </cell>
          <cell r="F103" t="str">
            <v>SGN G5</v>
          </cell>
          <cell r="G103">
            <v>0</v>
          </cell>
          <cell r="H103">
            <v>0</v>
          </cell>
          <cell r="I103">
            <v>0</v>
          </cell>
          <cell r="J103">
            <v>0</v>
          </cell>
          <cell r="K103">
            <v>0</v>
          </cell>
          <cell r="L103">
            <v>0</v>
          </cell>
          <cell r="M103">
            <v>0</v>
          </cell>
          <cell r="N103">
            <v>0</v>
          </cell>
          <cell r="O103">
            <v>0</v>
          </cell>
          <cell r="P103">
            <v>0</v>
          </cell>
        </row>
        <row r="104">
          <cell r="C104" t="str">
            <v>WATTS</v>
          </cell>
          <cell r="D104" t="str">
            <v>DORM</v>
          </cell>
          <cell r="E104">
            <v>31</v>
          </cell>
          <cell r="F104" t="str">
            <v>SGN G5</v>
          </cell>
          <cell r="G104">
            <v>0</v>
          </cell>
          <cell r="H104">
            <v>0</v>
          </cell>
          <cell r="I104">
            <v>0</v>
          </cell>
          <cell r="J104">
            <v>0</v>
          </cell>
          <cell r="K104">
            <v>0</v>
          </cell>
          <cell r="L104">
            <v>0</v>
          </cell>
          <cell r="M104">
            <v>0</v>
          </cell>
          <cell r="N104">
            <v>0</v>
          </cell>
          <cell r="O104">
            <v>0</v>
          </cell>
          <cell r="P104">
            <v>0</v>
          </cell>
        </row>
        <row r="105">
          <cell r="C105" t="str">
            <v>DSAQSP</v>
          </cell>
          <cell r="D105" t="str">
            <v>DSAQSP</v>
          </cell>
          <cell r="E105">
            <v>31</v>
          </cell>
          <cell r="F105" t="str">
            <v>SGN G5</v>
          </cell>
          <cell r="G105">
            <v>0</v>
          </cell>
          <cell r="H105">
            <v>0</v>
          </cell>
          <cell r="I105">
            <v>0</v>
          </cell>
          <cell r="J105">
            <v>0</v>
          </cell>
          <cell r="K105">
            <v>0</v>
          </cell>
          <cell r="L105">
            <v>0</v>
          </cell>
          <cell r="M105">
            <v>0</v>
          </cell>
          <cell r="N105">
            <v>0</v>
          </cell>
          <cell r="O105">
            <v>0</v>
          </cell>
          <cell r="P105">
            <v>0</v>
          </cell>
        </row>
        <row r="106">
          <cell r="C106" t="str">
            <v>NIDEC</v>
          </cell>
          <cell r="D106" t="str">
            <v>EMCI</v>
          </cell>
          <cell r="E106">
            <v>31</v>
          </cell>
          <cell r="F106" t="str">
            <v>SGN G5</v>
          </cell>
          <cell r="G106">
            <v>0</v>
          </cell>
          <cell r="H106">
            <v>0</v>
          </cell>
          <cell r="I106">
            <v>0</v>
          </cell>
          <cell r="J106">
            <v>0</v>
          </cell>
          <cell r="K106">
            <v>0</v>
          </cell>
          <cell r="L106">
            <v>0</v>
          </cell>
          <cell r="M106">
            <v>0</v>
          </cell>
          <cell r="N106">
            <v>0</v>
          </cell>
          <cell r="O106">
            <v>0</v>
          </cell>
          <cell r="P106">
            <v>0</v>
          </cell>
        </row>
        <row r="107">
          <cell r="C107" t="str">
            <v>LII</v>
          </cell>
          <cell r="D107" t="str">
            <v>LIICO</v>
          </cell>
          <cell r="E107">
            <v>31</v>
          </cell>
          <cell r="F107" t="str">
            <v>SGN G5</v>
          </cell>
          <cell r="G107">
            <v>0</v>
          </cell>
          <cell r="H107">
            <v>0</v>
          </cell>
          <cell r="I107">
            <v>0</v>
          </cell>
          <cell r="J107">
            <v>0</v>
          </cell>
          <cell r="K107">
            <v>0</v>
          </cell>
          <cell r="L107">
            <v>0</v>
          </cell>
          <cell r="M107">
            <v>0</v>
          </cell>
          <cell r="N107">
            <v>0</v>
          </cell>
          <cell r="O107">
            <v>0</v>
          </cell>
          <cell r="P107">
            <v>0</v>
          </cell>
        </row>
        <row r="108">
          <cell r="C108" t="str">
            <v>LII</v>
          </cell>
          <cell r="D108" t="str">
            <v>LIIRE</v>
          </cell>
          <cell r="E108">
            <v>31</v>
          </cell>
          <cell r="F108" t="str">
            <v>SGN G5</v>
          </cell>
          <cell r="G108">
            <v>0</v>
          </cell>
          <cell r="H108">
            <v>1</v>
          </cell>
          <cell r="I108">
            <v>0</v>
          </cell>
          <cell r="J108">
            <v>0.50300347222222219</v>
          </cell>
          <cell r="K108">
            <v>0.50300347222222219</v>
          </cell>
          <cell r="L108">
            <v>0</v>
          </cell>
          <cell r="M108">
            <v>3.8045138888888892E-2</v>
          </cell>
          <cell r="N108">
            <v>3.8045138888888892E-2</v>
          </cell>
          <cell r="O108">
            <v>1</v>
          </cell>
          <cell r="P108">
            <v>0.54104861111111113</v>
          </cell>
        </row>
        <row r="109">
          <cell r="C109" t="str">
            <v>LII</v>
          </cell>
          <cell r="D109" t="str">
            <v>LIIWWR</v>
          </cell>
          <cell r="E109">
            <v>31</v>
          </cell>
          <cell r="F109" t="str">
            <v>SGN G5</v>
          </cell>
          <cell r="G109">
            <v>0</v>
          </cell>
          <cell r="H109">
            <v>0</v>
          </cell>
          <cell r="I109">
            <v>0</v>
          </cell>
          <cell r="J109">
            <v>0</v>
          </cell>
          <cell r="K109">
            <v>0</v>
          </cell>
          <cell r="L109">
            <v>0</v>
          </cell>
          <cell r="M109">
            <v>0</v>
          </cell>
          <cell r="N109">
            <v>0</v>
          </cell>
          <cell r="O109">
            <v>0</v>
          </cell>
          <cell r="P109">
            <v>0</v>
          </cell>
        </row>
        <row r="110">
          <cell r="C110" t="str">
            <v>KTK</v>
          </cell>
          <cell r="D110" t="str">
            <v>MKI</v>
          </cell>
          <cell r="E110">
            <v>31</v>
          </cell>
          <cell r="F110" t="str">
            <v>SGN G5</v>
          </cell>
          <cell r="G110">
            <v>0</v>
          </cell>
          <cell r="H110">
            <v>0</v>
          </cell>
          <cell r="I110">
            <v>0</v>
          </cell>
          <cell r="J110">
            <v>0</v>
          </cell>
          <cell r="K110">
            <v>0</v>
          </cell>
          <cell r="L110">
            <v>0</v>
          </cell>
          <cell r="M110">
            <v>0</v>
          </cell>
          <cell r="N110">
            <v>0</v>
          </cell>
          <cell r="O110">
            <v>0</v>
          </cell>
          <cell r="P110">
            <v>0</v>
          </cell>
        </row>
        <row r="111">
          <cell r="C111" t="str">
            <v>NIDEC</v>
          </cell>
          <cell r="D111" t="str">
            <v>NHAC</v>
          </cell>
          <cell r="E111">
            <v>31</v>
          </cell>
          <cell r="F111" t="str">
            <v>SGN G5</v>
          </cell>
          <cell r="G111">
            <v>0</v>
          </cell>
          <cell r="H111">
            <v>0</v>
          </cell>
          <cell r="I111">
            <v>0</v>
          </cell>
          <cell r="J111">
            <v>0</v>
          </cell>
          <cell r="K111">
            <v>0</v>
          </cell>
          <cell r="L111">
            <v>0</v>
          </cell>
          <cell r="M111">
            <v>0</v>
          </cell>
          <cell r="N111">
            <v>0</v>
          </cell>
          <cell r="O111">
            <v>0</v>
          </cell>
          <cell r="P111">
            <v>0</v>
          </cell>
        </row>
        <row r="112">
          <cell r="C112" t="str">
            <v>WRNCO</v>
          </cell>
          <cell r="D112" t="str">
            <v>PVHJA</v>
          </cell>
          <cell r="E112">
            <v>31</v>
          </cell>
          <cell r="F112" t="str">
            <v>SGN G5</v>
          </cell>
          <cell r="G112">
            <v>0</v>
          </cell>
          <cell r="H112">
            <v>0</v>
          </cell>
          <cell r="I112">
            <v>0</v>
          </cell>
          <cell r="J112">
            <v>0</v>
          </cell>
          <cell r="K112">
            <v>0</v>
          </cell>
          <cell r="L112">
            <v>0</v>
          </cell>
          <cell r="M112">
            <v>0</v>
          </cell>
          <cell r="N112">
            <v>0</v>
          </cell>
          <cell r="O112">
            <v>0</v>
          </cell>
          <cell r="P112">
            <v>0</v>
          </cell>
        </row>
        <row r="113">
          <cell r="C113" t="str">
            <v>WRNCO</v>
          </cell>
          <cell r="D113" t="str">
            <v>THAS</v>
          </cell>
          <cell r="E113">
            <v>31</v>
          </cell>
          <cell r="F113" t="str">
            <v>SGN G5</v>
          </cell>
          <cell r="G113">
            <v>0</v>
          </cell>
          <cell r="H113">
            <v>0</v>
          </cell>
          <cell r="I113">
            <v>0</v>
          </cell>
          <cell r="J113">
            <v>0</v>
          </cell>
          <cell r="K113">
            <v>0</v>
          </cell>
          <cell r="L113">
            <v>0</v>
          </cell>
          <cell r="M113">
            <v>0</v>
          </cell>
          <cell r="N113">
            <v>0</v>
          </cell>
          <cell r="O113">
            <v>0</v>
          </cell>
          <cell r="P113">
            <v>0</v>
          </cell>
        </row>
        <row r="114">
          <cell r="C114" t="str">
            <v>WRNCO</v>
          </cell>
          <cell r="D114" t="str">
            <v>WARAS</v>
          </cell>
          <cell r="E114">
            <v>31</v>
          </cell>
          <cell r="F114" t="str">
            <v>SGN G5</v>
          </cell>
          <cell r="G114">
            <v>0</v>
          </cell>
          <cell r="H114">
            <v>4</v>
          </cell>
          <cell r="I114">
            <v>0</v>
          </cell>
          <cell r="J114">
            <v>0.11363835470085465</v>
          </cell>
          <cell r="K114">
            <v>0.11363835470085465</v>
          </cell>
          <cell r="L114">
            <v>0</v>
          </cell>
          <cell r="M114">
            <v>4.7557692307692309E-3</v>
          </cell>
          <cell r="N114">
            <v>4.7557692307692309E-3</v>
          </cell>
          <cell r="O114">
            <v>4</v>
          </cell>
          <cell r="P114">
            <v>0.11839412393162388</v>
          </cell>
        </row>
        <row r="115">
          <cell r="C115" t="str">
            <v>WYNBRG</v>
          </cell>
          <cell r="D115" t="str">
            <v>WYNBRG</v>
          </cell>
          <cell r="E115">
            <v>31</v>
          </cell>
          <cell r="F115" t="str">
            <v>SGN G3</v>
          </cell>
          <cell r="G115">
            <v>0</v>
          </cell>
          <cell r="H115">
            <v>0</v>
          </cell>
          <cell r="I115">
            <v>0</v>
          </cell>
          <cell r="J115">
            <v>0</v>
          </cell>
          <cell r="K115">
            <v>0</v>
          </cell>
          <cell r="L115">
            <v>0</v>
          </cell>
          <cell r="M115">
            <v>0</v>
          </cell>
          <cell r="N115">
            <v>0</v>
          </cell>
          <cell r="O115">
            <v>0</v>
          </cell>
          <cell r="P115">
            <v>0</v>
          </cell>
        </row>
        <row r="116">
          <cell r="C116" t="str">
            <v>X47BL</v>
          </cell>
          <cell r="D116" t="str">
            <v>X47BL</v>
          </cell>
          <cell r="E116">
            <v>31</v>
          </cell>
          <cell r="F116" t="str">
            <v>SGN G5</v>
          </cell>
          <cell r="G116">
            <v>0</v>
          </cell>
          <cell r="H116">
            <v>0</v>
          </cell>
          <cell r="I116">
            <v>0</v>
          </cell>
          <cell r="J116">
            <v>0</v>
          </cell>
          <cell r="K116">
            <v>0</v>
          </cell>
          <cell r="L116">
            <v>0</v>
          </cell>
          <cell r="M116">
            <v>0</v>
          </cell>
          <cell r="N116">
            <v>0</v>
          </cell>
          <cell r="O116">
            <v>0</v>
          </cell>
          <cell r="P116">
            <v>0</v>
          </cell>
        </row>
        <row r="117">
          <cell r="C117" t="str">
            <v>XATPE</v>
          </cell>
          <cell r="D117" t="str">
            <v>XATPE</v>
          </cell>
          <cell r="E117">
            <v>31</v>
          </cell>
          <cell r="F117" t="str">
            <v>SGN G5</v>
          </cell>
          <cell r="G117">
            <v>0</v>
          </cell>
          <cell r="H117">
            <v>0</v>
          </cell>
          <cell r="I117">
            <v>0</v>
          </cell>
          <cell r="J117">
            <v>0</v>
          </cell>
          <cell r="K117">
            <v>0</v>
          </cell>
          <cell r="L117">
            <v>0</v>
          </cell>
          <cell r="M117">
            <v>0</v>
          </cell>
          <cell r="N117">
            <v>0</v>
          </cell>
          <cell r="O117">
            <v>0</v>
          </cell>
          <cell r="P117">
            <v>0</v>
          </cell>
        </row>
        <row r="118">
          <cell r="C118" t="str">
            <v>XBLAIN</v>
          </cell>
          <cell r="D118" t="str">
            <v>XBLAIN</v>
          </cell>
          <cell r="E118">
            <v>31</v>
          </cell>
          <cell r="F118" t="str">
            <v>SGN G5</v>
          </cell>
          <cell r="G118">
            <v>0</v>
          </cell>
          <cell r="H118">
            <v>0</v>
          </cell>
          <cell r="I118">
            <v>0</v>
          </cell>
          <cell r="J118">
            <v>0</v>
          </cell>
          <cell r="K118">
            <v>0</v>
          </cell>
          <cell r="L118">
            <v>0</v>
          </cell>
          <cell r="M118">
            <v>0</v>
          </cell>
          <cell r="N118">
            <v>0</v>
          </cell>
          <cell r="O118">
            <v>0</v>
          </cell>
          <cell r="P118">
            <v>0</v>
          </cell>
        </row>
        <row r="119">
          <cell r="C119" t="str">
            <v>XCALM</v>
          </cell>
          <cell r="D119" t="str">
            <v>XCALM</v>
          </cell>
          <cell r="E119">
            <v>31</v>
          </cell>
          <cell r="F119" t="str">
            <v>SGN G5</v>
          </cell>
          <cell r="G119">
            <v>0</v>
          </cell>
          <cell r="H119">
            <v>0</v>
          </cell>
          <cell r="I119">
            <v>0</v>
          </cell>
          <cell r="J119">
            <v>0</v>
          </cell>
          <cell r="K119">
            <v>0</v>
          </cell>
          <cell r="L119">
            <v>0</v>
          </cell>
          <cell r="M119">
            <v>0</v>
          </cell>
          <cell r="N119">
            <v>0</v>
          </cell>
          <cell r="O119">
            <v>0</v>
          </cell>
          <cell r="P119">
            <v>0</v>
          </cell>
        </row>
        <row r="120">
          <cell r="C120" t="str">
            <v>XHBIL</v>
          </cell>
          <cell r="D120" t="str">
            <v>XHBIL</v>
          </cell>
          <cell r="E120">
            <v>31</v>
          </cell>
          <cell r="F120" t="str">
            <v>SGN G5</v>
          </cell>
          <cell r="G120">
            <v>0</v>
          </cell>
          <cell r="H120">
            <v>1</v>
          </cell>
          <cell r="I120">
            <v>0</v>
          </cell>
          <cell r="J120">
            <v>7.04375E-2</v>
          </cell>
          <cell r="K120">
            <v>7.04375E-2</v>
          </cell>
          <cell r="L120">
            <v>0</v>
          </cell>
          <cell r="M120">
            <v>0</v>
          </cell>
          <cell r="N120">
            <v>0</v>
          </cell>
          <cell r="O120">
            <v>1</v>
          </cell>
          <cell r="P120">
            <v>7.04375E-2</v>
          </cell>
        </row>
        <row r="121">
          <cell r="C121" t="str">
            <v>XKEENI</v>
          </cell>
          <cell r="D121" t="str">
            <v>XKEENI</v>
          </cell>
          <cell r="E121">
            <v>31</v>
          </cell>
          <cell r="F121" t="str">
            <v>SGN G5</v>
          </cell>
          <cell r="G121">
            <v>0</v>
          </cell>
          <cell r="H121">
            <v>0</v>
          </cell>
          <cell r="I121">
            <v>0</v>
          </cell>
          <cell r="J121">
            <v>0</v>
          </cell>
          <cell r="K121">
            <v>0</v>
          </cell>
          <cell r="L121">
            <v>0</v>
          </cell>
          <cell r="M121">
            <v>0</v>
          </cell>
          <cell r="N121">
            <v>0</v>
          </cell>
          <cell r="O121">
            <v>0</v>
          </cell>
          <cell r="P121">
            <v>0</v>
          </cell>
        </row>
        <row r="122">
          <cell r="C122" t="str">
            <v>XREDC</v>
          </cell>
          <cell r="D122" t="str">
            <v>XREDC</v>
          </cell>
          <cell r="E122">
            <v>31</v>
          </cell>
          <cell r="F122" t="str">
            <v>SGN G5</v>
          </cell>
          <cell r="G122">
            <v>0</v>
          </cell>
          <cell r="H122">
            <v>1</v>
          </cell>
          <cell r="I122">
            <v>0</v>
          </cell>
          <cell r="J122">
            <v>4.9606481481481474E-2</v>
          </cell>
          <cell r="K122">
            <v>4.9606481481481474E-2</v>
          </cell>
          <cell r="L122">
            <v>0</v>
          </cell>
          <cell r="M122">
            <v>0</v>
          </cell>
          <cell r="N122">
            <v>0</v>
          </cell>
          <cell r="O122">
            <v>1</v>
          </cell>
          <cell r="P122">
            <v>4.9606481481481474E-2</v>
          </cell>
        </row>
        <row r="123">
          <cell r="C123" t="str">
            <v>XSOLS</v>
          </cell>
          <cell r="D123" t="str">
            <v>XSOLS</v>
          </cell>
          <cell r="E123">
            <v>31</v>
          </cell>
          <cell r="F123" t="str">
            <v>SGN G5</v>
          </cell>
          <cell r="G123">
            <v>0</v>
          </cell>
          <cell r="H123">
            <v>0</v>
          </cell>
          <cell r="I123">
            <v>0</v>
          </cell>
          <cell r="J123">
            <v>0</v>
          </cell>
          <cell r="K123">
            <v>0</v>
          </cell>
          <cell r="L123">
            <v>0</v>
          </cell>
          <cell r="M123">
            <v>0</v>
          </cell>
          <cell r="N123">
            <v>0</v>
          </cell>
          <cell r="O123">
            <v>0</v>
          </cell>
          <cell r="P123">
            <v>0</v>
          </cell>
        </row>
        <row r="124">
          <cell r="C124" t="str">
            <v>USBOX</v>
          </cell>
          <cell r="D124" t="str">
            <v>USBOX</v>
          </cell>
          <cell r="E124">
            <v>31</v>
          </cell>
          <cell r="F124" t="str">
            <v>SGN G5</v>
          </cell>
          <cell r="G124">
            <v>0</v>
          </cell>
          <cell r="H124">
            <v>0</v>
          </cell>
          <cell r="I124">
            <v>0</v>
          </cell>
          <cell r="J124">
            <v>0.14326388888888889</v>
          </cell>
          <cell r="K124">
            <v>0.14326388888888889</v>
          </cell>
          <cell r="L124">
            <v>0</v>
          </cell>
          <cell r="M124">
            <v>0</v>
          </cell>
          <cell r="N124">
            <v>0</v>
          </cell>
          <cell r="O124">
            <v>0</v>
          </cell>
          <cell r="P124">
            <v>0.14326388888888889</v>
          </cell>
        </row>
        <row r="125">
          <cell r="C125" t="str">
            <v>SINBOX</v>
          </cell>
          <cell r="D125" t="str">
            <v>SINBOX</v>
          </cell>
          <cell r="E125">
            <v>31</v>
          </cell>
          <cell r="F125" t="str">
            <v>SGN G5</v>
          </cell>
          <cell r="G125">
            <v>0</v>
          </cell>
          <cell r="H125">
            <v>0</v>
          </cell>
          <cell r="I125">
            <v>0</v>
          </cell>
          <cell r="J125">
            <v>0</v>
          </cell>
          <cell r="K125">
            <v>0</v>
          </cell>
          <cell r="L125">
            <v>0</v>
          </cell>
          <cell r="M125">
            <v>0</v>
          </cell>
          <cell r="N125">
            <v>0</v>
          </cell>
          <cell r="O125">
            <v>0</v>
          </cell>
          <cell r="P125">
            <v>0</v>
          </cell>
        </row>
        <row r="126">
          <cell r="C126" t="str">
            <v>OBI</v>
          </cell>
          <cell r="D126" t="str">
            <v>EMLUX</v>
          </cell>
          <cell r="E126">
            <v>31</v>
          </cell>
          <cell r="F126" t="str">
            <v>SGN G4</v>
          </cell>
          <cell r="G126">
            <v>0</v>
          </cell>
          <cell r="H126">
            <v>0</v>
          </cell>
          <cell r="I126">
            <v>0</v>
          </cell>
          <cell r="J126">
            <v>0</v>
          </cell>
          <cell r="K126">
            <v>0</v>
          </cell>
          <cell r="L126">
            <v>0</v>
          </cell>
          <cell r="M126">
            <v>0</v>
          </cell>
          <cell r="N126">
            <v>0</v>
          </cell>
          <cell r="O126">
            <v>0</v>
          </cell>
          <cell r="P126">
            <v>0</v>
          </cell>
        </row>
        <row r="127">
          <cell r="C127" t="str">
            <v>OBI</v>
          </cell>
          <cell r="D127" t="str">
            <v>EUROM</v>
          </cell>
          <cell r="E127">
            <v>31</v>
          </cell>
          <cell r="F127" t="str">
            <v>SGN G4</v>
          </cell>
          <cell r="G127">
            <v>0</v>
          </cell>
          <cell r="H127">
            <v>0</v>
          </cell>
          <cell r="I127">
            <v>0</v>
          </cell>
          <cell r="J127">
            <v>0</v>
          </cell>
          <cell r="K127">
            <v>0</v>
          </cell>
          <cell r="L127">
            <v>0</v>
          </cell>
          <cell r="M127">
            <v>0</v>
          </cell>
          <cell r="N127">
            <v>0</v>
          </cell>
          <cell r="O127">
            <v>0</v>
          </cell>
          <cell r="P127">
            <v>0</v>
          </cell>
        </row>
        <row r="131">
          <cell r="E131">
            <v>31</v>
          </cell>
        </row>
      </sheetData>
      <sheetData sheetId="3">
        <row r="2">
          <cell r="B2" t="str">
            <v>SGN</v>
          </cell>
        </row>
        <row r="3">
          <cell r="C3">
            <v>31</v>
          </cell>
        </row>
        <row r="5">
          <cell r="C5">
            <v>1</v>
          </cell>
          <cell r="D5">
            <v>2</v>
          </cell>
          <cell r="E5">
            <v>3</v>
          </cell>
          <cell r="F5">
            <v>4</v>
          </cell>
          <cell r="G5">
            <v>5</v>
          </cell>
          <cell r="H5">
            <v>6</v>
          </cell>
          <cell r="I5">
            <v>7</v>
          </cell>
          <cell r="J5">
            <v>8</v>
          </cell>
          <cell r="K5">
            <v>9</v>
          </cell>
          <cell r="L5">
            <v>10</v>
          </cell>
          <cell r="M5">
            <v>11</v>
          </cell>
          <cell r="N5">
            <v>12</v>
          </cell>
          <cell r="O5">
            <v>13</v>
          </cell>
          <cell r="P5">
            <v>14</v>
          </cell>
          <cell r="Q5">
            <v>15</v>
          </cell>
          <cell r="R5">
            <v>16</v>
          </cell>
          <cell r="S5">
            <v>17</v>
          </cell>
          <cell r="T5">
            <v>18</v>
          </cell>
          <cell r="U5">
            <v>19</v>
          </cell>
          <cell r="V5">
            <v>20</v>
          </cell>
          <cell r="W5">
            <v>21</v>
          </cell>
          <cell r="X5">
            <v>22</v>
          </cell>
          <cell r="Y5">
            <v>23</v>
          </cell>
          <cell r="Z5">
            <v>24</v>
          </cell>
          <cell r="AA5">
            <v>25</v>
          </cell>
          <cell r="AB5">
            <v>26</v>
          </cell>
          <cell r="AC5">
            <v>27</v>
          </cell>
          <cell r="AD5">
            <v>28</v>
          </cell>
          <cell r="AE5">
            <v>29</v>
          </cell>
          <cell r="AF5">
            <v>30</v>
          </cell>
          <cell r="AG5">
            <v>31</v>
          </cell>
          <cell r="AH5">
            <v>32</v>
          </cell>
          <cell r="AI5">
            <v>33</v>
          </cell>
          <cell r="AJ5">
            <v>34</v>
          </cell>
          <cell r="AK5">
            <v>35</v>
          </cell>
          <cell r="AL5">
            <v>36</v>
          </cell>
          <cell r="AM5">
            <v>37</v>
          </cell>
          <cell r="AN5">
            <v>38</v>
          </cell>
          <cell r="AO5">
            <v>39</v>
          </cell>
          <cell r="AP5">
            <v>40</v>
          </cell>
          <cell r="AQ5">
            <v>41</v>
          </cell>
          <cell r="AR5">
            <v>42</v>
          </cell>
          <cell r="AS5">
            <v>43</v>
          </cell>
          <cell r="AT5">
            <v>44</v>
          </cell>
          <cell r="AU5">
            <v>45</v>
          </cell>
          <cell r="AV5">
            <v>46</v>
          </cell>
          <cell r="AW5">
            <v>47</v>
          </cell>
          <cell r="AX5">
            <v>48</v>
          </cell>
          <cell r="AY5">
            <v>49</v>
          </cell>
          <cell r="AZ5">
            <v>50</v>
          </cell>
          <cell r="BA5">
            <v>51</v>
          </cell>
          <cell r="BB5">
            <v>52</v>
          </cell>
          <cell r="BC5">
            <v>53</v>
          </cell>
        </row>
        <row r="6">
          <cell r="B6" t="str">
            <v>AAFES - Air</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t="str">
            <v/>
          </cell>
          <cell r="AI6" t="str">
            <v/>
          </cell>
          <cell r="AJ6" t="str">
            <v/>
          </cell>
          <cell r="AK6" t="str">
            <v/>
          </cell>
          <cell r="AL6" t="str">
            <v/>
          </cell>
          <cell r="AM6" t="str">
            <v/>
          </cell>
          <cell r="AN6" t="str">
            <v/>
          </cell>
          <cell r="AO6" t="str">
            <v/>
          </cell>
          <cell r="AP6" t="str">
            <v/>
          </cell>
          <cell r="AQ6" t="str">
            <v/>
          </cell>
          <cell r="AR6" t="str">
            <v/>
          </cell>
          <cell r="AS6" t="str">
            <v/>
          </cell>
          <cell r="AT6" t="str">
            <v/>
          </cell>
          <cell r="AU6" t="str">
            <v/>
          </cell>
          <cell r="AV6" t="str">
            <v/>
          </cell>
          <cell r="AW6" t="str">
            <v/>
          </cell>
          <cell r="AX6" t="str">
            <v/>
          </cell>
          <cell r="AY6" t="str">
            <v/>
          </cell>
          <cell r="AZ6" t="str">
            <v/>
          </cell>
          <cell r="BA6" t="str">
            <v/>
          </cell>
          <cell r="BB6" t="str">
            <v/>
          </cell>
          <cell r="BC6" t="str">
            <v/>
          </cell>
        </row>
        <row r="7">
          <cell r="B7" t="str">
            <v>AAFES - Sea</v>
          </cell>
          <cell r="C7">
            <v>0</v>
          </cell>
          <cell r="D7">
            <v>0</v>
          </cell>
          <cell r="E7">
            <v>27</v>
          </cell>
          <cell r="F7">
            <v>0</v>
          </cell>
          <cell r="G7">
            <v>13</v>
          </cell>
          <cell r="H7">
            <v>0</v>
          </cell>
          <cell r="I7">
            <v>0</v>
          </cell>
          <cell r="J7">
            <v>0</v>
          </cell>
          <cell r="K7">
            <v>1</v>
          </cell>
          <cell r="L7">
            <v>0</v>
          </cell>
          <cell r="M7">
            <v>0</v>
          </cell>
          <cell r="N7">
            <v>0</v>
          </cell>
          <cell r="O7">
            <v>0</v>
          </cell>
          <cell r="P7">
            <v>0</v>
          </cell>
          <cell r="Q7">
            <v>0</v>
          </cell>
          <cell r="R7">
            <v>0</v>
          </cell>
          <cell r="S7">
            <v>0</v>
          </cell>
          <cell r="T7">
            <v>0</v>
          </cell>
          <cell r="U7">
            <v>0</v>
          </cell>
          <cell r="V7">
            <v>0</v>
          </cell>
          <cell r="W7">
            <v>11</v>
          </cell>
          <cell r="X7">
            <v>11</v>
          </cell>
          <cell r="Y7">
            <v>14</v>
          </cell>
          <cell r="Z7">
            <v>0</v>
          </cell>
          <cell r="AA7">
            <v>0</v>
          </cell>
          <cell r="AB7">
            <v>24</v>
          </cell>
          <cell r="AC7">
            <v>12</v>
          </cell>
          <cell r="AD7">
            <v>0</v>
          </cell>
          <cell r="AE7">
            <v>0</v>
          </cell>
          <cell r="AF7">
            <v>1</v>
          </cell>
          <cell r="AG7">
            <v>0</v>
          </cell>
          <cell r="AH7" t="str">
            <v/>
          </cell>
          <cell r="AI7" t="str">
            <v/>
          </cell>
          <cell r="AJ7" t="str">
            <v/>
          </cell>
          <cell r="AK7" t="str">
            <v/>
          </cell>
          <cell r="AL7" t="str">
            <v/>
          </cell>
          <cell r="AM7" t="str">
            <v/>
          </cell>
          <cell r="AN7" t="str">
            <v/>
          </cell>
          <cell r="AO7" t="str">
            <v/>
          </cell>
          <cell r="AP7" t="str">
            <v/>
          </cell>
          <cell r="AQ7" t="str">
            <v/>
          </cell>
          <cell r="AR7" t="str">
            <v/>
          </cell>
          <cell r="AS7" t="str">
            <v/>
          </cell>
          <cell r="AT7" t="str">
            <v/>
          </cell>
          <cell r="AU7" t="str">
            <v/>
          </cell>
          <cell r="AV7" t="str">
            <v/>
          </cell>
          <cell r="AW7" t="str">
            <v/>
          </cell>
          <cell r="AX7" t="str">
            <v/>
          </cell>
          <cell r="AY7" t="str">
            <v/>
          </cell>
          <cell r="AZ7" t="str">
            <v/>
          </cell>
          <cell r="BA7" t="str">
            <v/>
          </cell>
          <cell r="BB7" t="str">
            <v/>
          </cell>
          <cell r="BC7" t="str">
            <v/>
          </cell>
        </row>
        <row r="8">
          <cell r="B8" t="str">
            <v>AAFZE - Air</v>
          </cell>
          <cell r="C8">
            <v>0</v>
          </cell>
          <cell r="D8">
            <v>0</v>
          </cell>
          <cell r="E8">
            <v>1</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t="str">
            <v/>
          </cell>
          <cell r="AI8" t="str">
            <v/>
          </cell>
          <cell r="AJ8" t="str">
            <v/>
          </cell>
          <cell r="AK8" t="str">
            <v/>
          </cell>
          <cell r="AL8" t="str">
            <v/>
          </cell>
          <cell r="AM8" t="str">
            <v/>
          </cell>
          <cell r="AN8" t="str">
            <v/>
          </cell>
          <cell r="AO8" t="str">
            <v/>
          </cell>
          <cell r="AP8" t="str">
            <v/>
          </cell>
          <cell r="AQ8" t="str">
            <v/>
          </cell>
          <cell r="AR8" t="str">
            <v/>
          </cell>
          <cell r="AS8" t="str">
            <v/>
          </cell>
          <cell r="AT8" t="str">
            <v/>
          </cell>
          <cell r="AU8" t="str">
            <v/>
          </cell>
          <cell r="AV8" t="str">
            <v/>
          </cell>
          <cell r="AW8" t="str">
            <v/>
          </cell>
          <cell r="AX8" t="str">
            <v/>
          </cell>
          <cell r="AY8" t="str">
            <v/>
          </cell>
          <cell r="AZ8" t="str">
            <v/>
          </cell>
          <cell r="BA8" t="str">
            <v/>
          </cell>
          <cell r="BB8" t="str">
            <v/>
          </cell>
          <cell r="BC8" t="str">
            <v/>
          </cell>
        </row>
        <row r="9">
          <cell r="B9" t="str">
            <v>AAFZE - Sea</v>
          </cell>
          <cell r="C9">
            <v>0</v>
          </cell>
          <cell r="D9">
            <v>0</v>
          </cell>
          <cell r="E9">
            <v>8</v>
          </cell>
          <cell r="F9">
            <v>0</v>
          </cell>
          <cell r="G9">
            <v>0</v>
          </cell>
          <cell r="H9">
            <v>0</v>
          </cell>
          <cell r="I9">
            <v>0</v>
          </cell>
          <cell r="J9">
            <v>5</v>
          </cell>
          <cell r="K9">
            <v>0</v>
          </cell>
          <cell r="L9">
            <v>0</v>
          </cell>
          <cell r="M9">
            <v>2</v>
          </cell>
          <cell r="N9">
            <v>0</v>
          </cell>
          <cell r="O9">
            <v>0</v>
          </cell>
          <cell r="P9">
            <v>11</v>
          </cell>
          <cell r="Q9">
            <v>1</v>
          </cell>
          <cell r="R9">
            <v>0</v>
          </cell>
          <cell r="S9">
            <v>9</v>
          </cell>
          <cell r="T9">
            <v>1</v>
          </cell>
          <cell r="U9">
            <v>3</v>
          </cell>
          <cell r="V9">
            <v>10</v>
          </cell>
          <cell r="W9">
            <v>0</v>
          </cell>
          <cell r="X9">
            <v>4</v>
          </cell>
          <cell r="Y9">
            <v>10</v>
          </cell>
          <cell r="Z9">
            <v>0</v>
          </cell>
          <cell r="AA9">
            <v>7</v>
          </cell>
          <cell r="AB9">
            <v>0</v>
          </cell>
          <cell r="AC9">
            <v>7</v>
          </cell>
          <cell r="AD9">
            <v>0</v>
          </cell>
          <cell r="AE9">
            <v>4</v>
          </cell>
          <cell r="AF9">
            <v>1</v>
          </cell>
          <cell r="AG9">
            <v>0</v>
          </cell>
          <cell r="AH9" t="str">
            <v/>
          </cell>
          <cell r="AI9" t="str">
            <v/>
          </cell>
          <cell r="AJ9" t="str">
            <v/>
          </cell>
          <cell r="AK9" t="str">
            <v/>
          </cell>
          <cell r="AL9" t="str">
            <v/>
          </cell>
          <cell r="AM9" t="str">
            <v/>
          </cell>
          <cell r="AN9" t="str">
            <v/>
          </cell>
          <cell r="AO9" t="str">
            <v/>
          </cell>
          <cell r="AP9" t="str">
            <v/>
          </cell>
          <cell r="AQ9" t="str">
            <v/>
          </cell>
          <cell r="AR9" t="str">
            <v/>
          </cell>
          <cell r="AS9" t="str">
            <v/>
          </cell>
          <cell r="AT9" t="str">
            <v/>
          </cell>
          <cell r="AU9" t="str">
            <v/>
          </cell>
          <cell r="AV9" t="str">
            <v/>
          </cell>
          <cell r="AW9" t="str">
            <v/>
          </cell>
          <cell r="AX9" t="str">
            <v/>
          </cell>
          <cell r="AY9" t="str">
            <v/>
          </cell>
          <cell r="AZ9" t="str">
            <v/>
          </cell>
          <cell r="BA9" t="str">
            <v/>
          </cell>
          <cell r="BB9" t="str">
            <v/>
          </cell>
          <cell r="BC9" t="str">
            <v/>
          </cell>
        </row>
        <row r="10">
          <cell r="B10" t="str">
            <v>AAI - Air</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t="str">
            <v/>
          </cell>
          <cell r="AI10" t="str">
            <v/>
          </cell>
          <cell r="AJ10" t="str">
            <v/>
          </cell>
          <cell r="AK10" t="str">
            <v/>
          </cell>
          <cell r="AL10" t="str">
            <v/>
          </cell>
          <cell r="AM10" t="str">
            <v/>
          </cell>
          <cell r="AN10" t="str">
            <v/>
          </cell>
          <cell r="AO10" t="str">
            <v/>
          </cell>
          <cell r="AP10" t="str">
            <v/>
          </cell>
          <cell r="AQ10" t="str">
            <v/>
          </cell>
          <cell r="AR10" t="str">
            <v/>
          </cell>
          <cell r="AS10" t="str">
            <v/>
          </cell>
          <cell r="AT10" t="str">
            <v/>
          </cell>
          <cell r="AU10" t="str">
            <v/>
          </cell>
          <cell r="AV10" t="str">
            <v/>
          </cell>
          <cell r="AW10" t="str">
            <v/>
          </cell>
          <cell r="AX10" t="str">
            <v/>
          </cell>
          <cell r="AY10" t="str">
            <v/>
          </cell>
          <cell r="AZ10" t="str">
            <v/>
          </cell>
          <cell r="BA10" t="str">
            <v/>
          </cell>
          <cell r="BB10" t="str">
            <v/>
          </cell>
          <cell r="BC10" t="str">
            <v/>
          </cell>
        </row>
        <row r="11">
          <cell r="B11" t="str">
            <v>AAI - Sea</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t="str">
            <v/>
          </cell>
          <cell r="AI11" t="str">
            <v/>
          </cell>
          <cell r="AJ11" t="str">
            <v/>
          </cell>
          <cell r="AK11" t="str">
            <v/>
          </cell>
          <cell r="AL11" t="str">
            <v/>
          </cell>
          <cell r="AM11" t="str">
            <v/>
          </cell>
          <cell r="AN11" t="str">
            <v/>
          </cell>
          <cell r="AO11" t="str">
            <v/>
          </cell>
          <cell r="AP11" t="str">
            <v/>
          </cell>
          <cell r="AQ11" t="str">
            <v/>
          </cell>
          <cell r="AR11" t="str">
            <v/>
          </cell>
          <cell r="AS11" t="str">
            <v/>
          </cell>
          <cell r="AT11" t="str">
            <v/>
          </cell>
          <cell r="AU11" t="str">
            <v/>
          </cell>
          <cell r="AV11" t="str">
            <v/>
          </cell>
          <cell r="AW11" t="str">
            <v/>
          </cell>
          <cell r="AX11" t="str">
            <v/>
          </cell>
          <cell r="AY11" t="str">
            <v/>
          </cell>
          <cell r="AZ11" t="str">
            <v/>
          </cell>
          <cell r="BA11" t="str">
            <v/>
          </cell>
          <cell r="BB11" t="str">
            <v/>
          </cell>
          <cell r="BC11" t="str">
            <v/>
          </cell>
        </row>
        <row r="12">
          <cell r="B12" t="str">
            <v>AEBPRO - Air</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t="str">
            <v/>
          </cell>
          <cell r="AI12" t="str">
            <v/>
          </cell>
          <cell r="AJ12" t="str">
            <v/>
          </cell>
          <cell r="AK12" t="str">
            <v/>
          </cell>
          <cell r="AL12" t="str">
            <v/>
          </cell>
          <cell r="AM12" t="str">
            <v/>
          </cell>
          <cell r="AN12" t="str">
            <v/>
          </cell>
          <cell r="AO12" t="str">
            <v/>
          </cell>
          <cell r="AP12" t="str">
            <v/>
          </cell>
          <cell r="AQ12" t="str">
            <v/>
          </cell>
          <cell r="AR12" t="str">
            <v/>
          </cell>
          <cell r="AS12" t="str">
            <v/>
          </cell>
          <cell r="AT12" t="str">
            <v/>
          </cell>
          <cell r="AU12" t="str">
            <v/>
          </cell>
          <cell r="AV12" t="str">
            <v/>
          </cell>
          <cell r="AW12" t="str">
            <v/>
          </cell>
          <cell r="AX12" t="str">
            <v/>
          </cell>
          <cell r="AY12" t="str">
            <v/>
          </cell>
          <cell r="AZ12" t="str">
            <v/>
          </cell>
          <cell r="BA12" t="str">
            <v/>
          </cell>
          <cell r="BB12" t="str">
            <v/>
          </cell>
          <cell r="BC12" t="str">
            <v/>
          </cell>
        </row>
        <row r="13">
          <cell r="B13" t="str">
            <v>AEBPRO - Sea</v>
          </cell>
          <cell r="C13">
            <v>0</v>
          </cell>
          <cell r="D13">
            <v>0</v>
          </cell>
          <cell r="E13">
            <v>0</v>
          </cell>
          <cell r="F13">
            <v>0</v>
          </cell>
          <cell r="G13">
            <v>0</v>
          </cell>
          <cell r="H13">
            <v>0</v>
          </cell>
          <cell r="I13">
            <v>0</v>
          </cell>
          <cell r="J13">
            <v>0</v>
          </cell>
          <cell r="K13">
            <v>0</v>
          </cell>
          <cell r="L13">
            <v>0</v>
          </cell>
          <cell r="M13">
            <v>0</v>
          </cell>
          <cell r="N13">
            <v>0</v>
          </cell>
          <cell r="O13">
            <v>0</v>
          </cell>
          <cell r="P13">
            <v>3</v>
          </cell>
          <cell r="Q13">
            <v>1</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t="str">
            <v/>
          </cell>
          <cell r="AI13" t="str">
            <v/>
          </cell>
          <cell r="AJ13" t="str">
            <v/>
          </cell>
          <cell r="AK13" t="str">
            <v/>
          </cell>
          <cell r="AL13" t="str">
            <v/>
          </cell>
          <cell r="AM13" t="str">
            <v/>
          </cell>
          <cell r="AN13" t="str">
            <v/>
          </cell>
          <cell r="AO13" t="str">
            <v/>
          </cell>
          <cell r="AP13" t="str">
            <v/>
          </cell>
          <cell r="AQ13" t="str">
            <v/>
          </cell>
          <cell r="AR13" t="str">
            <v/>
          </cell>
          <cell r="AS13" t="str">
            <v/>
          </cell>
          <cell r="AT13" t="str">
            <v/>
          </cell>
          <cell r="AU13" t="str">
            <v/>
          </cell>
          <cell r="AV13" t="str">
            <v/>
          </cell>
          <cell r="AW13" t="str">
            <v/>
          </cell>
          <cell r="AX13" t="str">
            <v/>
          </cell>
          <cell r="AY13" t="str">
            <v/>
          </cell>
          <cell r="AZ13" t="str">
            <v/>
          </cell>
          <cell r="BA13" t="str">
            <v/>
          </cell>
          <cell r="BB13" t="str">
            <v/>
          </cell>
          <cell r="BC13" t="str">
            <v/>
          </cell>
        </row>
        <row r="14">
          <cell r="B14" t="str">
            <v>AEBV - Air</v>
          </cell>
          <cell r="C14">
            <v>0</v>
          </cell>
          <cell r="D14">
            <v>0</v>
          </cell>
          <cell r="E14">
            <v>0</v>
          </cell>
          <cell r="F14">
            <v>0</v>
          </cell>
          <cell r="G14">
            <v>0</v>
          </cell>
          <cell r="H14">
            <v>0</v>
          </cell>
          <cell r="I14">
            <v>1</v>
          </cell>
          <cell r="J14">
            <v>0</v>
          </cell>
          <cell r="K14">
            <v>1</v>
          </cell>
          <cell r="L14">
            <v>0</v>
          </cell>
          <cell r="M14">
            <v>0</v>
          </cell>
          <cell r="N14">
            <v>1</v>
          </cell>
          <cell r="O14">
            <v>0</v>
          </cell>
          <cell r="P14">
            <v>0</v>
          </cell>
          <cell r="Q14">
            <v>0</v>
          </cell>
          <cell r="R14">
            <v>0</v>
          </cell>
          <cell r="S14">
            <v>0</v>
          </cell>
          <cell r="T14">
            <v>0</v>
          </cell>
          <cell r="U14">
            <v>2</v>
          </cell>
          <cell r="V14">
            <v>2</v>
          </cell>
          <cell r="W14">
            <v>0</v>
          </cell>
          <cell r="X14">
            <v>0</v>
          </cell>
          <cell r="Y14">
            <v>0</v>
          </cell>
          <cell r="Z14">
            <v>0</v>
          </cell>
          <cell r="AA14">
            <v>2</v>
          </cell>
          <cell r="AB14">
            <v>1</v>
          </cell>
          <cell r="AC14">
            <v>0</v>
          </cell>
          <cell r="AD14">
            <v>0</v>
          </cell>
          <cell r="AE14">
            <v>0</v>
          </cell>
          <cell r="AF14">
            <v>0</v>
          </cell>
          <cell r="AG14">
            <v>0</v>
          </cell>
          <cell r="AH14" t="str">
            <v/>
          </cell>
          <cell r="AI14" t="str">
            <v/>
          </cell>
          <cell r="AJ14" t="str">
            <v/>
          </cell>
          <cell r="AK14" t="str">
            <v/>
          </cell>
          <cell r="AL14" t="str">
            <v/>
          </cell>
          <cell r="AM14" t="str">
            <v/>
          </cell>
          <cell r="AN14" t="str">
            <v/>
          </cell>
          <cell r="AO14" t="str">
            <v/>
          </cell>
          <cell r="AP14" t="str">
            <v/>
          </cell>
          <cell r="AQ14" t="str">
            <v/>
          </cell>
          <cell r="AR14" t="str">
            <v/>
          </cell>
          <cell r="AS14" t="str">
            <v/>
          </cell>
          <cell r="AT14" t="str">
            <v/>
          </cell>
          <cell r="AU14" t="str">
            <v/>
          </cell>
          <cell r="AV14" t="str">
            <v/>
          </cell>
          <cell r="AW14" t="str">
            <v/>
          </cell>
          <cell r="AX14" t="str">
            <v/>
          </cell>
          <cell r="AY14" t="str">
            <v/>
          </cell>
          <cell r="AZ14" t="str">
            <v/>
          </cell>
          <cell r="BA14" t="str">
            <v/>
          </cell>
          <cell r="BB14" t="str">
            <v/>
          </cell>
          <cell r="BC14" t="str">
            <v/>
          </cell>
        </row>
        <row r="15">
          <cell r="B15" t="str">
            <v>AEBV - Sea</v>
          </cell>
          <cell r="C15">
            <v>74</v>
          </cell>
          <cell r="D15">
            <v>89</v>
          </cell>
          <cell r="E15">
            <v>70</v>
          </cell>
          <cell r="F15">
            <v>32</v>
          </cell>
          <cell r="G15">
            <v>0</v>
          </cell>
          <cell r="H15">
            <v>36</v>
          </cell>
          <cell r="I15">
            <v>37</v>
          </cell>
          <cell r="J15">
            <v>29</v>
          </cell>
          <cell r="K15">
            <v>47</v>
          </cell>
          <cell r="L15">
            <v>80</v>
          </cell>
          <cell r="M15">
            <v>73</v>
          </cell>
          <cell r="N15">
            <v>30</v>
          </cell>
          <cell r="O15">
            <v>55</v>
          </cell>
          <cell r="P15">
            <v>54</v>
          </cell>
          <cell r="Q15">
            <v>81</v>
          </cell>
          <cell r="R15">
            <v>37</v>
          </cell>
          <cell r="S15">
            <v>60</v>
          </cell>
          <cell r="T15">
            <v>46</v>
          </cell>
          <cell r="U15">
            <v>63</v>
          </cell>
          <cell r="V15">
            <v>28</v>
          </cell>
          <cell r="W15">
            <v>18</v>
          </cell>
          <cell r="X15">
            <v>32</v>
          </cell>
          <cell r="Y15">
            <v>99</v>
          </cell>
          <cell r="Z15">
            <v>53</v>
          </cell>
          <cell r="AA15">
            <v>20</v>
          </cell>
          <cell r="AB15">
            <v>38</v>
          </cell>
          <cell r="AC15">
            <v>46</v>
          </cell>
          <cell r="AD15">
            <v>31</v>
          </cell>
          <cell r="AE15">
            <v>32</v>
          </cell>
          <cell r="AF15">
            <v>22</v>
          </cell>
          <cell r="AG15">
            <v>9</v>
          </cell>
          <cell r="AH15" t="str">
            <v/>
          </cell>
          <cell r="AI15" t="str">
            <v/>
          </cell>
          <cell r="AJ15" t="str">
            <v/>
          </cell>
          <cell r="AK15" t="str">
            <v/>
          </cell>
          <cell r="AL15" t="str">
            <v/>
          </cell>
          <cell r="AM15" t="str">
            <v/>
          </cell>
          <cell r="AN15" t="str">
            <v/>
          </cell>
          <cell r="AO15" t="str">
            <v/>
          </cell>
          <cell r="AP15" t="str">
            <v/>
          </cell>
          <cell r="AQ15" t="str">
            <v/>
          </cell>
          <cell r="AR15" t="str">
            <v/>
          </cell>
          <cell r="AS15" t="str">
            <v/>
          </cell>
          <cell r="AT15" t="str">
            <v/>
          </cell>
          <cell r="AU15" t="str">
            <v/>
          </cell>
          <cell r="AV15" t="str">
            <v/>
          </cell>
          <cell r="AW15" t="str">
            <v/>
          </cell>
          <cell r="AX15" t="str">
            <v/>
          </cell>
          <cell r="AY15" t="str">
            <v/>
          </cell>
          <cell r="AZ15" t="str">
            <v/>
          </cell>
          <cell r="BA15" t="str">
            <v/>
          </cell>
          <cell r="BB15" t="str">
            <v/>
          </cell>
          <cell r="BC15" t="str">
            <v/>
          </cell>
        </row>
        <row r="16">
          <cell r="B16" t="str">
            <v>AEC - Air</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t="str">
            <v/>
          </cell>
          <cell r="AI16" t="str">
            <v/>
          </cell>
          <cell r="AJ16" t="str">
            <v/>
          </cell>
          <cell r="AK16" t="str">
            <v/>
          </cell>
          <cell r="AL16" t="str">
            <v/>
          </cell>
          <cell r="AM16" t="str">
            <v/>
          </cell>
          <cell r="AN16" t="str">
            <v/>
          </cell>
          <cell r="AO16" t="str">
            <v/>
          </cell>
          <cell r="AP16" t="str">
            <v/>
          </cell>
          <cell r="AQ16" t="str">
            <v/>
          </cell>
          <cell r="AR16" t="str">
            <v/>
          </cell>
          <cell r="AS16" t="str">
            <v/>
          </cell>
          <cell r="AT16" t="str">
            <v/>
          </cell>
          <cell r="AU16" t="str">
            <v/>
          </cell>
          <cell r="AV16" t="str">
            <v/>
          </cell>
          <cell r="AW16" t="str">
            <v/>
          </cell>
          <cell r="AX16" t="str">
            <v/>
          </cell>
          <cell r="AY16" t="str">
            <v/>
          </cell>
          <cell r="AZ16" t="str">
            <v/>
          </cell>
          <cell r="BA16" t="str">
            <v/>
          </cell>
          <cell r="BB16" t="str">
            <v/>
          </cell>
          <cell r="BC16" t="str">
            <v/>
          </cell>
        </row>
        <row r="17">
          <cell r="B17" t="str">
            <v>AEC - Sea</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t="str">
            <v/>
          </cell>
          <cell r="AI17" t="str">
            <v/>
          </cell>
          <cell r="AJ17" t="str">
            <v/>
          </cell>
          <cell r="AK17" t="str">
            <v/>
          </cell>
          <cell r="AL17" t="str">
            <v/>
          </cell>
          <cell r="AM17" t="str">
            <v/>
          </cell>
          <cell r="AN17" t="str">
            <v/>
          </cell>
          <cell r="AO17" t="str">
            <v/>
          </cell>
          <cell r="AP17" t="str">
            <v/>
          </cell>
          <cell r="AQ17" t="str">
            <v/>
          </cell>
          <cell r="AR17" t="str">
            <v/>
          </cell>
          <cell r="AS17" t="str">
            <v/>
          </cell>
          <cell r="AT17" t="str">
            <v/>
          </cell>
          <cell r="AU17" t="str">
            <v/>
          </cell>
          <cell r="AV17" t="str">
            <v/>
          </cell>
          <cell r="AW17" t="str">
            <v/>
          </cell>
          <cell r="AX17" t="str">
            <v/>
          </cell>
          <cell r="AY17" t="str">
            <v/>
          </cell>
          <cell r="AZ17" t="str">
            <v/>
          </cell>
          <cell r="BA17" t="str">
            <v/>
          </cell>
          <cell r="BB17" t="str">
            <v/>
          </cell>
          <cell r="BC17" t="str">
            <v/>
          </cell>
        </row>
        <row r="18">
          <cell r="B18" t="str">
            <v>AED - Air</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t="str">
            <v/>
          </cell>
          <cell r="AI18" t="str">
            <v/>
          </cell>
          <cell r="AJ18" t="str">
            <v/>
          </cell>
          <cell r="AK18" t="str">
            <v/>
          </cell>
          <cell r="AL18" t="str">
            <v/>
          </cell>
          <cell r="AM18" t="str">
            <v/>
          </cell>
          <cell r="AN18" t="str">
            <v/>
          </cell>
          <cell r="AO18" t="str">
            <v/>
          </cell>
          <cell r="AP18" t="str">
            <v/>
          </cell>
          <cell r="AQ18" t="str">
            <v/>
          </cell>
          <cell r="AR18" t="str">
            <v/>
          </cell>
          <cell r="AS18" t="str">
            <v/>
          </cell>
          <cell r="AT18" t="str">
            <v/>
          </cell>
          <cell r="AU18" t="str">
            <v/>
          </cell>
          <cell r="AV18" t="str">
            <v/>
          </cell>
          <cell r="AW18" t="str">
            <v/>
          </cell>
          <cell r="AX18" t="str">
            <v/>
          </cell>
          <cell r="AY18" t="str">
            <v/>
          </cell>
          <cell r="AZ18" t="str">
            <v/>
          </cell>
          <cell r="BA18" t="str">
            <v/>
          </cell>
          <cell r="BB18" t="str">
            <v/>
          </cell>
          <cell r="BC18" t="str">
            <v/>
          </cell>
        </row>
        <row r="19">
          <cell r="B19" t="str">
            <v>AED - Sea</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t="str">
            <v/>
          </cell>
          <cell r="AI19" t="str">
            <v/>
          </cell>
          <cell r="AJ19" t="str">
            <v/>
          </cell>
          <cell r="AK19" t="str">
            <v/>
          </cell>
          <cell r="AL19" t="str">
            <v/>
          </cell>
          <cell r="AM19" t="str">
            <v/>
          </cell>
          <cell r="AN19" t="str">
            <v/>
          </cell>
          <cell r="AO19" t="str">
            <v/>
          </cell>
          <cell r="AP19" t="str">
            <v/>
          </cell>
          <cell r="AQ19" t="str">
            <v/>
          </cell>
          <cell r="AR19" t="str">
            <v/>
          </cell>
          <cell r="AS19" t="str">
            <v/>
          </cell>
          <cell r="AT19" t="str">
            <v/>
          </cell>
          <cell r="AU19" t="str">
            <v/>
          </cell>
          <cell r="AV19" t="str">
            <v/>
          </cell>
          <cell r="AW19" t="str">
            <v/>
          </cell>
          <cell r="AX19" t="str">
            <v/>
          </cell>
          <cell r="AY19" t="str">
            <v/>
          </cell>
          <cell r="AZ19" t="str">
            <v/>
          </cell>
          <cell r="BA19" t="str">
            <v/>
          </cell>
          <cell r="BB19" t="str">
            <v/>
          </cell>
          <cell r="BC19" t="str">
            <v/>
          </cell>
        </row>
        <row r="20">
          <cell r="B20" t="str">
            <v>AEO - Air</v>
          </cell>
          <cell r="C20">
            <v>0</v>
          </cell>
          <cell r="D20">
            <v>5</v>
          </cell>
          <cell r="E20">
            <v>0</v>
          </cell>
          <cell r="F20">
            <v>0</v>
          </cell>
          <cell r="G20">
            <v>0</v>
          </cell>
          <cell r="H20">
            <v>2</v>
          </cell>
          <cell r="I20">
            <v>0</v>
          </cell>
          <cell r="J20">
            <v>0</v>
          </cell>
          <cell r="K20">
            <v>0</v>
          </cell>
          <cell r="L20">
            <v>0</v>
          </cell>
          <cell r="M20">
            <v>3</v>
          </cell>
          <cell r="N20">
            <v>0</v>
          </cell>
          <cell r="O20">
            <v>3</v>
          </cell>
          <cell r="P20">
            <v>0</v>
          </cell>
          <cell r="Q20">
            <v>2</v>
          </cell>
          <cell r="R20">
            <v>0</v>
          </cell>
          <cell r="S20">
            <v>2</v>
          </cell>
          <cell r="T20">
            <v>0</v>
          </cell>
          <cell r="U20">
            <v>3</v>
          </cell>
          <cell r="V20">
            <v>0</v>
          </cell>
          <cell r="W20">
            <v>1</v>
          </cell>
          <cell r="X20">
            <v>1</v>
          </cell>
          <cell r="Y20">
            <v>0</v>
          </cell>
          <cell r="Z20">
            <v>0</v>
          </cell>
          <cell r="AA20">
            <v>0</v>
          </cell>
          <cell r="AB20">
            <v>2</v>
          </cell>
          <cell r="AC20">
            <v>0</v>
          </cell>
          <cell r="AD20">
            <v>0</v>
          </cell>
          <cell r="AE20">
            <v>0</v>
          </cell>
          <cell r="AF20">
            <v>0</v>
          </cell>
          <cell r="AG20">
            <v>3</v>
          </cell>
          <cell r="AH20" t="str">
            <v/>
          </cell>
          <cell r="AI20" t="str">
            <v/>
          </cell>
          <cell r="AJ20" t="str">
            <v/>
          </cell>
          <cell r="AK20" t="str">
            <v/>
          </cell>
          <cell r="AL20" t="str">
            <v/>
          </cell>
          <cell r="AM20" t="str">
            <v/>
          </cell>
          <cell r="AN20" t="str">
            <v/>
          </cell>
          <cell r="AO20" t="str">
            <v/>
          </cell>
          <cell r="AP20" t="str">
            <v/>
          </cell>
          <cell r="AQ20" t="str">
            <v/>
          </cell>
          <cell r="AR20" t="str">
            <v/>
          </cell>
          <cell r="AS20" t="str">
            <v/>
          </cell>
          <cell r="AT20" t="str">
            <v/>
          </cell>
          <cell r="AU20" t="str">
            <v/>
          </cell>
          <cell r="AV20" t="str">
            <v/>
          </cell>
          <cell r="AW20" t="str">
            <v/>
          </cell>
          <cell r="AX20" t="str">
            <v/>
          </cell>
          <cell r="AY20" t="str">
            <v/>
          </cell>
          <cell r="AZ20" t="str">
            <v/>
          </cell>
          <cell r="BA20" t="str">
            <v/>
          </cell>
          <cell r="BB20" t="str">
            <v/>
          </cell>
          <cell r="BC20" t="str">
            <v/>
          </cell>
        </row>
        <row r="21">
          <cell r="B21" t="str">
            <v>AEO - Sea</v>
          </cell>
          <cell r="C21">
            <v>120</v>
          </cell>
          <cell r="D21">
            <v>145</v>
          </cell>
          <cell r="E21">
            <v>129</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t="str">
            <v/>
          </cell>
          <cell r="AI21" t="str">
            <v/>
          </cell>
          <cell r="AJ21" t="str">
            <v/>
          </cell>
          <cell r="AK21" t="str">
            <v/>
          </cell>
          <cell r="AL21" t="str">
            <v/>
          </cell>
          <cell r="AM21" t="str">
            <v/>
          </cell>
          <cell r="AN21" t="str">
            <v/>
          </cell>
          <cell r="AO21" t="str">
            <v/>
          </cell>
          <cell r="AP21" t="str">
            <v/>
          </cell>
          <cell r="AQ21" t="str">
            <v/>
          </cell>
          <cell r="AR21" t="str">
            <v/>
          </cell>
          <cell r="AS21" t="str">
            <v/>
          </cell>
          <cell r="AT21" t="str">
            <v/>
          </cell>
          <cell r="AU21" t="str">
            <v/>
          </cell>
          <cell r="AV21" t="str">
            <v/>
          </cell>
          <cell r="AW21" t="str">
            <v/>
          </cell>
          <cell r="AX21" t="str">
            <v/>
          </cell>
          <cell r="AY21" t="str">
            <v/>
          </cell>
          <cell r="AZ21" t="str">
            <v/>
          </cell>
          <cell r="BA21" t="str">
            <v/>
          </cell>
          <cell r="BB21" t="str">
            <v/>
          </cell>
          <cell r="BC21" t="str">
            <v/>
          </cell>
        </row>
        <row r="22">
          <cell r="B22" t="str">
            <v>AEOHK - Air</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t="str">
            <v/>
          </cell>
          <cell r="AI22" t="str">
            <v/>
          </cell>
          <cell r="AJ22" t="str">
            <v/>
          </cell>
          <cell r="AK22" t="str">
            <v/>
          </cell>
          <cell r="AL22" t="str">
            <v/>
          </cell>
          <cell r="AM22" t="str">
            <v/>
          </cell>
          <cell r="AN22" t="str">
            <v/>
          </cell>
          <cell r="AO22" t="str">
            <v/>
          </cell>
          <cell r="AP22" t="str">
            <v/>
          </cell>
          <cell r="AQ22" t="str">
            <v/>
          </cell>
          <cell r="AR22" t="str">
            <v/>
          </cell>
          <cell r="AS22" t="str">
            <v/>
          </cell>
          <cell r="AT22" t="str">
            <v/>
          </cell>
          <cell r="AU22" t="str">
            <v/>
          </cell>
          <cell r="AV22" t="str">
            <v/>
          </cell>
          <cell r="AW22" t="str">
            <v/>
          </cell>
          <cell r="AX22" t="str">
            <v/>
          </cell>
          <cell r="AY22" t="str">
            <v/>
          </cell>
          <cell r="AZ22" t="str">
            <v/>
          </cell>
          <cell r="BA22" t="str">
            <v/>
          </cell>
          <cell r="BB22" t="str">
            <v/>
          </cell>
          <cell r="BC22" t="str">
            <v/>
          </cell>
        </row>
        <row r="23">
          <cell r="B23" t="str">
            <v>AEOHK - Sea</v>
          </cell>
          <cell r="C23">
            <v>0</v>
          </cell>
          <cell r="D23">
            <v>0</v>
          </cell>
          <cell r="E23">
            <v>0</v>
          </cell>
          <cell r="F23">
            <v>0</v>
          </cell>
          <cell r="G23">
            <v>0</v>
          </cell>
          <cell r="H23">
            <v>0</v>
          </cell>
          <cell r="I23">
            <v>0</v>
          </cell>
          <cell r="J23">
            <v>46</v>
          </cell>
          <cell r="K23">
            <v>0</v>
          </cell>
          <cell r="L23">
            <v>0</v>
          </cell>
          <cell r="M23">
            <v>0</v>
          </cell>
          <cell r="N23">
            <v>15</v>
          </cell>
          <cell r="O23">
            <v>0</v>
          </cell>
          <cell r="P23">
            <v>0</v>
          </cell>
          <cell r="Q23">
            <v>0</v>
          </cell>
          <cell r="R23">
            <v>0</v>
          </cell>
          <cell r="S23">
            <v>0</v>
          </cell>
          <cell r="T23">
            <v>56</v>
          </cell>
          <cell r="U23">
            <v>0</v>
          </cell>
          <cell r="V23">
            <v>0</v>
          </cell>
          <cell r="W23">
            <v>0</v>
          </cell>
          <cell r="X23">
            <v>0</v>
          </cell>
          <cell r="Y23">
            <v>0</v>
          </cell>
          <cell r="Z23">
            <v>0</v>
          </cell>
          <cell r="AA23">
            <v>0</v>
          </cell>
          <cell r="AB23">
            <v>0</v>
          </cell>
          <cell r="AC23">
            <v>0</v>
          </cell>
          <cell r="AD23">
            <v>0</v>
          </cell>
          <cell r="AE23">
            <v>0</v>
          </cell>
          <cell r="AF23">
            <v>0</v>
          </cell>
          <cell r="AG23">
            <v>0</v>
          </cell>
          <cell r="AH23" t="str">
            <v/>
          </cell>
          <cell r="AI23" t="str">
            <v/>
          </cell>
          <cell r="AJ23" t="str">
            <v/>
          </cell>
          <cell r="AK23" t="str">
            <v/>
          </cell>
          <cell r="AL23" t="str">
            <v/>
          </cell>
          <cell r="AM23" t="str">
            <v/>
          </cell>
          <cell r="AN23" t="str">
            <v/>
          </cell>
          <cell r="AO23" t="str">
            <v/>
          </cell>
          <cell r="AP23" t="str">
            <v/>
          </cell>
          <cell r="AQ23" t="str">
            <v/>
          </cell>
          <cell r="AR23" t="str">
            <v/>
          </cell>
          <cell r="AS23" t="str">
            <v/>
          </cell>
          <cell r="AT23" t="str">
            <v/>
          </cell>
          <cell r="AU23" t="str">
            <v/>
          </cell>
          <cell r="AV23" t="str">
            <v/>
          </cell>
          <cell r="AW23" t="str">
            <v/>
          </cell>
          <cell r="AX23" t="str">
            <v/>
          </cell>
          <cell r="AY23" t="str">
            <v/>
          </cell>
          <cell r="AZ23" t="str">
            <v/>
          </cell>
          <cell r="BA23" t="str">
            <v/>
          </cell>
          <cell r="BB23" t="str">
            <v/>
          </cell>
          <cell r="BC23" t="str">
            <v/>
          </cell>
        </row>
        <row r="24">
          <cell r="B24" t="str">
            <v>AEOJP - Air</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t="str">
            <v/>
          </cell>
          <cell r="AI24" t="str">
            <v/>
          </cell>
          <cell r="AJ24" t="str">
            <v/>
          </cell>
          <cell r="AK24" t="str">
            <v/>
          </cell>
          <cell r="AL24" t="str">
            <v/>
          </cell>
          <cell r="AM24" t="str">
            <v/>
          </cell>
          <cell r="AN24" t="str">
            <v/>
          </cell>
          <cell r="AO24" t="str">
            <v/>
          </cell>
          <cell r="AP24" t="str">
            <v/>
          </cell>
          <cell r="AQ24" t="str">
            <v/>
          </cell>
          <cell r="AR24" t="str">
            <v/>
          </cell>
          <cell r="AS24" t="str">
            <v/>
          </cell>
          <cell r="AT24" t="str">
            <v/>
          </cell>
          <cell r="AU24" t="str">
            <v/>
          </cell>
          <cell r="AV24" t="str">
            <v/>
          </cell>
          <cell r="AW24" t="str">
            <v/>
          </cell>
          <cell r="AX24" t="str">
            <v/>
          </cell>
          <cell r="AY24" t="str">
            <v/>
          </cell>
          <cell r="AZ24" t="str">
            <v/>
          </cell>
          <cell r="BA24" t="str">
            <v/>
          </cell>
          <cell r="BB24" t="str">
            <v/>
          </cell>
          <cell r="BC24" t="str">
            <v/>
          </cell>
        </row>
        <row r="25">
          <cell r="B25" t="str">
            <v>AEOJP - Sea</v>
          </cell>
          <cell r="C25">
            <v>0</v>
          </cell>
          <cell r="D25">
            <v>0</v>
          </cell>
          <cell r="E25">
            <v>0</v>
          </cell>
          <cell r="F25">
            <v>0</v>
          </cell>
          <cell r="G25">
            <v>0</v>
          </cell>
          <cell r="H25">
            <v>0</v>
          </cell>
          <cell r="I25">
            <v>0</v>
          </cell>
          <cell r="J25">
            <v>29</v>
          </cell>
          <cell r="K25">
            <v>0</v>
          </cell>
          <cell r="L25">
            <v>0</v>
          </cell>
          <cell r="M25">
            <v>0</v>
          </cell>
          <cell r="N25">
            <v>10</v>
          </cell>
          <cell r="O25">
            <v>0</v>
          </cell>
          <cell r="P25">
            <v>0</v>
          </cell>
          <cell r="Q25">
            <v>0</v>
          </cell>
          <cell r="R25">
            <v>0</v>
          </cell>
          <cell r="S25">
            <v>26</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t="str">
            <v/>
          </cell>
          <cell r="AI25" t="str">
            <v/>
          </cell>
          <cell r="AJ25" t="str">
            <v/>
          </cell>
          <cell r="AK25" t="str">
            <v/>
          </cell>
          <cell r="AL25" t="str">
            <v/>
          </cell>
          <cell r="AM25" t="str">
            <v/>
          </cell>
          <cell r="AN25" t="str">
            <v/>
          </cell>
          <cell r="AO25" t="str">
            <v/>
          </cell>
          <cell r="AP25" t="str">
            <v/>
          </cell>
          <cell r="AQ25" t="str">
            <v/>
          </cell>
          <cell r="AR25" t="str">
            <v/>
          </cell>
          <cell r="AS25" t="str">
            <v/>
          </cell>
          <cell r="AT25" t="str">
            <v/>
          </cell>
          <cell r="AU25" t="str">
            <v/>
          </cell>
          <cell r="AV25" t="str">
            <v/>
          </cell>
          <cell r="AW25" t="str">
            <v/>
          </cell>
          <cell r="AX25" t="str">
            <v/>
          </cell>
          <cell r="AY25" t="str">
            <v/>
          </cell>
          <cell r="AZ25" t="str">
            <v/>
          </cell>
          <cell r="BA25" t="str">
            <v/>
          </cell>
          <cell r="BB25" t="str">
            <v/>
          </cell>
          <cell r="BC25" t="str">
            <v/>
          </cell>
        </row>
        <row r="26">
          <cell r="B26" t="str">
            <v>AEOMEX - Air</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t="str">
            <v/>
          </cell>
          <cell r="AI26" t="str">
            <v/>
          </cell>
          <cell r="AJ26" t="str">
            <v/>
          </cell>
          <cell r="AK26" t="str">
            <v/>
          </cell>
          <cell r="AL26" t="str">
            <v/>
          </cell>
          <cell r="AM26" t="str">
            <v/>
          </cell>
          <cell r="AN26" t="str">
            <v/>
          </cell>
          <cell r="AO26" t="str">
            <v/>
          </cell>
          <cell r="AP26" t="str">
            <v/>
          </cell>
          <cell r="AQ26" t="str">
            <v/>
          </cell>
          <cell r="AR26" t="str">
            <v/>
          </cell>
          <cell r="AS26" t="str">
            <v/>
          </cell>
          <cell r="AT26" t="str">
            <v/>
          </cell>
          <cell r="AU26" t="str">
            <v/>
          </cell>
          <cell r="AV26" t="str">
            <v/>
          </cell>
          <cell r="AW26" t="str">
            <v/>
          </cell>
          <cell r="AX26" t="str">
            <v/>
          </cell>
          <cell r="AY26" t="str">
            <v/>
          </cell>
          <cell r="AZ26" t="str">
            <v/>
          </cell>
          <cell r="BA26" t="str">
            <v/>
          </cell>
          <cell r="BB26" t="str">
            <v/>
          </cell>
          <cell r="BC26" t="str">
            <v/>
          </cell>
        </row>
        <row r="27">
          <cell r="B27" t="str">
            <v>AEOMEX - Sea</v>
          </cell>
          <cell r="C27">
            <v>8</v>
          </cell>
          <cell r="D27">
            <v>0</v>
          </cell>
          <cell r="E27">
            <v>0</v>
          </cell>
          <cell r="F27">
            <v>41</v>
          </cell>
          <cell r="G27">
            <v>0</v>
          </cell>
          <cell r="H27">
            <v>0</v>
          </cell>
          <cell r="I27">
            <v>0</v>
          </cell>
          <cell r="J27">
            <v>84</v>
          </cell>
          <cell r="K27">
            <v>0</v>
          </cell>
          <cell r="L27">
            <v>15</v>
          </cell>
          <cell r="M27">
            <v>0</v>
          </cell>
          <cell r="N27">
            <v>12</v>
          </cell>
          <cell r="O27">
            <v>0</v>
          </cell>
          <cell r="P27">
            <v>0</v>
          </cell>
          <cell r="Q27">
            <v>0</v>
          </cell>
          <cell r="R27">
            <v>9</v>
          </cell>
          <cell r="S27">
            <v>47</v>
          </cell>
          <cell r="T27">
            <v>20</v>
          </cell>
          <cell r="U27">
            <v>0</v>
          </cell>
          <cell r="V27">
            <v>0</v>
          </cell>
          <cell r="W27">
            <v>21</v>
          </cell>
          <cell r="X27">
            <v>0</v>
          </cell>
          <cell r="Y27">
            <v>21</v>
          </cell>
          <cell r="Z27">
            <v>0</v>
          </cell>
          <cell r="AA27">
            <v>0</v>
          </cell>
          <cell r="AB27">
            <v>0</v>
          </cell>
          <cell r="AC27">
            <v>17</v>
          </cell>
          <cell r="AD27">
            <v>0</v>
          </cell>
          <cell r="AE27">
            <v>0</v>
          </cell>
          <cell r="AF27">
            <v>36</v>
          </cell>
          <cell r="AG27">
            <v>52</v>
          </cell>
          <cell r="AH27" t="str">
            <v/>
          </cell>
          <cell r="AI27" t="str">
            <v/>
          </cell>
          <cell r="AJ27" t="str">
            <v/>
          </cell>
          <cell r="AK27" t="str">
            <v/>
          </cell>
          <cell r="AL27" t="str">
            <v/>
          </cell>
          <cell r="AM27" t="str">
            <v/>
          </cell>
          <cell r="AN27" t="str">
            <v/>
          </cell>
          <cell r="AO27" t="str">
            <v/>
          </cell>
          <cell r="AP27" t="str">
            <v/>
          </cell>
          <cell r="AQ27" t="str">
            <v/>
          </cell>
          <cell r="AR27" t="str">
            <v/>
          </cell>
          <cell r="AS27" t="str">
            <v/>
          </cell>
          <cell r="AT27" t="str">
            <v/>
          </cell>
          <cell r="AU27" t="str">
            <v/>
          </cell>
          <cell r="AV27" t="str">
            <v/>
          </cell>
          <cell r="AW27" t="str">
            <v/>
          </cell>
          <cell r="AX27" t="str">
            <v/>
          </cell>
          <cell r="AY27" t="str">
            <v/>
          </cell>
          <cell r="AZ27" t="str">
            <v/>
          </cell>
          <cell r="BA27" t="str">
            <v/>
          </cell>
          <cell r="BB27" t="str">
            <v/>
          </cell>
          <cell r="BC27" t="str">
            <v/>
          </cell>
        </row>
        <row r="28">
          <cell r="B28" t="str">
            <v>AEOMIX - Air</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t="str">
            <v/>
          </cell>
          <cell r="AI28" t="str">
            <v/>
          </cell>
          <cell r="AJ28" t="str">
            <v/>
          </cell>
          <cell r="AK28" t="str">
            <v/>
          </cell>
          <cell r="AL28" t="str">
            <v/>
          </cell>
          <cell r="AM28" t="str">
            <v/>
          </cell>
          <cell r="AN28" t="str">
            <v/>
          </cell>
          <cell r="AO28" t="str">
            <v/>
          </cell>
          <cell r="AP28" t="str">
            <v/>
          </cell>
          <cell r="AQ28" t="str">
            <v/>
          </cell>
          <cell r="AR28" t="str">
            <v/>
          </cell>
          <cell r="AS28" t="str">
            <v/>
          </cell>
          <cell r="AT28" t="str">
            <v/>
          </cell>
          <cell r="AU28" t="str">
            <v/>
          </cell>
          <cell r="AV28" t="str">
            <v/>
          </cell>
          <cell r="AW28" t="str">
            <v/>
          </cell>
          <cell r="AX28" t="str">
            <v/>
          </cell>
          <cell r="AY28" t="str">
            <v/>
          </cell>
          <cell r="AZ28" t="str">
            <v/>
          </cell>
          <cell r="BA28" t="str">
            <v/>
          </cell>
          <cell r="BB28" t="str">
            <v/>
          </cell>
          <cell r="BC28" t="str">
            <v/>
          </cell>
        </row>
        <row r="29">
          <cell r="B29" t="str">
            <v>AEOMIX - Sea</v>
          </cell>
          <cell r="C29">
            <v>19</v>
          </cell>
          <cell r="D29">
            <v>0</v>
          </cell>
          <cell r="E29">
            <v>0</v>
          </cell>
          <cell r="F29">
            <v>131</v>
          </cell>
          <cell r="G29">
            <v>0</v>
          </cell>
          <cell r="H29">
            <v>29</v>
          </cell>
          <cell r="I29">
            <v>238</v>
          </cell>
          <cell r="J29">
            <v>0</v>
          </cell>
          <cell r="K29">
            <v>27</v>
          </cell>
          <cell r="L29">
            <v>88</v>
          </cell>
          <cell r="M29">
            <v>82</v>
          </cell>
          <cell r="N29">
            <v>0</v>
          </cell>
          <cell r="O29">
            <v>3</v>
          </cell>
          <cell r="P29">
            <v>0</v>
          </cell>
          <cell r="Q29">
            <v>42</v>
          </cell>
          <cell r="R29">
            <v>0</v>
          </cell>
          <cell r="S29">
            <v>141</v>
          </cell>
          <cell r="T29">
            <v>0</v>
          </cell>
          <cell r="U29">
            <v>0</v>
          </cell>
          <cell r="V29">
            <v>48</v>
          </cell>
          <cell r="W29">
            <v>104</v>
          </cell>
          <cell r="X29">
            <v>48</v>
          </cell>
          <cell r="Y29">
            <v>19</v>
          </cell>
          <cell r="Z29">
            <v>93</v>
          </cell>
          <cell r="AA29">
            <v>0</v>
          </cell>
          <cell r="AB29">
            <v>121</v>
          </cell>
          <cell r="AC29">
            <v>46</v>
          </cell>
          <cell r="AD29">
            <v>77</v>
          </cell>
          <cell r="AE29">
            <v>66</v>
          </cell>
          <cell r="AF29">
            <v>79</v>
          </cell>
          <cell r="AG29">
            <v>0</v>
          </cell>
          <cell r="AH29" t="str">
            <v/>
          </cell>
          <cell r="AI29" t="str">
            <v/>
          </cell>
          <cell r="AJ29" t="str">
            <v/>
          </cell>
          <cell r="AK29" t="str">
            <v/>
          </cell>
          <cell r="AL29" t="str">
            <v/>
          </cell>
          <cell r="AM29" t="str">
            <v/>
          </cell>
          <cell r="AN29" t="str">
            <v/>
          </cell>
          <cell r="AO29" t="str">
            <v/>
          </cell>
          <cell r="AP29" t="str">
            <v/>
          </cell>
          <cell r="AQ29" t="str">
            <v/>
          </cell>
          <cell r="AR29" t="str">
            <v/>
          </cell>
          <cell r="AS29" t="str">
            <v/>
          </cell>
          <cell r="AT29" t="str">
            <v/>
          </cell>
          <cell r="AU29" t="str">
            <v/>
          </cell>
          <cell r="AV29" t="str">
            <v/>
          </cell>
          <cell r="AW29" t="str">
            <v/>
          </cell>
          <cell r="AX29" t="str">
            <v/>
          </cell>
          <cell r="AY29" t="str">
            <v/>
          </cell>
          <cell r="AZ29" t="str">
            <v/>
          </cell>
          <cell r="BA29" t="str">
            <v/>
          </cell>
          <cell r="BB29" t="str">
            <v/>
          </cell>
          <cell r="BC29" t="str">
            <v/>
          </cell>
        </row>
        <row r="30">
          <cell r="B30" t="str">
            <v>AEOSHA - Air</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t="str">
            <v/>
          </cell>
          <cell r="AI30" t="str">
            <v/>
          </cell>
          <cell r="AJ30" t="str">
            <v/>
          </cell>
          <cell r="AK30" t="str">
            <v/>
          </cell>
          <cell r="AL30" t="str">
            <v/>
          </cell>
          <cell r="AM30" t="str">
            <v/>
          </cell>
          <cell r="AN30" t="str">
            <v/>
          </cell>
          <cell r="AO30" t="str">
            <v/>
          </cell>
          <cell r="AP30" t="str">
            <v/>
          </cell>
          <cell r="AQ30" t="str">
            <v/>
          </cell>
          <cell r="AR30" t="str">
            <v/>
          </cell>
          <cell r="AS30" t="str">
            <v/>
          </cell>
          <cell r="AT30" t="str">
            <v/>
          </cell>
          <cell r="AU30" t="str">
            <v/>
          </cell>
          <cell r="AV30" t="str">
            <v/>
          </cell>
          <cell r="AW30" t="str">
            <v/>
          </cell>
          <cell r="AX30" t="str">
            <v/>
          </cell>
          <cell r="AY30" t="str">
            <v/>
          </cell>
          <cell r="AZ30" t="str">
            <v/>
          </cell>
          <cell r="BA30" t="str">
            <v/>
          </cell>
          <cell r="BB30" t="str">
            <v/>
          </cell>
          <cell r="BC30" t="str">
            <v/>
          </cell>
        </row>
        <row r="31">
          <cell r="B31" t="str">
            <v>AEOSHA - Sea</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t="str">
            <v/>
          </cell>
          <cell r="AI31" t="str">
            <v/>
          </cell>
          <cell r="AJ31" t="str">
            <v/>
          </cell>
          <cell r="AK31" t="str">
            <v/>
          </cell>
          <cell r="AL31" t="str">
            <v/>
          </cell>
          <cell r="AM31" t="str">
            <v/>
          </cell>
          <cell r="AN31" t="str">
            <v/>
          </cell>
          <cell r="AO31" t="str">
            <v/>
          </cell>
          <cell r="AP31" t="str">
            <v/>
          </cell>
          <cell r="AQ31" t="str">
            <v/>
          </cell>
          <cell r="AR31" t="str">
            <v/>
          </cell>
          <cell r="AS31" t="str">
            <v/>
          </cell>
          <cell r="AT31" t="str">
            <v/>
          </cell>
          <cell r="AU31" t="str">
            <v/>
          </cell>
          <cell r="AV31" t="str">
            <v/>
          </cell>
          <cell r="AW31" t="str">
            <v/>
          </cell>
          <cell r="AX31" t="str">
            <v/>
          </cell>
          <cell r="AY31" t="str">
            <v/>
          </cell>
          <cell r="AZ31" t="str">
            <v/>
          </cell>
          <cell r="BA31" t="str">
            <v/>
          </cell>
          <cell r="BB31" t="str">
            <v/>
          </cell>
          <cell r="BC31" t="str">
            <v/>
          </cell>
        </row>
        <row r="32">
          <cell r="B32" t="str">
            <v>AEU - Air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t="str">
            <v/>
          </cell>
          <cell r="AI32" t="str">
            <v/>
          </cell>
          <cell r="AJ32" t="str">
            <v/>
          </cell>
          <cell r="AK32" t="str">
            <v/>
          </cell>
          <cell r="AL32" t="str">
            <v/>
          </cell>
          <cell r="AM32" t="str">
            <v/>
          </cell>
          <cell r="AN32" t="str">
            <v/>
          </cell>
          <cell r="AO32" t="str">
            <v/>
          </cell>
          <cell r="AP32" t="str">
            <v/>
          </cell>
          <cell r="AQ32" t="str">
            <v/>
          </cell>
          <cell r="AR32" t="str">
            <v/>
          </cell>
          <cell r="AS32" t="str">
            <v/>
          </cell>
          <cell r="AT32" t="str">
            <v/>
          </cell>
          <cell r="AU32" t="str">
            <v/>
          </cell>
          <cell r="AV32" t="str">
            <v/>
          </cell>
          <cell r="AW32" t="str">
            <v/>
          </cell>
          <cell r="AX32" t="str">
            <v/>
          </cell>
          <cell r="AY32" t="str">
            <v/>
          </cell>
          <cell r="AZ32" t="str">
            <v/>
          </cell>
          <cell r="BA32" t="str">
            <v/>
          </cell>
          <cell r="BB32" t="str">
            <v/>
          </cell>
          <cell r="BC32" t="str">
            <v/>
          </cell>
        </row>
        <row r="33">
          <cell r="B33" t="str">
            <v>AEU - Sea</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t="str">
            <v/>
          </cell>
          <cell r="AI33" t="str">
            <v/>
          </cell>
          <cell r="AJ33" t="str">
            <v/>
          </cell>
          <cell r="AK33" t="str">
            <v/>
          </cell>
          <cell r="AL33" t="str">
            <v/>
          </cell>
          <cell r="AM33" t="str">
            <v/>
          </cell>
          <cell r="AN33" t="str">
            <v/>
          </cell>
          <cell r="AO33" t="str">
            <v/>
          </cell>
          <cell r="AP33" t="str">
            <v/>
          </cell>
          <cell r="AQ33" t="str">
            <v/>
          </cell>
          <cell r="AR33" t="str">
            <v/>
          </cell>
          <cell r="AS33" t="str">
            <v/>
          </cell>
          <cell r="AT33" t="str">
            <v/>
          </cell>
          <cell r="AU33" t="str">
            <v/>
          </cell>
          <cell r="AV33" t="str">
            <v/>
          </cell>
          <cell r="AW33" t="str">
            <v/>
          </cell>
          <cell r="AX33" t="str">
            <v/>
          </cell>
          <cell r="AY33" t="str">
            <v/>
          </cell>
          <cell r="AZ33" t="str">
            <v/>
          </cell>
          <cell r="BA33" t="str">
            <v/>
          </cell>
          <cell r="BB33" t="str">
            <v/>
          </cell>
          <cell r="BC33" t="str">
            <v/>
          </cell>
        </row>
        <row r="34">
          <cell r="B34" t="str">
            <v>AFC - Air</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t="str">
            <v/>
          </cell>
          <cell r="AI34" t="str">
            <v/>
          </cell>
          <cell r="AJ34" t="str">
            <v/>
          </cell>
          <cell r="AK34" t="str">
            <v/>
          </cell>
          <cell r="AL34" t="str">
            <v/>
          </cell>
          <cell r="AM34" t="str">
            <v/>
          </cell>
          <cell r="AN34" t="str">
            <v/>
          </cell>
          <cell r="AO34" t="str">
            <v/>
          </cell>
          <cell r="AP34" t="str">
            <v/>
          </cell>
          <cell r="AQ34" t="str">
            <v/>
          </cell>
          <cell r="AR34" t="str">
            <v/>
          </cell>
          <cell r="AS34" t="str">
            <v/>
          </cell>
          <cell r="AT34" t="str">
            <v/>
          </cell>
          <cell r="AU34" t="str">
            <v/>
          </cell>
          <cell r="AV34" t="str">
            <v/>
          </cell>
          <cell r="AW34" t="str">
            <v/>
          </cell>
          <cell r="AX34" t="str">
            <v/>
          </cell>
          <cell r="AY34" t="str">
            <v/>
          </cell>
          <cell r="AZ34" t="str">
            <v/>
          </cell>
          <cell r="BA34" t="str">
            <v/>
          </cell>
          <cell r="BB34" t="str">
            <v/>
          </cell>
          <cell r="BC34" t="str">
            <v/>
          </cell>
        </row>
        <row r="35">
          <cell r="B35" t="str">
            <v>AFC - Sea</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t="str">
            <v/>
          </cell>
          <cell r="AI35" t="str">
            <v/>
          </cell>
          <cell r="AJ35" t="str">
            <v/>
          </cell>
          <cell r="AK35" t="str">
            <v/>
          </cell>
          <cell r="AL35" t="str">
            <v/>
          </cell>
          <cell r="AM35" t="str">
            <v/>
          </cell>
          <cell r="AN35" t="str">
            <v/>
          </cell>
          <cell r="AO35" t="str">
            <v/>
          </cell>
          <cell r="AP35" t="str">
            <v/>
          </cell>
          <cell r="AQ35" t="str">
            <v/>
          </cell>
          <cell r="AR35" t="str">
            <v/>
          </cell>
          <cell r="AS35" t="str">
            <v/>
          </cell>
          <cell r="AT35" t="str">
            <v/>
          </cell>
          <cell r="AU35" t="str">
            <v/>
          </cell>
          <cell r="AV35" t="str">
            <v/>
          </cell>
          <cell r="AW35" t="str">
            <v/>
          </cell>
          <cell r="AX35" t="str">
            <v/>
          </cell>
          <cell r="AY35" t="str">
            <v/>
          </cell>
          <cell r="AZ35" t="str">
            <v/>
          </cell>
          <cell r="BA35" t="str">
            <v/>
          </cell>
          <cell r="BB35" t="str">
            <v/>
          </cell>
          <cell r="BC35" t="str">
            <v/>
          </cell>
        </row>
        <row r="36">
          <cell r="B36" t="str">
            <v>AGL - Air</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t="str">
            <v/>
          </cell>
          <cell r="AI36" t="str">
            <v/>
          </cell>
          <cell r="AJ36" t="str">
            <v/>
          </cell>
          <cell r="AK36" t="str">
            <v/>
          </cell>
          <cell r="AL36" t="str">
            <v/>
          </cell>
          <cell r="AM36" t="str">
            <v/>
          </cell>
          <cell r="AN36" t="str">
            <v/>
          </cell>
          <cell r="AO36" t="str">
            <v/>
          </cell>
          <cell r="AP36" t="str">
            <v/>
          </cell>
          <cell r="AQ36" t="str">
            <v/>
          </cell>
          <cell r="AR36" t="str">
            <v/>
          </cell>
          <cell r="AS36" t="str">
            <v/>
          </cell>
          <cell r="AT36" t="str">
            <v/>
          </cell>
          <cell r="AU36" t="str">
            <v/>
          </cell>
          <cell r="AV36" t="str">
            <v/>
          </cell>
          <cell r="AW36" t="str">
            <v/>
          </cell>
          <cell r="AX36" t="str">
            <v/>
          </cell>
          <cell r="AY36" t="str">
            <v/>
          </cell>
          <cell r="AZ36" t="str">
            <v/>
          </cell>
          <cell r="BA36" t="str">
            <v/>
          </cell>
          <cell r="BB36" t="str">
            <v/>
          </cell>
          <cell r="BC36" t="str">
            <v/>
          </cell>
        </row>
        <row r="37">
          <cell r="B37" t="str">
            <v>AGL - Sea</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t="str">
            <v/>
          </cell>
          <cell r="AI37" t="str">
            <v/>
          </cell>
          <cell r="AJ37" t="str">
            <v/>
          </cell>
          <cell r="AK37" t="str">
            <v/>
          </cell>
          <cell r="AL37" t="str">
            <v/>
          </cell>
          <cell r="AM37" t="str">
            <v/>
          </cell>
          <cell r="AN37" t="str">
            <v/>
          </cell>
          <cell r="AO37" t="str">
            <v/>
          </cell>
          <cell r="AP37" t="str">
            <v/>
          </cell>
          <cell r="AQ37" t="str">
            <v/>
          </cell>
          <cell r="AR37" t="str">
            <v/>
          </cell>
          <cell r="AS37" t="str">
            <v/>
          </cell>
          <cell r="AT37" t="str">
            <v/>
          </cell>
          <cell r="AU37" t="str">
            <v/>
          </cell>
          <cell r="AV37" t="str">
            <v/>
          </cell>
          <cell r="AW37" t="str">
            <v/>
          </cell>
          <cell r="AX37" t="str">
            <v/>
          </cell>
          <cell r="AY37" t="str">
            <v/>
          </cell>
          <cell r="AZ37" t="str">
            <v/>
          </cell>
          <cell r="BA37" t="str">
            <v/>
          </cell>
          <cell r="BB37" t="str">
            <v/>
          </cell>
          <cell r="BC37" t="str">
            <v/>
          </cell>
        </row>
        <row r="38">
          <cell r="B38" t="str">
            <v>AGRON - Air</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t="str">
            <v/>
          </cell>
          <cell r="AI38" t="str">
            <v/>
          </cell>
          <cell r="AJ38" t="str">
            <v/>
          </cell>
          <cell r="AK38" t="str">
            <v/>
          </cell>
          <cell r="AL38" t="str">
            <v/>
          </cell>
          <cell r="AM38" t="str">
            <v/>
          </cell>
          <cell r="AN38" t="str">
            <v/>
          </cell>
          <cell r="AO38" t="str">
            <v/>
          </cell>
          <cell r="AP38" t="str">
            <v/>
          </cell>
          <cell r="AQ38" t="str">
            <v/>
          </cell>
          <cell r="AR38" t="str">
            <v/>
          </cell>
          <cell r="AS38" t="str">
            <v/>
          </cell>
          <cell r="AT38" t="str">
            <v/>
          </cell>
          <cell r="AU38" t="str">
            <v/>
          </cell>
          <cell r="AV38" t="str">
            <v/>
          </cell>
          <cell r="AW38" t="str">
            <v/>
          </cell>
          <cell r="AX38" t="str">
            <v/>
          </cell>
          <cell r="AY38" t="str">
            <v/>
          </cell>
          <cell r="AZ38" t="str">
            <v/>
          </cell>
          <cell r="BA38" t="str">
            <v/>
          </cell>
          <cell r="BB38" t="str">
            <v/>
          </cell>
          <cell r="BC38" t="str">
            <v/>
          </cell>
        </row>
        <row r="39">
          <cell r="B39" t="str">
            <v>AGRON - Sea</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t="str">
            <v/>
          </cell>
          <cell r="AI39" t="str">
            <v/>
          </cell>
          <cell r="AJ39" t="str">
            <v/>
          </cell>
          <cell r="AK39" t="str">
            <v/>
          </cell>
          <cell r="AL39" t="str">
            <v/>
          </cell>
          <cell r="AM39" t="str">
            <v/>
          </cell>
          <cell r="AN39" t="str">
            <v/>
          </cell>
          <cell r="AO39" t="str">
            <v/>
          </cell>
          <cell r="AP39" t="str">
            <v/>
          </cell>
          <cell r="AQ39" t="str">
            <v/>
          </cell>
          <cell r="AR39" t="str">
            <v/>
          </cell>
          <cell r="AS39" t="str">
            <v/>
          </cell>
          <cell r="AT39" t="str">
            <v/>
          </cell>
          <cell r="AU39" t="str">
            <v/>
          </cell>
          <cell r="AV39" t="str">
            <v/>
          </cell>
          <cell r="AW39" t="str">
            <v/>
          </cell>
          <cell r="AX39" t="str">
            <v/>
          </cell>
          <cell r="AY39" t="str">
            <v/>
          </cell>
          <cell r="AZ39" t="str">
            <v/>
          </cell>
          <cell r="BA39" t="str">
            <v/>
          </cell>
          <cell r="BB39" t="str">
            <v/>
          </cell>
          <cell r="BC39" t="str">
            <v/>
          </cell>
        </row>
        <row r="40">
          <cell r="B40" t="str">
            <v>AGSCA - Air</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t="str">
            <v/>
          </cell>
          <cell r="AI40" t="str">
            <v/>
          </cell>
          <cell r="AJ40" t="str">
            <v/>
          </cell>
          <cell r="AK40" t="str">
            <v/>
          </cell>
          <cell r="AL40" t="str">
            <v/>
          </cell>
          <cell r="AM40" t="str">
            <v/>
          </cell>
          <cell r="AN40" t="str">
            <v/>
          </cell>
          <cell r="AO40" t="str">
            <v/>
          </cell>
          <cell r="AP40" t="str">
            <v/>
          </cell>
          <cell r="AQ40" t="str">
            <v/>
          </cell>
          <cell r="AR40" t="str">
            <v/>
          </cell>
          <cell r="AS40" t="str">
            <v/>
          </cell>
          <cell r="AT40" t="str">
            <v/>
          </cell>
          <cell r="AU40" t="str">
            <v/>
          </cell>
          <cell r="AV40" t="str">
            <v/>
          </cell>
          <cell r="AW40" t="str">
            <v/>
          </cell>
          <cell r="AX40" t="str">
            <v/>
          </cell>
          <cell r="AY40" t="str">
            <v/>
          </cell>
          <cell r="AZ40" t="str">
            <v/>
          </cell>
          <cell r="BA40" t="str">
            <v/>
          </cell>
          <cell r="BB40" t="str">
            <v/>
          </cell>
          <cell r="BC40" t="str">
            <v/>
          </cell>
        </row>
        <row r="41">
          <cell r="B41" t="str">
            <v>AGSCA - Sea</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t="str">
            <v/>
          </cell>
          <cell r="AI41" t="str">
            <v/>
          </cell>
          <cell r="AJ41" t="str">
            <v/>
          </cell>
          <cell r="AK41" t="str">
            <v/>
          </cell>
          <cell r="AL41" t="str">
            <v/>
          </cell>
          <cell r="AM41" t="str">
            <v/>
          </cell>
          <cell r="AN41" t="str">
            <v/>
          </cell>
          <cell r="AO41" t="str">
            <v/>
          </cell>
          <cell r="AP41" t="str">
            <v/>
          </cell>
          <cell r="AQ41" t="str">
            <v/>
          </cell>
          <cell r="AR41" t="str">
            <v/>
          </cell>
          <cell r="AS41" t="str">
            <v/>
          </cell>
          <cell r="AT41" t="str">
            <v/>
          </cell>
          <cell r="AU41" t="str">
            <v/>
          </cell>
          <cell r="AV41" t="str">
            <v/>
          </cell>
          <cell r="AW41" t="str">
            <v/>
          </cell>
          <cell r="AX41" t="str">
            <v/>
          </cell>
          <cell r="AY41" t="str">
            <v/>
          </cell>
          <cell r="AZ41" t="str">
            <v/>
          </cell>
          <cell r="BA41" t="str">
            <v/>
          </cell>
          <cell r="BB41" t="str">
            <v/>
          </cell>
          <cell r="BC41" t="str">
            <v/>
          </cell>
        </row>
        <row r="42">
          <cell r="B42" t="str">
            <v>AGSDB - Air</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t="str">
            <v/>
          </cell>
          <cell r="AI42" t="str">
            <v/>
          </cell>
          <cell r="AJ42" t="str">
            <v/>
          </cell>
          <cell r="AK42" t="str">
            <v/>
          </cell>
          <cell r="AL42" t="str">
            <v/>
          </cell>
          <cell r="AM42" t="str">
            <v/>
          </cell>
          <cell r="AN42" t="str">
            <v/>
          </cell>
          <cell r="AO42" t="str">
            <v/>
          </cell>
          <cell r="AP42" t="str">
            <v/>
          </cell>
          <cell r="AQ42" t="str">
            <v/>
          </cell>
          <cell r="AR42" t="str">
            <v/>
          </cell>
          <cell r="AS42" t="str">
            <v/>
          </cell>
          <cell r="AT42" t="str">
            <v/>
          </cell>
          <cell r="AU42" t="str">
            <v/>
          </cell>
          <cell r="AV42" t="str">
            <v/>
          </cell>
          <cell r="AW42" t="str">
            <v/>
          </cell>
          <cell r="AX42" t="str">
            <v/>
          </cell>
          <cell r="AY42" t="str">
            <v/>
          </cell>
          <cell r="AZ42" t="str">
            <v/>
          </cell>
          <cell r="BA42" t="str">
            <v/>
          </cell>
          <cell r="BB42" t="str">
            <v/>
          </cell>
          <cell r="BC42" t="str">
            <v/>
          </cell>
        </row>
        <row r="43">
          <cell r="B43" t="str">
            <v>AGSDB - Sea</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t="str">
            <v/>
          </cell>
          <cell r="AI43" t="str">
            <v/>
          </cell>
          <cell r="AJ43" t="str">
            <v/>
          </cell>
          <cell r="AK43" t="str">
            <v/>
          </cell>
          <cell r="AL43" t="str">
            <v/>
          </cell>
          <cell r="AM43" t="str">
            <v/>
          </cell>
          <cell r="AN43" t="str">
            <v/>
          </cell>
          <cell r="AO43" t="str">
            <v/>
          </cell>
          <cell r="AP43" t="str">
            <v/>
          </cell>
          <cell r="AQ43" t="str">
            <v/>
          </cell>
          <cell r="AR43" t="str">
            <v/>
          </cell>
          <cell r="AS43" t="str">
            <v/>
          </cell>
          <cell r="AT43" t="str">
            <v/>
          </cell>
          <cell r="AU43" t="str">
            <v/>
          </cell>
          <cell r="AV43" t="str">
            <v/>
          </cell>
          <cell r="AW43" t="str">
            <v/>
          </cell>
          <cell r="AX43" t="str">
            <v/>
          </cell>
          <cell r="AY43" t="str">
            <v/>
          </cell>
          <cell r="AZ43" t="str">
            <v/>
          </cell>
          <cell r="BA43" t="str">
            <v/>
          </cell>
          <cell r="BB43" t="str">
            <v/>
          </cell>
          <cell r="BC43" t="str">
            <v/>
          </cell>
        </row>
        <row r="44">
          <cell r="B44" t="str">
            <v>AGSLB - Air</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t="str">
            <v/>
          </cell>
          <cell r="AI44" t="str">
            <v/>
          </cell>
          <cell r="AJ44" t="str">
            <v/>
          </cell>
          <cell r="AK44" t="str">
            <v/>
          </cell>
          <cell r="AL44" t="str">
            <v/>
          </cell>
          <cell r="AM44" t="str">
            <v/>
          </cell>
          <cell r="AN44" t="str">
            <v/>
          </cell>
          <cell r="AO44" t="str">
            <v/>
          </cell>
          <cell r="AP44" t="str">
            <v/>
          </cell>
          <cell r="AQ44" t="str">
            <v/>
          </cell>
          <cell r="AR44" t="str">
            <v/>
          </cell>
          <cell r="AS44" t="str">
            <v/>
          </cell>
          <cell r="AT44" t="str">
            <v/>
          </cell>
          <cell r="AU44" t="str">
            <v/>
          </cell>
          <cell r="AV44" t="str">
            <v/>
          </cell>
          <cell r="AW44" t="str">
            <v/>
          </cell>
          <cell r="AX44" t="str">
            <v/>
          </cell>
          <cell r="AY44" t="str">
            <v/>
          </cell>
          <cell r="AZ44" t="str">
            <v/>
          </cell>
          <cell r="BA44" t="str">
            <v/>
          </cell>
          <cell r="BB44" t="str">
            <v/>
          </cell>
          <cell r="BC44" t="str">
            <v/>
          </cell>
        </row>
        <row r="45">
          <cell r="B45" t="str">
            <v>AGSLB - Sea</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t="str">
            <v/>
          </cell>
          <cell r="AI45" t="str">
            <v/>
          </cell>
          <cell r="AJ45" t="str">
            <v/>
          </cell>
          <cell r="AK45" t="str">
            <v/>
          </cell>
          <cell r="AL45" t="str">
            <v/>
          </cell>
          <cell r="AM45" t="str">
            <v/>
          </cell>
          <cell r="AN45" t="str">
            <v/>
          </cell>
          <cell r="AO45" t="str">
            <v/>
          </cell>
          <cell r="AP45" t="str">
            <v/>
          </cell>
          <cell r="AQ45" t="str">
            <v/>
          </cell>
          <cell r="AR45" t="str">
            <v/>
          </cell>
          <cell r="AS45" t="str">
            <v/>
          </cell>
          <cell r="AT45" t="str">
            <v/>
          </cell>
          <cell r="AU45" t="str">
            <v/>
          </cell>
          <cell r="AV45" t="str">
            <v/>
          </cell>
          <cell r="AW45" t="str">
            <v/>
          </cell>
          <cell r="AX45" t="str">
            <v/>
          </cell>
          <cell r="AY45" t="str">
            <v/>
          </cell>
          <cell r="AZ45" t="str">
            <v/>
          </cell>
          <cell r="BA45" t="str">
            <v/>
          </cell>
          <cell r="BB45" t="str">
            <v/>
          </cell>
          <cell r="BC45" t="str">
            <v/>
          </cell>
        </row>
        <row r="46">
          <cell r="B46" t="str">
            <v>ALAM - Air</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t="str">
            <v/>
          </cell>
          <cell r="AI46" t="str">
            <v/>
          </cell>
          <cell r="AJ46" t="str">
            <v/>
          </cell>
          <cell r="AK46" t="str">
            <v/>
          </cell>
          <cell r="AL46" t="str">
            <v/>
          </cell>
          <cell r="AM46" t="str">
            <v/>
          </cell>
          <cell r="AN46" t="str">
            <v/>
          </cell>
          <cell r="AO46" t="str">
            <v/>
          </cell>
          <cell r="AP46" t="str">
            <v/>
          </cell>
          <cell r="AQ46" t="str">
            <v/>
          </cell>
          <cell r="AR46" t="str">
            <v/>
          </cell>
          <cell r="AS46" t="str">
            <v/>
          </cell>
          <cell r="AT46" t="str">
            <v/>
          </cell>
          <cell r="AU46" t="str">
            <v/>
          </cell>
          <cell r="AV46" t="str">
            <v/>
          </cell>
          <cell r="AW46" t="str">
            <v/>
          </cell>
          <cell r="AX46" t="str">
            <v/>
          </cell>
          <cell r="AY46" t="str">
            <v/>
          </cell>
          <cell r="AZ46" t="str">
            <v/>
          </cell>
          <cell r="BA46" t="str">
            <v/>
          </cell>
          <cell r="BB46" t="str">
            <v/>
          </cell>
          <cell r="BC46" t="str">
            <v/>
          </cell>
        </row>
        <row r="47">
          <cell r="B47" t="str">
            <v>ALAM - Sea</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t="str">
            <v/>
          </cell>
          <cell r="AI47" t="str">
            <v/>
          </cell>
          <cell r="AJ47" t="str">
            <v/>
          </cell>
          <cell r="AK47" t="str">
            <v/>
          </cell>
          <cell r="AL47" t="str">
            <v/>
          </cell>
          <cell r="AM47" t="str">
            <v/>
          </cell>
          <cell r="AN47" t="str">
            <v/>
          </cell>
          <cell r="AO47" t="str">
            <v/>
          </cell>
          <cell r="AP47" t="str">
            <v/>
          </cell>
          <cell r="AQ47" t="str">
            <v/>
          </cell>
          <cell r="AR47" t="str">
            <v/>
          </cell>
          <cell r="AS47" t="str">
            <v/>
          </cell>
          <cell r="AT47" t="str">
            <v/>
          </cell>
          <cell r="AU47" t="str">
            <v/>
          </cell>
          <cell r="AV47" t="str">
            <v/>
          </cell>
          <cell r="AW47" t="str">
            <v/>
          </cell>
          <cell r="AX47" t="str">
            <v/>
          </cell>
          <cell r="AY47" t="str">
            <v/>
          </cell>
          <cell r="AZ47" t="str">
            <v/>
          </cell>
          <cell r="BA47" t="str">
            <v/>
          </cell>
          <cell r="BB47" t="str">
            <v/>
          </cell>
          <cell r="BC47" t="str">
            <v/>
          </cell>
        </row>
        <row r="48">
          <cell r="B48" t="str">
            <v>ALBRT - Air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t="str">
            <v/>
          </cell>
          <cell r="AI48" t="str">
            <v/>
          </cell>
          <cell r="AJ48" t="str">
            <v/>
          </cell>
          <cell r="AK48" t="str">
            <v/>
          </cell>
          <cell r="AL48" t="str">
            <v/>
          </cell>
          <cell r="AM48" t="str">
            <v/>
          </cell>
          <cell r="AN48" t="str">
            <v/>
          </cell>
          <cell r="AO48" t="str">
            <v/>
          </cell>
          <cell r="AP48" t="str">
            <v/>
          </cell>
          <cell r="AQ48" t="str">
            <v/>
          </cell>
          <cell r="AR48" t="str">
            <v/>
          </cell>
          <cell r="AS48" t="str">
            <v/>
          </cell>
          <cell r="AT48" t="str">
            <v/>
          </cell>
          <cell r="AU48" t="str">
            <v/>
          </cell>
          <cell r="AV48" t="str">
            <v/>
          </cell>
          <cell r="AW48" t="str">
            <v/>
          </cell>
          <cell r="AX48" t="str">
            <v/>
          </cell>
          <cell r="AY48" t="str">
            <v/>
          </cell>
          <cell r="AZ48" t="str">
            <v/>
          </cell>
          <cell r="BA48" t="str">
            <v/>
          </cell>
          <cell r="BB48" t="str">
            <v/>
          </cell>
          <cell r="BC48" t="str">
            <v/>
          </cell>
        </row>
        <row r="49">
          <cell r="B49" t="str">
            <v>ALBRT - Sea</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t="str">
            <v/>
          </cell>
          <cell r="AI49" t="str">
            <v/>
          </cell>
          <cell r="AJ49" t="str">
            <v/>
          </cell>
          <cell r="AK49" t="str">
            <v/>
          </cell>
          <cell r="AL49" t="str">
            <v/>
          </cell>
          <cell r="AM49" t="str">
            <v/>
          </cell>
          <cell r="AN49" t="str">
            <v/>
          </cell>
          <cell r="AO49" t="str">
            <v/>
          </cell>
          <cell r="AP49" t="str">
            <v/>
          </cell>
          <cell r="AQ49" t="str">
            <v/>
          </cell>
          <cell r="AR49" t="str">
            <v/>
          </cell>
          <cell r="AS49" t="str">
            <v/>
          </cell>
          <cell r="AT49" t="str">
            <v/>
          </cell>
          <cell r="AU49" t="str">
            <v/>
          </cell>
          <cell r="AV49" t="str">
            <v/>
          </cell>
          <cell r="AW49" t="str">
            <v/>
          </cell>
          <cell r="AX49" t="str">
            <v/>
          </cell>
          <cell r="AY49" t="str">
            <v/>
          </cell>
          <cell r="AZ49" t="str">
            <v/>
          </cell>
          <cell r="BA49" t="str">
            <v/>
          </cell>
          <cell r="BB49" t="str">
            <v/>
          </cell>
          <cell r="BC49" t="str">
            <v/>
          </cell>
        </row>
        <row r="50">
          <cell r="B50" t="str">
            <v>ALLB - Air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t="str">
            <v/>
          </cell>
          <cell r="AI50" t="str">
            <v/>
          </cell>
          <cell r="AJ50" t="str">
            <v/>
          </cell>
          <cell r="AK50" t="str">
            <v/>
          </cell>
          <cell r="AL50" t="str">
            <v/>
          </cell>
          <cell r="AM50" t="str">
            <v/>
          </cell>
          <cell r="AN50" t="str">
            <v/>
          </cell>
          <cell r="AO50" t="str">
            <v/>
          </cell>
          <cell r="AP50" t="str">
            <v/>
          </cell>
          <cell r="AQ50" t="str">
            <v/>
          </cell>
          <cell r="AR50" t="str">
            <v/>
          </cell>
          <cell r="AS50" t="str">
            <v/>
          </cell>
          <cell r="AT50" t="str">
            <v/>
          </cell>
          <cell r="AU50" t="str">
            <v/>
          </cell>
          <cell r="AV50" t="str">
            <v/>
          </cell>
          <cell r="AW50" t="str">
            <v/>
          </cell>
          <cell r="AX50" t="str">
            <v/>
          </cell>
          <cell r="AY50" t="str">
            <v/>
          </cell>
          <cell r="AZ50" t="str">
            <v/>
          </cell>
          <cell r="BA50" t="str">
            <v/>
          </cell>
          <cell r="BB50" t="str">
            <v/>
          </cell>
          <cell r="BC50" t="str">
            <v/>
          </cell>
        </row>
        <row r="51">
          <cell r="B51" t="str">
            <v>ALLB - Sea</v>
          </cell>
          <cell r="C51">
            <v>0</v>
          </cell>
          <cell r="D51">
            <v>0</v>
          </cell>
          <cell r="E51">
            <v>1</v>
          </cell>
          <cell r="F51">
            <v>1</v>
          </cell>
          <cell r="G51">
            <v>0</v>
          </cell>
          <cell r="H51">
            <v>0</v>
          </cell>
          <cell r="I51">
            <v>0</v>
          </cell>
          <cell r="J51">
            <v>1</v>
          </cell>
          <cell r="K51">
            <v>0</v>
          </cell>
          <cell r="L51">
            <v>1</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t="str">
            <v/>
          </cell>
          <cell r="AI51" t="str">
            <v/>
          </cell>
          <cell r="AJ51" t="str">
            <v/>
          </cell>
          <cell r="AK51" t="str">
            <v/>
          </cell>
          <cell r="AL51" t="str">
            <v/>
          </cell>
          <cell r="AM51" t="str">
            <v/>
          </cell>
          <cell r="AN51" t="str">
            <v/>
          </cell>
          <cell r="AO51" t="str">
            <v/>
          </cell>
          <cell r="AP51" t="str">
            <v/>
          </cell>
          <cell r="AQ51" t="str">
            <v/>
          </cell>
          <cell r="AR51" t="str">
            <v/>
          </cell>
          <cell r="AS51" t="str">
            <v/>
          </cell>
          <cell r="AT51" t="str">
            <v/>
          </cell>
          <cell r="AU51" t="str">
            <v/>
          </cell>
          <cell r="AV51" t="str">
            <v/>
          </cell>
          <cell r="AW51" t="str">
            <v/>
          </cell>
          <cell r="AX51" t="str">
            <v/>
          </cell>
          <cell r="AY51" t="str">
            <v/>
          </cell>
          <cell r="AZ51" t="str">
            <v/>
          </cell>
          <cell r="BA51" t="str">
            <v/>
          </cell>
          <cell r="BB51" t="str">
            <v/>
          </cell>
          <cell r="BC51" t="str">
            <v/>
          </cell>
        </row>
        <row r="52">
          <cell r="B52" t="str">
            <v>ALLM - Air</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t="str">
            <v/>
          </cell>
          <cell r="AI52" t="str">
            <v/>
          </cell>
          <cell r="AJ52" t="str">
            <v/>
          </cell>
          <cell r="AK52" t="str">
            <v/>
          </cell>
          <cell r="AL52" t="str">
            <v/>
          </cell>
          <cell r="AM52" t="str">
            <v/>
          </cell>
          <cell r="AN52" t="str">
            <v/>
          </cell>
          <cell r="AO52" t="str">
            <v/>
          </cell>
          <cell r="AP52" t="str">
            <v/>
          </cell>
          <cell r="AQ52" t="str">
            <v/>
          </cell>
          <cell r="AR52" t="str">
            <v/>
          </cell>
          <cell r="AS52" t="str">
            <v/>
          </cell>
          <cell r="AT52" t="str">
            <v/>
          </cell>
          <cell r="AU52" t="str">
            <v/>
          </cell>
          <cell r="AV52" t="str">
            <v/>
          </cell>
          <cell r="AW52" t="str">
            <v/>
          </cell>
          <cell r="AX52" t="str">
            <v/>
          </cell>
          <cell r="AY52" t="str">
            <v/>
          </cell>
          <cell r="AZ52" t="str">
            <v/>
          </cell>
          <cell r="BA52" t="str">
            <v/>
          </cell>
          <cell r="BB52" t="str">
            <v/>
          </cell>
          <cell r="BC52" t="str">
            <v/>
          </cell>
        </row>
        <row r="53">
          <cell r="B53" t="str">
            <v>ALLM - Sea</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t="str">
            <v/>
          </cell>
          <cell r="AI53" t="str">
            <v/>
          </cell>
          <cell r="AJ53" t="str">
            <v/>
          </cell>
          <cell r="AK53" t="str">
            <v/>
          </cell>
          <cell r="AL53" t="str">
            <v/>
          </cell>
          <cell r="AM53" t="str">
            <v/>
          </cell>
          <cell r="AN53" t="str">
            <v/>
          </cell>
          <cell r="AO53" t="str">
            <v/>
          </cell>
          <cell r="AP53" t="str">
            <v/>
          </cell>
          <cell r="AQ53" t="str">
            <v/>
          </cell>
          <cell r="AR53" t="str">
            <v/>
          </cell>
          <cell r="AS53" t="str">
            <v/>
          </cell>
          <cell r="AT53" t="str">
            <v/>
          </cell>
          <cell r="AU53" t="str">
            <v/>
          </cell>
          <cell r="AV53" t="str">
            <v/>
          </cell>
          <cell r="AW53" t="str">
            <v/>
          </cell>
          <cell r="AX53" t="str">
            <v/>
          </cell>
          <cell r="AY53" t="str">
            <v/>
          </cell>
          <cell r="AZ53" t="str">
            <v/>
          </cell>
          <cell r="BA53" t="str">
            <v/>
          </cell>
          <cell r="BB53" t="str">
            <v/>
          </cell>
          <cell r="BC53" t="str">
            <v/>
          </cell>
        </row>
        <row r="54">
          <cell r="B54" t="str">
            <v>ALSHAY - Air</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t="str">
            <v/>
          </cell>
          <cell r="AI54" t="str">
            <v/>
          </cell>
          <cell r="AJ54" t="str">
            <v/>
          </cell>
          <cell r="AK54" t="str">
            <v/>
          </cell>
          <cell r="AL54" t="str">
            <v/>
          </cell>
          <cell r="AM54" t="str">
            <v/>
          </cell>
          <cell r="AN54" t="str">
            <v/>
          </cell>
          <cell r="AO54" t="str">
            <v/>
          </cell>
          <cell r="AP54" t="str">
            <v/>
          </cell>
          <cell r="AQ54" t="str">
            <v/>
          </cell>
          <cell r="AR54" t="str">
            <v/>
          </cell>
          <cell r="AS54" t="str">
            <v/>
          </cell>
          <cell r="AT54" t="str">
            <v/>
          </cell>
          <cell r="AU54" t="str">
            <v/>
          </cell>
          <cell r="AV54" t="str">
            <v/>
          </cell>
          <cell r="AW54" t="str">
            <v/>
          </cell>
          <cell r="AX54" t="str">
            <v/>
          </cell>
          <cell r="AY54" t="str">
            <v/>
          </cell>
          <cell r="AZ54" t="str">
            <v/>
          </cell>
          <cell r="BA54" t="str">
            <v/>
          </cell>
          <cell r="BB54" t="str">
            <v/>
          </cell>
          <cell r="BC54" t="str">
            <v/>
          </cell>
        </row>
        <row r="55">
          <cell r="B55" t="str">
            <v>ALSHAY - Sea</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t="str">
            <v/>
          </cell>
          <cell r="AI55" t="str">
            <v/>
          </cell>
          <cell r="AJ55" t="str">
            <v/>
          </cell>
          <cell r="AK55" t="str">
            <v/>
          </cell>
          <cell r="AL55" t="str">
            <v/>
          </cell>
          <cell r="AM55" t="str">
            <v/>
          </cell>
          <cell r="AN55" t="str">
            <v/>
          </cell>
          <cell r="AO55" t="str">
            <v/>
          </cell>
          <cell r="AP55" t="str">
            <v/>
          </cell>
          <cell r="AQ55" t="str">
            <v/>
          </cell>
          <cell r="AR55" t="str">
            <v/>
          </cell>
          <cell r="AS55" t="str">
            <v/>
          </cell>
          <cell r="AT55" t="str">
            <v/>
          </cell>
          <cell r="AU55" t="str">
            <v/>
          </cell>
          <cell r="AV55" t="str">
            <v/>
          </cell>
          <cell r="AW55" t="str">
            <v/>
          </cell>
          <cell r="AX55" t="str">
            <v/>
          </cell>
          <cell r="AY55" t="str">
            <v/>
          </cell>
          <cell r="AZ55" t="str">
            <v/>
          </cell>
          <cell r="BA55" t="str">
            <v/>
          </cell>
          <cell r="BB55" t="str">
            <v/>
          </cell>
          <cell r="BC55" t="str">
            <v/>
          </cell>
        </row>
        <row r="56">
          <cell r="B56" t="str">
            <v>ALSHPD - Air</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t="str">
            <v/>
          </cell>
          <cell r="AI56" t="str">
            <v/>
          </cell>
          <cell r="AJ56" t="str">
            <v/>
          </cell>
          <cell r="AK56" t="str">
            <v/>
          </cell>
          <cell r="AL56" t="str">
            <v/>
          </cell>
          <cell r="AM56" t="str">
            <v/>
          </cell>
          <cell r="AN56" t="str">
            <v/>
          </cell>
          <cell r="AO56" t="str">
            <v/>
          </cell>
          <cell r="AP56" t="str">
            <v/>
          </cell>
          <cell r="AQ56" t="str">
            <v/>
          </cell>
          <cell r="AR56" t="str">
            <v/>
          </cell>
          <cell r="AS56" t="str">
            <v/>
          </cell>
          <cell r="AT56" t="str">
            <v/>
          </cell>
          <cell r="AU56" t="str">
            <v/>
          </cell>
          <cell r="AV56" t="str">
            <v/>
          </cell>
          <cell r="AW56" t="str">
            <v/>
          </cell>
          <cell r="AX56" t="str">
            <v/>
          </cell>
          <cell r="AY56" t="str">
            <v/>
          </cell>
          <cell r="AZ56" t="str">
            <v/>
          </cell>
          <cell r="BA56" t="str">
            <v/>
          </cell>
          <cell r="BB56" t="str">
            <v/>
          </cell>
          <cell r="BC56" t="str">
            <v/>
          </cell>
        </row>
        <row r="57">
          <cell r="B57" t="str">
            <v>ALSHPD - Sea</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t="str">
            <v/>
          </cell>
          <cell r="AI57" t="str">
            <v/>
          </cell>
          <cell r="AJ57" t="str">
            <v/>
          </cell>
          <cell r="AK57" t="str">
            <v/>
          </cell>
          <cell r="AL57" t="str">
            <v/>
          </cell>
          <cell r="AM57" t="str">
            <v/>
          </cell>
          <cell r="AN57" t="str">
            <v/>
          </cell>
          <cell r="AO57" t="str">
            <v/>
          </cell>
          <cell r="AP57" t="str">
            <v/>
          </cell>
          <cell r="AQ57" t="str">
            <v/>
          </cell>
          <cell r="AR57" t="str">
            <v/>
          </cell>
          <cell r="AS57" t="str">
            <v/>
          </cell>
          <cell r="AT57" t="str">
            <v/>
          </cell>
          <cell r="AU57" t="str">
            <v/>
          </cell>
          <cell r="AV57" t="str">
            <v/>
          </cell>
          <cell r="AW57" t="str">
            <v/>
          </cell>
          <cell r="AX57" t="str">
            <v/>
          </cell>
          <cell r="AY57" t="str">
            <v/>
          </cell>
          <cell r="AZ57" t="str">
            <v/>
          </cell>
          <cell r="BA57" t="str">
            <v/>
          </cell>
          <cell r="BB57" t="str">
            <v/>
          </cell>
          <cell r="BC57" t="str">
            <v/>
          </cell>
        </row>
        <row r="58">
          <cell r="B58" t="str">
            <v>AMC - Air</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t="str">
            <v/>
          </cell>
          <cell r="AI58" t="str">
            <v/>
          </cell>
          <cell r="AJ58" t="str">
            <v/>
          </cell>
          <cell r="AK58" t="str">
            <v/>
          </cell>
          <cell r="AL58" t="str">
            <v/>
          </cell>
          <cell r="AM58" t="str">
            <v/>
          </cell>
          <cell r="AN58" t="str">
            <v/>
          </cell>
          <cell r="AO58" t="str">
            <v/>
          </cell>
          <cell r="AP58" t="str">
            <v/>
          </cell>
          <cell r="AQ58" t="str">
            <v/>
          </cell>
          <cell r="AR58" t="str">
            <v/>
          </cell>
          <cell r="AS58" t="str">
            <v/>
          </cell>
          <cell r="AT58" t="str">
            <v/>
          </cell>
          <cell r="AU58" t="str">
            <v/>
          </cell>
          <cell r="AV58" t="str">
            <v/>
          </cell>
          <cell r="AW58" t="str">
            <v/>
          </cell>
          <cell r="AX58" t="str">
            <v/>
          </cell>
          <cell r="AY58" t="str">
            <v/>
          </cell>
          <cell r="AZ58" t="str">
            <v/>
          </cell>
          <cell r="BA58" t="str">
            <v/>
          </cell>
          <cell r="BB58" t="str">
            <v/>
          </cell>
          <cell r="BC58" t="str">
            <v/>
          </cell>
        </row>
        <row r="59">
          <cell r="B59" t="str">
            <v>AMC - Sea</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t="str">
            <v/>
          </cell>
          <cell r="AI59" t="str">
            <v/>
          </cell>
          <cell r="AJ59" t="str">
            <v/>
          </cell>
          <cell r="AK59" t="str">
            <v/>
          </cell>
          <cell r="AL59" t="str">
            <v/>
          </cell>
          <cell r="AM59" t="str">
            <v/>
          </cell>
          <cell r="AN59" t="str">
            <v/>
          </cell>
          <cell r="AO59" t="str">
            <v/>
          </cell>
          <cell r="AP59" t="str">
            <v/>
          </cell>
          <cell r="AQ59" t="str">
            <v/>
          </cell>
          <cell r="AR59" t="str">
            <v/>
          </cell>
          <cell r="AS59" t="str">
            <v/>
          </cell>
          <cell r="AT59" t="str">
            <v/>
          </cell>
          <cell r="AU59" t="str">
            <v/>
          </cell>
          <cell r="AV59" t="str">
            <v/>
          </cell>
          <cell r="AW59" t="str">
            <v/>
          </cell>
          <cell r="AX59" t="str">
            <v/>
          </cell>
          <cell r="AY59" t="str">
            <v/>
          </cell>
          <cell r="AZ59" t="str">
            <v/>
          </cell>
          <cell r="BA59" t="str">
            <v/>
          </cell>
          <cell r="BB59" t="str">
            <v/>
          </cell>
          <cell r="BC59" t="str">
            <v/>
          </cell>
        </row>
        <row r="60">
          <cell r="B60" t="str">
            <v>AMFASH - Air</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t="str">
            <v/>
          </cell>
          <cell r="AI60" t="str">
            <v/>
          </cell>
          <cell r="AJ60" t="str">
            <v/>
          </cell>
          <cell r="AK60" t="str">
            <v/>
          </cell>
          <cell r="AL60" t="str">
            <v/>
          </cell>
          <cell r="AM60" t="str">
            <v/>
          </cell>
          <cell r="AN60" t="str">
            <v/>
          </cell>
          <cell r="AO60" t="str">
            <v/>
          </cell>
          <cell r="AP60" t="str">
            <v/>
          </cell>
          <cell r="AQ60" t="str">
            <v/>
          </cell>
          <cell r="AR60" t="str">
            <v/>
          </cell>
          <cell r="AS60" t="str">
            <v/>
          </cell>
          <cell r="AT60" t="str">
            <v/>
          </cell>
          <cell r="AU60" t="str">
            <v/>
          </cell>
          <cell r="AV60" t="str">
            <v/>
          </cell>
          <cell r="AW60" t="str">
            <v/>
          </cell>
          <cell r="AX60" t="str">
            <v/>
          </cell>
          <cell r="AY60" t="str">
            <v/>
          </cell>
          <cell r="AZ60" t="str">
            <v/>
          </cell>
          <cell r="BA60" t="str">
            <v/>
          </cell>
          <cell r="BB60" t="str">
            <v/>
          </cell>
          <cell r="BC60" t="str">
            <v/>
          </cell>
        </row>
        <row r="61">
          <cell r="B61" t="str">
            <v>AMFASH - Sea</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t="str">
            <v/>
          </cell>
          <cell r="AI61" t="str">
            <v/>
          </cell>
          <cell r="AJ61" t="str">
            <v/>
          </cell>
          <cell r="AK61" t="str">
            <v/>
          </cell>
          <cell r="AL61" t="str">
            <v/>
          </cell>
          <cell r="AM61" t="str">
            <v/>
          </cell>
          <cell r="AN61" t="str">
            <v/>
          </cell>
          <cell r="AO61" t="str">
            <v/>
          </cell>
          <cell r="AP61" t="str">
            <v/>
          </cell>
          <cell r="AQ61" t="str">
            <v/>
          </cell>
          <cell r="AR61" t="str">
            <v/>
          </cell>
          <cell r="AS61" t="str">
            <v/>
          </cell>
          <cell r="AT61" t="str">
            <v/>
          </cell>
          <cell r="AU61" t="str">
            <v/>
          </cell>
          <cell r="AV61" t="str">
            <v/>
          </cell>
          <cell r="AW61" t="str">
            <v/>
          </cell>
          <cell r="AX61" t="str">
            <v/>
          </cell>
          <cell r="AY61" t="str">
            <v/>
          </cell>
          <cell r="AZ61" t="str">
            <v/>
          </cell>
          <cell r="BA61" t="str">
            <v/>
          </cell>
          <cell r="BB61" t="str">
            <v/>
          </cell>
          <cell r="BC61" t="str">
            <v/>
          </cell>
        </row>
        <row r="62">
          <cell r="B62" t="str">
            <v>AMIEE - Air</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t="str">
            <v/>
          </cell>
          <cell r="AI62" t="str">
            <v/>
          </cell>
          <cell r="AJ62" t="str">
            <v/>
          </cell>
          <cell r="AK62" t="str">
            <v/>
          </cell>
          <cell r="AL62" t="str">
            <v/>
          </cell>
          <cell r="AM62" t="str">
            <v/>
          </cell>
          <cell r="AN62" t="str">
            <v/>
          </cell>
          <cell r="AO62" t="str">
            <v/>
          </cell>
          <cell r="AP62" t="str">
            <v/>
          </cell>
          <cell r="AQ62" t="str">
            <v/>
          </cell>
          <cell r="AR62" t="str">
            <v/>
          </cell>
          <cell r="AS62" t="str">
            <v/>
          </cell>
          <cell r="AT62" t="str">
            <v/>
          </cell>
          <cell r="AU62" t="str">
            <v/>
          </cell>
          <cell r="AV62" t="str">
            <v/>
          </cell>
          <cell r="AW62" t="str">
            <v/>
          </cell>
          <cell r="AX62" t="str">
            <v/>
          </cell>
          <cell r="AY62" t="str">
            <v/>
          </cell>
          <cell r="AZ62" t="str">
            <v/>
          </cell>
          <cell r="BA62" t="str">
            <v/>
          </cell>
          <cell r="BB62" t="str">
            <v/>
          </cell>
          <cell r="BC62" t="str">
            <v/>
          </cell>
        </row>
        <row r="63">
          <cell r="B63" t="str">
            <v>AMIEE - Sea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t="str">
            <v/>
          </cell>
          <cell r="AI63" t="str">
            <v/>
          </cell>
          <cell r="AJ63" t="str">
            <v/>
          </cell>
          <cell r="AK63" t="str">
            <v/>
          </cell>
          <cell r="AL63" t="str">
            <v/>
          </cell>
          <cell r="AM63" t="str">
            <v/>
          </cell>
          <cell r="AN63" t="str">
            <v/>
          </cell>
          <cell r="AO63" t="str">
            <v/>
          </cell>
          <cell r="AP63" t="str">
            <v/>
          </cell>
          <cell r="AQ63" t="str">
            <v/>
          </cell>
          <cell r="AR63" t="str">
            <v/>
          </cell>
          <cell r="AS63" t="str">
            <v/>
          </cell>
          <cell r="AT63" t="str">
            <v/>
          </cell>
          <cell r="AU63" t="str">
            <v/>
          </cell>
          <cell r="AV63" t="str">
            <v/>
          </cell>
          <cell r="AW63" t="str">
            <v/>
          </cell>
          <cell r="AX63" t="str">
            <v/>
          </cell>
          <cell r="AY63" t="str">
            <v/>
          </cell>
          <cell r="AZ63" t="str">
            <v/>
          </cell>
          <cell r="BA63" t="str">
            <v/>
          </cell>
          <cell r="BB63" t="str">
            <v/>
          </cell>
          <cell r="BC63" t="str">
            <v/>
          </cell>
        </row>
        <row r="64">
          <cell r="B64" t="str">
            <v>AMTC - Air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t="str">
            <v/>
          </cell>
          <cell r="AI64" t="str">
            <v/>
          </cell>
          <cell r="AJ64" t="str">
            <v/>
          </cell>
          <cell r="AK64" t="str">
            <v/>
          </cell>
          <cell r="AL64" t="str">
            <v/>
          </cell>
          <cell r="AM64" t="str">
            <v/>
          </cell>
          <cell r="AN64" t="str">
            <v/>
          </cell>
          <cell r="AO64" t="str">
            <v/>
          </cell>
          <cell r="AP64" t="str">
            <v/>
          </cell>
          <cell r="AQ64" t="str">
            <v/>
          </cell>
          <cell r="AR64" t="str">
            <v/>
          </cell>
          <cell r="AS64" t="str">
            <v/>
          </cell>
          <cell r="AT64" t="str">
            <v/>
          </cell>
          <cell r="AU64" t="str">
            <v/>
          </cell>
          <cell r="AV64" t="str">
            <v/>
          </cell>
          <cell r="AW64" t="str">
            <v/>
          </cell>
          <cell r="AX64" t="str">
            <v/>
          </cell>
          <cell r="AY64" t="str">
            <v/>
          </cell>
          <cell r="AZ64" t="str">
            <v/>
          </cell>
          <cell r="BA64" t="str">
            <v/>
          </cell>
          <cell r="BB64" t="str">
            <v/>
          </cell>
          <cell r="BC64" t="str">
            <v/>
          </cell>
        </row>
        <row r="65">
          <cell r="B65" t="str">
            <v>AMTC - Sea</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t="str">
            <v/>
          </cell>
          <cell r="AI65" t="str">
            <v/>
          </cell>
          <cell r="AJ65" t="str">
            <v/>
          </cell>
          <cell r="AK65" t="str">
            <v/>
          </cell>
          <cell r="AL65" t="str">
            <v/>
          </cell>
          <cell r="AM65" t="str">
            <v/>
          </cell>
          <cell r="AN65" t="str">
            <v/>
          </cell>
          <cell r="AO65" t="str">
            <v/>
          </cell>
          <cell r="AP65" t="str">
            <v/>
          </cell>
          <cell r="AQ65" t="str">
            <v/>
          </cell>
          <cell r="AR65" t="str">
            <v/>
          </cell>
          <cell r="AS65" t="str">
            <v/>
          </cell>
          <cell r="AT65" t="str">
            <v/>
          </cell>
          <cell r="AU65" t="str">
            <v/>
          </cell>
          <cell r="AV65" t="str">
            <v/>
          </cell>
          <cell r="AW65" t="str">
            <v/>
          </cell>
          <cell r="AX65" t="str">
            <v/>
          </cell>
          <cell r="AY65" t="str">
            <v/>
          </cell>
          <cell r="AZ65" t="str">
            <v/>
          </cell>
          <cell r="BA65" t="str">
            <v/>
          </cell>
          <cell r="BB65" t="str">
            <v/>
          </cell>
          <cell r="BC65" t="str">
            <v/>
          </cell>
        </row>
        <row r="66">
          <cell r="B66" t="str">
            <v>ANAN - Air</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t="str">
            <v/>
          </cell>
          <cell r="AI66" t="str">
            <v/>
          </cell>
          <cell r="AJ66" t="str">
            <v/>
          </cell>
          <cell r="AK66" t="str">
            <v/>
          </cell>
          <cell r="AL66" t="str">
            <v/>
          </cell>
          <cell r="AM66" t="str">
            <v/>
          </cell>
          <cell r="AN66" t="str">
            <v/>
          </cell>
          <cell r="AO66" t="str">
            <v/>
          </cell>
          <cell r="AP66" t="str">
            <v/>
          </cell>
          <cell r="AQ66" t="str">
            <v/>
          </cell>
          <cell r="AR66" t="str">
            <v/>
          </cell>
          <cell r="AS66" t="str">
            <v/>
          </cell>
          <cell r="AT66" t="str">
            <v/>
          </cell>
          <cell r="AU66" t="str">
            <v/>
          </cell>
          <cell r="AV66" t="str">
            <v/>
          </cell>
          <cell r="AW66" t="str">
            <v/>
          </cell>
          <cell r="AX66" t="str">
            <v/>
          </cell>
          <cell r="AY66" t="str">
            <v/>
          </cell>
          <cell r="AZ66" t="str">
            <v/>
          </cell>
          <cell r="BA66" t="str">
            <v/>
          </cell>
          <cell r="BB66" t="str">
            <v/>
          </cell>
          <cell r="BC66" t="str">
            <v/>
          </cell>
        </row>
        <row r="67">
          <cell r="B67" t="str">
            <v>ANAN - Sea</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t="str">
            <v/>
          </cell>
          <cell r="AI67" t="str">
            <v/>
          </cell>
          <cell r="AJ67" t="str">
            <v/>
          </cell>
          <cell r="AK67" t="str">
            <v/>
          </cell>
          <cell r="AL67" t="str">
            <v/>
          </cell>
          <cell r="AM67" t="str">
            <v/>
          </cell>
          <cell r="AN67" t="str">
            <v/>
          </cell>
          <cell r="AO67" t="str">
            <v/>
          </cell>
          <cell r="AP67" t="str">
            <v/>
          </cell>
          <cell r="AQ67" t="str">
            <v/>
          </cell>
          <cell r="AR67" t="str">
            <v/>
          </cell>
          <cell r="AS67" t="str">
            <v/>
          </cell>
          <cell r="AT67" t="str">
            <v/>
          </cell>
          <cell r="AU67" t="str">
            <v/>
          </cell>
          <cell r="AV67" t="str">
            <v/>
          </cell>
          <cell r="AW67" t="str">
            <v/>
          </cell>
          <cell r="AX67" t="str">
            <v/>
          </cell>
          <cell r="AY67" t="str">
            <v/>
          </cell>
          <cell r="AZ67" t="str">
            <v/>
          </cell>
          <cell r="BA67" t="str">
            <v/>
          </cell>
          <cell r="BB67" t="str">
            <v/>
          </cell>
          <cell r="BC67" t="str">
            <v/>
          </cell>
        </row>
        <row r="68">
          <cell r="B68" t="str">
            <v>ANCHOR - Air</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t="str">
            <v/>
          </cell>
          <cell r="AI68" t="str">
            <v/>
          </cell>
          <cell r="AJ68" t="str">
            <v/>
          </cell>
          <cell r="AK68" t="str">
            <v/>
          </cell>
          <cell r="AL68" t="str">
            <v/>
          </cell>
          <cell r="AM68" t="str">
            <v/>
          </cell>
          <cell r="AN68" t="str">
            <v/>
          </cell>
          <cell r="AO68" t="str">
            <v/>
          </cell>
          <cell r="AP68" t="str">
            <v/>
          </cell>
          <cell r="AQ68" t="str">
            <v/>
          </cell>
          <cell r="AR68" t="str">
            <v/>
          </cell>
          <cell r="AS68" t="str">
            <v/>
          </cell>
          <cell r="AT68" t="str">
            <v/>
          </cell>
          <cell r="AU68" t="str">
            <v/>
          </cell>
          <cell r="AV68" t="str">
            <v/>
          </cell>
          <cell r="AW68" t="str">
            <v/>
          </cell>
          <cell r="AX68" t="str">
            <v/>
          </cell>
          <cell r="AY68" t="str">
            <v/>
          </cell>
          <cell r="AZ68" t="str">
            <v/>
          </cell>
          <cell r="BA68" t="str">
            <v/>
          </cell>
          <cell r="BB68" t="str">
            <v/>
          </cell>
          <cell r="BC68" t="str">
            <v/>
          </cell>
        </row>
        <row r="69">
          <cell r="B69" t="str">
            <v>ANCHOR - Sea</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t="str">
            <v/>
          </cell>
          <cell r="AI69" t="str">
            <v/>
          </cell>
          <cell r="AJ69" t="str">
            <v/>
          </cell>
          <cell r="AK69" t="str">
            <v/>
          </cell>
          <cell r="AL69" t="str">
            <v/>
          </cell>
          <cell r="AM69" t="str">
            <v/>
          </cell>
          <cell r="AN69" t="str">
            <v/>
          </cell>
          <cell r="AO69" t="str">
            <v/>
          </cell>
          <cell r="AP69" t="str">
            <v/>
          </cell>
          <cell r="AQ69" t="str">
            <v/>
          </cell>
          <cell r="AR69" t="str">
            <v/>
          </cell>
          <cell r="AS69" t="str">
            <v/>
          </cell>
          <cell r="AT69" t="str">
            <v/>
          </cell>
          <cell r="AU69" t="str">
            <v/>
          </cell>
          <cell r="AV69" t="str">
            <v/>
          </cell>
          <cell r="AW69" t="str">
            <v/>
          </cell>
          <cell r="AX69" t="str">
            <v/>
          </cell>
          <cell r="AY69" t="str">
            <v/>
          </cell>
          <cell r="AZ69" t="str">
            <v/>
          </cell>
          <cell r="BA69" t="str">
            <v/>
          </cell>
          <cell r="BB69" t="str">
            <v/>
          </cell>
          <cell r="BC69" t="str">
            <v/>
          </cell>
        </row>
        <row r="70">
          <cell r="B70" t="str">
            <v>ANNINC - Air</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t="str">
            <v/>
          </cell>
          <cell r="AI70" t="str">
            <v/>
          </cell>
          <cell r="AJ70" t="str">
            <v/>
          </cell>
          <cell r="AK70" t="str">
            <v/>
          </cell>
          <cell r="AL70" t="str">
            <v/>
          </cell>
          <cell r="AM70" t="str">
            <v/>
          </cell>
          <cell r="AN70" t="str">
            <v/>
          </cell>
          <cell r="AO70" t="str">
            <v/>
          </cell>
          <cell r="AP70" t="str">
            <v/>
          </cell>
          <cell r="AQ70" t="str">
            <v/>
          </cell>
          <cell r="AR70" t="str">
            <v/>
          </cell>
          <cell r="AS70" t="str">
            <v/>
          </cell>
          <cell r="AT70" t="str">
            <v/>
          </cell>
          <cell r="AU70" t="str">
            <v/>
          </cell>
          <cell r="AV70" t="str">
            <v/>
          </cell>
          <cell r="AW70" t="str">
            <v/>
          </cell>
          <cell r="AX70" t="str">
            <v/>
          </cell>
          <cell r="AY70" t="str">
            <v/>
          </cell>
          <cell r="AZ70" t="str">
            <v/>
          </cell>
          <cell r="BA70" t="str">
            <v/>
          </cell>
          <cell r="BB70" t="str">
            <v/>
          </cell>
          <cell r="BC70" t="str">
            <v/>
          </cell>
        </row>
        <row r="71">
          <cell r="B71" t="str">
            <v>ANNINC - Sea</v>
          </cell>
          <cell r="C71">
            <v>0</v>
          </cell>
          <cell r="D71">
            <v>45</v>
          </cell>
          <cell r="E71">
            <v>16</v>
          </cell>
          <cell r="F71">
            <v>199</v>
          </cell>
          <cell r="G71">
            <v>0</v>
          </cell>
          <cell r="H71">
            <v>0</v>
          </cell>
          <cell r="I71">
            <v>143</v>
          </cell>
          <cell r="J71">
            <v>134</v>
          </cell>
          <cell r="K71">
            <v>31</v>
          </cell>
          <cell r="L71">
            <v>2</v>
          </cell>
          <cell r="M71">
            <v>21</v>
          </cell>
          <cell r="N71">
            <v>182</v>
          </cell>
          <cell r="O71">
            <v>0</v>
          </cell>
          <cell r="P71">
            <v>0</v>
          </cell>
          <cell r="Q71">
            <v>71</v>
          </cell>
          <cell r="R71">
            <v>52</v>
          </cell>
          <cell r="S71">
            <v>95</v>
          </cell>
          <cell r="T71">
            <v>61</v>
          </cell>
          <cell r="U71">
            <v>0</v>
          </cell>
          <cell r="V71">
            <v>204</v>
          </cell>
          <cell r="W71">
            <v>45</v>
          </cell>
          <cell r="X71">
            <v>7</v>
          </cell>
          <cell r="Y71">
            <v>88</v>
          </cell>
          <cell r="Z71">
            <v>63</v>
          </cell>
          <cell r="AA71">
            <v>215</v>
          </cell>
          <cell r="AB71">
            <v>0</v>
          </cell>
          <cell r="AC71">
            <v>15</v>
          </cell>
          <cell r="AD71">
            <v>61</v>
          </cell>
          <cell r="AE71">
            <v>103</v>
          </cell>
          <cell r="AF71">
            <v>95</v>
          </cell>
          <cell r="AG71">
            <v>1</v>
          </cell>
          <cell r="AH71" t="str">
            <v/>
          </cell>
          <cell r="AI71" t="str">
            <v/>
          </cell>
          <cell r="AJ71" t="str">
            <v/>
          </cell>
          <cell r="AK71" t="str">
            <v/>
          </cell>
          <cell r="AL71" t="str">
            <v/>
          </cell>
          <cell r="AM71" t="str">
            <v/>
          </cell>
          <cell r="AN71" t="str">
            <v/>
          </cell>
          <cell r="AO71" t="str">
            <v/>
          </cell>
          <cell r="AP71" t="str">
            <v/>
          </cell>
          <cell r="AQ71" t="str">
            <v/>
          </cell>
          <cell r="AR71" t="str">
            <v/>
          </cell>
          <cell r="AS71" t="str">
            <v/>
          </cell>
          <cell r="AT71" t="str">
            <v/>
          </cell>
          <cell r="AU71" t="str">
            <v/>
          </cell>
          <cell r="AV71" t="str">
            <v/>
          </cell>
          <cell r="AW71" t="str">
            <v/>
          </cell>
          <cell r="AX71" t="str">
            <v/>
          </cell>
          <cell r="AY71" t="str">
            <v/>
          </cell>
          <cell r="AZ71" t="str">
            <v/>
          </cell>
          <cell r="BA71" t="str">
            <v/>
          </cell>
          <cell r="BB71" t="str">
            <v/>
          </cell>
          <cell r="BC71" t="str">
            <v/>
          </cell>
        </row>
        <row r="72">
          <cell r="B72" t="str">
            <v>ANNTLR - Air</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t="str">
            <v/>
          </cell>
          <cell r="AI72" t="str">
            <v/>
          </cell>
          <cell r="AJ72" t="str">
            <v/>
          </cell>
          <cell r="AK72" t="str">
            <v/>
          </cell>
          <cell r="AL72" t="str">
            <v/>
          </cell>
          <cell r="AM72" t="str">
            <v/>
          </cell>
          <cell r="AN72" t="str">
            <v/>
          </cell>
          <cell r="AO72" t="str">
            <v/>
          </cell>
          <cell r="AP72" t="str">
            <v/>
          </cell>
          <cell r="AQ72" t="str">
            <v/>
          </cell>
          <cell r="AR72" t="str">
            <v/>
          </cell>
          <cell r="AS72" t="str">
            <v/>
          </cell>
          <cell r="AT72" t="str">
            <v/>
          </cell>
          <cell r="AU72" t="str">
            <v/>
          </cell>
          <cell r="AV72" t="str">
            <v/>
          </cell>
          <cell r="AW72" t="str">
            <v/>
          </cell>
          <cell r="AX72" t="str">
            <v/>
          </cell>
          <cell r="AY72" t="str">
            <v/>
          </cell>
          <cell r="AZ72" t="str">
            <v/>
          </cell>
          <cell r="BA72" t="str">
            <v/>
          </cell>
          <cell r="BB72" t="str">
            <v/>
          </cell>
          <cell r="BC72" t="str">
            <v/>
          </cell>
        </row>
        <row r="73">
          <cell r="B73" t="str">
            <v>ANNTLR - Sea</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t="str">
            <v/>
          </cell>
          <cell r="AI73" t="str">
            <v/>
          </cell>
          <cell r="AJ73" t="str">
            <v/>
          </cell>
          <cell r="AK73" t="str">
            <v/>
          </cell>
          <cell r="AL73" t="str">
            <v/>
          </cell>
          <cell r="AM73" t="str">
            <v/>
          </cell>
          <cell r="AN73" t="str">
            <v/>
          </cell>
          <cell r="AO73" t="str">
            <v/>
          </cell>
          <cell r="AP73" t="str">
            <v/>
          </cell>
          <cell r="AQ73" t="str">
            <v/>
          </cell>
          <cell r="AR73" t="str">
            <v/>
          </cell>
          <cell r="AS73" t="str">
            <v/>
          </cell>
          <cell r="AT73" t="str">
            <v/>
          </cell>
          <cell r="AU73" t="str">
            <v/>
          </cell>
          <cell r="AV73" t="str">
            <v/>
          </cell>
          <cell r="AW73" t="str">
            <v/>
          </cell>
          <cell r="AX73" t="str">
            <v/>
          </cell>
          <cell r="AY73" t="str">
            <v/>
          </cell>
          <cell r="AZ73" t="str">
            <v/>
          </cell>
          <cell r="BA73" t="str">
            <v/>
          </cell>
          <cell r="BB73" t="str">
            <v/>
          </cell>
          <cell r="BC73" t="str">
            <v/>
          </cell>
        </row>
        <row r="74">
          <cell r="B74" t="str">
            <v>APACAS - Air</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t="str">
            <v/>
          </cell>
          <cell r="AI74" t="str">
            <v/>
          </cell>
          <cell r="AJ74" t="str">
            <v/>
          </cell>
          <cell r="AK74" t="str">
            <v/>
          </cell>
          <cell r="AL74" t="str">
            <v/>
          </cell>
          <cell r="AM74" t="str">
            <v/>
          </cell>
          <cell r="AN74" t="str">
            <v/>
          </cell>
          <cell r="AO74" t="str">
            <v/>
          </cell>
          <cell r="AP74" t="str">
            <v/>
          </cell>
          <cell r="AQ74" t="str">
            <v/>
          </cell>
          <cell r="AR74" t="str">
            <v/>
          </cell>
          <cell r="AS74" t="str">
            <v/>
          </cell>
          <cell r="AT74" t="str">
            <v/>
          </cell>
          <cell r="AU74" t="str">
            <v/>
          </cell>
          <cell r="AV74" t="str">
            <v/>
          </cell>
          <cell r="AW74" t="str">
            <v/>
          </cell>
          <cell r="AX74" t="str">
            <v/>
          </cell>
          <cell r="AY74" t="str">
            <v/>
          </cell>
          <cell r="AZ74" t="str">
            <v/>
          </cell>
          <cell r="BA74" t="str">
            <v/>
          </cell>
          <cell r="BB74" t="str">
            <v/>
          </cell>
          <cell r="BC74" t="str">
            <v/>
          </cell>
        </row>
        <row r="75">
          <cell r="B75" t="str">
            <v>APACAS - Sea</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t="str">
            <v/>
          </cell>
          <cell r="AI75" t="str">
            <v/>
          </cell>
          <cell r="AJ75" t="str">
            <v/>
          </cell>
          <cell r="AK75" t="str">
            <v/>
          </cell>
          <cell r="AL75" t="str">
            <v/>
          </cell>
          <cell r="AM75" t="str">
            <v/>
          </cell>
          <cell r="AN75" t="str">
            <v/>
          </cell>
          <cell r="AO75" t="str">
            <v/>
          </cell>
          <cell r="AP75" t="str">
            <v/>
          </cell>
          <cell r="AQ75" t="str">
            <v/>
          </cell>
          <cell r="AR75" t="str">
            <v/>
          </cell>
          <cell r="AS75" t="str">
            <v/>
          </cell>
          <cell r="AT75" t="str">
            <v/>
          </cell>
          <cell r="AU75" t="str">
            <v/>
          </cell>
          <cell r="AV75" t="str">
            <v/>
          </cell>
          <cell r="AW75" t="str">
            <v/>
          </cell>
          <cell r="AX75" t="str">
            <v/>
          </cell>
          <cell r="AY75" t="str">
            <v/>
          </cell>
          <cell r="AZ75" t="str">
            <v/>
          </cell>
          <cell r="BA75" t="str">
            <v/>
          </cell>
          <cell r="BB75" t="str">
            <v/>
          </cell>
          <cell r="BC75" t="str">
            <v/>
          </cell>
        </row>
        <row r="76">
          <cell r="B76" t="str">
            <v>APP360 - Air</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t="str">
            <v/>
          </cell>
          <cell r="AI76" t="str">
            <v/>
          </cell>
          <cell r="AJ76" t="str">
            <v/>
          </cell>
          <cell r="AK76" t="str">
            <v/>
          </cell>
          <cell r="AL76" t="str">
            <v/>
          </cell>
          <cell r="AM76" t="str">
            <v/>
          </cell>
          <cell r="AN76" t="str">
            <v/>
          </cell>
          <cell r="AO76" t="str">
            <v/>
          </cell>
          <cell r="AP76" t="str">
            <v/>
          </cell>
          <cell r="AQ76" t="str">
            <v/>
          </cell>
          <cell r="AR76" t="str">
            <v/>
          </cell>
          <cell r="AS76" t="str">
            <v/>
          </cell>
          <cell r="AT76" t="str">
            <v/>
          </cell>
          <cell r="AU76" t="str">
            <v/>
          </cell>
          <cell r="AV76" t="str">
            <v/>
          </cell>
          <cell r="AW76" t="str">
            <v/>
          </cell>
          <cell r="AX76" t="str">
            <v/>
          </cell>
          <cell r="AY76" t="str">
            <v/>
          </cell>
          <cell r="AZ76" t="str">
            <v/>
          </cell>
          <cell r="BA76" t="str">
            <v/>
          </cell>
          <cell r="BB76" t="str">
            <v/>
          </cell>
          <cell r="BC76" t="str">
            <v/>
          </cell>
        </row>
        <row r="77">
          <cell r="B77" t="str">
            <v>APP360 - Sea</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t="str">
            <v/>
          </cell>
          <cell r="AI77" t="str">
            <v/>
          </cell>
          <cell r="AJ77" t="str">
            <v/>
          </cell>
          <cell r="AK77" t="str">
            <v/>
          </cell>
          <cell r="AL77" t="str">
            <v/>
          </cell>
          <cell r="AM77" t="str">
            <v/>
          </cell>
          <cell r="AN77" t="str">
            <v/>
          </cell>
          <cell r="AO77" t="str">
            <v/>
          </cell>
          <cell r="AP77" t="str">
            <v/>
          </cell>
          <cell r="AQ77" t="str">
            <v/>
          </cell>
          <cell r="AR77" t="str">
            <v/>
          </cell>
          <cell r="AS77" t="str">
            <v/>
          </cell>
          <cell r="AT77" t="str">
            <v/>
          </cell>
          <cell r="AU77" t="str">
            <v/>
          </cell>
          <cell r="AV77" t="str">
            <v/>
          </cell>
          <cell r="AW77" t="str">
            <v/>
          </cell>
          <cell r="AX77" t="str">
            <v/>
          </cell>
          <cell r="AY77" t="str">
            <v/>
          </cell>
          <cell r="AZ77" t="str">
            <v/>
          </cell>
          <cell r="BA77" t="str">
            <v/>
          </cell>
          <cell r="BB77" t="str">
            <v/>
          </cell>
          <cell r="BC77" t="str">
            <v/>
          </cell>
        </row>
        <row r="78">
          <cell r="B78" t="str">
            <v>APPLS - Air</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t="str">
            <v/>
          </cell>
          <cell r="AI78" t="str">
            <v/>
          </cell>
          <cell r="AJ78" t="str">
            <v/>
          </cell>
          <cell r="AK78" t="str">
            <v/>
          </cell>
          <cell r="AL78" t="str">
            <v/>
          </cell>
          <cell r="AM78" t="str">
            <v/>
          </cell>
          <cell r="AN78" t="str">
            <v/>
          </cell>
          <cell r="AO78" t="str">
            <v/>
          </cell>
          <cell r="AP78" t="str">
            <v/>
          </cell>
          <cell r="AQ78" t="str">
            <v/>
          </cell>
          <cell r="AR78" t="str">
            <v/>
          </cell>
          <cell r="AS78" t="str">
            <v/>
          </cell>
          <cell r="AT78" t="str">
            <v/>
          </cell>
          <cell r="AU78" t="str">
            <v/>
          </cell>
          <cell r="AV78" t="str">
            <v/>
          </cell>
          <cell r="AW78" t="str">
            <v/>
          </cell>
          <cell r="AX78" t="str">
            <v/>
          </cell>
          <cell r="AY78" t="str">
            <v/>
          </cell>
          <cell r="AZ78" t="str">
            <v/>
          </cell>
          <cell r="BA78" t="str">
            <v/>
          </cell>
          <cell r="BB78" t="str">
            <v/>
          </cell>
          <cell r="BC78" t="str">
            <v/>
          </cell>
        </row>
        <row r="79">
          <cell r="B79" t="str">
            <v>APPLS - Sea</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t="str">
            <v/>
          </cell>
          <cell r="AI79" t="str">
            <v/>
          </cell>
          <cell r="AJ79" t="str">
            <v/>
          </cell>
          <cell r="AK79" t="str">
            <v/>
          </cell>
          <cell r="AL79" t="str">
            <v/>
          </cell>
          <cell r="AM79" t="str">
            <v/>
          </cell>
          <cell r="AN79" t="str">
            <v/>
          </cell>
          <cell r="AO79" t="str">
            <v/>
          </cell>
          <cell r="AP79" t="str">
            <v/>
          </cell>
          <cell r="AQ79" t="str">
            <v/>
          </cell>
          <cell r="AR79" t="str">
            <v/>
          </cell>
          <cell r="AS79" t="str">
            <v/>
          </cell>
          <cell r="AT79" t="str">
            <v/>
          </cell>
          <cell r="AU79" t="str">
            <v/>
          </cell>
          <cell r="AV79" t="str">
            <v/>
          </cell>
          <cell r="AW79" t="str">
            <v/>
          </cell>
          <cell r="AX79" t="str">
            <v/>
          </cell>
          <cell r="AY79" t="str">
            <v/>
          </cell>
          <cell r="AZ79" t="str">
            <v/>
          </cell>
          <cell r="BA79" t="str">
            <v/>
          </cell>
          <cell r="BB79" t="str">
            <v/>
          </cell>
          <cell r="BC79" t="str">
            <v/>
          </cell>
        </row>
        <row r="80">
          <cell r="B80" t="str">
            <v>ARMOUR - Air</v>
          </cell>
          <cell r="C80">
            <v>0</v>
          </cell>
          <cell r="D80">
            <v>1</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t="str">
            <v/>
          </cell>
          <cell r="AI80" t="str">
            <v/>
          </cell>
          <cell r="AJ80" t="str">
            <v/>
          </cell>
          <cell r="AK80" t="str">
            <v/>
          </cell>
          <cell r="AL80" t="str">
            <v/>
          </cell>
          <cell r="AM80" t="str">
            <v/>
          </cell>
          <cell r="AN80" t="str">
            <v/>
          </cell>
          <cell r="AO80" t="str">
            <v/>
          </cell>
          <cell r="AP80" t="str">
            <v/>
          </cell>
          <cell r="AQ80" t="str">
            <v/>
          </cell>
          <cell r="AR80" t="str">
            <v/>
          </cell>
          <cell r="AS80" t="str">
            <v/>
          </cell>
          <cell r="AT80" t="str">
            <v/>
          </cell>
          <cell r="AU80" t="str">
            <v/>
          </cell>
          <cell r="AV80" t="str">
            <v/>
          </cell>
          <cell r="AW80" t="str">
            <v/>
          </cell>
          <cell r="AX80" t="str">
            <v/>
          </cell>
          <cell r="AY80" t="str">
            <v/>
          </cell>
          <cell r="AZ80" t="str">
            <v/>
          </cell>
          <cell r="BA80" t="str">
            <v/>
          </cell>
          <cell r="BB80" t="str">
            <v/>
          </cell>
          <cell r="BC80" t="str">
            <v/>
          </cell>
        </row>
        <row r="81">
          <cell r="B81" t="str">
            <v>ARMOUR - Sea</v>
          </cell>
          <cell r="C81">
            <v>185</v>
          </cell>
          <cell r="D81">
            <v>77</v>
          </cell>
          <cell r="E81">
            <v>155</v>
          </cell>
          <cell r="F81">
            <v>89</v>
          </cell>
          <cell r="G81">
            <v>19</v>
          </cell>
          <cell r="H81">
            <v>100</v>
          </cell>
          <cell r="I81">
            <v>70</v>
          </cell>
          <cell r="J81">
            <v>93</v>
          </cell>
          <cell r="K81">
            <v>124</v>
          </cell>
          <cell r="L81">
            <v>79</v>
          </cell>
          <cell r="M81">
            <v>126</v>
          </cell>
          <cell r="N81">
            <v>88</v>
          </cell>
          <cell r="O81">
            <v>107</v>
          </cell>
          <cell r="P81">
            <v>105</v>
          </cell>
          <cell r="Q81">
            <v>147</v>
          </cell>
          <cell r="R81">
            <v>191</v>
          </cell>
          <cell r="S81">
            <v>198</v>
          </cell>
          <cell r="T81">
            <v>169</v>
          </cell>
          <cell r="U81">
            <v>59</v>
          </cell>
          <cell r="V81">
            <v>348</v>
          </cell>
          <cell r="W81">
            <v>183</v>
          </cell>
          <cell r="X81">
            <v>174</v>
          </cell>
          <cell r="Y81">
            <v>133</v>
          </cell>
          <cell r="Z81">
            <v>142</v>
          </cell>
          <cell r="AA81">
            <v>135</v>
          </cell>
          <cell r="AB81">
            <v>167</v>
          </cell>
          <cell r="AC81">
            <v>125</v>
          </cell>
          <cell r="AD81">
            <v>130</v>
          </cell>
          <cell r="AE81">
            <v>173</v>
          </cell>
          <cell r="AF81">
            <v>141</v>
          </cell>
          <cell r="AG81">
            <v>19</v>
          </cell>
          <cell r="AH81" t="str">
            <v/>
          </cell>
          <cell r="AI81" t="str">
            <v/>
          </cell>
          <cell r="AJ81" t="str">
            <v/>
          </cell>
          <cell r="AK81" t="str">
            <v/>
          </cell>
          <cell r="AL81" t="str">
            <v/>
          </cell>
          <cell r="AM81" t="str">
            <v/>
          </cell>
          <cell r="AN81" t="str">
            <v/>
          </cell>
          <cell r="AO81" t="str">
            <v/>
          </cell>
          <cell r="AP81" t="str">
            <v/>
          </cell>
          <cell r="AQ81" t="str">
            <v/>
          </cell>
          <cell r="AR81" t="str">
            <v/>
          </cell>
          <cell r="AS81" t="str">
            <v/>
          </cell>
          <cell r="AT81" t="str">
            <v/>
          </cell>
          <cell r="AU81" t="str">
            <v/>
          </cell>
          <cell r="AV81" t="str">
            <v/>
          </cell>
          <cell r="AW81" t="str">
            <v/>
          </cell>
          <cell r="AX81" t="str">
            <v/>
          </cell>
          <cell r="AY81" t="str">
            <v/>
          </cell>
          <cell r="AZ81" t="str">
            <v/>
          </cell>
          <cell r="BA81" t="str">
            <v/>
          </cell>
          <cell r="BB81" t="str">
            <v/>
          </cell>
          <cell r="BC81" t="str">
            <v/>
          </cell>
        </row>
        <row r="82">
          <cell r="B82" t="str">
            <v>AROCK - Air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t="str">
            <v/>
          </cell>
          <cell r="AI82" t="str">
            <v/>
          </cell>
          <cell r="AJ82" t="str">
            <v/>
          </cell>
          <cell r="AK82" t="str">
            <v/>
          </cell>
          <cell r="AL82" t="str">
            <v/>
          </cell>
          <cell r="AM82" t="str">
            <v/>
          </cell>
          <cell r="AN82" t="str">
            <v/>
          </cell>
          <cell r="AO82" t="str">
            <v/>
          </cell>
          <cell r="AP82" t="str">
            <v/>
          </cell>
          <cell r="AQ82" t="str">
            <v/>
          </cell>
          <cell r="AR82" t="str">
            <v/>
          </cell>
          <cell r="AS82" t="str">
            <v/>
          </cell>
          <cell r="AT82" t="str">
            <v/>
          </cell>
          <cell r="AU82" t="str">
            <v/>
          </cell>
          <cell r="AV82" t="str">
            <v/>
          </cell>
          <cell r="AW82" t="str">
            <v/>
          </cell>
          <cell r="AX82" t="str">
            <v/>
          </cell>
          <cell r="AY82" t="str">
            <v/>
          </cell>
          <cell r="AZ82" t="str">
            <v/>
          </cell>
          <cell r="BA82" t="str">
            <v/>
          </cell>
          <cell r="BB82" t="str">
            <v/>
          </cell>
          <cell r="BC82" t="str">
            <v/>
          </cell>
        </row>
        <row r="83">
          <cell r="B83" t="str">
            <v>AROCK - Sea</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t="str">
            <v/>
          </cell>
          <cell r="AI83" t="str">
            <v/>
          </cell>
          <cell r="AJ83" t="str">
            <v/>
          </cell>
          <cell r="AK83" t="str">
            <v/>
          </cell>
          <cell r="AL83" t="str">
            <v/>
          </cell>
          <cell r="AM83" t="str">
            <v/>
          </cell>
          <cell r="AN83" t="str">
            <v/>
          </cell>
          <cell r="AO83" t="str">
            <v/>
          </cell>
          <cell r="AP83" t="str">
            <v/>
          </cell>
          <cell r="AQ83" t="str">
            <v/>
          </cell>
          <cell r="AR83" t="str">
            <v/>
          </cell>
          <cell r="AS83" t="str">
            <v/>
          </cell>
          <cell r="AT83" t="str">
            <v/>
          </cell>
          <cell r="AU83" t="str">
            <v/>
          </cell>
          <cell r="AV83" t="str">
            <v/>
          </cell>
          <cell r="AW83" t="str">
            <v/>
          </cell>
          <cell r="AX83" t="str">
            <v/>
          </cell>
          <cell r="AY83" t="str">
            <v/>
          </cell>
          <cell r="AZ83" t="str">
            <v/>
          </cell>
          <cell r="BA83" t="str">
            <v/>
          </cell>
          <cell r="BB83" t="str">
            <v/>
          </cell>
          <cell r="BC83" t="str">
            <v/>
          </cell>
        </row>
        <row r="84">
          <cell r="B84" t="str">
            <v>ASCF2F - Air</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t="str">
            <v/>
          </cell>
          <cell r="AI84" t="str">
            <v/>
          </cell>
          <cell r="AJ84" t="str">
            <v/>
          </cell>
          <cell r="AK84" t="str">
            <v/>
          </cell>
          <cell r="AL84" t="str">
            <v/>
          </cell>
          <cell r="AM84" t="str">
            <v/>
          </cell>
          <cell r="AN84" t="str">
            <v/>
          </cell>
          <cell r="AO84" t="str">
            <v/>
          </cell>
          <cell r="AP84" t="str">
            <v/>
          </cell>
          <cell r="AQ84" t="str">
            <v/>
          </cell>
          <cell r="AR84" t="str">
            <v/>
          </cell>
          <cell r="AS84" t="str">
            <v/>
          </cell>
          <cell r="AT84" t="str">
            <v/>
          </cell>
          <cell r="AU84" t="str">
            <v/>
          </cell>
          <cell r="AV84" t="str">
            <v/>
          </cell>
          <cell r="AW84" t="str">
            <v/>
          </cell>
          <cell r="AX84" t="str">
            <v/>
          </cell>
          <cell r="AY84" t="str">
            <v/>
          </cell>
          <cell r="AZ84" t="str">
            <v/>
          </cell>
          <cell r="BA84" t="str">
            <v/>
          </cell>
          <cell r="BB84" t="str">
            <v/>
          </cell>
          <cell r="BC84" t="str">
            <v/>
          </cell>
        </row>
        <row r="85">
          <cell r="B85" t="str">
            <v>ASCF2F - Sea</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t="str">
            <v/>
          </cell>
          <cell r="AI85" t="str">
            <v/>
          </cell>
          <cell r="AJ85" t="str">
            <v/>
          </cell>
          <cell r="AK85" t="str">
            <v/>
          </cell>
          <cell r="AL85" t="str">
            <v/>
          </cell>
          <cell r="AM85" t="str">
            <v/>
          </cell>
          <cell r="AN85" t="str">
            <v/>
          </cell>
          <cell r="AO85" t="str">
            <v/>
          </cell>
          <cell r="AP85" t="str">
            <v/>
          </cell>
          <cell r="AQ85" t="str">
            <v/>
          </cell>
          <cell r="AR85" t="str">
            <v/>
          </cell>
          <cell r="AS85" t="str">
            <v/>
          </cell>
          <cell r="AT85" t="str">
            <v/>
          </cell>
          <cell r="AU85" t="str">
            <v/>
          </cell>
          <cell r="AV85" t="str">
            <v/>
          </cell>
          <cell r="AW85" t="str">
            <v/>
          </cell>
          <cell r="AX85" t="str">
            <v/>
          </cell>
          <cell r="AY85" t="str">
            <v/>
          </cell>
          <cell r="AZ85" t="str">
            <v/>
          </cell>
          <cell r="BA85" t="str">
            <v/>
          </cell>
          <cell r="BB85" t="str">
            <v/>
          </cell>
          <cell r="BC85" t="str">
            <v/>
          </cell>
        </row>
        <row r="86">
          <cell r="B86" t="str">
            <v>ASRE - Air</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t="str">
            <v/>
          </cell>
          <cell r="AI86" t="str">
            <v/>
          </cell>
          <cell r="AJ86" t="str">
            <v/>
          </cell>
          <cell r="AK86" t="str">
            <v/>
          </cell>
          <cell r="AL86" t="str">
            <v/>
          </cell>
          <cell r="AM86" t="str">
            <v/>
          </cell>
          <cell r="AN86" t="str">
            <v/>
          </cell>
          <cell r="AO86" t="str">
            <v/>
          </cell>
          <cell r="AP86" t="str">
            <v/>
          </cell>
          <cell r="AQ86" t="str">
            <v/>
          </cell>
          <cell r="AR86" t="str">
            <v/>
          </cell>
          <cell r="AS86" t="str">
            <v/>
          </cell>
          <cell r="AT86" t="str">
            <v/>
          </cell>
          <cell r="AU86" t="str">
            <v/>
          </cell>
          <cell r="AV86" t="str">
            <v/>
          </cell>
          <cell r="AW86" t="str">
            <v/>
          </cell>
          <cell r="AX86" t="str">
            <v/>
          </cell>
          <cell r="AY86" t="str">
            <v/>
          </cell>
          <cell r="AZ86" t="str">
            <v/>
          </cell>
          <cell r="BA86" t="str">
            <v/>
          </cell>
          <cell r="BB86" t="str">
            <v/>
          </cell>
          <cell r="BC86" t="str">
            <v/>
          </cell>
        </row>
        <row r="87">
          <cell r="B87" t="str">
            <v>ASRE - Sea</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t="str">
            <v/>
          </cell>
          <cell r="AI87" t="str">
            <v/>
          </cell>
          <cell r="AJ87" t="str">
            <v/>
          </cell>
          <cell r="AK87" t="str">
            <v/>
          </cell>
          <cell r="AL87" t="str">
            <v/>
          </cell>
          <cell r="AM87" t="str">
            <v/>
          </cell>
          <cell r="AN87" t="str">
            <v/>
          </cell>
          <cell r="AO87" t="str">
            <v/>
          </cell>
          <cell r="AP87" t="str">
            <v/>
          </cell>
          <cell r="AQ87" t="str">
            <v/>
          </cell>
          <cell r="AR87" t="str">
            <v/>
          </cell>
          <cell r="AS87" t="str">
            <v/>
          </cell>
          <cell r="AT87" t="str">
            <v/>
          </cell>
          <cell r="AU87" t="str">
            <v/>
          </cell>
          <cell r="AV87" t="str">
            <v/>
          </cell>
          <cell r="AW87" t="str">
            <v/>
          </cell>
          <cell r="AX87" t="str">
            <v/>
          </cell>
          <cell r="AY87" t="str">
            <v/>
          </cell>
          <cell r="AZ87" t="str">
            <v/>
          </cell>
          <cell r="BA87" t="str">
            <v/>
          </cell>
          <cell r="BB87" t="str">
            <v/>
          </cell>
          <cell r="BC87" t="str">
            <v/>
          </cell>
        </row>
        <row r="88">
          <cell r="B88" t="str">
            <v>ASTE - Air</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t="str">
            <v/>
          </cell>
          <cell r="AI88" t="str">
            <v/>
          </cell>
          <cell r="AJ88" t="str">
            <v/>
          </cell>
          <cell r="AK88" t="str">
            <v/>
          </cell>
          <cell r="AL88" t="str">
            <v/>
          </cell>
          <cell r="AM88" t="str">
            <v/>
          </cell>
          <cell r="AN88" t="str">
            <v/>
          </cell>
          <cell r="AO88" t="str">
            <v/>
          </cell>
          <cell r="AP88" t="str">
            <v/>
          </cell>
          <cell r="AQ88" t="str">
            <v/>
          </cell>
          <cell r="AR88" t="str">
            <v/>
          </cell>
          <cell r="AS88" t="str">
            <v/>
          </cell>
          <cell r="AT88" t="str">
            <v/>
          </cell>
          <cell r="AU88" t="str">
            <v/>
          </cell>
          <cell r="AV88" t="str">
            <v/>
          </cell>
          <cell r="AW88" t="str">
            <v/>
          </cell>
          <cell r="AX88" t="str">
            <v/>
          </cell>
          <cell r="AY88" t="str">
            <v/>
          </cell>
          <cell r="AZ88" t="str">
            <v/>
          </cell>
          <cell r="BA88" t="str">
            <v/>
          </cell>
          <cell r="BB88" t="str">
            <v/>
          </cell>
          <cell r="BC88" t="str">
            <v/>
          </cell>
        </row>
        <row r="89">
          <cell r="B89" t="str">
            <v>ASTE - Sea</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t="str">
            <v/>
          </cell>
          <cell r="AI89" t="str">
            <v/>
          </cell>
          <cell r="AJ89" t="str">
            <v/>
          </cell>
          <cell r="AK89" t="str">
            <v/>
          </cell>
          <cell r="AL89" t="str">
            <v/>
          </cell>
          <cell r="AM89" t="str">
            <v/>
          </cell>
          <cell r="AN89" t="str">
            <v/>
          </cell>
          <cell r="AO89" t="str">
            <v/>
          </cell>
          <cell r="AP89" t="str">
            <v/>
          </cell>
          <cell r="AQ89" t="str">
            <v/>
          </cell>
          <cell r="AR89" t="str">
            <v/>
          </cell>
          <cell r="AS89" t="str">
            <v/>
          </cell>
          <cell r="AT89" t="str">
            <v/>
          </cell>
          <cell r="AU89" t="str">
            <v/>
          </cell>
          <cell r="AV89" t="str">
            <v/>
          </cell>
          <cell r="AW89" t="str">
            <v/>
          </cell>
          <cell r="AX89" t="str">
            <v/>
          </cell>
          <cell r="AY89" t="str">
            <v/>
          </cell>
          <cell r="AZ89" t="str">
            <v/>
          </cell>
          <cell r="BA89" t="str">
            <v/>
          </cell>
          <cell r="BB89" t="str">
            <v/>
          </cell>
          <cell r="BC89" t="str">
            <v/>
          </cell>
        </row>
        <row r="90">
          <cell r="B90" t="str">
            <v>ASWSA - Air</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t="str">
            <v/>
          </cell>
          <cell r="AI90" t="str">
            <v/>
          </cell>
          <cell r="AJ90" t="str">
            <v/>
          </cell>
          <cell r="AK90" t="str">
            <v/>
          </cell>
          <cell r="AL90" t="str">
            <v/>
          </cell>
          <cell r="AM90" t="str">
            <v/>
          </cell>
          <cell r="AN90" t="str">
            <v/>
          </cell>
          <cell r="AO90" t="str">
            <v/>
          </cell>
          <cell r="AP90" t="str">
            <v/>
          </cell>
          <cell r="AQ90" t="str">
            <v/>
          </cell>
          <cell r="AR90" t="str">
            <v/>
          </cell>
          <cell r="AS90" t="str">
            <v/>
          </cell>
          <cell r="AT90" t="str">
            <v/>
          </cell>
          <cell r="AU90" t="str">
            <v/>
          </cell>
          <cell r="AV90" t="str">
            <v/>
          </cell>
          <cell r="AW90" t="str">
            <v/>
          </cell>
          <cell r="AX90" t="str">
            <v/>
          </cell>
          <cell r="AY90" t="str">
            <v/>
          </cell>
          <cell r="AZ90" t="str">
            <v/>
          </cell>
          <cell r="BA90" t="str">
            <v/>
          </cell>
          <cell r="BB90" t="str">
            <v/>
          </cell>
          <cell r="BC90" t="str">
            <v/>
          </cell>
        </row>
        <row r="91">
          <cell r="B91" t="str">
            <v>ASWSA - Sea</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t="str">
            <v/>
          </cell>
          <cell r="AI91" t="str">
            <v/>
          </cell>
          <cell r="AJ91" t="str">
            <v/>
          </cell>
          <cell r="AK91" t="str">
            <v/>
          </cell>
          <cell r="AL91" t="str">
            <v/>
          </cell>
          <cell r="AM91" t="str">
            <v/>
          </cell>
          <cell r="AN91" t="str">
            <v/>
          </cell>
          <cell r="AO91" t="str">
            <v/>
          </cell>
          <cell r="AP91" t="str">
            <v/>
          </cell>
          <cell r="AQ91" t="str">
            <v/>
          </cell>
          <cell r="AR91" t="str">
            <v/>
          </cell>
          <cell r="AS91" t="str">
            <v/>
          </cell>
          <cell r="AT91" t="str">
            <v/>
          </cell>
          <cell r="AU91" t="str">
            <v/>
          </cell>
          <cell r="AV91" t="str">
            <v/>
          </cell>
          <cell r="AW91" t="str">
            <v/>
          </cell>
          <cell r="AX91" t="str">
            <v/>
          </cell>
          <cell r="AY91" t="str">
            <v/>
          </cell>
          <cell r="AZ91" t="str">
            <v/>
          </cell>
          <cell r="BA91" t="str">
            <v/>
          </cell>
          <cell r="BB91" t="str">
            <v/>
          </cell>
          <cell r="BC91" t="str">
            <v/>
          </cell>
        </row>
        <row r="92">
          <cell r="B92" t="str">
            <v>ATC - Air</v>
          </cell>
          <cell r="C92">
            <v>4</v>
          </cell>
          <cell r="D92">
            <v>0</v>
          </cell>
          <cell r="E92">
            <v>0</v>
          </cell>
          <cell r="F92">
            <v>0</v>
          </cell>
          <cell r="G92">
            <v>1</v>
          </cell>
          <cell r="H92">
            <v>1</v>
          </cell>
          <cell r="I92">
            <v>0</v>
          </cell>
          <cell r="J92">
            <v>0</v>
          </cell>
          <cell r="K92">
            <v>3</v>
          </cell>
          <cell r="L92">
            <v>0</v>
          </cell>
          <cell r="M92">
            <v>1</v>
          </cell>
          <cell r="N92">
            <v>0</v>
          </cell>
          <cell r="O92">
            <v>3</v>
          </cell>
          <cell r="P92">
            <v>2</v>
          </cell>
          <cell r="Q92">
            <v>4</v>
          </cell>
          <cell r="R92">
            <v>4</v>
          </cell>
          <cell r="S92">
            <v>1</v>
          </cell>
          <cell r="T92">
            <v>0</v>
          </cell>
          <cell r="U92">
            <v>1</v>
          </cell>
          <cell r="V92">
            <v>1</v>
          </cell>
          <cell r="W92">
            <v>0</v>
          </cell>
          <cell r="X92">
            <v>2</v>
          </cell>
          <cell r="Y92">
            <v>0</v>
          </cell>
          <cell r="Z92">
            <v>1</v>
          </cell>
          <cell r="AA92">
            <v>1</v>
          </cell>
          <cell r="AB92">
            <v>2</v>
          </cell>
          <cell r="AC92">
            <v>0</v>
          </cell>
          <cell r="AD92">
            <v>0</v>
          </cell>
          <cell r="AE92">
            <v>0</v>
          </cell>
          <cell r="AF92">
            <v>0</v>
          </cell>
          <cell r="AG92">
            <v>0</v>
          </cell>
          <cell r="AH92" t="str">
            <v/>
          </cell>
          <cell r="AI92" t="str">
            <v/>
          </cell>
          <cell r="AJ92" t="str">
            <v/>
          </cell>
          <cell r="AK92" t="str">
            <v/>
          </cell>
          <cell r="AL92" t="str">
            <v/>
          </cell>
          <cell r="AM92" t="str">
            <v/>
          </cell>
          <cell r="AN92" t="str">
            <v/>
          </cell>
          <cell r="AO92" t="str">
            <v/>
          </cell>
          <cell r="AP92" t="str">
            <v/>
          </cell>
          <cell r="AQ92" t="str">
            <v/>
          </cell>
          <cell r="AR92" t="str">
            <v/>
          </cell>
          <cell r="AS92" t="str">
            <v/>
          </cell>
          <cell r="AT92" t="str">
            <v/>
          </cell>
          <cell r="AU92" t="str">
            <v/>
          </cell>
          <cell r="AV92" t="str">
            <v/>
          </cell>
          <cell r="AW92" t="str">
            <v/>
          </cell>
          <cell r="AX92" t="str">
            <v/>
          </cell>
          <cell r="AY92" t="str">
            <v/>
          </cell>
          <cell r="AZ92" t="str">
            <v/>
          </cell>
          <cell r="BA92" t="str">
            <v/>
          </cell>
          <cell r="BB92" t="str">
            <v/>
          </cell>
          <cell r="BC92" t="str">
            <v/>
          </cell>
        </row>
        <row r="93">
          <cell r="B93" t="str">
            <v>ATC - Sea</v>
          </cell>
          <cell r="C93">
            <v>6</v>
          </cell>
          <cell r="D93">
            <v>28</v>
          </cell>
          <cell r="E93">
            <v>11</v>
          </cell>
          <cell r="F93">
            <v>10</v>
          </cell>
          <cell r="G93">
            <v>10</v>
          </cell>
          <cell r="H93">
            <v>11</v>
          </cell>
          <cell r="I93">
            <v>34</v>
          </cell>
          <cell r="J93">
            <v>9</v>
          </cell>
          <cell r="K93">
            <v>14</v>
          </cell>
          <cell r="L93">
            <v>28</v>
          </cell>
          <cell r="M93">
            <v>22</v>
          </cell>
          <cell r="N93">
            <v>10</v>
          </cell>
          <cell r="O93">
            <v>11</v>
          </cell>
          <cell r="P93">
            <v>16</v>
          </cell>
          <cell r="Q93">
            <v>19</v>
          </cell>
          <cell r="R93">
            <v>16</v>
          </cell>
          <cell r="S93">
            <v>14</v>
          </cell>
          <cell r="T93">
            <v>22</v>
          </cell>
          <cell r="U93">
            <v>13</v>
          </cell>
          <cell r="V93">
            <v>32</v>
          </cell>
          <cell r="W93">
            <v>8</v>
          </cell>
          <cell r="X93">
            <v>11</v>
          </cell>
          <cell r="Y93">
            <v>38</v>
          </cell>
          <cell r="Z93">
            <v>19</v>
          </cell>
          <cell r="AA93">
            <v>16</v>
          </cell>
          <cell r="AB93">
            <v>11</v>
          </cell>
          <cell r="AC93">
            <v>25</v>
          </cell>
          <cell r="AD93">
            <v>15</v>
          </cell>
          <cell r="AE93">
            <v>13</v>
          </cell>
          <cell r="AF93">
            <v>20</v>
          </cell>
          <cell r="AG93">
            <v>5</v>
          </cell>
          <cell r="AH93" t="str">
            <v/>
          </cell>
          <cell r="AI93" t="str">
            <v/>
          </cell>
          <cell r="AJ93" t="str">
            <v/>
          </cell>
          <cell r="AK93" t="str">
            <v/>
          </cell>
          <cell r="AL93" t="str">
            <v/>
          </cell>
          <cell r="AM93" t="str">
            <v/>
          </cell>
          <cell r="AN93" t="str">
            <v/>
          </cell>
          <cell r="AO93" t="str">
            <v/>
          </cell>
          <cell r="AP93" t="str">
            <v/>
          </cell>
          <cell r="AQ93" t="str">
            <v/>
          </cell>
          <cell r="AR93" t="str">
            <v/>
          </cell>
          <cell r="AS93" t="str">
            <v/>
          </cell>
          <cell r="AT93" t="str">
            <v/>
          </cell>
          <cell r="AU93" t="str">
            <v/>
          </cell>
          <cell r="AV93" t="str">
            <v/>
          </cell>
          <cell r="AW93" t="str">
            <v/>
          </cell>
          <cell r="AX93" t="str">
            <v/>
          </cell>
          <cell r="AY93" t="str">
            <v/>
          </cell>
          <cell r="AZ93" t="str">
            <v/>
          </cell>
          <cell r="BA93" t="str">
            <v/>
          </cell>
          <cell r="BB93" t="str">
            <v/>
          </cell>
          <cell r="BC93" t="str">
            <v/>
          </cell>
        </row>
        <row r="94">
          <cell r="B94" t="str">
            <v>ATCSTS - Air</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t="str">
            <v/>
          </cell>
          <cell r="AI94" t="str">
            <v/>
          </cell>
          <cell r="AJ94" t="str">
            <v/>
          </cell>
          <cell r="AK94" t="str">
            <v/>
          </cell>
          <cell r="AL94" t="str">
            <v/>
          </cell>
          <cell r="AM94" t="str">
            <v/>
          </cell>
          <cell r="AN94" t="str">
            <v/>
          </cell>
          <cell r="AO94" t="str">
            <v/>
          </cell>
          <cell r="AP94" t="str">
            <v/>
          </cell>
          <cell r="AQ94" t="str">
            <v/>
          </cell>
          <cell r="AR94" t="str">
            <v/>
          </cell>
          <cell r="AS94" t="str">
            <v/>
          </cell>
          <cell r="AT94" t="str">
            <v/>
          </cell>
          <cell r="AU94" t="str">
            <v/>
          </cell>
          <cell r="AV94" t="str">
            <v/>
          </cell>
          <cell r="AW94" t="str">
            <v/>
          </cell>
          <cell r="AX94" t="str">
            <v/>
          </cell>
          <cell r="AY94" t="str">
            <v/>
          </cell>
          <cell r="AZ94" t="str">
            <v/>
          </cell>
          <cell r="BA94" t="str">
            <v/>
          </cell>
          <cell r="BB94" t="str">
            <v/>
          </cell>
          <cell r="BC94" t="str">
            <v/>
          </cell>
        </row>
        <row r="95">
          <cell r="B95" t="str">
            <v>ATCSTS - Sea</v>
          </cell>
          <cell r="C95">
            <v>0</v>
          </cell>
          <cell r="D95">
            <v>1</v>
          </cell>
          <cell r="E95">
            <v>7</v>
          </cell>
          <cell r="F95">
            <v>18</v>
          </cell>
          <cell r="G95">
            <v>0</v>
          </cell>
          <cell r="H95">
            <v>0</v>
          </cell>
          <cell r="I95">
            <v>3</v>
          </cell>
          <cell r="J95">
            <v>6</v>
          </cell>
          <cell r="K95">
            <v>4</v>
          </cell>
          <cell r="L95">
            <v>1</v>
          </cell>
          <cell r="M95">
            <v>5</v>
          </cell>
          <cell r="N95">
            <v>0</v>
          </cell>
          <cell r="O95">
            <v>1</v>
          </cell>
          <cell r="P95">
            <v>0</v>
          </cell>
          <cell r="Q95">
            <v>1</v>
          </cell>
          <cell r="R95">
            <v>4</v>
          </cell>
          <cell r="S95">
            <v>0</v>
          </cell>
          <cell r="T95">
            <v>8</v>
          </cell>
          <cell r="U95">
            <v>0</v>
          </cell>
          <cell r="V95">
            <v>11</v>
          </cell>
          <cell r="W95">
            <v>19</v>
          </cell>
          <cell r="X95">
            <v>0</v>
          </cell>
          <cell r="Y95">
            <v>4</v>
          </cell>
          <cell r="Z95">
            <v>18</v>
          </cell>
          <cell r="AA95">
            <v>0</v>
          </cell>
          <cell r="AB95">
            <v>5</v>
          </cell>
          <cell r="AC95">
            <v>1</v>
          </cell>
          <cell r="AD95">
            <v>1</v>
          </cell>
          <cell r="AE95">
            <v>12</v>
          </cell>
          <cell r="AF95">
            <v>5</v>
          </cell>
          <cell r="AG95">
            <v>3</v>
          </cell>
          <cell r="AH95" t="str">
            <v/>
          </cell>
          <cell r="AI95" t="str">
            <v/>
          </cell>
          <cell r="AJ95" t="str">
            <v/>
          </cell>
          <cell r="AK95" t="str">
            <v/>
          </cell>
          <cell r="AL95" t="str">
            <v/>
          </cell>
          <cell r="AM95" t="str">
            <v/>
          </cell>
          <cell r="AN95" t="str">
            <v/>
          </cell>
          <cell r="AO95" t="str">
            <v/>
          </cell>
          <cell r="AP95" t="str">
            <v/>
          </cell>
          <cell r="AQ95" t="str">
            <v/>
          </cell>
          <cell r="AR95" t="str">
            <v/>
          </cell>
          <cell r="AS95" t="str">
            <v/>
          </cell>
          <cell r="AT95" t="str">
            <v/>
          </cell>
          <cell r="AU95" t="str">
            <v/>
          </cell>
          <cell r="AV95" t="str">
            <v/>
          </cell>
          <cell r="AW95" t="str">
            <v/>
          </cell>
          <cell r="AX95" t="str">
            <v/>
          </cell>
          <cell r="AY95" t="str">
            <v/>
          </cell>
          <cell r="AZ95" t="str">
            <v/>
          </cell>
          <cell r="BA95" t="str">
            <v/>
          </cell>
          <cell r="BB95" t="str">
            <v/>
          </cell>
          <cell r="BC95" t="str">
            <v/>
          </cell>
        </row>
        <row r="96">
          <cell r="B96" t="str">
            <v>ATHCO - Air</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t="str">
            <v/>
          </cell>
          <cell r="AI96" t="str">
            <v/>
          </cell>
          <cell r="AJ96" t="str">
            <v/>
          </cell>
          <cell r="AK96" t="str">
            <v/>
          </cell>
          <cell r="AL96" t="str">
            <v/>
          </cell>
          <cell r="AM96" t="str">
            <v/>
          </cell>
          <cell r="AN96" t="str">
            <v/>
          </cell>
          <cell r="AO96" t="str">
            <v/>
          </cell>
          <cell r="AP96" t="str">
            <v/>
          </cell>
          <cell r="AQ96" t="str">
            <v/>
          </cell>
          <cell r="AR96" t="str">
            <v/>
          </cell>
          <cell r="AS96" t="str">
            <v/>
          </cell>
          <cell r="AT96" t="str">
            <v/>
          </cell>
          <cell r="AU96" t="str">
            <v/>
          </cell>
          <cell r="AV96" t="str">
            <v/>
          </cell>
          <cell r="AW96" t="str">
            <v/>
          </cell>
          <cell r="AX96" t="str">
            <v/>
          </cell>
          <cell r="AY96" t="str">
            <v/>
          </cell>
          <cell r="AZ96" t="str">
            <v/>
          </cell>
          <cell r="BA96" t="str">
            <v/>
          </cell>
          <cell r="BB96" t="str">
            <v/>
          </cell>
          <cell r="BC96" t="str">
            <v/>
          </cell>
        </row>
        <row r="97">
          <cell r="B97" t="str">
            <v>ATHCO - Sea</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t="str">
            <v/>
          </cell>
          <cell r="AI97" t="str">
            <v/>
          </cell>
          <cell r="AJ97" t="str">
            <v/>
          </cell>
          <cell r="AK97" t="str">
            <v/>
          </cell>
          <cell r="AL97" t="str">
            <v/>
          </cell>
          <cell r="AM97" t="str">
            <v/>
          </cell>
          <cell r="AN97" t="str">
            <v/>
          </cell>
          <cell r="AO97" t="str">
            <v/>
          </cell>
          <cell r="AP97" t="str">
            <v/>
          </cell>
          <cell r="AQ97" t="str">
            <v/>
          </cell>
          <cell r="AR97" t="str">
            <v/>
          </cell>
          <cell r="AS97" t="str">
            <v/>
          </cell>
          <cell r="AT97" t="str">
            <v/>
          </cell>
          <cell r="AU97" t="str">
            <v/>
          </cell>
          <cell r="AV97" t="str">
            <v/>
          </cell>
          <cell r="AW97" t="str">
            <v/>
          </cell>
          <cell r="AX97" t="str">
            <v/>
          </cell>
          <cell r="AY97" t="str">
            <v/>
          </cell>
          <cell r="AZ97" t="str">
            <v/>
          </cell>
          <cell r="BA97" t="str">
            <v/>
          </cell>
          <cell r="BB97" t="str">
            <v/>
          </cell>
          <cell r="BC97" t="str">
            <v/>
          </cell>
        </row>
        <row r="98">
          <cell r="B98" t="str">
            <v>ATO - Air</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t="str">
            <v/>
          </cell>
          <cell r="AI98" t="str">
            <v/>
          </cell>
          <cell r="AJ98" t="str">
            <v/>
          </cell>
          <cell r="AK98" t="str">
            <v/>
          </cell>
          <cell r="AL98" t="str">
            <v/>
          </cell>
          <cell r="AM98" t="str">
            <v/>
          </cell>
          <cell r="AN98" t="str">
            <v/>
          </cell>
          <cell r="AO98" t="str">
            <v/>
          </cell>
          <cell r="AP98" t="str">
            <v/>
          </cell>
          <cell r="AQ98" t="str">
            <v/>
          </cell>
          <cell r="AR98" t="str">
            <v/>
          </cell>
          <cell r="AS98" t="str">
            <v/>
          </cell>
          <cell r="AT98" t="str">
            <v/>
          </cell>
          <cell r="AU98" t="str">
            <v/>
          </cell>
          <cell r="AV98" t="str">
            <v/>
          </cell>
          <cell r="AW98" t="str">
            <v/>
          </cell>
          <cell r="AX98" t="str">
            <v/>
          </cell>
          <cell r="AY98" t="str">
            <v/>
          </cell>
          <cell r="AZ98" t="str">
            <v/>
          </cell>
          <cell r="BA98" t="str">
            <v/>
          </cell>
          <cell r="BB98" t="str">
            <v/>
          </cell>
          <cell r="BC98" t="str">
            <v/>
          </cell>
        </row>
        <row r="99">
          <cell r="B99" t="str">
            <v>ATO - Sea</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t="str">
            <v/>
          </cell>
          <cell r="AI99" t="str">
            <v/>
          </cell>
          <cell r="AJ99" t="str">
            <v/>
          </cell>
          <cell r="AK99" t="str">
            <v/>
          </cell>
          <cell r="AL99" t="str">
            <v/>
          </cell>
          <cell r="AM99" t="str">
            <v/>
          </cell>
          <cell r="AN99" t="str">
            <v/>
          </cell>
          <cell r="AO99" t="str">
            <v/>
          </cell>
          <cell r="AP99" t="str">
            <v/>
          </cell>
          <cell r="AQ99" t="str">
            <v/>
          </cell>
          <cell r="AR99" t="str">
            <v/>
          </cell>
          <cell r="AS99" t="str">
            <v/>
          </cell>
          <cell r="AT99" t="str">
            <v/>
          </cell>
          <cell r="AU99" t="str">
            <v/>
          </cell>
          <cell r="AV99" t="str">
            <v/>
          </cell>
          <cell r="AW99" t="str">
            <v/>
          </cell>
          <cell r="AX99" t="str">
            <v/>
          </cell>
          <cell r="AY99" t="str">
            <v/>
          </cell>
          <cell r="AZ99" t="str">
            <v/>
          </cell>
          <cell r="BA99" t="str">
            <v/>
          </cell>
          <cell r="BB99" t="str">
            <v/>
          </cell>
          <cell r="BC99" t="str">
            <v/>
          </cell>
        </row>
        <row r="100">
          <cell r="B100" t="str">
            <v>ATS - Air</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t="str">
            <v/>
          </cell>
          <cell r="AI100" t="str">
            <v/>
          </cell>
          <cell r="AJ100" t="str">
            <v/>
          </cell>
          <cell r="AK100" t="str">
            <v/>
          </cell>
          <cell r="AL100" t="str">
            <v/>
          </cell>
          <cell r="AM100" t="str">
            <v/>
          </cell>
          <cell r="AN100" t="str">
            <v/>
          </cell>
          <cell r="AO100" t="str">
            <v/>
          </cell>
          <cell r="AP100" t="str">
            <v/>
          </cell>
          <cell r="AQ100" t="str">
            <v/>
          </cell>
          <cell r="AR100" t="str">
            <v/>
          </cell>
          <cell r="AS100" t="str">
            <v/>
          </cell>
          <cell r="AT100" t="str">
            <v/>
          </cell>
          <cell r="AU100" t="str">
            <v/>
          </cell>
          <cell r="AV100" t="str">
            <v/>
          </cell>
          <cell r="AW100" t="str">
            <v/>
          </cell>
          <cell r="AX100" t="str">
            <v/>
          </cell>
          <cell r="AY100" t="str">
            <v/>
          </cell>
          <cell r="AZ100" t="str">
            <v/>
          </cell>
          <cell r="BA100" t="str">
            <v/>
          </cell>
          <cell r="BB100" t="str">
            <v/>
          </cell>
          <cell r="BC100" t="str">
            <v/>
          </cell>
        </row>
        <row r="101">
          <cell r="B101" t="str">
            <v>ATS - Sea</v>
          </cell>
          <cell r="C101">
            <v>0</v>
          </cell>
          <cell r="D101">
            <v>6</v>
          </cell>
          <cell r="E101">
            <v>19</v>
          </cell>
          <cell r="F101">
            <v>10</v>
          </cell>
          <cell r="G101">
            <v>37</v>
          </cell>
          <cell r="H101">
            <v>0</v>
          </cell>
          <cell r="I101">
            <v>0</v>
          </cell>
          <cell r="J101">
            <v>6</v>
          </cell>
          <cell r="K101">
            <v>95</v>
          </cell>
          <cell r="L101">
            <v>0</v>
          </cell>
          <cell r="M101">
            <v>0</v>
          </cell>
          <cell r="N101">
            <v>52</v>
          </cell>
          <cell r="O101">
            <v>0</v>
          </cell>
          <cell r="P101">
            <v>0</v>
          </cell>
          <cell r="Q101">
            <v>2</v>
          </cell>
          <cell r="R101">
            <v>0</v>
          </cell>
          <cell r="S101">
            <v>0</v>
          </cell>
          <cell r="T101">
            <v>6</v>
          </cell>
          <cell r="U101">
            <v>17</v>
          </cell>
          <cell r="V101">
            <v>8</v>
          </cell>
          <cell r="W101">
            <v>0</v>
          </cell>
          <cell r="X101">
            <v>44</v>
          </cell>
          <cell r="Y101">
            <v>8</v>
          </cell>
          <cell r="Z101">
            <v>0</v>
          </cell>
          <cell r="AA101">
            <v>3</v>
          </cell>
          <cell r="AB101">
            <v>35</v>
          </cell>
          <cell r="AC101">
            <v>0</v>
          </cell>
          <cell r="AD101">
            <v>12</v>
          </cell>
          <cell r="AE101">
            <v>0</v>
          </cell>
          <cell r="AF101">
            <v>0</v>
          </cell>
          <cell r="AG101">
            <v>40</v>
          </cell>
          <cell r="AH101" t="str">
            <v/>
          </cell>
          <cell r="AI101" t="str">
            <v/>
          </cell>
          <cell r="AJ101" t="str">
            <v/>
          </cell>
          <cell r="AK101" t="str">
            <v/>
          </cell>
          <cell r="AL101" t="str">
            <v/>
          </cell>
          <cell r="AM101" t="str">
            <v/>
          </cell>
          <cell r="AN101" t="str">
            <v/>
          </cell>
          <cell r="AO101" t="str">
            <v/>
          </cell>
          <cell r="AP101" t="str">
            <v/>
          </cell>
          <cell r="AQ101" t="str">
            <v/>
          </cell>
          <cell r="AR101" t="str">
            <v/>
          </cell>
          <cell r="AS101" t="str">
            <v/>
          </cell>
          <cell r="AT101" t="str">
            <v/>
          </cell>
          <cell r="AU101" t="str">
            <v/>
          </cell>
          <cell r="AV101" t="str">
            <v/>
          </cell>
          <cell r="AW101" t="str">
            <v/>
          </cell>
          <cell r="AX101" t="str">
            <v/>
          </cell>
          <cell r="AY101" t="str">
            <v/>
          </cell>
          <cell r="AZ101" t="str">
            <v/>
          </cell>
          <cell r="BA101" t="str">
            <v/>
          </cell>
          <cell r="BB101" t="str">
            <v/>
          </cell>
          <cell r="BC101" t="str">
            <v/>
          </cell>
        </row>
        <row r="102">
          <cell r="B102" t="str">
            <v>AVENUE - Air</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t="str">
            <v/>
          </cell>
          <cell r="AI102" t="str">
            <v/>
          </cell>
          <cell r="AJ102" t="str">
            <v/>
          </cell>
          <cell r="AK102" t="str">
            <v/>
          </cell>
          <cell r="AL102" t="str">
            <v/>
          </cell>
          <cell r="AM102" t="str">
            <v/>
          </cell>
          <cell r="AN102" t="str">
            <v/>
          </cell>
          <cell r="AO102" t="str">
            <v/>
          </cell>
          <cell r="AP102" t="str">
            <v/>
          </cell>
          <cell r="AQ102" t="str">
            <v/>
          </cell>
          <cell r="AR102" t="str">
            <v/>
          </cell>
          <cell r="AS102" t="str">
            <v/>
          </cell>
          <cell r="AT102" t="str">
            <v/>
          </cell>
          <cell r="AU102" t="str">
            <v/>
          </cell>
          <cell r="AV102" t="str">
            <v/>
          </cell>
          <cell r="AW102" t="str">
            <v/>
          </cell>
          <cell r="AX102" t="str">
            <v/>
          </cell>
          <cell r="AY102" t="str">
            <v/>
          </cell>
          <cell r="AZ102" t="str">
            <v/>
          </cell>
          <cell r="BA102" t="str">
            <v/>
          </cell>
          <cell r="BB102" t="str">
            <v/>
          </cell>
          <cell r="BC102" t="str">
            <v/>
          </cell>
        </row>
        <row r="103">
          <cell r="B103" t="str">
            <v>AVENUE - Sea</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t="str">
            <v/>
          </cell>
          <cell r="AI103" t="str">
            <v/>
          </cell>
          <cell r="AJ103" t="str">
            <v/>
          </cell>
          <cell r="AK103" t="str">
            <v/>
          </cell>
          <cell r="AL103" t="str">
            <v/>
          </cell>
          <cell r="AM103" t="str">
            <v/>
          </cell>
          <cell r="AN103" t="str">
            <v/>
          </cell>
          <cell r="AO103" t="str">
            <v/>
          </cell>
          <cell r="AP103" t="str">
            <v/>
          </cell>
          <cell r="AQ103" t="str">
            <v/>
          </cell>
          <cell r="AR103" t="str">
            <v/>
          </cell>
          <cell r="AS103" t="str">
            <v/>
          </cell>
          <cell r="AT103" t="str">
            <v/>
          </cell>
          <cell r="AU103" t="str">
            <v/>
          </cell>
          <cell r="AV103" t="str">
            <v/>
          </cell>
          <cell r="AW103" t="str">
            <v/>
          </cell>
          <cell r="AX103" t="str">
            <v/>
          </cell>
          <cell r="AY103" t="str">
            <v/>
          </cell>
          <cell r="AZ103" t="str">
            <v/>
          </cell>
          <cell r="BA103" t="str">
            <v/>
          </cell>
          <cell r="BB103" t="str">
            <v/>
          </cell>
          <cell r="BC103" t="str">
            <v/>
          </cell>
        </row>
        <row r="104">
          <cell r="B104" t="str">
            <v>AVPROD - Air</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t="str">
            <v/>
          </cell>
          <cell r="AI104" t="str">
            <v/>
          </cell>
          <cell r="AJ104" t="str">
            <v/>
          </cell>
          <cell r="AK104" t="str">
            <v/>
          </cell>
          <cell r="AL104" t="str">
            <v/>
          </cell>
          <cell r="AM104" t="str">
            <v/>
          </cell>
          <cell r="AN104" t="str">
            <v/>
          </cell>
          <cell r="AO104" t="str">
            <v/>
          </cell>
          <cell r="AP104" t="str">
            <v/>
          </cell>
          <cell r="AQ104" t="str">
            <v/>
          </cell>
          <cell r="AR104" t="str">
            <v/>
          </cell>
          <cell r="AS104" t="str">
            <v/>
          </cell>
          <cell r="AT104" t="str">
            <v/>
          </cell>
          <cell r="AU104" t="str">
            <v/>
          </cell>
          <cell r="AV104" t="str">
            <v/>
          </cell>
          <cell r="AW104" t="str">
            <v/>
          </cell>
          <cell r="AX104" t="str">
            <v/>
          </cell>
          <cell r="AY104" t="str">
            <v/>
          </cell>
          <cell r="AZ104" t="str">
            <v/>
          </cell>
          <cell r="BA104" t="str">
            <v/>
          </cell>
          <cell r="BB104" t="str">
            <v/>
          </cell>
          <cell r="BC104" t="str">
            <v/>
          </cell>
        </row>
        <row r="105">
          <cell r="B105" t="str">
            <v>AVPROD - Sea</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t="str">
            <v/>
          </cell>
          <cell r="AI105" t="str">
            <v/>
          </cell>
          <cell r="AJ105" t="str">
            <v/>
          </cell>
          <cell r="AK105" t="str">
            <v/>
          </cell>
          <cell r="AL105" t="str">
            <v/>
          </cell>
          <cell r="AM105" t="str">
            <v/>
          </cell>
          <cell r="AN105" t="str">
            <v/>
          </cell>
          <cell r="AO105" t="str">
            <v/>
          </cell>
          <cell r="AP105" t="str">
            <v/>
          </cell>
          <cell r="AQ105" t="str">
            <v/>
          </cell>
          <cell r="AR105" t="str">
            <v/>
          </cell>
          <cell r="AS105" t="str">
            <v/>
          </cell>
          <cell r="AT105" t="str">
            <v/>
          </cell>
          <cell r="AU105" t="str">
            <v/>
          </cell>
          <cell r="AV105" t="str">
            <v/>
          </cell>
          <cell r="AW105" t="str">
            <v/>
          </cell>
          <cell r="AX105" t="str">
            <v/>
          </cell>
          <cell r="AY105" t="str">
            <v/>
          </cell>
          <cell r="AZ105" t="str">
            <v/>
          </cell>
          <cell r="BA105" t="str">
            <v/>
          </cell>
          <cell r="BB105" t="str">
            <v/>
          </cell>
          <cell r="BC105" t="str">
            <v/>
          </cell>
        </row>
        <row r="106">
          <cell r="B106" t="str">
            <v>BANCH - Air</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t="str">
            <v/>
          </cell>
          <cell r="AI106" t="str">
            <v/>
          </cell>
          <cell r="AJ106" t="str">
            <v/>
          </cell>
          <cell r="AK106" t="str">
            <v/>
          </cell>
          <cell r="AL106" t="str">
            <v/>
          </cell>
          <cell r="AM106" t="str">
            <v/>
          </cell>
          <cell r="AN106" t="str">
            <v/>
          </cell>
          <cell r="AO106" t="str">
            <v/>
          </cell>
          <cell r="AP106" t="str">
            <v/>
          </cell>
          <cell r="AQ106" t="str">
            <v/>
          </cell>
          <cell r="AR106" t="str">
            <v/>
          </cell>
          <cell r="AS106" t="str">
            <v/>
          </cell>
          <cell r="AT106" t="str">
            <v/>
          </cell>
          <cell r="AU106" t="str">
            <v/>
          </cell>
          <cell r="AV106" t="str">
            <v/>
          </cell>
          <cell r="AW106" t="str">
            <v/>
          </cell>
          <cell r="AX106" t="str">
            <v/>
          </cell>
          <cell r="AY106" t="str">
            <v/>
          </cell>
          <cell r="AZ106" t="str">
            <v/>
          </cell>
          <cell r="BA106" t="str">
            <v/>
          </cell>
          <cell r="BB106" t="str">
            <v/>
          </cell>
          <cell r="BC106" t="str">
            <v/>
          </cell>
        </row>
        <row r="107">
          <cell r="B107" t="str">
            <v>BANCH - Sea</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t="str">
            <v/>
          </cell>
          <cell r="AI107" t="str">
            <v/>
          </cell>
          <cell r="AJ107" t="str">
            <v/>
          </cell>
          <cell r="AK107" t="str">
            <v/>
          </cell>
          <cell r="AL107" t="str">
            <v/>
          </cell>
          <cell r="AM107" t="str">
            <v/>
          </cell>
          <cell r="AN107" t="str">
            <v/>
          </cell>
          <cell r="AO107" t="str">
            <v/>
          </cell>
          <cell r="AP107" t="str">
            <v/>
          </cell>
          <cell r="AQ107" t="str">
            <v/>
          </cell>
          <cell r="AR107" t="str">
            <v/>
          </cell>
          <cell r="AS107" t="str">
            <v/>
          </cell>
          <cell r="AT107" t="str">
            <v/>
          </cell>
          <cell r="AU107" t="str">
            <v/>
          </cell>
          <cell r="AV107" t="str">
            <v/>
          </cell>
          <cell r="AW107" t="str">
            <v/>
          </cell>
          <cell r="AX107" t="str">
            <v/>
          </cell>
          <cell r="AY107" t="str">
            <v/>
          </cell>
          <cell r="AZ107" t="str">
            <v/>
          </cell>
          <cell r="BA107" t="str">
            <v/>
          </cell>
          <cell r="BB107" t="str">
            <v/>
          </cell>
          <cell r="BC107" t="str">
            <v/>
          </cell>
        </row>
        <row r="108">
          <cell r="B108" t="str">
            <v>BATH - Air</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t="str">
            <v/>
          </cell>
          <cell r="AI108" t="str">
            <v/>
          </cell>
          <cell r="AJ108" t="str">
            <v/>
          </cell>
          <cell r="AK108" t="str">
            <v/>
          </cell>
          <cell r="AL108" t="str">
            <v/>
          </cell>
          <cell r="AM108" t="str">
            <v/>
          </cell>
          <cell r="AN108" t="str">
            <v/>
          </cell>
          <cell r="AO108" t="str">
            <v/>
          </cell>
          <cell r="AP108" t="str">
            <v/>
          </cell>
          <cell r="AQ108" t="str">
            <v/>
          </cell>
          <cell r="AR108" t="str">
            <v/>
          </cell>
          <cell r="AS108" t="str">
            <v/>
          </cell>
          <cell r="AT108" t="str">
            <v/>
          </cell>
          <cell r="AU108" t="str">
            <v/>
          </cell>
          <cell r="AV108" t="str">
            <v/>
          </cell>
          <cell r="AW108" t="str">
            <v/>
          </cell>
          <cell r="AX108" t="str">
            <v/>
          </cell>
          <cell r="AY108" t="str">
            <v/>
          </cell>
          <cell r="AZ108" t="str">
            <v/>
          </cell>
          <cell r="BA108" t="str">
            <v/>
          </cell>
          <cell r="BB108" t="str">
            <v/>
          </cell>
          <cell r="BC108" t="str">
            <v/>
          </cell>
        </row>
        <row r="109">
          <cell r="B109" t="str">
            <v>BATH - Sea</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t="str">
            <v/>
          </cell>
          <cell r="AI109" t="str">
            <v/>
          </cell>
          <cell r="AJ109" t="str">
            <v/>
          </cell>
          <cell r="AK109" t="str">
            <v/>
          </cell>
          <cell r="AL109" t="str">
            <v/>
          </cell>
          <cell r="AM109" t="str">
            <v/>
          </cell>
          <cell r="AN109" t="str">
            <v/>
          </cell>
          <cell r="AO109" t="str">
            <v/>
          </cell>
          <cell r="AP109" t="str">
            <v/>
          </cell>
          <cell r="AQ109" t="str">
            <v/>
          </cell>
          <cell r="AR109" t="str">
            <v/>
          </cell>
          <cell r="AS109" t="str">
            <v/>
          </cell>
          <cell r="AT109" t="str">
            <v/>
          </cell>
          <cell r="AU109" t="str">
            <v/>
          </cell>
          <cell r="AV109" t="str">
            <v/>
          </cell>
          <cell r="AW109" t="str">
            <v/>
          </cell>
          <cell r="AX109" t="str">
            <v/>
          </cell>
          <cell r="AY109" t="str">
            <v/>
          </cell>
          <cell r="AZ109" t="str">
            <v/>
          </cell>
          <cell r="BA109" t="str">
            <v/>
          </cell>
          <cell r="BB109" t="str">
            <v/>
          </cell>
          <cell r="BC109" t="str">
            <v/>
          </cell>
        </row>
        <row r="110">
          <cell r="B110" t="str">
            <v>BAUER - Air</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t="str">
            <v/>
          </cell>
          <cell r="AI110" t="str">
            <v/>
          </cell>
          <cell r="AJ110" t="str">
            <v/>
          </cell>
          <cell r="AK110" t="str">
            <v/>
          </cell>
          <cell r="AL110" t="str">
            <v/>
          </cell>
          <cell r="AM110" t="str">
            <v/>
          </cell>
          <cell r="AN110" t="str">
            <v/>
          </cell>
          <cell r="AO110" t="str">
            <v/>
          </cell>
          <cell r="AP110" t="str">
            <v/>
          </cell>
          <cell r="AQ110" t="str">
            <v/>
          </cell>
          <cell r="AR110" t="str">
            <v/>
          </cell>
          <cell r="AS110" t="str">
            <v/>
          </cell>
          <cell r="AT110" t="str">
            <v/>
          </cell>
          <cell r="AU110" t="str">
            <v/>
          </cell>
          <cell r="AV110" t="str">
            <v/>
          </cell>
          <cell r="AW110" t="str">
            <v/>
          </cell>
          <cell r="AX110" t="str">
            <v/>
          </cell>
          <cell r="AY110" t="str">
            <v/>
          </cell>
          <cell r="AZ110" t="str">
            <v/>
          </cell>
          <cell r="BA110" t="str">
            <v/>
          </cell>
          <cell r="BB110" t="str">
            <v/>
          </cell>
          <cell r="BC110" t="str">
            <v/>
          </cell>
        </row>
        <row r="111">
          <cell r="B111" t="str">
            <v>BAUER - Sea</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t="str">
            <v/>
          </cell>
          <cell r="AI111" t="str">
            <v/>
          </cell>
          <cell r="AJ111" t="str">
            <v/>
          </cell>
          <cell r="AK111" t="str">
            <v/>
          </cell>
          <cell r="AL111" t="str">
            <v/>
          </cell>
          <cell r="AM111" t="str">
            <v/>
          </cell>
          <cell r="AN111" t="str">
            <v/>
          </cell>
          <cell r="AO111" t="str">
            <v/>
          </cell>
          <cell r="AP111" t="str">
            <v/>
          </cell>
          <cell r="AQ111" t="str">
            <v/>
          </cell>
          <cell r="AR111" t="str">
            <v/>
          </cell>
          <cell r="AS111" t="str">
            <v/>
          </cell>
          <cell r="AT111" t="str">
            <v/>
          </cell>
          <cell r="AU111" t="str">
            <v/>
          </cell>
          <cell r="AV111" t="str">
            <v/>
          </cell>
          <cell r="AW111" t="str">
            <v/>
          </cell>
          <cell r="AX111" t="str">
            <v/>
          </cell>
          <cell r="AY111" t="str">
            <v/>
          </cell>
          <cell r="AZ111" t="str">
            <v/>
          </cell>
          <cell r="BA111" t="str">
            <v/>
          </cell>
          <cell r="BB111" t="str">
            <v/>
          </cell>
          <cell r="BC111" t="str">
            <v/>
          </cell>
        </row>
        <row r="112">
          <cell r="B112" t="str">
            <v>BAUMDI - Air</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t="str">
            <v/>
          </cell>
          <cell r="AI112" t="str">
            <v/>
          </cell>
          <cell r="AJ112" t="str">
            <v/>
          </cell>
          <cell r="AK112" t="str">
            <v/>
          </cell>
          <cell r="AL112" t="str">
            <v/>
          </cell>
          <cell r="AM112" t="str">
            <v/>
          </cell>
          <cell r="AN112" t="str">
            <v/>
          </cell>
          <cell r="AO112" t="str">
            <v/>
          </cell>
          <cell r="AP112" t="str">
            <v/>
          </cell>
          <cell r="AQ112" t="str">
            <v/>
          </cell>
          <cell r="AR112" t="str">
            <v/>
          </cell>
          <cell r="AS112" t="str">
            <v/>
          </cell>
          <cell r="AT112" t="str">
            <v/>
          </cell>
          <cell r="AU112" t="str">
            <v/>
          </cell>
          <cell r="AV112" t="str">
            <v/>
          </cell>
          <cell r="AW112" t="str">
            <v/>
          </cell>
          <cell r="AX112" t="str">
            <v/>
          </cell>
          <cell r="AY112" t="str">
            <v/>
          </cell>
          <cell r="AZ112" t="str">
            <v/>
          </cell>
          <cell r="BA112" t="str">
            <v/>
          </cell>
          <cell r="BB112" t="str">
            <v/>
          </cell>
          <cell r="BC112" t="str">
            <v/>
          </cell>
        </row>
        <row r="113">
          <cell r="B113" t="str">
            <v>BAUMDI - Sea</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t="str">
            <v/>
          </cell>
          <cell r="AI113" t="str">
            <v/>
          </cell>
          <cell r="AJ113" t="str">
            <v/>
          </cell>
          <cell r="AK113" t="str">
            <v/>
          </cell>
          <cell r="AL113" t="str">
            <v/>
          </cell>
          <cell r="AM113" t="str">
            <v/>
          </cell>
          <cell r="AN113" t="str">
            <v/>
          </cell>
          <cell r="AO113" t="str">
            <v/>
          </cell>
          <cell r="AP113" t="str">
            <v/>
          </cell>
          <cell r="AQ113" t="str">
            <v/>
          </cell>
          <cell r="AR113" t="str">
            <v/>
          </cell>
          <cell r="AS113" t="str">
            <v/>
          </cell>
          <cell r="AT113" t="str">
            <v/>
          </cell>
          <cell r="AU113" t="str">
            <v/>
          </cell>
          <cell r="AV113" t="str">
            <v/>
          </cell>
          <cell r="AW113" t="str">
            <v/>
          </cell>
          <cell r="AX113" t="str">
            <v/>
          </cell>
          <cell r="AY113" t="str">
            <v/>
          </cell>
          <cell r="AZ113" t="str">
            <v/>
          </cell>
          <cell r="BA113" t="str">
            <v/>
          </cell>
          <cell r="BB113" t="str">
            <v/>
          </cell>
          <cell r="BC113" t="str">
            <v/>
          </cell>
        </row>
        <row r="114">
          <cell r="B114" t="str">
            <v>BBCAU - Air</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t="str">
            <v/>
          </cell>
          <cell r="AI114" t="str">
            <v/>
          </cell>
          <cell r="AJ114" t="str">
            <v/>
          </cell>
          <cell r="AK114" t="str">
            <v/>
          </cell>
          <cell r="AL114" t="str">
            <v/>
          </cell>
          <cell r="AM114" t="str">
            <v/>
          </cell>
          <cell r="AN114" t="str">
            <v/>
          </cell>
          <cell r="AO114" t="str">
            <v/>
          </cell>
          <cell r="AP114" t="str">
            <v/>
          </cell>
          <cell r="AQ114" t="str">
            <v/>
          </cell>
          <cell r="AR114" t="str">
            <v/>
          </cell>
          <cell r="AS114" t="str">
            <v/>
          </cell>
          <cell r="AT114" t="str">
            <v/>
          </cell>
          <cell r="AU114" t="str">
            <v/>
          </cell>
          <cell r="AV114" t="str">
            <v/>
          </cell>
          <cell r="AW114" t="str">
            <v/>
          </cell>
          <cell r="AX114" t="str">
            <v/>
          </cell>
          <cell r="AY114" t="str">
            <v/>
          </cell>
          <cell r="AZ114" t="str">
            <v/>
          </cell>
          <cell r="BA114" t="str">
            <v/>
          </cell>
          <cell r="BB114" t="str">
            <v/>
          </cell>
          <cell r="BC114" t="str">
            <v/>
          </cell>
        </row>
        <row r="115">
          <cell r="B115" t="str">
            <v>BBCAU - Sea</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t="str">
            <v/>
          </cell>
          <cell r="AI115" t="str">
            <v/>
          </cell>
          <cell r="AJ115" t="str">
            <v/>
          </cell>
          <cell r="AK115" t="str">
            <v/>
          </cell>
          <cell r="AL115" t="str">
            <v/>
          </cell>
          <cell r="AM115" t="str">
            <v/>
          </cell>
          <cell r="AN115" t="str">
            <v/>
          </cell>
          <cell r="AO115" t="str">
            <v/>
          </cell>
          <cell r="AP115" t="str">
            <v/>
          </cell>
          <cell r="AQ115" t="str">
            <v/>
          </cell>
          <cell r="AR115" t="str">
            <v/>
          </cell>
          <cell r="AS115" t="str">
            <v/>
          </cell>
          <cell r="AT115" t="str">
            <v/>
          </cell>
          <cell r="AU115" t="str">
            <v/>
          </cell>
          <cell r="AV115" t="str">
            <v/>
          </cell>
          <cell r="AW115" t="str">
            <v/>
          </cell>
          <cell r="AX115" t="str">
            <v/>
          </cell>
          <cell r="AY115" t="str">
            <v/>
          </cell>
          <cell r="AZ115" t="str">
            <v/>
          </cell>
          <cell r="BA115" t="str">
            <v/>
          </cell>
          <cell r="BB115" t="str">
            <v/>
          </cell>
          <cell r="BC115" t="str">
            <v/>
          </cell>
        </row>
        <row r="116">
          <cell r="B116" t="str">
            <v>BBCCA - Air</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t="str">
            <v/>
          </cell>
          <cell r="AI116" t="str">
            <v/>
          </cell>
          <cell r="AJ116" t="str">
            <v/>
          </cell>
          <cell r="AK116" t="str">
            <v/>
          </cell>
          <cell r="AL116" t="str">
            <v/>
          </cell>
          <cell r="AM116" t="str">
            <v/>
          </cell>
          <cell r="AN116" t="str">
            <v/>
          </cell>
          <cell r="AO116" t="str">
            <v/>
          </cell>
          <cell r="AP116" t="str">
            <v/>
          </cell>
          <cell r="AQ116" t="str">
            <v/>
          </cell>
          <cell r="AR116" t="str">
            <v/>
          </cell>
          <cell r="AS116" t="str">
            <v/>
          </cell>
          <cell r="AT116" t="str">
            <v/>
          </cell>
          <cell r="AU116" t="str">
            <v/>
          </cell>
          <cell r="AV116" t="str">
            <v/>
          </cell>
          <cell r="AW116" t="str">
            <v/>
          </cell>
          <cell r="AX116" t="str">
            <v/>
          </cell>
          <cell r="AY116" t="str">
            <v/>
          </cell>
          <cell r="AZ116" t="str">
            <v/>
          </cell>
          <cell r="BA116" t="str">
            <v/>
          </cell>
          <cell r="BB116" t="str">
            <v/>
          </cell>
          <cell r="BC116" t="str">
            <v/>
          </cell>
        </row>
        <row r="117">
          <cell r="B117" t="str">
            <v>BBCCA - Sea</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t="str">
            <v/>
          </cell>
          <cell r="AI117" t="str">
            <v/>
          </cell>
          <cell r="AJ117" t="str">
            <v/>
          </cell>
          <cell r="AK117" t="str">
            <v/>
          </cell>
          <cell r="AL117" t="str">
            <v/>
          </cell>
          <cell r="AM117" t="str">
            <v/>
          </cell>
          <cell r="AN117" t="str">
            <v/>
          </cell>
          <cell r="AO117" t="str">
            <v/>
          </cell>
          <cell r="AP117" t="str">
            <v/>
          </cell>
          <cell r="AQ117" t="str">
            <v/>
          </cell>
          <cell r="AR117" t="str">
            <v/>
          </cell>
          <cell r="AS117" t="str">
            <v/>
          </cell>
          <cell r="AT117" t="str">
            <v/>
          </cell>
          <cell r="AU117" t="str">
            <v/>
          </cell>
          <cell r="AV117" t="str">
            <v/>
          </cell>
          <cell r="AW117" t="str">
            <v/>
          </cell>
          <cell r="AX117" t="str">
            <v/>
          </cell>
          <cell r="AY117" t="str">
            <v/>
          </cell>
          <cell r="AZ117" t="str">
            <v/>
          </cell>
          <cell r="BA117" t="str">
            <v/>
          </cell>
          <cell r="BB117" t="str">
            <v/>
          </cell>
          <cell r="BC117" t="str">
            <v/>
          </cell>
        </row>
        <row r="118">
          <cell r="B118" t="str">
            <v>BBCSG - Air</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t="str">
            <v/>
          </cell>
          <cell r="AI118" t="str">
            <v/>
          </cell>
          <cell r="AJ118" t="str">
            <v/>
          </cell>
          <cell r="AK118" t="str">
            <v/>
          </cell>
          <cell r="AL118" t="str">
            <v/>
          </cell>
          <cell r="AM118" t="str">
            <v/>
          </cell>
          <cell r="AN118" t="str">
            <v/>
          </cell>
          <cell r="AO118" t="str">
            <v/>
          </cell>
          <cell r="AP118" t="str">
            <v/>
          </cell>
          <cell r="AQ118" t="str">
            <v/>
          </cell>
          <cell r="AR118" t="str">
            <v/>
          </cell>
          <cell r="AS118" t="str">
            <v/>
          </cell>
          <cell r="AT118" t="str">
            <v/>
          </cell>
          <cell r="AU118" t="str">
            <v/>
          </cell>
          <cell r="AV118" t="str">
            <v/>
          </cell>
          <cell r="AW118" t="str">
            <v/>
          </cell>
          <cell r="AX118" t="str">
            <v/>
          </cell>
          <cell r="AY118" t="str">
            <v/>
          </cell>
          <cell r="AZ118" t="str">
            <v/>
          </cell>
          <cell r="BA118" t="str">
            <v/>
          </cell>
          <cell r="BB118" t="str">
            <v/>
          </cell>
          <cell r="BC118" t="str">
            <v/>
          </cell>
        </row>
        <row r="119">
          <cell r="B119" t="str">
            <v>BBCSG - Sea</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t="str">
            <v/>
          </cell>
          <cell r="AI119" t="str">
            <v/>
          </cell>
          <cell r="AJ119" t="str">
            <v/>
          </cell>
          <cell r="AK119" t="str">
            <v/>
          </cell>
          <cell r="AL119" t="str">
            <v/>
          </cell>
          <cell r="AM119" t="str">
            <v/>
          </cell>
          <cell r="AN119" t="str">
            <v/>
          </cell>
          <cell r="AO119" t="str">
            <v/>
          </cell>
          <cell r="AP119" t="str">
            <v/>
          </cell>
          <cell r="AQ119" t="str">
            <v/>
          </cell>
          <cell r="AR119" t="str">
            <v/>
          </cell>
          <cell r="AS119" t="str">
            <v/>
          </cell>
          <cell r="AT119" t="str">
            <v/>
          </cell>
          <cell r="AU119" t="str">
            <v/>
          </cell>
          <cell r="AV119" t="str">
            <v/>
          </cell>
          <cell r="AW119" t="str">
            <v/>
          </cell>
          <cell r="AX119" t="str">
            <v/>
          </cell>
          <cell r="AY119" t="str">
            <v/>
          </cell>
          <cell r="AZ119" t="str">
            <v/>
          </cell>
          <cell r="BA119" t="str">
            <v/>
          </cell>
          <cell r="BB119" t="str">
            <v/>
          </cell>
          <cell r="BC119" t="str">
            <v/>
          </cell>
        </row>
        <row r="120">
          <cell r="B120" t="str">
            <v>BBCUS - Air</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t="str">
            <v/>
          </cell>
          <cell r="AI120" t="str">
            <v/>
          </cell>
          <cell r="AJ120" t="str">
            <v/>
          </cell>
          <cell r="AK120" t="str">
            <v/>
          </cell>
          <cell r="AL120" t="str">
            <v/>
          </cell>
          <cell r="AM120" t="str">
            <v/>
          </cell>
          <cell r="AN120" t="str">
            <v/>
          </cell>
          <cell r="AO120" t="str">
            <v/>
          </cell>
          <cell r="AP120" t="str">
            <v/>
          </cell>
          <cell r="AQ120" t="str">
            <v/>
          </cell>
          <cell r="AR120" t="str">
            <v/>
          </cell>
          <cell r="AS120" t="str">
            <v/>
          </cell>
          <cell r="AT120" t="str">
            <v/>
          </cell>
          <cell r="AU120" t="str">
            <v/>
          </cell>
          <cell r="AV120" t="str">
            <v/>
          </cell>
          <cell r="AW120" t="str">
            <v/>
          </cell>
          <cell r="AX120" t="str">
            <v/>
          </cell>
          <cell r="AY120" t="str">
            <v/>
          </cell>
          <cell r="AZ120" t="str">
            <v/>
          </cell>
          <cell r="BA120" t="str">
            <v/>
          </cell>
          <cell r="BB120" t="str">
            <v/>
          </cell>
          <cell r="BC120" t="str">
            <v/>
          </cell>
        </row>
        <row r="121">
          <cell r="B121" t="str">
            <v>BBCUS - Sea</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t="str">
            <v/>
          </cell>
          <cell r="AI121" t="str">
            <v/>
          </cell>
          <cell r="AJ121" t="str">
            <v/>
          </cell>
          <cell r="AK121" t="str">
            <v/>
          </cell>
          <cell r="AL121" t="str">
            <v/>
          </cell>
          <cell r="AM121" t="str">
            <v/>
          </cell>
          <cell r="AN121" t="str">
            <v/>
          </cell>
          <cell r="AO121" t="str">
            <v/>
          </cell>
          <cell r="AP121" t="str">
            <v/>
          </cell>
          <cell r="AQ121" t="str">
            <v/>
          </cell>
          <cell r="AR121" t="str">
            <v/>
          </cell>
          <cell r="AS121" t="str">
            <v/>
          </cell>
          <cell r="AT121" t="str">
            <v/>
          </cell>
          <cell r="AU121" t="str">
            <v/>
          </cell>
          <cell r="AV121" t="str">
            <v/>
          </cell>
          <cell r="AW121" t="str">
            <v/>
          </cell>
          <cell r="AX121" t="str">
            <v/>
          </cell>
          <cell r="AY121" t="str">
            <v/>
          </cell>
          <cell r="AZ121" t="str">
            <v/>
          </cell>
          <cell r="BA121" t="str">
            <v/>
          </cell>
          <cell r="BB121" t="str">
            <v/>
          </cell>
          <cell r="BC121" t="str">
            <v/>
          </cell>
        </row>
        <row r="122">
          <cell r="B122" t="str">
            <v>BCHAUS - Air</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t="str">
            <v/>
          </cell>
          <cell r="AI122" t="str">
            <v/>
          </cell>
          <cell r="AJ122" t="str">
            <v/>
          </cell>
          <cell r="AK122" t="str">
            <v/>
          </cell>
          <cell r="AL122" t="str">
            <v/>
          </cell>
          <cell r="AM122" t="str">
            <v/>
          </cell>
          <cell r="AN122" t="str">
            <v/>
          </cell>
          <cell r="AO122" t="str">
            <v/>
          </cell>
          <cell r="AP122" t="str">
            <v/>
          </cell>
          <cell r="AQ122" t="str">
            <v/>
          </cell>
          <cell r="AR122" t="str">
            <v/>
          </cell>
          <cell r="AS122" t="str">
            <v/>
          </cell>
          <cell r="AT122" t="str">
            <v/>
          </cell>
          <cell r="AU122" t="str">
            <v/>
          </cell>
          <cell r="AV122" t="str">
            <v/>
          </cell>
          <cell r="AW122" t="str">
            <v/>
          </cell>
          <cell r="AX122" t="str">
            <v/>
          </cell>
          <cell r="AY122" t="str">
            <v/>
          </cell>
          <cell r="AZ122" t="str">
            <v/>
          </cell>
          <cell r="BA122" t="str">
            <v/>
          </cell>
          <cell r="BB122" t="str">
            <v/>
          </cell>
          <cell r="BC122" t="str">
            <v/>
          </cell>
        </row>
        <row r="123">
          <cell r="B123" t="str">
            <v>BCHAUS - Sea</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t="str">
            <v/>
          </cell>
          <cell r="AI123" t="str">
            <v/>
          </cell>
          <cell r="AJ123" t="str">
            <v/>
          </cell>
          <cell r="AK123" t="str">
            <v/>
          </cell>
          <cell r="AL123" t="str">
            <v/>
          </cell>
          <cell r="AM123" t="str">
            <v/>
          </cell>
          <cell r="AN123" t="str">
            <v/>
          </cell>
          <cell r="AO123" t="str">
            <v/>
          </cell>
          <cell r="AP123" t="str">
            <v/>
          </cell>
          <cell r="AQ123" t="str">
            <v/>
          </cell>
          <cell r="AR123" t="str">
            <v/>
          </cell>
          <cell r="AS123" t="str">
            <v/>
          </cell>
          <cell r="AT123" t="str">
            <v/>
          </cell>
          <cell r="AU123" t="str">
            <v/>
          </cell>
          <cell r="AV123" t="str">
            <v/>
          </cell>
          <cell r="AW123" t="str">
            <v/>
          </cell>
          <cell r="AX123" t="str">
            <v/>
          </cell>
          <cell r="AY123" t="str">
            <v/>
          </cell>
          <cell r="AZ123" t="str">
            <v/>
          </cell>
          <cell r="BA123" t="str">
            <v/>
          </cell>
          <cell r="BB123" t="str">
            <v/>
          </cell>
          <cell r="BC123" t="str">
            <v/>
          </cell>
        </row>
        <row r="124">
          <cell r="B124" t="str">
            <v>BDSIGN - Air</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t="str">
            <v/>
          </cell>
          <cell r="AI124" t="str">
            <v/>
          </cell>
          <cell r="AJ124" t="str">
            <v/>
          </cell>
          <cell r="AK124" t="str">
            <v/>
          </cell>
          <cell r="AL124" t="str">
            <v/>
          </cell>
          <cell r="AM124" t="str">
            <v/>
          </cell>
          <cell r="AN124" t="str">
            <v/>
          </cell>
          <cell r="AO124" t="str">
            <v/>
          </cell>
          <cell r="AP124" t="str">
            <v/>
          </cell>
          <cell r="AQ124" t="str">
            <v/>
          </cell>
          <cell r="AR124" t="str">
            <v/>
          </cell>
          <cell r="AS124" t="str">
            <v/>
          </cell>
          <cell r="AT124" t="str">
            <v/>
          </cell>
          <cell r="AU124" t="str">
            <v/>
          </cell>
          <cell r="AV124" t="str">
            <v/>
          </cell>
          <cell r="AW124" t="str">
            <v/>
          </cell>
          <cell r="AX124" t="str">
            <v/>
          </cell>
          <cell r="AY124" t="str">
            <v/>
          </cell>
          <cell r="AZ124" t="str">
            <v/>
          </cell>
          <cell r="BA124" t="str">
            <v/>
          </cell>
          <cell r="BB124" t="str">
            <v/>
          </cell>
          <cell r="BC124" t="str">
            <v/>
          </cell>
        </row>
        <row r="125">
          <cell r="B125" t="str">
            <v>BDSIGN - Sea</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t="str">
            <v/>
          </cell>
          <cell r="AI125" t="str">
            <v/>
          </cell>
          <cell r="AJ125" t="str">
            <v/>
          </cell>
          <cell r="AK125" t="str">
            <v/>
          </cell>
          <cell r="AL125" t="str">
            <v/>
          </cell>
          <cell r="AM125" t="str">
            <v/>
          </cell>
          <cell r="AN125" t="str">
            <v/>
          </cell>
          <cell r="AO125" t="str">
            <v/>
          </cell>
          <cell r="AP125" t="str">
            <v/>
          </cell>
          <cell r="AQ125" t="str">
            <v/>
          </cell>
          <cell r="AR125" t="str">
            <v/>
          </cell>
          <cell r="AS125" t="str">
            <v/>
          </cell>
          <cell r="AT125" t="str">
            <v/>
          </cell>
          <cell r="AU125" t="str">
            <v/>
          </cell>
          <cell r="AV125" t="str">
            <v/>
          </cell>
          <cell r="AW125" t="str">
            <v/>
          </cell>
          <cell r="AX125" t="str">
            <v/>
          </cell>
          <cell r="AY125" t="str">
            <v/>
          </cell>
          <cell r="AZ125" t="str">
            <v/>
          </cell>
          <cell r="BA125" t="str">
            <v/>
          </cell>
          <cell r="BB125" t="str">
            <v/>
          </cell>
          <cell r="BC125" t="str">
            <v/>
          </cell>
        </row>
        <row r="126">
          <cell r="B126" t="str">
            <v>BEGI - Air</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t="str">
            <v/>
          </cell>
          <cell r="AI126" t="str">
            <v/>
          </cell>
          <cell r="AJ126" t="str">
            <v/>
          </cell>
          <cell r="AK126" t="str">
            <v/>
          </cell>
          <cell r="AL126" t="str">
            <v/>
          </cell>
          <cell r="AM126" t="str">
            <v/>
          </cell>
          <cell r="AN126" t="str">
            <v/>
          </cell>
          <cell r="AO126" t="str">
            <v/>
          </cell>
          <cell r="AP126" t="str">
            <v/>
          </cell>
          <cell r="AQ126" t="str">
            <v/>
          </cell>
          <cell r="AR126" t="str">
            <v/>
          </cell>
          <cell r="AS126" t="str">
            <v/>
          </cell>
          <cell r="AT126" t="str">
            <v/>
          </cell>
          <cell r="AU126" t="str">
            <v/>
          </cell>
          <cell r="AV126" t="str">
            <v/>
          </cell>
          <cell r="AW126" t="str">
            <v/>
          </cell>
          <cell r="AX126" t="str">
            <v/>
          </cell>
          <cell r="AY126" t="str">
            <v/>
          </cell>
          <cell r="AZ126" t="str">
            <v/>
          </cell>
          <cell r="BA126" t="str">
            <v/>
          </cell>
          <cell r="BB126" t="str">
            <v/>
          </cell>
          <cell r="BC126" t="str">
            <v/>
          </cell>
        </row>
        <row r="127">
          <cell r="B127" t="str">
            <v>BEGI - Sea</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t="str">
            <v/>
          </cell>
          <cell r="AI127" t="str">
            <v/>
          </cell>
          <cell r="AJ127" t="str">
            <v/>
          </cell>
          <cell r="AK127" t="str">
            <v/>
          </cell>
          <cell r="AL127" t="str">
            <v/>
          </cell>
          <cell r="AM127" t="str">
            <v/>
          </cell>
          <cell r="AN127" t="str">
            <v/>
          </cell>
          <cell r="AO127" t="str">
            <v/>
          </cell>
          <cell r="AP127" t="str">
            <v/>
          </cell>
          <cell r="AQ127" t="str">
            <v/>
          </cell>
          <cell r="AR127" t="str">
            <v/>
          </cell>
          <cell r="AS127" t="str">
            <v/>
          </cell>
          <cell r="AT127" t="str">
            <v/>
          </cell>
          <cell r="AU127" t="str">
            <v/>
          </cell>
          <cell r="AV127" t="str">
            <v/>
          </cell>
          <cell r="AW127" t="str">
            <v/>
          </cell>
          <cell r="AX127" t="str">
            <v/>
          </cell>
          <cell r="AY127" t="str">
            <v/>
          </cell>
          <cell r="AZ127" t="str">
            <v/>
          </cell>
          <cell r="BA127" t="str">
            <v/>
          </cell>
          <cell r="BB127" t="str">
            <v/>
          </cell>
          <cell r="BC127" t="str">
            <v/>
          </cell>
        </row>
        <row r="128">
          <cell r="B128" t="str">
            <v>BELK - Air</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t="str">
            <v/>
          </cell>
          <cell r="AI128" t="str">
            <v/>
          </cell>
          <cell r="AJ128" t="str">
            <v/>
          </cell>
          <cell r="AK128" t="str">
            <v/>
          </cell>
          <cell r="AL128" t="str">
            <v/>
          </cell>
          <cell r="AM128" t="str">
            <v/>
          </cell>
          <cell r="AN128" t="str">
            <v/>
          </cell>
          <cell r="AO128" t="str">
            <v/>
          </cell>
          <cell r="AP128" t="str">
            <v/>
          </cell>
          <cell r="AQ128" t="str">
            <v/>
          </cell>
          <cell r="AR128" t="str">
            <v/>
          </cell>
          <cell r="AS128" t="str">
            <v/>
          </cell>
          <cell r="AT128" t="str">
            <v/>
          </cell>
          <cell r="AU128" t="str">
            <v/>
          </cell>
          <cell r="AV128" t="str">
            <v/>
          </cell>
          <cell r="AW128" t="str">
            <v/>
          </cell>
          <cell r="AX128" t="str">
            <v/>
          </cell>
          <cell r="AY128" t="str">
            <v/>
          </cell>
          <cell r="AZ128" t="str">
            <v/>
          </cell>
          <cell r="BA128" t="str">
            <v/>
          </cell>
          <cell r="BB128" t="str">
            <v/>
          </cell>
          <cell r="BC128" t="str">
            <v/>
          </cell>
        </row>
        <row r="129">
          <cell r="B129" t="str">
            <v>BELK - Sea</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t="str">
            <v/>
          </cell>
          <cell r="AI129" t="str">
            <v/>
          </cell>
          <cell r="AJ129" t="str">
            <v/>
          </cell>
          <cell r="AK129" t="str">
            <v/>
          </cell>
          <cell r="AL129" t="str">
            <v/>
          </cell>
          <cell r="AM129" t="str">
            <v/>
          </cell>
          <cell r="AN129" t="str">
            <v/>
          </cell>
          <cell r="AO129" t="str">
            <v/>
          </cell>
          <cell r="AP129" t="str">
            <v/>
          </cell>
          <cell r="AQ129" t="str">
            <v/>
          </cell>
          <cell r="AR129" t="str">
            <v/>
          </cell>
          <cell r="AS129" t="str">
            <v/>
          </cell>
          <cell r="AT129" t="str">
            <v/>
          </cell>
          <cell r="AU129" t="str">
            <v/>
          </cell>
          <cell r="AV129" t="str">
            <v/>
          </cell>
          <cell r="AW129" t="str">
            <v/>
          </cell>
          <cell r="AX129" t="str">
            <v/>
          </cell>
          <cell r="AY129" t="str">
            <v/>
          </cell>
          <cell r="AZ129" t="str">
            <v/>
          </cell>
          <cell r="BA129" t="str">
            <v/>
          </cell>
          <cell r="BB129" t="str">
            <v/>
          </cell>
          <cell r="BC129" t="str">
            <v/>
          </cell>
        </row>
        <row r="130">
          <cell r="B130" t="str">
            <v>BELL - Air</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t="str">
            <v/>
          </cell>
          <cell r="AI130" t="str">
            <v/>
          </cell>
          <cell r="AJ130" t="str">
            <v/>
          </cell>
          <cell r="AK130" t="str">
            <v/>
          </cell>
          <cell r="AL130" t="str">
            <v/>
          </cell>
          <cell r="AM130" t="str">
            <v/>
          </cell>
          <cell r="AN130" t="str">
            <v/>
          </cell>
          <cell r="AO130" t="str">
            <v/>
          </cell>
          <cell r="AP130" t="str">
            <v/>
          </cell>
          <cell r="AQ130" t="str">
            <v/>
          </cell>
          <cell r="AR130" t="str">
            <v/>
          </cell>
          <cell r="AS130" t="str">
            <v/>
          </cell>
          <cell r="AT130" t="str">
            <v/>
          </cell>
          <cell r="AU130" t="str">
            <v/>
          </cell>
          <cell r="AV130" t="str">
            <v/>
          </cell>
          <cell r="AW130" t="str">
            <v/>
          </cell>
          <cell r="AX130" t="str">
            <v/>
          </cell>
          <cell r="AY130" t="str">
            <v/>
          </cell>
          <cell r="AZ130" t="str">
            <v/>
          </cell>
          <cell r="BA130" t="str">
            <v/>
          </cell>
          <cell r="BB130" t="str">
            <v/>
          </cell>
          <cell r="BC130" t="str">
            <v/>
          </cell>
        </row>
        <row r="131">
          <cell r="B131" t="str">
            <v>BELL - Sea</v>
          </cell>
          <cell r="C131">
            <v>0</v>
          </cell>
          <cell r="D131">
            <v>2</v>
          </cell>
          <cell r="E131">
            <v>0</v>
          </cell>
          <cell r="F131">
            <v>0</v>
          </cell>
          <cell r="G131">
            <v>0</v>
          </cell>
          <cell r="H131">
            <v>0</v>
          </cell>
          <cell r="I131">
            <v>0</v>
          </cell>
          <cell r="J131">
            <v>0</v>
          </cell>
          <cell r="K131">
            <v>0</v>
          </cell>
          <cell r="L131">
            <v>2</v>
          </cell>
          <cell r="M131">
            <v>0</v>
          </cell>
          <cell r="N131">
            <v>2</v>
          </cell>
          <cell r="O131">
            <v>2</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1</v>
          </cell>
          <cell r="AG131">
            <v>0</v>
          </cell>
          <cell r="AH131" t="str">
            <v/>
          </cell>
          <cell r="AI131" t="str">
            <v/>
          </cell>
          <cell r="AJ131" t="str">
            <v/>
          </cell>
          <cell r="AK131" t="str">
            <v/>
          </cell>
          <cell r="AL131" t="str">
            <v/>
          </cell>
          <cell r="AM131" t="str">
            <v/>
          </cell>
          <cell r="AN131" t="str">
            <v/>
          </cell>
          <cell r="AO131" t="str">
            <v/>
          </cell>
          <cell r="AP131" t="str">
            <v/>
          </cell>
          <cell r="AQ131" t="str">
            <v/>
          </cell>
          <cell r="AR131" t="str">
            <v/>
          </cell>
          <cell r="AS131" t="str">
            <v/>
          </cell>
          <cell r="AT131" t="str">
            <v/>
          </cell>
          <cell r="AU131" t="str">
            <v/>
          </cell>
          <cell r="AV131" t="str">
            <v/>
          </cell>
          <cell r="AW131" t="str">
            <v/>
          </cell>
          <cell r="AX131" t="str">
            <v/>
          </cell>
          <cell r="AY131" t="str">
            <v/>
          </cell>
          <cell r="AZ131" t="str">
            <v/>
          </cell>
          <cell r="BA131" t="str">
            <v/>
          </cell>
          <cell r="BB131" t="str">
            <v/>
          </cell>
          <cell r="BC131" t="str">
            <v/>
          </cell>
        </row>
        <row r="132">
          <cell r="B132" t="str">
            <v>BENCO - Air</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t="str">
            <v/>
          </cell>
          <cell r="AI132" t="str">
            <v/>
          </cell>
          <cell r="AJ132" t="str">
            <v/>
          </cell>
          <cell r="AK132" t="str">
            <v/>
          </cell>
          <cell r="AL132" t="str">
            <v/>
          </cell>
          <cell r="AM132" t="str">
            <v/>
          </cell>
          <cell r="AN132" t="str">
            <v/>
          </cell>
          <cell r="AO132" t="str">
            <v/>
          </cell>
          <cell r="AP132" t="str">
            <v/>
          </cell>
          <cell r="AQ132" t="str">
            <v/>
          </cell>
          <cell r="AR132" t="str">
            <v/>
          </cell>
          <cell r="AS132" t="str">
            <v/>
          </cell>
          <cell r="AT132" t="str">
            <v/>
          </cell>
          <cell r="AU132" t="str">
            <v/>
          </cell>
          <cell r="AV132" t="str">
            <v/>
          </cell>
          <cell r="AW132" t="str">
            <v/>
          </cell>
          <cell r="AX132" t="str">
            <v/>
          </cell>
          <cell r="AY132" t="str">
            <v/>
          </cell>
          <cell r="AZ132" t="str">
            <v/>
          </cell>
          <cell r="BA132" t="str">
            <v/>
          </cell>
          <cell r="BB132" t="str">
            <v/>
          </cell>
          <cell r="BC132" t="str">
            <v/>
          </cell>
        </row>
        <row r="133">
          <cell r="B133" t="str">
            <v>BENCO - Sea</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t="str">
            <v/>
          </cell>
          <cell r="AI133" t="str">
            <v/>
          </cell>
          <cell r="AJ133" t="str">
            <v/>
          </cell>
          <cell r="AK133" t="str">
            <v/>
          </cell>
          <cell r="AL133" t="str">
            <v/>
          </cell>
          <cell r="AM133" t="str">
            <v/>
          </cell>
          <cell r="AN133" t="str">
            <v/>
          </cell>
          <cell r="AO133" t="str">
            <v/>
          </cell>
          <cell r="AP133" t="str">
            <v/>
          </cell>
          <cell r="AQ133" t="str">
            <v/>
          </cell>
          <cell r="AR133" t="str">
            <v/>
          </cell>
          <cell r="AS133" t="str">
            <v/>
          </cell>
          <cell r="AT133" t="str">
            <v/>
          </cell>
          <cell r="AU133" t="str">
            <v/>
          </cell>
          <cell r="AV133" t="str">
            <v/>
          </cell>
          <cell r="AW133" t="str">
            <v/>
          </cell>
          <cell r="AX133" t="str">
            <v/>
          </cell>
          <cell r="AY133" t="str">
            <v/>
          </cell>
          <cell r="AZ133" t="str">
            <v/>
          </cell>
          <cell r="BA133" t="str">
            <v/>
          </cell>
          <cell r="BB133" t="str">
            <v/>
          </cell>
          <cell r="BC133" t="str">
            <v/>
          </cell>
        </row>
        <row r="134">
          <cell r="B134" t="str">
            <v>BENDEL - Air</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t="str">
            <v/>
          </cell>
          <cell r="AI134" t="str">
            <v/>
          </cell>
          <cell r="AJ134" t="str">
            <v/>
          </cell>
          <cell r="AK134" t="str">
            <v/>
          </cell>
          <cell r="AL134" t="str">
            <v/>
          </cell>
          <cell r="AM134" t="str">
            <v/>
          </cell>
          <cell r="AN134" t="str">
            <v/>
          </cell>
          <cell r="AO134" t="str">
            <v/>
          </cell>
          <cell r="AP134" t="str">
            <v/>
          </cell>
          <cell r="AQ134" t="str">
            <v/>
          </cell>
          <cell r="AR134" t="str">
            <v/>
          </cell>
          <cell r="AS134" t="str">
            <v/>
          </cell>
          <cell r="AT134" t="str">
            <v/>
          </cell>
          <cell r="AU134" t="str">
            <v/>
          </cell>
          <cell r="AV134" t="str">
            <v/>
          </cell>
          <cell r="AW134" t="str">
            <v/>
          </cell>
          <cell r="AX134" t="str">
            <v/>
          </cell>
          <cell r="AY134" t="str">
            <v/>
          </cell>
          <cell r="AZ134" t="str">
            <v/>
          </cell>
          <cell r="BA134" t="str">
            <v/>
          </cell>
          <cell r="BB134" t="str">
            <v/>
          </cell>
          <cell r="BC134" t="str">
            <v/>
          </cell>
        </row>
        <row r="135">
          <cell r="B135" t="str">
            <v>BENDEL - Sea</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t="str">
            <v/>
          </cell>
          <cell r="AI135" t="str">
            <v/>
          </cell>
          <cell r="AJ135" t="str">
            <v/>
          </cell>
          <cell r="AK135" t="str">
            <v/>
          </cell>
          <cell r="AL135" t="str">
            <v/>
          </cell>
          <cell r="AM135" t="str">
            <v/>
          </cell>
          <cell r="AN135" t="str">
            <v/>
          </cell>
          <cell r="AO135" t="str">
            <v/>
          </cell>
          <cell r="AP135" t="str">
            <v/>
          </cell>
          <cell r="AQ135" t="str">
            <v/>
          </cell>
          <cell r="AR135" t="str">
            <v/>
          </cell>
          <cell r="AS135" t="str">
            <v/>
          </cell>
          <cell r="AT135" t="str">
            <v/>
          </cell>
          <cell r="AU135" t="str">
            <v/>
          </cell>
          <cell r="AV135" t="str">
            <v/>
          </cell>
          <cell r="AW135" t="str">
            <v/>
          </cell>
          <cell r="AX135" t="str">
            <v/>
          </cell>
          <cell r="AY135" t="str">
            <v/>
          </cell>
          <cell r="AZ135" t="str">
            <v/>
          </cell>
          <cell r="BA135" t="str">
            <v/>
          </cell>
          <cell r="BB135" t="str">
            <v/>
          </cell>
          <cell r="BC135" t="str">
            <v/>
          </cell>
        </row>
        <row r="136">
          <cell r="B136" t="str">
            <v>BEUAVE - Air</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t="str">
            <v/>
          </cell>
          <cell r="AI136" t="str">
            <v/>
          </cell>
          <cell r="AJ136" t="str">
            <v/>
          </cell>
          <cell r="AK136" t="str">
            <v/>
          </cell>
          <cell r="AL136" t="str">
            <v/>
          </cell>
          <cell r="AM136" t="str">
            <v/>
          </cell>
          <cell r="AN136" t="str">
            <v/>
          </cell>
          <cell r="AO136" t="str">
            <v/>
          </cell>
          <cell r="AP136" t="str">
            <v/>
          </cell>
          <cell r="AQ136" t="str">
            <v/>
          </cell>
          <cell r="AR136" t="str">
            <v/>
          </cell>
          <cell r="AS136" t="str">
            <v/>
          </cell>
          <cell r="AT136" t="str">
            <v/>
          </cell>
          <cell r="AU136" t="str">
            <v/>
          </cell>
          <cell r="AV136" t="str">
            <v/>
          </cell>
          <cell r="AW136" t="str">
            <v/>
          </cell>
          <cell r="AX136" t="str">
            <v/>
          </cell>
          <cell r="AY136" t="str">
            <v/>
          </cell>
          <cell r="AZ136" t="str">
            <v/>
          </cell>
          <cell r="BA136" t="str">
            <v/>
          </cell>
          <cell r="BB136" t="str">
            <v/>
          </cell>
          <cell r="BC136" t="str">
            <v/>
          </cell>
        </row>
        <row r="137">
          <cell r="B137" t="str">
            <v>BEUAVE - Sea</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t="str">
            <v/>
          </cell>
          <cell r="AI137" t="str">
            <v/>
          </cell>
          <cell r="AJ137" t="str">
            <v/>
          </cell>
          <cell r="AK137" t="str">
            <v/>
          </cell>
          <cell r="AL137" t="str">
            <v/>
          </cell>
          <cell r="AM137" t="str">
            <v/>
          </cell>
          <cell r="AN137" t="str">
            <v/>
          </cell>
          <cell r="AO137" t="str">
            <v/>
          </cell>
          <cell r="AP137" t="str">
            <v/>
          </cell>
          <cell r="AQ137" t="str">
            <v/>
          </cell>
          <cell r="AR137" t="str">
            <v/>
          </cell>
          <cell r="AS137" t="str">
            <v/>
          </cell>
          <cell r="AT137" t="str">
            <v/>
          </cell>
          <cell r="AU137" t="str">
            <v/>
          </cell>
          <cell r="AV137" t="str">
            <v/>
          </cell>
          <cell r="AW137" t="str">
            <v/>
          </cell>
          <cell r="AX137" t="str">
            <v/>
          </cell>
          <cell r="AY137" t="str">
            <v/>
          </cell>
          <cell r="AZ137" t="str">
            <v/>
          </cell>
          <cell r="BA137" t="str">
            <v/>
          </cell>
          <cell r="BB137" t="str">
            <v/>
          </cell>
          <cell r="BC137" t="str">
            <v/>
          </cell>
        </row>
        <row r="138">
          <cell r="B138" t="str">
            <v>BHBEJ - Air</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t="str">
            <v/>
          </cell>
          <cell r="AI138" t="str">
            <v/>
          </cell>
          <cell r="AJ138" t="str">
            <v/>
          </cell>
          <cell r="AK138" t="str">
            <v/>
          </cell>
          <cell r="AL138" t="str">
            <v/>
          </cell>
          <cell r="AM138" t="str">
            <v/>
          </cell>
          <cell r="AN138" t="str">
            <v/>
          </cell>
          <cell r="AO138" t="str">
            <v/>
          </cell>
          <cell r="AP138" t="str">
            <v/>
          </cell>
          <cell r="AQ138" t="str">
            <v/>
          </cell>
          <cell r="AR138" t="str">
            <v/>
          </cell>
          <cell r="AS138" t="str">
            <v/>
          </cell>
          <cell r="AT138" t="str">
            <v/>
          </cell>
          <cell r="AU138" t="str">
            <v/>
          </cell>
          <cell r="AV138" t="str">
            <v/>
          </cell>
          <cell r="AW138" t="str">
            <v/>
          </cell>
          <cell r="AX138" t="str">
            <v/>
          </cell>
          <cell r="AY138" t="str">
            <v/>
          </cell>
          <cell r="AZ138" t="str">
            <v/>
          </cell>
          <cell r="BA138" t="str">
            <v/>
          </cell>
          <cell r="BB138" t="str">
            <v/>
          </cell>
          <cell r="BC138" t="str">
            <v/>
          </cell>
        </row>
        <row r="139">
          <cell r="B139" t="str">
            <v>BHBEJ - Sea</v>
          </cell>
          <cell r="C139">
            <v>0</v>
          </cell>
          <cell r="D139">
            <v>3</v>
          </cell>
          <cell r="E139">
            <v>2</v>
          </cell>
          <cell r="F139">
            <v>0</v>
          </cell>
          <cell r="G139">
            <v>0</v>
          </cell>
          <cell r="H139">
            <v>0</v>
          </cell>
          <cell r="I139">
            <v>0</v>
          </cell>
          <cell r="J139">
            <v>0</v>
          </cell>
          <cell r="K139">
            <v>0</v>
          </cell>
          <cell r="L139">
            <v>3</v>
          </cell>
          <cell r="M139">
            <v>0</v>
          </cell>
          <cell r="N139">
            <v>0</v>
          </cell>
          <cell r="O139">
            <v>0</v>
          </cell>
          <cell r="P139">
            <v>0</v>
          </cell>
          <cell r="Q139">
            <v>8</v>
          </cell>
          <cell r="R139">
            <v>0</v>
          </cell>
          <cell r="S139">
            <v>0</v>
          </cell>
          <cell r="T139">
            <v>3</v>
          </cell>
          <cell r="U139">
            <v>0</v>
          </cell>
          <cell r="V139">
            <v>0</v>
          </cell>
          <cell r="W139">
            <v>0</v>
          </cell>
          <cell r="X139">
            <v>3</v>
          </cell>
          <cell r="Y139">
            <v>0</v>
          </cell>
          <cell r="Z139">
            <v>0</v>
          </cell>
          <cell r="AA139">
            <v>0</v>
          </cell>
          <cell r="AB139">
            <v>0</v>
          </cell>
          <cell r="AC139">
            <v>0</v>
          </cell>
          <cell r="AD139">
            <v>5</v>
          </cell>
          <cell r="AE139">
            <v>0</v>
          </cell>
          <cell r="AF139">
            <v>0</v>
          </cell>
          <cell r="AG139">
            <v>0</v>
          </cell>
          <cell r="AH139" t="str">
            <v/>
          </cell>
          <cell r="AI139" t="str">
            <v/>
          </cell>
          <cell r="AJ139" t="str">
            <v/>
          </cell>
          <cell r="AK139" t="str">
            <v/>
          </cell>
          <cell r="AL139" t="str">
            <v/>
          </cell>
          <cell r="AM139" t="str">
            <v/>
          </cell>
          <cell r="AN139" t="str">
            <v/>
          </cell>
          <cell r="AO139" t="str">
            <v/>
          </cell>
          <cell r="AP139" t="str">
            <v/>
          </cell>
          <cell r="AQ139" t="str">
            <v/>
          </cell>
          <cell r="AR139" t="str">
            <v/>
          </cell>
          <cell r="AS139" t="str">
            <v/>
          </cell>
          <cell r="AT139" t="str">
            <v/>
          </cell>
          <cell r="AU139" t="str">
            <v/>
          </cell>
          <cell r="AV139" t="str">
            <v/>
          </cell>
          <cell r="AW139" t="str">
            <v/>
          </cell>
          <cell r="AX139" t="str">
            <v/>
          </cell>
          <cell r="AY139" t="str">
            <v/>
          </cell>
          <cell r="AZ139" t="str">
            <v/>
          </cell>
          <cell r="BA139" t="str">
            <v/>
          </cell>
          <cell r="BB139" t="str">
            <v/>
          </cell>
          <cell r="BC139" t="str">
            <v/>
          </cell>
        </row>
        <row r="140">
          <cell r="B140" t="str">
            <v>BLUE - Air</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t="str">
            <v/>
          </cell>
          <cell r="AI140" t="str">
            <v/>
          </cell>
          <cell r="AJ140" t="str">
            <v/>
          </cell>
          <cell r="AK140" t="str">
            <v/>
          </cell>
          <cell r="AL140" t="str">
            <v/>
          </cell>
          <cell r="AM140" t="str">
            <v/>
          </cell>
          <cell r="AN140" t="str">
            <v/>
          </cell>
          <cell r="AO140" t="str">
            <v/>
          </cell>
          <cell r="AP140" t="str">
            <v/>
          </cell>
          <cell r="AQ140" t="str">
            <v/>
          </cell>
          <cell r="AR140" t="str">
            <v/>
          </cell>
          <cell r="AS140" t="str">
            <v/>
          </cell>
          <cell r="AT140" t="str">
            <v/>
          </cell>
          <cell r="AU140" t="str">
            <v/>
          </cell>
          <cell r="AV140" t="str">
            <v/>
          </cell>
          <cell r="AW140" t="str">
            <v/>
          </cell>
          <cell r="AX140" t="str">
            <v/>
          </cell>
          <cell r="AY140" t="str">
            <v/>
          </cell>
          <cell r="AZ140" t="str">
            <v/>
          </cell>
          <cell r="BA140" t="str">
            <v/>
          </cell>
          <cell r="BB140" t="str">
            <v/>
          </cell>
          <cell r="BC140" t="str">
            <v/>
          </cell>
        </row>
        <row r="141">
          <cell r="B141" t="str">
            <v>BLUE - Sea</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t="str">
            <v/>
          </cell>
          <cell r="AI141" t="str">
            <v/>
          </cell>
          <cell r="AJ141" t="str">
            <v/>
          </cell>
          <cell r="AK141" t="str">
            <v/>
          </cell>
          <cell r="AL141" t="str">
            <v/>
          </cell>
          <cell r="AM141" t="str">
            <v/>
          </cell>
          <cell r="AN141" t="str">
            <v/>
          </cell>
          <cell r="AO141" t="str">
            <v/>
          </cell>
          <cell r="AP141" t="str">
            <v/>
          </cell>
          <cell r="AQ141" t="str">
            <v/>
          </cell>
          <cell r="AR141" t="str">
            <v/>
          </cell>
          <cell r="AS141" t="str">
            <v/>
          </cell>
          <cell r="AT141" t="str">
            <v/>
          </cell>
          <cell r="AU141" t="str">
            <v/>
          </cell>
          <cell r="AV141" t="str">
            <v/>
          </cell>
          <cell r="AW141" t="str">
            <v/>
          </cell>
          <cell r="AX141" t="str">
            <v/>
          </cell>
          <cell r="AY141" t="str">
            <v/>
          </cell>
          <cell r="AZ141" t="str">
            <v/>
          </cell>
          <cell r="BA141" t="str">
            <v/>
          </cell>
          <cell r="BB141" t="str">
            <v/>
          </cell>
          <cell r="BC141" t="str">
            <v/>
          </cell>
        </row>
        <row r="142">
          <cell r="B142" t="str">
            <v>BOLLMA - Air</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t="str">
            <v/>
          </cell>
          <cell r="AI142" t="str">
            <v/>
          </cell>
          <cell r="AJ142" t="str">
            <v/>
          </cell>
          <cell r="AK142" t="str">
            <v/>
          </cell>
          <cell r="AL142" t="str">
            <v/>
          </cell>
          <cell r="AM142" t="str">
            <v/>
          </cell>
          <cell r="AN142" t="str">
            <v/>
          </cell>
          <cell r="AO142" t="str">
            <v/>
          </cell>
          <cell r="AP142" t="str">
            <v/>
          </cell>
          <cell r="AQ142" t="str">
            <v/>
          </cell>
          <cell r="AR142" t="str">
            <v/>
          </cell>
          <cell r="AS142" t="str">
            <v/>
          </cell>
          <cell r="AT142" t="str">
            <v/>
          </cell>
          <cell r="AU142" t="str">
            <v/>
          </cell>
          <cell r="AV142" t="str">
            <v/>
          </cell>
          <cell r="AW142" t="str">
            <v/>
          </cell>
          <cell r="AX142" t="str">
            <v/>
          </cell>
          <cell r="AY142" t="str">
            <v/>
          </cell>
          <cell r="AZ142" t="str">
            <v/>
          </cell>
          <cell r="BA142" t="str">
            <v/>
          </cell>
          <cell r="BB142" t="str">
            <v/>
          </cell>
          <cell r="BC142" t="str">
            <v/>
          </cell>
        </row>
        <row r="143">
          <cell r="B143" t="str">
            <v>BOLLMA - Sea</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t="str">
            <v/>
          </cell>
          <cell r="AI143" t="str">
            <v/>
          </cell>
          <cell r="AJ143" t="str">
            <v/>
          </cell>
          <cell r="AK143" t="str">
            <v/>
          </cell>
          <cell r="AL143" t="str">
            <v/>
          </cell>
          <cell r="AM143" t="str">
            <v/>
          </cell>
          <cell r="AN143" t="str">
            <v/>
          </cell>
          <cell r="AO143" t="str">
            <v/>
          </cell>
          <cell r="AP143" t="str">
            <v/>
          </cell>
          <cell r="AQ143" t="str">
            <v/>
          </cell>
          <cell r="AR143" t="str">
            <v/>
          </cell>
          <cell r="AS143" t="str">
            <v/>
          </cell>
          <cell r="AT143" t="str">
            <v/>
          </cell>
          <cell r="AU143" t="str">
            <v/>
          </cell>
          <cell r="AV143" t="str">
            <v/>
          </cell>
          <cell r="AW143" t="str">
            <v/>
          </cell>
          <cell r="AX143" t="str">
            <v/>
          </cell>
          <cell r="AY143" t="str">
            <v/>
          </cell>
          <cell r="AZ143" t="str">
            <v/>
          </cell>
          <cell r="BA143" t="str">
            <v/>
          </cell>
          <cell r="BB143" t="str">
            <v/>
          </cell>
          <cell r="BC143" t="str">
            <v/>
          </cell>
        </row>
        <row r="144">
          <cell r="B144" t="str">
            <v>BOSE - Air</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t="str">
            <v/>
          </cell>
          <cell r="AI144" t="str">
            <v/>
          </cell>
          <cell r="AJ144" t="str">
            <v/>
          </cell>
          <cell r="AK144" t="str">
            <v/>
          </cell>
          <cell r="AL144" t="str">
            <v/>
          </cell>
          <cell r="AM144" t="str">
            <v/>
          </cell>
          <cell r="AN144" t="str">
            <v/>
          </cell>
          <cell r="AO144" t="str">
            <v/>
          </cell>
          <cell r="AP144" t="str">
            <v/>
          </cell>
          <cell r="AQ144" t="str">
            <v/>
          </cell>
          <cell r="AR144" t="str">
            <v/>
          </cell>
          <cell r="AS144" t="str">
            <v/>
          </cell>
          <cell r="AT144" t="str">
            <v/>
          </cell>
          <cell r="AU144" t="str">
            <v/>
          </cell>
          <cell r="AV144" t="str">
            <v/>
          </cell>
          <cell r="AW144" t="str">
            <v/>
          </cell>
          <cell r="AX144" t="str">
            <v/>
          </cell>
          <cell r="AY144" t="str">
            <v/>
          </cell>
          <cell r="AZ144" t="str">
            <v/>
          </cell>
          <cell r="BA144" t="str">
            <v/>
          </cell>
          <cell r="BB144" t="str">
            <v/>
          </cell>
          <cell r="BC144" t="str">
            <v/>
          </cell>
        </row>
        <row r="145">
          <cell r="B145" t="str">
            <v>BOSE - Sea</v>
          </cell>
          <cell r="C145">
            <v>7</v>
          </cell>
          <cell r="D145">
            <v>4</v>
          </cell>
          <cell r="E145">
            <v>5</v>
          </cell>
          <cell r="F145">
            <v>7</v>
          </cell>
          <cell r="G145">
            <v>0</v>
          </cell>
          <cell r="H145">
            <v>3</v>
          </cell>
          <cell r="I145">
            <v>8</v>
          </cell>
          <cell r="J145">
            <v>0</v>
          </cell>
          <cell r="K145">
            <v>2</v>
          </cell>
          <cell r="L145">
            <v>3</v>
          </cell>
          <cell r="M145">
            <v>2</v>
          </cell>
          <cell r="N145">
            <v>2</v>
          </cell>
          <cell r="O145">
            <v>3</v>
          </cell>
          <cell r="P145">
            <v>0</v>
          </cell>
          <cell r="Q145">
            <v>3</v>
          </cell>
          <cell r="R145">
            <v>3</v>
          </cell>
          <cell r="S145">
            <v>2</v>
          </cell>
          <cell r="T145">
            <v>1</v>
          </cell>
          <cell r="U145">
            <v>2</v>
          </cell>
          <cell r="V145">
            <v>0</v>
          </cell>
          <cell r="W145">
            <v>4</v>
          </cell>
          <cell r="X145">
            <v>2</v>
          </cell>
          <cell r="Y145">
            <v>2</v>
          </cell>
          <cell r="Z145">
            <v>3</v>
          </cell>
          <cell r="AA145">
            <v>2</v>
          </cell>
          <cell r="AB145">
            <v>3</v>
          </cell>
          <cell r="AC145">
            <v>2</v>
          </cell>
          <cell r="AD145">
            <v>4</v>
          </cell>
          <cell r="AE145">
            <v>2</v>
          </cell>
          <cell r="AF145">
            <v>3</v>
          </cell>
          <cell r="AG145">
            <v>3</v>
          </cell>
          <cell r="AH145" t="str">
            <v/>
          </cell>
          <cell r="AI145" t="str">
            <v/>
          </cell>
          <cell r="AJ145" t="str">
            <v/>
          </cell>
          <cell r="AK145" t="str">
            <v/>
          </cell>
          <cell r="AL145" t="str">
            <v/>
          </cell>
          <cell r="AM145" t="str">
            <v/>
          </cell>
          <cell r="AN145" t="str">
            <v/>
          </cell>
          <cell r="AO145" t="str">
            <v/>
          </cell>
          <cell r="AP145" t="str">
            <v/>
          </cell>
          <cell r="AQ145" t="str">
            <v/>
          </cell>
          <cell r="AR145" t="str">
            <v/>
          </cell>
          <cell r="AS145" t="str">
            <v/>
          </cell>
          <cell r="AT145" t="str">
            <v/>
          </cell>
          <cell r="AU145" t="str">
            <v/>
          </cell>
          <cell r="AV145" t="str">
            <v/>
          </cell>
          <cell r="AW145" t="str">
            <v/>
          </cell>
          <cell r="AX145" t="str">
            <v/>
          </cell>
          <cell r="AY145" t="str">
            <v/>
          </cell>
          <cell r="AZ145" t="str">
            <v/>
          </cell>
          <cell r="BA145" t="str">
            <v/>
          </cell>
          <cell r="BB145" t="str">
            <v/>
          </cell>
          <cell r="BC145" t="str">
            <v/>
          </cell>
        </row>
        <row r="146">
          <cell r="B146" t="str">
            <v>BPS - Air</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t="str">
            <v/>
          </cell>
          <cell r="AI146" t="str">
            <v/>
          </cell>
          <cell r="AJ146" t="str">
            <v/>
          </cell>
          <cell r="AK146" t="str">
            <v/>
          </cell>
          <cell r="AL146" t="str">
            <v/>
          </cell>
          <cell r="AM146" t="str">
            <v/>
          </cell>
          <cell r="AN146" t="str">
            <v/>
          </cell>
          <cell r="AO146" t="str">
            <v/>
          </cell>
          <cell r="AP146" t="str">
            <v/>
          </cell>
          <cell r="AQ146" t="str">
            <v/>
          </cell>
          <cell r="AR146" t="str">
            <v/>
          </cell>
          <cell r="AS146" t="str">
            <v/>
          </cell>
          <cell r="AT146" t="str">
            <v/>
          </cell>
          <cell r="AU146" t="str">
            <v/>
          </cell>
          <cell r="AV146" t="str">
            <v/>
          </cell>
          <cell r="AW146" t="str">
            <v/>
          </cell>
          <cell r="AX146" t="str">
            <v/>
          </cell>
          <cell r="AY146" t="str">
            <v/>
          </cell>
          <cell r="AZ146" t="str">
            <v/>
          </cell>
          <cell r="BA146" t="str">
            <v/>
          </cell>
          <cell r="BB146" t="str">
            <v/>
          </cell>
          <cell r="BC146" t="str">
            <v/>
          </cell>
        </row>
        <row r="147">
          <cell r="B147" t="str">
            <v>BPS - Sea</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t="str">
            <v/>
          </cell>
          <cell r="AI147" t="str">
            <v/>
          </cell>
          <cell r="AJ147" t="str">
            <v/>
          </cell>
          <cell r="AK147" t="str">
            <v/>
          </cell>
          <cell r="AL147" t="str">
            <v/>
          </cell>
          <cell r="AM147" t="str">
            <v/>
          </cell>
          <cell r="AN147" t="str">
            <v/>
          </cell>
          <cell r="AO147" t="str">
            <v/>
          </cell>
          <cell r="AP147" t="str">
            <v/>
          </cell>
          <cell r="AQ147" t="str">
            <v/>
          </cell>
          <cell r="AR147" t="str">
            <v/>
          </cell>
          <cell r="AS147" t="str">
            <v/>
          </cell>
          <cell r="AT147" t="str">
            <v/>
          </cell>
          <cell r="AU147" t="str">
            <v/>
          </cell>
          <cell r="AV147" t="str">
            <v/>
          </cell>
          <cell r="AW147" t="str">
            <v/>
          </cell>
          <cell r="AX147" t="str">
            <v/>
          </cell>
          <cell r="AY147" t="str">
            <v/>
          </cell>
          <cell r="AZ147" t="str">
            <v/>
          </cell>
          <cell r="BA147" t="str">
            <v/>
          </cell>
          <cell r="BB147" t="str">
            <v/>
          </cell>
          <cell r="BC147" t="str">
            <v/>
          </cell>
        </row>
        <row r="148">
          <cell r="B148" t="str">
            <v>BPSG - Air</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t="str">
            <v/>
          </cell>
          <cell r="AI148" t="str">
            <v/>
          </cell>
          <cell r="AJ148" t="str">
            <v/>
          </cell>
          <cell r="AK148" t="str">
            <v/>
          </cell>
          <cell r="AL148" t="str">
            <v/>
          </cell>
          <cell r="AM148" t="str">
            <v/>
          </cell>
          <cell r="AN148" t="str">
            <v/>
          </cell>
          <cell r="AO148" t="str">
            <v/>
          </cell>
          <cell r="AP148" t="str">
            <v/>
          </cell>
          <cell r="AQ148" t="str">
            <v/>
          </cell>
          <cell r="AR148" t="str">
            <v/>
          </cell>
          <cell r="AS148" t="str">
            <v/>
          </cell>
          <cell r="AT148" t="str">
            <v/>
          </cell>
          <cell r="AU148" t="str">
            <v/>
          </cell>
          <cell r="AV148" t="str">
            <v/>
          </cell>
          <cell r="AW148" t="str">
            <v/>
          </cell>
          <cell r="AX148" t="str">
            <v/>
          </cell>
          <cell r="AY148" t="str">
            <v/>
          </cell>
          <cell r="AZ148" t="str">
            <v/>
          </cell>
          <cell r="BA148" t="str">
            <v/>
          </cell>
          <cell r="BB148" t="str">
            <v/>
          </cell>
          <cell r="BC148" t="str">
            <v/>
          </cell>
        </row>
        <row r="149">
          <cell r="B149" t="str">
            <v>BPSG - Sea</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t="str">
            <v/>
          </cell>
          <cell r="AI149" t="str">
            <v/>
          </cell>
          <cell r="AJ149" t="str">
            <v/>
          </cell>
          <cell r="AK149" t="str">
            <v/>
          </cell>
          <cell r="AL149" t="str">
            <v/>
          </cell>
          <cell r="AM149" t="str">
            <v/>
          </cell>
          <cell r="AN149" t="str">
            <v/>
          </cell>
          <cell r="AO149" t="str">
            <v/>
          </cell>
          <cell r="AP149" t="str">
            <v/>
          </cell>
          <cell r="AQ149" t="str">
            <v/>
          </cell>
          <cell r="AR149" t="str">
            <v/>
          </cell>
          <cell r="AS149" t="str">
            <v/>
          </cell>
          <cell r="AT149" t="str">
            <v/>
          </cell>
          <cell r="AU149" t="str">
            <v/>
          </cell>
          <cell r="AV149" t="str">
            <v/>
          </cell>
          <cell r="AW149" t="str">
            <v/>
          </cell>
          <cell r="AX149" t="str">
            <v/>
          </cell>
          <cell r="AY149" t="str">
            <v/>
          </cell>
          <cell r="AZ149" t="str">
            <v/>
          </cell>
          <cell r="BA149" t="str">
            <v/>
          </cell>
          <cell r="BB149" t="str">
            <v/>
          </cell>
          <cell r="BC149" t="str">
            <v/>
          </cell>
        </row>
        <row r="150">
          <cell r="B150" t="str">
            <v>BPSH - Air</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t="str">
            <v/>
          </cell>
          <cell r="AI150" t="str">
            <v/>
          </cell>
          <cell r="AJ150" t="str">
            <v/>
          </cell>
          <cell r="AK150" t="str">
            <v/>
          </cell>
          <cell r="AL150" t="str">
            <v/>
          </cell>
          <cell r="AM150" t="str">
            <v/>
          </cell>
          <cell r="AN150" t="str">
            <v/>
          </cell>
          <cell r="AO150" t="str">
            <v/>
          </cell>
          <cell r="AP150" t="str">
            <v/>
          </cell>
          <cell r="AQ150" t="str">
            <v/>
          </cell>
          <cell r="AR150" t="str">
            <v/>
          </cell>
          <cell r="AS150" t="str">
            <v/>
          </cell>
          <cell r="AT150" t="str">
            <v/>
          </cell>
          <cell r="AU150" t="str">
            <v/>
          </cell>
          <cell r="AV150" t="str">
            <v/>
          </cell>
          <cell r="AW150" t="str">
            <v/>
          </cell>
          <cell r="AX150" t="str">
            <v/>
          </cell>
          <cell r="AY150" t="str">
            <v/>
          </cell>
          <cell r="AZ150" t="str">
            <v/>
          </cell>
          <cell r="BA150" t="str">
            <v/>
          </cell>
          <cell r="BB150" t="str">
            <v/>
          </cell>
          <cell r="BC150" t="str">
            <v/>
          </cell>
        </row>
        <row r="151">
          <cell r="B151" t="str">
            <v>BPSH - Sea</v>
          </cell>
          <cell r="C151">
            <v>4</v>
          </cell>
          <cell r="D151">
            <v>5</v>
          </cell>
          <cell r="E151">
            <v>0</v>
          </cell>
          <cell r="F151">
            <v>6</v>
          </cell>
          <cell r="G151">
            <v>0</v>
          </cell>
          <cell r="H151">
            <v>3</v>
          </cell>
          <cell r="I151">
            <v>7</v>
          </cell>
          <cell r="J151">
            <v>3</v>
          </cell>
          <cell r="K151">
            <v>3</v>
          </cell>
          <cell r="L151">
            <v>2</v>
          </cell>
          <cell r="M151">
            <v>0</v>
          </cell>
          <cell r="N151">
            <v>6</v>
          </cell>
          <cell r="O151">
            <v>0</v>
          </cell>
          <cell r="P151">
            <v>3</v>
          </cell>
          <cell r="Q151">
            <v>2</v>
          </cell>
          <cell r="R151">
            <v>1</v>
          </cell>
          <cell r="S151">
            <v>3</v>
          </cell>
          <cell r="T151">
            <v>2</v>
          </cell>
          <cell r="U151">
            <v>3</v>
          </cell>
          <cell r="V151">
            <v>5</v>
          </cell>
          <cell r="W151">
            <v>7</v>
          </cell>
          <cell r="X151">
            <v>3</v>
          </cell>
          <cell r="Y151">
            <v>3</v>
          </cell>
          <cell r="Z151">
            <v>1</v>
          </cell>
          <cell r="AA151">
            <v>4</v>
          </cell>
          <cell r="AB151">
            <v>4</v>
          </cell>
          <cell r="AC151">
            <v>1</v>
          </cell>
          <cell r="AD151">
            <v>3</v>
          </cell>
          <cell r="AE151">
            <v>2</v>
          </cell>
          <cell r="AF151">
            <v>4</v>
          </cell>
          <cell r="AG151">
            <v>5</v>
          </cell>
          <cell r="AH151" t="str">
            <v/>
          </cell>
          <cell r="AI151" t="str">
            <v/>
          </cell>
          <cell r="AJ151" t="str">
            <v/>
          </cell>
          <cell r="AK151" t="str">
            <v/>
          </cell>
          <cell r="AL151" t="str">
            <v/>
          </cell>
          <cell r="AM151" t="str">
            <v/>
          </cell>
          <cell r="AN151" t="str">
            <v/>
          </cell>
          <cell r="AO151" t="str">
            <v/>
          </cell>
          <cell r="AP151" t="str">
            <v/>
          </cell>
          <cell r="AQ151" t="str">
            <v/>
          </cell>
          <cell r="AR151" t="str">
            <v/>
          </cell>
          <cell r="AS151" t="str">
            <v/>
          </cell>
          <cell r="AT151" t="str">
            <v/>
          </cell>
          <cell r="AU151" t="str">
            <v/>
          </cell>
          <cell r="AV151" t="str">
            <v/>
          </cell>
          <cell r="AW151" t="str">
            <v/>
          </cell>
          <cell r="AX151" t="str">
            <v/>
          </cell>
          <cell r="AY151" t="str">
            <v/>
          </cell>
          <cell r="AZ151" t="str">
            <v/>
          </cell>
          <cell r="BA151" t="str">
            <v/>
          </cell>
          <cell r="BB151" t="str">
            <v/>
          </cell>
          <cell r="BC151" t="str">
            <v/>
          </cell>
        </row>
        <row r="152">
          <cell r="B152" t="str">
            <v>BPSHCA - Air</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t="str">
            <v/>
          </cell>
          <cell r="AI152" t="str">
            <v/>
          </cell>
          <cell r="AJ152" t="str">
            <v/>
          </cell>
          <cell r="AK152" t="str">
            <v/>
          </cell>
          <cell r="AL152" t="str">
            <v/>
          </cell>
          <cell r="AM152" t="str">
            <v/>
          </cell>
          <cell r="AN152" t="str">
            <v/>
          </cell>
          <cell r="AO152" t="str">
            <v/>
          </cell>
          <cell r="AP152" t="str">
            <v/>
          </cell>
          <cell r="AQ152" t="str">
            <v/>
          </cell>
          <cell r="AR152" t="str">
            <v/>
          </cell>
          <cell r="AS152" t="str">
            <v/>
          </cell>
          <cell r="AT152" t="str">
            <v/>
          </cell>
          <cell r="AU152" t="str">
            <v/>
          </cell>
          <cell r="AV152" t="str">
            <v/>
          </cell>
          <cell r="AW152" t="str">
            <v/>
          </cell>
          <cell r="AX152" t="str">
            <v/>
          </cell>
          <cell r="AY152" t="str">
            <v/>
          </cell>
          <cell r="AZ152" t="str">
            <v/>
          </cell>
          <cell r="BA152" t="str">
            <v/>
          </cell>
          <cell r="BB152" t="str">
            <v/>
          </cell>
          <cell r="BC152" t="str">
            <v/>
          </cell>
        </row>
        <row r="153">
          <cell r="B153" t="str">
            <v>BPSHCA - Sea</v>
          </cell>
          <cell r="C153">
            <v>5</v>
          </cell>
          <cell r="D153">
            <v>7</v>
          </cell>
          <cell r="E153">
            <v>4</v>
          </cell>
          <cell r="F153">
            <v>2</v>
          </cell>
          <cell r="G153">
            <v>0</v>
          </cell>
          <cell r="H153">
            <v>6</v>
          </cell>
          <cell r="I153">
            <v>7</v>
          </cell>
          <cell r="J153">
            <v>4</v>
          </cell>
          <cell r="K153">
            <v>8</v>
          </cell>
          <cell r="L153">
            <v>1</v>
          </cell>
          <cell r="M153">
            <v>2</v>
          </cell>
          <cell r="N153">
            <v>4</v>
          </cell>
          <cell r="O153">
            <v>3</v>
          </cell>
          <cell r="P153">
            <v>9</v>
          </cell>
          <cell r="Q153">
            <v>2</v>
          </cell>
          <cell r="R153">
            <v>8</v>
          </cell>
          <cell r="S153">
            <v>4</v>
          </cell>
          <cell r="T153">
            <v>5</v>
          </cell>
          <cell r="U153">
            <v>3</v>
          </cell>
          <cell r="V153">
            <v>8</v>
          </cell>
          <cell r="W153">
            <v>5</v>
          </cell>
          <cell r="X153">
            <v>7</v>
          </cell>
          <cell r="Y153">
            <v>10</v>
          </cell>
          <cell r="Z153">
            <v>2</v>
          </cell>
          <cell r="AA153">
            <v>4</v>
          </cell>
          <cell r="AB153">
            <v>6</v>
          </cell>
          <cell r="AC153">
            <v>3</v>
          </cell>
          <cell r="AD153">
            <v>4</v>
          </cell>
          <cell r="AE153">
            <v>5</v>
          </cell>
          <cell r="AF153">
            <v>4</v>
          </cell>
          <cell r="AG153">
            <v>1</v>
          </cell>
          <cell r="AH153" t="str">
            <v/>
          </cell>
          <cell r="AI153" t="str">
            <v/>
          </cell>
          <cell r="AJ153" t="str">
            <v/>
          </cell>
          <cell r="AK153" t="str">
            <v/>
          </cell>
          <cell r="AL153" t="str">
            <v/>
          </cell>
          <cell r="AM153" t="str">
            <v/>
          </cell>
          <cell r="AN153" t="str">
            <v/>
          </cell>
          <cell r="AO153" t="str">
            <v/>
          </cell>
          <cell r="AP153" t="str">
            <v/>
          </cell>
          <cell r="AQ153" t="str">
            <v/>
          </cell>
          <cell r="AR153" t="str">
            <v/>
          </cell>
          <cell r="AS153" t="str">
            <v/>
          </cell>
          <cell r="AT153" t="str">
            <v/>
          </cell>
          <cell r="AU153" t="str">
            <v/>
          </cell>
          <cell r="AV153" t="str">
            <v/>
          </cell>
          <cell r="AW153" t="str">
            <v/>
          </cell>
          <cell r="AX153" t="str">
            <v/>
          </cell>
          <cell r="AY153" t="str">
            <v/>
          </cell>
          <cell r="AZ153" t="str">
            <v/>
          </cell>
          <cell r="BA153" t="str">
            <v/>
          </cell>
          <cell r="BB153" t="str">
            <v/>
          </cell>
          <cell r="BC153" t="str">
            <v/>
          </cell>
        </row>
        <row r="154">
          <cell r="B154" t="str">
            <v>BPSHUB - Air</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t="str">
            <v/>
          </cell>
          <cell r="AI154" t="str">
            <v/>
          </cell>
          <cell r="AJ154" t="str">
            <v/>
          </cell>
          <cell r="AK154" t="str">
            <v/>
          </cell>
          <cell r="AL154" t="str">
            <v/>
          </cell>
          <cell r="AM154" t="str">
            <v/>
          </cell>
          <cell r="AN154" t="str">
            <v/>
          </cell>
          <cell r="AO154" t="str">
            <v/>
          </cell>
          <cell r="AP154" t="str">
            <v/>
          </cell>
          <cell r="AQ154" t="str">
            <v/>
          </cell>
          <cell r="AR154" t="str">
            <v/>
          </cell>
          <cell r="AS154" t="str">
            <v/>
          </cell>
          <cell r="AT154" t="str">
            <v/>
          </cell>
          <cell r="AU154" t="str">
            <v/>
          </cell>
          <cell r="AV154" t="str">
            <v/>
          </cell>
          <cell r="AW154" t="str">
            <v/>
          </cell>
          <cell r="AX154" t="str">
            <v/>
          </cell>
          <cell r="AY154" t="str">
            <v/>
          </cell>
          <cell r="AZ154" t="str">
            <v/>
          </cell>
          <cell r="BA154" t="str">
            <v/>
          </cell>
          <cell r="BB154" t="str">
            <v/>
          </cell>
          <cell r="BC154" t="str">
            <v/>
          </cell>
        </row>
        <row r="155">
          <cell r="B155" t="str">
            <v>BPSHUB - Sea</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t="str">
            <v/>
          </cell>
          <cell r="AI155" t="str">
            <v/>
          </cell>
          <cell r="AJ155" t="str">
            <v/>
          </cell>
          <cell r="AK155" t="str">
            <v/>
          </cell>
          <cell r="AL155" t="str">
            <v/>
          </cell>
          <cell r="AM155" t="str">
            <v/>
          </cell>
          <cell r="AN155" t="str">
            <v/>
          </cell>
          <cell r="AO155" t="str">
            <v/>
          </cell>
          <cell r="AP155" t="str">
            <v/>
          </cell>
          <cell r="AQ155" t="str">
            <v/>
          </cell>
          <cell r="AR155" t="str">
            <v/>
          </cell>
          <cell r="AS155" t="str">
            <v/>
          </cell>
          <cell r="AT155" t="str">
            <v/>
          </cell>
          <cell r="AU155" t="str">
            <v/>
          </cell>
          <cell r="AV155" t="str">
            <v/>
          </cell>
          <cell r="AW155" t="str">
            <v/>
          </cell>
          <cell r="AX155" t="str">
            <v/>
          </cell>
          <cell r="AY155" t="str">
            <v/>
          </cell>
          <cell r="AZ155" t="str">
            <v/>
          </cell>
          <cell r="BA155" t="str">
            <v/>
          </cell>
          <cell r="BB155" t="str">
            <v/>
          </cell>
          <cell r="BC155" t="str">
            <v/>
          </cell>
        </row>
        <row r="156">
          <cell r="B156" t="str">
            <v>BPSL - Air</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t="str">
            <v/>
          </cell>
          <cell r="AI156" t="str">
            <v/>
          </cell>
          <cell r="AJ156" t="str">
            <v/>
          </cell>
          <cell r="AK156" t="str">
            <v/>
          </cell>
          <cell r="AL156" t="str">
            <v/>
          </cell>
          <cell r="AM156" t="str">
            <v/>
          </cell>
          <cell r="AN156" t="str">
            <v/>
          </cell>
          <cell r="AO156" t="str">
            <v/>
          </cell>
          <cell r="AP156" t="str">
            <v/>
          </cell>
          <cell r="AQ156" t="str">
            <v/>
          </cell>
          <cell r="AR156" t="str">
            <v/>
          </cell>
          <cell r="AS156" t="str">
            <v/>
          </cell>
          <cell r="AT156" t="str">
            <v/>
          </cell>
          <cell r="AU156" t="str">
            <v/>
          </cell>
          <cell r="AV156" t="str">
            <v/>
          </cell>
          <cell r="AW156" t="str">
            <v/>
          </cell>
          <cell r="AX156" t="str">
            <v/>
          </cell>
          <cell r="AY156" t="str">
            <v/>
          </cell>
          <cell r="AZ156" t="str">
            <v/>
          </cell>
          <cell r="BA156" t="str">
            <v/>
          </cell>
          <cell r="BB156" t="str">
            <v/>
          </cell>
          <cell r="BC156" t="str">
            <v/>
          </cell>
        </row>
        <row r="157">
          <cell r="B157" t="str">
            <v>BPSL - Sea</v>
          </cell>
          <cell r="C157">
            <v>1</v>
          </cell>
          <cell r="D157">
            <v>0</v>
          </cell>
          <cell r="E157">
            <v>0</v>
          </cell>
          <cell r="F157">
            <v>0</v>
          </cell>
          <cell r="G157">
            <v>0</v>
          </cell>
          <cell r="H157">
            <v>0</v>
          </cell>
          <cell r="I157">
            <v>0</v>
          </cell>
          <cell r="J157">
            <v>0</v>
          </cell>
          <cell r="K157">
            <v>0</v>
          </cell>
          <cell r="L157">
            <v>0</v>
          </cell>
          <cell r="M157">
            <v>0</v>
          </cell>
          <cell r="N157">
            <v>4</v>
          </cell>
          <cell r="O157">
            <v>0</v>
          </cell>
          <cell r="P157">
            <v>0</v>
          </cell>
          <cell r="Q157">
            <v>1</v>
          </cell>
          <cell r="R157">
            <v>2</v>
          </cell>
          <cell r="S157">
            <v>0</v>
          </cell>
          <cell r="T157">
            <v>1</v>
          </cell>
          <cell r="U157">
            <v>0</v>
          </cell>
          <cell r="V157">
            <v>0</v>
          </cell>
          <cell r="W157">
            <v>2</v>
          </cell>
          <cell r="X157">
            <v>0</v>
          </cell>
          <cell r="Y157">
            <v>0</v>
          </cell>
          <cell r="Z157">
            <v>2</v>
          </cell>
          <cell r="AA157">
            <v>1</v>
          </cell>
          <cell r="AB157">
            <v>1</v>
          </cell>
          <cell r="AC157">
            <v>0</v>
          </cell>
          <cell r="AD157">
            <v>1</v>
          </cell>
          <cell r="AE157">
            <v>1</v>
          </cell>
          <cell r="AF157">
            <v>3</v>
          </cell>
          <cell r="AG157">
            <v>0</v>
          </cell>
          <cell r="AH157" t="str">
            <v/>
          </cell>
          <cell r="AI157" t="str">
            <v/>
          </cell>
          <cell r="AJ157" t="str">
            <v/>
          </cell>
          <cell r="AK157" t="str">
            <v/>
          </cell>
          <cell r="AL157" t="str">
            <v/>
          </cell>
          <cell r="AM157" t="str">
            <v/>
          </cell>
          <cell r="AN157" t="str">
            <v/>
          </cell>
          <cell r="AO157" t="str">
            <v/>
          </cell>
          <cell r="AP157" t="str">
            <v/>
          </cell>
          <cell r="AQ157" t="str">
            <v/>
          </cell>
          <cell r="AR157" t="str">
            <v/>
          </cell>
          <cell r="AS157" t="str">
            <v/>
          </cell>
          <cell r="AT157" t="str">
            <v/>
          </cell>
          <cell r="AU157" t="str">
            <v/>
          </cell>
          <cell r="AV157" t="str">
            <v/>
          </cell>
          <cell r="AW157" t="str">
            <v/>
          </cell>
          <cell r="AX157" t="str">
            <v/>
          </cell>
          <cell r="AY157" t="str">
            <v/>
          </cell>
          <cell r="AZ157" t="str">
            <v/>
          </cell>
          <cell r="BA157" t="str">
            <v/>
          </cell>
          <cell r="BB157" t="str">
            <v/>
          </cell>
          <cell r="BC157" t="str">
            <v/>
          </cell>
        </row>
        <row r="158">
          <cell r="B158" t="str">
            <v>BPSLCA - Air</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t="str">
            <v/>
          </cell>
          <cell r="AI158" t="str">
            <v/>
          </cell>
          <cell r="AJ158" t="str">
            <v/>
          </cell>
          <cell r="AK158" t="str">
            <v/>
          </cell>
          <cell r="AL158" t="str">
            <v/>
          </cell>
          <cell r="AM158" t="str">
            <v/>
          </cell>
          <cell r="AN158" t="str">
            <v/>
          </cell>
          <cell r="AO158" t="str">
            <v/>
          </cell>
          <cell r="AP158" t="str">
            <v/>
          </cell>
          <cell r="AQ158" t="str">
            <v/>
          </cell>
          <cell r="AR158" t="str">
            <v/>
          </cell>
          <cell r="AS158" t="str">
            <v/>
          </cell>
          <cell r="AT158" t="str">
            <v/>
          </cell>
          <cell r="AU158" t="str">
            <v/>
          </cell>
          <cell r="AV158" t="str">
            <v/>
          </cell>
          <cell r="AW158" t="str">
            <v/>
          </cell>
          <cell r="AX158" t="str">
            <v/>
          </cell>
          <cell r="AY158" t="str">
            <v/>
          </cell>
          <cell r="AZ158" t="str">
            <v/>
          </cell>
          <cell r="BA158" t="str">
            <v/>
          </cell>
          <cell r="BB158" t="str">
            <v/>
          </cell>
          <cell r="BC158" t="str">
            <v/>
          </cell>
        </row>
        <row r="159">
          <cell r="B159" t="str">
            <v>BPSLCA - Sea</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t="str">
            <v/>
          </cell>
          <cell r="AI159" t="str">
            <v/>
          </cell>
          <cell r="AJ159" t="str">
            <v/>
          </cell>
          <cell r="AK159" t="str">
            <v/>
          </cell>
          <cell r="AL159" t="str">
            <v/>
          </cell>
          <cell r="AM159" t="str">
            <v/>
          </cell>
          <cell r="AN159" t="str">
            <v/>
          </cell>
          <cell r="AO159" t="str">
            <v/>
          </cell>
          <cell r="AP159" t="str">
            <v/>
          </cell>
          <cell r="AQ159" t="str">
            <v/>
          </cell>
          <cell r="AR159" t="str">
            <v/>
          </cell>
          <cell r="AS159" t="str">
            <v/>
          </cell>
          <cell r="AT159" t="str">
            <v/>
          </cell>
          <cell r="AU159" t="str">
            <v/>
          </cell>
          <cell r="AV159" t="str">
            <v/>
          </cell>
          <cell r="AW159" t="str">
            <v/>
          </cell>
          <cell r="AX159" t="str">
            <v/>
          </cell>
          <cell r="AY159" t="str">
            <v/>
          </cell>
          <cell r="AZ159" t="str">
            <v/>
          </cell>
          <cell r="BA159" t="str">
            <v/>
          </cell>
          <cell r="BB159" t="str">
            <v/>
          </cell>
          <cell r="BC159" t="str">
            <v/>
          </cell>
        </row>
        <row r="160">
          <cell r="B160" t="str">
            <v>BPSSCA - Air</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t="str">
            <v/>
          </cell>
          <cell r="AI160" t="str">
            <v/>
          </cell>
          <cell r="AJ160" t="str">
            <v/>
          </cell>
          <cell r="AK160" t="str">
            <v/>
          </cell>
          <cell r="AL160" t="str">
            <v/>
          </cell>
          <cell r="AM160" t="str">
            <v/>
          </cell>
          <cell r="AN160" t="str">
            <v/>
          </cell>
          <cell r="AO160" t="str">
            <v/>
          </cell>
          <cell r="AP160" t="str">
            <v/>
          </cell>
          <cell r="AQ160" t="str">
            <v/>
          </cell>
          <cell r="AR160" t="str">
            <v/>
          </cell>
          <cell r="AS160" t="str">
            <v/>
          </cell>
          <cell r="AT160" t="str">
            <v/>
          </cell>
          <cell r="AU160" t="str">
            <v/>
          </cell>
          <cell r="AV160" t="str">
            <v/>
          </cell>
          <cell r="AW160" t="str">
            <v/>
          </cell>
          <cell r="AX160" t="str">
            <v/>
          </cell>
          <cell r="AY160" t="str">
            <v/>
          </cell>
          <cell r="AZ160" t="str">
            <v/>
          </cell>
          <cell r="BA160" t="str">
            <v/>
          </cell>
          <cell r="BB160" t="str">
            <v/>
          </cell>
          <cell r="BC160" t="str">
            <v/>
          </cell>
        </row>
        <row r="161">
          <cell r="B161" t="str">
            <v>BPSSCA - Sea</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t="str">
            <v/>
          </cell>
          <cell r="AI161" t="str">
            <v/>
          </cell>
          <cell r="AJ161" t="str">
            <v/>
          </cell>
          <cell r="AK161" t="str">
            <v/>
          </cell>
          <cell r="AL161" t="str">
            <v/>
          </cell>
          <cell r="AM161" t="str">
            <v/>
          </cell>
          <cell r="AN161" t="str">
            <v/>
          </cell>
          <cell r="AO161" t="str">
            <v/>
          </cell>
          <cell r="AP161" t="str">
            <v/>
          </cell>
          <cell r="AQ161" t="str">
            <v/>
          </cell>
          <cell r="AR161" t="str">
            <v/>
          </cell>
          <cell r="AS161" t="str">
            <v/>
          </cell>
          <cell r="AT161" t="str">
            <v/>
          </cell>
          <cell r="AU161" t="str">
            <v/>
          </cell>
          <cell r="AV161" t="str">
            <v/>
          </cell>
          <cell r="AW161" t="str">
            <v/>
          </cell>
          <cell r="AX161" t="str">
            <v/>
          </cell>
          <cell r="AY161" t="str">
            <v/>
          </cell>
          <cell r="AZ161" t="str">
            <v/>
          </cell>
          <cell r="BA161" t="str">
            <v/>
          </cell>
          <cell r="BB161" t="str">
            <v/>
          </cell>
          <cell r="BC161" t="str">
            <v/>
          </cell>
        </row>
        <row r="162">
          <cell r="B162" t="str">
            <v>BPSX - Air</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t="str">
            <v/>
          </cell>
          <cell r="AI162" t="str">
            <v/>
          </cell>
          <cell r="AJ162" t="str">
            <v/>
          </cell>
          <cell r="AK162" t="str">
            <v/>
          </cell>
          <cell r="AL162" t="str">
            <v/>
          </cell>
          <cell r="AM162" t="str">
            <v/>
          </cell>
          <cell r="AN162" t="str">
            <v/>
          </cell>
          <cell r="AO162" t="str">
            <v/>
          </cell>
          <cell r="AP162" t="str">
            <v/>
          </cell>
          <cell r="AQ162" t="str">
            <v/>
          </cell>
          <cell r="AR162" t="str">
            <v/>
          </cell>
          <cell r="AS162" t="str">
            <v/>
          </cell>
          <cell r="AT162" t="str">
            <v/>
          </cell>
          <cell r="AU162" t="str">
            <v/>
          </cell>
          <cell r="AV162" t="str">
            <v/>
          </cell>
          <cell r="AW162" t="str">
            <v/>
          </cell>
          <cell r="AX162" t="str">
            <v/>
          </cell>
          <cell r="AY162" t="str">
            <v/>
          </cell>
          <cell r="AZ162" t="str">
            <v/>
          </cell>
          <cell r="BA162" t="str">
            <v/>
          </cell>
          <cell r="BB162" t="str">
            <v/>
          </cell>
          <cell r="BC162" t="str">
            <v/>
          </cell>
        </row>
        <row r="163">
          <cell r="B163" t="str">
            <v>BPSX - Sea</v>
          </cell>
          <cell r="C163">
            <v>0</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t="str">
            <v/>
          </cell>
          <cell r="AI163" t="str">
            <v/>
          </cell>
          <cell r="AJ163" t="str">
            <v/>
          </cell>
          <cell r="AK163" t="str">
            <v/>
          </cell>
          <cell r="AL163" t="str">
            <v/>
          </cell>
          <cell r="AM163" t="str">
            <v/>
          </cell>
          <cell r="AN163" t="str">
            <v/>
          </cell>
          <cell r="AO163" t="str">
            <v/>
          </cell>
          <cell r="AP163" t="str">
            <v/>
          </cell>
          <cell r="AQ163" t="str">
            <v/>
          </cell>
          <cell r="AR163" t="str">
            <v/>
          </cell>
          <cell r="AS163" t="str">
            <v/>
          </cell>
          <cell r="AT163" t="str">
            <v/>
          </cell>
          <cell r="AU163" t="str">
            <v/>
          </cell>
          <cell r="AV163" t="str">
            <v/>
          </cell>
          <cell r="AW163" t="str">
            <v/>
          </cell>
          <cell r="AX163" t="str">
            <v/>
          </cell>
          <cell r="AY163" t="str">
            <v/>
          </cell>
          <cell r="AZ163" t="str">
            <v/>
          </cell>
          <cell r="BA163" t="str">
            <v/>
          </cell>
          <cell r="BB163" t="str">
            <v/>
          </cell>
          <cell r="BC163" t="str">
            <v/>
          </cell>
        </row>
        <row r="164">
          <cell r="B164" t="str">
            <v>BRALXR - Air</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t="str">
            <v/>
          </cell>
          <cell r="AI164" t="str">
            <v/>
          </cell>
          <cell r="AJ164" t="str">
            <v/>
          </cell>
          <cell r="AK164" t="str">
            <v/>
          </cell>
          <cell r="AL164" t="str">
            <v/>
          </cell>
          <cell r="AM164" t="str">
            <v/>
          </cell>
          <cell r="AN164" t="str">
            <v/>
          </cell>
          <cell r="AO164" t="str">
            <v/>
          </cell>
          <cell r="AP164" t="str">
            <v/>
          </cell>
          <cell r="AQ164" t="str">
            <v/>
          </cell>
          <cell r="AR164" t="str">
            <v/>
          </cell>
          <cell r="AS164" t="str">
            <v/>
          </cell>
          <cell r="AT164" t="str">
            <v/>
          </cell>
          <cell r="AU164" t="str">
            <v/>
          </cell>
          <cell r="AV164" t="str">
            <v/>
          </cell>
          <cell r="AW164" t="str">
            <v/>
          </cell>
          <cell r="AX164" t="str">
            <v/>
          </cell>
          <cell r="AY164" t="str">
            <v/>
          </cell>
          <cell r="AZ164" t="str">
            <v/>
          </cell>
          <cell r="BA164" t="str">
            <v/>
          </cell>
          <cell r="BB164" t="str">
            <v/>
          </cell>
          <cell r="BC164" t="str">
            <v/>
          </cell>
        </row>
        <row r="165">
          <cell r="B165" t="str">
            <v>BRALXR - Sea</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t="str">
            <v/>
          </cell>
          <cell r="AI165" t="str">
            <v/>
          </cell>
          <cell r="AJ165" t="str">
            <v/>
          </cell>
          <cell r="AK165" t="str">
            <v/>
          </cell>
          <cell r="AL165" t="str">
            <v/>
          </cell>
          <cell r="AM165" t="str">
            <v/>
          </cell>
          <cell r="AN165" t="str">
            <v/>
          </cell>
          <cell r="AO165" t="str">
            <v/>
          </cell>
          <cell r="AP165" t="str">
            <v/>
          </cell>
          <cell r="AQ165" t="str">
            <v/>
          </cell>
          <cell r="AR165" t="str">
            <v/>
          </cell>
          <cell r="AS165" t="str">
            <v/>
          </cell>
          <cell r="AT165" t="str">
            <v/>
          </cell>
          <cell r="AU165" t="str">
            <v/>
          </cell>
          <cell r="AV165" t="str">
            <v/>
          </cell>
          <cell r="AW165" t="str">
            <v/>
          </cell>
          <cell r="AX165" t="str">
            <v/>
          </cell>
          <cell r="AY165" t="str">
            <v/>
          </cell>
          <cell r="AZ165" t="str">
            <v/>
          </cell>
          <cell r="BA165" t="str">
            <v/>
          </cell>
          <cell r="BB165" t="str">
            <v/>
          </cell>
          <cell r="BC165" t="str">
            <v/>
          </cell>
        </row>
        <row r="166">
          <cell r="B166" t="str">
            <v>BRANBE - Air</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t="str">
            <v/>
          </cell>
          <cell r="AI166" t="str">
            <v/>
          </cell>
          <cell r="AJ166" t="str">
            <v/>
          </cell>
          <cell r="AK166" t="str">
            <v/>
          </cell>
          <cell r="AL166" t="str">
            <v/>
          </cell>
          <cell r="AM166" t="str">
            <v/>
          </cell>
          <cell r="AN166" t="str">
            <v/>
          </cell>
          <cell r="AO166" t="str">
            <v/>
          </cell>
          <cell r="AP166" t="str">
            <v/>
          </cell>
          <cell r="AQ166" t="str">
            <v/>
          </cell>
          <cell r="AR166" t="str">
            <v/>
          </cell>
          <cell r="AS166" t="str">
            <v/>
          </cell>
          <cell r="AT166" t="str">
            <v/>
          </cell>
          <cell r="AU166" t="str">
            <v/>
          </cell>
          <cell r="AV166" t="str">
            <v/>
          </cell>
          <cell r="AW166" t="str">
            <v/>
          </cell>
          <cell r="AX166" t="str">
            <v/>
          </cell>
          <cell r="AY166" t="str">
            <v/>
          </cell>
          <cell r="AZ166" t="str">
            <v/>
          </cell>
          <cell r="BA166" t="str">
            <v/>
          </cell>
          <cell r="BB166" t="str">
            <v/>
          </cell>
          <cell r="BC166" t="str">
            <v/>
          </cell>
        </row>
        <row r="167">
          <cell r="B167" t="str">
            <v>BRANBE - Sea</v>
          </cell>
          <cell r="C167">
            <v>0</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t="str">
            <v/>
          </cell>
          <cell r="AI167" t="str">
            <v/>
          </cell>
          <cell r="AJ167" t="str">
            <v/>
          </cell>
          <cell r="AK167" t="str">
            <v/>
          </cell>
          <cell r="AL167" t="str">
            <v/>
          </cell>
          <cell r="AM167" t="str">
            <v/>
          </cell>
          <cell r="AN167" t="str">
            <v/>
          </cell>
          <cell r="AO167" t="str">
            <v/>
          </cell>
          <cell r="AP167" t="str">
            <v/>
          </cell>
          <cell r="AQ167" t="str">
            <v/>
          </cell>
          <cell r="AR167" t="str">
            <v/>
          </cell>
          <cell r="AS167" t="str">
            <v/>
          </cell>
          <cell r="AT167" t="str">
            <v/>
          </cell>
          <cell r="AU167" t="str">
            <v/>
          </cell>
          <cell r="AV167" t="str">
            <v/>
          </cell>
          <cell r="AW167" t="str">
            <v/>
          </cell>
          <cell r="AX167" t="str">
            <v/>
          </cell>
          <cell r="AY167" t="str">
            <v/>
          </cell>
          <cell r="AZ167" t="str">
            <v/>
          </cell>
          <cell r="BA167" t="str">
            <v/>
          </cell>
          <cell r="BB167" t="str">
            <v/>
          </cell>
          <cell r="BC167" t="str">
            <v/>
          </cell>
        </row>
        <row r="168">
          <cell r="B168" t="str">
            <v>BRYLAN - Air</v>
          </cell>
          <cell r="C168">
            <v>0</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t="str">
            <v/>
          </cell>
          <cell r="AI168" t="str">
            <v/>
          </cell>
          <cell r="AJ168" t="str">
            <v/>
          </cell>
          <cell r="AK168" t="str">
            <v/>
          </cell>
          <cell r="AL168" t="str">
            <v/>
          </cell>
          <cell r="AM168" t="str">
            <v/>
          </cell>
          <cell r="AN168" t="str">
            <v/>
          </cell>
          <cell r="AO168" t="str">
            <v/>
          </cell>
          <cell r="AP168" t="str">
            <v/>
          </cell>
          <cell r="AQ168" t="str">
            <v/>
          </cell>
          <cell r="AR168" t="str">
            <v/>
          </cell>
          <cell r="AS168" t="str">
            <v/>
          </cell>
          <cell r="AT168" t="str">
            <v/>
          </cell>
          <cell r="AU168" t="str">
            <v/>
          </cell>
          <cell r="AV168" t="str">
            <v/>
          </cell>
          <cell r="AW168" t="str">
            <v/>
          </cell>
          <cell r="AX168" t="str">
            <v/>
          </cell>
          <cell r="AY168" t="str">
            <v/>
          </cell>
          <cell r="AZ168" t="str">
            <v/>
          </cell>
          <cell r="BA168" t="str">
            <v/>
          </cell>
          <cell r="BB168" t="str">
            <v/>
          </cell>
          <cell r="BC168" t="str">
            <v/>
          </cell>
        </row>
        <row r="169">
          <cell r="B169" t="str">
            <v>BRYLAN - Sea</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t="str">
            <v/>
          </cell>
          <cell r="AI169" t="str">
            <v/>
          </cell>
          <cell r="AJ169" t="str">
            <v/>
          </cell>
          <cell r="AK169" t="str">
            <v/>
          </cell>
          <cell r="AL169" t="str">
            <v/>
          </cell>
          <cell r="AM169" t="str">
            <v/>
          </cell>
          <cell r="AN169" t="str">
            <v/>
          </cell>
          <cell r="AO169" t="str">
            <v/>
          </cell>
          <cell r="AP169" t="str">
            <v/>
          </cell>
          <cell r="AQ169" t="str">
            <v/>
          </cell>
          <cell r="AR169" t="str">
            <v/>
          </cell>
          <cell r="AS169" t="str">
            <v/>
          </cell>
          <cell r="AT169" t="str">
            <v/>
          </cell>
          <cell r="AU169" t="str">
            <v/>
          </cell>
          <cell r="AV169" t="str">
            <v/>
          </cell>
          <cell r="AW169" t="str">
            <v/>
          </cell>
          <cell r="AX169" t="str">
            <v/>
          </cell>
          <cell r="AY169" t="str">
            <v/>
          </cell>
          <cell r="AZ169" t="str">
            <v/>
          </cell>
          <cell r="BA169" t="str">
            <v/>
          </cell>
          <cell r="BB169" t="str">
            <v/>
          </cell>
          <cell r="BC169" t="str">
            <v/>
          </cell>
        </row>
        <row r="170">
          <cell r="B170" t="str">
            <v>BSNA - Air</v>
          </cell>
          <cell r="C170">
            <v>0</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t="str">
            <v/>
          </cell>
          <cell r="AI170" t="str">
            <v/>
          </cell>
          <cell r="AJ170" t="str">
            <v/>
          </cell>
          <cell r="AK170" t="str">
            <v/>
          </cell>
          <cell r="AL170" t="str">
            <v/>
          </cell>
          <cell r="AM170" t="str">
            <v/>
          </cell>
          <cell r="AN170" t="str">
            <v/>
          </cell>
          <cell r="AO170" t="str">
            <v/>
          </cell>
          <cell r="AP170" t="str">
            <v/>
          </cell>
          <cell r="AQ170" t="str">
            <v/>
          </cell>
          <cell r="AR170" t="str">
            <v/>
          </cell>
          <cell r="AS170" t="str">
            <v/>
          </cell>
          <cell r="AT170" t="str">
            <v/>
          </cell>
          <cell r="AU170" t="str">
            <v/>
          </cell>
          <cell r="AV170" t="str">
            <v/>
          </cell>
          <cell r="AW170" t="str">
            <v/>
          </cell>
          <cell r="AX170" t="str">
            <v/>
          </cell>
          <cell r="AY170" t="str">
            <v/>
          </cell>
          <cell r="AZ170" t="str">
            <v/>
          </cell>
          <cell r="BA170" t="str">
            <v/>
          </cell>
          <cell r="BB170" t="str">
            <v/>
          </cell>
          <cell r="BC170" t="str">
            <v/>
          </cell>
        </row>
        <row r="171">
          <cell r="B171" t="str">
            <v>BSNA - Sea</v>
          </cell>
          <cell r="C171">
            <v>0</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t="str">
            <v/>
          </cell>
          <cell r="AI171" t="str">
            <v/>
          </cell>
          <cell r="AJ171" t="str">
            <v/>
          </cell>
          <cell r="AK171" t="str">
            <v/>
          </cell>
          <cell r="AL171" t="str">
            <v/>
          </cell>
          <cell r="AM171" t="str">
            <v/>
          </cell>
          <cell r="AN171" t="str">
            <v/>
          </cell>
          <cell r="AO171" t="str">
            <v/>
          </cell>
          <cell r="AP171" t="str">
            <v/>
          </cell>
          <cell r="AQ171" t="str">
            <v/>
          </cell>
          <cell r="AR171" t="str">
            <v/>
          </cell>
          <cell r="AS171" t="str">
            <v/>
          </cell>
          <cell r="AT171" t="str">
            <v/>
          </cell>
          <cell r="AU171" t="str">
            <v/>
          </cell>
          <cell r="AV171" t="str">
            <v/>
          </cell>
          <cell r="AW171" t="str">
            <v/>
          </cell>
          <cell r="AX171" t="str">
            <v/>
          </cell>
          <cell r="AY171" t="str">
            <v/>
          </cell>
          <cell r="AZ171" t="str">
            <v/>
          </cell>
          <cell r="BA171" t="str">
            <v/>
          </cell>
          <cell r="BB171" t="str">
            <v/>
          </cell>
          <cell r="BC171" t="str">
            <v/>
          </cell>
        </row>
        <row r="172">
          <cell r="B172" t="str">
            <v>BUOUT - Air</v>
          </cell>
          <cell r="C172">
            <v>0</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t="str">
            <v/>
          </cell>
          <cell r="AI172" t="str">
            <v/>
          </cell>
          <cell r="AJ172" t="str">
            <v/>
          </cell>
          <cell r="AK172" t="str">
            <v/>
          </cell>
          <cell r="AL172" t="str">
            <v/>
          </cell>
          <cell r="AM172" t="str">
            <v/>
          </cell>
          <cell r="AN172" t="str">
            <v/>
          </cell>
          <cell r="AO172" t="str">
            <v/>
          </cell>
          <cell r="AP172" t="str">
            <v/>
          </cell>
          <cell r="AQ172" t="str">
            <v/>
          </cell>
          <cell r="AR172" t="str">
            <v/>
          </cell>
          <cell r="AS172" t="str">
            <v/>
          </cell>
          <cell r="AT172" t="str">
            <v/>
          </cell>
          <cell r="AU172" t="str">
            <v/>
          </cell>
          <cell r="AV172" t="str">
            <v/>
          </cell>
          <cell r="AW172" t="str">
            <v/>
          </cell>
          <cell r="AX172" t="str">
            <v/>
          </cell>
          <cell r="AY172" t="str">
            <v/>
          </cell>
          <cell r="AZ172" t="str">
            <v/>
          </cell>
          <cell r="BA172" t="str">
            <v/>
          </cell>
          <cell r="BB172" t="str">
            <v/>
          </cell>
          <cell r="BC172" t="str">
            <v/>
          </cell>
        </row>
        <row r="173">
          <cell r="B173" t="str">
            <v>BUOUT - Sea</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t="str">
            <v/>
          </cell>
          <cell r="AI173" t="str">
            <v/>
          </cell>
          <cell r="AJ173" t="str">
            <v/>
          </cell>
          <cell r="AK173" t="str">
            <v/>
          </cell>
          <cell r="AL173" t="str">
            <v/>
          </cell>
          <cell r="AM173" t="str">
            <v/>
          </cell>
          <cell r="AN173" t="str">
            <v/>
          </cell>
          <cell r="AO173" t="str">
            <v/>
          </cell>
          <cell r="AP173" t="str">
            <v/>
          </cell>
          <cell r="AQ173" t="str">
            <v/>
          </cell>
          <cell r="AR173" t="str">
            <v/>
          </cell>
          <cell r="AS173" t="str">
            <v/>
          </cell>
          <cell r="AT173" t="str">
            <v/>
          </cell>
          <cell r="AU173" t="str">
            <v/>
          </cell>
          <cell r="AV173" t="str">
            <v/>
          </cell>
          <cell r="AW173" t="str">
            <v/>
          </cell>
          <cell r="AX173" t="str">
            <v/>
          </cell>
          <cell r="AY173" t="str">
            <v/>
          </cell>
          <cell r="AZ173" t="str">
            <v/>
          </cell>
          <cell r="BA173" t="str">
            <v/>
          </cell>
          <cell r="BB173" t="str">
            <v/>
          </cell>
          <cell r="BC173" t="str">
            <v/>
          </cell>
        </row>
        <row r="174">
          <cell r="B174" t="str">
            <v>BUVER - Air</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t="str">
            <v/>
          </cell>
          <cell r="AI174" t="str">
            <v/>
          </cell>
          <cell r="AJ174" t="str">
            <v/>
          </cell>
          <cell r="AK174" t="str">
            <v/>
          </cell>
          <cell r="AL174" t="str">
            <v/>
          </cell>
          <cell r="AM174" t="str">
            <v/>
          </cell>
          <cell r="AN174" t="str">
            <v/>
          </cell>
          <cell r="AO174" t="str">
            <v/>
          </cell>
          <cell r="AP174" t="str">
            <v/>
          </cell>
          <cell r="AQ174" t="str">
            <v/>
          </cell>
          <cell r="AR174" t="str">
            <v/>
          </cell>
          <cell r="AS174" t="str">
            <v/>
          </cell>
          <cell r="AT174" t="str">
            <v/>
          </cell>
          <cell r="AU174" t="str">
            <v/>
          </cell>
          <cell r="AV174" t="str">
            <v/>
          </cell>
          <cell r="AW174" t="str">
            <v/>
          </cell>
          <cell r="AX174" t="str">
            <v/>
          </cell>
          <cell r="AY174" t="str">
            <v/>
          </cell>
          <cell r="AZ174" t="str">
            <v/>
          </cell>
          <cell r="BA174" t="str">
            <v/>
          </cell>
          <cell r="BB174" t="str">
            <v/>
          </cell>
          <cell r="BC174" t="str">
            <v/>
          </cell>
        </row>
        <row r="175">
          <cell r="B175" t="str">
            <v>BUVER - Sea</v>
          </cell>
          <cell r="C175">
            <v>0</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t="str">
            <v/>
          </cell>
          <cell r="AI175" t="str">
            <v/>
          </cell>
          <cell r="AJ175" t="str">
            <v/>
          </cell>
          <cell r="AK175" t="str">
            <v/>
          </cell>
          <cell r="AL175" t="str">
            <v/>
          </cell>
          <cell r="AM175" t="str">
            <v/>
          </cell>
          <cell r="AN175" t="str">
            <v/>
          </cell>
          <cell r="AO175" t="str">
            <v/>
          </cell>
          <cell r="AP175" t="str">
            <v/>
          </cell>
          <cell r="AQ175" t="str">
            <v/>
          </cell>
          <cell r="AR175" t="str">
            <v/>
          </cell>
          <cell r="AS175" t="str">
            <v/>
          </cell>
          <cell r="AT175" t="str">
            <v/>
          </cell>
          <cell r="AU175" t="str">
            <v/>
          </cell>
          <cell r="AV175" t="str">
            <v/>
          </cell>
          <cell r="AW175" t="str">
            <v/>
          </cell>
          <cell r="AX175" t="str">
            <v/>
          </cell>
          <cell r="AY175" t="str">
            <v/>
          </cell>
          <cell r="AZ175" t="str">
            <v/>
          </cell>
          <cell r="BA175" t="str">
            <v/>
          </cell>
          <cell r="BB175" t="str">
            <v/>
          </cell>
          <cell r="BC175" t="str">
            <v/>
          </cell>
        </row>
        <row r="176">
          <cell r="B176" t="str">
            <v>CARGO - Air</v>
          </cell>
          <cell r="C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t="str">
            <v/>
          </cell>
          <cell r="AI176" t="str">
            <v/>
          </cell>
          <cell r="AJ176" t="str">
            <v/>
          </cell>
          <cell r="AK176" t="str">
            <v/>
          </cell>
          <cell r="AL176" t="str">
            <v/>
          </cell>
          <cell r="AM176" t="str">
            <v/>
          </cell>
          <cell r="AN176" t="str">
            <v/>
          </cell>
          <cell r="AO176" t="str">
            <v/>
          </cell>
          <cell r="AP176" t="str">
            <v/>
          </cell>
          <cell r="AQ176" t="str">
            <v/>
          </cell>
          <cell r="AR176" t="str">
            <v/>
          </cell>
          <cell r="AS176" t="str">
            <v/>
          </cell>
          <cell r="AT176" t="str">
            <v/>
          </cell>
          <cell r="AU176" t="str">
            <v/>
          </cell>
          <cell r="AV176" t="str">
            <v/>
          </cell>
          <cell r="AW176" t="str">
            <v/>
          </cell>
          <cell r="AX176" t="str">
            <v/>
          </cell>
          <cell r="AY176" t="str">
            <v/>
          </cell>
          <cell r="AZ176" t="str">
            <v/>
          </cell>
          <cell r="BA176" t="str">
            <v/>
          </cell>
          <cell r="BB176" t="str">
            <v/>
          </cell>
          <cell r="BC176" t="str">
            <v/>
          </cell>
        </row>
        <row r="177">
          <cell r="B177" t="str">
            <v>CARGO - Sea</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t="str">
            <v/>
          </cell>
          <cell r="AI177" t="str">
            <v/>
          </cell>
          <cell r="AJ177" t="str">
            <v/>
          </cell>
          <cell r="AK177" t="str">
            <v/>
          </cell>
          <cell r="AL177" t="str">
            <v/>
          </cell>
          <cell r="AM177" t="str">
            <v/>
          </cell>
          <cell r="AN177" t="str">
            <v/>
          </cell>
          <cell r="AO177" t="str">
            <v/>
          </cell>
          <cell r="AP177" t="str">
            <v/>
          </cell>
          <cell r="AQ177" t="str">
            <v/>
          </cell>
          <cell r="AR177" t="str">
            <v/>
          </cell>
          <cell r="AS177" t="str">
            <v/>
          </cell>
          <cell r="AT177" t="str">
            <v/>
          </cell>
          <cell r="AU177" t="str">
            <v/>
          </cell>
          <cell r="AV177" t="str">
            <v/>
          </cell>
          <cell r="AW177" t="str">
            <v/>
          </cell>
          <cell r="AX177" t="str">
            <v/>
          </cell>
          <cell r="AY177" t="str">
            <v/>
          </cell>
          <cell r="AZ177" t="str">
            <v/>
          </cell>
          <cell r="BA177" t="str">
            <v/>
          </cell>
          <cell r="BB177" t="str">
            <v/>
          </cell>
          <cell r="BC177" t="str">
            <v/>
          </cell>
        </row>
        <row r="178">
          <cell r="B178" t="str">
            <v>CASEY - Air</v>
          </cell>
          <cell r="C178">
            <v>0</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t="str">
            <v/>
          </cell>
          <cell r="AI178" t="str">
            <v/>
          </cell>
          <cell r="AJ178" t="str">
            <v/>
          </cell>
          <cell r="AK178" t="str">
            <v/>
          </cell>
          <cell r="AL178" t="str">
            <v/>
          </cell>
          <cell r="AM178" t="str">
            <v/>
          </cell>
          <cell r="AN178" t="str">
            <v/>
          </cell>
          <cell r="AO178" t="str">
            <v/>
          </cell>
          <cell r="AP178" t="str">
            <v/>
          </cell>
          <cell r="AQ178" t="str">
            <v/>
          </cell>
          <cell r="AR178" t="str">
            <v/>
          </cell>
          <cell r="AS178" t="str">
            <v/>
          </cell>
          <cell r="AT178" t="str">
            <v/>
          </cell>
          <cell r="AU178" t="str">
            <v/>
          </cell>
          <cell r="AV178" t="str">
            <v/>
          </cell>
          <cell r="AW178" t="str">
            <v/>
          </cell>
          <cell r="AX178" t="str">
            <v/>
          </cell>
          <cell r="AY178" t="str">
            <v/>
          </cell>
          <cell r="AZ178" t="str">
            <v/>
          </cell>
          <cell r="BA178" t="str">
            <v/>
          </cell>
          <cell r="BB178" t="str">
            <v/>
          </cell>
          <cell r="BC178" t="str">
            <v/>
          </cell>
        </row>
        <row r="179">
          <cell r="B179" t="str">
            <v>CASEY - Sea</v>
          </cell>
          <cell r="C179">
            <v>0</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t="str">
            <v/>
          </cell>
          <cell r="AI179" t="str">
            <v/>
          </cell>
          <cell r="AJ179" t="str">
            <v/>
          </cell>
          <cell r="AK179" t="str">
            <v/>
          </cell>
          <cell r="AL179" t="str">
            <v/>
          </cell>
          <cell r="AM179" t="str">
            <v/>
          </cell>
          <cell r="AN179" t="str">
            <v/>
          </cell>
          <cell r="AO179" t="str">
            <v/>
          </cell>
          <cell r="AP179" t="str">
            <v/>
          </cell>
          <cell r="AQ179" t="str">
            <v/>
          </cell>
          <cell r="AR179" t="str">
            <v/>
          </cell>
          <cell r="AS179" t="str">
            <v/>
          </cell>
          <cell r="AT179" t="str">
            <v/>
          </cell>
          <cell r="AU179" t="str">
            <v/>
          </cell>
          <cell r="AV179" t="str">
            <v/>
          </cell>
          <cell r="AW179" t="str">
            <v/>
          </cell>
          <cell r="AX179" t="str">
            <v/>
          </cell>
          <cell r="AY179" t="str">
            <v/>
          </cell>
          <cell r="AZ179" t="str">
            <v/>
          </cell>
          <cell r="BA179" t="str">
            <v/>
          </cell>
          <cell r="BB179" t="str">
            <v/>
          </cell>
          <cell r="BC179" t="str">
            <v/>
          </cell>
        </row>
        <row r="180">
          <cell r="B180" t="str">
            <v>CATEC - Air</v>
          </cell>
          <cell r="C180">
            <v>0</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t="str">
            <v/>
          </cell>
          <cell r="AI180" t="str">
            <v/>
          </cell>
          <cell r="AJ180" t="str">
            <v/>
          </cell>
          <cell r="AK180" t="str">
            <v/>
          </cell>
          <cell r="AL180" t="str">
            <v/>
          </cell>
          <cell r="AM180" t="str">
            <v/>
          </cell>
          <cell r="AN180" t="str">
            <v/>
          </cell>
          <cell r="AO180" t="str">
            <v/>
          </cell>
          <cell r="AP180" t="str">
            <v/>
          </cell>
          <cell r="AQ180" t="str">
            <v/>
          </cell>
          <cell r="AR180" t="str">
            <v/>
          </cell>
          <cell r="AS180" t="str">
            <v/>
          </cell>
          <cell r="AT180" t="str">
            <v/>
          </cell>
          <cell r="AU180" t="str">
            <v/>
          </cell>
          <cell r="AV180" t="str">
            <v/>
          </cell>
          <cell r="AW180" t="str">
            <v/>
          </cell>
          <cell r="AX180" t="str">
            <v/>
          </cell>
          <cell r="AY180" t="str">
            <v/>
          </cell>
          <cell r="AZ180" t="str">
            <v/>
          </cell>
          <cell r="BA180" t="str">
            <v/>
          </cell>
          <cell r="BB180" t="str">
            <v/>
          </cell>
          <cell r="BC180" t="str">
            <v/>
          </cell>
        </row>
        <row r="181">
          <cell r="B181" t="str">
            <v>CATEC - Sea</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t="str">
            <v/>
          </cell>
          <cell r="AI181" t="str">
            <v/>
          </cell>
          <cell r="AJ181" t="str">
            <v/>
          </cell>
          <cell r="AK181" t="str">
            <v/>
          </cell>
          <cell r="AL181" t="str">
            <v/>
          </cell>
          <cell r="AM181" t="str">
            <v/>
          </cell>
          <cell r="AN181" t="str">
            <v/>
          </cell>
          <cell r="AO181" t="str">
            <v/>
          </cell>
          <cell r="AP181" t="str">
            <v/>
          </cell>
          <cell r="AQ181" t="str">
            <v/>
          </cell>
          <cell r="AR181" t="str">
            <v/>
          </cell>
          <cell r="AS181" t="str">
            <v/>
          </cell>
          <cell r="AT181" t="str">
            <v/>
          </cell>
          <cell r="AU181" t="str">
            <v/>
          </cell>
          <cell r="AV181" t="str">
            <v/>
          </cell>
          <cell r="AW181" t="str">
            <v/>
          </cell>
          <cell r="AX181" t="str">
            <v/>
          </cell>
          <cell r="AY181" t="str">
            <v/>
          </cell>
          <cell r="AZ181" t="str">
            <v/>
          </cell>
          <cell r="BA181" t="str">
            <v/>
          </cell>
          <cell r="BB181" t="str">
            <v/>
          </cell>
          <cell r="BC181" t="str">
            <v/>
          </cell>
        </row>
        <row r="182">
          <cell r="B182" t="str">
            <v>CELSO - Air</v>
          </cell>
          <cell r="C182">
            <v>0</v>
          </cell>
          <cell r="D182">
            <v>0</v>
          </cell>
          <cell r="E182">
            <v>0</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t="str">
            <v/>
          </cell>
          <cell r="AI182" t="str">
            <v/>
          </cell>
          <cell r="AJ182" t="str">
            <v/>
          </cell>
          <cell r="AK182" t="str">
            <v/>
          </cell>
          <cell r="AL182" t="str">
            <v/>
          </cell>
          <cell r="AM182" t="str">
            <v/>
          </cell>
          <cell r="AN182" t="str">
            <v/>
          </cell>
          <cell r="AO182" t="str">
            <v/>
          </cell>
          <cell r="AP182" t="str">
            <v/>
          </cell>
          <cell r="AQ182" t="str">
            <v/>
          </cell>
          <cell r="AR182" t="str">
            <v/>
          </cell>
          <cell r="AS182" t="str">
            <v/>
          </cell>
          <cell r="AT182" t="str">
            <v/>
          </cell>
          <cell r="AU182" t="str">
            <v/>
          </cell>
          <cell r="AV182" t="str">
            <v/>
          </cell>
          <cell r="AW182" t="str">
            <v/>
          </cell>
          <cell r="AX182" t="str">
            <v/>
          </cell>
          <cell r="AY182" t="str">
            <v/>
          </cell>
          <cell r="AZ182" t="str">
            <v/>
          </cell>
          <cell r="BA182" t="str">
            <v/>
          </cell>
          <cell r="BB182" t="str">
            <v/>
          </cell>
          <cell r="BC182" t="str">
            <v/>
          </cell>
        </row>
        <row r="183">
          <cell r="B183" t="str">
            <v>CELSO - Sea</v>
          </cell>
          <cell r="C183">
            <v>0</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t="str">
            <v/>
          </cell>
          <cell r="AI183" t="str">
            <v/>
          </cell>
          <cell r="AJ183" t="str">
            <v/>
          </cell>
          <cell r="AK183" t="str">
            <v/>
          </cell>
          <cell r="AL183" t="str">
            <v/>
          </cell>
          <cell r="AM183" t="str">
            <v/>
          </cell>
          <cell r="AN183" t="str">
            <v/>
          </cell>
          <cell r="AO183" t="str">
            <v/>
          </cell>
          <cell r="AP183" t="str">
            <v/>
          </cell>
          <cell r="AQ183" t="str">
            <v/>
          </cell>
          <cell r="AR183" t="str">
            <v/>
          </cell>
          <cell r="AS183" t="str">
            <v/>
          </cell>
          <cell r="AT183" t="str">
            <v/>
          </cell>
          <cell r="AU183" t="str">
            <v/>
          </cell>
          <cell r="AV183" t="str">
            <v/>
          </cell>
          <cell r="AW183" t="str">
            <v/>
          </cell>
          <cell r="AX183" t="str">
            <v/>
          </cell>
          <cell r="AY183" t="str">
            <v/>
          </cell>
          <cell r="AZ183" t="str">
            <v/>
          </cell>
          <cell r="BA183" t="str">
            <v/>
          </cell>
          <cell r="BB183" t="str">
            <v/>
          </cell>
          <cell r="BC183" t="str">
            <v/>
          </cell>
        </row>
        <row r="184">
          <cell r="B184" t="str">
            <v>CFL - Air</v>
          </cell>
          <cell r="C184">
            <v>0</v>
          </cell>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t="str">
            <v/>
          </cell>
          <cell r="AI184" t="str">
            <v/>
          </cell>
          <cell r="AJ184" t="str">
            <v/>
          </cell>
          <cell r="AK184" t="str">
            <v/>
          </cell>
          <cell r="AL184" t="str">
            <v/>
          </cell>
          <cell r="AM184" t="str">
            <v/>
          </cell>
          <cell r="AN184" t="str">
            <v/>
          </cell>
          <cell r="AO184" t="str">
            <v/>
          </cell>
          <cell r="AP184" t="str">
            <v/>
          </cell>
          <cell r="AQ184" t="str">
            <v/>
          </cell>
          <cell r="AR184" t="str">
            <v/>
          </cell>
          <cell r="AS184" t="str">
            <v/>
          </cell>
          <cell r="AT184" t="str">
            <v/>
          </cell>
          <cell r="AU184" t="str">
            <v/>
          </cell>
          <cell r="AV184" t="str">
            <v/>
          </cell>
          <cell r="AW184" t="str">
            <v/>
          </cell>
          <cell r="AX184" t="str">
            <v/>
          </cell>
          <cell r="AY184" t="str">
            <v/>
          </cell>
          <cell r="AZ184" t="str">
            <v/>
          </cell>
          <cell r="BA184" t="str">
            <v/>
          </cell>
          <cell r="BB184" t="str">
            <v/>
          </cell>
          <cell r="BC184" t="str">
            <v/>
          </cell>
        </row>
        <row r="185">
          <cell r="B185" t="str">
            <v>CFL - Sea</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t="str">
            <v/>
          </cell>
          <cell r="AI185" t="str">
            <v/>
          </cell>
          <cell r="AJ185" t="str">
            <v/>
          </cell>
          <cell r="AK185" t="str">
            <v/>
          </cell>
          <cell r="AL185" t="str">
            <v/>
          </cell>
          <cell r="AM185" t="str">
            <v/>
          </cell>
          <cell r="AN185" t="str">
            <v/>
          </cell>
          <cell r="AO185" t="str">
            <v/>
          </cell>
          <cell r="AP185" t="str">
            <v/>
          </cell>
          <cell r="AQ185" t="str">
            <v/>
          </cell>
          <cell r="AR185" t="str">
            <v/>
          </cell>
          <cell r="AS185" t="str">
            <v/>
          </cell>
          <cell r="AT185" t="str">
            <v/>
          </cell>
          <cell r="AU185" t="str">
            <v/>
          </cell>
          <cell r="AV185" t="str">
            <v/>
          </cell>
          <cell r="AW185" t="str">
            <v/>
          </cell>
          <cell r="AX185" t="str">
            <v/>
          </cell>
          <cell r="AY185" t="str">
            <v/>
          </cell>
          <cell r="AZ185" t="str">
            <v/>
          </cell>
          <cell r="BA185" t="str">
            <v/>
          </cell>
          <cell r="BB185" t="str">
            <v/>
          </cell>
          <cell r="BC185" t="str">
            <v/>
          </cell>
        </row>
        <row r="186">
          <cell r="B186" t="str">
            <v>CFLLLS - Air</v>
          </cell>
          <cell r="C186">
            <v>0</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t="str">
            <v/>
          </cell>
          <cell r="AI186" t="str">
            <v/>
          </cell>
          <cell r="AJ186" t="str">
            <v/>
          </cell>
          <cell r="AK186" t="str">
            <v/>
          </cell>
          <cell r="AL186" t="str">
            <v/>
          </cell>
          <cell r="AM186" t="str">
            <v/>
          </cell>
          <cell r="AN186" t="str">
            <v/>
          </cell>
          <cell r="AO186" t="str">
            <v/>
          </cell>
          <cell r="AP186" t="str">
            <v/>
          </cell>
          <cell r="AQ186" t="str">
            <v/>
          </cell>
          <cell r="AR186" t="str">
            <v/>
          </cell>
          <cell r="AS186" t="str">
            <v/>
          </cell>
          <cell r="AT186" t="str">
            <v/>
          </cell>
          <cell r="AU186" t="str">
            <v/>
          </cell>
          <cell r="AV186" t="str">
            <v/>
          </cell>
          <cell r="AW186" t="str">
            <v/>
          </cell>
          <cell r="AX186" t="str">
            <v/>
          </cell>
          <cell r="AY186" t="str">
            <v/>
          </cell>
          <cell r="AZ186" t="str">
            <v/>
          </cell>
          <cell r="BA186" t="str">
            <v/>
          </cell>
          <cell r="BB186" t="str">
            <v/>
          </cell>
          <cell r="BC186" t="str">
            <v/>
          </cell>
        </row>
        <row r="187">
          <cell r="B187" t="str">
            <v>CFLLLS - Sea</v>
          </cell>
          <cell r="C187">
            <v>0</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t="str">
            <v/>
          </cell>
          <cell r="AI187" t="str">
            <v/>
          </cell>
          <cell r="AJ187" t="str">
            <v/>
          </cell>
          <cell r="AK187" t="str">
            <v/>
          </cell>
          <cell r="AL187" t="str">
            <v/>
          </cell>
          <cell r="AM187" t="str">
            <v/>
          </cell>
          <cell r="AN187" t="str">
            <v/>
          </cell>
          <cell r="AO187" t="str">
            <v/>
          </cell>
          <cell r="AP187" t="str">
            <v/>
          </cell>
          <cell r="AQ187" t="str">
            <v/>
          </cell>
          <cell r="AR187" t="str">
            <v/>
          </cell>
          <cell r="AS187" t="str">
            <v/>
          </cell>
          <cell r="AT187" t="str">
            <v/>
          </cell>
          <cell r="AU187" t="str">
            <v/>
          </cell>
          <cell r="AV187" t="str">
            <v/>
          </cell>
          <cell r="AW187" t="str">
            <v/>
          </cell>
          <cell r="AX187" t="str">
            <v/>
          </cell>
          <cell r="AY187" t="str">
            <v/>
          </cell>
          <cell r="AZ187" t="str">
            <v/>
          </cell>
          <cell r="BA187" t="str">
            <v/>
          </cell>
          <cell r="BB187" t="str">
            <v/>
          </cell>
          <cell r="BC187" t="str">
            <v/>
          </cell>
        </row>
        <row r="188">
          <cell r="B188" t="str">
            <v>CGS - Air</v>
          </cell>
          <cell r="C188">
            <v>0</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t="str">
            <v/>
          </cell>
          <cell r="AI188" t="str">
            <v/>
          </cell>
          <cell r="AJ188" t="str">
            <v/>
          </cell>
          <cell r="AK188" t="str">
            <v/>
          </cell>
          <cell r="AL188" t="str">
            <v/>
          </cell>
          <cell r="AM188" t="str">
            <v/>
          </cell>
          <cell r="AN188" t="str">
            <v/>
          </cell>
          <cell r="AO188" t="str">
            <v/>
          </cell>
          <cell r="AP188" t="str">
            <v/>
          </cell>
          <cell r="AQ188" t="str">
            <v/>
          </cell>
          <cell r="AR188" t="str">
            <v/>
          </cell>
          <cell r="AS188" t="str">
            <v/>
          </cell>
          <cell r="AT188" t="str">
            <v/>
          </cell>
          <cell r="AU188" t="str">
            <v/>
          </cell>
          <cell r="AV188" t="str">
            <v/>
          </cell>
          <cell r="AW188" t="str">
            <v/>
          </cell>
          <cell r="AX188" t="str">
            <v/>
          </cell>
          <cell r="AY188" t="str">
            <v/>
          </cell>
          <cell r="AZ188" t="str">
            <v/>
          </cell>
          <cell r="BA188" t="str">
            <v/>
          </cell>
          <cell r="BB188" t="str">
            <v/>
          </cell>
          <cell r="BC188" t="str">
            <v/>
          </cell>
        </row>
        <row r="189">
          <cell r="B189" t="str">
            <v>CGS - Sea</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t="str">
            <v/>
          </cell>
          <cell r="AI189" t="str">
            <v/>
          </cell>
          <cell r="AJ189" t="str">
            <v/>
          </cell>
          <cell r="AK189" t="str">
            <v/>
          </cell>
          <cell r="AL189" t="str">
            <v/>
          </cell>
          <cell r="AM189" t="str">
            <v/>
          </cell>
          <cell r="AN189" t="str">
            <v/>
          </cell>
          <cell r="AO189" t="str">
            <v/>
          </cell>
          <cell r="AP189" t="str">
            <v/>
          </cell>
          <cell r="AQ189" t="str">
            <v/>
          </cell>
          <cell r="AR189" t="str">
            <v/>
          </cell>
          <cell r="AS189" t="str">
            <v/>
          </cell>
          <cell r="AT189" t="str">
            <v/>
          </cell>
          <cell r="AU189" t="str">
            <v/>
          </cell>
          <cell r="AV189" t="str">
            <v/>
          </cell>
          <cell r="AW189" t="str">
            <v/>
          </cell>
          <cell r="AX189" t="str">
            <v/>
          </cell>
          <cell r="AY189" t="str">
            <v/>
          </cell>
          <cell r="AZ189" t="str">
            <v/>
          </cell>
          <cell r="BA189" t="str">
            <v/>
          </cell>
          <cell r="BB189" t="str">
            <v/>
          </cell>
          <cell r="BC189" t="str">
            <v/>
          </cell>
        </row>
        <row r="190">
          <cell r="B190" t="str">
            <v>CHAPS1 - Air</v>
          </cell>
          <cell r="C190">
            <v>0</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t="str">
            <v/>
          </cell>
          <cell r="AI190" t="str">
            <v/>
          </cell>
          <cell r="AJ190" t="str">
            <v/>
          </cell>
          <cell r="AK190" t="str">
            <v/>
          </cell>
          <cell r="AL190" t="str">
            <v/>
          </cell>
          <cell r="AM190" t="str">
            <v/>
          </cell>
          <cell r="AN190" t="str">
            <v/>
          </cell>
          <cell r="AO190" t="str">
            <v/>
          </cell>
          <cell r="AP190" t="str">
            <v/>
          </cell>
          <cell r="AQ190" t="str">
            <v/>
          </cell>
          <cell r="AR190" t="str">
            <v/>
          </cell>
          <cell r="AS190" t="str">
            <v/>
          </cell>
          <cell r="AT190" t="str">
            <v/>
          </cell>
          <cell r="AU190" t="str">
            <v/>
          </cell>
          <cell r="AV190" t="str">
            <v/>
          </cell>
          <cell r="AW190" t="str">
            <v/>
          </cell>
          <cell r="AX190" t="str">
            <v/>
          </cell>
          <cell r="AY190" t="str">
            <v/>
          </cell>
          <cell r="AZ190" t="str">
            <v/>
          </cell>
          <cell r="BA190" t="str">
            <v/>
          </cell>
          <cell r="BB190" t="str">
            <v/>
          </cell>
          <cell r="BC190" t="str">
            <v/>
          </cell>
        </row>
        <row r="191">
          <cell r="B191" t="str">
            <v>CHAPS1 - Sea</v>
          </cell>
          <cell r="C191">
            <v>0</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t="str">
            <v/>
          </cell>
          <cell r="AI191" t="str">
            <v/>
          </cell>
          <cell r="AJ191" t="str">
            <v/>
          </cell>
          <cell r="AK191" t="str">
            <v/>
          </cell>
          <cell r="AL191" t="str">
            <v/>
          </cell>
          <cell r="AM191" t="str">
            <v/>
          </cell>
          <cell r="AN191" t="str">
            <v/>
          </cell>
          <cell r="AO191" t="str">
            <v/>
          </cell>
          <cell r="AP191" t="str">
            <v/>
          </cell>
          <cell r="AQ191" t="str">
            <v/>
          </cell>
          <cell r="AR191" t="str">
            <v/>
          </cell>
          <cell r="AS191" t="str">
            <v/>
          </cell>
          <cell r="AT191" t="str">
            <v/>
          </cell>
          <cell r="AU191" t="str">
            <v/>
          </cell>
          <cell r="AV191" t="str">
            <v/>
          </cell>
          <cell r="AW191" t="str">
            <v/>
          </cell>
          <cell r="AX191" t="str">
            <v/>
          </cell>
          <cell r="AY191" t="str">
            <v/>
          </cell>
          <cell r="AZ191" t="str">
            <v/>
          </cell>
          <cell r="BA191" t="str">
            <v/>
          </cell>
          <cell r="BB191" t="str">
            <v/>
          </cell>
          <cell r="BC191" t="str">
            <v/>
          </cell>
        </row>
        <row r="192">
          <cell r="B192" t="str">
            <v>CHAPS2 - Air</v>
          </cell>
          <cell r="C192">
            <v>0</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t="str">
            <v/>
          </cell>
          <cell r="AI192" t="str">
            <v/>
          </cell>
          <cell r="AJ192" t="str">
            <v/>
          </cell>
          <cell r="AK192" t="str">
            <v/>
          </cell>
          <cell r="AL192" t="str">
            <v/>
          </cell>
          <cell r="AM192" t="str">
            <v/>
          </cell>
          <cell r="AN192" t="str">
            <v/>
          </cell>
          <cell r="AO192" t="str">
            <v/>
          </cell>
          <cell r="AP192" t="str">
            <v/>
          </cell>
          <cell r="AQ192" t="str">
            <v/>
          </cell>
          <cell r="AR192" t="str">
            <v/>
          </cell>
          <cell r="AS192" t="str">
            <v/>
          </cell>
          <cell r="AT192" t="str">
            <v/>
          </cell>
          <cell r="AU192" t="str">
            <v/>
          </cell>
          <cell r="AV192" t="str">
            <v/>
          </cell>
          <cell r="AW192" t="str">
            <v/>
          </cell>
          <cell r="AX192" t="str">
            <v/>
          </cell>
          <cell r="AY192" t="str">
            <v/>
          </cell>
          <cell r="AZ192" t="str">
            <v/>
          </cell>
          <cell r="BA192" t="str">
            <v/>
          </cell>
          <cell r="BB192" t="str">
            <v/>
          </cell>
          <cell r="BC192" t="str">
            <v/>
          </cell>
        </row>
        <row r="193">
          <cell r="B193" t="str">
            <v>CHAPS2 - Sea</v>
          </cell>
          <cell r="C193">
            <v>0</v>
          </cell>
          <cell r="D193">
            <v>0</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t="str">
            <v/>
          </cell>
          <cell r="AI193" t="str">
            <v/>
          </cell>
          <cell r="AJ193" t="str">
            <v/>
          </cell>
          <cell r="AK193" t="str">
            <v/>
          </cell>
          <cell r="AL193" t="str">
            <v/>
          </cell>
          <cell r="AM193" t="str">
            <v/>
          </cell>
          <cell r="AN193" t="str">
            <v/>
          </cell>
          <cell r="AO193" t="str">
            <v/>
          </cell>
          <cell r="AP193" t="str">
            <v/>
          </cell>
          <cell r="AQ193" t="str">
            <v/>
          </cell>
          <cell r="AR193" t="str">
            <v/>
          </cell>
          <cell r="AS193" t="str">
            <v/>
          </cell>
          <cell r="AT193" t="str">
            <v/>
          </cell>
          <cell r="AU193" t="str">
            <v/>
          </cell>
          <cell r="AV193" t="str">
            <v/>
          </cell>
          <cell r="AW193" t="str">
            <v/>
          </cell>
          <cell r="AX193" t="str">
            <v/>
          </cell>
          <cell r="AY193" t="str">
            <v/>
          </cell>
          <cell r="AZ193" t="str">
            <v/>
          </cell>
          <cell r="BA193" t="str">
            <v/>
          </cell>
          <cell r="BB193" t="str">
            <v/>
          </cell>
          <cell r="BC193" t="str">
            <v/>
          </cell>
        </row>
        <row r="194">
          <cell r="B194" t="str">
            <v>CHARM - Air</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t="str">
            <v/>
          </cell>
          <cell r="AI194" t="str">
            <v/>
          </cell>
          <cell r="AJ194" t="str">
            <v/>
          </cell>
          <cell r="AK194" t="str">
            <v/>
          </cell>
          <cell r="AL194" t="str">
            <v/>
          </cell>
          <cell r="AM194" t="str">
            <v/>
          </cell>
          <cell r="AN194" t="str">
            <v/>
          </cell>
          <cell r="AO194" t="str">
            <v/>
          </cell>
          <cell r="AP194" t="str">
            <v/>
          </cell>
          <cell r="AQ194" t="str">
            <v/>
          </cell>
          <cell r="AR194" t="str">
            <v/>
          </cell>
          <cell r="AS194" t="str">
            <v/>
          </cell>
          <cell r="AT194" t="str">
            <v/>
          </cell>
          <cell r="AU194" t="str">
            <v/>
          </cell>
          <cell r="AV194" t="str">
            <v/>
          </cell>
          <cell r="AW194" t="str">
            <v/>
          </cell>
          <cell r="AX194" t="str">
            <v/>
          </cell>
          <cell r="AY194" t="str">
            <v/>
          </cell>
          <cell r="AZ194" t="str">
            <v/>
          </cell>
          <cell r="BA194" t="str">
            <v/>
          </cell>
          <cell r="BB194" t="str">
            <v/>
          </cell>
          <cell r="BC194" t="str">
            <v/>
          </cell>
        </row>
        <row r="195">
          <cell r="B195" t="str">
            <v>CHARM - Sea</v>
          </cell>
          <cell r="C195">
            <v>0</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t="str">
            <v/>
          </cell>
          <cell r="AI195" t="str">
            <v/>
          </cell>
          <cell r="AJ195" t="str">
            <v/>
          </cell>
          <cell r="AK195" t="str">
            <v/>
          </cell>
          <cell r="AL195" t="str">
            <v/>
          </cell>
          <cell r="AM195" t="str">
            <v/>
          </cell>
          <cell r="AN195" t="str">
            <v/>
          </cell>
          <cell r="AO195" t="str">
            <v/>
          </cell>
          <cell r="AP195" t="str">
            <v/>
          </cell>
          <cell r="AQ195" t="str">
            <v/>
          </cell>
          <cell r="AR195" t="str">
            <v/>
          </cell>
          <cell r="AS195" t="str">
            <v/>
          </cell>
          <cell r="AT195" t="str">
            <v/>
          </cell>
          <cell r="AU195" t="str">
            <v/>
          </cell>
          <cell r="AV195" t="str">
            <v/>
          </cell>
          <cell r="AW195" t="str">
            <v/>
          </cell>
          <cell r="AX195" t="str">
            <v/>
          </cell>
          <cell r="AY195" t="str">
            <v/>
          </cell>
          <cell r="AZ195" t="str">
            <v/>
          </cell>
          <cell r="BA195" t="str">
            <v/>
          </cell>
          <cell r="BB195" t="str">
            <v/>
          </cell>
          <cell r="BC195" t="str">
            <v/>
          </cell>
        </row>
        <row r="196">
          <cell r="B196" t="str">
            <v>CHEWY - Air</v>
          </cell>
          <cell r="C196">
            <v>0</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t="str">
            <v/>
          </cell>
          <cell r="AI196" t="str">
            <v/>
          </cell>
          <cell r="AJ196" t="str">
            <v/>
          </cell>
          <cell r="AK196" t="str">
            <v/>
          </cell>
          <cell r="AL196" t="str">
            <v/>
          </cell>
          <cell r="AM196" t="str">
            <v/>
          </cell>
          <cell r="AN196" t="str">
            <v/>
          </cell>
          <cell r="AO196" t="str">
            <v/>
          </cell>
          <cell r="AP196" t="str">
            <v/>
          </cell>
          <cell r="AQ196" t="str">
            <v/>
          </cell>
          <cell r="AR196" t="str">
            <v/>
          </cell>
          <cell r="AS196" t="str">
            <v/>
          </cell>
          <cell r="AT196" t="str">
            <v/>
          </cell>
          <cell r="AU196" t="str">
            <v/>
          </cell>
          <cell r="AV196" t="str">
            <v/>
          </cell>
          <cell r="AW196" t="str">
            <v/>
          </cell>
          <cell r="AX196" t="str">
            <v/>
          </cell>
          <cell r="AY196" t="str">
            <v/>
          </cell>
          <cell r="AZ196" t="str">
            <v/>
          </cell>
          <cell r="BA196" t="str">
            <v/>
          </cell>
          <cell r="BB196" t="str">
            <v/>
          </cell>
          <cell r="BC196" t="str">
            <v/>
          </cell>
        </row>
        <row r="197">
          <cell r="B197" t="str">
            <v>CHEWY - Sea</v>
          </cell>
          <cell r="C197">
            <v>0</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1</v>
          </cell>
          <cell r="W197">
            <v>2</v>
          </cell>
          <cell r="X197">
            <v>0</v>
          </cell>
          <cell r="Y197">
            <v>0</v>
          </cell>
          <cell r="Z197">
            <v>0</v>
          </cell>
          <cell r="AA197">
            <v>0</v>
          </cell>
          <cell r="AB197">
            <v>6</v>
          </cell>
          <cell r="AC197">
            <v>3</v>
          </cell>
          <cell r="AD197">
            <v>4</v>
          </cell>
          <cell r="AE197">
            <v>1</v>
          </cell>
          <cell r="AF197">
            <v>0</v>
          </cell>
          <cell r="AG197">
            <v>0</v>
          </cell>
          <cell r="AH197" t="str">
            <v/>
          </cell>
          <cell r="AI197" t="str">
            <v/>
          </cell>
          <cell r="AJ197" t="str">
            <v/>
          </cell>
          <cell r="AK197" t="str">
            <v/>
          </cell>
          <cell r="AL197" t="str">
            <v/>
          </cell>
          <cell r="AM197" t="str">
            <v/>
          </cell>
          <cell r="AN197" t="str">
            <v/>
          </cell>
          <cell r="AO197" t="str">
            <v/>
          </cell>
          <cell r="AP197" t="str">
            <v/>
          </cell>
          <cell r="AQ197" t="str">
            <v/>
          </cell>
          <cell r="AR197" t="str">
            <v/>
          </cell>
          <cell r="AS197" t="str">
            <v/>
          </cell>
          <cell r="AT197" t="str">
            <v/>
          </cell>
          <cell r="AU197" t="str">
            <v/>
          </cell>
          <cell r="AV197" t="str">
            <v/>
          </cell>
          <cell r="AW197" t="str">
            <v/>
          </cell>
          <cell r="AX197" t="str">
            <v/>
          </cell>
          <cell r="AY197" t="str">
            <v/>
          </cell>
          <cell r="AZ197" t="str">
            <v/>
          </cell>
          <cell r="BA197" t="str">
            <v/>
          </cell>
          <cell r="BB197" t="str">
            <v/>
          </cell>
          <cell r="BC197" t="str">
            <v/>
          </cell>
        </row>
        <row r="198">
          <cell r="B198" t="str">
            <v>CHFRA - Air</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t="str">
            <v/>
          </cell>
          <cell r="AI198" t="str">
            <v/>
          </cell>
          <cell r="AJ198" t="str">
            <v/>
          </cell>
          <cell r="AK198" t="str">
            <v/>
          </cell>
          <cell r="AL198" t="str">
            <v/>
          </cell>
          <cell r="AM198" t="str">
            <v/>
          </cell>
          <cell r="AN198" t="str">
            <v/>
          </cell>
          <cell r="AO198" t="str">
            <v/>
          </cell>
          <cell r="AP198" t="str">
            <v/>
          </cell>
          <cell r="AQ198" t="str">
            <v/>
          </cell>
          <cell r="AR198" t="str">
            <v/>
          </cell>
          <cell r="AS198" t="str">
            <v/>
          </cell>
          <cell r="AT198" t="str">
            <v/>
          </cell>
          <cell r="AU198" t="str">
            <v/>
          </cell>
          <cell r="AV198" t="str">
            <v/>
          </cell>
          <cell r="AW198" t="str">
            <v/>
          </cell>
          <cell r="AX198" t="str">
            <v/>
          </cell>
          <cell r="AY198" t="str">
            <v/>
          </cell>
          <cell r="AZ198" t="str">
            <v/>
          </cell>
          <cell r="BA198" t="str">
            <v/>
          </cell>
          <cell r="BB198" t="str">
            <v/>
          </cell>
          <cell r="BC198" t="str">
            <v/>
          </cell>
        </row>
        <row r="199">
          <cell r="B199" t="str">
            <v>CHFRA - Sea</v>
          </cell>
          <cell r="C199">
            <v>0</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t="str">
            <v/>
          </cell>
          <cell r="AI199" t="str">
            <v/>
          </cell>
          <cell r="AJ199" t="str">
            <v/>
          </cell>
          <cell r="AK199" t="str">
            <v/>
          </cell>
          <cell r="AL199" t="str">
            <v/>
          </cell>
          <cell r="AM199" t="str">
            <v/>
          </cell>
          <cell r="AN199" t="str">
            <v/>
          </cell>
          <cell r="AO199" t="str">
            <v/>
          </cell>
          <cell r="AP199" t="str">
            <v/>
          </cell>
          <cell r="AQ199" t="str">
            <v/>
          </cell>
          <cell r="AR199" t="str">
            <v/>
          </cell>
          <cell r="AS199" t="str">
            <v/>
          </cell>
          <cell r="AT199" t="str">
            <v/>
          </cell>
          <cell r="AU199" t="str">
            <v/>
          </cell>
          <cell r="AV199" t="str">
            <v/>
          </cell>
          <cell r="AW199" t="str">
            <v/>
          </cell>
          <cell r="AX199" t="str">
            <v/>
          </cell>
          <cell r="AY199" t="str">
            <v/>
          </cell>
          <cell r="AZ199" t="str">
            <v/>
          </cell>
          <cell r="BA199" t="str">
            <v/>
          </cell>
          <cell r="BB199" t="str">
            <v/>
          </cell>
          <cell r="BC199" t="str">
            <v/>
          </cell>
        </row>
        <row r="200">
          <cell r="B200" t="str">
            <v>CKACEU - Air</v>
          </cell>
          <cell r="C200">
            <v>0</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t="str">
            <v/>
          </cell>
          <cell r="AI200" t="str">
            <v/>
          </cell>
          <cell r="AJ200" t="str">
            <v/>
          </cell>
          <cell r="AK200" t="str">
            <v/>
          </cell>
          <cell r="AL200" t="str">
            <v/>
          </cell>
          <cell r="AM200" t="str">
            <v/>
          </cell>
          <cell r="AN200" t="str">
            <v/>
          </cell>
          <cell r="AO200" t="str">
            <v/>
          </cell>
          <cell r="AP200" t="str">
            <v/>
          </cell>
          <cell r="AQ200" t="str">
            <v/>
          </cell>
          <cell r="AR200" t="str">
            <v/>
          </cell>
          <cell r="AS200" t="str">
            <v/>
          </cell>
          <cell r="AT200" t="str">
            <v/>
          </cell>
          <cell r="AU200" t="str">
            <v/>
          </cell>
          <cell r="AV200" t="str">
            <v/>
          </cell>
          <cell r="AW200" t="str">
            <v/>
          </cell>
          <cell r="AX200" t="str">
            <v/>
          </cell>
          <cell r="AY200" t="str">
            <v/>
          </cell>
          <cell r="AZ200" t="str">
            <v/>
          </cell>
          <cell r="BA200" t="str">
            <v/>
          </cell>
          <cell r="BB200" t="str">
            <v/>
          </cell>
          <cell r="BC200" t="str">
            <v/>
          </cell>
        </row>
        <row r="201">
          <cell r="B201" t="str">
            <v>CKACEU - Sea</v>
          </cell>
          <cell r="C201">
            <v>3</v>
          </cell>
          <cell r="D201">
            <v>0</v>
          </cell>
          <cell r="E201">
            <v>0</v>
          </cell>
          <cell r="F201">
            <v>0</v>
          </cell>
          <cell r="G201">
            <v>0</v>
          </cell>
          <cell r="H201">
            <v>0</v>
          </cell>
          <cell r="I201">
            <v>8</v>
          </cell>
          <cell r="J201">
            <v>2</v>
          </cell>
          <cell r="K201">
            <v>0</v>
          </cell>
          <cell r="L201">
            <v>3</v>
          </cell>
          <cell r="M201">
            <v>0</v>
          </cell>
          <cell r="N201">
            <v>0</v>
          </cell>
          <cell r="O201">
            <v>0</v>
          </cell>
          <cell r="P201">
            <v>0</v>
          </cell>
          <cell r="Q201">
            <v>4</v>
          </cell>
          <cell r="R201">
            <v>0</v>
          </cell>
          <cell r="S201">
            <v>1</v>
          </cell>
          <cell r="T201">
            <v>2</v>
          </cell>
          <cell r="U201">
            <v>1</v>
          </cell>
          <cell r="V201">
            <v>2</v>
          </cell>
          <cell r="W201">
            <v>0</v>
          </cell>
          <cell r="X201">
            <v>1</v>
          </cell>
          <cell r="Y201">
            <v>6</v>
          </cell>
          <cell r="Z201">
            <v>0</v>
          </cell>
          <cell r="AA201">
            <v>0</v>
          </cell>
          <cell r="AB201">
            <v>0</v>
          </cell>
          <cell r="AC201">
            <v>4</v>
          </cell>
          <cell r="AD201">
            <v>1</v>
          </cell>
          <cell r="AE201">
            <v>1</v>
          </cell>
          <cell r="AF201">
            <v>2</v>
          </cell>
          <cell r="AG201">
            <v>0</v>
          </cell>
          <cell r="AH201" t="str">
            <v/>
          </cell>
          <cell r="AI201" t="str">
            <v/>
          </cell>
          <cell r="AJ201" t="str">
            <v/>
          </cell>
          <cell r="AK201" t="str">
            <v/>
          </cell>
          <cell r="AL201" t="str">
            <v/>
          </cell>
          <cell r="AM201" t="str">
            <v/>
          </cell>
          <cell r="AN201" t="str">
            <v/>
          </cell>
          <cell r="AO201" t="str">
            <v/>
          </cell>
          <cell r="AP201" t="str">
            <v/>
          </cell>
          <cell r="AQ201" t="str">
            <v/>
          </cell>
          <cell r="AR201" t="str">
            <v/>
          </cell>
          <cell r="AS201" t="str">
            <v/>
          </cell>
          <cell r="AT201" t="str">
            <v/>
          </cell>
          <cell r="AU201" t="str">
            <v/>
          </cell>
          <cell r="AV201" t="str">
            <v/>
          </cell>
          <cell r="AW201" t="str">
            <v/>
          </cell>
          <cell r="AX201" t="str">
            <v/>
          </cell>
          <cell r="AY201" t="str">
            <v/>
          </cell>
          <cell r="AZ201" t="str">
            <v/>
          </cell>
          <cell r="BA201" t="str">
            <v/>
          </cell>
          <cell r="BB201" t="str">
            <v/>
          </cell>
          <cell r="BC201" t="str">
            <v/>
          </cell>
        </row>
        <row r="202">
          <cell r="B202" t="str">
            <v>CKDDEU - Air</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t="str">
            <v/>
          </cell>
          <cell r="AI202" t="str">
            <v/>
          </cell>
          <cell r="AJ202" t="str">
            <v/>
          </cell>
          <cell r="AK202" t="str">
            <v/>
          </cell>
          <cell r="AL202" t="str">
            <v/>
          </cell>
          <cell r="AM202" t="str">
            <v/>
          </cell>
          <cell r="AN202" t="str">
            <v/>
          </cell>
          <cell r="AO202" t="str">
            <v/>
          </cell>
          <cell r="AP202" t="str">
            <v/>
          </cell>
          <cell r="AQ202" t="str">
            <v/>
          </cell>
          <cell r="AR202" t="str">
            <v/>
          </cell>
          <cell r="AS202" t="str">
            <v/>
          </cell>
          <cell r="AT202" t="str">
            <v/>
          </cell>
          <cell r="AU202" t="str">
            <v/>
          </cell>
          <cell r="AV202" t="str">
            <v/>
          </cell>
          <cell r="AW202" t="str">
            <v/>
          </cell>
          <cell r="AX202" t="str">
            <v/>
          </cell>
          <cell r="AY202" t="str">
            <v/>
          </cell>
          <cell r="AZ202" t="str">
            <v/>
          </cell>
          <cell r="BA202" t="str">
            <v/>
          </cell>
          <cell r="BB202" t="str">
            <v/>
          </cell>
          <cell r="BC202" t="str">
            <v/>
          </cell>
        </row>
        <row r="203">
          <cell r="B203" t="str">
            <v>CKDDEU - Sea</v>
          </cell>
          <cell r="C203">
            <v>0</v>
          </cell>
          <cell r="D203">
            <v>0</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t="str">
            <v/>
          </cell>
          <cell r="AI203" t="str">
            <v/>
          </cell>
          <cell r="AJ203" t="str">
            <v/>
          </cell>
          <cell r="AK203" t="str">
            <v/>
          </cell>
          <cell r="AL203" t="str">
            <v/>
          </cell>
          <cell r="AM203" t="str">
            <v/>
          </cell>
          <cell r="AN203" t="str">
            <v/>
          </cell>
          <cell r="AO203" t="str">
            <v/>
          </cell>
          <cell r="AP203" t="str">
            <v/>
          </cell>
          <cell r="AQ203" t="str">
            <v/>
          </cell>
          <cell r="AR203" t="str">
            <v/>
          </cell>
          <cell r="AS203" t="str">
            <v/>
          </cell>
          <cell r="AT203" t="str">
            <v/>
          </cell>
          <cell r="AU203" t="str">
            <v/>
          </cell>
          <cell r="AV203" t="str">
            <v/>
          </cell>
          <cell r="AW203" t="str">
            <v/>
          </cell>
          <cell r="AX203" t="str">
            <v/>
          </cell>
          <cell r="AY203" t="str">
            <v/>
          </cell>
          <cell r="AZ203" t="str">
            <v/>
          </cell>
          <cell r="BA203" t="str">
            <v/>
          </cell>
          <cell r="BB203" t="str">
            <v/>
          </cell>
          <cell r="BC203" t="str">
            <v/>
          </cell>
        </row>
        <row r="204">
          <cell r="B204" t="str">
            <v>CKDFEU - Air</v>
          </cell>
          <cell r="C204">
            <v>0</v>
          </cell>
          <cell r="D204">
            <v>0</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t="str">
            <v/>
          </cell>
          <cell r="AI204" t="str">
            <v/>
          </cell>
          <cell r="AJ204" t="str">
            <v/>
          </cell>
          <cell r="AK204" t="str">
            <v/>
          </cell>
          <cell r="AL204" t="str">
            <v/>
          </cell>
          <cell r="AM204" t="str">
            <v/>
          </cell>
          <cell r="AN204" t="str">
            <v/>
          </cell>
          <cell r="AO204" t="str">
            <v/>
          </cell>
          <cell r="AP204" t="str">
            <v/>
          </cell>
          <cell r="AQ204" t="str">
            <v/>
          </cell>
          <cell r="AR204" t="str">
            <v/>
          </cell>
          <cell r="AS204" t="str">
            <v/>
          </cell>
          <cell r="AT204" t="str">
            <v/>
          </cell>
          <cell r="AU204" t="str">
            <v/>
          </cell>
          <cell r="AV204" t="str">
            <v/>
          </cell>
          <cell r="AW204" t="str">
            <v/>
          </cell>
          <cell r="AX204" t="str">
            <v/>
          </cell>
          <cell r="AY204" t="str">
            <v/>
          </cell>
          <cell r="AZ204" t="str">
            <v/>
          </cell>
          <cell r="BA204" t="str">
            <v/>
          </cell>
          <cell r="BB204" t="str">
            <v/>
          </cell>
          <cell r="BC204" t="str">
            <v/>
          </cell>
        </row>
        <row r="205">
          <cell r="B205" t="str">
            <v>CKDFEU - Sea</v>
          </cell>
          <cell r="C205">
            <v>0</v>
          </cell>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t="str">
            <v/>
          </cell>
          <cell r="AI205" t="str">
            <v/>
          </cell>
          <cell r="AJ205" t="str">
            <v/>
          </cell>
          <cell r="AK205" t="str">
            <v/>
          </cell>
          <cell r="AL205" t="str">
            <v/>
          </cell>
          <cell r="AM205" t="str">
            <v/>
          </cell>
          <cell r="AN205" t="str">
            <v/>
          </cell>
          <cell r="AO205" t="str">
            <v/>
          </cell>
          <cell r="AP205" t="str">
            <v/>
          </cell>
          <cell r="AQ205" t="str">
            <v/>
          </cell>
          <cell r="AR205" t="str">
            <v/>
          </cell>
          <cell r="AS205" t="str">
            <v/>
          </cell>
          <cell r="AT205" t="str">
            <v/>
          </cell>
          <cell r="AU205" t="str">
            <v/>
          </cell>
          <cell r="AV205" t="str">
            <v/>
          </cell>
          <cell r="AW205" t="str">
            <v/>
          </cell>
          <cell r="AX205" t="str">
            <v/>
          </cell>
          <cell r="AY205" t="str">
            <v/>
          </cell>
          <cell r="AZ205" t="str">
            <v/>
          </cell>
          <cell r="BA205" t="str">
            <v/>
          </cell>
          <cell r="BB205" t="str">
            <v/>
          </cell>
          <cell r="BC205" t="str">
            <v/>
          </cell>
        </row>
        <row r="206">
          <cell r="B206" t="str">
            <v>CKFWEU - Air</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t="str">
            <v/>
          </cell>
          <cell r="AI206" t="str">
            <v/>
          </cell>
          <cell r="AJ206" t="str">
            <v/>
          </cell>
          <cell r="AK206" t="str">
            <v/>
          </cell>
          <cell r="AL206" t="str">
            <v/>
          </cell>
          <cell r="AM206" t="str">
            <v/>
          </cell>
          <cell r="AN206" t="str">
            <v/>
          </cell>
          <cell r="AO206" t="str">
            <v/>
          </cell>
          <cell r="AP206" t="str">
            <v/>
          </cell>
          <cell r="AQ206" t="str">
            <v/>
          </cell>
          <cell r="AR206" t="str">
            <v/>
          </cell>
          <cell r="AS206" t="str">
            <v/>
          </cell>
          <cell r="AT206" t="str">
            <v/>
          </cell>
          <cell r="AU206" t="str">
            <v/>
          </cell>
          <cell r="AV206" t="str">
            <v/>
          </cell>
          <cell r="AW206" t="str">
            <v/>
          </cell>
          <cell r="AX206" t="str">
            <v/>
          </cell>
          <cell r="AY206" t="str">
            <v/>
          </cell>
          <cell r="AZ206" t="str">
            <v/>
          </cell>
          <cell r="BA206" t="str">
            <v/>
          </cell>
          <cell r="BB206" t="str">
            <v/>
          </cell>
          <cell r="BC206" t="str">
            <v/>
          </cell>
        </row>
        <row r="207">
          <cell r="B207" t="str">
            <v>CKFWEU - Sea</v>
          </cell>
          <cell r="C207">
            <v>1</v>
          </cell>
          <cell r="D207">
            <v>0</v>
          </cell>
          <cell r="E207">
            <v>0</v>
          </cell>
          <cell r="F207">
            <v>1</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3</v>
          </cell>
          <cell r="Z207">
            <v>0</v>
          </cell>
          <cell r="AA207">
            <v>0</v>
          </cell>
          <cell r="AB207">
            <v>0</v>
          </cell>
          <cell r="AC207">
            <v>2</v>
          </cell>
          <cell r="AD207">
            <v>0</v>
          </cell>
          <cell r="AE207">
            <v>0</v>
          </cell>
          <cell r="AF207">
            <v>0</v>
          </cell>
          <cell r="AG207">
            <v>0</v>
          </cell>
          <cell r="AH207" t="str">
            <v/>
          </cell>
          <cell r="AI207" t="str">
            <v/>
          </cell>
          <cell r="AJ207" t="str">
            <v/>
          </cell>
          <cell r="AK207" t="str">
            <v/>
          </cell>
          <cell r="AL207" t="str">
            <v/>
          </cell>
          <cell r="AM207" t="str">
            <v/>
          </cell>
          <cell r="AN207" t="str">
            <v/>
          </cell>
          <cell r="AO207" t="str">
            <v/>
          </cell>
          <cell r="AP207" t="str">
            <v/>
          </cell>
          <cell r="AQ207" t="str">
            <v/>
          </cell>
          <cell r="AR207" t="str">
            <v/>
          </cell>
          <cell r="AS207" t="str">
            <v/>
          </cell>
          <cell r="AT207" t="str">
            <v/>
          </cell>
          <cell r="AU207" t="str">
            <v/>
          </cell>
          <cell r="AV207" t="str">
            <v/>
          </cell>
          <cell r="AW207" t="str">
            <v/>
          </cell>
          <cell r="AX207" t="str">
            <v/>
          </cell>
          <cell r="AY207" t="str">
            <v/>
          </cell>
          <cell r="AZ207" t="str">
            <v/>
          </cell>
          <cell r="BA207" t="str">
            <v/>
          </cell>
          <cell r="BB207" t="str">
            <v/>
          </cell>
          <cell r="BC207" t="str">
            <v/>
          </cell>
        </row>
        <row r="208">
          <cell r="B208" t="str">
            <v>CKJEEU - Air</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t="str">
            <v/>
          </cell>
          <cell r="AI208" t="str">
            <v/>
          </cell>
          <cell r="AJ208" t="str">
            <v/>
          </cell>
          <cell r="AK208" t="str">
            <v/>
          </cell>
          <cell r="AL208" t="str">
            <v/>
          </cell>
          <cell r="AM208" t="str">
            <v/>
          </cell>
          <cell r="AN208" t="str">
            <v/>
          </cell>
          <cell r="AO208" t="str">
            <v/>
          </cell>
          <cell r="AP208" t="str">
            <v/>
          </cell>
          <cell r="AQ208" t="str">
            <v/>
          </cell>
          <cell r="AR208" t="str">
            <v/>
          </cell>
          <cell r="AS208" t="str">
            <v/>
          </cell>
          <cell r="AT208" t="str">
            <v/>
          </cell>
          <cell r="AU208" t="str">
            <v/>
          </cell>
          <cell r="AV208" t="str">
            <v/>
          </cell>
          <cell r="AW208" t="str">
            <v/>
          </cell>
          <cell r="AX208" t="str">
            <v/>
          </cell>
          <cell r="AY208" t="str">
            <v/>
          </cell>
          <cell r="AZ208" t="str">
            <v/>
          </cell>
          <cell r="BA208" t="str">
            <v/>
          </cell>
          <cell r="BB208" t="str">
            <v/>
          </cell>
          <cell r="BC208" t="str">
            <v/>
          </cell>
        </row>
        <row r="209">
          <cell r="B209" t="str">
            <v>CKJEEU - Sea</v>
          </cell>
          <cell r="C209">
            <v>0</v>
          </cell>
          <cell r="D209">
            <v>1</v>
          </cell>
          <cell r="E209">
            <v>2</v>
          </cell>
          <cell r="F209">
            <v>13</v>
          </cell>
          <cell r="G209">
            <v>0</v>
          </cell>
          <cell r="H209">
            <v>0</v>
          </cell>
          <cell r="I209">
            <v>5</v>
          </cell>
          <cell r="J209">
            <v>1</v>
          </cell>
          <cell r="K209">
            <v>4</v>
          </cell>
          <cell r="L209">
            <v>6</v>
          </cell>
          <cell r="M209">
            <v>2</v>
          </cell>
          <cell r="N209">
            <v>8</v>
          </cell>
          <cell r="O209">
            <v>1</v>
          </cell>
          <cell r="P209">
            <v>1</v>
          </cell>
          <cell r="Q209">
            <v>1</v>
          </cell>
          <cell r="R209">
            <v>0</v>
          </cell>
          <cell r="S209">
            <v>9</v>
          </cell>
          <cell r="T209">
            <v>0</v>
          </cell>
          <cell r="U209">
            <v>18</v>
          </cell>
          <cell r="V209">
            <v>0</v>
          </cell>
          <cell r="W209">
            <v>16</v>
          </cell>
          <cell r="X209">
            <v>7</v>
          </cell>
          <cell r="Y209">
            <v>3</v>
          </cell>
          <cell r="Z209">
            <v>1</v>
          </cell>
          <cell r="AA209">
            <v>6</v>
          </cell>
          <cell r="AB209">
            <v>2</v>
          </cell>
          <cell r="AC209">
            <v>2</v>
          </cell>
          <cell r="AD209">
            <v>0</v>
          </cell>
          <cell r="AE209">
            <v>0</v>
          </cell>
          <cell r="AF209">
            <v>0</v>
          </cell>
          <cell r="AG209">
            <v>0</v>
          </cell>
          <cell r="AH209" t="str">
            <v/>
          </cell>
          <cell r="AI209" t="str">
            <v/>
          </cell>
          <cell r="AJ209" t="str">
            <v/>
          </cell>
          <cell r="AK209" t="str">
            <v/>
          </cell>
          <cell r="AL209" t="str">
            <v/>
          </cell>
          <cell r="AM209" t="str">
            <v/>
          </cell>
          <cell r="AN209" t="str">
            <v/>
          </cell>
          <cell r="AO209" t="str">
            <v/>
          </cell>
          <cell r="AP209" t="str">
            <v/>
          </cell>
          <cell r="AQ209" t="str">
            <v/>
          </cell>
          <cell r="AR209" t="str">
            <v/>
          </cell>
          <cell r="AS209" t="str">
            <v/>
          </cell>
          <cell r="AT209" t="str">
            <v/>
          </cell>
          <cell r="AU209" t="str">
            <v/>
          </cell>
          <cell r="AV209" t="str">
            <v/>
          </cell>
          <cell r="AW209" t="str">
            <v/>
          </cell>
          <cell r="AX209" t="str">
            <v/>
          </cell>
          <cell r="AY209" t="str">
            <v/>
          </cell>
          <cell r="AZ209" t="str">
            <v/>
          </cell>
          <cell r="BA209" t="str">
            <v/>
          </cell>
          <cell r="BB209" t="str">
            <v/>
          </cell>
          <cell r="BC209" t="str">
            <v/>
          </cell>
        </row>
        <row r="210">
          <cell r="B210" t="str">
            <v>CKKDEU - Air</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t="str">
            <v/>
          </cell>
          <cell r="AI210" t="str">
            <v/>
          </cell>
          <cell r="AJ210" t="str">
            <v/>
          </cell>
          <cell r="AK210" t="str">
            <v/>
          </cell>
          <cell r="AL210" t="str">
            <v/>
          </cell>
          <cell r="AM210" t="str">
            <v/>
          </cell>
          <cell r="AN210" t="str">
            <v/>
          </cell>
          <cell r="AO210" t="str">
            <v/>
          </cell>
          <cell r="AP210" t="str">
            <v/>
          </cell>
          <cell r="AQ210" t="str">
            <v/>
          </cell>
          <cell r="AR210" t="str">
            <v/>
          </cell>
          <cell r="AS210" t="str">
            <v/>
          </cell>
          <cell r="AT210" t="str">
            <v/>
          </cell>
          <cell r="AU210" t="str">
            <v/>
          </cell>
          <cell r="AV210" t="str">
            <v/>
          </cell>
          <cell r="AW210" t="str">
            <v/>
          </cell>
          <cell r="AX210" t="str">
            <v/>
          </cell>
          <cell r="AY210" t="str">
            <v/>
          </cell>
          <cell r="AZ210" t="str">
            <v/>
          </cell>
          <cell r="BA210" t="str">
            <v/>
          </cell>
          <cell r="BB210" t="str">
            <v/>
          </cell>
          <cell r="BC210" t="str">
            <v/>
          </cell>
        </row>
        <row r="211">
          <cell r="B211" t="str">
            <v>CKKDEU - Sea</v>
          </cell>
          <cell r="C211">
            <v>0</v>
          </cell>
          <cell r="D211">
            <v>0</v>
          </cell>
          <cell r="E211">
            <v>0</v>
          </cell>
          <cell r="F211">
            <v>2</v>
          </cell>
          <cell r="G211">
            <v>0</v>
          </cell>
          <cell r="H211">
            <v>0</v>
          </cell>
          <cell r="I211">
            <v>3</v>
          </cell>
          <cell r="J211">
            <v>0</v>
          </cell>
          <cell r="K211">
            <v>1</v>
          </cell>
          <cell r="L211">
            <v>3</v>
          </cell>
          <cell r="M211">
            <v>0</v>
          </cell>
          <cell r="N211">
            <v>0</v>
          </cell>
          <cell r="O211">
            <v>0</v>
          </cell>
          <cell r="P211">
            <v>0</v>
          </cell>
          <cell r="Q211">
            <v>1</v>
          </cell>
          <cell r="R211">
            <v>0</v>
          </cell>
          <cell r="S211">
            <v>0</v>
          </cell>
          <cell r="T211">
            <v>1</v>
          </cell>
          <cell r="U211">
            <v>3</v>
          </cell>
          <cell r="V211">
            <v>3</v>
          </cell>
          <cell r="W211">
            <v>2</v>
          </cell>
          <cell r="X211">
            <v>0</v>
          </cell>
          <cell r="Y211">
            <v>0</v>
          </cell>
          <cell r="Z211">
            <v>1</v>
          </cell>
          <cell r="AA211">
            <v>0</v>
          </cell>
          <cell r="AB211">
            <v>0</v>
          </cell>
          <cell r="AC211">
            <v>0</v>
          </cell>
          <cell r="AD211">
            <v>0</v>
          </cell>
          <cell r="AE211">
            <v>0</v>
          </cell>
          <cell r="AF211">
            <v>0</v>
          </cell>
          <cell r="AG211">
            <v>0</v>
          </cell>
          <cell r="AH211" t="str">
            <v/>
          </cell>
          <cell r="AI211" t="str">
            <v/>
          </cell>
          <cell r="AJ211" t="str">
            <v/>
          </cell>
          <cell r="AK211" t="str">
            <v/>
          </cell>
          <cell r="AL211" t="str">
            <v/>
          </cell>
          <cell r="AM211" t="str">
            <v/>
          </cell>
          <cell r="AN211" t="str">
            <v/>
          </cell>
          <cell r="AO211" t="str">
            <v/>
          </cell>
          <cell r="AP211" t="str">
            <v/>
          </cell>
          <cell r="AQ211" t="str">
            <v/>
          </cell>
          <cell r="AR211" t="str">
            <v/>
          </cell>
          <cell r="AS211" t="str">
            <v/>
          </cell>
          <cell r="AT211" t="str">
            <v/>
          </cell>
          <cell r="AU211" t="str">
            <v/>
          </cell>
          <cell r="AV211" t="str">
            <v/>
          </cell>
          <cell r="AW211" t="str">
            <v/>
          </cell>
          <cell r="AX211" t="str">
            <v/>
          </cell>
          <cell r="AY211" t="str">
            <v/>
          </cell>
          <cell r="AZ211" t="str">
            <v/>
          </cell>
          <cell r="BA211" t="str">
            <v/>
          </cell>
          <cell r="BB211" t="str">
            <v/>
          </cell>
          <cell r="BC211" t="str">
            <v/>
          </cell>
        </row>
        <row r="212">
          <cell r="B212" t="str">
            <v>CKMSEU - Air</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t="str">
            <v/>
          </cell>
          <cell r="AI212" t="str">
            <v/>
          </cell>
          <cell r="AJ212" t="str">
            <v/>
          </cell>
          <cell r="AK212" t="str">
            <v/>
          </cell>
          <cell r="AL212" t="str">
            <v/>
          </cell>
          <cell r="AM212" t="str">
            <v/>
          </cell>
          <cell r="AN212" t="str">
            <v/>
          </cell>
          <cell r="AO212" t="str">
            <v/>
          </cell>
          <cell r="AP212" t="str">
            <v/>
          </cell>
          <cell r="AQ212" t="str">
            <v/>
          </cell>
          <cell r="AR212" t="str">
            <v/>
          </cell>
          <cell r="AS212" t="str">
            <v/>
          </cell>
          <cell r="AT212" t="str">
            <v/>
          </cell>
          <cell r="AU212" t="str">
            <v/>
          </cell>
          <cell r="AV212" t="str">
            <v/>
          </cell>
          <cell r="AW212" t="str">
            <v/>
          </cell>
          <cell r="AX212" t="str">
            <v/>
          </cell>
          <cell r="AY212" t="str">
            <v/>
          </cell>
          <cell r="AZ212" t="str">
            <v/>
          </cell>
          <cell r="BA212" t="str">
            <v/>
          </cell>
          <cell r="BB212" t="str">
            <v/>
          </cell>
          <cell r="BC212" t="str">
            <v/>
          </cell>
        </row>
        <row r="213">
          <cell r="B213" t="str">
            <v>CKMSEU - Sea</v>
          </cell>
          <cell r="C213">
            <v>2</v>
          </cell>
          <cell r="D213">
            <v>3</v>
          </cell>
          <cell r="E213">
            <v>0</v>
          </cell>
          <cell r="F213">
            <v>2</v>
          </cell>
          <cell r="G213">
            <v>0</v>
          </cell>
          <cell r="H213">
            <v>0</v>
          </cell>
          <cell r="I213">
            <v>0</v>
          </cell>
          <cell r="J213">
            <v>1</v>
          </cell>
          <cell r="K213">
            <v>0</v>
          </cell>
          <cell r="L213">
            <v>2</v>
          </cell>
          <cell r="M213">
            <v>3</v>
          </cell>
          <cell r="N213">
            <v>4</v>
          </cell>
          <cell r="O213">
            <v>1</v>
          </cell>
          <cell r="P213">
            <v>0</v>
          </cell>
          <cell r="Q213">
            <v>6</v>
          </cell>
          <cell r="R213">
            <v>0</v>
          </cell>
          <cell r="S213">
            <v>1</v>
          </cell>
          <cell r="T213">
            <v>4</v>
          </cell>
          <cell r="U213">
            <v>3</v>
          </cell>
          <cell r="V213">
            <v>7</v>
          </cell>
          <cell r="W213">
            <v>0</v>
          </cell>
          <cell r="X213">
            <v>0</v>
          </cell>
          <cell r="Y213">
            <v>1</v>
          </cell>
          <cell r="Z213">
            <v>0</v>
          </cell>
          <cell r="AA213">
            <v>0</v>
          </cell>
          <cell r="AB213">
            <v>0</v>
          </cell>
          <cell r="AC213">
            <v>3</v>
          </cell>
          <cell r="AD213">
            <v>1</v>
          </cell>
          <cell r="AE213">
            <v>3</v>
          </cell>
          <cell r="AF213">
            <v>4</v>
          </cell>
          <cell r="AG213">
            <v>0</v>
          </cell>
          <cell r="AH213" t="str">
            <v/>
          </cell>
          <cell r="AI213" t="str">
            <v/>
          </cell>
          <cell r="AJ213" t="str">
            <v/>
          </cell>
          <cell r="AK213" t="str">
            <v/>
          </cell>
          <cell r="AL213" t="str">
            <v/>
          </cell>
          <cell r="AM213" t="str">
            <v/>
          </cell>
          <cell r="AN213" t="str">
            <v/>
          </cell>
          <cell r="AO213" t="str">
            <v/>
          </cell>
          <cell r="AP213" t="str">
            <v/>
          </cell>
          <cell r="AQ213" t="str">
            <v/>
          </cell>
          <cell r="AR213" t="str">
            <v/>
          </cell>
          <cell r="AS213" t="str">
            <v/>
          </cell>
          <cell r="AT213" t="str">
            <v/>
          </cell>
          <cell r="AU213" t="str">
            <v/>
          </cell>
          <cell r="AV213" t="str">
            <v/>
          </cell>
          <cell r="AW213" t="str">
            <v/>
          </cell>
          <cell r="AX213" t="str">
            <v/>
          </cell>
          <cell r="AY213" t="str">
            <v/>
          </cell>
          <cell r="AZ213" t="str">
            <v/>
          </cell>
          <cell r="BA213" t="str">
            <v/>
          </cell>
          <cell r="BB213" t="str">
            <v/>
          </cell>
          <cell r="BC213" t="str">
            <v/>
          </cell>
        </row>
        <row r="214">
          <cell r="B214" t="str">
            <v>CKPFEU - Air</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t="str">
            <v/>
          </cell>
          <cell r="AI214" t="str">
            <v/>
          </cell>
          <cell r="AJ214" t="str">
            <v/>
          </cell>
          <cell r="AK214" t="str">
            <v/>
          </cell>
          <cell r="AL214" t="str">
            <v/>
          </cell>
          <cell r="AM214" t="str">
            <v/>
          </cell>
          <cell r="AN214" t="str">
            <v/>
          </cell>
          <cell r="AO214" t="str">
            <v/>
          </cell>
          <cell r="AP214" t="str">
            <v/>
          </cell>
          <cell r="AQ214" t="str">
            <v/>
          </cell>
          <cell r="AR214" t="str">
            <v/>
          </cell>
          <cell r="AS214" t="str">
            <v/>
          </cell>
          <cell r="AT214" t="str">
            <v/>
          </cell>
          <cell r="AU214" t="str">
            <v/>
          </cell>
          <cell r="AV214" t="str">
            <v/>
          </cell>
          <cell r="AW214" t="str">
            <v/>
          </cell>
          <cell r="AX214" t="str">
            <v/>
          </cell>
          <cell r="AY214" t="str">
            <v/>
          </cell>
          <cell r="AZ214" t="str">
            <v/>
          </cell>
          <cell r="BA214" t="str">
            <v/>
          </cell>
          <cell r="BB214" t="str">
            <v/>
          </cell>
          <cell r="BC214" t="str">
            <v/>
          </cell>
        </row>
        <row r="215">
          <cell r="B215" t="str">
            <v>CKPFEU - Sea</v>
          </cell>
          <cell r="C215">
            <v>0</v>
          </cell>
          <cell r="D215">
            <v>0</v>
          </cell>
          <cell r="E215">
            <v>4</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4</v>
          </cell>
          <cell r="W215">
            <v>15</v>
          </cell>
          <cell r="X215">
            <v>0</v>
          </cell>
          <cell r="Y215">
            <v>2</v>
          </cell>
          <cell r="Z215">
            <v>1</v>
          </cell>
          <cell r="AA215">
            <v>0</v>
          </cell>
          <cell r="AB215">
            <v>0</v>
          </cell>
          <cell r="AC215">
            <v>0</v>
          </cell>
          <cell r="AD215">
            <v>0</v>
          </cell>
          <cell r="AE215">
            <v>0</v>
          </cell>
          <cell r="AF215">
            <v>0</v>
          </cell>
          <cell r="AG215">
            <v>0</v>
          </cell>
          <cell r="AH215" t="str">
            <v/>
          </cell>
          <cell r="AI215" t="str">
            <v/>
          </cell>
          <cell r="AJ215" t="str">
            <v/>
          </cell>
          <cell r="AK215" t="str">
            <v/>
          </cell>
          <cell r="AL215" t="str">
            <v/>
          </cell>
          <cell r="AM215" t="str">
            <v/>
          </cell>
          <cell r="AN215" t="str">
            <v/>
          </cell>
          <cell r="AO215" t="str">
            <v/>
          </cell>
          <cell r="AP215" t="str">
            <v/>
          </cell>
          <cell r="AQ215" t="str">
            <v/>
          </cell>
          <cell r="AR215" t="str">
            <v/>
          </cell>
          <cell r="AS215" t="str">
            <v/>
          </cell>
          <cell r="AT215" t="str">
            <v/>
          </cell>
          <cell r="AU215" t="str">
            <v/>
          </cell>
          <cell r="AV215" t="str">
            <v/>
          </cell>
          <cell r="AW215" t="str">
            <v/>
          </cell>
          <cell r="AX215" t="str">
            <v/>
          </cell>
          <cell r="AY215" t="str">
            <v/>
          </cell>
          <cell r="AZ215" t="str">
            <v/>
          </cell>
          <cell r="BA215" t="str">
            <v/>
          </cell>
          <cell r="BB215" t="str">
            <v/>
          </cell>
          <cell r="BC215" t="str">
            <v/>
          </cell>
        </row>
        <row r="216">
          <cell r="B216" t="str">
            <v>CKRTEU - Air</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t="str">
            <v/>
          </cell>
          <cell r="AI216" t="str">
            <v/>
          </cell>
          <cell r="AJ216" t="str">
            <v/>
          </cell>
          <cell r="AK216" t="str">
            <v/>
          </cell>
          <cell r="AL216" t="str">
            <v/>
          </cell>
          <cell r="AM216" t="str">
            <v/>
          </cell>
          <cell r="AN216" t="str">
            <v/>
          </cell>
          <cell r="AO216" t="str">
            <v/>
          </cell>
          <cell r="AP216" t="str">
            <v/>
          </cell>
          <cell r="AQ216" t="str">
            <v/>
          </cell>
          <cell r="AR216" t="str">
            <v/>
          </cell>
          <cell r="AS216" t="str">
            <v/>
          </cell>
          <cell r="AT216" t="str">
            <v/>
          </cell>
          <cell r="AU216" t="str">
            <v/>
          </cell>
          <cell r="AV216" t="str">
            <v/>
          </cell>
          <cell r="AW216" t="str">
            <v/>
          </cell>
          <cell r="AX216" t="str">
            <v/>
          </cell>
          <cell r="AY216" t="str">
            <v/>
          </cell>
          <cell r="AZ216" t="str">
            <v/>
          </cell>
          <cell r="BA216" t="str">
            <v/>
          </cell>
          <cell r="BB216" t="str">
            <v/>
          </cell>
          <cell r="BC216" t="str">
            <v/>
          </cell>
        </row>
        <row r="217">
          <cell r="B217" t="str">
            <v>CKRTEU - Sea</v>
          </cell>
          <cell r="C217">
            <v>0</v>
          </cell>
          <cell r="D217">
            <v>0</v>
          </cell>
          <cell r="E217">
            <v>2</v>
          </cell>
          <cell r="F217">
            <v>0</v>
          </cell>
          <cell r="G217">
            <v>0</v>
          </cell>
          <cell r="H217">
            <v>0</v>
          </cell>
          <cell r="I217">
            <v>0</v>
          </cell>
          <cell r="J217">
            <v>0</v>
          </cell>
          <cell r="K217">
            <v>0</v>
          </cell>
          <cell r="L217">
            <v>1</v>
          </cell>
          <cell r="M217">
            <v>0</v>
          </cell>
          <cell r="N217">
            <v>0</v>
          </cell>
          <cell r="O217">
            <v>1</v>
          </cell>
          <cell r="P217">
            <v>0</v>
          </cell>
          <cell r="Q217">
            <v>0</v>
          </cell>
          <cell r="R217">
            <v>2</v>
          </cell>
          <cell r="S217">
            <v>0</v>
          </cell>
          <cell r="T217">
            <v>0</v>
          </cell>
          <cell r="U217">
            <v>0</v>
          </cell>
          <cell r="V217">
            <v>7</v>
          </cell>
          <cell r="W217">
            <v>0</v>
          </cell>
          <cell r="X217">
            <v>0</v>
          </cell>
          <cell r="Y217">
            <v>0</v>
          </cell>
          <cell r="Z217">
            <v>2</v>
          </cell>
          <cell r="AA217">
            <v>0</v>
          </cell>
          <cell r="AB217">
            <v>0</v>
          </cell>
          <cell r="AC217">
            <v>0</v>
          </cell>
          <cell r="AD217">
            <v>1</v>
          </cell>
          <cell r="AE217">
            <v>0</v>
          </cell>
          <cell r="AF217">
            <v>0</v>
          </cell>
          <cell r="AG217">
            <v>0</v>
          </cell>
          <cell r="AH217" t="str">
            <v/>
          </cell>
          <cell r="AI217" t="str">
            <v/>
          </cell>
          <cell r="AJ217" t="str">
            <v/>
          </cell>
          <cell r="AK217" t="str">
            <v/>
          </cell>
          <cell r="AL217" t="str">
            <v/>
          </cell>
          <cell r="AM217" t="str">
            <v/>
          </cell>
          <cell r="AN217" t="str">
            <v/>
          </cell>
          <cell r="AO217" t="str">
            <v/>
          </cell>
          <cell r="AP217" t="str">
            <v/>
          </cell>
          <cell r="AQ217" t="str">
            <v/>
          </cell>
          <cell r="AR217" t="str">
            <v/>
          </cell>
          <cell r="AS217" t="str">
            <v/>
          </cell>
          <cell r="AT217" t="str">
            <v/>
          </cell>
          <cell r="AU217" t="str">
            <v/>
          </cell>
          <cell r="AV217" t="str">
            <v/>
          </cell>
          <cell r="AW217" t="str">
            <v/>
          </cell>
          <cell r="AX217" t="str">
            <v/>
          </cell>
          <cell r="AY217" t="str">
            <v/>
          </cell>
          <cell r="AZ217" t="str">
            <v/>
          </cell>
          <cell r="BA217" t="str">
            <v/>
          </cell>
          <cell r="BB217" t="str">
            <v/>
          </cell>
          <cell r="BC217" t="str">
            <v/>
          </cell>
        </row>
        <row r="218">
          <cell r="B218" t="str">
            <v>CKSWEU - Air</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t="str">
            <v/>
          </cell>
          <cell r="AI218" t="str">
            <v/>
          </cell>
          <cell r="AJ218" t="str">
            <v/>
          </cell>
          <cell r="AK218" t="str">
            <v/>
          </cell>
          <cell r="AL218" t="str">
            <v/>
          </cell>
          <cell r="AM218" t="str">
            <v/>
          </cell>
          <cell r="AN218" t="str">
            <v/>
          </cell>
          <cell r="AO218" t="str">
            <v/>
          </cell>
          <cell r="AP218" t="str">
            <v/>
          </cell>
          <cell r="AQ218" t="str">
            <v/>
          </cell>
          <cell r="AR218" t="str">
            <v/>
          </cell>
          <cell r="AS218" t="str">
            <v/>
          </cell>
          <cell r="AT218" t="str">
            <v/>
          </cell>
          <cell r="AU218" t="str">
            <v/>
          </cell>
          <cell r="AV218" t="str">
            <v/>
          </cell>
          <cell r="AW218" t="str">
            <v/>
          </cell>
          <cell r="AX218" t="str">
            <v/>
          </cell>
          <cell r="AY218" t="str">
            <v/>
          </cell>
          <cell r="AZ218" t="str">
            <v/>
          </cell>
          <cell r="BA218" t="str">
            <v/>
          </cell>
          <cell r="BB218" t="str">
            <v/>
          </cell>
          <cell r="BC218" t="str">
            <v/>
          </cell>
        </row>
        <row r="219">
          <cell r="B219" t="str">
            <v>CKSWEU - Sea</v>
          </cell>
          <cell r="C219">
            <v>8</v>
          </cell>
          <cell r="D219">
            <v>0</v>
          </cell>
          <cell r="E219">
            <v>14</v>
          </cell>
          <cell r="F219">
            <v>17</v>
          </cell>
          <cell r="G219">
            <v>0</v>
          </cell>
          <cell r="H219">
            <v>0</v>
          </cell>
          <cell r="I219">
            <v>2</v>
          </cell>
          <cell r="J219">
            <v>6</v>
          </cell>
          <cell r="K219">
            <v>7</v>
          </cell>
          <cell r="L219">
            <v>1</v>
          </cell>
          <cell r="M219">
            <v>2</v>
          </cell>
          <cell r="N219">
            <v>1</v>
          </cell>
          <cell r="O219">
            <v>2</v>
          </cell>
          <cell r="P219">
            <v>0</v>
          </cell>
          <cell r="Q219">
            <v>1</v>
          </cell>
          <cell r="R219">
            <v>0</v>
          </cell>
          <cell r="S219">
            <v>3</v>
          </cell>
          <cell r="T219">
            <v>2</v>
          </cell>
          <cell r="U219">
            <v>0</v>
          </cell>
          <cell r="V219">
            <v>0</v>
          </cell>
          <cell r="W219">
            <v>0</v>
          </cell>
          <cell r="X219">
            <v>0</v>
          </cell>
          <cell r="Y219">
            <v>0</v>
          </cell>
          <cell r="Z219">
            <v>1</v>
          </cell>
          <cell r="AA219">
            <v>0</v>
          </cell>
          <cell r="AB219">
            <v>0</v>
          </cell>
          <cell r="AC219">
            <v>0</v>
          </cell>
          <cell r="AD219">
            <v>0</v>
          </cell>
          <cell r="AE219">
            <v>0</v>
          </cell>
          <cell r="AF219">
            <v>0</v>
          </cell>
          <cell r="AG219">
            <v>0</v>
          </cell>
          <cell r="AH219" t="str">
            <v/>
          </cell>
          <cell r="AI219" t="str">
            <v/>
          </cell>
          <cell r="AJ219" t="str">
            <v/>
          </cell>
          <cell r="AK219" t="str">
            <v/>
          </cell>
          <cell r="AL219" t="str">
            <v/>
          </cell>
          <cell r="AM219" t="str">
            <v/>
          </cell>
          <cell r="AN219" t="str">
            <v/>
          </cell>
          <cell r="AO219" t="str">
            <v/>
          </cell>
          <cell r="AP219" t="str">
            <v/>
          </cell>
          <cell r="AQ219" t="str">
            <v/>
          </cell>
          <cell r="AR219" t="str">
            <v/>
          </cell>
          <cell r="AS219" t="str">
            <v/>
          </cell>
          <cell r="AT219" t="str">
            <v/>
          </cell>
          <cell r="AU219" t="str">
            <v/>
          </cell>
          <cell r="AV219" t="str">
            <v/>
          </cell>
          <cell r="AW219" t="str">
            <v/>
          </cell>
          <cell r="AX219" t="str">
            <v/>
          </cell>
          <cell r="AY219" t="str">
            <v/>
          </cell>
          <cell r="AZ219" t="str">
            <v/>
          </cell>
          <cell r="BA219" t="str">
            <v/>
          </cell>
          <cell r="BB219" t="str">
            <v/>
          </cell>
          <cell r="BC219" t="str">
            <v/>
          </cell>
        </row>
        <row r="220">
          <cell r="B220" t="str">
            <v>CKUNEU - Air</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t="str">
            <v/>
          </cell>
          <cell r="AI220" t="str">
            <v/>
          </cell>
          <cell r="AJ220" t="str">
            <v/>
          </cell>
          <cell r="AK220" t="str">
            <v/>
          </cell>
          <cell r="AL220" t="str">
            <v/>
          </cell>
          <cell r="AM220" t="str">
            <v/>
          </cell>
          <cell r="AN220" t="str">
            <v/>
          </cell>
          <cell r="AO220" t="str">
            <v/>
          </cell>
          <cell r="AP220" t="str">
            <v/>
          </cell>
          <cell r="AQ220" t="str">
            <v/>
          </cell>
          <cell r="AR220" t="str">
            <v/>
          </cell>
          <cell r="AS220" t="str">
            <v/>
          </cell>
          <cell r="AT220" t="str">
            <v/>
          </cell>
          <cell r="AU220" t="str">
            <v/>
          </cell>
          <cell r="AV220" t="str">
            <v/>
          </cell>
          <cell r="AW220" t="str">
            <v/>
          </cell>
          <cell r="AX220" t="str">
            <v/>
          </cell>
          <cell r="AY220" t="str">
            <v/>
          </cell>
          <cell r="AZ220" t="str">
            <v/>
          </cell>
          <cell r="BA220" t="str">
            <v/>
          </cell>
          <cell r="BB220" t="str">
            <v/>
          </cell>
          <cell r="BC220" t="str">
            <v/>
          </cell>
        </row>
        <row r="221">
          <cell r="B221" t="str">
            <v>CKUNEU - Sea</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1</v>
          </cell>
          <cell r="AB221">
            <v>3</v>
          </cell>
          <cell r="AC221">
            <v>1</v>
          </cell>
          <cell r="AD221">
            <v>1</v>
          </cell>
          <cell r="AE221">
            <v>1</v>
          </cell>
          <cell r="AF221">
            <v>0</v>
          </cell>
          <cell r="AG221">
            <v>0</v>
          </cell>
          <cell r="AH221" t="str">
            <v/>
          </cell>
          <cell r="AI221" t="str">
            <v/>
          </cell>
          <cell r="AJ221" t="str">
            <v/>
          </cell>
          <cell r="AK221" t="str">
            <v/>
          </cell>
          <cell r="AL221" t="str">
            <v/>
          </cell>
          <cell r="AM221" t="str">
            <v/>
          </cell>
          <cell r="AN221" t="str">
            <v/>
          </cell>
          <cell r="AO221" t="str">
            <v/>
          </cell>
          <cell r="AP221" t="str">
            <v/>
          </cell>
          <cell r="AQ221" t="str">
            <v/>
          </cell>
          <cell r="AR221" t="str">
            <v/>
          </cell>
          <cell r="AS221" t="str">
            <v/>
          </cell>
          <cell r="AT221" t="str">
            <v/>
          </cell>
          <cell r="AU221" t="str">
            <v/>
          </cell>
          <cell r="AV221" t="str">
            <v/>
          </cell>
          <cell r="AW221" t="str">
            <v/>
          </cell>
          <cell r="AX221" t="str">
            <v/>
          </cell>
          <cell r="AY221" t="str">
            <v/>
          </cell>
          <cell r="AZ221" t="str">
            <v/>
          </cell>
          <cell r="BA221" t="str">
            <v/>
          </cell>
          <cell r="BB221" t="str">
            <v/>
          </cell>
          <cell r="BC221" t="str">
            <v/>
          </cell>
        </row>
        <row r="222">
          <cell r="B222" t="str">
            <v>CKWOEU - Air</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t="str">
            <v/>
          </cell>
          <cell r="AI222" t="str">
            <v/>
          </cell>
          <cell r="AJ222" t="str">
            <v/>
          </cell>
          <cell r="AK222" t="str">
            <v/>
          </cell>
          <cell r="AL222" t="str">
            <v/>
          </cell>
          <cell r="AM222" t="str">
            <v/>
          </cell>
          <cell r="AN222" t="str">
            <v/>
          </cell>
          <cell r="AO222" t="str">
            <v/>
          </cell>
          <cell r="AP222" t="str">
            <v/>
          </cell>
          <cell r="AQ222" t="str">
            <v/>
          </cell>
          <cell r="AR222" t="str">
            <v/>
          </cell>
          <cell r="AS222" t="str">
            <v/>
          </cell>
          <cell r="AT222" t="str">
            <v/>
          </cell>
          <cell r="AU222" t="str">
            <v/>
          </cell>
          <cell r="AV222" t="str">
            <v/>
          </cell>
          <cell r="AW222" t="str">
            <v/>
          </cell>
          <cell r="AX222" t="str">
            <v/>
          </cell>
          <cell r="AY222" t="str">
            <v/>
          </cell>
          <cell r="AZ222" t="str">
            <v/>
          </cell>
          <cell r="BA222" t="str">
            <v/>
          </cell>
          <cell r="BB222" t="str">
            <v/>
          </cell>
          <cell r="BC222" t="str">
            <v/>
          </cell>
        </row>
        <row r="223">
          <cell r="B223" t="str">
            <v>CKWOEU - Sea</v>
          </cell>
          <cell r="C223">
            <v>0</v>
          </cell>
          <cell r="D223">
            <v>1</v>
          </cell>
          <cell r="E223">
            <v>0</v>
          </cell>
          <cell r="F223">
            <v>1</v>
          </cell>
          <cell r="G223">
            <v>0</v>
          </cell>
          <cell r="H223">
            <v>0</v>
          </cell>
          <cell r="I223">
            <v>0</v>
          </cell>
          <cell r="J223">
            <v>0</v>
          </cell>
          <cell r="K223">
            <v>0</v>
          </cell>
          <cell r="L223">
            <v>2</v>
          </cell>
          <cell r="M223">
            <v>1</v>
          </cell>
          <cell r="N223">
            <v>1</v>
          </cell>
          <cell r="O223">
            <v>0</v>
          </cell>
          <cell r="P223">
            <v>0</v>
          </cell>
          <cell r="Q223">
            <v>0</v>
          </cell>
          <cell r="R223">
            <v>0</v>
          </cell>
          <cell r="S223">
            <v>2</v>
          </cell>
          <cell r="T223">
            <v>0</v>
          </cell>
          <cell r="U223">
            <v>3</v>
          </cell>
          <cell r="V223">
            <v>0</v>
          </cell>
          <cell r="W223">
            <v>2</v>
          </cell>
          <cell r="X223">
            <v>0</v>
          </cell>
          <cell r="Y223">
            <v>1</v>
          </cell>
          <cell r="Z223">
            <v>0</v>
          </cell>
          <cell r="AA223">
            <v>5</v>
          </cell>
          <cell r="AB223">
            <v>0</v>
          </cell>
          <cell r="AC223">
            <v>0</v>
          </cell>
          <cell r="AD223">
            <v>0</v>
          </cell>
          <cell r="AE223">
            <v>0</v>
          </cell>
          <cell r="AF223">
            <v>0</v>
          </cell>
          <cell r="AG223">
            <v>0</v>
          </cell>
          <cell r="AH223" t="str">
            <v/>
          </cell>
          <cell r="AI223" t="str">
            <v/>
          </cell>
          <cell r="AJ223" t="str">
            <v/>
          </cell>
          <cell r="AK223" t="str">
            <v/>
          </cell>
          <cell r="AL223" t="str">
            <v/>
          </cell>
          <cell r="AM223" t="str">
            <v/>
          </cell>
          <cell r="AN223" t="str">
            <v/>
          </cell>
          <cell r="AO223" t="str">
            <v/>
          </cell>
          <cell r="AP223" t="str">
            <v/>
          </cell>
          <cell r="AQ223" t="str">
            <v/>
          </cell>
          <cell r="AR223" t="str">
            <v/>
          </cell>
          <cell r="AS223" t="str">
            <v/>
          </cell>
          <cell r="AT223" t="str">
            <v/>
          </cell>
          <cell r="AU223" t="str">
            <v/>
          </cell>
          <cell r="AV223" t="str">
            <v/>
          </cell>
          <cell r="AW223" t="str">
            <v/>
          </cell>
          <cell r="AX223" t="str">
            <v/>
          </cell>
          <cell r="AY223" t="str">
            <v/>
          </cell>
          <cell r="AZ223" t="str">
            <v/>
          </cell>
          <cell r="BA223" t="str">
            <v/>
          </cell>
          <cell r="BB223" t="str">
            <v/>
          </cell>
          <cell r="BC223" t="str">
            <v/>
          </cell>
        </row>
        <row r="224">
          <cell r="B224" t="str">
            <v>CLUB - Air</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t="str">
            <v/>
          </cell>
          <cell r="AI224" t="str">
            <v/>
          </cell>
          <cell r="AJ224" t="str">
            <v/>
          </cell>
          <cell r="AK224" t="str">
            <v/>
          </cell>
          <cell r="AL224" t="str">
            <v/>
          </cell>
          <cell r="AM224" t="str">
            <v/>
          </cell>
          <cell r="AN224" t="str">
            <v/>
          </cell>
          <cell r="AO224" t="str">
            <v/>
          </cell>
          <cell r="AP224" t="str">
            <v/>
          </cell>
          <cell r="AQ224" t="str">
            <v/>
          </cell>
          <cell r="AR224" t="str">
            <v/>
          </cell>
          <cell r="AS224" t="str">
            <v/>
          </cell>
          <cell r="AT224" t="str">
            <v/>
          </cell>
          <cell r="AU224" t="str">
            <v/>
          </cell>
          <cell r="AV224" t="str">
            <v/>
          </cell>
          <cell r="AW224" t="str">
            <v/>
          </cell>
          <cell r="AX224" t="str">
            <v/>
          </cell>
          <cell r="AY224" t="str">
            <v/>
          </cell>
          <cell r="AZ224" t="str">
            <v/>
          </cell>
          <cell r="BA224" t="str">
            <v/>
          </cell>
          <cell r="BB224" t="str">
            <v/>
          </cell>
          <cell r="BC224" t="str">
            <v/>
          </cell>
        </row>
        <row r="225">
          <cell r="B225" t="str">
            <v>CLUB - Sea</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t="str">
            <v/>
          </cell>
          <cell r="AI225" t="str">
            <v/>
          </cell>
          <cell r="AJ225" t="str">
            <v/>
          </cell>
          <cell r="AK225" t="str">
            <v/>
          </cell>
          <cell r="AL225" t="str">
            <v/>
          </cell>
          <cell r="AM225" t="str">
            <v/>
          </cell>
          <cell r="AN225" t="str">
            <v/>
          </cell>
          <cell r="AO225" t="str">
            <v/>
          </cell>
          <cell r="AP225" t="str">
            <v/>
          </cell>
          <cell r="AQ225" t="str">
            <v/>
          </cell>
          <cell r="AR225" t="str">
            <v/>
          </cell>
          <cell r="AS225" t="str">
            <v/>
          </cell>
          <cell r="AT225" t="str">
            <v/>
          </cell>
          <cell r="AU225" t="str">
            <v/>
          </cell>
          <cell r="AV225" t="str">
            <v/>
          </cell>
          <cell r="AW225" t="str">
            <v/>
          </cell>
          <cell r="AX225" t="str">
            <v/>
          </cell>
          <cell r="AY225" t="str">
            <v/>
          </cell>
          <cell r="AZ225" t="str">
            <v/>
          </cell>
          <cell r="BA225" t="str">
            <v/>
          </cell>
          <cell r="BB225" t="str">
            <v/>
          </cell>
          <cell r="BC225" t="str">
            <v/>
          </cell>
        </row>
        <row r="226">
          <cell r="B226" t="str">
            <v>CLUBCA - Air</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t="str">
            <v/>
          </cell>
          <cell r="AI226" t="str">
            <v/>
          </cell>
          <cell r="AJ226" t="str">
            <v/>
          </cell>
          <cell r="AK226" t="str">
            <v/>
          </cell>
          <cell r="AL226" t="str">
            <v/>
          </cell>
          <cell r="AM226" t="str">
            <v/>
          </cell>
          <cell r="AN226" t="str">
            <v/>
          </cell>
          <cell r="AO226" t="str">
            <v/>
          </cell>
          <cell r="AP226" t="str">
            <v/>
          </cell>
          <cell r="AQ226" t="str">
            <v/>
          </cell>
          <cell r="AR226" t="str">
            <v/>
          </cell>
          <cell r="AS226" t="str">
            <v/>
          </cell>
          <cell r="AT226" t="str">
            <v/>
          </cell>
          <cell r="AU226" t="str">
            <v/>
          </cell>
          <cell r="AV226" t="str">
            <v/>
          </cell>
          <cell r="AW226" t="str">
            <v/>
          </cell>
          <cell r="AX226" t="str">
            <v/>
          </cell>
          <cell r="AY226" t="str">
            <v/>
          </cell>
          <cell r="AZ226" t="str">
            <v/>
          </cell>
          <cell r="BA226" t="str">
            <v/>
          </cell>
          <cell r="BB226" t="str">
            <v/>
          </cell>
          <cell r="BC226" t="str">
            <v/>
          </cell>
        </row>
        <row r="227">
          <cell r="B227" t="str">
            <v>CLUBCA - Sea</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t="str">
            <v/>
          </cell>
          <cell r="AI227" t="str">
            <v/>
          </cell>
          <cell r="AJ227" t="str">
            <v/>
          </cell>
          <cell r="AK227" t="str">
            <v/>
          </cell>
          <cell r="AL227" t="str">
            <v/>
          </cell>
          <cell r="AM227" t="str">
            <v/>
          </cell>
          <cell r="AN227" t="str">
            <v/>
          </cell>
          <cell r="AO227" t="str">
            <v/>
          </cell>
          <cell r="AP227" t="str">
            <v/>
          </cell>
          <cell r="AQ227" t="str">
            <v/>
          </cell>
          <cell r="AR227" t="str">
            <v/>
          </cell>
          <cell r="AS227" t="str">
            <v/>
          </cell>
          <cell r="AT227" t="str">
            <v/>
          </cell>
          <cell r="AU227" t="str">
            <v/>
          </cell>
          <cell r="AV227" t="str">
            <v/>
          </cell>
          <cell r="AW227" t="str">
            <v/>
          </cell>
          <cell r="AX227" t="str">
            <v/>
          </cell>
          <cell r="AY227" t="str">
            <v/>
          </cell>
          <cell r="AZ227" t="str">
            <v/>
          </cell>
          <cell r="BA227" t="str">
            <v/>
          </cell>
          <cell r="BB227" t="str">
            <v/>
          </cell>
          <cell r="BC227" t="str">
            <v/>
          </cell>
        </row>
        <row r="228">
          <cell r="B228" t="str">
            <v>CLUSH - Air</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t="str">
            <v/>
          </cell>
          <cell r="AI228" t="str">
            <v/>
          </cell>
          <cell r="AJ228" t="str">
            <v/>
          </cell>
          <cell r="AK228" t="str">
            <v/>
          </cell>
          <cell r="AL228" t="str">
            <v/>
          </cell>
          <cell r="AM228" t="str">
            <v/>
          </cell>
          <cell r="AN228" t="str">
            <v/>
          </cell>
          <cell r="AO228" t="str">
            <v/>
          </cell>
          <cell r="AP228" t="str">
            <v/>
          </cell>
          <cell r="AQ228" t="str">
            <v/>
          </cell>
          <cell r="AR228" t="str">
            <v/>
          </cell>
          <cell r="AS228" t="str">
            <v/>
          </cell>
          <cell r="AT228" t="str">
            <v/>
          </cell>
          <cell r="AU228" t="str">
            <v/>
          </cell>
          <cell r="AV228" t="str">
            <v/>
          </cell>
          <cell r="AW228" t="str">
            <v/>
          </cell>
          <cell r="AX228" t="str">
            <v/>
          </cell>
          <cell r="AY228" t="str">
            <v/>
          </cell>
          <cell r="AZ228" t="str">
            <v/>
          </cell>
          <cell r="BA228" t="str">
            <v/>
          </cell>
          <cell r="BB228" t="str">
            <v/>
          </cell>
          <cell r="BC228" t="str">
            <v/>
          </cell>
        </row>
        <row r="229">
          <cell r="B229" t="str">
            <v>CLUSH - Sea</v>
          </cell>
          <cell r="C229">
            <v>0</v>
          </cell>
          <cell r="D229">
            <v>3</v>
          </cell>
          <cell r="E229">
            <v>0</v>
          </cell>
          <cell r="F229">
            <v>0</v>
          </cell>
          <cell r="G229">
            <v>0</v>
          </cell>
          <cell r="H229">
            <v>0</v>
          </cell>
          <cell r="I229">
            <v>0</v>
          </cell>
          <cell r="J229">
            <v>2</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5</v>
          </cell>
          <cell r="AE229">
            <v>1</v>
          </cell>
          <cell r="AF229">
            <v>0</v>
          </cell>
          <cell r="AG229">
            <v>0</v>
          </cell>
          <cell r="AH229" t="str">
            <v/>
          </cell>
          <cell r="AI229" t="str">
            <v/>
          </cell>
          <cell r="AJ229" t="str">
            <v/>
          </cell>
          <cell r="AK229" t="str">
            <v/>
          </cell>
          <cell r="AL229" t="str">
            <v/>
          </cell>
          <cell r="AM229" t="str">
            <v/>
          </cell>
          <cell r="AN229" t="str">
            <v/>
          </cell>
          <cell r="AO229" t="str">
            <v/>
          </cell>
          <cell r="AP229" t="str">
            <v/>
          </cell>
          <cell r="AQ229" t="str">
            <v/>
          </cell>
          <cell r="AR229" t="str">
            <v/>
          </cell>
          <cell r="AS229" t="str">
            <v/>
          </cell>
          <cell r="AT229" t="str">
            <v/>
          </cell>
          <cell r="AU229" t="str">
            <v/>
          </cell>
          <cell r="AV229" t="str">
            <v/>
          </cell>
          <cell r="AW229" t="str">
            <v/>
          </cell>
          <cell r="AX229" t="str">
            <v/>
          </cell>
          <cell r="AY229" t="str">
            <v/>
          </cell>
          <cell r="AZ229" t="str">
            <v/>
          </cell>
          <cell r="BA229" t="str">
            <v/>
          </cell>
          <cell r="BB229" t="str">
            <v/>
          </cell>
          <cell r="BC229" t="str">
            <v/>
          </cell>
        </row>
        <row r="230">
          <cell r="B230" t="str">
            <v>COART - Air</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t="str">
            <v/>
          </cell>
          <cell r="AI230" t="str">
            <v/>
          </cell>
          <cell r="AJ230" t="str">
            <v/>
          </cell>
          <cell r="AK230" t="str">
            <v/>
          </cell>
          <cell r="AL230" t="str">
            <v/>
          </cell>
          <cell r="AM230" t="str">
            <v/>
          </cell>
          <cell r="AN230" t="str">
            <v/>
          </cell>
          <cell r="AO230" t="str">
            <v/>
          </cell>
          <cell r="AP230" t="str">
            <v/>
          </cell>
          <cell r="AQ230" t="str">
            <v/>
          </cell>
          <cell r="AR230" t="str">
            <v/>
          </cell>
          <cell r="AS230" t="str">
            <v/>
          </cell>
          <cell r="AT230" t="str">
            <v/>
          </cell>
          <cell r="AU230" t="str">
            <v/>
          </cell>
          <cell r="AV230" t="str">
            <v/>
          </cell>
          <cell r="AW230" t="str">
            <v/>
          </cell>
          <cell r="AX230" t="str">
            <v/>
          </cell>
          <cell r="AY230" t="str">
            <v/>
          </cell>
          <cell r="AZ230" t="str">
            <v/>
          </cell>
          <cell r="BA230" t="str">
            <v/>
          </cell>
          <cell r="BB230" t="str">
            <v/>
          </cell>
          <cell r="BC230" t="str">
            <v/>
          </cell>
        </row>
        <row r="231">
          <cell r="B231" t="str">
            <v>COART - Sea</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t="str">
            <v/>
          </cell>
          <cell r="AI231" t="str">
            <v/>
          </cell>
          <cell r="AJ231" t="str">
            <v/>
          </cell>
          <cell r="AK231" t="str">
            <v/>
          </cell>
          <cell r="AL231" t="str">
            <v/>
          </cell>
          <cell r="AM231" t="str">
            <v/>
          </cell>
          <cell r="AN231" t="str">
            <v/>
          </cell>
          <cell r="AO231" t="str">
            <v/>
          </cell>
          <cell r="AP231" t="str">
            <v/>
          </cell>
          <cell r="AQ231" t="str">
            <v/>
          </cell>
          <cell r="AR231" t="str">
            <v/>
          </cell>
          <cell r="AS231" t="str">
            <v/>
          </cell>
          <cell r="AT231" t="str">
            <v/>
          </cell>
          <cell r="AU231" t="str">
            <v/>
          </cell>
          <cell r="AV231" t="str">
            <v/>
          </cell>
          <cell r="AW231" t="str">
            <v/>
          </cell>
          <cell r="AX231" t="str">
            <v/>
          </cell>
          <cell r="AY231" t="str">
            <v/>
          </cell>
          <cell r="AZ231" t="str">
            <v/>
          </cell>
          <cell r="BA231" t="str">
            <v/>
          </cell>
          <cell r="BB231" t="str">
            <v/>
          </cell>
          <cell r="BC231" t="str">
            <v/>
          </cell>
        </row>
        <row r="232">
          <cell r="B232" t="str">
            <v>COLDW - Air</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t="str">
            <v/>
          </cell>
          <cell r="AI232" t="str">
            <v/>
          </cell>
          <cell r="AJ232" t="str">
            <v/>
          </cell>
          <cell r="AK232" t="str">
            <v/>
          </cell>
          <cell r="AL232" t="str">
            <v/>
          </cell>
          <cell r="AM232" t="str">
            <v/>
          </cell>
          <cell r="AN232" t="str">
            <v/>
          </cell>
          <cell r="AO232" t="str">
            <v/>
          </cell>
          <cell r="AP232" t="str">
            <v/>
          </cell>
          <cell r="AQ232" t="str">
            <v/>
          </cell>
          <cell r="AR232" t="str">
            <v/>
          </cell>
          <cell r="AS232" t="str">
            <v/>
          </cell>
          <cell r="AT232" t="str">
            <v/>
          </cell>
          <cell r="AU232" t="str">
            <v/>
          </cell>
          <cell r="AV232" t="str">
            <v/>
          </cell>
          <cell r="AW232" t="str">
            <v/>
          </cell>
          <cell r="AX232" t="str">
            <v/>
          </cell>
          <cell r="AY232" t="str">
            <v/>
          </cell>
          <cell r="AZ232" t="str">
            <v/>
          </cell>
          <cell r="BA232" t="str">
            <v/>
          </cell>
          <cell r="BB232" t="str">
            <v/>
          </cell>
          <cell r="BC232" t="str">
            <v/>
          </cell>
        </row>
        <row r="233">
          <cell r="B233" t="str">
            <v>COLDW - Sea</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t="str">
            <v/>
          </cell>
          <cell r="AI233" t="str">
            <v/>
          </cell>
          <cell r="AJ233" t="str">
            <v/>
          </cell>
          <cell r="AK233" t="str">
            <v/>
          </cell>
          <cell r="AL233" t="str">
            <v/>
          </cell>
          <cell r="AM233" t="str">
            <v/>
          </cell>
          <cell r="AN233" t="str">
            <v/>
          </cell>
          <cell r="AO233" t="str">
            <v/>
          </cell>
          <cell r="AP233" t="str">
            <v/>
          </cell>
          <cell r="AQ233" t="str">
            <v/>
          </cell>
          <cell r="AR233" t="str">
            <v/>
          </cell>
          <cell r="AS233" t="str">
            <v/>
          </cell>
          <cell r="AT233" t="str">
            <v/>
          </cell>
          <cell r="AU233" t="str">
            <v/>
          </cell>
          <cell r="AV233" t="str">
            <v/>
          </cell>
          <cell r="AW233" t="str">
            <v/>
          </cell>
          <cell r="AX233" t="str">
            <v/>
          </cell>
          <cell r="AY233" t="str">
            <v/>
          </cell>
          <cell r="AZ233" t="str">
            <v/>
          </cell>
          <cell r="BA233" t="str">
            <v/>
          </cell>
          <cell r="BB233" t="str">
            <v/>
          </cell>
          <cell r="BC233" t="str">
            <v/>
          </cell>
        </row>
        <row r="234">
          <cell r="B234" t="str">
            <v>COLE - Air</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t="str">
            <v/>
          </cell>
          <cell r="AI234" t="str">
            <v/>
          </cell>
          <cell r="AJ234" t="str">
            <v/>
          </cell>
          <cell r="AK234" t="str">
            <v/>
          </cell>
          <cell r="AL234" t="str">
            <v/>
          </cell>
          <cell r="AM234" t="str">
            <v/>
          </cell>
          <cell r="AN234" t="str">
            <v/>
          </cell>
          <cell r="AO234" t="str">
            <v/>
          </cell>
          <cell r="AP234" t="str">
            <v/>
          </cell>
          <cell r="AQ234" t="str">
            <v/>
          </cell>
          <cell r="AR234" t="str">
            <v/>
          </cell>
          <cell r="AS234" t="str">
            <v/>
          </cell>
          <cell r="AT234" t="str">
            <v/>
          </cell>
          <cell r="AU234" t="str">
            <v/>
          </cell>
          <cell r="AV234" t="str">
            <v/>
          </cell>
          <cell r="AW234" t="str">
            <v/>
          </cell>
          <cell r="AX234" t="str">
            <v/>
          </cell>
          <cell r="AY234" t="str">
            <v/>
          </cell>
          <cell r="AZ234" t="str">
            <v/>
          </cell>
          <cell r="BA234" t="str">
            <v/>
          </cell>
          <cell r="BB234" t="str">
            <v/>
          </cell>
          <cell r="BC234" t="str">
            <v/>
          </cell>
        </row>
        <row r="235">
          <cell r="B235" t="str">
            <v>COLE - Sea</v>
          </cell>
          <cell r="C235">
            <v>0</v>
          </cell>
          <cell r="D235">
            <v>11</v>
          </cell>
          <cell r="E235">
            <v>17</v>
          </cell>
          <cell r="F235">
            <v>4</v>
          </cell>
          <cell r="G235">
            <v>2</v>
          </cell>
          <cell r="H235">
            <v>8</v>
          </cell>
          <cell r="I235">
            <v>5</v>
          </cell>
          <cell r="J235">
            <v>0</v>
          </cell>
          <cell r="K235">
            <v>4</v>
          </cell>
          <cell r="L235">
            <v>11</v>
          </cell>
          <cell r="M235">
            <v>2</v>
          </cell>
          <cell r="N235">
            <v>0</v>
          </cell>
          <cell r="O235">
            <v>0</v>
          </cell>
          <cell r="P235">
            <v>2</v>
          </cell>
          <cell r="Q235">
            <v>13</v>
          </cell>
          <cell r="R235">
            <v>3</v>
          </cell>
          <cell r="S235">
            <v>13</v>
          </cell>
          <cell r="T235">
            <v>3</v>
          </cell>
          <cell r="U235">
            <v>2</v>
          </cell>
          <cell r="V235">
            <v>16</v>
          </cell>
          <cell r="W235">
            <v>9</v>
          </cell>
          <cell r="X235">
            <v>5</v>
          </cell>
          <cell r="Y235">
            <v>9</v>
          </cell>
          <cell r="Z235">
            <v>9</v>
          </cell>
          <cell r="AA235">
            <v>6</v>
          </cell>
          <cell r="AB235">
            <v>21</v>
          </cell>
          <cell r="AC235">
            <v>0</v>
          </cell>
          <cell r="AD235">
            <v>0</v>
          </cell>
          <cell r="AE235">
            <v>2</v>
          </cell>
          <cell r="AF235">
            <v>5</v>
          </cell>
          <cell r="AG235">
            <v>0</v>
          </cell>
          <cell r="AH235" t="str">
            <v/>
          </cell>
          <cell r="AI235" t="str">
            <v/>
          </cell>
          <cell r="AJ235" t="str">
            <v/>
          </cell>
          <cell r="AK235" t="str">
            <v/>
          </cell>
          <cell r="AL235" t="str">
            <v/>
          </cell>
          <cell r="AM235" t="str">
            <v/>
          </cell>
          <cell r="AN235" t="str">
            <v/>
          </cell>
          <cell r="AO235" t="str">
            <v/>
          </cell>
          <cell r="AP235" t="str">
            <v/>
          </cell>
          <cell r="AQ235" t="str">
            <v/>
          </cell>
          <cell r="AR235" t="str">
            <v/>
          </cell>
          <cell r="AS235" t="str">
            <v/>
          </cell>
          <cell r="AT235" t="str">
            <v/>
          </cell>
          <cell r="AU235" t="str">
            <v/>
          </cell>
          <cell r="AV235" t="str">
            <v/>
          </cell>
          <cell r="AW235" t="str">
            <v/>
          </cell>
          <cell r="AX235" t="str">
            <v/>
          </cell>
          <cell r="AY235" t="str">
            <v/>
          </cell>
          <cell r="AZ235" t="str">
            <v/>
          </cell>
          <cell r="BA235" t="str">
            <v/>
          </cell>
          <cell r="BB235" t="str">
            <v/>
          </cell>
          <cell r="BC235" t="str">
            <v/>
          </cell>
        </row>
        <row r="236">
          <cell r="B236" t="str">
            <v>COMSA - Air</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t="str">
            <v/>
          </cell>
          <cell r="AI236" t="str">
            <v/>
          </cell>
          <cell r="AJ236" t="str">
            <v/>
          </cell>
          <cell r="AK236" t="str">
            <v/>
          </cell>
          <cell r="AL236" t="str">
            <v/>
          </cell>
          <cell r="AM236" t="str">
            <v/>
          </cell>
          <cell r="AN236" t="str">
            <v/>
          </cell>
          <cell r="AO236" t="str">
            <v/>
          </cell>
          <cell r="AP236" t="str">
            <v/>
          </cell>
          <cell r="AQ236" t="str">
            <v/>
          </cell>
          <cell r="AR236" t="str">
            <v/>
          </cell>
          <cell r="AS236" t="str">
            <v/>
          </cell>
          <cell r="AT236" t="str">
            <v/>
          </cell>
          <cell r="AU236" t="str">
            <v/>
          </cell>
          <cell r="AV236" t="str">
            <v/>
          </cell>
          <cell r="AW236" t="str">
            <v/>
          </cell>
          <cell r="AX236" t="str">
            <v/>
          </cell>
          <cell r="AY236" t="str">
            <v/>
          </cell>
          <cell r="AZ236" t="str">
            <v/>
          </cell>
          <cell r="BA236" t="str">
            <v/>
          </cell>
          <cell r="BB236" t="str">
            <v/>
          </cell>
          <cell r="BC236" t="str">
            <v/>
          </cell>
        </row>
        <row r="237">
          <cell r="B237" t="str">
            <v>COMSA - Sea</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t="str">
            <v/>
          </cell>
          <cell r="AI237" t="str">
            <v/>
          </cell>
          <cell r="AJ237" t="str">
            <v/>
          </cell>
          <cell r="AK237" t="str">
            <v/>
          </cell>
          <cell r="AL237" t="str">
            <v/>
          </cell>
          <cell r="AM237" t="str">
            <v/>
          </cell>
          <cell r="AN237" t="str">
            <v/>
          </cell>
          <cell r="AO237" t="str">
            <v/>
          </cell>
          <cell r="AP237" t="str">
            <v/>
          </cell>
          <cell r="AQ237" t="str">
            <v/>
          </cell>
          <cell r="AR237" t="str">
            <v/>
          </cell>
          <cell r="AS237" t="str">
            <v/>
          </cell>
          <cell r="AT237" t="str">
            <v/>
          </cell>
          <cell r="AU237" t="str">
            <v/>
          </cell>
          <cell r="AV237" t="str">
            <v/>
          </cell>
          <cell r="AW237" t="str">
            <v/>
          </cell>
          <cell r="AX237" t="str">
            <v/>
          </cell>
          <cell r="AY237" t="str">
            <v/>
          </cell>
          <cell r="AZ237" t="str">
            <v/>
          </cell>
          <cell r="BA237" t="str">
            <v/>
          </cell>
          <cell r="BB237" t="str">
            <v/>
          </cell>
          <cell r="BC237" t="str">
            <v/>
          </cell>
        </row>
        <row r="238">
          <cell r="B238" t="str">
            <v>CONCOR - Air</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t="str">
            <v/>
          </cell>
          <cell r="AI238" t="str">
            <v/>
          </cell>
          <cell r="AJ238" t="str">
            <v/>
          </cell>
          <cell r="AK238" t="str">
            <v/>
          </cell>
          <cell r="AL238" t="str">
            <v/>
          </cell>
          <cell r="AM238" t="str">
            <v/>
          </cell>
          <cell r="AN238" t="str">
            <v/>
          </cell>
          <cell r="AO238" t="str">
            <v/>
          </cell>
          <cell r="AP238" t="str">
            <v/>
          </cell>
          <cell r="AQ238" t="str">
            <v/>
          </cell>
          <cell r="AR238" t="str">
            <v/>
          </cell>
          <cell r="AS238" t="str">
            <v/>
          </cell>
          <cell r="AT238" t="str">
            <v/>
          </cell>
          <cell r="AU238" t="str">
            <v/>
          </cell>
          <cell r="AV238" t="str">
            <v/>
          </cell>
          <cell r="AW238" t="str">
            <v/>
          </cell>
          <cell r="AX238" t="str">
            <v/>
          </cell>
          <cell r="AY238" t="str">
            <v/>
          </cell>
          <cell r="AZ238" t="str">
            <v/>
          </cell>
          <cell r="BA238" t="str">
            <v/>
          </cell>
          <cell r="BB238" t="str">
            <v/>
          </cell>
          <cell r="BC238" t="str">
            <v/>
          </cell>
        </row>
        <row r="239">
          <cell r="B239" t="str">
            <v>CONCOR - Sea</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t="str">
            <v/>
          </cell>
          <cell r="AI239" t="str">
            <v/>
          </cell>
          <cell r="AJ239" t="str">
            <v/>
          </cell>
          <cell r="AK239" t="str">
            <v/>
          </cell>
          <cell r="AL239" t="str">
            <v/>
          </cell>
          <cell r="AM239" t="str">
            <v/>
          </cell>
          <cell r="AN239" t="str">
            <v/>
          </cell>
          <cell r="AO239" t="str">
            <v/>
          </cell>
          <cell r="AP239" t="str">
            <v/>
          </cell>
          <cell r="AQ239" t="str">
            <v/>
          </cell>
          <cell r="AR239" t="str">
            <v/>
          </cell>
          <cell r="AS239" t="str">
            <v/>
          </cell>
          <cell r="AT239" t="str">
            <v/>
          </cell>
          <cell r="AU239" t="str">
            <v/>
          </cell>
          <cell r="AV239" t="str">
            <v/>
          </cell>
          <cell r="AW239" t="str">
            <v/>
          </cell>
          <cell r="AX239" t="str">
            <v/>
          </cell>
          <cell r="AY239" t="str">
            <v/>
          </cell>
          <cell r="AZ239" t="str">
            <v/>
          </cell>
          <cell r="BA239" t="str">
            <v/>
          </cell>
          <cell r="BB239" t="str">
            <v/>
          </cell>
          <cell r="BC239" t="str">
            <v/>
          </cell>
        </row>
        <row r="240">
          <cell r="B240" t="str">
            <v>CONVMX - Air</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t="str">
            <v/>
          </cell>
          <cell r="AI240" t="str">
            <v/>
          </cell>
          <cell r="AJ240" t="str">
            <v/>
          </cell>
          <cell r="AK240" t="str">
            <v/>
          </cell>
          <cell r="AL240" t="str">
            <v/>
          </cell>
          <cell r="AM240" t="str">
            <v/>
          </cell>
          <cell r="AN240" t="str">
            <v/>
          </cell>
          <cell r="AO240" t="str">
            <v/>
          </cell>
          <cell r="AP240" t="str">
            <v/>
          </cell>
          <cell r="AQ240" t="str">
            <v/>
          </cell>
          <cell r="AR240" t="str">
            <v/>
          </cell>
          <cell r="AS240" t="str">
            <v/>
          </cell>
          <cell r="AT240" t="str">
            <v/>
          </cell>
          <cell r="AU240" t="str">
            <v/>
          </cell>
          <cell r="AV240" t="str">
            <v/>
          </cell>
          <cell r="AW240" t="str">
            <v/>
          </cell>
          <cell r="AX240" t="str">
            <v/>
          </cell>
          <cell r="AY240" t="str">
            <v/>
          </cell>
          <cell r="AZ240" t="str">
            <v/>
          </cell>
          <cell r="BA240" t="str">
            <v/>
          </cell>
          <cell r="BB240" t="str">
            <v/>
          </cell>
          <cell r="BC240" t="str">
            <v/>
          </cell>
        </row>
        <row r="241">
          <cell r="B241" t="str">
            <v>CONVMX - Sea</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t="str">
            <v/>
          </cell>
          <cell r="AI241" t="str">
            <v/>
          </cell>
          <cell r="AJ241" t="str">
            <v/>
          </cell>
          <cell r="AK241" t="str">
            <v/>
          </cell>
          <cell r="AL241" t="str">
            <v/>
          </cell>
          <cell r="AM241" t="str">
            <v/>
          </cell>
          <cell r="AN241" t="str">
            <v/>
          </cell>
          <cell r="AO241" t="str">
            <v/>
          </cell>
          <cell r="AP241" t="str">
            <v/>
          </cell>
          <cell r="AQ241" t="str">
            <v/>
          </cell>
          <cell r="AR241" t="str">
            <v/>
          </cell>
          <cell r="AS241" t="str">
            <v/>
          </cell>
          <cell r="AT241" t="str">
            <v/>
          </cell>
          <cell r="AU241" t="str">
            <v/>
          </cell>
          <cell r="AV241" t="str">
            <v/>
          </cell>
          <cell r="AW241" t="str">
            <v/>
          </cell>
          <cell r="AX241" t="str">
            <v/>
          </cell>
          <cell r="AY241" t="str">
            <v/>
          </cell>
          <cell r="AZ241" t="str">
            <v/>
          </cell>
          <cell r="BA241" t="str">
            <v/>
          </cell>
          <cell r="BB241" t="str">
            <v/>
          </cell>
          <cell r="BC241" t="str">
            <v/>
          </cell>
        </row>
        <row r="242">
          <cell r="B242" t="str">
            <v>CONVRS - Air</v>
          </cell>
          <cell r="C242">
            <v>2</v>
          </cell>
          <cell r="D242">
            <v>0</v>
          </cell>
          <cell r="E242">
            <v>2</v>
          </cell>
          <cell r="F242">
            <v>0</v>
          </cell>
          <cell r="G242">
            <v>0</v>
          </cell>
          <cell r="H242">
            <v>0</v>
          </cell>
          <cell r="I242">
            <v>0</v>
          </cell>
          <cell r="J242">
            <v>0</v>
          </cell>
          <cell r="K242">
            <v>1</v>
          </cell>
          <cell r="L242">
            <v>0</v>
          </cell>
          <cell r="M242">
            <v>0</v>
          </cell>
          <cell r="N242">
            <v>2</v>
          </cell>
          <cell r="O242">
            <v>0</v>
          </cell>
          <cell r="P242">
            <v>1</v>
          </cell>
          <cell r="Q242">
            <v>0</v>
          </cell>
          <cell r="R242">
            <v>2</v>
          </cell>
          <cell r="S242">
            <v>0</v>
          </cell>
          <cell r="T242">
            <v>0</v>
          </cell>
          <cell r="U242">
            <v>0</v>
          </cell>
          <cell r="V242">
            <v>0</v>
          </cell>
          <cell r="W242">
            <v>1</v>
          </cell>
          <cell r="X242">
            <v>0</v>
          </cell>
          <cell r="Y242">
            <v>0</v>
          </cell>
          <cell r="Z242">
            <v>0</v>
          </cell>
          <cell r="AA242">
            <v>2</v>
          </cell>
          <cell r="AB242">
            <v>0</v>
          </cell>
          <cell r="AC242">
            <v>0</v>
          </cell>
          <cell r="AD242">
            <v>0</v>
          </cell>
          <cell r="AE242">
            <v>0</v>
          </cell>
          <cell r="AF242">
            <v>2</v>
          </cell>
          <cell r="AG242">
            <v>0</v>
          </cell>
          <cell r="AH242" t="str">
            <v/>
          </cell>
          <cell r="AI242" t="str">
            <v/>
          </cell>
          <cell r="AJ242" t="str">
            <v/>
          </cell>
          <cell r="AK242" t="str">
            <v/>
          </cell>
          <cell r="AL242" t="str">
            <v/>
          </cell>
          <cell r="AM242" t="str">
            <v/>
          </cell>
          <cell r="AN242" t="str">
            <v/>
          </cell>
          <cell r="AO242" t="str">
            <v/>
          </cell>
          <cell r="AP242" t="str">
            <v/>
          </cell>
          <cell r="AQ242" t="str">
            <v/>
          </cell>
          <cell r="AR242" t="str">
            <v/>
          </cell>
          <cell r="AS242" t="str">
            <v/>
          </cell>
          <cell r="AT242" t="str">
            <v/>
          </cell>
          <cell r="AU242" t="str">
            <v/>
          </cell>
          <cell r="AV242" t="str">
            <v/>
          </cell>
          <cell r="AW242" t="str">
            <v/>
          </cell>
          <cell r="AX242" t="str">
            <v/>
          </cell>
          <cell r="AY242" t="str">
            <v/>
          </cell>
          <cell r="AZ242" t="str">
            <v/>
          </cell>
          <cell r="BA242" t="str">
            <v/>
          </cell>
          <cell r="BB242" t="str">
            <v/>
          </cell>
          <cell r="BC242" t="str">
            <v/>
          </cell>
        </row>
        <row r="243">
          <cell r="B243" t="str">
            <v>CONVRS - Sea</v>
          </cell>
          <cell r="C243">
            <v>12</v>
          </cell>
          <cell r="D243">
            <v>8</v>
          </cell>
          <cell r="E243">
            <v>27</v>
          </cell>
          <cell r="F243">
            <v>31</v>
          </cell>
          <cell r="G243">
            <v>0</v>
          </cell>
          <cell r="H243">
            <v>6</v>
          </cell>
          <cell r="I243">
            <v>5</v>
          </cell>
          <cell r="J243">
            <v>15</v>
          </cell>
          <cell r="K243">
            <v>9</v>
          </cell>
          <cell r="L243">
            <v>14</v>
          </cell>
          <cell r="M243">
            <v>20</v>
          </cell>
          <cell r="N243">
            <v>30</v>
          </cell>
          <cell r="O243">
            <v>0</v>
          </cell>
          <cell r="P243">
            <v>9</v>
          </cell>
          <cell r="Q243">
            <v>30</v>
          </cell>
          <cell r="R243">
            <v>20</v>
          </cell>
          <cell r="S243">
            <v>15</v>
          </cell>
          <cell r="T243">
            <v>10</v>
          </cell>
          <cell r="U243">
            <v>18</v>
          </cell>
          <cell r="V243">
            <v>18</v>
          </cell>
          <cell r="W243">
            <v>3</v>
          </cell>
          <cell r="X243">
            <v>4</v>
          </cell>
          <cell r="Y243">
            <v>20</v>
          </cell>
          <cell r="Z243">
            <v>5</v>
          </cell>
          <cell r="AA243">
            <v>5</v>
          </cell>
          <cell r="AB243">
            <v>8</v>
          </cell>
          <cell r="AC243">
            <v>8</v>
          </cell>
          <cell r="AD243">
            <v>6</v>
          </cell>
          <cell r="AE243">
            <v>17</v>
          </cell>
          <cell r="AF243">
            <v>35</v>
          </cell>
          <cell r="AG243">
            <v>5</v>
          </cell>
          <cell r="AH243" t="str">
            <v/>
          </cell>
          <cell r="AI243" t="str">
            <v/>
          </cell>
          <cell r="AJ243" t="str">
            <v/>
          </cell>
          <cell r="AK243" t="str">
            <v/>
          </cell>
          <cell r="AL243" t="str">
            <v/>
          </cell>
          <cell r="AM243" t="str">
            <v/>
          </cell>
          <cell r="AN243" t="str">
            <v/>
          </cell>
          <cell r="AO243" t="str">
            <v/>
          </cell>
          <cell r="AP243" t="str">
            <v/>
          </cell>
          <cell r="AQ243" t="str">
            <v/>
          </cell>
          <cell r="AR243" t="str">
            <v/>
          </cell>
          <cell r="AS243" t="str">
            <v/>
          </cell>
          <cell r="AT243" t="str">
            <v/>
          </cell>
          <cell r="AU243" t="str">
            <v/>
          </cell>
          <cell r="AV243" t="str">
            <v/>
          </cell>
          <cell r="AW243" t="str">
            <v/>
          </cell>
          <cell r="AX243" t="str">
            <v/>
          </cell>
          <cell r="AY243" t="str">
            <v/>
          </cell>
          <cell r="AZ243" t="str">
            <v/>
          </cell>
          <cell r="BA243" t="str">
            <v/>
          </cell>
          <cell r="BB243" t="str">
            <v/>
          </cell>
          <cell r="BC243" t="str">
            <v/>
          </cell>
        </row>
        <row r="244">
          <cell r="B244" t="str">
            <v>COPAC - Air</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t="str">
            <v/>
          </cell>
          <cell r="AI244" t="str">
            <v/>
          </cell>
          <cell r="AJ244" t="str">
            <v/>
          </cell>
          <cell r="AK244" t="str">
            <v/>
          </cell>
          <cell r="AL244" t="str">
            <v/>
          </cell>
          <cell r="AM244" t="str">
            <v/>
          </cell>
          <cell r="AN244" t="str">
            <v/>
          </cell>
          <cell r="AO244" t="str">
            <v/>
          </cell>
          <cell r="AP244" t="str">
            <v/>
          </cell>
          <cell r="AQ244" t="str">
            <v/>
          </cell>
          <cell r="AR244" t="str">
            <v/>
          </cell>
          <cell r="AS244" t="str">
            <v/>
          </cell>
          <cell r="AT244" t="str">
            <v/>
          </cell>
          <cell r="AU244" t="str">
            <v/>
          </cell>
          <cell r="AV244" t="str">
            <v/>
          </cell>
          <cell r="AW244" t="str">
            <v/>
          </cell>
          <cell r="AX244" t="str">
            <v/>
          </cell>
          <cell r="AY244" t="str">
            <v/>
          </cell>
          <cell r="AZ244" t="str">
            <v/>
          </cell>
          <cell r="BA244" t="str">
            <v/>
          </cell>
          <cell r="BB244" t="str">
            <v/>
          </cell>
          <cell r="BC244" t="str">
            <v/>
          </cell>
        </row>
        <row r="245">
          <cell r="B245" t="str">
            <v>COPAC - Sea</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t="str">
            <v/>
          </cell>
          <cell r="AI245" t="str">
            <v/>
          </cell>
          <cell r="AJ245" t="str">
            <v/>
          </cell>
          <cell r="AK245" t="str">
            <v/>
          </cell>
          <cell r="AL245" t="str">
            <v/>
          </cell>
          <cell r="AM245" t="str">
            <v/>
          </cell>
          <cell r="AN245" t="str">
            <v/>
          </cell>
          <cell r="AO245" t="str">
            <v/>
          </cell>
          <cell r="AP245" t="str">
            <v/>
          </cell>
          <cell r="AQ245" t="str">
            <v/>
          </cell>
          <cell r="AR245" t="str">
            <v/>
          </cell>
          <cell r="AS245" t="str">
            <v/>
          </cell>
          <cell r="AT245" t="str">
            <v/>
          </cell>
          <cell r="AU245" t="str">
            <v/>
          </cell>
          <cell r="AV245" t="str">
            <v/>
          </cell>
          <cell r="AW245" t="str">
            <v/>
          </cell>
          <cell r="AX245" t="str">
            <v/>
          </cell>
          <cell r="AY245" t="str">
            <v/>
          </cell>
          <cell r="AZ245" t="str">
            <v/>
          </cell>
          <cell r="BA245" t="str">
            <v/>
          </cell>
          <cell r="BB245" t="str">
            <v/>
          </cell>
          <cell r="BC245" t="str">
            <v/>
          </cell>
        </row>
        <row r="246">
          <cell r="B246" t="str">
            <v>COPLND - Air</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t="str">
            <v/>
          </cell>
          <cell r="AI246" t="str">
            <v/>
          </cell>
          <cell r="AJ246" t="str">
            <v/>
          </cell>
          <cell r="AK246" t="str">
            <v/>
          </cell>
          <cell r="AL246" t="str">
            <v/>
          </cell>
          <cell r="AM246" t="str">
            <v/>
          </cell>
          <cell r="AN246" t="str">
            <v/>
          </cell>
          <cell r="AO246" t="str">
            <v/>
          </cell>
          <cell r="AP246" t="str">
            <v/>
          </cell>
          <cell r="AQ246" t="str">
            <v/>
          </cell>
          <cell r="AR246" t="str">
            <v/>
          </cell>
          <cell r="AS246" t="str">
            <v/>
          </cell>
          <cell r="AT246" t="str">
            <v/>
          </cell>
          <cell r="AU246" t="str">
            <v/>
          </cell>
          <cell r="AV246" t="str">
            <v/>
          </cell>
          <cell r="AW246" t="str">
            <v/>
          </cell>
          <cell r="AX246" t="str">
            <v/>
          </cell>
          <cell r="AY246" t="str">
            <v/>
          </cell>
          <cell r="AZ246" t="str">
            <v/>
          </cell>
          <cell r="BA246" t="str">
            <v/>
          </cell>
          <cell r="BB246" t="str">
            <v/>
          </cell>
          <cell r="BC246" t="str">
            <v/>
          </cell>
        </row>
        <row r="247">
          <cell r="B247" t="str">
            <v>COPLND - Sea</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t="str">
            <v/>
          </cell>
          <cell r="AI247" t="str">
            <v/>
          </cell>
          <cell r="AJ247" t="str">
            <v/>
          </cell>
          <cell r="AK247" t="str">
            <v/>
          </cell>
          <cell r="AL247" t="str">
            <v/>
          </cell>
          <cell r="AM247" t="str">
            <v/>
          </cell>
          <cell r="AN247" t="str">
            <v/>
          </cell>
          <cell r="AO247" t="str">
            <v/>
          </cell>
          <cell r="AP247" t="str">
            <v/>
          </cell>
          <cell r="AQ247" t="str">
            <v/>
          </cell>
          <cell r="AR247" t="str">
            <v/>
          </cell>
          <cell r="AS247" t="str">
            <v/>
          </cell>
          <cell r="AT247" t="str">
            <v/>
          </cell>
          <cell r="AU247" t="str">
            <v/>
          </cell>
          <cell r="AV247" t="str">
            <v/>
          </cell>
          <cell r="AW247" t="str">
            <v/>
          </cell>
          <cell r="AX247" t="str">
            <v/>
          </cell>
          <cell r="AY247" t="str">
            <v/>
          </cell>
          <cell r="AZ247" t="str">
            <v/>
          </cell>
          <cell r="BA247" t="str">
            <v/>
          </cell>
          <cell r="BB247" t="str">
            <v/>
          </cell>
          <cell r="BC247" t="str">
            <v/>
          </cell>
        </row>
        <row r="248">
          <cell r="B248" t="str">
            <v>CPEUR - Air</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t="str">
            <v/>
          </cell>
          <cell r="AI248" t="str">
            <v/>
          </cell>
          <cell r="AJ248" t="str">
            <v/>
          </cell>
          <cell r="AK248" t="str">
            <v/>
          </cell>
          <cell r="AL248" t="str">
            <v/>
          </cell>
          <cell r="AM248" t="str">
            <v/>
          </cell>
          <cell r="AN248" t="str">
            <v/>
          </cell>
          <cell r="AO248" t="str">
            <v/>
          </cell>
          <cell r="AP248" t="str">
            <v/>
          </cell>
          <cell r="AQ248" t="str">
            <v/>
          </cell>
          <cell r="AR248" t="str">
            <v/>
          </cell>
          <cell r="AS248" t="str">
            <v/>
          </cell>
          <cell r="AT248" t="str">
            <v/>
          </cell>
          <cell r="AU248" t="str">
            <v/>
          </cell>
          <cell r="AV248" t="str">
            <v/>
          </cell>
          <cell r="AW248" t="str">
            <v/>
          </cell>
          <cell r="AX248" t="str">
            <v/>
          </cell>
          <cell r="AY248" t="str">
            <v/>
          </cell>
          <cell r="AZ248" t="str">
            <v/>
          </cell>
          <cell r="BA248" t="str">
            <v/>
          </cell>
          <cell r="BB248" t="str">
            <v/>
          </cell>
          <cell r="BC248" t="str">
            <v/>
          </cell>
        </row>
        <row r="249">
          <cell r="B249" t="str">
            <v>CPEUR - Sea</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1</v>
          </cell>
          <cell r="R249">
            <v>0</v>
          </cell>
          <cell r="S249">
            <v>0</v>
          </cell>
          <cell r="T249">
            <v>0</v>
          </cell>
          <cell r="U249">
            <v>0</v>
          </cell>
          <cell r="V249">
            <v>0</v>
          </cell>
          <cell r="W249">
            <v>0</v>
          </cell>
          <cell r="X249">
            <v>0</v>
          </cell>
          <cell r="Y249">
            <v>0</v>
          </cell>
          <cell r="Z249">
            <v>1</v>
          </cell>
          <cell r="AA249">
            <v>0</v>
          </cell>
          <cell r="AB249">
            <v>0</v>
          </cell>
          <cell r="AC249">
            <v>0</v>
          </cell>
          <cell r="AD249">
            <v>0</v>
          </cell>
          <cell r="AE249">
            <v>0</v>
          </cell>
          <cell r="AF249">
            <v>0</v>
          </cell>
          <cell r="AG249">
            <v>0</v>
          </cell>
          <cell r="AH249" t="str">
            <v/>
          </cell>
          <cell r="AI249" t="str">
            <v/>
          </cell>
          <cell r="AJ249" t="str">
            <v/>
          </cell>
          <cell r="AK249" t="str">
            <v/>
          </cell>
          <cell r="AL249" t="str">
            <v/>
          </cell>
          <cell r="AM249" t="str">
            <v/>
          </cell>
          <cell r="AN249" t="str">
            <v/>
          </cell>
          <cell r="AO249" t="str">
            <v/>
          </cell>
          <cell r="AP249" t="str">
            <v/>
          </cell>
          <cell r="AQ249" t="str">
            <v/>
          </cell>
          <cell r="AR249" t="str">
            <v/>
          </cell>
          <cell r="AS249" t="str">
            <v/>
          </cell>
          <cell r="AT249" t="str">
            <v/>
          </cell>
          <cell r="AU249" t="str">
            <v/>
          </cell>
          <cell r="AV249" t="str">
            <v/>
          </cell>
          <cell r="AW249" t="str">
            <v/>
          </cell>
          <cell r="AX249" t="str">
            <v/>
          </cell>
          <cell r="AY249" t="str">
            <v/>
          </cell>
          <cell r="AZ249" t="str">
            <v/>
          </cell>
          <cell r="BA249" t="str">
            <v/>
          </cell>
          <cell r="BB249" t="str">
            <v/>
          </cell>
          <cell r="BC249" t="str">
            <v/>
          </cell>
        </row>
        <row r="250">
          <cell r="B250" t="str">
            <v>CRICO - Air</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t="str">
            <v/>
          </cell>
          <cell r="AI250" t="str">
            <v/>
          </cell>
          <cell r="AJ250" t="str">
            <v/>
          </cell>
          <cell r="AK250" t="str">
            <v/>
          </cell>
          <cell r="AL250" t="str">
            <v/>
          </cell>
          <cell r="AM250" t="str">
            <v/>
          </cell>
          <cell r="AN250" t="str">
            <v/>
          </cell>
          <cell r="AO250" t="str">
            <v/>
          </cell>
          <cell r="AP250" t="str">
            <v/>
          </cell>
          <cell r="AQ250" t="str">
            <v/>
          </cell>
          <cell r="AR250" t="str">
            <v/>
          </cell>
          <cell r="AS250" t="str">
            <v/>
          </cell>
          <cell r="AT250" t="str">
            <v/>
          </cell>
          <cell r="AU250" t="str">
            <v/>
          </cell>
          <cell r="AV250" t="str">
            <v/>
          </cell>
          <cell r="AW250" t="str">
            <v/>
          </cell>
          <cell r="AX250" t="str">
            <v/>
          </cell>
          <cell r="AY250" t="str">
            <v/>
          </cell>
          <cell r="AZ250" t="str">
            <v/>
          </cell>
          <cell r="BA250" t="str">
            <v/>
          </cell>
          <cell r="BB250" t="str">
            <v/>
          </cell>
          <cell r="BC250" t="str">
            <v/>
          </cell>
        </row>
        <row r="251">
          <cell r="B251" t="str">
            <v>CRICO - Sea</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t="str">
            <v/>
          </cell>
          <cell r="AI251" t="str">
            <v/>
          </cell>
          <cell r="AJ251" t="str">
            <v/>
          </cell>
          <cell r="AK251" t="str">
            <v/>
          </cell>
          <cell r="AL251" t="str">
            <v/>
          </cell>
          <cell r="AM251" t="str">
            <v/>
          </cell>
          <cell r="AN251" t="str">
            <v/>
          </cell>
          <cell r="AO251" t="str">
            <v/>
          </cell>
          <cell r="AP251" t="str">
            <v/>
          </cell>
          <cell r="AQ251" t="str">
            <v/>
          </cell>
          <cell r="AR251" t="str">
            <v/>
          </cell>
          <cell r="AS251" t="str">
            <v/>
          </cell>
          <cell r="AT251" t="str">
            <v/>
          </cell>
          <cell r="AU251" t="str">
            <v/>
          </cell>
          <cell r="AV251" t="str">
            <v/>
          </cell>
          <cell r="AW251" t="str">
            <v/>
          </cell>
          <cell r="AX251" t="str">
            <v/>
          </cell>
          <cell r="AY251" t="str">
            <v/>
          </cell>
          <cell r="AZ251" t="str">
            <v/>
          </cell>
          <cell r="BA251" t="str">
            <v/>
          </cell>
          <cell r="BB251" t="str">
            <v/>
          </cell>
          <cell r="BC251" t="str">
            <v/>
          </cell>
        </row>
        <row r="252">
          <cell r="B252" t="str">
            <v>CRPERU - Air</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t="str">
            <v/>
          </cell>
          <cell r="AI252" t="str">
            <v/>
          </cell>
          <cell r="AJ252" t="str">
            <v/>
          </cell>
          <cell r="AK252" t="str">
            <v/>
          </cell>
          <cell r="AL252" t="str">
            <v/>
          </cell>
          <cell r="AM252" t="str">
            <v/>
          </cell>
          <cell r="AN252" t="str">
            <v/>
          </cell>
          <cell r="AO252" t="str">
            <v/>
          </cell>
          <cell r="AP252" t="str">
            <v/>
          </cell>
          <cell r="AQ252" t="str">
            <v/>
          </cell>
          <cell r="AR252" t="str">
            <v/>
          </cell>
          <cell r="AS252" t="str">
            <v/>
          </cell>
          <cell r="AT252" t="str">
            <v/>
          </cell>
          <cell r="AU252" t="str">
            <v/>
          </cell>
          <cell r="AV252" t="str">
            <v/>
          </cell>
          <cell r="AW252" t="str">
            <v/>
          </cell>
          <cell r="AX252" t="str">
            <v/>
          </cell>
          <cell r="AY252" t="str">
            <v/>
          </cell>
          <cell r="AZ252" t="str">
            <v/>
          </cell>
          <cell r="BA252" t="str">
            <v/>
          </cell>
          <cell r="BB252" t="str">
            <v/>
          </cell>
          <cell r="BC252" t="str">
            <v/>
          </cell>
        </row>
        <row r="253">
          <cell r="B253" t="str">
            <v>CRPERU - Sea</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0</v>
          </cell>
          <cell r="AG253">
            <v>0</v>
          </cell>
          <cell r="AH253" t="str">
            <v/>
          </cell>
          <cell r="AI253" t="str">
            <v/>
          </cell>
          <cell r="AJ253" t="str">
            <v/>
          </cell>
          <cell r="AK253" t="str">
            <v/>
          </cell>
          <cell r="AL253" t="str">
            <v/>
          </cell>
          <cell r="AM253" t="str">
            <v/>
          </cell>
          <cell r="AN253" t="str">
            <v/>
          </cell>
          <cell r="AO253" t="str">
            <v/>
          </cell>
          <cell r="AP253" t="str">
            <v/>
          </cell>
          <cell r="AQ253" t="str">
            <v/>
          </cell>
          <cell r="AR253" t="str">
            <v/>
          </cell>
          <cell r="AS253" t="str">
            <v/>
          </cell>
          <cell r="AT253" t="str">
            <v/>
          </cell>
          <cell r="AU253" t="str">
            <v/>
          </cell>
          <cell r="AV253" t="str">
            <v/>
          </cell>
          <cell r="AW253" t="str">
            <v/>
          </cell>
          <cell r="AX253" t="str">
            <v/>
          </cell>
          <cell r="AY253" t="str">
            <v/>
          </cell>
          <cell r="AZ253" t="str">
            <v/>
          </cell>
          <cell r="BA253" t="str">
            <v/>
          </cell>
          <cell r="BB253" t="str">
            <v/>
          </cell>
          <cell r="BC253" t="str">
            <v/>
          </cell>
        </row>
        <row r="254">
          <cell r="B254" t="str">
            <v>CSII - Air</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t="str">
            <v/>
          </cell>
          <cell r="AI254" t="str">
            <v/>
          </cell>
          <cell r="AJ254" t="str">
            <v/>
          </cell>
          <cell r="AK254" t="str">
            <v/>
          </cell>
          <cell r="AL254" t="str">
            <v/>
          </cell>
          <cell r="AM254" t="str">
            <v/>
          </cell>
          <cell r="AN254" t="str">
            <v/>
          </cell>
          <cell r="AO254" t="str">
            <v/>
          </cell>
          <cell r="AP254" t="str">
            <v/>
          </cell>
          <cell r="AQ254" t="str">
            <v/>
          </cell>
          <cell r="AR254" t="str">
            <v/>
          </cell>
          <cell r="AS254" t="str">
            <v/>
          </cell>
          <cell r="AT254" t="str">
            <v/>
          </cell>
          <cell r="AU254" t="str">
            <v/>
          </cell>
          <cell r="AV254" t="str">
            <v/>
          </cell>
          <cell r="AW254" t="str">
            <v/>
          </cell>
          <cell r="AX254" t="str">
            <v/>
          </cell>
          <cell r="AY254" t="str">
            <v/>
          </cell>
          <cell r="AZ254" t="str">
            <v/>
          </cell>
          <cell r="BA254" t="str">
            <v/>
          </cell>
          <cell r="BB254" t="str">
            <v/>
          </cell>
          <cell r="BC254" t="str">
            <v/>
          </cell>
        </row>
        <row r="255">
          <cell r="B255" t="str">
            <v>CSII - Sea</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t="str">
            <v/>
          </cell>
          <cell r="AI255" t="str">
            <v/>
          </cell>
          <cell r="AJ255" t="str">
            <v/>
          </cell>
          <cell r="AK255" t="str">
            <v/>
          </cell>
          <cell r="AL255" t="str">
            <v/>
          </cell>
          <cell r="AM255" t="str">
            <v/>
          </cell>
          <cell r="AN255" t="str">
            <v/>
          </cell>
          <cell r="AO255" t="str">
            <v/>
          </cell>
          <cell r="AP255" t="str">
            <v/>
          </cell>
          <cell r="AQ255" t="str">
            <v/>
          </cell>
          <cell r="AR255" t="str">
            <v/>
          </cell>
          <cell r="AS255" t="str">
            <v/>
          </cell>
          <cell r="AT255" t="str">
            <v/>
          </cell>
          <cell r="AU255" t="str">
            <v/>
          </cell>
          <cell r="AV255" t="str">
            <v/>
          </cell>
          <cell r="AW255" t="str">
            <v/>
          </cell>
          <cell r="AX255" t="str">
            <v/>
          </cell>
          <cell r="AY255" t="str">
            <v/>
          </cell>
          <cell r="AZ255" t="str">
            <v/>
          </cell>
          <cell r="BA255" t="str">
            <v/>
          </cell>
          <cell r="BB255" t="str">
            <v/>
          </cell>
          <cell r="BC255" t="str">
            <v/>
          </cell>
        </row>
        <row r="256">
          <cell r="B256" t="str">
            <v>CTCC - Air</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t="str">
            <v/>
          </cell>
          <cell r="AI256" t="str">
            <v/>
          </cell>
          <cell r="AJ256" t="str">
            <v/>
          </cell>
          <cell r="AK256" t="str">
            <v/>
          </cell>
          <cell r="AL256" t="str">
            <v/>
          </cell>
          <cell r="AM256" t="str">
            <v/>
          </cell>
          <cell r="AN256" t="str">
            <v/>
          </cell>
          <cell r="AO256" t="str">
            <v/>
          </cell>
          <cell r="AP256" t="str">
            <v/>
          </cell>
          <cell r="AQ256" t="str">
            <v/>
          </cell>
          <cell r="AR256" t="str">
            <v/>
          </cell>
          <cell r="AS256" t="str">
            <v/>
          </cell>
          <cell r="AT256" t="str">
            <v/>
          </cell>
          <cell r="AU256" t="str">
            <v/>
          </cell>
          <cell r="AV256" t="str">
            <v/>
          </cell>
          <cell r="AW256" t="str">
            <v/>
          </cell>
          <cell r="AX256" t="str">
            <v/>
          </cell>
          <cell r="AY256" t="str">
            <v/>
          </cell>
          <cell r="AZ256" t="str">
            <v/>
          </cell>
          <cell r="BA256" t="str">
            <v/>
          </cell>
          <cell r="BB256" t="str">
            <v/>
          </cell>
          <cell r="BC256" t="str">
            <v/>
          </cell>
        </row>
        <row r="257">
          <cell r="B257" t="str">
            <v>CTCC - Sea</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t="str">
            <v/>
          </cell>
          <cell r="AI257" t="str">
            <v/>
          </cell>
          <cell r="AJ257" t="str">
            <v/>
          </cell>
          <cell r="AK257" t="str">
            <v/>
          </cell>
          <cell r="AL257" t="str">
            <v/>
          </cell>
          <cell r="AM257" t="str">
            <v/>
          </cell>
          <cell r="AN257" t="str">
            <v/>
          </cell>
          <cell r="AO257" t="str">
            <v/>
          </cell>
          <cell r="AP257" t="str">
            <v/>
          </cell>
          <cell r="AQ257" t="str">
            <v/>
          </cell>
          <cell r="AR257" t="str">
            <v/>
          </cell>
          <cell r="AS257" t="str">
            <v/>
          </cell>
          <cell r="AT257" t="str">
            <v/>
          </cell>
          <cell r="AU257" t="str">
            <v/>
          </cell>
          <cell r="AV257" t="str">
            <v/>
          </cell>
          <cell r="AW257" t="str">
            <v/>
          </cell>
          <cell r="AX257" t="str">
            <v/>
          </cell>
          <cell r="AY257" t="str">
            <v/>
          </cell>
          <cell r="AZ257" t="str">
            <v/>
          </cell>
          <cell r="BA257" t="str">
            <v/>
          </cell>
          <cell r="BB257" t="str">
            <v/>
          </cell>
          <cell r="BC257" t="str">
            <v/>
          </cell>
        </row>
        <row r="258">
          <cell r="B258" t="str">
            <v>CTL - Air</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t="str">
            <v/>
          </cell>
          <cell r="AI258" t="str">
            <v/>
          </cell>
          <cell r="AJ258" t="str">
            <v/>
          </cell>
          <cell r="AK258" t="str">
            <v/>
          </cell>
          <cell r="AL258" t="str">
            <v/>
          </cell>
          <cell r="AM258" t="str">
            <v/>
          </cell>
          <cell r="AN258" t="str">
            <v/>
          </cell>
          <cell r="AO258" t="str">
            <v/>
          </cell>
          <cell r="AP258" t="str">
            <v/>
          </cell>
          <cell r="AQ258" t="str">
            <v/>
          </cell>
          <cell r="AR258" t="str">
            <v/>
          </cell>
          <cell r="AS258" t="str">
            <v/>
          </cell>
          <cell r="AT258" t="str">
            <v/>
          </cell>
          <cell r="AU258" t="str">
            <v/>
          </cell>
          <cell r="AV258" t="str">
            <v/>
          </cell>
          <cell r="AW258" t="str">
            <v/>
          </cell>
          <cell r="AX258" t="str">
            <v/>
          </cell>
          <cell r="AY258" t="str">
            <v/>
          </cell>
          <cell r="AZ258" t="str">
            <v/>
          </cell>
          <cell r="BA258" t="str">
            <v/>
          </cell>
          <cell r="BB258" t="str">
            <v/>
          </cell>
          <cell r="BC258" t="str">
            <v/>
          </cell>
        </row>
        <row r="259">
          <cell r="B259" t="str">
            <v>CTL - Sea</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t="str">
            <v/>
          </cell>
          <cell r="AI259" t="str">
            <v/>
          </cell>
          <cell r="AJ259" t="str">
            <v/>
          </cell>
          <cell r="AK259" t="str">
            <v/>
          </cell>
          <cell r="AL259" t="str">
            <v/>
          </cell>
          <cell r="AM259" t="str">
            <v/>
          </cell>
          <cell r="AN259" t="str">
            <v/>
          </cell>
          <cell r="AO259" t="str">
            <v/>
          </cell>
          <cell r="AP259" t="str">
            <v/>
          </cell>
          <cell r="AQ259" t="str">
            <v/>
          </cell>
          <cell r="AR259" t="str">
            <v/>
          </cell>
          <cell r="AS259" t="str">
            <v/>
          </cell>
          <cell r="AT259" t="str">
            <v/>
          </cell>
          <cell r="AU259" t="str">
            <v/>
          </cell>
          <cell r="AV259" t="str">
            <v/>
          </cell>
          <cell r="AW259" t="str">
            <v/>
          </cell>
          <cell r="AX259" t="str">
            <v/>
          </cell>
          <cell r="AY259" t="str">
            <v/>
          </cell>
          <cell r="AZ259" t="str">
            <v/>
          </cell>
          <cell r="BA259" t="str">
            <v/>
          </cell>
          <cell r="BB259" t="str">
            <v/>
          </cell>
          <cell r="BC259" t="str">
            <v/>
          </cell>
        </row>
        <row r="260">
          <cell r="B260" t="str">
            <v>DAYS - Air</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t="str">
            <v/>
          </cell>
          <cell r="AI260" t="str">
            <v/>
          </cell>
          <cell r="AJ260" t="str">
            <v/>
          </cell>
          <cell r="AK260" t="str">
            <v/>
          </cell>
          <cell r="AL260" t="str">
            <v/>
          </cell>
          <cell r="AM260" t="str">
            <v/>
          </cell>
          <cell r="AN260" t="str">
            <v/>
          </cell>
          <cell r="AO260" t="str">
            <v/>
          </cell>
          <cell r="AP260" t="str">
            <v/>
          </cell>
          <cell r="AQ260" t="str">
            <v/>
          </cell>
          <cell r="AR260" t="str">
            <v/>
          </cell>
          <cell r="AS260" t="str">
            <v/>
          </cell>
          <cell r="AT260" t="str">
            <v/>
          </cell>
          <cell r="AU260" t="str">
            <v/>
          </cell>
          <cell r="AV260" t="str">
            <v/>
          </cell>
          <cell r="AW260" t="str">
            <v/>
          </cell>
          <cell r="AX260" t="str">
            <v/>
          </cell>
          <cell r="AY260" t="str">
            <v/>
          </cell>
          <cell r="AZ260" t="str">
            <v/>
          </cell>
          <cell r="BA260" t="str">
            <v/>
          </cell>
          <cell r="BB260" t="str">
            <v/>
          </cell>
          <cell r="BC260" t="str">
            <v/>
          </cell>
        </row>
        <row r="261">
          <cell r="B261" t="str">
            <v>DAYS - Sea</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t="str">
            <v/>
          </cell>
          <cell r="AI261" t="str">
            <v/>
          </cell>
          <cell r="AJ261" t="str">
            <v/>
          </cell>
          <cell r="AK261" t="str">
            <v/>
          </cell>
          <cell r="AL261" t="str">
            <v/>
          </cell>
          <cell r="AM261" t="str">
            <v/>
          </cell>
          <cell r="AN261" t="str">
            <v/>
          </cell>
          <cell r="AO261" t="str">
            <v/>
          </cell>
          <cell r="AP261" t="str">
            <v/>
          </cell>
          <cell r="AQ261" t="str">
            <v/>
          </cell>
          <cell r="AR261" t="str">
            <v/>
          </cell>
          <cell r="AS261" t="str">
            <v/>
          </cell>
          <cell r="AT261" t="str">
            <v/>
          </cell>
          <cell r="AU261" t="str">
            <v/>
          </cell>
          <cell r="AV261" t="str">
            <v/>
          </cell>
          <cell r="AW261" t="str">
            <v/>
          </cell>
          <cell r="AX261" t="str">
            <v/>
          </cell>
          <cell r="AY261" t="str">
            <v/>
          </cell>
          <cell r="AZ261" t="str">
            <v/>
          </cell>
          <cell r="BA261" t="str">
            <v/>
          </cell>
          <cell r="BB261" t="str">
            <v/>
          </cell>
          <cell r="BC261" t="str">
            <v/>
          </cell>
        </row>
        <row r="262">
          <cell r="B262" t="str">
            <v>DCI - Air</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t="str">
            <v/>
          </cell>
          <cell r="AI262" t="str">
            <v/>
          </cell>
          <cell r="AJ262" t="str">
            <v/>
          </cell>
          <cell r="AK262" t="str">
            <v/>
          </cell>
          <cell r="AL262" t="str">
            <v/>
          </cell>
          <cell r="AM262" t="str">
            <v/>
          </cell>
          <cell r="AN262" t="str">
            <v/>
          </cell>
          <cell r="AO262" t="str">
            <v/>
          </cell>
          <cell r="AP262" t="str">
            <v/>
          </cell>
          <cell r="AQ262" t="str">
            <v/>
          </cell>
          <cell r="AR262" t="str">
            <v/>
          </cell>
          <cell r="AS262" t="str">
            <v/>
          </cell>
          <cell r="AT262" t="str">
            <v/>
          </cell>
          <cell r="AU262" t="str">
            <v/>
          </cell>
          <cell r="AV262" t="str">
            <v/>
          </cell>
          <cell r="AW262" t="str">
            <v/>
          </cell>
          <cell r="AX262" t="str">
            <v/>
          </cell>
          <cell r="AY262" t="str">
            <v/>
          </cell>
          <cell r="AZ262" t="str">
            <v/>
          </cell>
          <cell r="BA262" t="str">
            <v/>
          </cell>
          <cell r="BB262" t="str">
            <v/>
          </cell>
          <cell r="BC262" t="str">
            <v/>
          </cell>
        </row>
        <row r="263">
          <cell r="B263" t="str">
            <v>DCI - Sea</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t="str">
            <v/>
          </cell>
          <cell r="AI263" t="str">
            <v/>
          </cell>
          <cell r="AJ263" t="str">
            <v/>
          </cell>
          <cell r="AK263" t="str">
            <v/>
          </cell>
          <cell r="AL263" t="str">
            <v/>
          </cell>
          <cell r="AM263" t="str">
            <v/>
          </cell>
          <cell r="AN263" t="str">
            <v/>
          </cell>
          <cell r="AO263" t="str">
            <v/>
          </cell>
          <cell r="AP263" t="str">
            <v/>
          </cell>
          <cell r="AQ263" t="str">
            <v/>
          </cell>
          <cell r="AR263" t="str">
            <v/>
          </cell>
          <cell r="AS263" t="str">
            <v/>
          </cell>
          <cell r="AT263" t="str">
            <v/>
          </cell>
          <cell r="AU263" t="str">
            <v/>
          </cell>
          <cell r="AV263" t="str">
            <v/>
          </cell>
          <cell r="AW263" t="str">
            <v/>
          </cell>
          <cell r="AX263" t="str">
            <v/>
          </cell>
          <cell r="AY263" t="str">
            <v/>
          </cell>
          <cell r="AZ263" t="str">
            <v/>
          </cell>
          <cell r="BA263" t="str">
            <v/>
          </cell>
          <cell r="BB263" t="str">
            <v/>
          </cell>
          <cell r="BC263" t="str">
            <v/>
          </cell>
        </row>
        <row r="264">
          <cell r="B264" t="str">
            <v>DCRUS - Air</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t="str">
            <v/>
          </cell>
          <cell r="AI264" t="str">
            <v/>
          </cell>
          <cell r="AJ264" t="str">
            <v/>
          </cell>
          <cell r="AK264" t="str">
            <v/>
          </cell>
          <cell r="AL264" t="str">
            <v/>
          </cell>
          <cell r="AM264" t="str">
            <v/>
          </cell>
          <cell r="AN264" t="str">
            <v/>
          </cell>
          <cell r="AO264" t="str">
            <v/>
          </cell>
          <cell r="AP264" t="str">
            <v/>
          </cell>
          <cell r="AQ264" t="str">
            <v/>
          </cell>
          <cell r="AR264" t="str">
            <v/>
          </cell>
          <cell r="AS264" t="str">
            <v/>
          </cell>
          <cell r="AT264" t="str">
            <v/>
          </cell>
          <cell r="AU264" t="str">
            <v/>
          </cell>
          <cell r="AV264" t="str">
            <v/>
          </cell>
          <cell r="AW264" t="str">
            <v/>
          </cell>
          <cell r="AX264" t="str">
            <v/>
          </cell>
          <cell r="AY264" t="str">
            <v/>
          </cell>
          <cell r="AZ264" t="str">
            <v/>
          </cell>
          <cell r="BA264" t="str">
            <v/>
          </cell>
          <cell r="BB264" t="str">
            <v/>
          </cell>
          <cell r="BC264" t="str">
            <v/>
          </cell>
        </row>
        <row r="265">
          <cell r="B265" t="str">
            <v>DCRUS - Sea</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t="str">
            <v/>
          </cell>
          <cell r="AI265" t="str">
            <v/>
          </cell>
          <cell r="AJ265" t="str">
            <v/>
          </cell>
          <cell r="AK265" t="str">
            <v/>
          </cell>
          <cell r="AL265" t="str">
            <v/>
          </cell>
          <cell r="AM265" t="str">
            <v/>
          </cell>
          <cell r="AN265" t="str">
            <v/>
          </cell>
          <cell r="AO265" t="str">
            <v/>
          </cell>
          <cell r="AP265" t="str">
            <v/>
          </cell>
          <cell r="AQ265" t="str">
            <v/>
          </cell>
          <cell r="AR265" t="str">
            <v/>
          </cell>
          <cell r="AS265" t="str">
            <v/>
          </cell>
          <cell r="AT265" t="str">
            <v/>
          </cell>
          <cell r="AU265" t="str">
            <v/>
          </cell>
          <cell r="AV265" t="str">
            <v/>
          </cell>
          <cell r="AW265" t="str">
            <v/>
          </cell>
          <cell r="AX265" t="str">
            <v/>
          </cell>
          <cell r="AY265" t="str">
            <v/>
          </cell>
          <cell r="AZ265" t="str">
            <v/>
          </cell>
          <cell r="BA265" t="str">
            <v/>
          </cell>
          <cell r="BB265" t="str">
            <v/>
          </cell>
          <cell r="BC265" t="str">
            <v/>
          </cell>
        </row>
        <row r="266">
          <cell r="B266" t="str">
            <v>DCS - Air</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t="str">
            <v/>
          </cell>
          <cell r="AI266" t="str">
            <v/>
          </cell>
          <cell r="AJ266" t="str">
            <v/>
          </cell>
          <cell r="AK266" t="str">
            <v/>
          </cell>
          <cell r="AL266" t="str">
            <v/>
          </cell>
          <cell r="AM266" t="str">
            <v/>
          </cell>
          <cell r="AN266" t="str">
            <v/>
          </cell>
          <cell r="AO266" t="str">
            <v/>
          </cell>
          <cell r="AP266" t="str">
            <v/>
          </cell>
          <cell r="AQ266" t="str">
            <v/>
          </cell>
          <cell r="AR266" t="str">
            <v/>
          </cell>
          <cell r="AS266" t="str">
            <v/>
          </cell>
          <cell r="AT266" t="str">
            <v/>
          </cell>
          <cell r="AU266" t="str">
            <v/>
          </cell>
          <cell r="AV266" t="str">
            <v/>
          </cell>
          <cell r="AW266" t="str">
            <v/>
          </cell>
          <cell r="AX266" t="str">
            <v/>
          </cell>
          <cell r="AY266" t="str">
            <v/>
          </cell>
          <cell r="AZ266" t="str">
            <v/>
          </cell>
          <cell r="BA266" t="str">
            <v/>
          </cell>
          <cell r="BB266" t="str">
            <v/>
          </cell>
          <cell r="BC266" t="str">
            <v/>
          </cell>
        </row>
        <row r="267">
          <cell r="B267" t="str">
            <v>DCS - Sea</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t="str">
            <v/>
          </cell>
          <cell r="AI267" t="str">
            <v/>
          </cell>
          <cell r="AJ267" t="str">
            <v/>
          </cell>
          <cell r="AK267" t="str">
            <v/>
          </cell>
          <cell r="AL267" t="str">
            <v/>
          </cell>
          <cell r="AM267" t="str">
            <v/>
          </cell>
          <cell r="AN267" t="str">
            <v/>
          </cell>
          <cell r="AO267" t="str">
            <v/>
          </cell>
          <cell r="AP267" t="str">
            <v/>
          </cell>
          <cell r="AQ267" t="str">
            <v/>
          </cell>
          <cell r="AR267" t="str">
            <v/>
          </cell>
          <cell r="AS267" t="str">
            <v/>
          </cell>
          <cell r="AT267" t="str">
            <v/>
          </cell>
          <cell r="AU267" t="str">
            <v/>
          </cell>
          <cell r="AV267" t="str">
            <v/>
          </cell>
          <cell r="AW267" t="str">
            <v/>
          </cell>
          <cell r="AX267" t="str">
            <v/>
          </cell>
          <cell r="AY267" t="str">
            <v/>
          </cell>
          <cell r="AZ267" t="str">
            <v/>
          </cell>
          <cell r="BA267" t="str">
            <v/>
          </cell>
          <cell r="BB267" t="str">
            <v/>
          </cell>
          <cell r="BC267" t="str">
            <v/>
          </cell>
        </row>
        <row r="268">
          <cell r="B268" t="str">
            <v>DCSBR - Air</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t="str">
            <v/>
          </cell>
          <cell r="AI268" t="str">
            <v/>
          </cell>
          <cell r="AJ268" t="str">
            <v/>
          </cell>
          <cell r="AK268" t="str">
            <v/>
          </cell>
          <cell r="AL268" t="str">
            <v/>
          </cell>
          <cell r="AM268" t="str">
            <v/>
          </cell>
          <cell r="AN268" t="str">
            <v/>
          </cell>
          <cell r="AO268" t="str">
            <v/>
          </cell>
          <cell r="AP268" t="str">
            <v/>
          </cell>
          <cell r="AQ268" t="str">
            <v/>
          </cell>
          <cell r="AR268" t="str">
            <v/>
          </cell>
          <cell r="AS268" t="str">
            <v/>
          </cell>
          <cell r="AT268" t="str">
            <v/>
          </cell>
          <cell r="AU268" t="str">
            <v/>
          </cell>
          <cell r="AV268" t="str">
            <v/>
          </cell>
          <cell r="AW268" t="str">
            <v/>
          </cell>
          <cell r="AX268" t="str">
            <v/>
          </cell>
          <cell r="AY268" t="str">
            <v/>
          </cell>
          <cell r="AZ268" t="str">
            <v/>
          </cell>
          <cell r="BA268" t="str">
            <v/>
          </cell>
          <cell r="BB268" t="str">
            <v/>
          </cell>
          <cell r="BC268" t="str">
            <v/>
          </cell>
        </row>
        <row r="269">
          <cell r="B269" t="str">
            <v>DCSBR - Sea</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t="str">
            <v/>
          </cell>
          <cell r="AI269" t="str">
            <v/>
          </cell>
          <cell r="AJ269" t="str">
            <v/>
          </cell>
          <cell r="AK269" t="str">
            <v/>
          </cell>
          <cell r="AL269" t="str">
            <v/>
          </cell>
          <cell r="AM269" t="str">
            <v/>
          </cell>
          <cell r="AN269" t="str">
            <v/>
          </cell>
          <cell r="AO269" t="str">
            <v/>
          </cell>
          <cell r="AP269" t="str">
            <v/>
          </cell>
          <cell r="AQ269" t="str">
            <v/>
          </cell>
          <cell r="AR269" t="str">
            <v/>
          </cell>
          <cell r="AS269" t="str">
            <v/>
          </cell>
          <cell r="AT269" t="str">
            <v/>
          </cell>
          <cell r="AU269" t="str">
            <v/>
          </cell>
          <cell r="AV269" t="str">
            <v/>
          </cell>
          <cell r="AW269" t="str">
            <v/>
          </cell>
          <cell r="AX269" t="str">
            <v/>
          </cell>
          <cell r="AY269" t="str">
            <v/>
          </cell>
          <cell r="AZ269" t="str">
            <v/>
          </cell>
          <cell r="BA269" t="str">
            <v/>
          </cell>
          <cell r="BB269" t="str">
            <v/>
          </cell>
          <cell r="BC269" t="str">
            <v/>
          </cell>
        </row>
        <row r="270">
          <cell r="B270" t="str">
            <v>DEICH - Air</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t="str">
            <v/>
          </cell>
          <cell r="AI270" t="str">
            <v/>
          </cell>
          <cell r="AJ270" t="str">
            <v/>
          </cell>
          <cell r="AK270" t="str">
            <v/>
          </cell>
          <cell r="AL270" t="str">
            <v/>
          </cell>
          <cell r="AM270" t="str">
            <v/>
          </cell>
          <cell r="AN270" t="str">
            <v/>
          </cell>
          <cell r="AO270" t="str">
            <v/>
          </cell>
          <cell r="AP270" t="str">
            <v/>
          </cell>
          <cell r="AQ270" t="str">
            <v/>
          </cell>
          <cell r="AR270" t="str">
            <v/>
          </cell>
          <cell r="AS270" t="str">
            <v/>
          </cell>
          <cell r="AT270" t="str">
            <v/>
          </cell>
          <cell r="AU270" t="str">
            <v/>
          </cell>
          <cell r="AV270" t="str">
            <v/>
          </cell>
          <cell r="AW270" t="str">
            <v/>
          </cell>
          <cell r="AX270" t="str">
            <v/>
          </cell>
          <cell r="AY270" t="str">
            <v/>
          </cell>
          <cell r="AZ270" t="str">
            <v/>
          </cell>
          <cell r="BA270" t="str">
            <v/>
          </cell>
          <cell r="BB270" t="str">
            <v/>
          </cell>
          <cell r="BC270" t="str">
            <v/>
          </cell>
        </row>
        <row r="271">
          <cell r="B271" t="str">
            <v>DEICH - Sea</v>
          </cell>
          <cell r="C271">
            <v>0</v>
          </cell>
          <cell r="D271">
            <v>28</v>
          </cell>
          <cell r="E271">
            <v>36</v>
          </cell>
          <cell r="F271">
            <v>7</v>
          </cell>
          <cell r="G271">
            <v>26</v>
          </cell>
          <cell r="H271">
            <v>0</v>
          </cell>
          <cell r="I271">
            <v>31</v>
          </cell>
          <cell r="J271">
            <v>1</v>
          </cell>
          <cell r="K271">
            <v>0</v>
          </cell>
          <cell r="L271">
            <v>3</v>
          </cell>
          <cell r="M271">
            <v>13</v>
          </cell>
          <cell r="N271">
            <v>6</v>
          </cell>
          <cell r="O271">
            <v>3</v>
          </cell>
          <cell r="P271">
            <v>0</v>
          </cell>
          <cell r="Q271">
            <v>7</v>
          </cell>
          <cell r="R271">
            <v>9</v>
          </cell>
          <cell r="S271">
            <v>8</v>
          </cell>
          <cell r="T271">
            <v>3</v>
          </cell>
          <cell r="U271">
            <v>0</v>
          </cell>
          <cell r="V271">
            <v>0</v>
          </cell>
          <cell r="W271">
            <v>13</v>
          </cell>
          <cell r="X271">
            <v>3</v>
          </cell>
          <cell r="Y271">
            <v>10</v>
          </cell>
          <cell r="Z271">
            <v>8</v>
          </cell>
          <cell r="AA271">
            <v>16</v>
          </cell>
          <cell r="AB271">
            <v>0</v>
          </cell>
          <cell r="AC271">
            <v>0</v>
          </cell>
          <cell r="AD271">
            <v>11</v>
          </cell>
          <cell r="AE271">
            <v>5</v>
          </cell>
          <cell r="AF271">
            <v>0</v>
          </cell>
          <cell r="AG271">
            <v>0</v>
          </cell>
          <cell r="AH271" t="str">
            <v/>
          </cell>
          <cell r="AI271" t="str">
            <v/>
          </cell>
          <cell r="AJ271" t="str">
            <v/>
          </cell>
          <cell r="AK271" t="str">
            <v/>
          </cell>
          <cell r="AL271" t="str">
            <v/>
          </cell>
          <cell r="AM271" t="str">
            <v/>
          </cell>
          <cell r="AN271" t="str">
            <v/>
          </cell>
          <cell r="AO271" t="str">
            <v/>
          </cell>
          <cell r="AP271" t="str">
            <v/>
          </cell>
          <cell r="AQ271" t="str">
            <v/>
          </cell>
          <cell r="AR271" t="str">
            <v/>
          </cell>
          <cell r="AS271" t="str">
            <v/>
          </cell>
          <cell r="AT271" t="str">
            <v/>
          </cell>
          <cell r="AU271" t="str">
            <v/>
          </cell>
          <cell r="AV271" t="str">
            <v/>
          </cell>
          <cell r="AW271" t="str">
            <v/>
          </cell>
          <cell r="AX271" t="str">
            <v/>
          </cell>
          <cell r="AY271" t="str">
            <v/>
          </cell>
          <cell r="AZ271" t="str">
            <v/>
          </cell>
          <cell r="BA271" t="str">
            <v/>
          </cell>
          <cell r="BB271" t="str">
            <v/>
          </cell>
          <cell r="BC271" t="str">
            <v/>
          </cell>
        </row>
        <row r="272">
          <cell r="B272" t="str">
            <v>DEICUK - Air</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t="str">
            <v/>
          </cell>
          <cell r="AI272" t="str">
            <v/>
          </cell>
          <cell r="AJ272" t="str">
            <v/>
          </cell>
          <cell r="AK272" t="str">
            <v/>
          </cell>
          <cell r="AL272" t="str">
            <v/>
          </cell>
          <cell r="AM272" t="str">
            <v/>
          </cell>
          <cell r="AN272" t="str">
            <v/>
          </cell>
          <cell r="AO272" t="str">
            <v/>
          </cell>
          <cell r="AP272" t="str">
            <v/>
          </cell>
          <cell r="AQ272" t="str">
            <v/>
          </cell>
          <cell r="AR272" t="str">
            <v/>
          </cell>
          <cell r="AS272" t="str">
            <v/>
          </cell>
          <cell r="AT272" t="str">
            <v/>
          </cell>
          <cell r="AU272" t="str">
            <v/>
          </cell>
          <cell r="AV272" t="str">
            <v/>
          </cell>
          <cell r="AW272" t="str">
            <v/>
          </cell>
          <cell r="AX272" t="str">
            <v/>
          </cell>
          <cell r="AY272" t="str">
            <v/>
          </cell>
          <cell r="AZ272" t="str">
            <v/>
          </cell>
          <cell r="BA272" t="str">
            <v/>
          </cell>
          <cell r="BB272" t="str">
            <v/>
          </cell>
          <cell r="BC272" t="str">
            <v/>
          </cell>
        </row>
        <row r="273">
          <cell r="B273" t="str">
            <v>DEICUK - Sea</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2</v>
          </cell>
          <cell r="X273">
            <v>0</v>
          </cell>
          <cell r="Y273">
            <v>0</v>
          </cell>
          <cell r="Z273">
            <v>0</v>
          </cell>
          <cell r="AA273">
            <v>0</v>
          </cell>
          <cell r="AB273">
            <v>0</v>
          </cell>
          <cell r="AC273">
            <v>0</v>
          </cell>
          <cell r="AD273">
            <v>1</v>
          </cell>
          <cell r="AE273">
            <v>0</v>
          </cell>
          <cell r="AF273">
            <v>0</v>
          </cell>
          <cell r="AG273">
            <v>0</v>
          </cell>
          <cell r="AH273" t="str">
            <v/>
          </cell>
          <cell r="AI273" t="str">
            <v/>
          </cell>
          <cell r="AJ273" t="str">
            <v/>
          </cell>
          <cell r="AK273" t="str">
            <v/>
          </cell>
          <cell r="AL273" t="str">
            <v/>
          </cell>
          <cell r="AM273" t="str">
            <v/>
          </cell>
          <cell r="AN273" t="str">
            <v/>
          </cell>
          <cell r="AO273" t="str">
            <v/>
          </cell>
          <cell r="AP273" t="str">
            <v/>
          </cell>
          <cell r="AQ273" t="str">
            <v/>
          </cell>
          <cell r="AR273" t="str">
            <v/>
          </cell>
          <cell r="AS273" t="str">
            <v/>
          </cell>
          <cell r="AT273" t="str">
            <v/>
          </cell>
          <cell r="AU273" t="str">
            <v/>
          </cell>
          <cell r="AV273" t="str">
            <v/>
          </cell>
          <cell r="AW273" t="str">
            <v/>
          </cell>
          <cell r="AX273" t="str">
            <v/>
          </cell>
          <cell r="AY273" t="str">
            <v/>
          </cell>
          <cell r="AZ273" t="str">
            <v/>
          </cell>
          <cell r="BA273" t="str">
            <v/>
          </cell>
          <cell r="BB273" t="str">
            <v/>
          </cell>
          <cell r="BC273" t="str">
            <v/>
          </cell>
        </row>
        <row r="274">
          <cell r="B274" t="str">
            <v>DEL - Air</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t="str">
            <v/>
          </cell>
          <cell r="AI274" t="str">
            <v/>
          </cell>
          <cell r="AJ274" t="str">
            <v/>
          </cell>
          <cell r="AK274" t="str">
            <v/>
          </cell>
          <cell r="AL274" t="str">
            <v/>
          </cell>
          <cell r="AM274" t="str">
            <v/>
          </cell>
          <cell r="AN274" t="str">
            <v/>
          </cell>
          <cell r="AO274" t="str">
            <v/>
          </cell>
          <cell r="AP274" t="str">
            <v/>
          </cell>
          <cell r="AQ274" t="str">
            <v/>
          </cell>
          <cell r="AR274" t="str">
            <v/>
          </cell>
          <cell r="AS274" t="str">
            <v/>
          </cell>
          <cell r="AT274" t="str">
            <v/>
          </cell>
          <cell r="AU274" t="str">
            <v/>
          </cell>
          <cell r="AV274" t="str">
            <v/>
          </cell>
          <cell r="AW274" t="str">
            <v/>
          </cell>
          <cell r="AX274" t="str">
            <v/>
          </cell>
          <cell r="AY274" t="str">
            <v/>
          </cell>
          <cell r="AZ274" t="str">
            <v/>
          </cell>
          <cell r="BA274" t="str">
            <v/>
          </cell>
          <cell r="BB274" t="str">
            <v/>
          </cell>
          <cell r="BC274" t="str">
            <v/>
          </cell>
        </row>
        <row r="275">
          <cell r="B275" t="str">
            <v>DEL - Sea</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t="str">
            <v/>
          </cell>
          <cell r="AI275" t="str">
            <v/>
          </cell>
          <cell r="AJ275" t="str">
            <v/>
          </cell>
          <cell r="AK275" t="str">
            <v/>
          </cell>
          <cell r="AL275" t="str">
            <v/>
          </cell>
          <cell r="AM275" t="str">
            <v/>
          </cell>
          <cell r="AN275" t="str">
            <v/>
          </cell>
          <cell r="AO275" t="str">
            <v/>
          </cell>
          <cell r="AP275" t="str">
            <v/>
          </cell>
          <cell r="AQ275" t="str">
            <v/>
          </cell>
          <cell r="AR275" t="str">
            <v/>
          </cell>
          <cell r="AS275" t="str">
            <v/>
          </cell>
          <cell r="AT275" t="str">
            <v/>
          </cell>
          <cell r="AU275" t="str">
            <v/>
          </cell>
          <cell r="AV275" t="str">
            <v/>
          </cell>
          <cell r="AW275" t="str">
            <v/>
          </cell>
          <cell r="AX275" t="str">
            <v/>
          </cell>
          <cell r="AY275" t="str">
            <v/>
          </cell>
          <cell r="AZ275" t="str">
            <v/>
          </cell>
          <cell r="BA275" t="str">
            <v/>
          </cell>
          <cell r="BB275" t="str">
            <v/>
          </cell>
          <cell r="BC275" t="str">
            <v/>
          </cell>
        </row>
        <row r="276">
          <cell r="B276" t="str">
            <v>DEMO - Air</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t="str">
            <v/>
          </cell>
          <cell r="AI276" t="str">
            <v/>
          </cell>
          <cell r="AJ276" t="str">
            <v/>
          </cell>
          <cell r="AK276" t="str">
            <v/>
          </cell>
          <cell r="AL276" t="str">
            <v/>
          </cell>
          <cell r="AM276" t="str">
            <v/>
          </cell>
          <cell r="AN276" t="str">
            <v/>
          </cell>
          <cell r="AO276" t="str">
            <v/>
          </cell>
          <cell r="AP276" t="str">
            <v/>
          </cell>
          <cell r="AQ276" t="str">
            <v/>
          </cell>
          <cell r="AR276" t="str">
            <v/>
          </cell>
          <cell r="AS276" t="str">
            <v/>
          </cell>
          <cell r="AT276" t="str">
            <v/>
          </cell>
          <cell r="AU276" t="str">
            <v/>
          </cell>
          <cell r="AV276" t="str">
            <v/>
          </cell>
          <cell r="AW276" t="str">
            <v/>
          </cell>
          <cell r="AX276" t="str">
            <v/>
          </cell>
          <cell r="AY276" t="str">
            <v/>
          </cell>
          <cell r="AZ276" t="str">
            <v/>
          </cell>
          <cell r="BA276" t="str">
            <v/>
          </cell>
          <cell r="BB276" t="str">
            <v/>
          </cell>
          <cell r="BC276" t="str">
            <v/>
          </cell>
        </row>
        <row r="277">
          <cell r="B277" t="str">
            <v>DEMO - Sea</v>
          </cell>
          <cell r="C277">
            <v>0</v>
          </cell>
          <cell r="D277">
            <v>3</v>
          </cell>
          <cell r="E277">
            <v>0</v>
          </cell>
          <cell r="F277">
            <v>0</v>
          </cell>
          <cell r="G277">
            <v>0</v>
          </cell>
          <cell r="H277">
            <v>1</v>
          </cell>
          <cell r="I277">
            <v>0</v>
          </cell>
          <cell r="J277">
            <v>2</v>
          </cell>
          <cell r="K277">
            <v>0</v>
          </cell>
          <cell r="L277">
            <v>0</v>
          </cell>
          <cell r="M277">
            <v>2</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t="str">
            <v/>
          </cell>
          <cell r="AI277" t="str">
            <v/>
          </cell>
          <cell r="AJ277" t="str">
            <v/>
          </cell>
          <cell r="AK277" t="str">
            <v/>
          </cell>
          <cell r="AL277" t="str">
            <v/>
          </cell>
          <cell r="AM277" t="str">
            <v/>
          </cell>
          <cell r="AN277" t="str">
            <v/>
          </cell>
          <cell r="AO277" t="str">
            <v/>
          </cell>
          <cell r="AP277" t="str">
            <v/>
          </cell>
          <cell r="AQ277" t="str">
            <v/>
          </cell>
          <cell r="AR277" t="str">
            <v/>
          </cell>
          <cell r="AS277" t="str">
            <v/>
          </cell>
          <cell r="AT277" t="str">
            <v/>
          </cell>
          <cell r="AU277" t="str">
            <v/>
          </cell>
          <cell r="AV277" t="str">
            <v/>
          </cell>
          <cell r="AW277" t="str">
            <v/>
          </cell>
          <cell r="AX277" t="str">
            <v/>
          </cell>
          <cell r="AY277" t="str">
            <v/>
          </cell>
          <cell r="AZ277" t="str">
            <v/>
          </cell>
          <cell r="BA277" t="str">
            <v/>
          </cell>
          <cell r="BB277" t="str">
            <v/>
          </cell>
          <cell r="BC277" t="str">
            <v/>
          </cell>
        </row>
        <row r="278">
          <cell r="B278" t="str">
            <v>DICKS - Air</v>
          </cell>
          <cell r="C278">
            <v>0</v>
          </cell>
          <cell r="D278">
            <v>0</v>
          </cell>
          <cell r="E278">
            <v>0</v>
          </cell>
          <cell r="F278">
            <v>0</v>
          </cell>
          <cell r="G278">
            <v>2</v>
          </cell>
          <cell r="H278">
            <v>4</v>
          </cell>
          <cell r="I278">
            <v>3</v>
          </cell>
          <cell r="J278">
            <v>0</v>
          </cell>
          <cell r="K278">
            <v>1</v>
          </cell>
          <cell r="L278">
            <v>0</v>
          </cell>
          <cell r="M278">
            <v>0</v>
          </cell>
          <cell r="N278">
            <v>1</v>
          </cell>
          <cell r="O278">
            <v>0</v>
          </cell>
          <cell r="P278">
            <v>0</v>
          </cell>
          <cell r="Q278">
            <v>0</v>
          </cell>
          <cell r="R278">
            <v>0</v>
          </cell>
          <cell r="S278">
            <v>0</v>
          </cell>
          <cell r="T278">
            <v>0</v>
          </cell>
          <cell r="U278">
            <v>3</v>
          </cell>
          <cell r="V278">
            <v>0</v>
          </cell>
          <cell r="W278">
            <v>0</v>
          </cell>
          <cell r="X278">
            <v>5</v>
          </cell>
          <cell r="Y278">
            <v>0</v>
          </cell>
          <cell r="Z278">
            <v>0</v>
          </cell>
          <cell r="AA278">
            <v>0</v>
          </cell>
          <cell r="AB278">
            <v>0</v>
          </cell>
          <cell r="AC278">
            <v>0</v>
          </cell>
          <cell r="AD278">
            <v>0</v>
          </cell>
          <cell r="AE278">
            <v>0</v>
          </cell>
          <cell r="AF278">
            <v>0</v>
          </cell>
          <cell r="AG278">
            <v>0</v>
          </cell>
          <cell r="AH278" t="str">
            <v/>
          </cell>
          <cell r="AI278" t="str">
            <v/>
          </cell>
          <cell r="AJ278" t="str">
            <v/>
          </cell>
          <cell r="AK278" t="str">
            <v/>
          </cell>
          <cell r="AL278" t="str">
            <v/>
          </cell>
          <cell r="AM278" t="str">
            <v/>
          </cell>
          <cell r="AN278" t="str">
            <v/>
          </cell>
          <cell r="AO278" t="str">
            <v/>
          </cell>
          <cell r="AP278" t="str">
            <v/>
          </cell>
          <cell r="AQ278" t="str">
            <v/>
          </cell>
          <cell r="AR278" t="str">
            <v/>
          </cell>
          <cell r="AS278" t="str">
            <v/>
          </cell>
          <cell r="AT278" t="str">
            <v/>
          </cell>
          <cell r="AU278" t="str">
            <v/>
          </cell>
          <cell r="AV278" t="str">
            <v/>
          </cell>
          <cell r="AW278" t="str">
            <v/>
          </cell>
          <cell r="AX278" t="str">
            <v/>
          </cell>
          <cell r="AY278" t="str">
            <v/>
          </cell>
          <cell r="AZ278" t="str">
            <v/>
          </cell>
          <cell r="BA278" t="str">
            <v/>
          </cell>
          <cell r="BB278" t="str">
            <v/>
          </cell>
          <cell r="BC278" t="str">
            <v/>
          </cell>
        </row>
        <row r="279">
          <cell r="B279" t="str">
            <v>DICKS - Sea</v>
          </cell>
          <cell r="C279">
            <v>0</v>
          </cell>
          <cell r="D279">
            <v>9</v>
          </cell>
          <cell r="E279">
            <v>0</v>
          </cell>
          <cell r="F279">
            <v>0</v>
          </cell>
          <cell r="G279">
            <v>0</v>
          </cell>
          <cell r="H279">
            <v>0</v>
          </cell>
          <cell r="I279">
            <v>14</v>
          </cell>
          <cell r="J279">
            <v>27</v>
          </cell>
          <cell r="K279">
            <v>15</v>
          </cell>
          <cell r="L279">
            <v>4</v>
          </cell>
          <cell r="M279">
            <v>2</v>
          </cell>
          <cell r="N279">
            <v>5</v>
          </cell>
          <cell r="O279">
            <v>7</v>
          </cell>
          <cell r="P279">
            <v>0</v>
          </cell>
          <cell r="Q279">
            <v>17</v>
          </cell>
          <cell r="R279">
            <v>19</v>
          </cell>
          <cell r="S279">
            <v>4</v>
          </cell>
          <cell r="T279">
            <v>0</v>
          </cell>
          <cell r="U279">
            <v>2</v>
          </cell>
          <cell r="V279">
            <v>1</v>
          </cell>
          <cell r="W279">
            <v>18</v>
          </cell>
          <cell r="X279">
            <v>15</v>
          </cell>
          <cell r="Y279">
            <v>14</v>
          </cell>
          <cell r="Z279">
            <v>4</v>
          </cell>
          <cell r="AA279">
            <v>18</v>
          </cell>
          <cell r="AB279">
            <v>2</v>
          </cell>
          <cell r="AC279">
            <v>1</v>
          </cell>
          <cell r="AD279">
            <v>0</v>
          </cell>
          <cell r="AE279">
            <v>7</v>
          </cell>
          <cell r="AF279">
            <v>22</v>
          </cell>
          <cell r="AG279">
            <v>0</v>
          </cell>
          <cell r="AH279" t="str">
            <v/>
          </cell>
          <cell r="AI279" t="str">
            <v/>
          </cell>
          <cell r="AJ279" t="str">
            <v/>
          </cell>
          <cell r="AK279" t="str">
            <v/>
          </cell>
          <cell r="AL279" t="str">
            <v/>
          </cell>
          <cell r="AM279" t="str">
            <v/>
          </cell>
          <cell r="AN279" t="str">
            <v/>
          </cell>
          <cell r="AO279" t="str">
            <v/>
          </cell>
          <cell r="AP279" t="str">
            <v/>
          </cell>
          <cell r="AQ279" t="str">
            <v/>
          </cell>
          <cell r="AR279" t="str">
            <v/>
          </cell>
          <cell r="AS279" t="str">
            <v/>
          </cell>
          <cell r="AT279" t="str">
            <v/>
          </cell>
          <cell r="AU279" t="str">
            <v/>
          </cell>
          <cell r="AV279" t="str">
            <v/>
          </cell>
          <cell r="AW279" t="str">
            <v/>
          </cell>
          <cell r="AX279" t="str">
            <v/>
          </cell>
          <cell r="AY279" t="str">
            <v/>
          </cell>
          <cell r="AZ279" t="str">
            <v/>
          </cell>
          <cell r="BA279" t="str">
            <v/>
          </cell>
          <cell r="BB279" t="str">
            <v/>
          </cell>
          <cell r="BC279" t="str">
            <v/>
          </cell>
        </row>
        <row r="280">
          <cell r="B280" t="str">
            <v>DOLC - Air</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t="str">
            <v/>
          </cell>
          <cell r="AI280" t="str">
            <v/>
          </cell>
          <cell r="AJ280" t="str">
            <v/>
          </cell>
          <cell r="AK280" t="str">
            <v/>
          </cell>
          <cell r="AL280" t="str">
            <v/>
          </cell>
          <cell r="AM280" t="str">
            <v/>
          </cell>
          <cell r="AN280" t="str">
            <v/>
          </cell>
          <cell r="AO280" t="str">
            <v/>
          </cell>
          <cell r="AP280" t="str">
            <v/>
          </cell>
          <cell r="AQ280" t="str">
            <v/>
          </cell>
          <cell r="AR280" t="str">
            <v/>
          </cell>
          <cell r="AS280" t="str">
            <v/>
          </cell>
          <cell r="AT280" t="str">
            <v/>
          </cell>
          <cell r="AU280" t="str">
            <v/>
          </cell>
          <cell r="AV280" t="str">
            <v/>
          </cell>
          <cell r="AW280" t="str">
            <v/>
          </cell>
          <cell r="AX280" t="str">
            <v/>
          </cell>
          <cell r="AY280" t="str">
            <v/>
          </cell>
          <cell r="AZ280" t="str">
            <v/>
          </cell>
          <cell r="BA280" t="str">
            <v/>
          </cell>
          <cell r="BB280" t="str">
            <v/>
          </cell>
          <cell r="BC280" t="str">
            <v/>
          </cell>
        </row>
        <row r="281">
          <cell r="B281" t="str">
            <v>DOLC - Sea</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t="str">
            <v/>
          </cell>
          <cell r="AI281" t="str">
            <v/>
          </cell>
          <cell r="AJ281" t="str">
            <v/>
          </cell>
          <cell r="AK281" t="str">
            <v/>
          </cell>
          <cell r="AL281" t="str">
            <v/>
          </cell>
          <cell r="AM281" t="str">
            <v/>
          </cell>
          <cell r="AN281" t="str">
            <v/>
          </cell>
          <cell r="AO281" t="str">
            <v/>
          </cell>
          <cell r="AP281" t="str">
            <v/>
          </cell>
          <cell r="AQ281" t="str">
            <v/>
          </cell>
          <cell r="AR281" t="str">
            <v/>
          </cell>
          <cell r="AS281" t="str">
            <v/>
          </cell>
          <cell r="AT281" t="str">
            <v/>
          </cell>
          <cell r="AU281" t="str">
            <v/>
          </cell>
          <cell r="AV281" t="str">
            <v/>
          </cell>
          <cell r="AW281" t="str">
            <v/>
          </cell>
          <cell r="AX281" t="str">
            <v/>
          </cell>
          <cell r="AY281" t="str">
            <v/>
          </cell>
          <cell r="AZ281" t="str">
            <v/>
          </cell>
          <cell r="BA281" t="str">
            <v/>
          </cell>
          <cell r="BB281" t="str">
            <v/>
          </cell>
          <cell r="BC281" t="str">
            <v/>
          </cell>
        </row>
        <row r="282">
          <cell r="B282" t="str">
            <v>DORM - Air</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t="str">
            <v/>
          </cell>
          <cell r="AI282" t="str">
            <v/>
          </cell>
          <cell r="AJ282" t="str">
            <v/>
          </cell>
          <cell r="AK282" t="str">
            <v/>
          </cell>
          <cell r="AL282" t="str">
            <v/>
          </cell>
          <cell r="AM282" t="str">
            <v/>
          </cell>
          <cell r="AN282" t="str">
            <v/>
          </cell>
          <cell r="AO282" t="str">
            <v/>
          </cell>
          <cell r="AP282" t="str">
            <v/>
          </cell>
          <cell r="AQ282" t="str">
            <v/>
          </cell>
          <cell r="AR282" t="str">
            <v/>
          </cell>
          <cell r="AS282" t="str">
            <v/>
          </cell>
          <cell r="AT282" t="str">
            <v/>
          </cell>
          <cell r="AU282" t="str">
            <v/>
          </cell>
          <cell r="AV282" t="str">
            <v/>
          </cell>
          <cell r="AW282" t="str">
            <v/>
          </cell>
          <cell r="AX282" t="str">
            <v/>
          </cell>
          <cell r="AY282" t="str">
            <v/>
          </cell>
          <cell r="AZ282" t="str">
            <v/>
          </cell>
          <cell r="BA282" t="str">
            <v/>
          </cell>
          <cell r="BB282" t="str">
            <v/>
          </cell>
          <cell r="BC282" t="str">
            <v/>
          </cell>
        </row>
        <row r="283">
          <cell r="B283" t="str">
            <v>DORM - Sea</v>
          </cell>
          <cell r="C283">
            <v>0</v>
          </cell>
          <cell r="D283">
            <v>1</v>
          </cell>
          <cell r="E283">
            <v>0</v>
          </cell>
          <cell r="F283">
            <v>1</v>
          </cell>
          <cell r="G283">
            <v>0</v>
          </cell>
          <cell r="H283">
            <v>1</v>
          </cell>
          <cell r="I283">
            <v>0</v>
          </cell>
          <cell r="J283">
            <v>2</v>
          </cell>
          <cell r="K283">
            <v>0</v>
          </cell>
          <cell r="L283">
            <v>0</v>
          </cell>
          <cell r="M283">
            <v>0</v>
          </cell>
          <cell r="N283">
            <v>0</v>
          </cell>
          <cell r="O283">
            <v>1</v>
          </cell>
          <cell r="P283">
            <v>0</v>
          </cell>
          <cell r="Q283">
            <v>0</v>
          </cell>
          <cell r="R283">
            <v>0</v>
          </cell>
          <cell r="S283">
            <v>0</v>
          </cell>
          <cell r="T283">
            <v>1</v>
          </cell>
          <cell r="U283">
            <v>0</v>
          </cell>
          <cell r="V283">
            <v>0</v>
          </cell>
          <cell r="W283">
            <v>0</v>
          </cell>
          <cell r="X283">
            <v>0</v>
          </cell>
          <cell r="Y283">
            <v>0</v>
          </cell>
          <cell r="Z283">
            <v>0</v>
          </cell>
          <cell r="AA283">
            <v>0</v>
          </cell>
          <cell r="AB283">
            <v>1</v>
          </cell>
          <cell r="AC283">
            <v>0</v>
          </cell>
          <cell r="AD283">
            <v>0</v>
          </cell>
          <cell r="AE283">
            <v>0</v>
          </cell>
          <cell r="AF283">
            <v>1</v>
          </cell>
          <cell r="AG283">
            <v>0</v>
          </cell>
          <cell r="AH283" t="str">
            <v/>
          </cell>
          <cell r="AI283" t="str">
            <v/>
          </cell>
          <cell r="AJ283" t="str">
            <v/>
          </cell>
          <cell r="AK283" t="str">
            <v/>
          </cell>
          <cell r="AL283" t="str">
            <v/>
          </cell>
          <cell r="AM283" t="str">
            <v/>
          </cell>
          <cell r="AN283" t="str">
            <v/>
          </cell>
          <cell r="AO283" t="str">
            <v/>
          </cell>
          <cell r="AP283" t="str">
            <v/>
          </cell>
          <cell r="AQ283" t="str">
            <v/>
          </cell>
          <cell r="AR283" t="str">
            <v/>
          </cell>
          <cell r="AS283" t="str">
            <v/>
          </cell>
          <cell r="AT283" t="str">
            <v/>
          </cell>
          <cell r="AU283" t="str">
            <v/>
          </cell>
          <cell r="AV283" t="str">
            <v/>
          </cell>
          <cell r="AW283" t="str">
            <v/>
          </cell>
          <cell r="AX283" t="str">
            <v/>
          </cell>
          <cell r="AY283" t="str">
            <v/>
          </cell>
          <cell r="AZ283" t="str">
            <v/>
          </cell>
          <cell r="BA283" t="str">
            <v/>
          </cell>
          <cell r="BB283" t="str">
            <v/>
          </cell>
          <cell r="BC283" t="str">
            <v/>
          </cell>
        </row>
        <row r="284">
          <cell r="B284" t="str">
            <v>DORMAN - Air</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t="str">
            <v/>
          </cell>
          <cell r="AI284" t="str">
            <v/>
          </cell>
          <cell r="AJ284" t="str">
            <v/>
          </cell>
          <cell r="AK284" t="str">
            <v/>
          </cell>
          <cell r="AL284" t="str">
            <v/>
          </cell>
          <cell r="AM284" t="str">
            <v/>
          </cell>
          <cell r="AN284" t="str">
            <v/>
          </cell>
          <cell r="AO284" t="str">
            <v/>
          </cell>
          <cell r="AP284" t="str">
            <v/>
          </cell>
          <cell r="AQ284" t="str">
            <v/>
          </cell>
          <cell r="AR284" t="str">
            <v/>
          </cell>
          <cell r="AS284" t="str">
            <v/>
          </cell>
          <cell r="AT284" t="str">
            <v/>
          </cell>
          <cell r="AU284" t="str">
            <v/>
          </cell>
          <cell r="AV284" t="str">
            <v/>
          </cell>
          <cell r="AW284" t="str">
            <v/>
          </cell>
          <cell r="AX284" t="str">
            <v/>
          </cell>
          <cell r="AY284" t="str">
            <v/>
          </cell>
          <cell r="AZ284" t="str">
            <v/>
          </cell>
          <cell r="BA284" t="str">
            <v/>
          </cell>
          <cell r="BB284" t="str">
            <v/>
          </cell>
          <cell r="BC284" t="str">
            <v/>
          </cell>
        </row>
        <row r="285">
          <cell r="B285" t="str">
            <v>DORMAN - Sea</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t="str">
            <v/>
          </cell>
          <cell r="AI285" t="str">
            <v/>
          </cell>
          <cell r="AJ285" t="str">
            <v/>
          </cell>
          <cell r="AK285" t="str">
            <v/>
          </cell>
          <cell r="AL285" t="str">
            <v/>
          </cell>
          <cell r="AM285" t="str">
            <v/>
          </cell>
          <cell r="AN285" t="str">
            <v/>
          </cell>
          <cell r="AO285" t="str">
            <v/>
          </cell>
          <cell r="AP285" t="str">
            <v/>
          </cell>
          <cell r="AQ285" t="str">
            <v/>
          </cell>
          <cell r="AR285" t="str">
            <v/>
          </cell>
          <cell r="AS285" t="str">
            <v/>
          </cell>
          <cell r="AT285" t="str">
            <v/>
          </cell>
          <cell r="AU285" t="str">
            <v/>
          </cell>
          <cell r="AV285" t="str">
            <v/>
          </cell>
          <cell r="AW285" t="str">
            <v/>
          </cell>
          <cell r="AX285" t="str">
            <v/>
          </cell>
          <cell r="AY285" t="str">
            <v/>
          </cell>
          <cell r="AZ285" t="str">
            <v/>
          </cell>
          <cell r="BA285" t="str">
            <v/>
          </cell>
          <cell r="BB285" t="str">
            <v/>
          </cell>
          <cell r="BC285" t="str">
            <v/>
          </cell>
        </row>
        <row r="286">
          <cell r="B286" t="str">
            <v>DRESSB - Air</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t="str">
            <v/>
          </cell>
          <cell r="AI286" t="str">
            <v/>
          </cell>
          <cell r="AJ286" t="str">
            <v/>
          </cell>
          <cell r="AK286" t="str">
            <v/>
          </cell>
          <cell r="AL286" t="str">
            <v/>
          </cell>
          <cell r="AM286" t="str">
            <v/>
          </cell>
          <cell r="AN286" t="str">
            <v/>
          </cell>
          <cell r="AO286" t="str">
            <v/>
          </cell>
          <cell r="AP286" t="str">
            <v/>
          </cell>
          <cell r="AQ286" t="str">
            <v/>
          </cell>
          <cell r="AR286" t="str">
            <v/>
          </cell>
          <cell r="AS286" t="str">
            <v/>
          </cell>
          <cell r="AT286" t="str">
            <v/>
          </cell>
          <cell r="AU286" t="str">
            <v/>
          </cell>
          <cell r="AV286" t="str">
            <v/>
          </cell>
          <cell r="AW286" t="str">
            <v/>
          </cell>
          <cell r="AX286" t="str">
            <v/>
          </cell>
          <cell r="AY286" t="str">
            <v/>
          </cell>
          <cell r="AZ286" t="str">
            <v/>
          </cell>
          <cell r="BA286" t="str">
            <v/>
          </cell>
          <cell r="BB286" t="str">
            <v/>
          </cell>
          <cell r="BC286" t="str">
            <v/>
          </cell>
        </row>
        <row r="287">
          <cell r="B287" t="str">
            <v>DRESSB - Sea</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t="str">
            <v/>
          </cell>
          <cell r="AI287" t="str">
            <v/>
          </cell>
          <cell r="AJ287" t="str">
            <v/>
          </cell>
          <cell r="AK287" t="str">
            <v/>
          </cell>
          <cell r="AL287" t="str">
            <v/>
          </cell>
          <cell r="AM287" t="str">
            <v/>
          </cell>
          <cell r="AN287" t="str">
            <v/>
          </cell>
          <cell r="AO287" t="str">
            <v/>
          </cell>
          <cell r="AP287" t="str">
            <v/>
          </cell>
          <cell r="AQ287" t="str">
            <v/>
          </cell>
          <cell r="AR287" t="str">
            <v/>
          </cell>
          <cell r="AS287" t="str">
            <v/>
          </cell>
          <cell r="AT287" t="str">
            <v/>
          </cell>
          <cell r="AU287" t="str">
            <v/>
          </cell>
          <cell r="AV287" t="str">
            <v/>
          </cell>
          <cell r="AW287" t="str">
            <v/>
          </cell>
          <cell r="AX287" t="str">
            <v/>
          </cell>
          <cell r="AY287" t="str">
            <v/>
          </cell>
          <cell r="AZ287" t="str">
            <v/>
          </cell>
          <cell r="BA287" t="str">
            <v/>
          </cell>
          <cell r="BB287" t="str">
            <v/>
          </cell>
          <cell r="BC287" t="str">
            <v/>
          </cell>
        </row>
        <row r="288">
          <cell r="B288" t="str">
            <v>DRESSC - Air</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t="str">
            <v/>
          </cell>
          <cell r="AI288" t="str">
            <v/>
          </cell>
          <cell r="AJ288" t="str">
            <v/>
          </cell>
          <cell r="AK288" t="str">
            <v/>
          </cell>
          <cell r="AL288" t="str">
            <v/>
          </cell>
          <cell r="AM288" t="str">
            <v/>
          </cell>
          <cell r="AN288" t="str">
            <v/>
          </cell>
          <cell r="AO288" t="str">
            <v/>
          </cell>
          <cell r="AP288" t="str">
            <v/>
          </cell>
          <cell r="AQ288" t="str">
            <v/>
          </cell>
          <cell r="AR288" t="str">
            <v/>
          </cell>
          <cell r="AS288" t="str">
            <v/>
          </cell>
          <cell r="AT288" t="str">
            <v/>
          </cell>
          <cell r="AU288" t="str">
            <v/>
          </cell>
          <cell r="AV288" t="str">
            <v/>
          </cell>
          <cell r="AW288" t="str">
            <v/>
          </cell>
          <cell r="AX288" t="str">
            <v/>
          </cell>
          <cell r="AY288" t="str">
            <v/>
          </cell>
          <cell r="AZ288" t="str">
            <v/>
          </cell>
          <cell r="BA288" t="str">
            <v/>
          </cell>
          <cell r="BB288" t="str">
            <v/>
          </cell>
          <cell r="BC288" t="str">
            <v/>
          </cell>
        </row>
        <row r="289">
          <cell r="B289" t="str">
            <v>DRESSC - Sea</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t="str">
            <v/>
          </cell>
          <cell r="AI289" t="str">
            <v/>
          </cell>
          <cell r="AJ289" t="str">
            <v/>
          </cell>
          <cell r="AK289" t="str">
            <v/>
          </cell>
          <cell r="AL289" t="str">
            <v/>
          </cell>
          <cell r="AM289" t="str">
            <v/>
          </cell>
          <cell r="AN289" t="str">
            <v/>
          </cell>
          <cell r="AO289" t="str">
            <v/>
          </cell>
          <cell r="AP289" t="str">
            <v/>
          </cell>
          <cell r="AQ289" t="str">
            <v/>
          </cell>
          <cell r="AR289" t="str">
            <v/>
          </cell>
          <cell r="AS289" t="str">
            <v/>
          </cell>
          <cell r="AT289" t="str">
            <v/>
          </cell>
          <cell r="AU289" t="str">
            <v/>
          </cell>
          <cell r="AV289" t="str">
            <v/>
          </cell>
          <cell r="AW289" t="str">
            <v/>
          </cell>
          <cell r="AX289" t="str">
            <v/>
          </cell>
          <cell r="AY289" t="str">
            <v/>
          </cell>
          <cell r="AZ289" t="str">
            <v/>
          </cell>
          <cell r="BA289" t="str">
            <v/>
          </cell>
          <cell r="BB289" t="str">
            <v/>
          </cell>
          <cell r="BC289" t="str">
            <v/>
          </cell>
        </row>
        <row r="290">
          <cell r="B290" t="str">
            <v>DRESSL - Air</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t="str">
            <v/>
          </cell>
          <cell r="AI290" t="str">
            <v/>
          </cell>
          <cell r="AJ290" t="str">
            <v/>
          </cell>
          <cell r="AK290" t="str">
            <v/>
          </cell>
          <cell r="AL290" t="str">
            <v/>
          </cell>
          <cell r="AM290" t="str">
            <v/>
          </cell>
          <cell r="AN290" t="str">
            <v/>
          </cell>
          <cell r="AO290" t="str">
            <v/>
          </cell>
          <cell r="AP290" t="str">
            <v/>
          </cell>
          <cell r="AQ290" t="str">
            <v/>
          </cell>
          <cell r="AR290" t="str">
            <v/>
          </cell>
          <cell r="AS290" t="str">
            <v/>
          </cell>
          <cell r="AT290" t="str">
            <v/>
          </cell>
          <cell r="AU290" t="str">
            <v/>
          </cell>
          <cell r="AV290" t="str">
            <v/>
          </cell>
          <cell r="AW290" t="str">
            <v/>
          </cell>
          <cell r="AX290" t="str">
            <v/>
          </cell>
          <cell r="AY290" t="str">
            <v/>
          </cell>
          <cell r="AZ290" t="str">
            <v/>
          </cell>
          <cell r="BA290" t="str">
            <v/>
          </cell>
          <cell r="BB290" t="str">
            <v/>
          </cell>
          <cell r="BC290" t="str">
            <v/>
          </cell>
        </row>
        <row r="291">
          <cell r="B291" t="str">
            <v>DRESSL - Sea</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t="str">
            <v/>
          </cell>
          <cell r="AI291" t="str">
            <v/>
          </cell>
          <cell r="AJ291" t="str">
            <v/>
          </cell>
          <cell r="AK291" t="str">
            <v/>
          </cell>
          <cell r="AL291" t="str">
            <v/>
          </cell>
          <cell r="AM291" t="str">
            <v/>
          </cell>
          <cell r="AN291" t="str">
            <v/>
          </cell>
          <cell r="AO291" t="str">
            <v/>
          </cell>
          <cell r="AP291" t="str">
            <v/>
          </cell>
          <cell r="AQ291" t="str">
            <v/>
          </cell>
          <cell r="AR291" t="str">
            <v/>
          </cell>
          <cell r="AS291" t="str">
            <v/>
          </cell>
          <cell r="AT291" t="str">
            <v/>
          </cell>
          <cell r="AU291" t="str">
            <v/>
          </cell>
          <cell r="AV291" t="str">
            <v/>
          </cell>
          <cell r="AW291" t="str">
            <v/>
          </cell>
          <cell r="AX291" t="str">
            <v/>
          </cell>
          <cell r="AY291" t="str">
            <v/>
          </cell>
          <cell r="AZ291" t="str">
            <v/>
          </cell>
          <cell r="BA291" t="str">
            <v/>
          </cell>
          <cell r="BB291" t="str">
            <v/>
          </cell>
          <cell r="BC291" t="str">
            <v/>
          </cell>
        </row>
        <row r="292">
          <cell r="B292" t="str">
            <v>DSAQSP - Air</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t="str">
            <v/>
          </cell>
          <cell r="AI292" t="str">
            <v/>
          </cell>
          <cell r="AJ292" t="str">
            <v/>
          </cell>
          <cell r="AK292" t="str">
            <v/>
          </cell>
          <cell r="AL292" t="str">
            <v/>
          </cell>
          <cell r="AM292" t="str">
            <v/>
          </cell>
          <cell r="AN292" t="str">
            <v/>
          </cell>
          <cell r="AO292" t="str">
            <v/>
          </cell>
          <cell r="AP292" t="str">
            <v/>
          </cell>
          <cell r="AQ292" t="str">
            <v/>
          </cell>
          <cell r="AR292" t="str">
            <v/>
          </cell>
          <cell r="AS292" t="str">
            <v/>
          </cell>
          <cell r="AT292" t="str">
            <v/>
          </cell>
          <cell r="AU292" t="str">
            <v/>
          </cell>
          <cell r="AV292" t="str">
            <v/>
          </cell>
          <cell r="AW292" t="str">
            <v/>
          </cell>
          <cell r="AX292" t="str">
            <v/>
          </cell>
          <cell r="AY292" t="str">
            <v/>
          </cell>
          <cell r="AZ292" t="str">
            <v/>
          </cell>
          <cell r="BA292" t="str">
            <v/>
          </cell>
          <cell r="BB292" t="str">
            <v/>
          </cell>
          <cell r="BC292" t="str">
            <v/>
          </cell>
        </row>
        <row r="293">
          <cell r="B293" t="str">
            <v>DSAQSP - Sea</v>
          </cell>
          <cell r="C293">
            <v>1</v>
          </cell>
          <cell r="D293">
            <v>0</v>
          </cell>
          <cell r="E293">
            <v>1</v>
          </cell>
          <cell r="F293">
            <v>0</v>
          </cell>
          <cell r="G293">
            <v>0</v>
          </cell>
          <cell r="H293">
            <v>0</v>
          </cell>
          <cell r="I293">
            <v>0</v>
          </cell>
          <cell r="J293">
            <v>1</v>
          </cell>
          <cell r="K293">
            <v>0</v>
          </cell>
          <cell r="L293">
            <v>1</v>
          </cell>
          <cell r="M293">
            <v>0</v>
          </cell>
          <cell r="N293">
            <v>1</v>
          </cell>
          <cell r="O293">
            <v>0</v>
          </cell>
          <cell r="P293">
            <v>0</v>
          </cell>
          <cell r="Q293">
            <v>0</v>
          </cell>
          <cell r="R293">
            <v>0</v>
          </cell>
          <cell r="S293">
            <v>0</v>
          </cell>
          <cell r="T293">
            <v>0</v>
          </cell>
          <cell r="U293">
            <v>0</v>
          </cell>
          <cell r="V293">
            <v>1</v>
          </cell>
          <cell r="W293">
            <v>1</v>
          </cell>
          <cell r="X293">
            <v>0</v>
          </cell>
          <cell r="Y293">
            <v>1</v>
          </cell>
          <cell r="Z293">
            <v>0</v>
          </cell>
          <cell r="AA293">
            <v>0</v>
          </cell>
          <cell r="AB293">
            <v>1</v>
          </cell>
          <cell r="AC293">
            <v>0</v>
          </cell>
          <cell r="AD293">
            <v>1</v>
          </cell>
          <cell r="AE293">
            <v>0</v>
          </cell>
          <cell r="AF293">
            <v>0</v>
          </cell>
          <cell r="AG293">
            <v>0</v>
          </cell>
          <cell r="AH293" t="str">
            <v/>
          </cell>
          <cell r="AI293" t="str">
            <v/>
          </cell>
          <cell r="AJ293" t="str">
            <v/>
          </cell>
          <cell r="AK293" t="str">
            <v/>
          </cell>
          <cell r="AL293" t="str">
            <v/>
          </cell>
          <cell r="AM293" t="str">
            <v/>
          </cell>
          <cell r="AN293" t="str">
            <v/>
          </cell>
          <cell r="AO293" t="str">
            <v/>
          </cell>
          <cell r="AP293" t="str">
            <v/>
          </cell>
          <cell r="AQ293" t="str">
            <v/>
          </cell>
          <cell r="AR293" t="str">
            <v/>
          </cell>
          <cell r="AS293" t="str">
            <v/>
          </cell>
          <cell r="AT293" t="str">
            <v/>
          </cell>
          <cell r="AU293" t="str">
            <v/>
          </cell>
          <cell r="AV293" t="str">
            <v/>
          </cell>
          <cell r="AW293" t="str">
            <v/>
          </cell>
          <cell r="AX293" t="str">
            <v/>
          </cell>
          <cell r="AY293" t="str">
            <v/>
          </cell>
          <cell r="AZ293" t="str">
            <v/>
          </cell>
          <cell r="BA293" t="str">
            <v/>
          </cell>
          <cell r="BB293" t="str">
            <v/>
          </cell>
          <cell r="BC293" t="str">
            <v/>
          </cell>
        </row>
        <row r="294">
          <cell r="B294" t="str">
            <v>EAM - Air</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t="str">
            <v/>
          </cell>
          <cell r="AI294" t="str">
            <v/>
          </cell>
          <cell r="AJ294" t="str">
            <v/>
          </cell>
          <cell r="AK294" t="str">
            <v/>
          </cell>
          <cell r="AL294" t="str">
            <v/>
          </cell>
          <cell r="AM294" t="str">
            <v/>
          </cell>
          <cell r="AN294" t="str">
            <v/>
          </cell>
          <cell r="AO294" t="str">
            <v/>
          </cell>
          <cell r="AP294" t="str">
            <v/>
          </cell>
          <cell r="AQ294" t="str">
            <v/>
          </cell>
          <cell r="AR294" t="str">
            <v/>
          </cell>
          <cell r="AS294" t="str">
            <v/>
          </cell>
          <cell r="AT294" t="str">
            <v/>
          </cell>
          <cell r="AU294" t="str">
            <v/>
          </cell>
          <cell r="AV294" t="str">
            <v/>
          </cell>
          <cell r="AW294" t="str">
            <v/>
          </cell>
          <cell r="AX294" t="str">
            <v/>
          </cell>
          <cell r="AY294" t="str">
            <v/>
          </cell>
          <cell r="AZ294" t="str">
            <v/>
          </cell>
          <cell r="BA294" t="str">
            <v/>
          </cell>
          <cell r="BB294" t="str">
            <v/>
          </cell>
          <cell r="BC294" t="str">
            <v/>
          </cell>
        </row>
        <row r="295">
          <cell r="B295" t="str">
            <v>EAM - Sea</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t="str">
            <v/>
          </cell>
          <cell r="AI295" t="str">
            <v/>
          </cell>
          <cell r="AJ295" t="str">
            <v/>
          </cell>
          <cell r="AK295" t="str">
            <v/>
          </cell>
          <cell r="AL295" t="str">
            <v/>
          </cell>
          <cell r="AM295" t="str">
            <v/>
          </cell>
          <cell r="AN295" t="str">
            <v/>
          </cell>
          <cell r="AO295" t="str">
            <v/>
          </cell>
          <cell r="AP295" t="str">
            <v/>
          </cell>
          <cell r="AQ295" t="str">
            <v/>
          </cell>
          <cell r="AR295" t="str">
            <v/>
          </cell>
          <cell r="AS295" t="str">
            <v/>
          </cell>
          <cell r="AT295" t="str">
            <v/>
          </cell>
          <cell r="AU295" t="str">
            <v/>
          </cell>
          <cell r="AV295" t="str">
            <v/>
          </cell>
          <cell r="AW295" t="str">
            <v/>
          </cell>
          <cell r="AX295" t="str">
            <v/>
          </cell>
          <cell r="AY295" t="str">
            <v/>
          </cell>
          <cell r="AZ295" t="str">
            <v/>
          </cell>
          <cell r="BA295" t="str">
            <v/>
          </cell>
          <cell r="BB295" t="str">
            <v/>
          </cell>
          <cell r="BC295" t="str">
            <v/>
          </cell>
        </row>
        <row r="296">
          <cell r="B296" t="str">
            <v>EASTER - Air</v>
          </cell>
          <cell r="C296">
            <v>0</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t="str">
            <v/>
          </cell>
          <cell r="AI296" t="str">
            <v/>
          </cell>
          <cell r="AJ296" t="str">
            <v/>
          </cell>
          <cell r="AK296" t="str">
            <v/>
          </cell>
          <cell r="AL296" t="str">
            <v/>
          </cell>
          <cell r="AM296" t="str">
            <v/>
          </cell>
          <cell r="AN296" t="str">
            <v/>
          </cell>
          <cell r="AO296" t="str">
            <v/>
          </cell>
          <cell r="AP296" t="str">
            <v/>
          </cell>
          <cell r="AQ296" t="str">
            <v/>
          </cell>
          <cell r="AR296" t="str">
            <v/>
          </cell>
          <cell r="AS296" t="str">
            <v/>
          </cell>
          <cell r="AT296" t="str">
            <v/>
          </cell>
          <cell r="AU296" t="str">
            <v/>
          </cell>
          <cell r="AV296" t="str">
            <v/>
          </cell>
          <cell r="AW296" t="str">
            <v/>
          </cell>
          <cell r="AX296" t="str">
            <v/>
          </cell>
          <cell r="AY296" t="str">
            <v/>
          </cell>
          <cell r="AZ296" t="str">
            <v/>
          </cell>
          <cell r="BA296" t="str">
            <v/>
          </cell>
          <cell r="BB296" t="str">
            <v/>
          </cell>
          <cell r="BC296" t="str">
            <v/>
          </cell>
        </row>
        <row r="297">
          <cell r="B297" t="str">
            <v>EASTER - Sea</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t="str">
            <v/>
          </cell>
          <cell r="AI297" t="str">
            <v/>
          </cell>
          <cell r="AJ297" t="str">
            <v/>
          </cell>
          <cell r="AK297" t="str">
            <v/>
          </cell>
          <cell r="AL297" t="str">
            <v/>
          </cell>
          <cell r="AM297" t="str">
            <v/>
          </cell>
          <cell r="AN297" t="str">
            <v/>
          </cell>
          <cell r="AO297" t="str">
            <v/>
          </cell>
          <cell r="AP297" t="str">
            <v/>
          </cell>
          <cell r="AQ297" t="str">
            <v/>
          </cell>
          <cell r="AR297" t="str">
            <v/>
          </cell>
          <cell r="AS297" t="str">
            <v/>
          </cell>
          <cell r="AT297" t="str">
            <v/>
          </cell>
          <cell r="AU297" t="str">
            <v/>
          </cell>
          <cell r="AV297" t="str">
            <v/>
          </cell>
          <cell r="AW297" t="str">
            <v/>
          </cell>
          <cell r="AX297" t="str">
            <v/>
          </cell>
          <cell r="AY297" t="str">
            <v/>
          </cell>
          <cell r="AZ297" t="str">
            <v/>
          </cell>
          <cell r="BA297" t="str">
            <v/>
          </cell>
          <cell r="BB297" t="str">
            <v/>
          </cell>
          <cell r="BC297" t="str">
            <v/>
          </cell>
        </row>
        <row r="298">
          <cell r="B298" t="str">
            <v>EBACO - Air</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t="str">
            <v/>
          </cell>
          <cell r="AI298" t="str">
            <v/>
          </cell>
          <cell r="AJ298" t="str">
            <v/>
          </cell>
          <cell r="AK298" t="str">
            <v/>
          </cell>
          <cell r="AL298" t="str">
            <v/>
          </cell>
          <cell r="AM298" t="str">
            <v/>
          </cell>
          <cell r="AN298" t="str">
            <v/>
          </cell>
          <cell r="AO298" t="str">
            <v/>
          </cell>
          <cell r="AP298" t="str">
            <v/>
          </cell>
          <cell r="AQ298" t="str">
            <v/>
          </cell>
          <cell r="AR298" t="str">
            <v/>
          </cell>
          <cell r="AS298" t="str">
            <v/>
          </cell>
          <cell r="AT298" t="str">
            <v/>
          </cell>
          <cell r="AU298" t="str">
            <v/>
          </cell>
          <cell r="AV298" t="str">
            <v/>
          </cell>
          <cell r="AW298" t="str">
            <v/>
          </cell>
          <cell r="AX298" t="str">
            <v/>
          </cell>
          <cell r="AY298" t="str">
            <v/>
          </cell>
          <cell r="AZ298" t="str">
            <v/>
          </cell>
          <cell r="BA298" t="str">
            <v/>
          </cell>
          <cell r="BB298" t="str">
            <v/>
          </cell>
          <cell r="BC298" t="str">
            <v/>
          </cell>
        </row>
        <row r="299">
          <cell r="B299" t="str">
            <v>EBACO - Sea</v>
          </cell>
          <cell r="C299">
            <v>0</v>
          </cell>
          <cell r="D299">
            <v>0</v>
          </cell>
          <cell r="E299">
            <v>0</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t="str">
            <v/>
          </cell>
          <cell r="AI299" t="str">
            <v/>
          </cell>
          <cell r="AJ299" t="str">
            <v/>
          </cell>
          <cell r="AK299" t="str">
            <v/>
          </cell>
          <cell r="AL299" t="str">
            <v/>
          </cell>
          <cell r="AM299" t="str">
            <v/>
          </cell>
          <cell r="AN299" t="str">
            <v/>
          </cell>
          <cell r="AO299" t="str">
            <v/>
          </cell>
          <cell r="AP299" t="str">
            <v/>
          </cell>
          <cell r="AQ299" t="str">
            <v/>
          </cell>
          <cell r="AR299" t="str">
            <v/>
          </cell>
          <cell r="AS299" t="str">
            <v/>
          </cell>
          <cell r="AT299" t="str">
            <v/>
          </cell>
          <cell r="AU299" t="str">
            <v/>
          </cell>
          <cell r="AV299" t="str">
            <v/>
          </cell>
          <cell r="AW299" t="str">
            <v/>
          </cell>
          <cell r="AX299" t="str">
            <v/>
          </cell>
          <cell r="AY299" t="str">
            <v/>
          </cell>
          <cell r="AZ299" t="str">
            <v/>
          </cell>
          <cell r="BA299" t="str">
            <v/>
          </cell>
          <cell r="BB299" t="str">
            <v/>
          </cell>
          <cell r="BC299" t="str">
            <v/>
          </cell>
        </row>
        <row r="300">
          <cell r="B300" t="str">
            <v>EBSI - Air</v>
          </cell>
          <cell r="C300">
            <v>0</v>
          </cell>
          <cell r="D300">
            <v>0</v>
          </cell>
          <cell r="E300">
            <v>0</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t="str">
            <v/>
          </cell>
          <cell r="AI300" t="str">
            <v/>
          </cell>
          <cell r="AJ300" t="str">
            <v/>
          </cell>
          <cell r="AK300" t="str">
            <v/>
          </cell>
          <cell r="AL300" t="str">
            <v/>
          </cell>
          <cell r="AM300" t="str">
            <v/>
          </cell>
          <cell r="AN300" t="str">
            <v/>
          </cell>
          <cell r="AO300" t="str">
            <v/>
          </cell>
          <cell r="AP300" t="str">
            <v/>
          </cell>
          <cell r="AQ300" t="str">
            <v/>
          </cell>
          <cell r="AR300" t="str">
            <v/>
          </cell>
          <cell r="AS300" t="str">
            <v/>
          </cell>
          <cell r="AT300" t="str">
            <v/>
          </cell>
          <cell r="AU300" t="str">
            <v/>
          </cell>
          <cell r="AV300" t="str">
            <v/>
          </cell>
          <cell r="AW300" t="str">
            <v/>
          </cell>
          <cell r="AX300" t="str">
            <v/>
          </cell>
          <cell r="AY300" t="str">
            <v/>
          </cell>
          <cell r="AZ300" t="str">
            <v/>
          </cell>
          <cell r="BA300" t="str">
            <v/>
          </cell>
          <cell r="BB300" t="str">
            <v/>
          </cell>
          <cell r="BC300" t="str">
            <v/>
          </cell>
        </row>
        <row r="301">
          <cell r="B301" t="str">
            <v>EBSI - Sea</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t="str">
            <v/>
          </cell>
          <cell r="AI301" t="str">
            <v/>
          </cell>
          <cell r="AJ301" t="str">
            <v/>
          </cell>
          <cell r="AK301" t="str">
            <v/>
          </cell>
          <cell r="AL301" t="str">
            <v/>
          </cell>
          <cell r="AM301" t="str">
            <v/>
          </cell>
          <cell r="AN301" t="str">
            <v/>
          </cell>
          <cell r="AO301" t="str">
            <v/>
          </cell>
          <cell r="AP301" t="str">
            <v/>
          </cell>
          <cell r="AQ301" t="str">
            <v/>
          </cell>
          <cell r="AR301" t="str">
            <v/>
          </cell>
          <cell r="AS301" t="str">
            <v/>
          </cell>
          <cell r="AT301" t="str">
            <v/>
          </cell>
          <cell r="AU301" t="str">
            <v/>
          </cell>
          <cell r="AV301" t="str">
            <v/>
          </cell>
          <cell r="AW301" t="str">
            <v/>
          </cell>
          <cell r="AX301" t="str">
            <v/>
          </cell>
          <cell r="AY301" t="str">
            <v/>
          </cell>
          <cell r="AZ301" t="str">
            <v/>
          </cell>
          <cell r="BA301" t="str">
            <v/>
          </cell>
          <cell r="BB301" t="str">
            <v/>
          </cell>
          <cell r="BC301" t="str">
            <v/>
          </cell>
        </row>
        <row r="302">
          <cell r="B302" t="str">
            <v>EDDIE - Air</v>
          </cell>
          <cell r="C302">
            <v>0</v>
          </cell>
          <cell r="D302">
            <v>0</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t="str">
            <v/>
          </cell>
          <cell r="AI302" t="str">
            <v/>
          </cell>
          <cell r="AJ302" t="str">
            <v/>
          </cell>
          <cell r="AK302" t="str">
            <v/>
          </cell>
          <cell r="AL302" t="str">
            <v/>
          </cell>
          <cell r="AM302" t="str">
            <v/>
          </cell>
          <cell r="AN302" t="str">
            <v/>
          </cell>
          <cell r="AO302" t="str">
            <v/>
          </cell>
          <cell r="AP302" t="str">
            <v/>
          </cell>
          <cell r="AQ302" t="str">
            <v/>
          </cell>
          <cell r="AR302" t="str">
            <v/>
          </cell>
          <cell r="AS302" t="str">
            <v/>
          </cell>
          <cell r="AT302" t="str">
            <v/>
          </cell>
          <cell r="AU302" t="str">
            <v/>
          </cell>
          <cell r="AV302" t="str">
            <v/>
          </cell>
          <cell r="AW302" t="str">
            <v/>
          </cell>
          <cell r="AX302" t="str">
            <v/>
          </cell>
          <cell r="AY302" t="str">
            <v/>
          </cell>
          <cell r="AZ302" t="str">
            <v/>
          </cell>
          <cell r="BA302" t="str">
            <v/>
          </cell>
          <cell r="BB302" t="str">
            <v/>
          </cell>
          <cell r="BC302" t="str">
            <v/>
          </cell>
        </row>
        <row r="303">
          <cell r="B303" t="str">
            <v>EDDIE - Sea</v>
          </cell>
          <cell r="C303">
            <v>0</v>
          </cell>
          <cell r="D303">
            <v>0</v>
          </cell>
          <cell r="E303">
            <v>0</v>
          </cell>
          <cell r="F303">
            <v>0</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t="str">
            <v/>
          </cell>
          <cell r="AI303" t="str">
            <v/>
          </cell>
          <cell r="AJ303" t="str">
            <v/>
          </cell>
          <cell r="AK303" t="str">
            <v/>
          </cell>
          <cell r="AL303" t="str">
            <v/>
          </cell>
          <cell r="AM303" t="str">
            <v/>
          </cell>
          <cell r="AN303" t="str">
            <v/>
          </cell>
          <cell r="AO303" t="str">
            <v/>
          </cell>
          <cell r="AP303" t="str">
            <v/>
          </cell>
          <cell r="AQ303" t="str">
            <v/>
          </cell>
          <cell r="AR303" t="str">
            <v/>
          </cell>
          <cell r="AS303" t="str">
            <v/>
          </cell>
          <cell r="AT303" t="str">
            <v/>
          </cell>
          <cell r="AU303" t="str">
            <v/>
          </cell>
          <cell r="AV303" t="str">
            <v/>
          </cell>
          <cell r="AW303" t="str">
            <v/>
          </cell>
          <cell r="AX303" t="str">
            <v/>
          </cell>
          <cell r="AY303" t="str">
            <v/>
          </cell>
          <cell r="AZ303" t="str">
            <v/>
          </cell>
          <cell r="BA303" t="str">
            <v/>
          </cell>
          <cell r="BB303" t="str">
            <v/>
          </cell>
          <cell r="BC303" t="str">
            <v/>
          </cell>
        </row>
        <row r="304">
          <cell r="B304" t="str">
            <v>EDDIEB - Air</v>
          </cell>
          <cell r="C304">
            <v>1</v>
          </cell>
          <cell r="D304">
            <v>1</v>
          </cell>
          <cell r="E304">
            <v>0</v>
          </cell>
          <cell r="F304">
            <v>0</v>
          </cell>
          <cell r="G304">
            <v>0</v>
          </cell>
          <cell r="H304">
            <v>0</v>
          </cell>
          <cell r="I304">
            <v>0</v>
          </cell>
          <cell r="J304">
            <v>0</v>
          </cell>
          <cell r="K304">
            <v>0</v>
          </cell>
          <cell r="L304">
            <v>1</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1</v>
          </cell>
          <cell r="AB304">
            <v>0</v>
          </cell>
          <cell r="AC304">
            <v>0</v>
          </cell>
          <cell r="AD304">
            <v>0</v>
          </cell>
          <cell r="AE304">
            <v>1</v>
          </cell>
          <cell r="AF304">
            <v>0</v>
          </cell>
          <cell r="AG304">
            <v>0</v>
          </cell>
          <cell r="AH304" t="str">
            <v/>
          </cell>
          <cell r="AI304" t="str">
            <v/>
          </cell>
          <cell r="AJ304" t="str">
            <v/>
          </cell>
          <cell r="AK304" t="str">
            <v/>
          </cell>
          <cell r="AL304" t="str">
            <v/>
          </cell>
          <cell r="AM304" t="str">
            <v/>
          </cell>
          <cell r="AN304" t="str">
            <v/>
          </cell>
          <cell r="AO304" t="str">
            <v/>
          </cell>
          <cell r="AP304" t="str">
            <v/>
          </cell>
          <cell r="AQ304" t="str">
            <v/>
          </cell>
          <cell r="AR304" t="str">
            <v/>
          </cell>
          <cell r="AS304" t="str">
            <v/>
          </cell>
          <cell r="AT304" t="str">
            <v/>
          </cell>
          <cell r="AU304" t="str">
            <v/>
          </cell>
          <cell r="AV304" t="str">
            <v/>
          </cell>
          <cell r="AW304" t="str">
            <v/>
          </cell>
          <cell r="AX304" t="str">
            <v/>
          </cell>
          <cell r="AY304" t="str">
            <v/>
          </cell>
          <cell r="AZ304" t="str">
            <v/>
          </cell>
          <cell r="BA304" t="str">
            <v/>
          </cell>
          <cell r="BB304" t="str">
            <v/>
          </cell>
          <cell r="BC304" t="str">
            <v/>
          </cell>
        </row>
        <row r="305">
          <cell r="B305" t="str">
            <v>EDDIEB - Sea</v>
          </cell>
          <cell r="C305">
            <v>4</v>
          </cell>
          <cell r="D305">
            <v>0</v>
          </cell>
          <cell r="E305">
            <v>6</v>
          </cell>
          <cell r="F305">
            <v>6</v>
          </cell>
          <cell r="G305">
            <v>0</v>
          </cell>
          <cell r="H305">
            <v>1</v>
          </cell>
          <cell r="I305">
            <v>1</v>
          </cell>
          <cell r="J305">
            <v>1</v>
          </cell>
          <cell r="K305">
            <v>3</v>
          </cell>
          <cell r="L305">
            <v>4</v>
          </cell>
          <cell r="M305">
            <v>17</v>
          </cell>
          <cell r="N305">
            <v>7</v>
          </cell>
          <cell r="O305">
            <v>3</v>
          </cell>
          <cell r="P305">
            <v>3</v>
          </cell>
          <cell r="Q305">
            <v>7</v>
          </cell>
          <cell r="R305">
            <v>3</v>
          </cell>
          <cell r="S305">
            <v>4</v>
          </cell>
          <cell r="T305">
            <v>2</v>
          </cell>
          <cell r="U305">
            <v>1</v>
          </cell>
          <cell r="V305">
            <v>1</v>
          </cell>
          <cell r="W305">
            <v>34</v>
          </cell>
          <cell r="X305">
            <v>0</v>
          </cell>
          <cell r="Y305">
            <v>3</v>
          </cell>
          <cell r="Z305">
            <v>31</v>
          </cell>
          <cell r="AA305">
            <v>5</v>
          </cell>
          <cell r="AB305">
            <v>5</v>
          </cell>
          <cell r="AC305">
            <v>9</v>
          </cell>
          <cell r="AD305">
            <v>25</v>
          </cell>
          <cell r="AE305">
            <v>12</v>
          </cell>
          <cell r="AF305">
            <v>3</v>
          </cell>
          <cell r="AG305">
            <v>0</v>
          </cell>
          <cell r="AH305" t="str">
            <v/>
          </cell>
          <cell r="AI305" t="str">
            <v/>
          </cell>
          <cell r="AJ305" t="str">
            <v/>
          </cell>
          <cell r="AK305" t="str">
            <v/>
          </cell>
          <cell r="AL305" t="str">
            <v/>
          </cell>
          <cell r="AM305" t="str">
            <v/>
          </cell>
          <cell r="AN305" t="str">
            <v/>
          </cell>
          <cell r="AO305" t="str">
            <v/>
          </cell>
          <cell r="AP305" t="str">
            <v/>
          </cell>
          <cell r="AQ305" t="str">
            <v/>
          </cell>
          <cell r="AR305" t="str">
            <v/>
          </cell>
          <cell r="AS305" t="str">
            <v/>
          </cell>
          <cell r="AT305" t="str">
            <v/>
          </cell>
          <cell r="AU305" t="str">
            <v/>
          </cell>
          <cell r="AV305" t="str">
            <v/>
          </cell>
          <cell r="AW305" t="str">
            <v/>
          </cell>
          <cell r="AX305" t="str">
            <v/>
          </cell>
          <cell r="AY305" t="str">
            <v/>
          </cell>
          <cell r="AZ305" t="str">
            <v/>
          </cell>
          <cell r="BA305" t="str">
            <v/>
          </cell>
          <cell r="BB305" t="str">
            <v/>
          </cell>
          <cell r="BC305" t="str">
            <v/>
          </cell>
        </row>
        <row r="306">
          <cell r="B306" t="str">
            <v>EDDIEC - Air</v>
          </cell>
          <cell r="C306">
            <v>0</v>
          </cell>
          <cell r="D306">
            <v>0</v>
          </cell>
          <cell r="E306">
            <v>0</v>
          </cell>
          <cell r="F306">
            <v>0</v>
          </cell>
          <cell r="G306">
            <v>0</v>
          </cell>
          <cell r="H306">
            <v>0</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t="str">
            <v/>
          </cell>
          <cell r="AI306" t="str">
            <v/>
          </cell>
          <cell r="AJ306" t="str">
            <v/>
          </cell>
          <cell r="AK306" t="str">
            <v/>
          </cell>
          <cell r="AL306" t="str">
            <v/>
          </cell>
          <cell r="AM306" t="str">
            <v/>
          </cell>
          <cell r="AN306" t="str">
            <v/>
          </cell>
          <cell r="AO306" t="str">
            <v/>
          </cell>
          <cell r="AP306" t="str">
            <v/>
          </cell>
          <cell r="AQ306" t="str">
            <v/>
          </cell>
          <cell r="AR306" t="str">
            <v/>
          </cell>
          <cell r="AS306" t="str">
            <v/>
          </cell>
          <cell r="AT306" t="str">
            <v/>
          </cell>
          <cell r="AU306" t="str">
            <v/>
          </cell>
          <cell r="AV306" t="str">
            <v/>
          </cell>
          <cell r="AW306" t="str">
            <v/>
          </cell>
          <cell r="AX306" t="str">
            <v/>
          </cell>
          <cell r="AY306" t="str">
            <v/>
          </cell>
          <cell r="AZ306" t="str">
            <v/>
          </cell>
          <cell r="BA306" t="str">
            <v/>
          </cell>
          <cell r="BB306" t="str">
            <v/>
          </cell>
          <cell r="BC306" t="str">
            <v/>
          </cell>
        </row>
        <row r="307">
          <cell r="B307" t="str">
            <v>EDDIEC - Sea</v>
          </cell>
          <cell r="C307">
            <v>0</v>
          </cell>
          <cell r="D307">
            <v>0</v>
          </cell>
          <cell r="E307">
            <v>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t="str">
            <v/>
          </cell>
          <cell r="AI307" t="str">
            <v/>
          </cell>
          <cell r="AJ307" t="str">
            <v/>
          </cell>
          <cell r="AK307" t="str">
            <v/>
          </cell>
          <cell r="AL307" t="str">
            <v/>
          </cell>
          <cell r="AM307" t="str">
            <v/>
          </cell>
          <cell r="AN307" t="str">
            <v/>
          </cell>
          <cell r="AO307" t="str">
            <v/>
          </cell>
          <cell r="AP307" t="str">
            <v/>
          </cell>
          <cell r="AQ307" t="str">
            <v/>
          </cell>
          <cell r="AR307" t="str">
            <v/>
          </cell>
          <cell r="AS307" t="str">
            <v/>
          </cell>
          <cell r="AT307" t="str">
            <v/>
          </cell>
          <cell r="AU307" t="str">
            <v/>
          </cell>
          <cell r="AV307" t="str">
            <v/>
          </cell>
          <cell r="AW307" t="str">
            <v/>
          </cell>
          <cell r="AX307" t="str">
            <v/>
          </cell>
          <cell r="AY307" t="str">
            <v/>
          </cell>
          <cell r="AZ307" t="str">
            <v/>
          </cell>
          <cell r="BA307" t="str">
            <v/>
          </cell>
          <cell r="BB307" t="str">
            <v/>
          </cell>
          <cell r="BC307" t="str">
            <v/>
          </cell>
        </row>
        <row r="308">
          <cell r="B308" t="str">
            <v>ELDON - Air</v>
          </cell>
          <cell r="C308">
            <v>0</v>
          </cell>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t="str">
            <v/>
          </cell>
          <cell r="AI308" t="str">
            <v/>
          </cell>
          <cell r="AJ308" t="str">
            <v/>
          </cell>
          <cell r="AK308" t="str">
            <v/>
          </cell>
          <cell r="AL308" t="str">
            <v/>
          </cell>
          <cell r="AM308" t="str">
            <v/>
          </cell>
          <cell r="AN308" t="str">
            <v/>
          </cell>
          <cell r="AO308" t="str">
            <v/>
          </cell>
          <cell r="AP308" t="str">
            <v/>
          </cell>
          <cell r="AQ308" t="str">
            <v/>
          </cell>
          <cell r="AR308" t="str">
            <v/>
          </cell>
          <cell r="AS308" t="str">
            <v/>
          </cell>
          <cell r="AT308" t="str">
            <v/>
          </cell>
          <cell r="AU308" t="str">
            <v/>
          </cell>
          <cell r="AV308" t="str">
            <v/>
          </cell>
          <cell r="AW308" t="str">
            <v/>
          </cell>
          <cell r="AX308" t="str">
            <v/>
          </cell>
          <cell r="AY308" t="str">
            <v/>
          </cell>
          <cell r="AZ308" t="str">
            <v/>
          </cell>
          <cell r="BA308" t="str">
            <v/>
          </cell>
          <cell r="BB308" t="str">
            <v/>
          </cell>
          <cell r="BC308" t="str">
            <v/>
          </cell>
        </row>
        <row r="309">
          <cell r="B309" t="str">
            <v>ELDON - Sea</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t="str">
            <v/>
          </cell>
          <cell r="AI309" t="str">
            <v/>
          </cell>
          <cell r="AJ309" t="str">
            <v/>
          </cell>
          <cell r="AK309" t="str">
            <v/>
          </cell>
          <cell r="AL309" t="str">
            <v/>
          </cell>
          <cell r="AM309" t="str">
            <v/>
          </cell>
          <cell r="AN309" t="str">
            <v/>
          </cell>
          <cell r="AO309" t="str">
            <v/>
          </cell>
          <cell r="AP309" t="str">
            <v/>
          </cell>
          <cell r="AQ309" t="str">
            <v/>
          </cell>
          <cell r="AR309" t="str">
            <v/>
          </cell>
          <cell r="AS309" t="str">
            <v/>
          </cell>
          <cell r="AT309" t="str">
            <v/>
          </cell>
          <cell r="AU309" t="str">
            <v/>
          </cell>
          <cell r="AV309" t="str">
            <v/>
          </cell>
          <cell r="AW309" t="str">
            <v/>
          </cell>
          <cell r="AX309" t="str">
            <v/>
          </cell>
          <cell r="AY309" t="str">
            <v/>
          </cell>
          <cell r="AZ309" t="str">
            <v/>
          </cell>
          <cell r="BA309" t="str">
            <v/>
          </cell>
          <cell r="BB309" t="str">
            <v/>
          </cell>
          <cell r="BC309" t="str">
            <v/>
          </cell>
        </row>
        <row r="310">
          <cell r="B310" t="str">
            <v>ELDOR - Air</v>
          </cell>
          <cell r="C310">
            <v>0</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t="str">
            <v/>
          </cell>
          <cell r="AI310" t="str">
            <v/>
          </cell>
          <cell r="AJ310" t="str">
            <v/>
          </cell>
          <cell r="AK310" t="str">
            <v/>
          </cell>
          <cell r="AL310" t="str">
            <v/>
          </cell>
          <cell r="AM310" t="str">
            <v/>
          </cell>
          <cell r="AN310" t="str">
            <v/>
          </cell>
          <cell r="AO310" t="str">
            <v/>
          </cell>
          <cell r="AP310" t="str">
            <v/>
          </cell>
          <cell r="AQ310" t="str">
            <v/>
          </cell>
          <cell r="AR310" t="str">
            <v/>
          </cell>
          <cell r="AS310" t="str">
            <v/>
          </cell>
          <cell r="AT310" t="str">
            <v/>
          </cell>
          <cell r="AU310" t="str">
            <v/>
          </cell>
          <cell r="AV310" t="str">
            <v/>
          </cell>
          <cell r="AW310" t="str">
            <v/>
          </cell>
          <cell r="AX310" t="str">
            <v/>
          </cell>
          <cell r="AY310" t="str">
            <v/>
          </cell>
          <cell r="AZ310" t="str">
            <v/>
          </cell>
          <cell r="BA310" t="str">
            <v/>
          </cell>
          <cell r="BB310" t="str">
            <v/>
          </cell>
          <cell r="BC310" t="str">
            <v/>
          </cell>
        </row>
        <row r="311">
          <cell r="B311" t="str">
            <v>ELDOR - Sea</v>
          </cell>
          <cell r="C311">
            <v>0</v>
          </cell>
          <cell r="D311">
            <v>0</v>
          </cell>
          <cell r="E311">
            <v>1</v>
          </cell>
          <cell r="F311">
            <v>0</v>
          </cell>
          <cell r="G311">
            <v>0</v>
          </cell>
          <cell r="H311">
            <v>2</v>
          </cell>
          <cell r="I311">
            <v>0</v>
          </cell>
          <cell r="J311">
            <v>3</v>
          </cell>
          <cell r="K311">
            <v>0</v>
          </cell>
          <cell r="L311">
            <v>1</v>
          </cell>
          <cell r="M311">
            <v>8</v>
          </cell>
          <cell r="N311">
            <v>7</v>
          </cell>
          <cell r="O311">
            <v>0</v>
          </cell>
          <cell r="P311">
            <v>0</v>
          </cell>
          <cell r="Q311">
            <v>0</v>
          </cell>
          <cell r="R311">
            <v>2</v>
          </cell>
          <cell r="S311">
            <v>8</v>
          </cell>
          <cell r="T311">
            <v>7</v>
          </cell>
          <cell r="U311">
            <v>0</v>
          </cell>
          <cell r="V311">
            <v>5</v>
          </cell>
          <cell r="W311">
            <v>5</v>
          </cell>
          <cell r="X311">
            <v>0</v>
          </cell>
          <cell r="Y311">
            <v>9</v>
          </cell>
          <cell r="Z311">
            <v>0</v>
          </cell>
          <cell r="AA311">
            <v>3</v>
          </cell>
          <cell r="AB311">
            <v>0</v>
          </cell>
          <cell r="AC311">
            <v>7</v>
          </cell>
          <cell r="AD311">
            <v>0</v>
          </cell>
          <cell r="AE311">
            <v>5</v>
          </cell>
          <cell r="AF311">
            <v>1</v>
          </cell>
          <cell r="AG311">
            <v>4</v>
          </cell>
          <cell r="AH311" t="str">
            <v/>
          </cell>
          <cell r="AI311" t="str">
            <v/>
          </cell>
          <cell r="AJ311" t="str">
            <v/>
          </cell>
          <cell r="AK311" t="str">
            <v/>
          </cell>
          <cell r="AL311" t="str">
            <v/>
          </cell>
          <cell r="AM311" t="str">
            <v/>
          </cell>
          <cell r="AN311" t="str">
            <v/>
          </cell>
          <cell r="AO311" t="str">
            <v/>
          </cell>
          <cell r="AP311" t="str">
            <v/>
          </cell>
          <cell r="AQ311" t="str">
            <v/>
          </cell>
          <cell r="AR311" t="str">
            <v/>
          </cell>
          <cell r="AS311" t="str">
            <v/>
          </cell>
          <cell r="AT311" t="str">
            <v/>
          </cell>
          <cell r="AU311" t="str">
            <v/>
          </cell>
          <cell r="AV311" t="str">
            <v/>
          </cell>
          <cell r="AW311" t="str">
            <v/>
          </cell>
          <cell r="AX311" t="str">
            <v/>
          </cell>
          <cell r="AY311" t="str">
            <v/>
          </cell>
          <cell r="AZ311" t="str">
            <v/>
          </cell>
          <cell r="BA311" t="str">
            <v/>
          </cell>
          <cell r="BB311" t="str">
            <v/>
          </cell>
          <cell r="BC311" t="str">
            <v/>
          </cell>
        </row>
        <row r="312">
          <cell r="B312" t="str">
            <v>ELESTE - Air</v>
          </cell>
          <cell r="C312">
            <v>0</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t="str">
            <v/>
          </cell>
          <cell r="AI312" t="str">
            <v/>
          </cell>
          <cell r="AJ312" t="str">
            <v/>
          </cell>
          <cell r="AK312" t="str">
            <v/>
          </cell>
          <cell r="AL312" t="str">
            <v/>
          </cell>
          <cell r="AM312" t="str">
            <v/>
          </cell>
          <cell r="AN312" t="str">
            <v/>
          </cell>
          <cell r="AO312" t="str">
            <v/>
          </cell>
          <cell r="AP312" t="str">
            <v/>
          </cell>
          <cell r="AQ312" t="str">
            <v/>
          </cell>
          <cell r="AR312" t="str">
            <v/>
          </cell>
          <cell r="AS312" t="str">
            <v/>
          </cell>
          <cell r="AT312" t="str">
            <v/>
          </cell>
          <cell r="AU312" t="str">
            <v/>
          </cell>
          <cell r="AV312" t="str">
            <v/>
          </cell>
          <cell r="AW312" t="str">
            <v/>
          </cell>
          <cell r="AX312" t="str">
            <v/>
          </cell>
          <cell r="AY312" t="str">
            <v/>
          </cell>
          <cell r="AZ312" t="str">
            <v/>
          </cell>
          <cell r="BA312" t="str">
            <v/>
          </cell>
          <cell r="BB312" t="str">
            <v/>
          </cell>
          <cell r="BC312" t="str">
            <v/>
          </cell>
        </row>
        <row r="313">
          <cell r="B313" t="str">
            <v>ELESTE - Sea</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t="str">
            <v/>
          </cell>
          <cell r="AI313" t="str">
            <v/>
          </cell>
          <cell r="AJ313" t="str">
            <v/>
          </cell>
          <cell r="AK313" t="str">
            <v/>
          </cell>
          <cell r="AL313" t="str">
            <v/>
          </cell>
          <cell r="AM313" t="str">
            <v/>
          </cell>
          <cell r="AN313" t="str">
            <v/>
          </cell>
          <cell r="AO313" t="str">
            <v/>
          </cell>
          <cell r="AP313" t="str">
            <v/>
          </cell>
          <cell r="AQ313" t="str">
            <v/>
          </cell>
          <cell r="AR313" t="str">
            <v/>
          </cell>
          <cell r="AS313" t="str">
            <v/>
          </cell>
          <cell r="AT313" t="str">
            <v/>
          </cell>
          <cell r="AU313" t="str">
            <v/>
          </cell>
          <cell r="AV313" t="str">
            <v/>
          </cell>
          <cell r="AW313" t="str">
            <v/>
          </cell>
          <cell r="AX313" t="str">
            <v/>
          </cell>
          <cell r="AY313" t="str">
            <v/>
          </cell>
          <cell r="AZ313" t="str">
            <v/>
          </cell>
          <cell r="BA313" t="str">
            <v/>
          </cell>
          <cell r="BB313" t="str">
            <v/>
          </cell>
          <cell r="BC313" t="str">
            <v/>
          </cell>
        </row>
        <row r="314">
          <cell r="B314" t="str">
            <v>ELIE - Air</v>
          </cell>
          <cell r="C314">
            <v>0</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t="str">
            <v/>
          </cell>
          <cell r="AI314" t="str">
            <v/>
          </cell>
          <cell r="AJ314" t="str">
            <v/>
          </cell>
          <cell r="AK314" t="str">
            <v/>
          </cell>
          <cell r="AL314" t="str">
            <v/>
          </cell>
          <cell r="AM314" t="str">
            <v/>
          </cell>
          <cell r="AN314" t="str">
            <v/>
          </cell>
          <cell r="AO314" t="str">
            <v/>
          </cell>
          <cell r="AP314" t="str">
            <v/>
          </cell>
          <cell r="AQ314" t="str">
            <v/>
          </cell>
          <cell r="AR314" t="str">
            <v/>
          </cell>
          <cell r="AS314" t="str">
            <v/>
          </cell>
          <cell r="AT314" t="str">
            <v/>
          </cell>
          <cell r="AU314" t="str">
            <v/>
          </cell>
          <cell r="AV314" t="str">
            <v/>
          </cell>
          <cell r="AW314" t="str">
            <v/>
          </cell>
          <cell r="AX314" t="str">
            <v/>
          </cell>
          <cell r="AY314" t="str">
            <v/>
          </cell>
          <cell r="AZ314" t="str">
            <v/>
          </cell>
          <cell r="BA314" t="str">
            <v/>
          </cell>
          <cell r="BB314" t="str">
            <v/>
          </cell>
          <cell r="BC314" t="str">
            <v/>
          </cell>
        </row>
        <row r="315">
          <cell r="B315" t="str">
            <v>ELIE - Sea</v>
          </cell>
          <cell r="C315">
            <v>0</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t="str">
            <v/>
          </cell>
          <cell r="AI315" t="str">
            <v/>
          </cell>
          <cell r="AJ315" t="str">
            <v/>
          </cell>
          <cell r="AK315" t="str">
            <v/>
          </cell>
          <cell r="AL315" t="str">
            <v/>
          </cell>
          <cell r="AM315" t="str">
            <v/>
          </cell>
          <cell r="AN315" t="str">
            <v/>
          </cell>
          <cell r="AO315" t="str">
            <v/>
          </cell>
          <cell r="AP315" t="str">
            <v/>
          </cell>
          <cell r="AQ315" t="str">
            <v/>
          </cell>
          <cell r="AR315" t="str">
            <v/>
          </cell>
          <cell r="AS315" t="str">
            <v/>
          </cell>
          <cell r="AT315" t="str">
            <v/>
          </cell>
          <cell r="AU315" t="str">
            <v/>
          </cell>
          <cell r="AV315" t="str">
            <v/>
          </cell>
          <cell r="AW315" t="str">
            <v/>
          </cell>
          <cell r="AX315" t="str">
            <v/>
          </cell>
          <cell r="AY315" t="str">
            <v/>
          </cell>
          <cell r="AZ315" t="str">
            <v/>
          </cell>
          <cell r="BA315" t="str">
            <v/>
          </cell>
          <cell r="BB315" t="str">
            <v/>
          </cell>
          <cell r="BC315" t="str">
            <v/>
          </cell>
        </row>
        <row r="316">
          <cell r="B316" t="str">
            <v>ELLUS - Air</v>
          </cell>
          <cell r="C316">
            <v>0</v>
          </cell>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t="str">
            <v/>
          </cell>
          <cell r="AI316" t="str">
            <v/>
          </cell>
          <cell r="AJ316" t="str">
            <v/>
          </cell>
          <cell r="AK316" t="str">
            <v/>
          </cell>
          <cell r="AL316" t="str">
            <v/>
          </cell>
          <cell r="AM316" t="str">
            <v/>
          </cell>
          <cell r="AN316" t="str">
            <v/>
          </cell>
          <cell r="AO316" t="str">
            <v/>
          </cell>
          <cell r="AP316" t="str">
            <v/>
          </cell>
          <cell r="AQ316" t="str">
            <v/>
          </cell>
          <cell r="AR316" t="str">
            <v/>
          </cell>
          <cell r="AS316" t="str">
            <v/>
          </cell>
          <cell r="AT316" t="str">
            <v/>
          </cell>
          <cell r="AU316" t="str">
            <v/>
          </cell>
          <cell r="AV316" t="str">
            <v/>
          </cell>
          <cell r="AW316" t="str">
            <v/>
          </cell>
          <cell r="AX316" t="str">
            <v/>
          </cell>
          <cell r="AY316" t="str">
            <v/>
          </cell>
          <cell r="AZ316" t="str">
            <v/>
          </cell>
          <cell r="BA316" t="str">
            <v/>
          </cell>
          <cell r="BB316" t="str">
            <v/>
          </cell>
          <cell r="BC316" t="str">
            <v/>
          </cell>
        </row>
        <row r="317">
          <cell r="B317" t="str">
            <v>ELLUS - Sea</v>
          </cell>
          <cell r="C317">
            <v>0</v>
          </cell>
          <cell r="D317">
            <v>0</v>
          </cell>
          <cell r="E317">
            <v>0</v>
          </cell>
          <cell r="F317">
            <v>0</v>
          </cell>
          <cell r="G317">
            <v>0</v>
          </cell>
          <cell r="H317">
            <v>0</v>
          </cell>
          <cell r="I317">
            <v>0</v>
          </cell>
          <cell r="J317">
            <v>0</v>
          </cell>
          <cell r="K317">
            <v>0</v>
          </cell>
          <cell r="L317">
            <v>0</v>
          </cell>
          <cell r="M317">
            <v>0</v>
          </cell>
          <cell r="N317">
            <v>0</v>
          </cell>
          <cell r="O317">
            <v>1</v>
          </cell>
          <cell r="P317">
            <v>0</v>
          </cell>
          <cell r="Q317">
            <v>0</v>
          </cell>
          <cell r="R317">
            <v>0</v>
          </cell>
          <cell r="S317">
            <v>0</v>
          </cell>
          <cell r="T317">
            <v>0</v>
          </cell>
          <cell r="U317">
            <v>0</v>
          </cell>
          <cell r="V317">
            <v>1</v>
          </cell>
          <cell r="W317">
            <v>0</v>
          </cell>
          <cell r="X317">
            <v>0</v>
          </cell>
          <cell r="Y317">
            <v>0</v>
          </cell>
          <cell r="Z317">
            <v>0</v>
          </cell>
          <cell r="AA317">
            <v>0</v>
          </cell>
          <cell r="AB317">
            <v>0</v>
          </cell>
          <cell r="AC317">
            <v>0</v>
          </cell>
          <cell r="AD317">
            <v>0</v>
          </cell>
          <cell r="AE317">
            <v>0</v>
          </cell>
          <cell r="AF317">
            <v>0</v>
          </cell>
          <cell r="AG317">
            <v>0</v>
          </cell>
          <cell r="AH317" t="str">
            <v/>
          </cell>
          <cell r="AI317" t="str">
            <v/>
          </cell>
          <cell r="AJ317" t="str">
            <v/>
          </cell>
          <cell r="AK317" t="str">
            <v/>
          </cell>
          <cell r="AL317" t="str">
            <v/>
          </cell>
          <cell r="AM317" t="str">
            <v/>
          </cell>
          <cell r="AN317" t="str">
            <v/>
          </cell>
          <cell r="AO317" t="str">
            <v/>
          </cell>
          <cell r="AP317" t="str">
            <v/>
          </cell>
          <cell r="AQ317" t="str">
            <v/>
          </cell>
          <cell r="AR317" t="str">
            <v/>
          </cell>
          <cell r="AS317" t="str">
            <v/>
          </cell>
          <cell r="AT317" t="str">
            <v/>
          </cell>
          <cell r="AU317" t="str">
            <v/>
          </cell>
          <cell r="AV317" t="str">
            <v/>
          </cell>
          <cell r="AW317" t="str">
            <v/>
          </cell>
          <cell r="AX317" t="str">
            <v/>
          </cell>
          <cell r="AY317" t="str">
            <v/>
          </cell>
          <cell r="AZ317" t="str">
            <v/>
          </cell>
          <cell r="BA317" t="str">
            <v/>
          </cell>
          <cell r="BB317" t="str">
            <v/>
          </cell>
          <cell r="BC317" t="str">
            <v/>
          </cell>
        </row>
        <row r="318">
          <cell r="B318" t="str">
            <v>EMCI - Air</v>
          </cell>
          <cell r="C318">
            <v>0</v>
          </cell>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t="str">
            <v/>
          </cell>
          <cell r="AI318" t="str">
            <v/>
          </cell>
          <cell r="AJ318" t="str">
            <v/>
          </cell>
          <cell r="AK318" t="str">
            <v/>
          </cell>
          <cell r="AL318" t="str">
            <v/>
          </cell>
          <cell r="AM318" t="str">
            <v/>
          </cell>
          <cell r="AN318" t="str">
            <v/>
          </cell>
          <cell r="AO318" t="str">
            <v/>
          </cell>
          <cell r="AP318" t="str">
            <v/>
          </cell>
          <cell r="AQ318" t="str">
            <v/>
          </cell>
          <cell r="AR318" t="str">
            <v/>
          </cell>
          <cell r="AS318" t="str">
            <v/>
          </cell>
          <cell r="AT318" t="str">
            <v/>
          </cell>
          <cell r="AU318" t="str">
            <v/>
          </cell>
          <cell r="AV318" t="str">
            <v/>
          </cell>
          <cell r="AW318" t="str">
            <v/>
          </cell>
          <cell r="AX318" t="str">
            <v/>
          </cell>
          <cell r="AY318" t="str">
            <v/>
          </cell>
          <cell r="AZ318" t="str">
            <v/>
          </cell>
          <cell r="BA318" t="str">
            <v/>
          </cell>
          <cell r="BB318" t="str">
            <v/>
          </cell>
          <cell r="BC318" t="str">
            <v/>
          </cell>
        </row>
        <row r="319">
          <cell r="B319" t="str">
            <v>EMCI - Sea</v>
          </cell>
          <cell r="C319">
            <v>0</v>
          </cell>
          <cell r="D319">
            <v>2</v>
          </cell>
          <cell r="E319">
            <v>0</v>
          </cell>
          <cell r="F319">
            <v>1</v>
          </cell>
          <cell r="G319">
            <v>0</v>
          </cell>
          <cell r="H319">
            <v>0</v>
          </cell>
          <cell r="I319">
            <v>1</v>
          </cell>
          <cell r="J319">
            <v>0</v>
          </cell>
          <cell r="K319">
            <v>1</v>
          </cell>
          <cell r="L319">
            <v>1</v>
          </cell>
          <cell r="M319">
            <v>0</v>
          </cell>
          <cell r="N319">
            <v>0</v>
          </cell>
          <cell r="O319">
            <v>1</v>
          </cell>
          <cell r="P319">
            <v>1</v>
          </cell>
          <cell r="Q319">
            <v>0</v>
          </cell>
          <cell r="R319">
            <v>0</v>
          </cell>
          <cell r="S319">
            <v>0</v>
          </cell>
          <cell r="T319">
            <v>1</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t="str">
            <v/>
          </cell>
          <cell r="AI319" t="str">
            <v/>
          </cell>
          <cell r="AJ319" t="str">
            <v/>
          </cell>
          <cell r="AK319" t="str">
            <v/>
          </cell>
          <cell r="AL319" t="str">
            <v/>
          </cell>
          <cell r="AM319" t="str">
            <v/>
          </cell>
          <cell r="AN319" t="str">
            <v/>
          </cell>
          <cell r="AO319" t="str">
            <v/>
          </cell>
          <cell r="AP319" t="str">
            <v/>
          </cell>
          <cell r="AQ319" t="str">
            <v/>
          </cell>
          <cell r="AR319" t="str">
            <v/>
          </cell>
          <cell r="AS319" t="str">
            <v/>
          </cell>
          <cell r="AT319" t="str">
            <v/>
          </cell>
          <cell r="AU319" t="str">
            <v/>
          </cell>
          <cell r="AV319" t="str">
            <v/>
          </cell>
          <cell r="AW319" t="str">
            <v/>
          </cell>
          <cell r="AX319" t="str">
            <v/>
          </cell>
          <cell r="AY319" t="str">
            <v/>
          </cell>
          <cell r="AZ319" t="str">
            <v/>
          </cell>
          <cell r="BA319" t="str">
            <v/>
          </cell>
          <cell r="BB319" t="str">
            <v/>
          </cell>
          <cell r="BC319" t="str">
            <v/>
          </cell>
        </row>
        <row r="320">
          <cell r="B320" t="str">
            <v>EMCOLS - Air</v>
          </cell>
          <cell r="C320">
            <v>0</v>
          </cell>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4</v>
          </cell>
          <cell r="Z320">
            <v>0</v>
          </cell>
          <cell r="AA320">
            <v>0</v>
          </cell>
          <cell r="AB320">
            <v>2</v>
          </cell>
          <cell r="AC320">
            <v>0</v>
          </cell>
          <cell r="AD320">
            <v>0</v>
          </cell>
          <cell r="AE320">
            <v>0</v>
          </cell>
          <cell r="AF320">
            <v>0</v>
          </cell>
          <cell r="AG320">
            <v>0</v>
          </cell>
          <cell r="AH320" t="str">
            <v/>
          </cell>
          <cell r="AI320" t="str">
            <v/>
          </cell>
          <cell r="AJ320" t="str">
            <v/>
          </cell>
          <cell r="AK320" t="str">
            <v/>
          </cell>
          <cell r="AL320" t="str">
            <v/>
          </cell>
          <cell r="AM320" t="str">
            <v/>
          </cell>
          <cell r="AN320" t="str">
            <v/>
          </cell>
          <cell r="AO320" t="str">
            <v/>
          </cell>
          <cell r="AP320" t="str">
            <v/>
          </cell>
          <cell r="AQ320" t="str">
            <v/>
          </cell>
          <cell r="AR320" t="str">
            <v/>
          </cell>
          <cell r="AS320" t="str">
            <v/>
          </cell>
          <cell r="AT320" t="str">
            <v/>
          </cell>
          <cell r="AU320" t="str">
            <v/>
          </cell>
          <cell r="AV320" t="str">
            <v/>
          </cell>
          <cell r="AW320" t="str">
            <v/>
          </cell>
          <cell r="AX320" t="str">
            <v/>
          </cell>
          <cell r="AY320" t="str">
            <v/>
          </cell>
          <cell r="AZ320" t="str">
            <v/>
          </cell>
          <cell r="BA320" t="str">
            <v/>
          </cell>
          <cell r="BB320" t="str">
            <v/>
          </cell>
          <cell r="BC320" t="str">
            <v/>
          </cell>
        </row>
        <row r="321">
          <cell r="B321" t="str">
            <v>EMCOLS - Sea</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8</v>
          </cell>
          <cell r="Y321">
            <v>0</v>
          </cell>
          <cell r="Z321">
            <v>0</v>
          </cell>
          <cell r="AA321">
            <v>0</v>
          </cell>
          <cell r="AB321">
            <v>0</v>
          </cell>
          <cell r="AC321">
            <v>2</v>
          </cell>
          <cell r="AD321">
            <v>0</v>
          </cell>
          <cell r="AE321">
            <v>0</v>
          </cell>
          <cell r="AF321">
            <v>0</v>
          </cell>
          <cell r="AG321">
            <v>0</v>
          </cell>
          <cell r="AH321" t="str">
            <v/>
          </cell>
          <cell r="AI321" t="str">
            <v/>
          </cell>
          <cell r="AJ321" t="str">
            <v/>
          </cell>
          <cell r="AK321" t="str">
            <v/>
          </cell>
          <cell r="AL321" t="str">
            <v/>
          </cell>
          <cell r="AM321" t="str">
            <v/>
          </cell>
          <cell r="AN321" t="str">
            <v/>
          </cell>
          <cell r="AO321" t="str">
            <v/>
          </cell>
          <cell r="AP321" t="str">
            <v/>
          </cell>
          <cell r="AQ321" t="str">
            <v/>
          </cell>
          <cell r="AR321" t="str">
            <v/>
          </cell>
          <cell r="AS321" t="str">
            <v/>
          </cell>
          <cell r="AT321" t="str">
            <v/>
          </cell>
          <cell r="AU321" t="str">
            <v/>
          </cell>
          <cell r="AV321" t="str">
            <v/>
          </cell>
          <cell r="AW321" t="str">
            <v/>
          </cell>
          <cell r="AX321" t="str">
            <v/>
          </cell>
          <cell r="AY321" t="str">
            <v/>
          </cell>
          <cell r="AZ321" t="str">
            <v/>
          </cell>
          <cell r="BA321" t="str">
            <v/>
          </cell>
          <cell r="BB321" t="str">
            <v/>
          </cell>
          <cell r="BC321" t="str">
            <v/>
          </cell>
        </row>
        <row r="322">
          <cell r="B322" t="str">
            <v>EMERSN - Air</v>
          </cell>
          <cell r="C322">
            <v>0</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t="str">
            <v/>
          </cell>
          <cell r="AI322" t="str">
            <v/>
          </cell>
          <cell r="AJ322" t="str">
            <v/>
          </cell>
          <cell r="AK322" t="str">
            <v/>
          </cell>
          <cell r="AL322" t="str">
            <v/>
          </cell>
          <cell r="AM322" t="str">
            <v/>
          </cell>
          <cell r="AN322" t="str">
            <v/>
          </cell>
          <cell r="AO322" t="str">
            <v/>
          </cell>
          <cell r="AP322" t="str">
            <v/>
          </cell>
          <cell r="AQ322" t="str">
            <v/>
          </cell>
          <cell r="AR322" t="str">
            <v/>
          </cell>
          <cell r="AS322" t="str">
            <v/>
          </cell>
          <cell r="AT322" t="str">
            <v/>
          </cell>
          <cell r="AU322" t="str">
            <v/>
          </cell>
          <cell r="AV322" t="str">
            <v/>
          </cell>
          <cell r="AW322" t="str">
            <v/>
          </cell>
          <cell r="AX322" t="str">
            <v/>
          </cell>
          <cell r="AY322" t="str">
            <v/>
          </cell>
          <cell r="AZ322" t="str">
            <v/>
          </cell>
          <cell r="BA322" t="str">
            <v/>
          </cell>
          <cell r="BB322" t="str">
            <v/>
          </cell>
          <cell r="BC322" t="str">
            <v/>
          </cell>
        </row>
        <row r="323">
          <cell r="B323" t="str">
            <v>EMERSN - Sea</v>
          </cell>
          <cell r="C323">
            <v>0</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t="str">
            <v/>
          </cell>
          <cell r="AI323" t="str">
            <v/>
          </cell>
          <cell r="AJ323" t="str">
            <v/>
          </cell>
          <cell r="AK323" t="str">
            <v/>
          </cell>
          <cell r="AL323" t="str">
            <v/>
          </cell>
          <cell r="AM323" t="str">
            <v/>
          </cell>
          <cell r="AN323" t="str">
            <v/>
          </cell>
          <cell r="AO323" t="str">
            <v/>
          </cell>
          <cell r="AP323" t="str">
            <v/>
          </cell>
          <cell r="AQ323" t="str">
            <v/>
          </cell>
          <cell r="AR323" t="str">
            <v/>
          </cell>
          <cell r="AS323" t="str">
            <v/>
          </cell>
          <cell r="AT323" t="str">
            <v/>
          </cell>
          <cell r="AU323" t="str">
            <v/>
          </cell>
          <cell r="AV323" t="str">
            <v/>
          </cell>
          <cell r="AW323" t="str">
            <v/>
          </cell>
          <cell r="AX323" t="str">
            <v/>
          </cell>
          <cell r="AY323" t="str">
            <v/>
          </cell>
          <cell r="AZ323" t="str">
            <v/>
          </cell>
          <cell r="BA323" t="str">
            <v/>
          </cell>
          <cell r="BB323" t="str">
            <v/>
          </cell>
          <cell r="BC323" t="str">
            <v/>
          </cell>
        </row>
        <row r="324">
          <cell r="B324" t="str">
            <v>EMLUX - Air</v>
          </cell>
          <cell r="C324">
            <v>0</v>
          </cell>
          <cell r="D324">
            <v>0</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t="str">
            <v/>
          </cell>
          <cell r="AI324" t="str">
            <v/>
          </cell>
          <cell r="AJ324" t="str">
            <v/>
          </cell>
          <cell r="AK324" t="str">
            <v/>
          </cell>
          <cell r="AL324" t="str">
            <v/>
          </cell>
          <cell r="AM324" t="str">
            <v/>
          </cell>
          <cell r="AN324" t="str">
            <v/>
          </cell>
          <cell r="AO324" t="str">
            <v/>
          </cell>
          <cell r="AP324" t="str">
            <v/>
          </cell>
          <cell r="AQ324" t="str">
            <v/>
          </cell>
          <cell r="AR324" t="str">
            <v/>
          </cell>
          <cell r="AS324" t="str">
            <v/>
          </cell>
          <cell r="AT324" t="str">
            <v/>
          </cell>
          <cell r="AU324" t="str">
            <v/>
          </cell>
          <cell r="AV324" t="str">
            <v/>
          </cell>
          <cell r="AW324" t="str">
            <v/>
          </cell>
          <cell r="AX324" t="str">
            <v/>
          </cell>
          <cell r="AY324" t="str">
            <v/>
          </cell>
          <cell r="AZ324" t="str">
            <v/>
          </cell>
          <cell r="BA324" t="str">
            <v/>
          </cell>
          <cell r="BB324" t="str">
            <v/>
          </cell>
          <cell r="BC324" t="str">
            <v/>
          </cell>
        </row>
        <row r="325">
          <cell r="B325" t="str">
            <v>EMLUX - Sea</v>
          </cell>
          <cell r="C325">
            <v>2</v>
          </cell>
          <cell r="D325">
            <v>30</v>
          </cell>
          <cell r="E325">
            <v>3</v>
          </cell>
          <cell r="F325">
            <v>0</v>
          </cell>
          <cell r="G325">
            <v>0</v>
          </cell>
          <cell r="H325">
            <v>0</v>
          </cell>
          <cell r="I325">
            <v>5</v>
          </cell>
          <cell r="J325">
            <v>26</v>
          </cell>
          <cell r="K325">
            <v>1</v>
          </cell>
          <cell r="L325">
            <v>1</v>
          </cell>
          <cell r="M325">
            <v>23</v>
          </cell>
          <cell r="N325">
            <v>0</v>
          </cell>
          <cell r="O325">
            <v>0</v>
          </cell>
          <cell r="P325">
            <v>0</v>
          </cell>
          <cell r="Q325">
            <v>11</v>
          </cell>
          <cell r="R325">
            <v>0</v>
          </cell>
          <cell r="S325">
            <v>0</v>
          </cell>
          <cell r="T325">
            <v>1</v>
          </cell>
          <cell r="U325">
            <v>0</v>
          </cell>
          <cell r="V325">
            <v>0</v>
          </cell>
          <cell r="W325">
            <v>22</v>
          </cell>
          <cell r="X325">
            <v>6</v>
          </cell>
          <cell r="Y325">
            <v>8</v>
          </cell>
          <cell r="Z325">
            <v>6</v>
          </cell>
          <cell r="AA325">
            <v>4</v>
          </cell>
          <cell r="AB325">
            <v>9</v>
          </cell>
          <cell r="AC325">
            <v>2</v>
          </cell>
          <cell r="AD325">
            <v>0</v>
          </cell>
          <cell r="AE325">
            <v>9</v>
          </cell>
          <cell r="AF325">
            <v>8</v>
          </cell>
          <cell r="AG325">
            <v>0</v>
          </cell>
          <cell r="AH325" t="str">
            <v/>
          </cell>
          <cell r="AI325" t="str">
            <v/>
          </cell>
          <cell r="AJ325" t="str">
            <v/>
          </cell>
          <cell r="AK325" t="str">
            <v/>
          </cell>
          <cell r="AL325" t="str">
            <v/>
          </cell>
          <cell r="AM325" t="str">
            <v/>
          </cell>
          <cell r="AN325" t="str">
            <v/>
          </cell>
          <cell r="AO325" t="str">
            <v/>
          </cell>
          <cell r="AP325" t="str">
            <v/>
          </cell>
          <cell r="AQ325" t="str">
            <v/>
          </cell>
          <cell r="AR325" t="str">
            <v/>
          </cell>
          <cell r="AS325" t="str">
            <v/>
          </cell>
          <cell r="AT325" t="str">
            <v/>
          </cell>
          <cell r="AU325" t="str">
            <v/>
          </cell>
          <cell r="AV325" t="str">
            <v/>
          </cell>
          <cell r="AW325" t="str">
            <v/>
          </cell>
          <cell r="AX325" t="str">
            <v/>
          </cell>
          <cell r="AY325" t="str">
            <v/>
          </cell>
          <cell r="AZ325" t="str">
            <v/>
          </cell>
          <cell r="BA325" t="str">
            <v/>
          </cell>
          <cell r="BB325" t="str">
            <v/>
          </cell>
          <cell r="BC325" t="str">
            <v/>
          </cell>
        </row>
        <row r="326">
          <cell r="B326" t="str">
            <v>ENGRS - Air</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t="str">
            <v/>
          </cell>
          <cell r="AI326" t="str">
            <v/>
          </cell>
          <cell r="AJ326" t="str">
            <v/>
          </cell>
          <cell r="AK326" t="str">
            <v/>
          </cell>
          <cell r="AL326" t="str">
            <v/>
          </cell>
          <cell r="AM326" t="str">
            <v/>
          </cell>
          <cell r="AN326" t="str">
            <v/>
          </cell>
          <cell r="AO326" t="str">
            <v/>
          </cell>
          <cell r="AP326" t="str">
            <v/>
          </cell>
          <cell r="AQ326" t="str">
            <v/>
          </cell>
          <cell r="AR326" t="str">
            <v/>
          </cell>
          <cell r="AS326" t="str">
            <v/>
          </cell>
          <cell r="AT326" t="str">
            <v/>
          </cell>
          <cell r="AU326" t="str">
            <v/>
          </cell>
          <cell r="AV326" t="str">
            <v/>
          </cell>
          <cell r="AW326" t="str">
            <v/>
          </cell>
          <cell r="AX326" t="str">
            <v/>
          </cell>
          <cell r="AY326" t="str">
            <v/>
          </cell>
          <cell r="AZ326" t="str">
            <v/>
          </cell>
          <cell r="BA326" t="str">
            <v/>
          </cell>
          <cell r="BB326" t="str">
            <v/>
          </cell>
          <cell r="BC326" t="str">
            <v/>
          </cell>
        </row>
        <row r="327">
          <cell r="B327" t="str">
            <v>ENGRS - Sea</v>
          </cell>
          <cell r="C327">
            <v>0</v>
          </cell>
          <cell r="D327">
            <v>1</v>
          </cell>
          <cell r="E327">
            <v>6</v>
          </cell>
          <cell r="F327">
            <v>0</v>
          </cell>
          <cell r="G327">
            <v>2</v>
          </cell>
          <cell r="H327">
            <v>0</v>
          </cell>
          <cell r="I327">
            <v>1</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6</v>
          </cell>
          <cell r="Y327">
            <v>2</v>
          </cell>
          <cell r="Z327">
            <v>0</v>
          </cell>
          <cell r="AA327">
            <v>0</v>
          </cell>
          <cell r="AB327">
            <v>6</v>
          </cell>
          <cell r="AC327">
            <v>0</v>
          </cell>
          <cell r="AD327">
            <v>1</v>
          </cell>
          <cell r="AE327">
            <v>4</v>
          </cell>
          <cell r="AF327">
            <v>0</v>
          </cell>
          <cell r="AG327">
            <v>0</v>
          </cell>
          <cell r="AH327" t="str">
            <v/>
          </cell>
          <cell r="AI327" t="str">
            <v/>
          </cell>
          <cell r="AJ327" t="str">
            <v/>
          </cell>
          <cell r="AK327" t="str">
            <v/>
          </cell>
          <cell r="AL327" t="str">
            <v/>
          </cell>
          <cell r="AM327" t="str">
            <v/>
          </cell>
          <cell r="AN327" t="str">
            <v/>
          </cell>
          <cell r="AO327" t="str">
            <v/>
          </cell>
          <cell r="AP327" t="str">
            <v/>
          </cell>
          <cell r="AQ327" t="str">
            <v/>
          </cell>
          <cell r="AR327" t="str">
            <v/>
          </cell>
          <cell r="AS327" t="str">
            <v/>
          </cell>
          <cell r="AT327" t="str">
            <v/>
          </cell>
          <cell r="AU327" t="str">
            <v/>
          </cell>
          <cell r="AV327" t="str">
            <v/>
          </cell>
          <cell r="AW327" t="str">
            <v/>
          </cell>
          <cell r="AX327" t="str">
            <v/>
          </cell>
          <cell r="AY327" t="str">
            <v/>
          </cell>
          <cell r="AZ327" t="str">
            <v/>
          </cell>
          <cell r="BA327" t="str">
            <v/>
          </cell>
          <cell r="BB327" t="str">
            <v/>
          </cell>
          <cell r="BC327" t="str">
            <v/>
          </cell>
        </row>
        <row r="328">
          <cell r="B328" t="str">
            <v>ENSHOE - Air</v>
          </cell>
          <cell r="C328">
            <v>0</v>
          </cell>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t="str">
            <v/>
          </cell>
          <cell r="AI328" t="str">
            <v/>
          </cell>
          <cell r="AJ328" t="str">
            <v/>
          </cell>
          <cell r="AK328" t="str">
            <v/>
          </cell>
          <cell r="AL328" t="str">
            <v/>
          </cell>
          <cell r="AM328" t="str">
            <v/>
          </cell>
          <cell r="AN328" t="str">
            <v/>
          </cell>
          <cell r="AO328" t="str">
            <v/>
          </cell>
          <cell r="AP328" t="str">
            <v/>
          </cell>
          <cell r="AQ328" t="str">
            <v/>
          </cell>
          <cell r="AR328" t="str">
            <v/>
          </cell>
          <cell r="AS328" t="str">
            <v/>
          </cell>
          <cell r="AT328" t="str">
            <v/>
          </cell>
          <cell r="AU328" t="str">
            <v/>
          </cell>
          <cell r="AV328" t="str">
            <v/>
          </cell>
          <cell r="AW328" t="str">
            <v/>
          </cell>
          <cell r="AX328" t="str">
            <v/>
          </cell>
          <cell r="AY328" t="str">
            <v/>
          </cell>
          <cell r="AZ328" t="str">
            <v/>
          </cell>
          <cell r="BA328" t="str">
            <v/>
          </cell>
          <cell r="BB328" t="str">
            <v/>
          </cell>
          <cell r="BC328" t="str">
            <v/>
          </cell>
        </row>
        <row r="329">
          <cell r="B329" t="str">
            <v>ENSHOE - Sea</v>
          </cell>
          <cell r="C329">
            <v>0</v>
          </cell>
          <cell r="D329">
            <v>0</v>
          </cell>
          <cell r="E329">
            <v>2</v>
          </cell>
          <cell r="F329">
            <v>0</v>
          </cell>
          <cell r="G329">
            <v>6</v>
          </cell>
          <cell r="H329">
            <v>0</v>
          </cell>
          <cell r="I329">
            <v>0</v>
          </cell>
          <cell r="J329">
            <v>0</v>
          </cell>
          <cell r="K329">
            <v>0</v>
          </cell>
          <cell r="L329">
            <v>0</v>
          </cell>
          <cell r="M329">
            <v>0</v>
          </cell>
          <cell r="N329">
            <v>0</v>
          </cell>
          <cell r="O329">
            <v>0</v>
          </cell>
          <cell r="P329">
            <v>0</v>
          </cell>
          <cell r="Q329">
            <v>7</v>
          </cell>
          <cell r="R329">
            <v>0</v>
          </cell>
          <cell r="S329">
            <v>2</v>
          </cell>
          <cell r="T329">
            <v>0</v>
          </cell>
          <cell r="U329">
            <v>0</v>
          </cell>
          <cell r="V329">
            <v>0</v>
          </cell>
          <cell r="W329">
            <v>0</v>
          </cell>
          <cell r="X329">
            <v>1</v>
          </cell>
          <cell r="Y329">
            <v>0</v>
          </cell>
          <cell r="Z329">
            <v>0</v>
          </cell>
          <cell r="AA329">
            <v>1</v>
          </cell>
          <cell r="AB329">
            <v>2</v>
          </cell>
          <cell r="AC329">
            <v>0</v>
          </cell>
          <cell r="AD329">
            <v>0</v>
          </cell>
          <cell r="AE329">
            <v>0</v>
          </cell>
          <cell r="AF329">
            <v>0</v>
          </cell>
          <cell r="AG329">
            <v>0</v>
          </cell>
          <cell r="AH329" t="str">
            <v/>
          </cell>
          <cell r="AI329" t="str">
            <v/>
          </cell>
          <cell r="AJ329" t="str">
            <v/>
          </cell>
          <cell r="AK329" t="str">
            <v/>
          </cell>
          <cell r="AL329" t="str">
            <v/>
          </cell>
          <cell r="AM329" t="str">
            <v/>
          </cell>
          <cell r="AN329" t="str">
            <v/>
          </cell>
          <cell r="AO329" t="str">
            <v/>
          </cell>
          <cell r="AP329" t="str">
            <v/>
          </cell>
          <cell r="AQ329" t="str">
            <v/>
          </cell>
          <cell r="AR329" t="str">
            <v/>
          </cell>
          <cell r="AS329" t="str">
            <v/>
          </cell>
          <cell r="AT329" t="str">
            <v/>
          </cell>
          <cell r="AU329" t="str">
            <v/>
          </cell>
          <cell r="AV329" t="str">
            <v/>
          </cell>
          <cell r="AW329" t="str">
            <v/>
          </cell>
          <cell r="AX329" t="str">
            <v/>
          </cell>
          <cell r="AY329" t="str">
            <v/>
          </cell>
          <cell r="AZ329" t="str">
            <v/>
          </cell>
          <cell r="BA329" t="str">
            <v/>
          </cell>
          <cell r="BB329" t="str">
            <v/>
          </cell>
          <cell r="BC329" t="str">
            <v/>
          </cell>
        </row>
        <row r="330">
          <cell r="B330" t="str">
            <v>ENSPOR - Air</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t="str">
            <v/>
          </cell>
          <cell r="AI330" t="str">
            <v/>
          </cell>
          <cell r="AJ330" t="str">
            <v/>
          </cell>
          <cell r="AK330" t="str">
            <v/>
          </cell>
          <cell r="AL330" t="str">
            <v/>
          </cell>
          <cell r="AM330" t="str">
            <v/>
          </cell>
          <cell r="AN330" t="str">
            <v/>
          </cell>
          <cell r="AO330" t="str">
            <v/>
          </cell>
          <cell r="AP330" t="str">
            <v/>
          </cell>
          <cell r="AQ330" t="str">
            <v/>
          </cell>
          <cell r="AR330" t="str">
            <v/>
          </cell>
          <cell r="AS330" t="str">
            <v/>
          </cell>
          <cell r="AT330" t="str">
            <v/>
          </cell>
          <cell r="AU330" t="str">
            <v/>
          </cell>
          <cell r="AV330" t="str">
            <v/>
          </cell>
          <cell r="AW330" t="str">
            <v/>
          </cell>
          <cell r="AX330" t="str">
            <v/>
          </cell>
          <cell r="AY330" t="str">
            <v/>
          </cell>
          <cell r="AZ330" t="str">
            <v/>
          </cell>
          <cell r="BA330" t="str">
            <v/>
          </cell>
          <cell r="BB330" t="str">
            <v/>
          </cell>
          <cell r="BC330" t="str">
            <v/>
          </cell>
        </row>
        <row r="331">
          <cell r="B331" t="str">
            <v>ENSPOR - Sea</v>
          </cell>
          <cell r="C331">
            <v>0</v>
          </cell>
          <cell r="D331">
            <v>0</v>
          </cell>
          <cell r="E331">
            <v>4</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3</v>
          </cell>
          <cell r="V331">
            <v>0</v>
          </cell>
          <cell r="W331">
            <v>0</v>
          </cell>
          <cell r="X331">
            <v>0</v>
          </cell>
          <cell r="Y331">
            <v>0</v>
          </cell>
          <cell r="Z331">
            <v>0</v>
          </cell>
          <cell r="AA331">
            <v>0</v>
          </cell>
          <cell r="AB331">
            <v>0</v>
          </cell>
          <cell r="AC331">
            <v>0</v>
          </cell>
          <cell r="AD331">
            <v>0</v>
          </cell>
          <cell r="AE331">
            <v>0</v>
          </cell>
          <cell r="AF331">
            <v>0</v>
          </cell>
          <cell r="AG331">
            <v>0</v>
          </cell>
          <cell r="AH331" t="str">
            <v/>
          </cell>
          <cell r="AI331" t="str">
            <v/>
          </cell>
          <cell r="AJ331" t="str">
            <v/>
          </cell>
          <cell r="AK331" t="str">
            <v/>
          </cell>
          <cell r="AL331" t="str">
            <v/>
          </cell>
          <cell r="AM331" t="str">
            <v/>
          </cell>
          <cell r="AN331" t="str">
            <v/>
          </cell>
          <cell r="AO331" t="str">
            <v/>
          </cell>
          <cell r="AP331" t="str">
            <v/>
          </cell>
          <cell r="AQ331" t="str">
            <v/>
          </cell>
          <cell r="AR331" t="str">
            <v/>
          </cell>
          <cell r="AS331" t="str">
            <v/>
          </cell>
          <cell r="AT331" t="str">
            <v/>
          </cell>
          <cell r="AU331" t="str">
            <v/>
          </cell>
          <cell r="AV331" t="str">
            <v/>
          </cell>
          <cell r="AW331" t="str">
            <v/>
          </cell>
          <cell r="AX331" t="str">
            <v/>
          </cell>
          <cell r="AY331" t="str">
            <v/>
          </cell>
          <cell r="AZ331" t="str">
            <v/>
          </cell>
          <cell r="BA331" t="str">
            <v/>
          </cell>
          <cell r="BB331" t="str">
            <v/>
          </cell>
          <cell r="BC331" t="str">
            <v/>
          </cell>
        </row>
        <row r="332">
          <cell r="B332" t="str">
            <v>ESPEUR - Air</v>
          </cell>
          <cell r="C332">
            <v>0</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t="str">
            <v/>
          </cell>
          <cell r="AI332" t="str">
            <v/>
          </cell>
          <cell r="AJ332" t="str">
            <v/>
          </cell>
          <cell r="AK332" t="str">
            <v/>
          </cell>
          <cell r="AL332" t="str">
            <v/>
          </cell>
          <cell r="AM332" t="str">
            <v/>
          </cell>
          <cell r="AN332" t="str">
            <v/>
          </cell>
          <cell r="AO332" t="str">
            <v/>
          </cell>
          <cell r="AP332" t="str">
            <v/>
          </cell>
          <cell r="AQ332" t="str">
            <v/>
          </cell>
          <cell r="AR332" t="str">
            <v/>
          </cell>
          <cell r="AS332" t="str">
            <v/>
          </cell>
          <cell r="AT332" t="str">
            <v/>
          </cell>
          <cell r="AU332" t="str">
            <v/>
          </cell>
          <cell r="AV332" t="str">
            <v/>
          </cell>
          <cell r="AW332" t="str">
            <v/>
          </cell>
          <cell r="AX332" t="str">
            <v/>
          </cell>
          <cell r="AY332" t="str">
            <v/>
          </cell>
          <cell r="AZ332" t="str">
            <v/>
          </cell>
          <cell r="BA332" t="str">
            <v/>
          </cell>
          <cell r="BB332" t="str">
            <v/>
          </cell>
          <cell r="BC332" t="str">
            <v/>
          </cell>
        </row>
        <row r="333">
          <cell r="B333" t="str">
            <v>ESPEUR - Sea</v>
          </cell>
          <cell r="C333">
            <v>0</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t="str">
            <v/>
          </cell>
          <cell r="AI333" t="str">
            <v/>
          </cell>
          <cell r="AJ333" t="str">
            <v/>
          </cell>
          <cell r="AK333" t="str">
            <v/>
          </cell>
          <cell r="AL333" t="str">
            <v/>
          </cell>
          <cell r="AM333" t="str">
            <v/>
          </cell>
          <cell r="AN333" t="str">
            <v/>
          </cell>
          <cell r="AO333" t="str">
            <v/>
          </cell>
          <cell r="AP333" t="str">
            <v/>
          </cell>
          <cell r="AQ333" t="str">
            <v/>
          </cell>
          <cell r="AR333" t="str">
            <v/>
          </cell>
          <cell r="AS333" t="str">
            <v/>
          </cell>
          <cell r="AT333" t="str">
            <v/>
          </cell>
          <cell r="AU333" t="str">
            <v/>
          </cell>
          <cell r="AV333" t="str">
            <v/>
          </cell>
          <cell r="AW333" t="str">
            <v/>
          </cell>
          <cell r="AX333" t="str">
            <v/>
          </cell>
          <cell r="AY333" t="str">
            <v/>
          </cell>
          <cell r="AZ333" t="str">
            <v/>
          </cell>
          <cell r="BA333" t="str">
            <v/>
          </cell>
          <cell r="BB333" t="str">
            <v/>
          </cell>
          <cell r="BC333" t="str">
            <v/>
          </cell>
        </row>
        <row r="334">
          <cell r="B334" t="str">
            <v>ESPRIT - Air</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5</v>
          </cell>
          <cell r="AA334">
            <v>0</v>
          </cell>
          <cell r="AB334">
            <v>0</v>
          </cell>
          <cell r="AC334">
            <v>0</v>
          </cell>
          <cell r="AD334">
            <v>0</v>
          </cell>
          <cell r="AE334">
            <v>0</v>
          </cell>
          <cell r="AF334">
            <v>0</v>
          </cell>
          <cell r="AG334">
            <v>0</v>
          </cell>
          <cell r="AH334" t="str">
            <v/>
          </cell>
          <cell r="AI334" t="str">
            <v/>
          </cell>
          <cell r="AJ334" t="str">
            <v/>
          </cell>
          <cell r="AK334" t="str">
            <v/>
          </cell>
          <cell r="AL334" t="str">
            <v/>
          </cell>
          <cell r="AM334" t="str">
            <v/>
          </cell>
          <cell r="AN334" t="str">
            <v/>
          </cell>
          <cell r="AO334" t="str">
            <v/>
          </cell>
          <cell r="AP334" t="str">
            <v/>
          </cell>
          <cell r="AQ334" t="str">
            <v/>
          </cell>
          <cell r="AR334" t="str">
            <v/>
          </cell>
          <cell r="AS334" t="str">
            <v/>
          </cell>
          <cell r="AT334" t="str">
            <v/>
          </cell>
          <cell r="AU334" t="str">
            <v/>
          </cell>
          <cell r="AV334" t="str">
            <v/>
          </cell>
          <cell r="AW334" t="str">
            <v/>
          </cell>
          <cell r="AX334" t="str">
            <v/>
          </cell>
          <cell r="AY334" t="str">
            <v/>
          </cell>
          <cell r="AZ334" t="str">
            <v/>
          </cell>
          <cell r="BA334" t="str">
            <v/>
          </cell>
          <cell r="BB334" t="str">
            <v/>
          </cell>
          <cell r="BC334" t="str">
            <v/>
          </cell>
        </row>
        <row r="335">
          <cell r="B335" t="str">
            <v>ESPRIT - Sea</v>
          </cell>
          <cell r="C335">
            <v>0</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7</v>
          </cell>
          <cell r="X335">
            <v>0</v>
          </cell>
          <cell r="Y335">
            <v>0</v>
          </cell>
          <cell r="Z335">
            <v>0</v>
          </cell>
          <cell r="AA335">
            <v>0</v>
          </cell>
          <cell r="AB335">
            <v>0</v>
          </cell>
          <cell r="AC335">
            <v>2</v>
          </cell>
          <cell r="AD335">
            <v>2</v>
          </cell>
          <cell r="AE335">
            <v>0</v>
          </cell>
          <cell r="AF335">
            <v>0</v>
          </cell>
          <cell r="AG335">
            <v>0</v>
          </cell>
          <cell r="AH335" t="str">
            <v/>
          </cell>
          <cell r="AI335" t="str">
            <v/>
          </cell>
          <cell r="AJ335" t="str">
            <v/>
          </cell>
          <cell r="AK335" t="str">
            <v/>
          </cell>
          <cell r="AL335" t="str">
            <v/>
          </cell>
          <cell r="AM335" t="str">
            <v/>
          </cell>
          <cell r="AN335" t="str">
            <v/>
          </cell>
          <cell r="AO335" t="str">
            <v/>
          </cell>
          <cell r="AP335" t="str">
            <v/>
          </cell>
          <cell r="AQ335" t="str">
            <v/>
          </cell>
          <cell r="AR335" t="str">
            <v/>
          </cell>
          <cell r="AS335" t="str">
            <v/>
          </cell>
          <cell r="AT335" t="str">
            <v/>
          </cell>
          <cell r="AU335" t="str">
            <v/>
          </cell>
          <cell r="AV335" t="str">
            <v/>
          </cell>
          <cell r="AW335" t="str">
            <v/>
          </cell>
          <cell r="AX335" t="str">
            <v/>
          </cell>
          <cell r="AY335" t="str">
            <v/>
          </cell>
          <cell r="AZ335" t="str">
            <v/>
          </cell>
          <cell r="BA335" t="str">
            <v/>
          </cell>
          <cell r="BB335" t="str">
            <v/>
          </cell>
          <cell r="BC335" t="str">
            <v/>
          </cell>
        </row>
        <row r="336">
          <cell r="B336" t="str">
            <v>ESTN - Air</v>
          </cell>
          <cell r="C336">
            <v>0</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t="str">
            <v/>
          </cell>
          <cell r="AI336" t="str">
            <v/>
          </cell>
          <cell r="AJ336" t="str">
            <v/>
          </cell>
          <cell r="AK336" t="str">
            <v/>
          </cell>
          <cell r="AL336" t="str">
            <v/>
          </cell>
          <cell r="AM336" t="str">
            <v/>
          </cell>
          <cell r="AN336" t="str">
            <v/>
          </cell>
          <cell r="AO336" t="str">
            <v/>
          </cell>
          <cell r="AP336" t="str">
            <v/>
          </cell>
          <cell r="AQ336" t="str">
            <v/>
          </cell>
          <cell r="AR336" t="str">
            <v/>
          </cell>
          <cell r="AS336" t="str">
            <v/>
          </cell>
          <cell r="AT336" t="str">
            <v/>
          </cell>
          <cell r="AU336" t="str">
            <v/>
          </cell>
          <cell r="AV336" t="str">
            <v/>
          </cell>
          <cell r="AW336" t="str">
            <v/>
          </cell>
          <cell r="AX336" t="str">
            <v/>
          </cell>
          <cell r="AY336" t="str">
            <v/>
          </cell>
          <cell r="AZ336" t="str">
            <v/>
          </cell>
          <cell r="BA336" t="str">
            <v/>
          </cell>
          <cell r="BB336" t="str">
            <v/>
          </cell>
          <cell r="BC336" t="str">
            <v/>
          </cell>
        </row>
        <row r="337">
          <cell r="B337" t="str">
            <v>ESTN - Sea</v>
          </cell>
          <cell r="C337">
            <v>0</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t="str">
            <v/>
          </cell>
          <cell r="AI337" t="str">
            <v/>
          </cell>
          <cell r="AJ337" t="str">
            <v/>
          </cell>
          <cell r="AK337" t="str">
            <v/>
          </cell>
          <cell r="AL337" t="str">
            <v/>
          </cell>
          <cell r="AM337" t="str">
            <v/>
          </cell>
          <cell r="AN337" t="str">
            <v/>
          </cell>
          <cell r="AO337" t="str">
            <v/>
          </cell>
          <cell r="AP337" t="str">
            <v/>
          </cell>
          <cell r="AQ337" t="str">
            <v/>
          </cell>
          <cell r="AR337" t="str">
            <v/>
          </cell>
          <cell r="AS337" t="str">
            <v/>
          </cell>
          <cell r="AT337" t="str">
            <v/>
          </cell>
          <cell r="AU337" t="str">
            <v/>
          </cell>
          <cell r="AV337" t="str">
            <v/>
          </cell>
          <cell r="AW337" t="str">
            <v/>
          </cell>
          <cell r="AX337" t="str">
            <v/>
          </cell>
          <cell r="AY337" t="str">
            <v/>
          </cell>
          <cell r="AZ337" t="str">
            <v/>
          </cell>
          <cell r="BA337" t="str">
            <v/>
          </cell>
          <cell r="BB337" t="str">
            <v/>
          </cell>
          <cell r="BC337" t="str">
            <v/>
          </cell>
        </row>
        <row r="338">
          <cell r="B338" t="str">
            <v>ESTNCA - Air</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t="str">
            <v/>
          </cell>
          <cell r="AI338" t="str">
            <v/>
          </cell>
          <cell r="AJ338" t="str">
            <v/>
          </cell>
          <cell r="AK338" t="str">
            <v/>
          </cell>
          <cell r="AL338" t="str">
            <v/>
          </cell>
          <cell r="AM338" t="str">
            <v/>
          </cell>
          <cell r="AN338" t="str">
            <v/>
          </cell>
          <cell r="AO338" t="str">
            <v/>
          </cell>
          <cell r="AP338" t="str">
            <v/>
          </cell>
          <cell r="AQ338" t="str">
            <v/>
          </cell>
          <cell r="AR338" t="str">
            <v/>
          </cell>
          <cell r="AS338" t="str">
            <v/>
          </cell>
          <cell r="AT338" t="str">
            <v/>
          </cell>
          <cell r="AU338" t="str">
            <v/>
          </cell>
          <cell r="AV338" t="str">
            <v/>
          </cell>
          <cell r="AW338" t="str">
            <v/>
          </cell>
          <cell r="AX338" t="str">
            <v/>
          </cell>
          <cell r="AY338" t="str">
            <v/>
          </cell>
          <cell r="AZ338" t="str">
            <v/>
          </cell>
          <cell r="BA338" t="str">
            <v/>
          </cell>
          <cell r="BB338" t="str">
            <v/>
          </cell>
          <cell r="BC338" t="str">
            <v/>
          </cell>
        </row>
        <row r="339">
          <cell r="B339" t="str">
            <v>ESTNCA - Sea</v>
          </cell>
          <cell r="C339">
            <v>0</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t="str">
            <v/>
          </cell>
          <cell r="AI339" t="str">
            <v/>
          </cell>
          <cell r="AJ339" t="str">
            <v/>
          </cell>
          <cell r="AK339" t="str">
            <v/>
          </cell>
          <cell r="AL339" t="str">
            <v/>
          </cell>
          <cell r="AM339" t="str">
            <v/>
          </cell>
          <cell r="AN339" t="str">
            <v/>
          </cell>
          <cell r="AO339" t="str">
            <v/>
          </cell>
          <cell r="AP339" t="str">
            <v/>
          </cell>
          <cell r="AQ339" t="str">
            <v/>
          </cell>
          <cell r="AR339" t="str">
            <v/>
          </cell>
          <cell r="AS339" t="str">
            <v/>
          </cell>
          <cell r="AT339" t="str">
            <v/>
          </cell>
          <cell r="AU339" t="str">
            <v/>
          </cell>
          <cell r="AV339" t="str">
            <v/>
          </cell>
          <cell r="AW339" t="str">
            <v/>
          </cell>
          <cell r="AX339" t="str">
            <v/>
          </cell>
          <cell r="AY339" t="str">
            <v/>
          </cell>
          <cell r="AZ339" t="str">
            <v/>
          </cell>
          <cell r="BA339" t="str">
            <v/>
          </cell>
          <cell r="BB339" t="str">
            <v/>
          </cell>
          <cell r="BC339" t="str">
            <v/>
          </cell>
        </row>
        <row r="340">
          <cell r="B340" t="str">
            <v>ETNA - Air</v>
          </cell>
          <cell r="C340">
            <v>0</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t="str">
            <v/>
          </cell>
          <cell r="AI340" t="str">
            <v/>
          </cell>
          <cell r="AJ340" t="str">
            <v/>
          </cell>
          <cell r="AK340" t="str">
            <v/>
          </cell>
          <cell r="AL340" t="str">
            <v/>
          </cell>
          <cell r="AM340" t="str">
            <v/>
          </cell>
          <cell r="AN340" t="str">
            <v/>
          </cell>
          <cell r="AO340" t="str">
            <v/>
          </cell>
          <cell r="AP340" t="str">
            <v/>
          </cell>
          <cell r="AQ340" t="str">
            <v/>
          </cell>
          <cell r="AR340" t="str">
            <v/>
          </cell>
          <cell r="AS340" t="str">
            <v/>
          </cell>
          <cell r="AT340" t="str">
            <v/>
          </cell>
          <cell r="AU340" t="str">
            <v/>
          </cell>
          <cell r="AV340" t="str">
            <v/>
          </cell>
          <cell r="AW340" t="str">
            <v/>
          </cell>
          <cell r="AX340" t="str">
            <v/>
          </cell>
          <cell r="AY340" t="str">
            <v/>
          </cell>
          <cell r="AZ340" t="str">
            <v/>
          </cell>
          <cell r="BA340" t="str">
            <v/>
          </cell>
          <cell r="BB340" t="str">
            <v/>
          </cell>
          <cell r="BC340" t="str">
            <v/>
          </cell>
        </row>
        <row r="341">
          <cell r="B341" t="str">
            <v>ETNA - Sea</v>
          </cell>
          <cell r="C341">
            <v>0</v>
          </cell>
          <cell r="D341">
            <v>0</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t="str">
            <v/>
          </cell>
          <cell r="AI341" t="str">
            <v/>
          </cell>
          <cell r="AJ341" t="str">
            <v/>
          </cell>
          <cell r="AK341" t="str">
            <v/>
          </cell>
          <cell r="AL341" t="str">
            <v/>
          </cell>
          <cell r="AM341" t="str">
            <v/>
          </cell>
          <cell r="AN341" t="str">
            <v/>
          </cell>
          <cell r="AO341" t="str">
            <v/>
          </cell>
          <cell r="AP341" t="str">
            <v/>
          </cell>
          <cell r="AQ341" t="str">
            <v/>
          </cell>
          <cell r="AR341" t="str">
            <v/>
          </cell>
          <cell r="AS341" t="str">
            <v/>
          </cell>
          <cell r="AT341" t="str">
            <v/>
          </cell>
          <cell r="AU341" t="str">
            <v/>
          </cell>
          <cell r="AV341" t="str">
            <v/>
          </cell>
          <cell r="AW341" t="str">
            <v/>
          </cell>
          <cell r="AX341" t="str">
            <v/>
          </cell>
          <cell r="AY341" t="str">
            <v/>
          </cell>
          <cell r="AZ341" t="str">
            <v/>
          </cell>
          <cell r="BA341" t="str">
            <v/>
          </cell>
          <cell r="BB341" t="str">
            <v/>
          </cell>
          <cell r="BC341" t="str">
            <v/>
          </cell>
        </row>
        <row r="342">
          <cell r="B342" t="str">
            <v>EUROM - Air</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t="str">
            <v/>
          </cell>
          <cell r="AI342" t="str">
            <v/>
          </cell>
          <cell r="AJ342" t="str">
            <v/>
          </cell>
          <cell r="AK342" t="str">
            <v/>
          </cell>
          <cell r="AL342" t="str">
            <v/>
          </cell>
          <cell r="AM342" t="str">
            <v/>
          </cell>
          <cell r="AN342" t="str">
            <v/>
          </cell>
          <cell r="AO342" t="str">
            <v/>
          </cell>
          <cell r="AP342" t="str">
            <v/>
          </cell>
          <cell r="AQ342" t="str">
            <v/>
          </cell>
          <cell r="AR342" t="str">
            <v/>
          </cell>
          <cell r="AS342" t="str">
            <v/>
          </cell>
          <cell r="AT342" t="str">
            <v/>
          </cell>
          <cell r="AU342" t="str">
            <v/>
          </cell>
          <cell r="AV342" t="str">
            <v/>
          </cell>
          <cell r="AW342" t="str">
            <v/>
          </cell>
          <cell r="AX342" t="str">
            <v/>
          </cell>
          <cell r="AY342" t="str">
            <v/>
          </cell>
          <cell r="AZ342" t="str">
            <v/>
          </cell>
          <cell r="BA342" t="str">
            <v/>
          </cell>
          <cell r="BB342" t="str">
            <v/>
          </cell>
          <cell r="BC342" t="str">
            <v/>
          </cell>
        </row>
        <row r="343">
          <cell r="B343" t="str">
            <v>EUROM - Sea</v>
          </cell>
          <cell r="C343">
            <v>2</v>
          </cell>
          <cell r="D343">
            <v>29</v>
          </cell>
          <cell r="E343">
            <v>13</v>
          </cell>
          <cell r="F343">
            <v>3</v>
          </cell>
          <cell r="G343">
            <v>0</v>
          </cell>
          <cell r="H343">
            <v>4</v>
          </cell>
          <cell r="I343">
            <v>8</v>
          </cell>
          <cell r="J343">
            <v>13</v>
          </cell>
          <cell r="K343">
            <v>1</v>
          </cell>
          <cell r="L343">
            <v>2</v>
          </cell>
          <cell r="M343">
            <v>2</v>
          </cell>
          <cell r="N343">
            <v>1</v>
          </cell>
          <cell r="O343">
            <v>1</v>
          </cell>
          <cell r="P343">
            <v>2</v>
          </cell>
          <cell r="Q343">
            <v>1</v>
          </cell>
          <cell r="R343">
            <v>1</v>
          </cell>
          <cell r="S343">
            <v>0</v>
          </cell>
          <cell r="T343">
            <v>3</v>
          </cell>
          <cell r="U343">
            <v>0</v>
          </cell>
          <cell r="V343">
            <v>0</v>
          </cell>
          <cell r="W343">
            <v>0</v>
          </cell>
          <cell r="X343">
            <v>0</v>
          </cell>
          <cell r="Y343">
            <v>0</v>
          </cell>
          <cell r="Z343">
            <v>0</v>
          </cell>
          <cell r="AA343">
            <v>0</v>
          </cell>
          <cell r="AB343">
            <v>0</v>
          </cell>
          <cell r="AC343">
            <v>0</v>
          </cell>
          <cell r="AD343">
            <v>0</v>
          </cell>
          <cell r="AE343">
            <v>4</v>
          </cell>
          <cell r="AF343">
            <v>2</v>
          </cell>
          <cell r="AG343">
            <v>0</v>
          </cell>
          <cell r="AH343" t="str">
            <v/>
          </cell>
          <cell r="AI343" t="str">
            <v/>
          </cell>
          <cell r="AJ343" t="str">
            <v/>
          </cell>
          <cell r="AK343" t="str">
            <v/>
          </cell>
          <cell r="AL343" t="str">
            <v/>
          </cell>
          <cell r="AM343" t="str">
            <v/>
          </cell>
          <cell r="AN343" t="str">
            <v/>
          </cell>
          <cell r="AO343" t="str">
            <v/>
          </cell>
          <cell r="AP343" t="str">
            <v/>
          </cell>
          <cell r="AQ343" t="str">
            <v/>
          </cell>
          <cell r="AR343" t="str">
            <v/>
          </cell>
          <cell r="AS343" t="str">
            <v/>
          </cell>
          <cell r="AT343" t="str">
            <v/>
          </cell>
          <cell r="AU343" t="str">
            <v/>
          </cell>
          <cell r="AV343" t="str">
            <v/>
          </cell>
          <cell r="AW343" t="str">
            <v/>
          </cell>
          <cell r="AX343" t="str">
            <v/>
          </cell>
          <cell r="AY343" t="str">
            <v/>
          </cell>
          <cell r="AZ343" t="str">
            <v/>
          </cell>
          <cell r="BA343" t="str">
            <v/>
          </cell>
          <cell r="BB343" t="str">
            <v/>
          </cell>
          <cell r="BC343" t="str">
            <v/>
          </cell>
        </row>
        <row r="344">
          <cell r="B344" t="str">
            <v>EWCEU - Air</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t="str">
            <v/>
          </cell>
          <cell r="AI344" t="str">
            <v/>
          </cell>
          <cell r="AJ344" t="str">
            <v/>
          </cell>
          <cell r="AK344" t="str">
            <v/>
          </cell>
          <cell r="AL344" t="str">
            <v/>
          </cell>
          <cell r="AM344" t="str">
            <v/>
          </cell>
          <cell r="AN344" t="str">
            <v/>
          </cell>
          <cell r="AO344" t="str">
            <v/>
          </cell>
          <cell r="AP344" t="str">
            <v/>
          </cell>
          <cell r="AQ344" t="str">
            <v/>
          </cell>
          <cell r="AR344" t="str">
            <v/>
          </cell>
          <cell r="AS344" t="str">
            <v/>
          </cell>
          <cell r="AT344" t="str">
            <v/>
          </cell>
          <cell r="AU344" t="str">
            <v/>
          </cell>
          <cell r="AV344" t="str">
            <v/>
          </cell>
          <cell r="AW344" t="str">
            <v/>
          </cell>
          <cell r="AX344" t="str">
            <v/>
          </cell>
          <cell r="AY344" t="str">
            <v/>
          </cell>
          <cell r="AZ344" t="str">
            <v/>
          </cell>
          <cell r="BA344" t="str">
            <v/>
          </cell>
          <cell r="BB344" t="str">
            <v/>
          </cell>
          <cell r="BC344" t="str">
            <v/>
          </cell>
        </row>
        <row r="345">
          <cell r="B345" t="str">
            <v>EWCEU - Sea</v>
          </cell>
          <cell r="C345">
            <v>0</v>
          </cell>
          <cell r="D345">
            <v>1</v>
          </cell>
          <cell r="E345">
            <v>0</v>
          </cell>
          <cell r="F345">
            <v>0</v>
          </cell>
          <cell r="G345">
            <v>0</v>
          </cell>
          <cell r="H345">
            <v>0</v>
          </cell>
          <cell r="I345">
            <v>0</v>
          </cell>
          <cell r="J345">
            <v>0</v>
          </cell>
          <cell r="K345">
            <v>0</v>
          </cell>
          <cell r="L345">
            <v>0</v>
          </cell>
          <cell r="M345">
            <v>0</v>
          </cell>
          <cell r="N345">
            <v>0</v>
          </cell>
          <cell r="O345">
            <v>1</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1</v>
          </cell>
          <cell r="AD345">
            <v>0</v>
          </cell>
          <cell r="AE345">
            <v>0</v>
          </cell>
          <cell r="AF345">
            <v>0</v>
          </cell>
          <cell r="AG345">
            <v>0</v>
          </cell>
          <cell r="AH345" t="str">
            <v/>
          </cell>
          <cell r="AI345" t="str">
            <v/>
          </cell>
          <cell r="AJ345" t="str">
            <v/>
          </cell>
          <cell r="AK345" t="str">
            <v/>
          </cell>
          <cell r="AL345" t="str">
            <v/>
          </cell>
          <cell r="AM345" t="str">
            <v/>
          </cell>
          <cell r="AN345" t="str">
            <v/>
          </cell>
          <cell r="AO345" t="str">
            <v/>
          </cell>
          <cell r="AP345" t="str">
            <v/>
          </cell>
          <cell r="AQ345" t="str">
            <v/>
          </cell>
          <cell r="AR345" t="str">
            <v/>
          </cell>
          <cell r="AS345" t="str">
            <v/>
          </cell>
          <cell r="AT345" t="str">
            <v/>
          </cell>
          <cell r="AU345" t="str">
            <v/>
          </cell>
          <cell r="AV345" t="str">
            <v/>
          </cell>
          <cell r="AW345" t="str">
            <v/>
          </cell>
          <cell r="AX345" t="str">
            <v/>
          </cell>
          <cell r="AY345" t="str">
            <v/>
          </cell>
          <cell r="AZ345" t="str">
            <v/>
          </cell>
          <cell r="BA345" t="str">
            <v/>
          </cell>
          <cell r="BB345" t="str">
            <v/>
          </cell>
          <cell r="BC345" t="str">
            <v/>
          </cell>
        </row>
        <row r="346">
          <cell r="B346" t="str">
            <v>EXPRES - Air</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t="str">
            <v/>
          </cell>
          <cell r="AI346" t="str">
            <v/>
          </cell>
          <cell r="AJ346" t="str">
            <v/>
          </cell>
          <cell r="AK346" t="str">
            <v/>
          </cell>
          <cell r="AL346" t="str">
            <v/>
          </cell>
          <cell r="AM346" t="str">
            <v/>
          </cell>
          <cell r="AN346" t="str">
            <v/>
          </cell>
          <cell r="AO346" t="str">
            <v/>
          </cell>
          <cell r="AP346" t="str">
            <v/>
          </cell>
          <cell r="AQ346" t="str">
            <v/>
          </cell>
          <cell r="AR346" t="str">
            <v/>
          </cell>
          <cell r="AS346" t="str">
            <v/>
          </cell>
          <cell r="AT346" t="str">
            <v/>
          </cell>
          <cell r="AU346" t="str">
            <v/>
          </cell>
          <cell r="AV346" t="str">
            <v/>
          </cell>
          <cell r="AW346" t="str">
            <v/>
          </cell>
          <cell r="AX346" t="str">
            <v/>
          </cell>
          <cell r="AY346" t="str">
            <v/>
          </cell>
          <cell r="AZ346" t="str">
            <v/>
          </cell>
          <cell r="BA346" t="str">
            <v/>
          </cell>
          <cell r="BB346" t="str">
            <v/>
          </cell>
          <cell r="BC346" t="str">
            <v/>
          </cell>
        </row>
        <row r="347">
          <cell r="B347" t="str">
            <v>EXPRES - Sea</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t="str">
            <v/>
          </cell>
          <cell r="AI347" t="str">
            <v/>
          </cell>
          <cell r="AJ347" t="str">
            <v/>
          </cell>
          <cell r="AK347" t="str">
            <v/>
          </cell>
          <cell r="AL347" t="str">
            <v/>
          </cell>
          <cell r="AM347" t="str">
            <v/>
          </cell>
          <cell r="AN347" t="str">
            <v/>
          </cell>
          <cell r="AO347" t="str">
            <v/>
          </cell>
          <cell r="AP347" t="str">
            <v/>
          </cell>
          <cell r="AQ347" t="str">
            <v/>
          </cell>
          <cell r="AR347" t="str">
            <v/>
          </cell>
          <cell r="AS347" t="str">
            <v/>
          </cell>
          <cell r="AT347" t="str">
            <v/>
          </cell>
          <cell r="AU347" t="str">
            <v/>
          </cell>
          <cell r="AV347" t="str">
            <v/>
          </cell>
          <cell r="AW347" t="str">
            <v/>
          </cell>
          <cell r="AX347" t="str">
            <v/>
          </cell>
          <cell r="AY347" t="str">
            <v/>
          </cell>
          <cell r="AZ347" t="str">
            <v/>
          </cell>
          <cell r="BA347" t="str">
            <v/>
          </cell>
          <cell r="BB347" t="str">
            <v/>
          </cell>
          <cell r="BC347" t="str">
            <v/>
          </cell>
        </row>
        <row r="348">
          <cell r="B348" t="str">
            <v>FALAB - Air</v>
          </cell>
          <cell r="C348">
            <v>0</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t="str">
            <v/>
          </cell>
          <cell r="AI348" t="str">
            <v/>
          </cell>
          <cell r="AJ348" t="str">
            <v/>
          </cell>
          <cell r="AK348" t="str">
            <v/>
          </cell>
          <cell r="AL348" t="str">
            <v/>
          </cell>
          <cell r="AM348" t="str">
            <v/>
          </cell>
          <cell r="AN348" t="str">
            <v/>
          </cell>
          <cell r="AO348" t="str">
            <v/>
          </cell>
          <cell r="AP348" t="str">
            <v/>
          </cell>
          <cell r="AQ348" t="str">
            <v/>
          </cell>
          <cell r="AR348" t="str">
            <v/>
          </cell>
          <cell r="AS348" t="str">
            <v/>
          </cell>
          <cell r="AT348" t="str">
            <v/>
          </cell>
          <cell r="AU348" t="str">
            <v/>
          </cell>
          <cell r="AV348" t="str">
            <v/>
          </cell>
          <cell r="AW348" t="str">
            <v/>
          </cell>
          <cell r="AX348" t="str">
            <v/>
          </cell>
          <cell r="AY348" t="str">
            <v/>
          </cell>
          <cell r="AZ348" t="str">
            <v/>
          </cell>
          <cell r="BA348" t="str">
            <v/>
          </cell>
          <cell r="BB348" t="str">
            <v/>
          </cell>
          <cell r="BC348" t="str">
            <v/>
          </cell>
        </row>
        <row r="349">
          <cell r="B349" t="str">
            <v>FALAB - Sea</v>
          </cell>
          <cell r="C349">
            <v>0</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t="str">
            <v/>
          </cell>
          <cell r="AI349" t="str">
            <v/>
          </cell>
          <cell r="AJ349" t="str">
            <v/>
          </cell>
          <cell r="AK349" t="str">
            <v/>
          </cell>
          <cell r="AL349" t="str">
            <v/>
          </cell>
          <cell r="AM349" t="str">
            <v/>
          </cell>
          <cell r="AN349" t="str">
            <v/>
          </cell>
          <cell r="AO349" t="str">
            <v/>
          </cell>
          <cell r="AP349" t="str">
            <v/>
          </cell>
          <cell r="AQ349" t="str">
            <v/>
          </cell>
          <cell r="AR349" t="str">
            <v/>
          </cell>
          <cell r="AS349" t="str">
            <v/>
          </cell>
          <cell r="AT349" t="str">
            <v/>
          </cell>
          <cell r="AU349" t="str">
            <v/>
          </cell>
          <cell r="AV349" t="str">
            <v/>
          </cell>
          <cell r="AW349" t="str">
            <v/>
          </cell>
          <cell r="AX349" t="str">
            <v/>
          </cell>
          <cell r="AY349" t="str">
            <v/>
          </cell>
          <cell r="AZ349" t="str">
            <v/>
          </cell>
          <cell r="BA349" t="str">
            <v/>
          </cell>
          <cell r="BB349" t="str">
            <v/>
          </cell>
          <cell r="BC349" t="str">
            <v/>
          </cell>
        </row>
        <row r="350">
          <cell r="B350" t="str">
            <v>FAPEN - Air</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t="str">
            <v/>
          </cell>
          <cell r="AI350" t="str">
            <v/>
          </cell>
          <cell r="AJ350" t="str">
            <v/>
          </cell>
          <cell r="AK350" t="str">
            <v/>
          </cell>
          <cell r="AL350" t="str">
            <v/>
          </cell>
          <cell r="AM350" t="str">
            <v/>
          </cell>
          <cell r="AN350" t="str">
            <v/>
          </cell>
          <cell r="AO350" t="str">
            <v/>
          </cell>
          <cell r="AP350" t="str">
            <v/>
          </cell>
          <cell r="AQ350" t="str">
            <v/>
          </cell>
          <cell r="AR350" t="str">
            <v/>
          </cell>
          <cell r="AS350" t="str">
            <v/>
          </cell>
          <cell r="AT350" t="str">
            <v/>
          </cell>
          <cell r="AU350" t="str">
            <v/>
          </cell>
          <cell r="AV350" t="str">
            <v/>
          </cell>
          <cell r="AW350" t="str">
            <v/>
          </cell>
          <cell r="AX350" t="str">
            <v/>
          </cell>
          <cell r="AY350" t="str">
            <v/>
          </cell>
          <cell r="AZ350" t="str">
            <v/>
          </cell>
          <cell r="BA350" t="str">
            <v/>
          </cell>
          <cell r="BB350" t="str">
            <v/>
          </cell>
          <cell r="BC350" t="str">
            <v/>
          </cell>
        </row>
        <row r="351">
          <cell r="B351" t="str">
            <v>FAPEN - Sea</v>
          </cell>
          <cell r="C351">
            <v>0</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t="str">
            <v/>
          </cell>
          <cell r="AI351" t="str">
            <v/>
          </cell>
          <cell r="AJ351" t="str">
            <v/>
          </cell>
          <cell r="AK351" t="str">
            <v/>
          </cell>
          <cell r="AL351" t="str">
            <v/>
          </cell>
          <cell r="AM351" t="str">
            <v/>
          </cell>
          <cell r="AN351" t="str">
            <v/>
          </cell>
          <cell r="AO351" t="str">
            <v/>
          </cell>
          <cell r="AP351" t="str">
            <v/>
          </cell>
          <cell r="AQ351" t="str">
            <v/>
          </cell>
          <cell r="AR351" t="str">
            <v/>
          </cell>
          <cell r="AS351" t="str">
            <v/>
          </cell>
          <cell r="AT351" t="str">
            <v/>
          </cell>
          <cell r="AU351" t="str">
            <v/>
          </cell>
          <cell r="AV351" t="str">
            <v/>
          </cell>
          <cell r="AW351" t="str">
            <v/>
          </cell>
          <cell r="AX351" t="str">
            <v/>
          </cell>
          <cell r="AY351" t="str">
            <v/>
          </cell>
          <cell r="AZ351" t="str">
            <v/>
          </cell>
          <cell r="BA351" t="str">
            <v/>
          </cell>
          <cell r="BB351" t="str">
            <v/>
          </cell>
          <cell r="BC351" t="str">
            <v/>
          </cell>
        </row>
        <row r="352">
          <cell r="B352" t="str">
            <v>FBEUR - Air</v>
          </cell>
          <cell r="C352">
            <v>0</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t="str">
            <v/>
          </cell>
          <cell r="AI352" t="str">
            <v/>
          </cell>
          <cell r="AJ352" t="str">
            <v/>
          </cell>
          <cell r="AK352" t="str">
            <v/>
          </cell>
          <cell r="AL352" t="str">
            <v/>
          </cell>
          <cell r="AM352" t="str">
            <v/>
          </cell>
          <cell r="AN352" t="str">
            <v/>
          </cell>
          <cell r="AO352" t="str">
            <v/>
          </cell>
          <cell r="AP352" t="str">
            <v/>
          </cell>
          <cell r="AQ352" t="str">
            <v/>
          </cell>
          <cell r="AR352" t="str">
            <v/>
          </cell>
          <cell r="AS352" t="str">
            <v/>
          </cell>
          <cell r="AT352" t="str">
            <v/>
          </cell>
          <cell r="AU352" t="str">
            <v/>
          </cell>
          <cell r="AV352" t="str">
            <v/>
          </cell>
          <cell r="AW352" t="str">
            <v/>
          </cell>
          <cell r="AX352" t="str">
            <v/>
          </cell>
          <cell r="AY352" t="str">
            <v/>
          </cell>
          <cell r="AZ352" t="str">
            <v/>
          </cell>
          <cell r="BA352" t="str">
            <v/>
          </cell>
          <cell r="BB352" t="str">
            <v/>
          </cell>
          <cell r="BC352" t="str">
            <v/>
          </cell>
        </row>
        <row r="353">
          <cell r="B353" t="str">
            <v>FBEUR - Sea</v>
          </cell>
          <cell r="C353">
            <v>0</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t="str">
            <v/>
          </cell>
          <cell r="AI353" t="str">
            <v/>
          </cell>
          <cell r="AJ353" t="str">
            <v/>
          </cell>
          <cell r="AK353" t="str">
            <v/>
          </cell>
          <cell r="AL353" t="str">
            <v/>
          </cell>
          <cell r="AM353" t="str">
            <v/>
          </cell>
          <cell r="AN353" t="str">
            <v/>
          </cell>
          <cell r="AO353" t="str">
            <v/>
          </cell>
          <cell r="AP353" t="str">
            <v/>
          </cell>
          <cell r="AQ353" t="str">
            <v/>
          </cell>
          <cell r="AR353" t="str">
            <v/>
          </cell>
          <cell r="AS353" t="str">
            <v/>
          </cell>
          <cell r="AT353" t="str">
            <v/>
          </cell>
          <cell r="AU353" t="str">
            <v/>
          </cell>
          <cell r="AV353" t="str">
            <v/>
          </cell>
          <cell r="AW353" t="str">
            <v/>
          </cell>
          <cell r="AX353" t="str">
            <v/>
          </cell>
          <cell r="AY353" t="str">
            <v/>
          </cell>
          <cell r="AZ353" t="str">
            <v/>
          </cell>
          <cell r="BA353" t="str">
            <v/>
          </cell>
          <cell r="BB353" t="str">
            <v/>
          </cell>
          <cell r="BC353" t="str">
            <v/>
          </cell>
        </row>
        <row r="354">
          <cell r="B354" t="str">
            <v>FLEX - Air</v>
          </cell>
          <cell r="C354">
            <v>0</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t="str">
            <v/>
          </cell>
          <cell r="AI354" t="str">
            <v/>
          </cell>
          <cell r="AJ354" t="str">
            <v/>
          </cell>
          <cell r="AK354" t="str">
            <v/>
          </cell>
          <cell r="AL354" t="str">
            <v/>
          </cell>
          <cell r="AM354" t="str">
            <v/>
          </cell>
          <cell r="AN354" t="str">
            <v/>
          </cell>
          <cell r="AO354" t="str">
            <v/>
          </cell>
          <cell r="AP354" t="str">
            <v/>
          </cell>
          <cell r="AQ354" t="str">
            <v/>
          </cell>
          <cell r="AR354" t="str">
            <v/>
          </cell>
          <cell r="AS354" t="str">
            <v/>
          </cell>
          <cell r="AT354" t="str">
            <v/>
          </cell>
          <cell r="AU354" t="str">
            <v/>
          </cell>
          <cell r="AV354" t="str">
            <v/>
          </cell>
          <cell r="AW354" t="str">
            <v/>
          </cell>
          <cell r="AX354" t="str">
            <v/>
          </cell>
          <cell r="AY354" t="str">
            <v/>
          </cell>
          <cell r="AZ354" t="str">
            <v/>
          </cell>
          <cell r="BA354" t="str">
            <v/>
          </cell>
          <cell r="BB354" t="str">
            <v/>
          </cell>
          <cell r="BC354" t="str">
            <v/>
          </cell>
        </row>
        <row r="355">
          <cell r="B355" t="str">
            <v>FLEX - Sea</v>
          </cell>
          <cell r="C355">
            <v>0</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t="str">
            <v/>
          </cell>
          <cell r="AI355" t="str">
            <v/>
          </cell>
          <cell r="AJ355" t="str">
            <v/>
          </cell>
          <cell r="AK355" t="str">
            <v/>
          </cell>
          <cell r="AL355" t="str">
            <v/>
          </cell>
          <cell r="AM355" t="str">
            <v/>
          </cell>
          <cell r="AN355" t="str">
            <v/>
          </cell>
          <cell r="AO355" t="str">
            <v/>
          </cell>
          <cell r="AP355" t="str">
            <v/>
          </cell>
          <cell r="AQ355" t="str">
            <v/>
          </cell>
          <cell r="AR355" t="str">
            <v/>
          </cell>
          <cell r="AS355" t="str">
            <v/>
          </cell>
          <cell r="AT355" t="str">
            <v/>
          </cell>
          <cell r="AU355" t="str">
            <v/>
          </cell>
          <cell r="AV355" t="str">
            <v/>
          </cell>
          <cell r="AW355" t="str">
            <v/>
          </cell>
          <cell r="AX355" t="str">
            <v/>
          </cell>
          <cell r="AY355" t="str">
            <v/>
          </cell>
          <cell r="AZ355" t="str">
            <v/>
          </cell>
          <cell r="BA355" t="str">
            <v/>
          </cell>
          <cell r="BB355" t="str">
            <v/>
          </cell>
          <cell r="BC355" t="str">
            <v/>
          </cell>
        </row>
        <row r="356">
          <cell r="B356" t="str">
            <v>FLEXI - Air</v>
          </cell>
          <cell r="C356">
            <v>0</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t="str">
            <v/>
          </cell>
          <cell r="AI356" t="str">
            <v/>
          </cell>
          <cell r="AJ356" t="str">
            <v/>
          </cell>
          <cell r="AK356" t="str">
            <v/>
          </cell>
          <cell r="AL356" t="str">
            <v/>
          </cell>
          <cell r="AM356" t="str">
            <v/>
          </cell>
          <cell r="AN356" t="str">
            <v/>
          </cell>
          <cell r="AO356" t="str">
            <v/>
          </cell>
          <cell r="AP356" t="str">
            <v/>
          </cell>
          <cell r="AQ356" t="str">
            <v/>
          </cell>
          <cell r="AR356" t="str">
            <v/>
          </cell>
          <cell r="AS356" t="str">
            <v/>
          </cell>
          <cell r="AT356" t="str">
            <v/>
          </cell>
          <cell r="AU356" t="str">
            <v/>
          </cell>
          <cell r="AV356" t="str">
            <v/>
          </cell>
          <cell r="AW356" t="str">
            <v/>
          </cell>
          <cell r="AX356" t="str">
            <v/>
          </cell>
          <cell r="AY356" t="str">
            <v/>
          </cell>
          <cell r="AZ356" t="str">
            <v/>
          </cell>
          <cell r="BA356" t="str">
            <v/>
          </cell>
          <cell r="BB356" t="str">
            <v/>
          </cell>
          <cell r="BC356" t="str">
            <v/>
          </cell>
        </row>
        <row r="357">
          <cell r="B357" t="str">
            <v>FLEXI - Sea</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t="str">
            <v/>
          </cell>
          <cell r="AI357" t="str">
            <v/>
          </cell>
          <cell r="AJ357" t="str">
            <v/>
          </cell>
          <cell r="AK357" t="str">
            <v/>
          </cell>
          <cell r="AL357" t="str">
            <v/>
          </cell>
          <cell r="AM357" t="str">
            <v/>
          </cell>
          <cell r="AN357" t="str">
            <v/>
          </cell>
          <cell r="AO357" t="str">
            <v/>
          </cell>
          <cell r="AP357" t="str">
            <v/>
          </cell>
          <cell r="AQ357" t="str">
            <v/>
          </cell>
          <cell r="AR357" t="str">
            <v/>
          </cell>
          <cell r="AS357" t="str">
            <v/>
          </cell>
          <cell r="AT357" t="str">
            <v/>
          </cell>
          <cell r="AU357" t="str">
            <v/>
          </cell>
          <cell r="AV357" t="str">
            <v/>
          </cell>
          <cell r="AW357" t="str">
            <v/>
          </cell>
          <cell r="AX357" t="str">
            <v/>
          </cell>
          <cell r="AY357" t="str">
            <v/>
          </cell>
          <cell r="AZ357" t="str">
            <v/>
          </cell>
          <cell r="BA357" t="str">
            <v/>
          </cell>
          <cell r="BB357" t="str">
            <v/>
          </cell>
          <cell r="BC357" t="str">
            <v/>
          </cell>
        </row>
        <row r="358">
          <cell r="B358" t="str">
            <v>FOOTCA - Air</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t="str">
            <v/>
          </cell>
          <cell r="AI358" t="str">
            <v/>
          </cell>
          <cell r="AJ358" t="str">
            <v/>
          </cell>
          <cell r="AK358" t="str">
            <v/>
          </cell>
          <cell r="AL358" t="str">
            <v/>
          </cell>
          <cell r="AM358" t="str">
            <v/>
          </cell>
          <cell r="AN358" t="str">
            <v/>
          </cell>
          <cell r="AO358" t="str">
            <v/>
          </cell>
          <cell r="AP358" t="str">
            <v/>
          </cell>
          <cell r="AQ358" t="str">
            <v/>
          </cell>
          <cell r="AR358" t="str">
            <v/>
          </cell>
          <cell r="AS358" t="str">
            <v/>
          </cell>
          <cell r="AT358" t="str">
            <v/>
          </cell>
          <cell r="AU358" t="str">
            <v/>
          </cell>
          <cell r="AV358" t="str">
            <v/>
          </cell>
          <cell r="AW358" t="str">
            <v/>
          </cell>
          <cell r="AX358" t="str">
            <v/>
          </cell>
          <cell r="AY358" t="str">
            <v/>
          </cell>
          <cell r="AZ358" t="str">
            <v/>
          </cell>
          <cell r="BA358" t="str">
            <v/>
          </cell>
          <cell r="BB358" t="str">
            <v/>
          </cell>
          <cell r="BC358" t="str">
            <v/>
          </cell>
        </row>
        <row r="359">
          <cell r="B359" t="str">
            <v>FOOTCA - Sea</v>
          </cell>
          <cell r="C359">
            <v>0</v>
          </cell>
          <cell r="D359">
            <v>0</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1</v>
          </cell>
          <cell r="AH359" t="str">
            <v/>
          </cell>
          <cell r="AI359" t="str">
            <v/>
          </cell>
          <cell r="AJ359" t="str">
            <v/>
          </cell>
          <cell r="AK359" t="str">
            <v/>
          </cell>
          <cell r="AL359" t="str">
            <v/>
          </cell>
          <cell r="AM359" t="str">
            <v/>
          </cell>
          <cell r="AN359" t="str">
            <v/>
          </cell>
          <cell r="AO359" t="str">
            <v/>
          </cell>
          <cell r="AP359" t="str">
            <v/>
          </cell>
          <cell r="AQ359" t="str">
            <v/>
          </cell>
          <cell r="AR359" t="str">
            <v/>
          </cell>
          <cell r="AS359" t="str">
            <v/>
          </cell>
          <cell r="AT359" t="str">
            <v/>
          </cell>
          <cell r="AU359" t="str">
            <v/>
          </cell>
          <cell r="AV359" t="str">
            <v/>
          </cell>
          <cell r="AW359" t="str">
            <v/>
          </cell>
          <cell r="AX359" t="str">
            <v/>
          </cell>
          <cell r="AY359" t="str">
            <v/>
          </cell>
          <cell r="AZ359" t="str">
            <v/>
          </cell>
          <cell r="BA359" t="str">
            <v/>
          </cell>
          <cell r="BB359" t="str">
            <v/>
          </cell>
          <cell r="BC359" t="str">
            <v/>
          </cell>
        </row>
        <row r="360">
          <cell r="B360" t="str">
            <v>FOOTES - Air</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t="str">
            <v/>
          </cell>
          <cell r="AI360" t="str">
            <v/>
          </cell>
          <cell r="AJ360" t="str">
            <v/>
          </cell>
          <cell r="AK360" t="str">
            <v/>
          </cell>
          <cell r="AL360" t="str">
            <v/>
          </cell>
          <cell r="AM360" t="str">
            <v/>
          </cell>
          <cell r="AN360" t="str">
            <v/>
          </cell>
          <cell r="AO360" t="str">
            <v/>
          </cell>
          <cell r="AP360" t="str">
            <v/>
          </cell>
          <cell r="AQ360" t="str">
            <v/>
          </cell>
          <cell r="AR360" t="str">
            <v/>
          </cell>
          <cell r="AS360" t="str">
            <v/>
          </cell>
          <cell r="AT360" t="str">
            <v/>
          </cell>
          <cell r="AU360" t="str">
            <v/>
          </cell>
          <cell r="AV360" t="str">
            <v/>
          </cell>
          <cell r="AW360" t="str">
            <v/>
          </cell>
          <cell r="AX360" t="str">
            <v/>
          </cell>
          <cell r="AY360" t="str">
            <v/>
          </cell>
          <cell r="AZ360" t="str">
            <v/>
          </cell>
          <cell r="BA360" t="str">
            <v/>
          </cell>
          <cell r="BB360" t="str">
            <v/>
          </cell>
          <cell r="BC360" t="str">
            <v/>
          </cell>
        </row>
        <row r="361">
          <cell r="B361" t="str">
            <v>FOOTES - Sea</v>
          </cell>
          <cell r="C361">
            <v>0</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2</v>
          </cell>
          <cell r="AA361">
            <v>4</v>
          </cell>
          <cell r="AB361">
            <v>0</v>
          </cell>
          <cell r="AC361">
            <v>1</v>
          </cell>
          <cell r="AD361">
            <v>0</v>
          </cell>
          <cell r="AE361">
            <v>5</v>
          </cell>
          <cell r="AF361">
            <v>2</v>
          </cell>
          <cell r="AG361">
            <v>0</v>
          </cell>
          <cell r="AH361" t="str">
            <v/>
          </cell>
          <cell r="AI361" t="str">
            <v/>
          </cell>
          <cell r="AJ361" t="str">
            <v/>
          </cell>
          <cell r="AK361" t="str">
            <v/>
          </cell>
          <cell r="AL361" t="str">
            <v/>
          </cell>
          <cell r="AM361" t="str">
            <v/>
          </cell>
          <cell r="AN361" t="str">
            <v/>
          </cell>
          <cell r="AO361" t="str">
            <v/>
          </cell>
          <cell r="AP361" t="str">
            <v/>
          </cell>
          <cell r="AQ361" t="str">
            <v/>
          </cell>
          <cell r="AR361" t="str">
            <v/>
          </cell>
          <cell r="AS361" t="str">
            <v/>
          </cell>
          <cell r="AT361" t="str">
            <v/>
          </cell>
          <cell r="AU361" t="str">
            <v/>
          </cell>
          <cell r="AV361" t="str">
            <v/>
          </cell>
          <cell r="AW361" t="str">
            <v/>
          </cell>
          <cell r="AX361" t="str">
            <v/>
          </cell>
          <cell r="AY361" t="str">
            <v/>
          </cell>
          <cell r="AZ361" t="str">
            <v/>
          </cell>
          <cell r="BA361" t="str">
            <v/>
          </cell>
          <cell r="BB361" t="str">
            <v/>
          </cell>
          <cell r="BC361" t="str">
            <v/>
          </cell>
        </row>
        <row r="362">
          <cell r="B362" t="str">
            <v>FOOTEU - Air</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t="str">
            <v/>
          </cell>
          <cell r="AI362" t="str">
            <v/>
          </cell>
          <cell r="AJ362" t="str">
            <v/>
          </cell>
          <cell r="AK362" t="str">
            <v/>
          </cell>
          <cell r="AL362" t="str">
            <v/>
          </cell>
          <cell r="AM362" t="str">
            <v/>
          </cell>
          <cell r="AN362" t="str">
            <v/>
          </cell>
          <cell r="AO362" t="str">
            <v/>
          </cell>
          <cell r="AP362" t="str">
            <v/>
          </cell>
          <cell r="AQ362" t="str">
            <v/>
          </cell>
          <cell r="AR362" t="str">
            <v/>
          </cell>
          <cell r="AS362" t="str">
            <v/>
          </cell>
          <cell r="AT362" t="str">
            <v/>
          </cell>
          <cell r="AU362" t="str">
            <v/>
          </cell>
          <cell r="AV362" t="str">
            <v/>
          </cell>
          <cell r="AW362" t="str">
            <v/>
          </cell>
          <cell r="AX362" t="str">
            <v/>
          </cell>
          <cell r="AY362" t="str">
            <v/>
          </cell>
          <cell r="AZ362" t="str">
            <v/>
          </cell>
          <cell r="BA362" t="str">
            <v/>
          </cell>
          <cell r="BB362" t="str">
            <v/>
          </cell>
          <cell r="BC362" t="str">
            <v/>
          </cell>
        </row>
        <row r="363">
          <cell r="B363" t="str">
            <v>FOOTEU - Sea</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3</v>
          </cell>
          <cell r="AB363">
            <v>0</v>
          </cell>
          <cell r="AC363">
            <v>7</v>
          </cell>
          <cell r="AD363">
            <v>1</v>
          </cell>
          <cell r="AE363">
            <v>0</v>
          </cell>
          <cell r="AF363">
            <v>0</v>
          </cell>
          <cell r="AG363">
            <v>0</v>
          </cell>
          <cell r="AH363" t="str">
            <v/>
          </cell>
          <cell r="AI363" t="str">
            <v/>
          </cell>
          <cell r="AJ363" t="str">
            <v/>
          </cell>
          <cell r="AK363" t="str">
            <v/>
          </cell>
          <cell r="AL363" t="str">
            <v/>
          </cell>
          <cell r="AM363" t="str">
            <v/>
          </cell>
          <cell r="AN363" t="str">
            <v/>
          </cell>
          <cell r="AO363" t="str">
            <v/>
          </cell>
          <cell r="AP363" t="str">
            <v/>
          </cell>
          <cell r="AQ363" t="str">
            <v/>
          </cell>
          <cell r="AR363" t="str">
            <v/>
          </cell>
          <cell r="AS363" t="str">
            <v/>
          </cell>
          <cell r="AT363" t="str">
            <v/>
          </cell>
          <cell r="AU363" t="str">
            <v/>
          </cell>
          <cell r="AV363" t="str">
            <v/>
          </cell>
          <cell r="AW363" t="str">
            <v/>
          </cell>
          <cell r="AX363" t="str">
            <v/>
          </cell>
          <cell r="AY363" t="str">
            <v/>
          </cell>
          <cell r="AZ363" t="str">
            <v/>
          </cell>
          <cell r="BA363" t="str">
            <v/>
          </cell>
          <cell r="BB363" t="str">
            <v/>
          </cell>
          <cell r="BC363" t="str">
            <v/>
          </cell>
        </row>
        <row r="364">
          <cell r="B364" t="str">
            <v>FOOTLK - Air</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t="str">
            <v/>
          </cell>
          <cell r="AI364" t="str">
            <v/>
          </cell>
          <cell r="AJ364" t="str">
            <v/>
          </cell>
          <cell r="AK364" t="str">
            <v/>
          </cell>
          <cell r="AL364" t="str">
            <v/>
          </cell>
          <cell r="AM364" t="str">
            <v/>
          </cell>
          <cell r="AN364" t="str">
            <v/>
          </cell>
          <cell r="AO364" t="str">
            <v/>
          </cell>
          <cell r="AP364" t="str">
            <v/>
          </cell>
          <cell r="AQ364" t="str">
            <v/>
          </cell>
          <cell r="AR364" t="str">
            <v/>
          </cell>
          <cell r="AS364" t="str">
            <v/>
          </cell>
          <cell r="AT364" t="str">
            <v/>
          </cell>
          <cell r="AU364" t="str">
            <v/>
          </cell>
          <cell r="AV364" t="str">
            <v/>
          </cell>
          <cell r="AW364" t="str">
            <v/>
          </cell>
          <cell r="AX364" t="str">
            <v/>
          </cell>
          <cell r="AY364" t="str">
            <v/>
          </cell>
          <cell r="AZ364" t="str">
            <v/>
          </cell>
          <cell r="BA364" t="str">
            <v/>
          </cell>
          <cell r="BB364" t="str">
            <v/>
          </cell>
          <cell r="BC364" t="str">
            <v/>
          </cell>
        </row>
        <row r="365">
          <cell r="B365" t="str">
            <v>FOOTLK - Sea</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t="str">
            <v/>
          </cell>
          <cell r="AI365" t="str">
            <v/>
          </cell>
          <cell r="AJ365" t="str">
            <v/>
          </cell>
          <cell r="AK365" t="str">
            <v/>
          </cell>
          <cell r="AL365" t="str">
            <v/>
          </cell>
          <cell r="AM365" t="str">
            <v/>
          </cell>
          <cell r="AN365" t="str">
            <v/>
          </cell>
          <cell r="AO365" t="str">
            <v/>
          </cell>
          <cell r="AP365" t="str">
            <v/>
          </cell>
          <cell r="AQ365" t="str">
            <v/>
          </cell>
          <cell r="AR365" t="str">
            <v/>
          </cell>
          <cell r="AS365" t="str">
            <v/>
          </cell>
          <cell r="AT365" t="str">
            <v/>
          </cell>
          <cell r="AU365" t="str">
            <v/>
          </cell>
          <cell r="AV365" t="str">
            <v/>
          </cell>
          <cell r="AW365" t="str">
            <v/>
          </cell>
          <cell r="AX365" t="str">
            <v/>
          </cell>
          <cell r="AY365" t="str">
            <v/>
          </cell>
          <cell r="AZ365" t="str">
            <v/>
          </cell>
          <cell r="BA365" t="str">
            <v/>
          </cell>
          <cell r="BB365" t="str">
            <v/>
          </cell>
          <cell r="BC365" t="str">
            <v/>
          </cell>
        </row>
        <row r="366">
          <cell r="B366" t="str">
            <v>FOOTRT - Air</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t="str">
            <v/>
          </cell>
          <cell r="AI366" t="str">
            <v/>
          </cell>
          <cell r="AJ366" t="str">
            <v/>
          </cell>
          <cell r="AK366" t="str">
            <v/>
          </cell>
          <cell r="AL366" t="str">
            <v/>
          </cell>
          <cell r="AM366" t="str">
            <v/>
          </cell>
          <cell r="AN366" t="str">
            <v/>
          </cell>
          <cell r="AO366" t="str">
            <v/>
          </cell>
          <cell r="AP366" t="str">
            <v/>
          </cell>
          <cell r="AQ366" t="str">
            <v/>
          </cell>
          <cell r="AR366" t="str">
            <v/>
          </cell>
          <cell r="AS366" t="str">
            <v/>
          </cell>
          <cell r="AT366" t="str">
            <v/>
          </cell>
          <cell r="AU366" t="str">
            <v/>
          </cell>
          <cell r="AV366" t="str">
            <v/>
          </cell>
          <cell r="AW366" t="str">
            <v/>
          </cell>
          <cell r="AX366" t="str">
            <v/>
          </cell>
          <cell r="AY366" t="str">
            <v/>
          </cell>
          <cell r="AZ366" t="str">
            <v/>
          </cell>
          <cell r="BA366" t="str">
            <v/>
          </cell>
          <cell r="BB366" t="str">
            <v/>
          </cell>
          <cell r="BC366" t="str">
            <v/>
          </cell>
        </row>
        <row r="367">
          <cell r="B367" t="str">
            <v>FOOTRT - Sea</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2</v>
          </cell>
          <cell r="AC367">
            <v>3</v>
          </cell>
          <cell r="AD367">
            <v>0</v>
          </cell>
          <cell r="AE367">
            <v>1</v>
          </cell>
          <cell r="AF367">
            <v>1</v>
          </cell>
          <cell r="AG367">
            <v>0</v>
          </cell>
          <cell r="AH367" t="str">
            <v/>
          </cell>
          <cell r="AI367" t="str">
            <v/>
          </cell>
          <cell r="AJ367" t="str">
            <v/>
          </cell>
          <cell r="AK367" t="str">
            <v/>
          </cell>
          <cell r="AL367" t="str">
            <v/>
          </cell>
          <cell r="AM367" t="str">
            <v/>
          </cell>
          <cell r="AN367" t="str">
            <v/>
          </cell>
          <cell r="AO367" t="str">
            <v/>
          </cell>
          <cell r="AP367" t="str">
            <v/>
          </cell>
          <cell r="AQ367" t="str">
            <v/>
          </cell>
          <cell r="AR367" t="str">
            <v/>
          </cell>
          <cell r="AS367" t="str">
            <v/>
          </cell>
          <cell r="AT367" t="str">
            <v/>
          </cell>
          <cell r="AU367" t="str">
            <v/>
          </cell>
          <cell r="AV367" t="str">
            <v/>
          </cell>
          <cell r="AW367" t="str">
            <v/>
          </cell>
          <cell r="AX367" t="str">
            <v/>
          </cell>
          <cell r="AY367" t="str">
            <v/>
          </cell>
          <cell r="AZ367" t="str">
            <v/>
          </cell>
          <cell r="BA367" t="str">
            <v/>
          </cell>
          <cell r="BB367" t="str">
            <v/>
          </cell>
          <cell r="BC367" t="str">
            <v/>
          </cell>
        </row>
        <row r="368">
          <cell r="B368" t="str">
            <v>FOOTTE - Air</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t="str">
            <v/>
          </cell>
          <cell r="AI368" t="str">
            <v/>
          </cell>
          <cell r="AJ368" t="str">
            <v/>
          </cell>
          <cell r="AK368" t="str">
            <v/>
          </cell>
          <cell r="AL368" t="str">
            <v/>
          </cell>
          <cell r="AM368" t="str">
            <v/>
          </cell>
          <cell r="AN368" t="str">
            <v/>
          </cell>
          <cell r="AO368" t="str">
            <v/>
          </cell>
          <cell r="AP368" t="str">
            <v/>
          </cell>
          <cell r="AQ368" t="str">
            <v/>
          </cell>
          <cell r="AR368" t="str">
            <v/>
          </cell>
          <cell r="AS368" t="str">
            <v/>
          </cell>
          <cell r="AT368" t="str">
            <v/>
          </cell>
          <cell r="AU368" t="str">
            <v/>
          </cell>
          <cell r="AV368" t="str">
            <v/>
          </cell>
          <cell r="AW368" t="str">
            <v/>
          </cell>
          <cell r="AX368" t="str">
            <v/>
          </cell>
          <cell r="AY368" t="str">
            <v/>
          </cell>
          <cell r="AZ368" t="str">
            <v/>
          </cell>
          <cell r="BA368" t="str">
            <v/>
          </cell>
          <cell r="BB368" t="str">
            <v/>
          </cell>
          <cell r="BC368" t="str">
            <v/>
          </cell>
        </row>
        <row r="369">
          <cell r="B369" t="str">
            <v>FOOTTE - Sea</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2</v>
          </cell>
          <cell r="U369">
            <v>0</v>
          </cell>
          <cell r="V369">
            <v>0</v>
          </cell>
          <cell r="W369">
            <v>0</v>
          </cell>
          <cell r="X369">
            <v>0</v>
          </cell>
          <cell r="Y369">
            <v>0</v>
          </cell>
          <cell r="Z369">
            <v>0</v>
          </cell>
          <cell r="AA369">
            <v>0</v>
          </cell>
          <cell r="AB369">
            <v>0</v>
          </cell>
          <cell r="AC369">
            <v>0</v>
          </cell>
          <cell r="AD369">
            <v>0</v>
          </cell>
          <cell r="AE369">
            <v>0</v>
          </cell>
          <cell r="AF369">
            <v>1</v>
          </cell>
          <cell r="AG369">
            <v>0</v>
          </cell>
          <cell r="AH369" t="str">
            <v/>
          </cell>
          <cell r="AI369" t="str">
            <v/>
          </cell>
          <cell r="AJ369" t="str">
            <v/>
          </cell>
          <cell r="AK369" t="str">
            <v/>
          </cell>
          <cell r="AL369" t="str">
            <v/>
          </cell>
          <cell r="AM369" t="str">
            <v/>
          </cell>
          <cell r="AN369" t="str">
            <v/>
          </cell>
          <cell r="AO369" t="str">
            <v/>
          </cell>
          <cell r="AP369" t="str">
            <v/>
          </cell>
          <cell r="AQ369" t="str">
            <v/>
          </cell>
          <cell r="AR369" t="str">
            <v/>
          </cell>
          <cell r="AS369" t="str">
            <v/>
          </cell>
          <cell r="AT369" t="str">
            <v/>
          </cell>
          <cell r="AU369" t="str">
            <v/>
          </cell>
          <cell r="AV369" t="str">
            <v/>
          </cell>
          <cell r="AW369" t="str">
            <v/>
          </cell>
          <cell r="AX369" t="str">
            <v/>
          </cell>
          <cell r="AY369" t="str">
            <v/>
          </cell>
          <cell r="AZ369" t="str">
            <v/>
          </cell>
          <cell r="BA369" t="str">
            <v/>
          </cell>
          <cell r="BB369" t="str">
            <v/>
          </cell>
          <cell r="BC369" t="str">
            <v/>
          </cell>
        </row>
        <row r="370">
          <cell r="B370" t="str">
            <v>FOX - Air</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t="str">
            <v/>
          </cell>
          <cell r="AI370" t="str">
            <v/>
          </cell>
          <cell r="AJ370" t="str">
            <v/>
          </cell>
          <cell r="AK370" t="str">
            <v/>
          </cell>
          <cell r="AL370" t="str">
            <v/>
          </cell>
          <cell r="AM370" t="str">
            <v/>
          </cell>
          <cell r="AN370" t="str">
            <v/>
          </cell>
          <cell r="AO370" t="str">
            <v/>
          </cell>
          <cell r="AP370" t="str">
            <v/>
          </cell>
          <cell r="AQ370" t="str">
            <v/>
          </cell>
          <cell r="AR370" t="str">
            <v/>
          </cell>
          <cell r="AS370" t="str">
            <v/>
          </cell>
          <cell r="AT370" t="str">
            <v/>
          </cell>
          <cell r="AU370" t="str">
            <v/>
          </cell>
          <cell r="AV370" t="str">
            <v/>
          </cell>
          <cell r="AW370" t="str">
            <v/>
          </cell>
          <cell r="AX370" t="str">
            <v/>
          </cell>
          <cell r="AY370" t="str">
            <v/>
          </cell>
          <cell r="AZ370" t="str">
            <v/>
          </cell>
          <cell r="BA370" t="str">
            <v/>
          </cell>
          <cell r="BB370" t="str">
            <v/>
          </cell>
          <cell r="BC370" t="str">
            <v/>
          </cell>
        </row>
        <row r="371">
          <cell r="B371" t="str">
            <v>FOX - Sea</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t="str">
            <v/>
          </cell>
          <cell r="AI371" t="str">
            <v/>
          </cell>
          <cell r="AJ371" t="str">
            <v/>
          </cell>
          <cell r="AK371" t="str">
            <v/>
          </cell>
          <cell r="AL371" t="str">
            <v/>
          </cell>
          <cell r="AM371" t="str">
            <v/>
          </cell>
          <cell r="AN371" t="str">
            <v/>
          </cell>
          <cell r="AO371" t="str">
            <v/>
          </cell>
          <cell r="AP371" t="str">
            <v/>
          </cell>
          <cell r="AQ371" t="str">
            <v/>
          </cell>
          <cell r="AR371" t="str">
            <v/>
          </cell>
          <cell r="AS371" t="str">
            <v/>
          </cell>
          <cell r="AT371" t="str">
            <v/>
          </cell>
          <cell r="AU371" t="str">
            <v/>
          </cell>
          <cell r="AV371" t="str">
            <v/>
          </cell>
          <cell r="AW371" t="str">
            <v/>
          </cell>
          <cell r="AX371" t="str">
            <v/>
          </cell>
          <cell r="AY371" t="str">
            <v/>
          </cell>
          <cell r="AZ371" t="str">
            <v/>
          </cell>
          <cell r="BA371" t="str">
            <v/>
          </cell>
          <cell r="BB371" t="str">
            <v/>
          </cell>
          <cell r="BC371" t="str">
            <v/>
          </cell>
        </row>
        <row r="372">
          <cell r="B372" t="str">
            <v>FRUIT - Air</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t="str">
            <v/>
          </cell>
          <cell r="AI372" t="str">
            <v/>
          </cell>
          <cell r="AJ372" t="str">
            <v/>
          </cell>
          <cell r="AK372" t="str">
            <v/>
          </cell>
          <cell r="AL372" t="str">
            <v/>
          </cell>
          <cell r="AM372" t="str">
            <v/>
          </cell>
          <cell r="AN372" t="str">
            <v/>
          </cell>
          <cell r="AO372" t="str">
            <v/>
          </cell>
          <cell r="AP372" t="str">
            <v/>
          </cell>
          <cell r="AQ372" t="str">
            <v/>
          </cell>
          <cell r="AR372" t="str">
            <v/>
          </cell>
          <cell r="AS372" t="str">
            <v/>
          </cell>
          <cell r="AT372" t="str">
            <v/>
          </cell>
          <cell r="AU372" t="str">
            <v/>
          </cell>
          <cell r="AV372" t="str">
            <v/>
          </cell>
          <cell r="AW372" t="str">
            <v/>
          </cell>
          <cell r="AX372" t="str">
            <v/>
          </cell>
          <cell r="AY372" t="str">
            <v/>
          </cell>
          <cell r="AZ372" t="str">
            <v/>
          </cell>
          <cell r="BA372" t="str">
            <v/>
          </cell>
          <cell r="BB372" t="str">
            <v/>
          </cell>
          <cell r="BC372" t="str">
            <v/>
          </cell>
        </row>
        <row r="373">
          <cell r="B373" t="str">
            <v>FRUIT - Sea</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t="str">
            <v/>
          </cell>
          <cell r="AI373" t="str">
            <v/>
          </cell>
          <cell r="AJ373" t="str">
            <v/>
          </cell>
          <cell r="AK373" t="str">
            <v/>
          </cell>
          <cell r="AL373" t="str">
            <v/>
          </cell>
          <cell r="AM373" t="str">
            <v/>
          </cell>
          <cell r="AN373" t="str">
            <v/>
          </cell>
          <cell r="AO373" t="str">
            <v/>
          </cell>
          <cell r="AP373" t="str">
            <v/>
          </cell>
          <cell r="AQ373" t="str">
            <v/>
          </cell>
          <cell r="AR373" t="str">
            <v/>
          </cell>
          <cell r="AS373" t="str">
            <v/>
          </cell>
          <cell r="AT373" t="str">
            <v/>
          </cell>
          <cell r="AU373" t="str">
            <v/>
          </cell>
          <cell r="AV373" t="str">
            <v/>
          </cell>
          <cell r="AW373" t="str">
            <v/>
          </cell>
          <cell r="AX373" t="str">
            <v/>
          </cell>
          <cell r="AY373" t="str">
            <v/>
          </cell>
          <cell r="AZ373" t="str">
            <v/>
          </cell>
          <cell r="BA373" t="str">
            <v/>
          </cell>
          <cell r="BB373" t="str">
            <v/>
          </cell>
          <cell r="BC373" t="str">
            <v/>
          </cell>
        </row>
        <row r="374">
          <cell r="B374" t="str">
            <v>GAP - Air</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6</v>
          </cell>
          <cell r="R374">
            <v>3</v>
          </cell>
          <cell r="S374">
            <v>1</v>
          </cell>
          <cell r="T374">
            <v>1</v>
          </cell>
          <cell r="U374">
            <v>5</v>
          </cell>
          <cell r="V374">
            <v>4</v>
          </cell>
          <cell r="W374">
            <v>1</v>
          </cell>
          <cell r="X374">
            <v>2</v>
          </cell>
          <cell r="Y374">
            <v>2</v>
          </cell>
          <cell r="Z374">
            <v>0</v>
          </cell>
          <cell r="AA374">
            <v>3</v>
          </cell>
          <cell r="AB374">
            <v>2</v>
          </cell>
          <cell r="AC374">
            <v>3</v>
          </cell>
          <cell r="AD374">
            <v>2</v>
          </cell>
          <cell r="AE374">
            <v>2</v>
          </cell>
          <cell r="AF374">
            <v>4</v>
          </cell>
          <cell r="AG374">
            <v>0</v>
          </cell>
          <cell r="AH374" t="str">
            <v/>
          </cell>
          <cell r="AI374" t="str">
            <v/>
          </cell>
          <cell r="AJ374" t="str">
            <v/>
          </cell>
          <cell r="AK374" t="str">
            <v/>
          </cell>
          <cell r="AL374" t="str">
            <v/>
          </cell>
          <cell r="AM374" t="str">
            <v/>
          </cell>
          <cell r="AN374" t="str">
            <v/>
          </cell>
          <cell r="AO374" t="str">
            <v/>
          </cell>
          <cell r="AP374" t="str">
            <v/>
          </cell>
          <cell r="AQ374" t="str">
            <v/>
          </cell>
          <cell r="AR374" t="str">
            <v/>
          </cell>
          <cell r="AS374" t="str">
            <v/>
          </cell>
          <cell r="AT374" t="str">
            <v/>
          </cell>
          <cell r="AU374" t="str">
            <v/>
          </cell>
          <cell r="AV374" t="str">
            <v/>
          </cell>
          <cell r="AW374" t="str">
            <v/>
          </cell>
          <cell r="AX374" t="str">
            <v/>
          </cell>
          <cell r="AY374" t="str">
            <v/>
          </cell>
          <cell r="AZ374" t="str">
            <v/>
          </cell>
          <cell r="BA374" t="str">
            <v/>
          </cell>
          <cell r="BB374" t="str">
            <v/>
          </cell>
          <cell r="BC374" t="str">
            <v/>
          </cell>
        </row>
        <row r="375">
          <cell r="B375" t="str">
            <v>GAP - Sea</v>
          </cell>
          <cell r="C375">
            <v>537</v>
          </cell>
          <cell r="D375">
            <v>425</v>
          </cell>
          <cell r="E375">
            <v>997</v>
          </cell>
          <cell r="F375">
            <v>467</v>
          </cell>
          <cell r="G375">
            <v>81</v>
          </cell>
          <cell r="H375">
            <v>469</v>
          </cell>
          <cell r="I375">
            <v>482</v>
          </cell>
          <cell r="J375">
            <v>436</v>
          </cell>
          <cell r="K375">
            <v>748</v>
          </cell>
          <cell r="L375">
            <v>677</v>
          </cell>
          <cell r="M375">
            <v>479</v>
          </cell>
          <cell r="N375">
            <v>531</v>
          </cell>
          <cell r="O375">
            <v>546</v>
          </cell>
          <cell r="P375">
            <v>386</v>
          </cell>
          <cell r="Q375">
            <v>445</v>
          </cell>
          <cell r="R375">
            <v>423</v>
          </cell>
          <cell r="S375">
            <v>192</v>
          </cell>
          <cell r="T375">
            <v>479</v>
          </cell>
          <cell r="U375">
            <v>84</v>
          </cell>
          <cell r="V375">
            <v>269</v>
          </cell>
          <cell r="W375">
            <v>703</v>
          </cell>
          <cell r="X375">
            <v>511</v>
          </cell>
          <cell r="Y375">
            <v>676</v>
          </cell>
          <cell r="Z375">
            <v>419</v>
          </cell>
          <cell r="AA375">
            <v>718</v>
          </cell>
          <cell r="AB375">
            <v>851</v>
          </cell>
          <cell r="AC375">
            <v>867</v>
          </cell>
          <cell r="AD375">
            <v>350</v>
          </cell>
          <cell r="AE375">
            <v>650</v>
          </cell>
          <cell r="AF375">
            <v>925</v>
          </cell>
          <cell r="AG375">
            <v>439</v>
          </cell>
          <cell r="AH375" t="str">
            <v/>
          </cell>
          <cell r="AI375" t="str">
            <v/>
          </cell>
          <cell r="AJ375" t="str">
            <v/>
          </cell>
          <cell r="AK375" t="str">
            <v/>
          </cell>
          <cell r="AL375" t="str">
            <v/>
          </cell>
          <cell r="AM375" t="str">
            <v/>
          </cell>
          <cell r="AN375" t="str">
            <v/>
          </cell>
          <cell r="AO375" t="str">
            <v/>
          </cell>
          <cell r="AP375" t="str">
            <v/>
          </cell>
          <cell r="AQ375" t="str">
            <v/>
          </cell>
          <cell r="AR375" t="str">
            <v/>
          </cell>
          <cell r="AS375" t="str">
            <v/>
          </cell>
          <cell r="AT375" t="str">
            <v/>
          </cell>
          <cell r="AU375" t="str">
            <v/>
          </cell>
          <cell r="AV375" t="str">
            <v/>
          </cell>
          <cell r="AW375" t="str">
            <v/>
          </cell>
          <cell r="AX375" t="str">
            <v/>
          </cell>
          <cell r="AY375" t="str">
            <v/>
          </cell>
          <cell r="AZ375" t="str">
            <v/>
          </cell>
          <cell r="BA375" t="str">
            <v/>
          </cell>
          <cell r="BB375" t="str">
            <v/>
          </cell>
          <cell r="BC375" t="str">
            <v/>
          </cell>
        </row>
        <row r="376">
          <cell r="B376" t="str">
            <v>GCO - Air</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t="str">
            <v/>
          </cell>
          <cell r="AI376" t="str">
            <v/>
          </cell>
          <cell r="AJ376" t="str">
            <v/>
          </cell>
          <cell r="AK376" t="str">
            <v/>
          </cell>
          <cell r="AL376" t="str">
            <v/>
          </cell>
          <cell r="AM376" t="str">
            <v/>
          </cell>
          <cell r="AN376" t="str">
            <v/>
          </cell>
          <cell r="AO376" t="str">
            <v/>
          </cell>
          <cell r="AP376" t="str">
            <v/>
          </cell>
          <cell r="AQ376" t="str">
            <v/>
          </cell>
          <cell r="AR376" t="str">
            <v/>
          </cell>
          <cell r="AS376" t="str">
            <v/>
          </cell>
          <cell r="AT376" t="str">
            <v/>
          </cell>
          <cell r="AU376" t="str">
            <v/>
          </cell>
          <cell r="AV376" t="str">
            <v/>
          </cell>
          <cell r="AW376" t="str">
            <v/>
          </cell>
          <cell r="AX376" t="str">
            <v/>
          </cell>
          <cell r="AY376" t="str">
            <v/>
          </cell>
          <cell r="AZ376" t="str">
            <v/>
          </cell>
          <cell r="BA376" t="str">
            <v/>
          </cell>
          <cell r="BB376" t="str">
            <v/>
          </cell>
          <cell r="BC376" t="str">
            <v/>
          </cell>
        </row>
        <row r="377">
          <cell r="B377" t="str">
            <v>GCO - Sea</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t="str">
            <v/>
          </cell>
          <cell r="AI377" t="str">
            <v/>
          </cell>
          <cell r="AJ377" t="str">
            <v/>
          </cell>
          <cell r="AK377" t="str">
            <v/>
          </cell>
          <cell r="AL377" t="str">
            <v/>
          </cell>
          <cell r="AM377" t="str">
            <v/>
          </cell>
          <cell r="AN377" t="str">
            <v/>
          </cell>
          <cell r="AO377" t="str">
            <v/>
          </cell>
          <cell r="AP377" t="str">
            <v/>
          </cell>
          <cell r="AQ377" t="str">
            <v/>
          </cell>
          <cell r="AR377" t="str">
            <v/>
          </cell>
          <cell r="AS377" t="str">
            <v/>
          </cell>
          <cell r="AT377" t="str">
            <v/>
          </cell>
          <cell r="AU377" t="str">
            <v/>
          </cell>
          <cell r="AV377" t="str">
            <v/>
          </cell>
          <cell r="AW377" t="str">
            <v/>
          </cell>
          <cell r="AX377" t="str">
            <v/>
          </cell>
          <cell r="AY377" t="str">
            <v/>
          </cell>
          <cell r="AZ377" t="str">
            <v/>
          </cell>
          <cell r="BA377" t="str">
            <v/>
          </cell>
          <cell r="BB377" t="str">
            <v/>
          </cell>
          <cell r="BC377" t="str">
            <v/>
          </cell>
        </row>
        <row r="378">
          <cell r="B378" t="str">
            <v>GFSI - Air</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t="str">
            <v/>
          </cell>
          <cell r="AI378" t="str">
            <v/>
          </cell>
          <cell r="AJ378" t="str">
            <v/>
          </cell>
          <cell r="AK378" t="str">
            <v/>
          </cell>
          <cell r="AL378" t="str">
            <v/>
          </cell>
          <cell r="AM378" t="str">
            <v/>
          </cell>
          <cell r="AN378" t="str">
            <v/>
          </cell>
          <cell r="AO378" t="str">
            <v/>
          </cell>
          <cell r="AP378" t="str">
            <v/>
          </cell>
          <cell r="AQ378" t="str">
            <v/>
          </cell>
          <cell r="AR378" t="str">
            <v/>
          </cell>
          <cell r="AS378" t="str">
            <v/>
          </cell>
          <cell r="AT378" t="str">
            <v/>
          </cell>
          <cell r="AU378" t="str">
            <v/>
          </cell>
          <cell r="AV378" t="str">
            <v/>
          </cell>
          <cell r="AW378" t="str">
            <v/>
          </cell>
          <cell r="AX378" t="str">
            <v/>
          </cell>
          <cell r="AY378" t="str">
            <v/>
          </cell>
          <cell r="AZ378" t="str">
            <v/>
          </cell>
          <cell r="BA378" t="str">
            <v/>
          </cell>
          <cell r="BB378" t="str">
            <v/>
          </cell>
          <cell r="BC378" t="str">
            <v/>
          </cell>
        </row>
        <row r="379">
          <cell r="B379" t="str">
            <v>GFSI - Sea</v>
          </cell>
          <cell r="C379">
            <v>0</v>
          </cell>
          <cell r="D379">
            <v>3</v>
          </cell>
          <cell r="E379">
            <v>0</v>
          </cell>
          <cell r="F379">
            <v>0</v>
          </cell>
          <cell r="G379">
            <v>0</v>
          </cell>
          <cell r="H379">
            <v>4</v>
          </cell>
          <cell r="I379">
            <v>2</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t="str">
            <v/>
          </cell>
          <cell r="AI379" t="str">
            <v/>
          </cell>
          <cell r="AJ379" t="str">
            <v/>
          </cell>
          <cell r="AK379" t="str">
            <v/>
          </cell>
          <cell r="AL379" t="str">
            <v/>
          </cell>
          <cell r="AM379" t="str">
            <v/>
          </cell>
          <cell r="AN379" t="str">
            <v/>
          </cell>
          <cell r="AO379" t="str">
            <v/>
          </cell>
          <cell r="AP379" t="str">
            <v/>
          </cell>
          <cell r="AQ379" t="str">
            <v/>
          </cell>
          <cell r="AR379" t="str">
            <v/>
          </cell>
          <cell r="AS379" t="str">
            <v/>
          </cell>
          <cell r="AT379" t="str">
            <v/>
          </cell>
          <cell r="AU379" t="str">
            <v/>
          </cell>
          <cell r="AV379" t="str">
            <v/>
          </cell>
          <cell r="AW379" t="str">
            <v/>
          </cell>
          <cell r="AX379" t="str">
            <v/>
          </cell>
          <cell r="AY379" t="str">
            <v/>
          </cell>
          <cell r="AZ379" t="str">
            <v/>
          </cell>
          <cell r="BA379" t="str">
            <v/>
          </cell>
          <cell r="BB379" t="str">
            <v/>
          </cell>
          <cell r="BC379" t="str">
            <v/>
          </cell>
        </row>
        <row r="380">
          <cell r="B380" t="str">
            <v>GIII - Air</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t="str">
            <v/>
          </cell>
          <cell r="AI380" t="str">
            <v/>
          </cell>
          <cell r="AJ380" t="str">
            <v/>
          </cell>
          <cell r="AK380" t="str">
            <v/>
          </cell>
          <cell r="AL380" t="str">
            <v/>
          </cell>
          <cell r="AM380" t="str">
            <v/>
          </cell>
          <cell r="AN380" t="str">
            <v/>
          </cell>
          <cell r="AO380" t="str">
            <v/>
          </cell>
          <cell r="AP380" t="str">
            <v/>
          </cell>
          <cell r="AQ380" t="str">
            <v/>
          </cell>
          <cell r="AR380" t="str">
            <v/>
          </cell>
          <cell r="AS380" t="str">
            <v/>
          </cell>
          <cell r="AT380" t="str">
            <v/>
          </cell>
          <cell r="AU380" t="str">
            <v/>
          </cell>
          <cell r="AV380" t="str">
            <v/>
          </cell>
          <cell r="AW380" t="str">
            <v/>
          </cell>
          <cell r="AX380" t="str">
            <v/>
          </cell>
          <cell r="AY380" t="str">
            <v/>
          </cell>
          <cell r="AZ380" t="str">
            <v/>
          </cell>
          <cell r="BA380" t="str">
            <v/>
          </cell>
          <cell r="BB380" t="str">
            <v/>
          </cell>
          <cell r="BC380" t="str">
            <v/>
          </cell>
        </row>
        <row r="381">
          <cell r="B381" t="str">
            <v>GIII - Sea</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t="str">
            <v/>
          </cell>
          <cell r="AI381" t="str">
            <v/>
          </cell>
          <cell r="AJ381" t="str">
            <v/>
          </cell>
          <cell r="AK381" t="str">
            <v/>
          </cell>
          <cell r="AL381" t="str">
            <v/>
          </cell>
          <cell r="AM381" t="str">
            <v/>
          </cell>
          <cell r="AN381" t="str">
            <v/>
          </cell>
          <cell r="AO381" t="str">
            <v/>
          </cell>
          <cell r="AP381" t="str">
            <v/>
          </cell>
          <cell r="AQ381" t="str">
            <v/>
          </cell>
          <cell r="AR381" t="str">
            <v/>
          </cell>
          <cell r="AS381" t="str">
            <v/>
          </cell>
          <cell r="AT381" t="str">
            <v/>
          </cell>
          <cell r="AU381" t="str">
            <v/>
          </cell>
          <cell r="AV381" t="str">
            <v/>
          </cell>
          <cell r="AW381" t="str">
            <v/>
          </cell>
          <cell r="AX381" t="str">
            <v/>
          </cell>
          <cell r="AY381" t="str">
            <v/>
          </cell>
          <cell r="AZ381" t="str">
            <v/>
          </cell>
          <cell r="BA381" t="str">
            <v/>
          </cell>
          <cell r="BB381" t="str">
            <v/>
          </cell>
          <cell r="BC381" t="str">
            <v/>
          </cell>
        </row>
        <row r="382">
          <cell r="B382" t="str">
            <v>GLERY - Air</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t="str">
            <v/>
          </cell>
          <cell r="AI382" t="str">
            <v/>
          </cell>
          <cell r="AJ382" t="str">
            <v/>
          </cell>
          <cell r="AK382" t="str">
            <v/>
          </cell>
          <cell r="AL382" t="str">
            <v/>
          </cell>
          <cell r="AM382" t="str">
            <v/>
          </cell>
          <cell r="AN382" t="str">
            <v/>
          </cell>
          <cell r="AO382" t="str">
            <v/>
          </cell>
          <cell r="AP382" t="str">
            <v/>
          </cell>
          <cell r="AQ382" t="str">
            <v/>
          </cell>
          <cell r="AR382" t="str">
            <v/>
          </cell>
          <cell r="AS382" t="str">
            <v/>
          </cell>
          <cell r="AT382" t="str">
            <v/>
          </cell>
          <cell r="AU382" t="str">
            <v/>
          </cell>
          <cell r="AV382" t="str">
            <v/>
          </cell>
          <cell r="AW382" t="str">
            <v/>
          </cell>
          <cell r="AX382" t="str">
            <v/>
          </cell>
          <cell r="AY382" t="str">
            <v/>
          </cell>
          <cell r="AZ382" t="str">
            <v/>
          </cell>
          <cell r="BA382" t="str">
            <v/>
          </cell>
          <cell r="BB382" t="str">
            <v/>
          </cell>
          <cell r="BC382" t="str">
            <v/>
          </cell>
        </row>
        <row r="383">
          <cell r="B383" t="str">
            <v>GLERY - Sea</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t="str">
            <v/>
          </cell>
          <cell r="AI383" t="str">
            <v/>
          </cell>
          <cell r="AJ383" t="str">
            <v/>
          </cell>
          <cell r="AK383" t="str">
            <v/>
          </cell>
          <cell r="AL383" t="str">
            <v/>
          </cell>
          <cell r="AM383" t="str">
            <v/>
          </cell>
          <cell r="AN383" t="str">
            <v/>
          </cell>
          <cell r="AO383" t="str">
            <v/>
          </cell>
          <cell r="AP383" t="str">
            <v/>
          </cell>
          <cell r="AQ383" t="str">
            <v/>
          </cell>
          <cell r="AR383" t="str">
            <v/>
          </cell>
          <cell r="AS383" t="str">
            <v/>
          </cell>
          <cell r="AT383" t="str">
            <v/>
          </cell>
          <cell r="AU383" t="str">
            <v/>
          </cell>
          <cell r="AV383" t="str">
            <v/>
          </cell>
          <cell r="AW383" t="str">
            <v/>
          </cell>
          <cell r="AX383" t="str">
            <v/>
          </cell>
          <cell r="AY383" t="str">
            <v/>
          </cell>
          <cell r="AZ383" t="str">
            <v/>
          </cell>
          <cell r="BA383" t="str">
            <v/>
          </cell>
          <cell r="BB383" t="str">
            <v/>
          </cell>
          <cell r="BC383" t="str">
            <v/>
          </cell>
        </row>
        <row r="384">
          <cell r="B384" t="str">
            <v>GORE - Air</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t="str">
            <v/>
          </cell>
          <cell r="AI384" t="str">
            <v/>
          </cell>
          <cell r="AJ384" t="str">
            <v/>
          </cell>
          <cell r="AK384" t="str">
            <v/>
          </cell>
          <cell r="AL384" t="str">
            <v/>
          </cell>
          <cell r="AM384" t="str">
            <v/>
          </cell>
          <cell r="AN384" t="str">
            <v/>
          </cell>
          <cell r="AO384" t="str">
            <v/>
          </cell>
          <cell r="AP384" t="str">
            <v/>
          </cell>
          <cell r="AQ384" t="str">
            <v/>
          </cell>
          <cell r="AR384" t="str">
            <v/>
          </cell>
          <cell r="AS384" t="str">
            <v/>
          </cell>
          <cell r="AT384" t="str">
            <v/>
          </cell>
          <cell r="AU384" t="str">
            <v/>
          </cell>
          <cell r="AV384" t="str">
            <v/>
          </cell>
          <cell r="AW384" t="str">
            <v/>
          </cell>
          <cell r="AX384" t="str">
            <v/>
          </cell>
          <cell r="AY384" t="str">
            <v/>
          </cell>
          <cell r="AZ384" t="str">
            <v/>
          </cell>
          <cell r="BA384" t="str">
            <v/>
          </cell>
          <cell r="BB384" t="str">
            <v/>
          </cell>
          <cell r="BC384" t="str">
            <v/>
          </cell>
        </row>
        <row r="385">
          <cell r="B385" t="str">
            <v>GORE - Sea</v>
          </cell>
          <cell r="C385">
            <v>0</v>
          </cell>
          <cell r="D385">
            <v>0</v>
          </cell>
          <cell r="E385">
            <v>0</v>
          </cell>
          <cell r="F385">
            <v>0</v>
          </cell>
          <cell r="G385">
            <v>0</v>
          </cell>
          <cell r="H385">
            <v>7</v>
          </cell>
          <cell r="I385">
            <v>0</v>
          </cell>
          <cell r="J385">
            <v>0</v>
          </cell>
          <cell r="K385">
            <v>0</v>
          </cell>
          <cell r="L385">
            <v>23</v>
          </cell>
          <cell r="M385">
            <v>0</v>
          </cell>
          <cell r="N385">
            <v>0</v>
          </cell>
          <cell r="O385">
            <v>0</v>
          </cell>
          <cell r="P385">
            <v>0</v>
          </cell>
          <cell r="Q385">
            <v>0</v>
          </cell>
          <cell r="R385">
            <v>10</v>
          </cell>
          <cell r="S385">
            <v>0</v>
          </cell>
          <cell r="T385">
            <v>0</v>
          </cell>
          <cell r="U385">
            <v>0</v>
          </cell>
          <cell r="V385">
            <v>48</v>
          </cell>
          <cell r="W385">
            <v>0</v>
          </cell>
          <cell r="X385">
            <v>0</v>
          </cell>
          <cell r="Y385">
            <v>0</v>
          </cell>
          <cell r="Z385">
            <v>0</v>
          </cell>
          <cell r="AA385">
            <v>0</v>
          </cell>
          <cell r="AB385">
            <v>8</v>
          </cell>
          <cell r="AC385">
            <v>0</v>
          </cell>
          <cell r="AD385">
            <v>0</v>
          </cell>
          <cell r="AE385">
            <v>0</v>
          </cell>
          <cell r="AF385">
            <v>0</v>
          </cell>
          <cell r="AG385">
            <v>0</v>
          </cell>
          <cell r="AH385" t="str">
            <v/>
          </cell>
          <cell r="AI385" t="str">
            <v/>
          </cell>
          <cell r="AJ385" t="str">
            <v/>
          </cell>
          <cell r="AK385" t="str">
            <v/>
          </cell>
          <cell r="AL385" t="str">
            <v/>
          </cell>
          <cell r="AM385" t="str">
            <v/>
          </cell>
          <cell r="AN385" t="str">
            <v/>
          </cell>
          <cell r="AO385" t="str">
            <v/>
          </cell>
          <cell r="AP385" t="str">
            <v/>
          </cell>
          <cell r="AQ385" t="str">
            <v/>
          </cell>
          <cell r="AR385" t="str">
            <v/>
          </cell>
          <cell r="AS385" t="str">
            <v/>
          </cell>
          <cell r="AT385" t="str">
            <v/>
          </cell>
          <cell r="AU385" t="str">
            <v/>
          </cell>
          <cell r="AV385" t="str">
            <v/>
          </cell>
          <cell r="AW385" t="str">
            <v/>
          </cell>
          <cell r="AX385" t="str">
            <v/>
          </cell>
          <cell r="AY385" t="str">
            <v/>
          </cell>
          <cell r="AZ385" t="str">
            <v/>
          </cell>
          <cell r="BA385" t="str">
            <v/>
          </cell>
          <cell r="BB385" t="str">
            <v/>
          </cell>
          <cell r="BC385" t="str">
            <v/>
          </cell>
        </row>
        <row r="386">
          <cell r="B386" t="str">
            <v>GPROD - Air</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t="str">
            <v/>
          </cell>
          <cell r="AI386" t="str">
            <v/>
          </cell>
          <cell r="AJ386" t="str">
            <v/>
          </cell>
          <cell r="AK386" t="str">
            <v/>
          </cell>
          <cell r="AL386" t="str">
            <v/>
          </cell>
          <cell r="AM386" t="str">
            <v/>
          </cell>
          <cell r="AN386" t="str">
            <v/>
          </cell>
          <cell r="AO386" t="str">
            <v/>
          </cell>
          <cell r="AP386" t="str">
            <v/>
          </cell>
          <cell r="AQ386" t="str">
            <v/>
          </cell>
          <cell r="AR386" t="str">
            <v/>
          </cell>
          <cell r="AS386" t="str">
            <v/>
          </cell>
          <cell r="AT386" t="str">
            <v/>
          </cell>
          <cell r="AU386" t="str">
            <v/>
          </cell>
          <cell r="AV386" t="str">
            <v/>
          </cell>
          <cell r="AW386" t="str">
            <v/>
          </cell>
          <cell r="AX386" t="str">
            <v/>
          </cell>
          <cell r="AY386" t="str">
            <v/>
          </cell>
          <cell r="AZ386" t="str">
            <v/>
          </cell>
          <cell r="BA386" t="str">
            <v/>
          </cell>
          <cell r="BB386" t="str">
            <v/>
          </cell>
          <cell r="BC386" t="str">
            <v/>
          </cell>
        </row>
        <row r="387">
          <cell r="B387" t="str">
            <v>GPROD - Sea</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t="str">
            <v/>
          </cell>
          <cell r="AI387" t="str">
            <v/>
          </cell>
          <cell r="AJ387" t="str">
            <v/>
          </cell>
          <cell r="AK387" t="str">
            <v/>
          </cell>
          <cell r="AL387" t="str">
            <v/>
          </cell>
          <cell r="AM387" t="str">
            <v/>
          </cell>
          <cell r="AN387" t="str">
            <v/>
          </cell>
          <cell r="AO387" t="str">
            <v/>
          </cell>
          <cell r="AP387" t="str">
            <v/>
          </cell>
          <cell r="AQ387" t="str">
            <v/>
          </cell>
          <cell r="AR387" t="str">
            <v/>
          </cell>
          <cell r="AS387" t="str">
            <v/>
          </cell>
          <cell r="AT387" t="str">
            <v/>
          </cell>
          <cell r="AU387" t="str">
            <v/>
          </cell>
          <cell r="AV387" t="str">
            <v/>
          </cell>
          <cell r="AW387" t="str">
            <v/>
          </cell>
          <cell r="AX387" t="str">
            <v/>
          </cell>
          <cell r="AY387" t="str">
            <v/>
          </cell>
          <cell r="AZ387" t="str">
            <v/>
          </cell>
          <cell r="BA387" t="str">
            <v/>
          </cell>
          <cell r="BB387" t="str">
            <v/>
          </cell>
          <cell r="BC387" t="str">
            <v/>
          </cell>
        </row>
        <row r="388">
          <cell r="B388" t="str">
            <v>GRACO - Air</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t="str">
            <v/>
          </cell>
          <cell r="AI388" t="str">
            <v/>
          </cell>
          <cell r="AJ388" t="str">
            <v/>
          </cell>
          <cell r="AK388" t="str">
            <v/>
          </cell>
          <cell r="AL388" t="str">
            <v/>
          </cell>
          <cell r="AM388" t="str">
            <v/>
          </cell>
          <cell r="AN388" t="str">
            <v/>
          </cell>
          <cell r="AO388" t="str">
            <v/>
          </cell>
          <cell r="AP388" t="str">
            <v/>
          </cell>
          <cell r="AQ388" t="str">
            <v/>
          </cell>
          <cell r="AR388" t="str">
            <v/>
          </cell>
          <cell r="AS388" t="str">
            <v/>
          </cell>
          <cell r="AT388" t="str">
            <v/>
          </cell>
          <cell r="AU388" t="str">
            <v/>
          </cell>
          <cell r="AV388" t="str">
            <v/>
          </cell>
          <cell r="AW388" t="str">
            <v/>
          </cell>
          <cell r="AX388" t="str">
            <v/>
          </cell>
          <cell r="AY388" t="str">
            <v/>
          </cell>
          <cell r="AZ388" t="str">
            <v/>
          </cell>
          <cell r="BA388" t="str">
            <v/>
          </cell>
          <cell r="BB388" t="str">
            <v/>
          </cell>
          <cell r="BC388" t="str">
            <v/>
          </cell>
        </row>
        <row r="389">
          <cell r="B389" t="str">
            <v>GRACO - Sea</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t="str">
            <v/>
          </cell>
          <cell r="AI389" t="str">
            <v/>
          </cell>
          <cell r="AJ389" t="str">
            <v/>
          </cell>
          <cell r="AK389" t="str">
            <v/>
          </cell>
          <cell r="AL389" t="str">
            <v/>
          </cell>
          <cell r="AM389" t="str">
            <v/>
          </cell>
          <cell r="AN389" t="str">
            <v/>
          </cell>
          <cell r="AO389" t="str">
            <v/>
          </cell>
          <cell r="AP389" t="str">
            <v/>
          </cell>
          <cell r="AQ389" t="str">
            <v/>
          </cell>
          <cell r="AR389" t="str">
            <v/>
          </cell>
          <cell r="AS389" t="str">
            <v/>
          </cell>
          <cell r="AT389" t="str">
            <v/>
          </cell>
          <cell r="AU389" t="str">
            <v/>
          </cell>
          <cell r="AV389" t="str">
            <v/>
          </cell>
          <cell r="AW389" t="str">
            <v/>
          </cell>
          <cell r="AX389" t="str">
            <v/>
          </cell>
          <cell r="AY389" t="str">
            <v/>
          </cell>
          <cell r="AZ389" t="str">
            <v/>
          </cell>
          <cell r="BA389" t="str">
            <v/>
          </cell>
          <cell r="BB389" t="str">
            <v/>
          </cell>
          <cell r="BC389" t="str">
            <v/>
          </cell>
        </row>
        <row r="390">
          <cell r="B390" t="str">
            <v>GSMBR - Air</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t="str">
            <v/>
          </cell>
          <cell r="AI390" t="str">
            <v/>
          </cell>
          <cell r="AJ390" t="str">
            <v/>
          </cell>
          <cell r="AK390" t="str">
            <v/>
          </cell>
          <cell r="AL390" t="str">
            <v/>
          </cell>
          <cell r="AM390" t="str">
            <v/>
          </cell>
          <cell r="AN390" t="str">
            <v/>
          </cell>
          <cell r="AO390" t="str">
            <v/>
          </cell>
          <cell r="AP390" t="str">
            <v/>
          </cell>
          <cell r="AQ390" t="str">
            <v/>
          </cell>
          <cell r="AR390" t="str">
            <v/>
          </cell>
          <cell r="AS390" t="str">
            <v/>
          </cell>
          <cell r="AT390" t="str">
            <v/>
          </cell>
          <cell r="AU390" t="str">
            <v/>
          </cell>
          <cell r="AV390" t="str">
            <v/>
          </cell>
          <cell r="AW390" t="str">
            <v/>
          </cell>
          <cell r="AX390" t="str">
            <v/>
          </cell>
          <cell r="AY390" t="str">
            <v/>
          </cell>
          <cell r="AZ390" t="str">
            <v/>
          </cell>
          <cell r="BA390" t="str">
            <v/>
          </cell>
          <cell r="BB390" t="str">
            <v/>
          </cell>
          <cell r="BC390" t="str">
            <v/>
          </cell>
        </row>
        <row r="391">
          <cell r="B391" t="str">
            <v>GSMBR - Sea</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t="str">
            <v/>
          </cell>
          <cell r="AI391" t="str">
            <v/>
          </cell>
          <cell r="AJ391" t="str">
            <v/>
          </cell>
          <cell r="AK391" t="str">
            <v/>
          </cell>
          <cell r="AL391" t="str">
            <v/>
          </cell>
          <cell r="AM391" t="str">
            <v/>
          </cell>
          <cell r="AN391" t="str">
            <v/>
          </cell>
          <cell r="AO391" t="str">
            <v/>
          </cell>
          <cell r="AP391" t="str">
            <v/>
          </cell>
          <cell r="AQ391" t="str">
            <v/>
          </cell>
          <cell r="AR391" t="str">
            <v/>
          </cell>
          <cell r="AS391" t="str">
            <v/>
          </cell>
          <cell r="AT391" t="str">
            <v/>
          </cell>
          <cell r="AU391" t="str">
            <v/>
          </cell>
          <cell r="AV391" t="str">
            <v/>
          </cell>
          <cell r="AW391" t="str">
            <v/>
          </cell>
          <cell r="AX391" t="str">
            <v/>
          </cell>
          <cell r="AY391" t="str">
            <v/>
          </cell>
          <cell r="AZ391" t="str">
            <v/>
          </cell>
          <cell r="BA391" t="str">
            <v/>
          </cell>
          <cell r="BB391" t="str">
            <v/>
          </cell>
          <cell r="BC391" t="str">
            <v/>
          </cell>
        </row>
        <row r="392">
          <cell r="B392" t="str">
            <v>GSTAR - Air</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t="str">
            <v/>
          </cell>
          <cell r="AI392" t="str">
            <v/>
          </cell>
          <cell r="AJ392" t="str">
            <v/>
          </cell>
          <cell r="AK392" t="str">
            <v/>
          </cell>
          <cell r="AL392" t="str">
            <v/>
          </cell>
          <cell r="AM392" t="str">
            <v/>
          </cell>
          <cell r="AN392" t="str">
            <v/>
          </cell>
          <cell r="AO392" t="str">
            <v/>
          </cell>
          <cell r="AP392" t="str">
            <v/>
          </cell>
          <cell r="AQ392" t="str">
            <v/>
          </cell>
          <cell r="AR392" t="str">
            <v/>
          </cell>
          <cell r="AS392" t="str">
            <v/>
          </cell>
          <cell r="AT392" t="str">
            <v/>
          </cell>
          <cell r="AU392" t="str">
            <v/>
          </cell>
          <cell r="AV392" t="str">
            <v/>
          </cell>
          <cell r="AW392" t="str">
            <v/>
          </cell>
          <cell r="AX392" t="str">
            <v/>
          </cell>
          <cell r="AY392" t="str">
            <v/>
          </cell>
          <cell r="AZ392" t="str">
            <v/>
          </cell>
          <cell r="BA392" t="str">
            <v/>
          </cell>
          <cell r="BB392" t="str">
            <v/>
          </cell>
          <cell r="BC392" t="str">
            <v/>
          </cell>
        </row>
        <row r="393">
          <cell r="B393" t="str">
            <v>GSTAR - Sea</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t="str">
            <v/>
          </cell>
          <cell r="AI393" t="str">
            <v/>
          </cell>
          <cell r="AJ393" t="str">
            <v/>
          </cell>
          <cell r="AK393" t="str">
            <v/>
          </cell>
          <cell r="AL393" t="str">
            <v/>
          </cell>
          <cell r="AM393" t="str">
            <v/>
          </cell>
          <cell r="AN393" t="str">
            <v/>
          </cell>
          <cell r="AO393" t="str">
            <v/>
          </cell>
          <cell r="AP393" t="str">
            <v/>
          </cell>
          <cell r="AQ393" t="str">
            <v/>
          </cell>
          <cell r="AR393" t="str">
            <v/>
          </cell>
          <cell r="AS393" t="str">
            <v/>
          </cell>
          <cell r="AT393" t="str">
            <v/>
          </cell>
          <cell r="AU393" t="str">
            <v/>
          </cell>
          <cell r="AV393" t="str">
            <v/>
          </cell>
          <cell r="AW393" t="str">
            <v/>
          </cell>
          <cell r="AX393" t="str">
            <v/>
          </cell>
          <cell r="AY393" t="str">
            <v/>
          </cell>
          <cell r="AZ393" t="str">
            <v/>
          </cell>
          <cell r="BA393" t="str">
            <v/>
          </cell>
          <cell r="BB393" t="str">
            <v/>
          </cell>
          <cell r="BC393" t="str">
            <v/>
          </cell>
        </row>
        <row r="394">
          <cell r="B394" t="str">
            <v>GUESS - Air</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t="str">
            <v/>
          </cell>
          <cell r="AI394" t="str">
            <v/>
          </cell>
          <cell r="AJ394" t="str">
            <v/>
          </cell>
          <cell r="AK394" t="str">
            <v/>
          </cell>
          <cell r="AL394" t="str">
            <v/>
          </cell>
          <cell r="AM394" t="str">
            <v/>
          </cell>
          <cell r="AN394" t="str">
            <v/>
          </cell>
          <cell r="AO394" t="str">
            <v/>
          </cell>
          <cell r="AP394" t="str">
            <v/>
          </cell>
          <cell r="AQ394" t="str">
            <v/>
          </cell>
          <cell r="AR394" t="str">
            <v/>
          </cell>
          <cell r="AS394" t="str">
            <v/>
          </cell>
          <cell r="AT394" t="str">
            <v/>
          </cell>
          <cell r="AU394" t="str">
            <v/>
          </cell>
          <cell r="AV394" t="str">
            <v/>
          </cell>
          <cell r="AW394" t="str">
            <v/>
          </cell>
          <cell r="AX394" t="str">
            <v/>
          </cell>
          <cell r="AY394" t="str">
            <v/>
          </cell>
          <cell r="AZ394" t="str">
            <v/>
          </cell>
          <cell r="BA394" t="str">
            <v/>
          </cell>
          <cell r="BB394" t="str">
            <v/>
          </cell>
          <cell r="BC394" t="str">
            <v/>
          </cell>
        </row>
        <row r="395">
          <cell r="B395" t="str">
            <v>GUESS - Sea</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t="str">
            <v/>
          </cell>
          <cell r="AI395" t="str">
            <v/>
          </cell>
          <cell r="AJ395" t="str">
            <v/>
          </cell>
          <cell r="AK395" t="str">
            <v/>
          </cell>
          <cell r="AL395" t="str">
            <v/>
          </cell>
          <cell r="AM395" t="str">
            <v/>
          </cell>
          <cell r="AN395" t="str">
            <v/>
          </cell>
          <cell r="AO395" t="str">
            <v/>
          </cell>
          <cell r="AP395" t="str">
            <v/>
          </cell>
          <cell r="AQ395" t="str">
            <v/>
          </cell>
          <cell r="AR395" t="str">
            <v/>
          </cell>
          <cell r="AS395" t="str">
            <v/>
          </cell>
          <cell r="AT395" t="str">
            <v/>
          </cell>
          <cell r="AU395" t="str">
            <v/>
          </cell>
          <cell r="AV395" t="str">
            <v/>
          </cell>
          <cell r="AW395" t="str">
            <v/>
          </cell>
          <cell r="AX395" t="str">
            <v/>
          </cell>
          <cell r="AY395" t="str">
            <v/>
          </cell>
          <cell r="AZ395" t="str">
            <v/>
          </cell>
          <cell r="BA395" t="str">
            <v/>
          </cell>
          <cell r="BB395" t="str">
            <v/>
          </cell>
          <cell r="BC395" t="str">
            <v/>
          </cell>
        </row>
        <row r="396">
          <cell r="B396" t="str">
            <v>GUITAR - Air</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t="str">
            <v/>
          </cell>
          <cell r="AI396" t="str">
            <v/>
          </cell>
          <cell r="AJ396" t="str">
            <v/>
          </cell>
          <cell r="AK396" t="str">
            <v/>
          </cell>
          <cell r="AL396" t="str">
            <v/>
          </cell>
          <cell r="AM396" t="str">
            <v/>
          </cell>
          <cell r="AN396" t="str">
            <v/>
          </cell>
          <cell r="AO396" t="str">
            <v/>
          </cell>
          <cell r="AP396" t="str">
            <v/>
          </cell>
          <cell r="AQ396" t="str">
            <v/>
          </cell>
          <cell r="AR396" t="str">
            <v/>
          </cell>
          <cell r="AS396" t="str">
            <v/>
          </cell>
          <cell r="AT396" t="str">
            <v/>
          </cell>
          <cell r="AU396" t="str">
            <v/>
          </cell>
          <cell r="AV396" t="str">
            <v/>
          </cell>
          <cell r="AW396" t="str">
            <v/>
          </cell>
          <cell r="AX396" t="str">
            <v/>
          </cell>
          <cell r="AY396" t="str">
            <v/>
          </cell>
          <cell r="AZ396" t="str">
            <v/>
          </cell>
          <cell r="BA396" t="str">
            <v/>
          </cell>
          <cell r="BB396" t="str">
            <v/>
          </cell>
          <cell r="BC396" t="str">
            <v/>
          </cell>
        </row>
        <row r="397">
          <cell r="B397" t="str">
            <v>GUITAR - Sea</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t="str">
            <v/>
          </cell>
          <cell r="AI397" t="str">
            <v/>
          </cell>
          <cell r="AJ397" t="str">
            <v/>
          </cell>
          <cell r="AK397" t="str">
            <v/>
          </cell>
          <cell r="AL397" t="str">
            <v/>
          </cell>
          <cell r="AM397" t="str">
            <v/>
          </cell>
          <cell r="AN397" t="str">
            <v/>
          </cell>
          <cell r="AO397" t="str">
            <v/>
          </cell>
          <cell r="AP397" t="str">
            <v/>
          </cell>
          <cell r="AQ397" t="str">
            <v/>
          </cell>
          <cell r="AR397" t="str">
            <v/>
          </cell>
          <cell r="AS397" t="str">
            <v/>
          </cell>
          <cell r="AT397" t="str">
            <v/>
          </cell>
          <cell r="AU397" t="str">
            <v/>
          </cell>
          <cell r="AV397" t="str">
            <v/>
          </cell>
          <cell r="AW397" t="str">
            <v/>
          </cell>
          <cell r="AX397" t="str">
            <v/>
          </cell>
          <cell r="AY397" t="str">
            <v/>
          </cell>
          <cell r="AZ397" t="str">
            <v/>
          </cell>
          <cell r="BA397" t="str">
            <v/>
          </cell>
          <cell r="BB397" t="str">
            <v/>
          </cell>
          <cell r="BC397" t="str">
            <v/>
          </cell>
        </row>
        <row r="398">
          <cell r="B398" t="str">
            <v>GUITCN - Air</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t="str">
            <v/>
          </cell>
          <cell r="AI398" t="str">
            <v/>
          </cell>
          <cell r="AJ398" t="str">
            <v/>
          </cell>
          <cell r="AK398" t="str">
            <v/>
          </cell>
          <cell r="AL398" t="str">
            <v/>
          </cell>
          <cell r="AM398" t="str">
            <v/>
          </cell>
          <cell r="AN398" t="str">
            <v/>
          </cell>
          <cell r="AO398" t="str">
            <v/>
          </cell>
          <cell r="AP398" t="str">
            <v/>
          </cell>
          <cell r="AQ398" t="str">
            <v/>
          </cell>
          <cell r="AR398" t="str">
            <v/>
          </cell>
          <cell r="AS398" t="str">
            <v/>
          </cell>
          <cell r="AT398" t="str">
            <v/>
          </cell>
          <cell r="AU398" t="str">
            <v/>
          </cell>
          <cell r="AV398" t="str">
            <v/>
          </cell>
          <cell r="AW398" t="str">
            <v/>
          </cell>
          <cell r="AX398" t="str">
            <v/>
          </cell>
          <cell r="AY398" t="str">
            <v/>
          </cell>
          <cell r="AZ398" t="str">
            <v/>
          </cell>
          <cell r="BA398" t="str">
            <v/>
          </cell>
          <cell r="BB398" t="str">
            <v/>
          </cell>
          <cell r="BC398" t="str">
            <v/>
          </cell>
        </row>
        <row r="399">
          <cell r="B399" t="str">
            <v>GUITCN - Sea</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t="str">
            <v/>
          </cell>
          <cell r="AI399" t="str">
            <v/>
          </cell>
          <cell r="AJ399" t="str">
            <v/>
          </cell>
          <cell r="AK399" t="str">
            <v/>
          </cell>
          <cell r="AL399" t="str">
            <v/>
          </cell>
          <cell r="AM399" t="str">
            <v/>
          </cell>
          <cell r="AN399" t="str">
            <v/>
          </cell>
          <cell r="AO399" t="str">
            <v/>
          </cell>
          <cell r="AP399" t="str">
            <v/>
          </cell>
          <cell r="AQ399" t="str">
            <v/>
          </cell>
          <cell r="AR399" t="str">
            <v/>
          </cell>
          <cell r="AS399" t="str">
            <v/>
          </cell>
          <cell r="AT399" t="str">
            <v/>
          </cell>
          <cell r="AU399" t="str">
            <v/>
          </cell>
          <cell r="AV399" t="str">
            <v/>
          </cell>
          <cell r="AW399" t="str">
            <v/>
          </cell>
          <cell r="AX399" t="str">
            <v/>
          </cell>
          <cell r="AY399" t="str">
            <v/>
          </cell>
          <cell r="AZ399" t="str">
            <v/>
          </cell>
          <cell r="BA399" t="str">
            <v/>
          </cell>
          <cell r="BB399" t="str">
            <v/>
          </cell>
          <cell r="BC399" t="str">
            <v/>
          </cell>
        </row>
        <row r="400">
          <cell r="B400" t="str">
            <v>HAGGAR - Air</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t="str">
            <v/>
          </cell>
          <cell r="AI400" t="str">
            <v/>
          </cell>
          <cell r="AJ400" t="str">
            <v/>
          </cell>
          <cell r="AK400" t="str">
            <v/>
          </cell>
          <cell r="AL400" t="str">
            <v/>
          </cell>
          <cell r="AM400" t="str">
            <v/>
          </cell>
          <cell r="AN400" t="str">
            <v/>
          </cell>
          <cell r="AO400" t="str">
            <v/>
          </cell>
          <cell r="AP400" t="str">
            <v/>
          </cell>
          <cell r="AQ400" t="str">
            <v/>
          </cell>
          <cell r="AR400" t="str">
            <v/>
          </cell>
          <cell r="AS400" t="str">
            <v/>
          </cell>
          <cell r="AT400" t="str">
            <v/>
          </cell>
          <cell r="AU400" t="str">
            <v/>
          </cell>
          <cell r="AV400" t="str">
            <v/>
          </cell>
          <cell r="AW400" t="str">
            <v/>
          </cell>
          <cell r="AX400" t="str">
            <v/>
          </cell>
          <cell r="AY400" t="str">
            <v/>
          </cell>
          <cell r="AZ400" t="str">
            <v/>
          </cell>
          <cell r="BA400" t="str">
            <v/>
          </cell>
          <cell r="BB400" t="str">
            <v/>
          </cell>
          <cell r="BC400" t="str">
            <v/>
          </cell>
        </row>
        <row r="401">
          <cell r="B401" t="str">
            <v>HAGGAR - Sea</v>
          </cell>
          <cell r="C401">
            <v>0</v>
          </cell>
          <cell r="D401">
            <v>1</v>
          </cell>
          <cell r="E401">
            <v>0</v>
          </cell>
          <cell r="F401">
            <v>1</v>
          </cell>
          <cell r="G401">
            <v>0</v>
          </cell>
          <cell r="H401">
            <v>0</v>
          </cell>
          <cell r="I401">
            <v>2</v>
          </cell>
          <cell r="J401">
            <v>0</v>
          </cell>
          <cell r="K401">
            <v>0</v>
          </cell>
          <cell r="L401">
            <v>5</v>
          </cell>
          <cell r="M401">
            <v>0</v>
          </cell>
          <cell r="N401">
            <v>1</v>
          </cell>
          <cell r="O401">
            <v>0</v>
          </cell>
          <cell r="P401">
            <v>1</v>
          </cell>
          <cell r="Q401">
            <v>1</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t="str">
            <v/>
          </cell>
          <cell r="AI401" t="str">
            <v/>
          </cell>
          <cell r="AJ401" t="str">
            <v/>
          </cell>
          <cell r="AK401" t="str">
            <v/>
          </cell>
          <cell r="AL401" t="str">
            <v/>
          </cell>
          <cell r="AM401" t="str">
            <v/>
          </cell>
          <cell r="AN401" t="str">
            <v/>
          </cell>
          <cell r="AO401" t="str">
            <v/>
          </cell>
          <cell r="AP401" t="str">
            <v/>
          </cell>
          <cell r="AQ401" t="str">
            <v/>
          </cell>
          <cell r="AR401" t="str">
            <v/>
          </cell>
          <cell r="AS401" t="str">
            <v/>
          </cell>
          <cell r="AT401" t="str">
            <v/>
          </cell>
          <cell r="AU401" t="str">
            <v/>
          </cell>
          <cell r="AV401" t="str">
            <v/>
          </cell>
          <cell r="AW401" t="str">
            <v/>
          </cell>
          <cell r="AX401" t="str">
            <v/>
          </cell>
          <cell r="AY401" t="str">
            <v/>
          </cell>
          <cell r="AZ401" t="str">
            <v/>
          </cell>
          <cell r="BA401" t="str">
            <v/>
          </cell>
          <cell r="BB401" t="str">
            <v/>
          </cell>
          <cell r="BC401" t="str">
            <v/>
          </cell>
        </row>
        <row r="402">
          <cell r="B402" t="str">
            <v>HARMAN - Air</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t="str">
            <v/>
          </cell>
          <cell r="AI402" t="str">
            <v/>
          </cell>
          <cell r="AJ402" t="str">
            <v/>
          </cell>
          <cell r="AK402" t="str">
            <v/>
          </cell>
          <cell r="AL402" t="str">
            <v/>
          </cell>
          <cell r="AM402" t="str">
            <v/>
          </cell>
          <cell r="AN402" t="str">
            <v/>
          </cell>
          <cell r="AO402" t="str">
            <v/>
          </cell>
          <cell r="AP402" t="str">
            <v/>
          </cell>
          <cell r="AQ402" t="str">
            <v/>
          </cell>
          <cell r="AR402" t="str">
            <v/>
          </cell>
          <cell r="AS402" t="str">
            <v/>
          </cell>
          <cell r="AT402" t="str">
            <v/>
          </cell>
          <cell r="AU402" t="str">
            <v/>
          </cell>
          <cell r="AV402" t="str">
            <v/>
          </cell>
          <cell r="AW402" t="str">
            <v/>
          </cell>
          <cell r="AX402" t="str">
            <v/>
          </cell>
          <cell r="AY402" t="str">
            <v/>
          </cell>
          <cell r="AZ402" t="str">
            <v/>
          </cell>
          <cell r="BA402" t="str">
            <v/>
          </cell>
          <cell r="BB402" t="str">
            <v/>
          </cell>
          <cell r="BC402" t="str">
            <v/>
          </cell>
        </row>
        <row r="403">
          <cell r="B403" t="str">
            <v>HARMAN - Sea</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t="str">
            <v/>
          </cell>
          <cell r="AI403" t="str">
            <v/>
          </cell>
          <cell r="AJ403" t="str">
            <v/>
          </cell>
          <cell r="AK403" t="str">
            <v/>
          </cell>
          <cell r="AL403" t="str">
            <v/>
          </cell>
          <cell r="AM403" t="str">
            <v/>
          </cell>
          <cell r="AN403" t="str">
            <v/>
          </cell>
          <cell r="AO403" t="str">
            <v/>
          </cell>
          <cell r="AP403" t="str">
            <v/>
          </cell>
          <cell r="AQ403" t="str">
            <v/>
          </cell>
          <cell r="AR403" t="str">
            <v/>
          </cell>
          <cell r="AS403" t="str">
            <v/>
          </cell>
          <cell r="AT403" t="str">
            <v/>
          </cell>
          <cell r="AU403" t="str">
            <v/>
          </cell>
          <cell r="AV403" t="str">
            <v/>
          </cell>
          <cell r="AW403" t="str">
            <v/>
          </cell>
          <cell r="AX403" t="str">
            <v/>
          </cell>
          <cell r="AY403" t="str">
            <v/>
          </cell>
          <cell r="AZ403" t="str">
            <v/>
          </cell>
          <cell r="BA403" t="str">
            <v/>
          </cell>
          <cell r="BB403" t="str">
            <v/>
          </cell>
          <cell r="BC403" t="str">
            <v/>
          </cell>
        </row>
        <row r="404">
          <cell r="B404" t="str">
            <v>HARMEU - Air</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t="str">
            <v/>
          </cell>
          <cell r="AI404" t="str">
            <v/>
          </cell>
          <cell r="AJ404" t="str">
            <v/>
          </cell>
          <cell r="AK404" t="str">
            <v/>
          </cell>
          <cell r="AL404" t="str">
            <v/>
          </cell>
          <cell r="AM404" t="str">
            <v/>
          </cell>
          <cell r="AN404" t="str">
            <v/>
          </cell>
          <cell r="AO404" t="str">
            <v/>
          </cell>
          <cell r="AP404" t="str">
            <v/>
          </cell>
          <cell r="AQ404" t="str">
            <v/>
          </cell>
          <cell r="AR404" t="str">
            <v/>
          </cell>
          <cell r="AS404" t="str">
            <v/>
          </cell>
          <cell r="AT404" t="str">
            <v/>
          </cell>
          <cell r="AU404" t="str">
            <v/>
          </cell>
          <cell r="AV404" t="str">
            <v/>
          </cell>
          <cell r="AW404" t="str">
            <v/>
          </cell>
          <cell r="AX404" t="str">
            <v/>
          </cell>
          <cell r="AY404" t="str">
            <v/>
          </cell>
          <cell r="AZ404" t="str">
            <v/>
          </cell>
          <cell r="BA404" t="str">
            <v/>
          </cell>
          <cell r="BB404" t="str">
            <v/>
          </cell>
          <cell r="BC404" t="str">
            <v/>
          </cell>
        </row>
        <row r="405">
          <cell r="B405" t="str">
            <v>HARMEU - Sea</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t="str">
            <v/>
          </cell>
          <cell r="AI405" t="str">
            <v/>
          </cell>
          <cell r="AJ405" t="str">
            <v/>
          </cell>
          <cell r="AK405" t="str">
            <v/>
          </cell>
          <cell r="AL405" t="str">
            <v/>
          </cell>
          <cell r="AM405" t="str">
            <v/>
          </cell>
          <cell r="AN405" t="str">
            <v/>
          </cell>
          <cell r="AO405" t="str">
            <v/>
          </cell>
          <cell r="AP405" t="str">
            <v/>
          </cell>
          <cell r="AQ405" t="str">
            <v/>
          </cell>
          <cell r="AR405" t="str">
            <v/>
          </cell>
          <cell r="AS405" t="str">
            <v/>
          </cell>
          <cell r="AT405" t="str">
            <v/>
          </cell>
          <cell r="AU405" t="str">
            <v/>
          </cell>
          <cell r="AV405" t="str">
            <v/>
          </cell>
          <cell r="AW405" t="str">
            <v/>
          </cell>
          <cell r="AX405" t="str">
            <v/>
          </cell>
          <cell r="AY405" t="str">
            <v/>
          </cell>
          <cell r="AZ405" t="str">
            <v/>
          </cell>
          <cell r="BA405" t="str">
            <v/>
          </cell>
          <cell r="BB405" t="str">
            <v/>
          </cell>
          <cell r="BC405" t="str">
            <v/>
          </cell>
        </row>
        <row r="406">
          <cell r="B406" t="str">
            <v>HBIAUS - Air</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t="str">
            <v/>
          </cell>
          <cell r="AI406" t="str">
            <v/>
          </cell>
          <cell r="AJ406" t="str">
            <v/>
          </cell>
          <cell r="AK406" t="str">
            <v/>
          </cell>
          <cell r="AL406" t="str">
            <v/>
          </cell>
          <cell r="AM406" t="str">
            <v/>
          </cell>
          <cell r="AN406" t="str">
            <v/>
          </cell>
          <cell r="AO406" t="str">
            <v/>
          </cell>
          <cell r="AP406" t="str">
            <v/>
          </cell>
          <cell r="AQ406" t="str">
            <v/>
          </cell>
          <cell r="AR406" t="str">
            <v/>
          </cell>
          <cell r="AS406" t="str">
            <v/>
          </cell>
          <cell r="AT406" t="str">
            <v/>
          </cell>
          <cell r="AU406" t="str">
            <v/>
          </cell>
          <cell r="AV406" t="str">
            <v/>
          </cell>
          <cell r="AW406" t="str">
            <v/>
          </cell>
          <cell r="AX406" t="str">
            <v/>
          </cell>
          <cell r="AY406" t="str">
            <v/>
          </cell>
          <cell r="AZ406" t="str">
            <v/>
          </cell>
          <cell r="BA406" t="str">
            <v/>
          </cell>
          <cell r="BB406" t="str">
            <v/>
          </cell>
          <cell r="BC406" t="str">
            <v/>
          </cell>
        </row>
        <row r="407">
          <cell r="B407" t="str">
            <v>HBIAUS - Sea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t="str">
            <v/>
          </cell>
          <cell r="AI407" t="str">
            <v/>
          </cell>
          <cell r="AJ407" t="str">
            <v/>
          </cell>
          <cell r="AK407" t="str">
            <v/>
          </cell>
          <cell r="AL407" t="str">
            <v/>
          </cell>
          <cell r="AM407" t="str">
            <v/>
          </cell>
          <cell r="AN407" t="str">
            <v/>
          </cell>
          <cell r="AO407" t="str">
            <v/>
          </cell>
          <cell r="AP407" t="str">
            <v/>
          </cell>
          <cell r="AQ407" t="str">
            <v/>
          </cell>
          <cell r="AR407" t="str">
            <v/>
          </cell>
          <cell r="AS407" t="str">
            <v/>
          </cell>
          <cell r="AT407" t="str">
            <v/>
          </cell>
          <cell r="AU407" t="str">
            <v/>
          </cell>
          <cell r="AV407" t="str">
            <v/>
          </cell>
          <cell r="AW407" t="str">
            <v/>
          </cell>
          <cell r="AX407" t="str">
            <v/>
          </cell>
          <cell r="AY407" t="str">
            <v/>
          </cell>
          <cell r="AZ407" t="str">
            <v/>
          </cell>
          <cell r="BA407" t="str">
            <v/>
          </cell>
          <cell r="BB407" t="str">
            <v/>
          </cell>
          <cell r="BC407" t="str">
            <v/>
          </cell>
        </row>
        <row r="408">
          <cell r="B408" t="str">
            <v>HBICAN - Air</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t="str">
            <v/>
          </cell>
          <cell r="AI408" t="str">
            <v/>
          </cell>
          <cell r="AJ408" t="str">
            <v/>
          </cell>
          <cell r="AK408" t="str">
            <v/>
          </cell>
          <cell r="AL408" t="str">
            <v/>
          </cell>
          <cell r="AM408" t="str">
            <v/>
          </cell>
          <cell r="AN408" t="str">
            <v/>
          </cell>
          <cell r="AO408" t="str">
            <v/>
          </cell>
          <cell r="AP408" t="str">
            <v/>
          </cell>
          <cell r="AQ408" t="str">
            <v/>
          </cell>
          <cell r="AR408" t="str">
            <v/>
          </cell>
          <cell r="AS408" t="str">
            <v/>
          </cell>
          <cell r="AT408" t="str">
            <v/>
          </cell>
          <cell r="AU408" t="str">
            <v/>
          </cell>
          <cell r="AV408" t="str">
            <v/>
          </cell>
          <cell r="AW408" t="str">
            <v/>
          </cell>
          <cell r="AX408" t="str">
            <v/>
          </cell>
          <cell r="AY408" t="str">
            <v/>
          </cell>
          <cell r="AZ408" t="str">
            <v/>
          </cell>
          <cell r="BA408" t="str">
            <v/>
          </cell>
          <cell r="BB408" t="str">
            <v/>
          </cell>
          <cell r="BC408" t="str">
            <v/>
          </cell>
        </row>
        <row r="409">
          <cell r="B409" t="str">
            <v>HBICAN - Sea</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t="str">
            <v/>
          </cell>
          <cell r="AI409" t="str">
            <v/>
          </cell>
          <cell r="AJ409" t="str">
            <v/>
          </cell>
          <cell r="AK409" t="str">
            <v/>
          </cell>
          <cell r="AL409" t="str">
            <v/>
          </cell>
          <cell r="AM409" t="str">
            <v/>
          </cell>
          <cell r="AN409" t="str">
            <v/>
          </cell>
          <cell r="AO409" t="str">
            <v/>
          </cell>
          <cell r="AP409" t="str">
            <v/>
          </cell>
          <cell r="AQ409" t="str">
            <v/>
          </cell>
          <cell r="AR409" t="str">
            <v/>
          </cell>
          <cell r="AS409" t="str">
            <v/>
          </cell>
          <cell r="AT409" t="str">
            <v/>
          </cell>
          <cell r="AU409" t="str">
            <v/>
          </cell>
          <cell r="AV409" t="str">
            <v/>
          </cell>
          <cell r="AW409" t="str">
            <v/>
          </cell>
          <cell r="AX409" t="str">
            <v/>
          </cell>
          <cell r="AY409" t="str">
            <v/>
          </cell>
          <cell r="AZ409" t="str">
            <v/>
          </cell>
          <cell r="BA409" t="str">
            <v/>
          </cell>
          <cell r="BB409" t="str">
            <v/>
          </cell>
          <cell r="BC409" t="str">
            <v/>
          </cell>
        </row>
        <row r="410">
          <cell r="B410" t="str">
            <v>HBIEUR - Air</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t="str">
            <v/>
          </cell>
          <cell r="AI410" t="str">
            <v/>
          </cell>
          <cell r="AJ410" t="str">
            <v/>
          </cell>
          <cell r="AK410" t="str">
            <v/>
          </cell>
          <cell r="AL410" t="str">
            <v/>
          </cell>
          <cell r="AM410" t="str">
            <v/>
          </cell>
          <cell r="AN410" t="str">
            <v/>
          </cell>
          <cell r="AO410" t="str">
            <v/>
          </cell>
          <cell r="AP410" t="str">
            <v/>
          </cell>
          <cell r="AQ410" t="str">
            <v/>
          </cell>
          <cell r="AR410" t="str">
            <v/>
          </cell>
          <cell r="AS410" t="str">
            <v/>
          </cell>
          <cell r="AT410" t="str">
            <v/>
          </cell>
          <cell r="AU410" t="str">
            <v/>
          </cell>
          <cell r="AV410" t="str">
            <v/>
          </cell>
          <cell r="AW410" t="str">
            <v/>
          </cell>
          <cell r="AX410" t="str">
            <v/>
          </cell>
          <cell r="AY410" t="str">
            <v/>
          </cell>
          <cell r="AZ410" t="str">
            <v/>
          </cell>
          <cell r="BA410" t="str">
            <v/>
          </cell>
          <cell r="BB410" t="str">
            <v/>
          </cell>
          <cell r="BC410" t="str">
            <v/>
          </cell>
        </row>
        <row r="411">
          <cell r="B411" t="str">
            <v>HBIEUR - Sea</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t="str">
            <v/>
          </cell>
          <cell r="AI411" t="str">
            <v/>
          </cell>
          <cell r="AJ411" t="str">
            <v/>
          </cell>
          <cell r="AK411" t="str">
            <v/>
          </cell>
          <cell r="AL411" t="str">
            <v/>
          </cell>
          <cell r="AM411" t="str">
            <v/>
          </cell>
          <cell r="AN411" t="str">
            <v/>
          </cell>
          <cell r="AO411" t="str">
            <v/>
          </cell>
          <cell r="AP411" t="str">
            <v/>
          </cell>
          <cell r="AQ411" t="str">
            <v/>
          </cell>
          <cell r="AR411" t="str">
            <v/>
          </cell>
          <cell r="AS411" t="str">
            <v/>
          </cell>
          <cell r="AT411" t="str">
            <v/>
          </cell>
          <cell r="AU411" t="str">
            <v/>
          </cell>
          <cell r="AV411" t="str">
            <v/>
          </cell>
          <cell r="AW411" t="str">
            <v/>
          </cell>
          <cell r="AX411" t="str">
            <v/>
          </cell>
          <cell r="AY411" t="str">
            <v/>
          </cell>
          <cell r="AZ411" t="str">
            <v/>
          </cell>
          <cell r="BA411" t="str">
            <v/>
          </cell>
          <cell r="BB411" t="str">
            <v/>
          </cell>
          <cell r="BC411" t="str">
            <v/>
          </cell>
        </row>
        <row r="412">
          <cell r="B412" t="str">
            <v>HBIGEN - Air</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t="str">
            <v/>
          </cell>
          <cell r="AI412" t="str">
            <v/>
          </cell>
          <cell r="AJ412" t="str">
            <v/>
          </cell>
          <cell r="AK412" t="str">
            <v/>
          </cell>
          <cell r="AL412" t="str">
            <v/>
          </cell>
          <cell r="AM412" t="str">
            <v/>
          </cell>
          <cell r="AN412" t="str">
            <v/>
          </cell>
          <cell r="AO412" t="str">
            <v/>
          </cell>
          <cell r="AP412" t="str">
            <v/>
          </cell>
          <cell r="AQ412" t="str">
            <v/>
          </cell>
          <cell r="AR412" t="str">
            <v/>
          </cell>
          <cell r="AS412" t="str">
            <v/>
          </cell>
          <cell r="AT412" t="str">
            <v/>
          </cell>
          <cell r="AU412" t="str">
            <v/>
          </cell>
          <cell r="AV412" t="str">
            <v/>
          </cell>
          <cell r="AW412" t="str">
            <v/>
          </cell>
          <cell r="AX412" t="str">
            <v/>
          </cell>
          <cell r="AY412" t="str">
            <v/>
          </cell>
          <cell r="AZ412" t="str">
            <v/>
          </cell>
          <cell r="BA412" t="str">
            <v/>
          </cell>
          <cell r="BB412" t="str">
            <v/>
          </cell>
          <cell r="BC412" t="str">
            <v/>
          </cell>
        </row>
        <row r="413">
          <cell r="B413" t="str">
            <v>HBIGEN - Sea</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t="str">
            <v/>
          </cell>
          <cell r="AI413" t="str">
            <v/>
          </cell>
          <cell r="AJ413" t="str">
            <v/>
          </cell>
          <cell r="AK413" t="str">
            <v/>
          </cell>
          <cell r="AL413" t="str">
            <v/>
          </cell>
          <cell r="AM413" t="str">
            <v/>
          </cell>
          <cell r="AN413" t="str">
            <v/>
          </cell>
          <cell r="AO413" t="str">
            <v/>
          </cell>
          <cell r="AP413" t="str">
            <v/>
          </cell>
          <cell r="AQ413" t="str">
            <v/>
          </cell>
          <cell r="AR413" t="str">
            <v/>
          </cell>
          <cell r="AS413" t="str">
            <v/>
          </cell>
          <cell r="AT413" t="str">
            <v/>
          </cell>
          <cell r="AU413" t="str">
            <v/>
          </cell>
          <cell r="AV413" t="str">
            <v/>
          </cell>
          <cell r="AW413" t="str">
            <v/>
          </cell>
          <cell r="AX413" t="str">
            <v/>
          </cell>
          <cell r="AY413" t="str">
            <v/>
          </cell>
          <cell r="AZ413" t="str">
            <v/>
          </cell>
          <cell r="BA413" t="str">
            <v/>
          </cell>
          <cell r="BB413" t="str">
            <v/>
          </cell>
          <cell r="BC413" t="str">
            <v/>
          </cell>
        </row>
        <row r="414">
          <cell r="B414" t="str">
            <v>HBIHOS - Air</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t="str">
            <v/>
          </cell>
          <cell r="AI414" t="str">
            <v/>
          </cell>
          <cell r="AJ414" t="str">
            <v/>
          </cell>
          <cell r="AK414" t="str">
            <v/>
          </cell>
          <cell r="AL414" t="str">
            <v/>
          </cell>
          <cell r="AM414" t="str">
            <v/>
          </cell>
          <cell r="AN414" t="str">
            <v/>
          </cell>
          <cell r="AO414" t="str">
            <v/>
          </cell>
          <cell r="AP414" t="str">
            <v/>
          </cell>
          <cell r="AQ414" t="str">
            <v/>
          </cell>
          <cell r="AR414" t="str">
            <v/>
          </cell>
          <cell r="AS414" t="str">
            <v/>
          </cell>
          <cell r="AT414" t="str">
            <v/>
          </cell>
          <cell r="AU414" t="str">
            <v/>
          </cell>
          <cell r="AV414" t="str">
            <v/>
          </cell>
          <cell r="AW414" t="str">
            <v/>
          </cell>
          <cell r="AX414" t="str">
            <v/>
          </cell>
          <cell r="AY414" t="str">
            <v/>
          </cell>
          <cell r="AZ414" t="str">
            <v/>
          </cell>
          <cell r="BA414" t="str">
            <v/>
          </cell>
          <cell r="BB414" t="str">
            <v/>
          </cell>
          <cell r="BC414" t="str">
            <v/>
          </cell>
        </row>
        <row r="415">
          <cell r="B415" t="str">
            <v>HBIHOS - Sea</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t="str">
            <v/>
          </cell>
          <cell r="AI415" t="str">
            <v/>
          </cell>
          <cell r="AJ415" t="str">
            <v/>
          </cell>
          <cell r="AK415" t="str">
            <v/>
          </cell>
          <cell r="AL415" t="str">
            <v/>
          </cell>
          <cell r="AM415" t="str">
            <v/>
          </cell>
          <cell r="AN415" t="str">
            <v/>
          </cell>
          <cell r="AO415" t="str">
            <v/>
          </cell>
          <cell r="AP415" t="str">
            <v/>
          </cell>
          <cell r="AQ415" t="str">
            <v/>
          </cell>
          <cell r="AR415" t="str">
            <v/>
          </cell>
          <cell r="AS415" t="str">
            <v/>
          </cell>
          <cell r="AT415" t="str">
            <v/>
          </cell>
          <cell r="AU415" t="str">
            <v/>
          </cell>
          <cell r="AV415" t="str">
            <v/>
          </cell>
          <cell r="AW415" t="str">
            <v/>
          </cell>
          <cell r="AX415" t="str">
            <v/>
          </cell>
          <cell r="AY415" t="str">
            <v/>
          </cell>
          <cell r="AZ415" t="str">
            <v/>
          </cell>
          <cell r="BA415" t="str">
            <v/>
          </cell>
          <cell r="BB415" t="str">
            <v/>
          </cell>
          <cell r="BC415" t="str">
            <v/>
          </cell>
        </row>
        <row r="416">
          <cell r="B416" t="str">
            <v>HBIINT - Air</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t="str">
            <v/>
          </cell>
          <cell r="AI416" t="str">
            <v/>
          </cell>
          <cell r="AJ416" t="str">
            <v/>
          </cell>
          <cell r="AK416" t="str">
            <v/>
          </cell>
          <cell r="AL416" t="str">
            <v/>
          </cell>
          <cell r="AM416" t="str">
            <v/>
          </cell>
          <cell r="AN416" t="str">
            <v/>
          </cell>
          <cell r="AO416" t="str">
            <v/>
          </cell>
          <cell r="AP416" t="str">
            <v/>
          </cell>
          <cell r="AQ416" t="str">
            <v/>
          </cell>
          <cell r="AR416" t="str">
            <v/>
          </cell>
          <cell r="AS416" t="str">
            <v/>
          </cell>
          <cell r="AT416" t="str">
            <v/>
          </cell>
          <cell r="AU416" t="str">
            <v/>
          </cell>
          <cell r="AV416" t="str">
            <v/>
          </cell>
          <cell r="AW416" t="str">
            <v/>
          </cell>
          <cell r="AX416" t="str">
            <v/>
          </cell>
          <cell r="AY416" t="str">
            <v/>
          </cell>
          <cell r="AZ416" t="str">
            <v/>
          </cell>
          <cell r="BA416" t="str">
            <v/>
          </cell>
          <cell r="BB416" t="str">
            <v/>
          </cell>
          <cell r="BC416" t="str">
            <v/>
          </cell>
        </row>
        <row r="417">
          <cell r="B417" t="str">
            <v>HBIINT - Sea</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t="str">
            <v/>
          </cell>
          <cell r="AI417" t="str">
            <v/>
          </cell>
          <cell r="AJ417" t="str">
            <v/>
          </cell>
          <cell r="AK417" t="str">
            <v/>
          </cell>
          <cell r="AL417" t="str">
            <v/>
          </cell>
          <cell r="AM417" t="str">
            <v/>
          </cell>
          <cell r="AN417" t="str">
            <v/>
          </cell>
          <cell r="AO417" t="str">
            <v/>
          </cell>
          <cell r="AP417" t="str">
            <v/>
          </cell>
          <cell r="AQ417" t="str">
            <v/>
          </cell>
          <cell r="AR417" t="str">
            <v/>
          </cell>
          <cell r="AS417" t="str">
            <v/>
          </cell>
          <cell r="AT417" t="str">
            <v/>
          </cell>
          <cell r="AU417" t="str">
            <v/>
          </cell>
          <cell r="AV417" t="str">
            <v/>
          </cell>
          <cell r="AW417" t="str">
            <v/>
          </cell>
          <cell r="AX417" t="str">
            <v/>
          </cell>
          <cell r="AY417" t="str">
            <v/>
          </cell>
          <cell r="AZ417" t="str">
            <v/>
          </cell>
          <cell r="BA417" t="str">
            <v/>
          </cell>
          <cell r="BB417" t="str">
            <v/>
          </cell>
          <cell r="BC417" t="str">
            <v/>
          </cell>
        </row>
        <row r="418">
          <cell r="B418" t="str">
            <v>HBIIRE - Air</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t="str">
            <v/>
          </cell>
          <cell r="AI418" t="str">
            <v/>
          </cell>
          <cell r="AJ418" t="str">
            <v/>
          </cell>
          <cell r="AK418" t="str">
            <v/>
          </cell>
          <cell r="AL418" t="str">
            <v/>
          </cell>
          <cell r="AM418" t="str">
            <v/>
          </cell>
          <cell r="AN418" t="str">
            <v/>
          </cell>
          <cell r="AO418" t="str">
            <v/>
          </cell>
          <cell r="AP418" t="str">
            <v/>
          </cell>
          <cell r="AQ418" t="str">
            <v/>
          </cell>
          <cell r="AR418" t="str">
            <v/>
          </cell>
          <cell r="AS418" t="str">
            <v/>
          </cell>
          <cell r="AT418" t="str">
            <v/>
          </cell>
          <cell r="AU418" t="str">
            <v/>
          </cell>
          <cell r="AV418" t="str">
            <v/>
          </cell>
          <cell r="AW418" t="str">
            <v/>
          </cell>
          <cell r="AX418" t="str">
            <v/>
          </cell>
          <cell r="AY418" t="str">
            <v/>
          </cell>
          <cell r="AZ418" t="str">
            <v/>
          </cell>
          <cell r="BA418" t="str">
            <v/>
          </cell>
          <cell r="BB418" t="str">
            <v/>
          </cell>
          <cell r="BC418" t="str">
            <v/>
          </cell>
        </row>
        <row r="419">
          <cell r="B419" t="str">
            <v>HBIIRE - Sea</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t="str">
            <v/>
          </cell>
          <cell r="AI419" t="str">
            <v/>
          </cell>
          <cell r="AJ419" t="str">
            <v/>
          </cell>
          <cell r="AK419" t="str">
            <v/>
          </cell>
          <cell r="AL419" t="str">
            <v/>
          </cell>
          <cell r="AM419" t="str">
            <v/>
          </cell>
          <cell r="AN419" t="str">
            <v/>
          </cell>
          <cell r="AO419" t="str">
            <v/>
          </cell>
          <cell r="AP419" t="str">
            <v/>
          </cell>
          <cell r="AQ419" t="str">
            <v/>
          </cell>
          <cell r="AR419" t="str">
            <v/>
          </cell>
          <cell r="AS419" t="str">
            <v/>
          </cell>
          <cell r="AT419" t="str">
            <v/>
          </cell>
          <cell r="AU419" t="str">
            <v/>
          </cell>
          <cell r="AV419" t="str">
            <v/>
          </cell>
          <cell r="AW419" t="str">
            <v/>
          </cell>
          <cell r="AX419" t="str">
            <v/>
          </cell>
          <cell r="AY419" t="str">
            <v/>
          </cell>
          <cell r="AZ419" t="str">
            <v/>
          </cell>
          <cell r="BA419" t="str">
            <v/>
          </cell>
          <cell r="BB419" t="str">
            <v/>
          </cell>
          <cell r="BC419" t="str">
            <v/>
          </cell>
        </row>
        <row r="420">
          <cell r="B420" t="str">
            <v>HBIJPN - Air</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t="str">
            <v/>
          </cell>
          <cell r="AI420" t="str">
            <v/>
          </cell>
          <cell r="AJ420" t="str">
            <v/>
          </cell>
          <cell r="AK420" t="str">
            <v/>
          </cell>
          <cell r="AL420" t="str">
            <v/>
          </cell>
          <cell r="AM420" t="str">
            <v/>
          </cell>
          <cell r="AN420" t="str">
            <v/>
          </cell>
          <cell r="AO420" t="str">
            <v/>
          </cell>
          <cell r="AP420" t="str">
            <v/>
          </cell>
          <cell r="AQ420" t="str">
            <v/>
          </cell>
          <cell r="AR420" t="str">
            <v/>
          </cell>
          <cell r="AS420" t="str">
            <v/>
          </cell>
          <cell r="AT420" t="str">
            <v/>
          </cell>
          <cell r="AU420" t="str">
            <v/>
          </cell>
          <cell r="AV420" t="str">
            <v/>
          </cell>
          <cell r="AW420" t="str">
            <v/>
          </cell>
          <cell r="AX420" t="str">
            <v/>
          </cell>
          <cell r="AY420" t="str">
            <v/>
          </cell>
          <cell r="AZ420" t="str">
            <v/>
          </cell>
          <cell r="BA420" t="str">
            <v/>
          </cell>
          <cell r="BB420" t="str">
            <v/>
          </cell>
          <cell r="BC420" t="str">
            <v/>
          </cell>
        </row>
        <row r="421">
          <cell r="B421" t="str">
            <v>HBIJPN - Sea</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t="str">
            <v/>
          </cell>
          <cell r="AI421" t="str">
            <v/>
          </cell>
          <cell r="AJ421" t="str">
            <v/>
          </cell>
          <cell r="AK421" t="str">
            <v/>
          </cell>
          <cell r="AL421" t="str">
            <v/>
          </cell>
          <cell r="AM421" t="str">
            <v/>
          </cell>
          <cell r="AN421" t="str">
            <v/>
          </cell>
          <cell r="AO421" t="str">
            <v/>
          </cell>
          <cell r="AP421" t="str">
            <v/>
          </cell>
          <cell r="AQ421" t="str">
            <v/>
          </cell>
          <cell r="AR421" t="str">
            <v/>
          </cell>
          <cell r="AS421" t="str">
            <v/>
          </cell>
          <cell r="AT421" t="str">
            <v/>
          </cell>
          <cell r="AU421" t="str">
            <v/>
          </cell>
          <cell r="AV421" t="str">
            <v/>
          </cell>
          <cell r="AW421" t="str">
            <v/>
          </cell>
          <cell r="AX421" t="str">
            <v/>
          </cell>
          <cell r="AY421" t="str">
            <v/>
          </cell>
          <cell r="AZ421" t="str">
            <v/>
          </cell>
          <cell r="BA421" t="str">
            <v/>
          </cell>
          <cell r="BB421" t="str">
            <v/>
          </cell>
          <cell r="BC421" t="str">
            <v/>
          </cell>
        </row>
        <row r="422">
          <cell r="B422" t="str">
            <v>HBIMEX - Air</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t="str">
            <v/>
          </cell>
          <cell r="AI422" t="str">
            <v/>
          </cell>
          <cell r="AJ422" t="str">
            <v/>
          </cell>
          <cell r="AK422" t="str">
            <v/>
          </cell>
          <cell r="AL422" t="str">
            <v/>
          </cell>
          <cell r="AM422" t="str">
            <v/>
          </cell>
          <cell r="AN422" t="str">
            <v/>
          </cell>
          <cell r="AO422" t="str">
            <v/>
          </cell>
          <cell r="AP422" t="str">
            <v/>
          </cell>
          <cell r="AQ422" t="str">
            <v/>
          </cell>
          <cell r="AR422" t="str">
            <v/>
          </cell>
          <cell r="AS422" t="str">
            <v/>
          </cell>
          <cell r="AT422" t="str">
            <v/>
          </cell>
          <cell r="AU422" t="str">
            <v/>
          </cell>
          <cell r="AV422" t="str">
            <v/>
          </cell>
          <cell r="AW422" t="str">
            <v/>
          </cell>
          <cell r="AX422" t="str">
            <v/>
          </cell>
          <cell r="AY422" t="str">
            <v/>
          </cell>
          <cell r="AZ422" t="str">
            <v/>
          </cell>
          <cell r="BA422" t="str">
            <v/>
          </cell>
          <cell r="BB422" t="str">
            <v/>
          </cell>
          <cell r="BC422" t="str">
            <v/>
          </cell>
        </row>
        <row r="423">
          <cell r="B423" t="str">
            <v>HBIMEX - Sea</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t="str">
            <v/>
          </cell>
          <cell r="AI423" t="str">
            <v/>
          </cell>
          <cell r="AJ423" t="str">
            <v/>
          </cell>
          <cell r="AK423" t="str">
            <v/>
          </cell>
          <cell r="AL423" t="str">
            <v/>
          </cell>
          <cell r="AM423" t="str">
            <v/>
          </cell>
          <cell r="AN423" t="str">
            <v/>
          </cell>
          <cell r="AO423" t="str">
            <v/>
          </cell>
          <cell r="AP423" t="str">
            <v/>
          </cell>
          <cell r="AQ423" t="str">
            <v/>
          </cell>
          <cell r="AR423" t="str">
            <v/>
          </cell>
          <cell r="AS423" t="str">
            <v/>
          </cell>
          <cell r="AT423" t="str">
            <v/>
          </cell>
          <cell r="AU423" t="str">
            <v/>
          </cell>
          <cell r="AV423" t="str">
            <v/>
          </cell>
          <cell r="AW423" t="str">
            <v/>
          </cell>
          <cell r="AX423" t="str">
            <v/>
          </cell>
          <cell r="AY423" t="str">
            <v/>
          </cell>
          <cell r="AZ423" t="str">
            <v/>
          </cell>
          <cell r="BA423" t="str">
            <v/>
          </cell>
          <cell r="BB423" t="str">
            <v/>
          </cell>
          <cell r="BC423" t="str">
            <v/>
          </cell>
        </row>
        <row r="424">
          <cell r="B424" t="str">
            <v>HBINTL - Air</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t="str">
            <v/>
          </cell>
          <cell r="AI424" t="str">
            <v/>
          </cell>
          <cell r="AJ424" t="str">
            <v/>
          </cell>
          <cell r="AK424" t="str">
            <v/>
          </cell>
          <cell r="AL424" t="str">
            <v/>
          </cell>
          <cell r="AM424" t="str">
            <v/>
          </cell>
          <cell r="AN424" t="str">
            <v/>
          </cell>
          <cell r="AO424" t="str">
            <v/>
          </cell>
          <cell r="AP424" t="str">
            <v/>
          </cell>
          <cell r="AQ424" t="str">
            <v/>
          </cell>
          <cell r="AR424" t="str">
            <v/>
          </cell>
          <cell r="AS424" t="str">
            <v/>
          </cell>
          <cell r="AT424" t="str">
            <v/>
          </cell>
          <cell r="AU424" t="str">
            <v/>
          </cell>
          <cell r="AV424" t="str">
            <v/>
          </cell>
          <cell r="AW424" t="str">
            <v/>
          </cell>
          <cell r="AX424" t="str">
            <v/>
          </cell>
          <cell r="AY424" t="str">
            <v/>
          </cell>
          <cell r="AZ424" t="str">
            <v/>
          </cell>
          <cell r="BA424" t="str">
            <v/>
          </cell>
          <cell r="BB424" t="str">
            <v/>
          </cell>
          <cell r="BC424" t="str">
            <v/>
          </cell>
        </row>
        <row r="425">
          <cell r="B425" t="str">
            <v>HBINTL - Sea</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t="str">
            <v/>
          </cell>
          <cell r="AI425" t="str">
            <v/>
          </cell>
          <cell r="AJ425" t="str">
            <v/>
          </cell>
          <cell r="AK425" t="str">
            <v/>
          </cell>
          <cell r="AL425" t="str">
            <v/>
          </cell>
          <cell r="AM425" t="str">
            <v/>
          </cell>
          <cell r="AN425" t="str">
            <v/>
          </cell>
          <cell r="AO425" t="str">
            <v/>
          </cell>
          <cell r="AP425" t="str">
            <v/>
          </cell>
          <cell r="AQ425" t="str">
            <v/>
          </cell>
          <cell r="AR425" t="str">
            <v/>
          </cell>
          <cell r="AS425" t="str">
            <v/>
          </cell>
          <cell r="AT425" t="str">
            <v/>
          </cell>
          <cell r="AU425" t="str">
            <v/>
          </cell>
          <cell r="AV425" t="str">
            <v/>
          </cell>
          <cell r="AW425" t="str">
            <v/>
          </cell>
          <cell r="AX425" t="str">
            <v/>
          </cell>
          <cell r="AY425" t="str">
            <v/>
          </cell>
          <cell r="AZ425" t="str">
            <v/>
          </cell>
          <cell r="BA425" t="str">
            <v/>
          </cell>
          <cell r="BB425" t="str">
            <v/>
          </cell>
          <cell r="BC425" t="str">
            <v/>
          </cell>
        </row>
        <row r="426">
          <cell r="B426" t="str">
            <v>HBIOUT - Air</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t="str">
            <v/>
          </cell>
          <cell r="AI426" t="str">
            <v/>
          </cell>
          <cell r="AJ426" t="str">
            <v/>
          </cell>
          <cell r="AK426" t="str">
            <v/>
          </cell>
          <cell r="AL426" t="str">
            <v/>
          </cell>
          <cell r="AM426" t="str">
            <v/>
          </cell>
          <cell r="AN426" t="str">
            <v/>
          </cell>
          <cell r="AO426" t="str">
            <v/>
          </cell>
          <cell r="AP426" t="str">
            <v/>
          </cell>
          <cell r="AQ426" t="str">
            <v/>
          </cell>
          <cell r="AR426" t="str">
            <v/>
          </cell>
          <cell r="AS426" t="str">
            <v/>
          </cell>
          <cell r="AT426" t="str">
            <v/>
          </cell>
          <cell r="AU426" t="str">
            <v/>
          </cell>
          <cell r="AV426" t="str">
            <v/>
          </cell>
          <cell r="AW426" t="str">
            <v/>
          </cell>
          <cell r="AX426" t="str">
            <v/>
          </cell>
          <cell r="AY426" t="str">
            <v/>
          </cell>
          <cell r="AZ426" t="str">
            <v/>
          </cell>
          <cell r="BA426" t="str">
            <v/>
          </cell>
          <cell r="BB426" t="str">
            <v/>
          </cell>
          <cell r="BC426" t="str">
            <v/>
          </cell>
        </row>
        <row r="427">
          <cell r="B427" t="str">
            <v>HBIOUT - Sea</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t="str">
            <v/>
          </cell>
          <cell r="AI427" t="str">
            <v/>
          </cell>
          <cell r="AJ427" t="str">
            <v/>
          </cell>
          <cell r="AK427" t="str">
            <v/>
          </cell>
          <cell r="AL427" t="str">
            <v/>
          </cell>
          <cell r="AM427" t="str">
            <v/>
          </cell>
          <cell r="AN427" t="str">
            <v/>
          </cell>
          <cell r="AO427" t="str">
            <v/>
          </cell>
          <cell r="AP427" t="str">
            <v/>
          </cell>
          <cell r="AQ427" t="str">
            <v/>
          </cell>
          <cell r="AR427" t="str">
            <v/>
          </cell>
          <cell r="AS427" t="str">
            <v/>
          </cell>
          <cell r="AT427" t="str">
            <v/>
          </cell>
          <cell r="AU427" t="str">
            <v/>
          </cell>
          <cell r="AV427" t="str">
            <v/>
          </cell>
          <cell r="AW427" t="str">
            <v/>
          </cell>
          <cell r="AX427" t="str">
            <v/>
          </cell>
          <cell r="AY427" t="str">
            <v/>
          </cell>
          <cell r="AZ427" t="str">
            <v/>
          </cell>
          <cell r="BA427" t="str">
            <v/>
          </cell>
          <cell r="BB427" t="str">
            <v/>
          </cell>
          <cell r="BC427" t="str">
            <v/>
          </cell>
        </row>
        <row r="428">
          <cell r="B428" t="str">
            <v>HBIRAW - Air</v>
          </cell>
          <cell r="C428">
            <v>1</v>
          </cell>
          <cell r="D428">
            <v>1</v>
          </cell>
          <cell r="E428">
            <v>0</v>
          </cell>
          <cell r="F428">
            <v>0</v>
          </cell>
          <cell r="G428">
            <v>3</v>
          </cell>
          <cell r="H428">
            <v>0</v>
          </cell>
          <cell r="I428">
            <v>2</v>
          </cell>
          <cell r="J428">
            <v>0</v>
          </cell>
          <cell r="K428">
            <v>3</v>
          </cell>
          <cell r="L428">
            <v>0</v>
          </cell>
          <cell r="M428">
            <v>1</v>
          </cell>
          <cell r="N428">
            <v>2</v>
          </cell>
          <cell r="O428">
            <v>0</v>
          </cell>
          <cell r="P428">
            <v>1</v>
          </cell>
          <cell r="Q428">
            <v>0</v>
          </cell>
          <cell r="R428">
            <v>0</v>
          </cell>
          <cell r="S428">
            <v>1</v>
          </cell>
          <cell r="T428">
            <v>0</v>
          </cell>
          <cell r="U428">
            <v>0</v>
          </cell>
          <cell r="V428">
            <v>1</v>
          </cell>
          <cell r="W428">
            <v>0</v>
          </cell>
          <cell r="X428">
            <v>1</v>
          </cell>
          <cell r="Y428">
            <v>0</v>
          </cell>
          <cell r="Z428">
            <v>0</v>
          </cell>
          <cell r="AA428">
            <v>0</v>
          </cell>
          <cell r="AB428">
            <v>0</v>
          </cell>
          <cell r="AC428">
            <v>0</v>
          </cell>
          <cell r="AD428">
            <v>0</v>
          </cell>
          <cell r="AE428">
            <v>0</v>
          </cell>
          <cell r="AF428">
            <v>0</v>
          </cell>
          <cell r="AG428">
            <v>0</v>
          </cell>
          <cell r="AH428" t="str">
            <v/>
          </cell>
          <cell r="AI428" t="str">
            <v/>
          </cell>
          <cell r="AJ428" t="str">
            <v/>
          </cell>
          <cell r="AK428" t="str">
            <v/>
          </cell>
          <cell r="AL428" t="str">
            <v/>
          </cell>
          <cell r="AM428" t="str">
            <v/>
          </cell>
          <cell r="AN428" t="str">
            <v/>
          </cell>
          <cell r="AO428" t="str">
            <v/>
          </cell>
          <cell r="AP428" t="str">
            <v/>
          </cell>
          <cell r="AQ428" t="str">
            <v/>
          </cell>
          <cell r="AR428" t="str">
            <v/>
          </cell>
          <cell r="AS428" t="str">
            <v/>
          </cell>
          <cell r="AT428" t="str">
            <v/>
          </cell>
          <cell r="AU428" t="str">
            <v/>
          </cell>
          <cell r="AV428" t="str">
            <v/>
          </cell>
          <cell r="AW428" t="str">
            <v/>
          </cell>
          <cell r="AX428" t="str">
            <v/>
          </cell>
          <cell r="AY428" t="str">
            <v/>
          </cell>
          <cell r="AZ428" t="str">
            <v/>
          </cell>
          <cell r="BA428" t="str">
            <v/>
          </cell>
          <cell r="BB428" t="str">
            <v/>
          </cell>
          <cell r="BC428" t="str">
            <v/>
          </cell>
        </row>
        <row r="429">
          <cell r="B429" t="str">
            <v>HBIRAW - Sea</v>
          </cell>
          <cell r="C429">
            <v>3</v>
          </cell>
          <cell r="D429">
            <v>1</v>
          </cell>
          <cell r="E429">
            <v>2</v>
          </cell>
          <cell r="F429">
            <v>0</v>
          </cell>
          <cell r="G429">
            <v>0</v>
          </cell>
          <cell r="H429">
            <v>1</v>
          </cell>
          <cell r="I429">
            <v>1</v>
          </cell>
          <cell r="J429">
            <v>2</v>
          </cell>
          <cell r="K429">
            <v>2</v>
          </cell>
          <cell r="L429">
            <v>0</v>
          </cell>
          <cell r="M429">
            <v>3</v>
          </cell>
          <cell r="N429">
            <v>3</v>
          </cell>
          <cell r="O429">
            <v>1</v>
          </cell>
          <cell r="P429">
            <v>0</v>
          </cell>
          <cell r="Q429">
            <v>2</v>
          </cell>
          <cell r="R429">
            <v>4</v>
          </cell>
          <cell r="S429">
            <v>0</v>
          </cell>
          <cell r="T429">
            <v>3</v>
          </cell>
          <cell r="U429">
            <v>4</v>
          </cell>
          <cell r="V429">
            <v>4</v>
          </cell>
          <cell r="W429">
            <v>5</v>
          </cell>
          <cell r="X429">
            <v>1</v>
          </cell>
          <cell r="Y429">
            <v>3</v>
          </cell>
          <cell r="Z429">
            <v>3</v>
          </cell>
          <cell r="AA429">
            <v>3</v>
          </cell>
          <cell r="AB429">
            <v>2</v>
          </cell>
          <cell r="AC429">
            <v>5</v>
          </cell>
          <cell r="AD429">
            <v>2</v>
          </cell>
          <cell r="AE429">
            <v>4</v>
          </cell>
          <cell r="AF429">
            <v>1</v>
          </cell>
          <cell r="AG429">
            <v>1</v>
          </cell>
          <cell r="AH429" t="str">
            <v/>
          </cell>
          <cell r="AI429" t="str">
            <v/>
          </cell>
          <cell r="AJ429" t="str">
            <v/>
          </cell>
          <cell r="AK429" t="str">
            <v/>
          </cell>
          <cell r="AL429" t="str">
            <v/>
          </cell>
          <cell r="AM429" t="str">
            <v/>
          </cell>
          <cell r="AN429" t="str">
            <v/>
          </cell>
          <cell r="AO429" t="str">
            <v/>
          </cell>
          <cell r="AP429" t="str">
            <v/>
          </cell>
          <cell r="AQ429" t="str">
            <v/>
          </cell>
          <cell r="AR429" t="str">
            <v/>
          </cell>
          <cell r="AS429" t="str">
            <v/>
          </cell>
          <cell r="AT429" t="str">
            <v/>
          </cell>
          <cell r="AU429" t="str">
            <v/>
          </cell>
          <cell r="AV429" t="str">
            <v/>
          </cell>
          <cell r="AW429" t="str">
            <v/>
          </cell>
          <cell r="AX429" t="str">
            <v/>
          </cell>
          <cell r="AY429" t="str">
            <v/>
          </cell>
          <cell r="AZ429" t="str">
            <v/>
          </cell>
          <cell r="BA429" t="str">
            <v/>
          </cell>
          <cell r="BB429" t="str">
            <v/>
          </cell>
          <cell r="BC429" t="str">
            <v/>
          </cell>
        </row>
        <row r="430">
          <cell r="B430" t="str">
            <v>HBITHA - Air</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t="str">
            <v/>
          </cell>
          <cell r="AI430" t="str">
            <v/>
          </cell>
          <cell r="AJ430" t="str">
            <v/>
          </cell>
          <cell r="AK430" t="str">
            <v/>
          </cell>
          <cell r="AL430" t="str">
            <v/>
          </cell>
          <cell r="AM430" t="str">
            <v/>
          </cell>
          <cell r="AN430" t="str">
            <v/>
          </cell>
          <cell r="AO430" t="str">
            <v/>
          </cell>
          <cell r="AP430" t="str">
            <v/>
          </cell>
          <cell r="AQ430" t="str">
            <v/>
          </cell>
          <cell r="AR430" t="str">
            <v/>
          </cell>
          <cell r="AS430" t="str">
            <v/>
          </cell>
          <cell r="AT430" t="str">
            <v/>
          </cell>
          <cell r="AU430" t="str">
            <v/>
          </cell>
          <cell r="AV430" t="str">
            <v/>
          </cell>
          <cell r="AW430" t="str">
            <v/>
          </cell>
          <cell r="AX430" t="str">
            <v/>
          </cell>
          <cell r="AY430" t="str">
            <v/>
          </cell>
          <cell r="AZ430" t="str">
            <v/>
          </cell>
          <cell r="BA430" t="str">
            <v/>
          </cell>
          <cell r="BB430" t="str">
            <v/>
          </cell>
          <cell r="BC430" t="str">
            <v/>
          </cell>
        </row>
        <row r="431">
          <cell r="B431" t="str">
            <v>HBITHA - Sea</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t="str">
            <v/>
          </cell>
          <cell r="AI431" t="str">
            <v/>
          </cell>
          <cell r="AJ431" t="str">
            <v/>
          </cell>
          <cell r="AK431" t="str">
            <v/>
          </cell>
          <cell r="AL431" t="str">
            <v/>
          </cell>
          <cell r="AM431" t="str">
            <v/>
          </cell>
          <cell r="AN431" t="str">
            <v/>
          </cell>
          <cell r="AO431" t="str">
            <v/>
          </cell>
          <cell r="AP431" t="str">
            <v/>
          </cell>
          <cell r="AQ431" t="str">
            <v/>
          </cell>
          <cell r="AR431" t="str">
            <v/>
          </cell>
          <cell r="AS431" t="str">
            <v/>
          </cell>
          <cell r="AT431" t="str">
            <v/>
          </cell>
          <cell r="AU431" t="str">
            <v/>
          </cell>
          <cell r="AV431" t="str">
            <v/>
          </cell>
          <cell r="AW431" t="str">
            <v/>
          </cell>
          <cell r="AX431" t="str">
            <v/>
          </cell>
          <cell r="AY431" t="str">
            <v/>
          </cell>
          <cell r="AZ431" t="str">
            <v/>
          </cell>
          <cell r="BA431" t="str">
            <v/>
          </cell>
          <cell r="BB431" t="str">
            <v/>
          </cell>
          <cell r="BC431" t="str">
            <v/>
          </cell>
        </row>
        <row r="432">
          <cell r="B432" t="str">
            <v>HBIUNW - Air</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t="str">
            <v/>
          </cell>
          <cell r="AI432" t="str">
            <v/>
          </cell>
          <cell r="AJ432" t="str">
            <v/>
          </cell>
          <cell r="AK432" t="str">
            <v/>
          </cell>
          <cell r="AL432" t="str">
            <v/>
          </cell>
          <cell r="AM432" t="str">
            <v/>
          </cell>
          <cell r="AN432" t="str">
            <v/>
          </cell>
          <cell r="AO432" t="str">
            <v/>
          </cell>
          <cell r="AP432" t="str">
            <v/>
          </cell>
          <cell r="AQ432" t="str">
            <v/>
          </cell>
          <cell r="AR432" t="str">
            <v/>
          </cell>
          <cell r="AS432" t="str">
            <v/>
          </cell>
          <cell r="AT432" t="str">
            <v/>
          </cell>
          <cell r="AU432" t="str">
            <v/>
          </cell>
          <cell r="AV432" t="str">
            <v/>
          </cell>
          <cell r="AW432" t="str">
            <v/>
          </cell>
          <cell r="AX432" t="str">
            <v/>
          </cell>
          <cell r="AY432" t="str">
            <v/>
          </cell>
          <cell r="AZ432" t="str">
            <v/>
          </cell>
          <cell r="BA432" t="str">
            <v/>
          </cell>
          <cell r="BB432" t="str">
            <v/>
          </cell>
          <cell r="BC432" t="str">
            <v/>
          </cell>
        </row>
        <row r="433">
          <cell r="B433" t="str">
            <v>HBIUNW - Sea</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t="str">
            <v/>
          </cell>
          <cell r="AI433" t="str">
            <v/>
          </cell>
          <cell r="AJ433" t="str">
            <v/>
          </cell>
          <cell r="AK433" t="str">
            <v/>
          </cell>
          <cell r="AL433" t="str">
            <v/>
          </cell>
          <cell r="AM433" t="str">
            <v/>
          </cell>
          <cell r="AN433" t="str">
            <v/>
          </cell>
          <cell r="AO433" t="str">
            <v/>
          </cell>
          <cell r="AP433" t="str">
            <v/>
          </cell>
          <cell r="AQ433" t="str">
            <v/>
          </cell>
          <cell r="AR433" t="str">
            <v/>
          </cell>
          <cell r="AS433" t="str">
            <v/>
          </cell>
          <cell r="AT433" t="str">
            <v/>
          </cell>
          <cell r="AU433" t="str">
            <v/>
          </cell>
          <cell r="AV433" t="str">
            <v/>
          </cell>
          <cell r="AW433" t="str">
            <v/>
          </cell>
          <cell r="AX433" t="str">
            <v/>
          </cell>
          <cell r="AY433" t="str">
            <v/>
          </cell>
          <cell r="AZ433" t="str">
            <v/>
          </cell>
          <cell r="BA433" t="str">
            <v/>
          </cell>
          <cell r="BB433" t="str">
            <v/>
          </cell>
          <cell r="BC433" t="str">
            <v/>
          </cell>
        </row>
        <row r="434">
          <cell r="B434" t="str">
            <v>HEMA - Air</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t="str">
            <v/>
          </cell>
          <cell r="AI434" t="str">
            <v/>
          </cell>
          <cell r="AJ434" t="str">
            <v/>
          </cell>
          <cell r="AK434" t="str">
            <v/>
          </cell>
          <cell r="AL434" t="str">
            <v/>
          </cell>
          <cell r="AM434" t="str">
            <v/>
          </cell>
          <cell r="AN434" t="str">
            <v/>
          </cell>
          <cell r="AO434" t="str">
            <v/>
          </cell>
          <cell r="AP434" t="str">
            <v/>
          </cell>
          <cell r="AQ434" t="str">
            <v/>
          </cell>
          <cell r="AR434" t="str">
            <v/>
          </cell>
          <cell r="AS434" t="str">
            <v/>
          </cell>
          <cell r="AT434" t="str">
            <v/>
          </cell>
          <cell r="AU434" t="str">
            <v/>
          </cell>
          <cell r="AV434" t="str">
            <v/>
          </cell>
          <cell r="AW434" t="str">
            <v/>
          </cell>
          <cell r="AX434" t="str">
            <v/>
          </cell>
          <cell r="AY434" t="str">
            <v/>
          </cell>
          <cell r="AZ434" t="str">
            <v/>
          </cell>
          <cell r="BA434" t="str">
            <v/>
          </cell>
          <cell r="BB434" t="str">
            <v/>
          </cell>
          <cell r="BC434" t="str">
            <v/>
          </cell>
        </row>
        <row r="435">
          <cell r="B435" t="str">
            <v>HEMA - Sea</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t="str">
            <v/>
          </cell>
          <cell r="AI435" t="str">
            <v/>
          </cell>
          <cell r="AJ435" t="str">
            <v/>
          </cell>
          <cell r="AK435" t="str">
            <v/>
          </cell>
          <cell r="AL435" t="str">
            <v/>
          </cell>
          <cell r="AM435" t="str">
            <v/>
          </cell>
          <cell r="AN435" t="str">
            <v/>
          </cell>
          <cell r="AO435" t="str">
            <v/>
          </cell>
          <cell r="AP435" t="str">
            <v/>
          </cell>
          <cell r="AQ435" t="str">
            <v/>
          </cell>
          <cell r="AR435" t="str">
            <v/>
          </cell>
          <cell r="AS435" t="str">
            <v/>
          </cell>
          <cell r="AT435" t="str">
            <v/>
          </cell>
          <cell r="AU435" t="str">
            <v/>
          </cell>
          <cell r="AV435" t="str">
            <v/>
          </cell>
          <cell r="AW435" t="str">
            <v/>
          </cell>
          <cell r="AX435" t="str">
            <v/>
          </cell>
          <cell r="AY435" t="str">
            <v/>
          </cell>
          <cell r="AZ435" t="str">
            <v/>
          </cell>
          <cell r="BA435" t="str">
            <v/>
          </cell>
          <cell r="BB435" t="str">
            <v/>
          </cell>
          <cell r="BC435" t="str">
            <v/>
          </cell>
        </row>
        <row r="436">
          <cell r="B436" t="str">
            <v>HGBUY - Air</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t="str">
            <v/>
          </cell>
          <cell r="AI436" t="str">
            <v/>
          </cell>
          <cell r="AJ436" t="str">
            <v/>
          </cell>
          <cell r="AK436" t="str">
            <v/>
          </cell>
          <cell r="AL436" t="str">
            <v/>
          </cell>
          <cell r="AM436" t="str">
            <v/>
          </cell>
          <cell r="AN436" t="str">
            <v/>
          </cell>
          <cell r="AO436" t="str">
            <v/>
          </cell>
          <cell r="AP436" t="str">
            <v/>
          </cell>
          <cell r="AQ436" t="str">
            <v/>
          </cell>
          <cell r="AR436" t="str">
            <v/>
          </cell>
          <cell r="AS436" t="str">
            <v/>
          </cell>
          <cell r="AT436" t="str">
            <v/>
          </cell>
          <cell r="AU436" t="str">
            <v/>
          </cell>
          <cell r="AV436" t="str">
            <v/>
          </cell>
          <cell r="AW436" t="str">
            <v/>
          </cell>
          <cell r="AX436" t="str">
            <v/>
          </cell>
          <cell r="AY436" t="str">
            <v/>
          </cell>
          <cell r="AZ436" t="str">
            <v/>
          </cell>
          <cell r="BA436" t="str">
            <v/>
          </cell>
          <cell r="BB436" t="str">
            <v/>
          </cell>
          <cell r="BC436" t="str">
            <v/>
          </cell>
        </row>
        <row r="437">
          <cell r="B437" t="str">
            <v>HGBUY - Sea</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t="str">
            <v/>
          </cell>
          <cell r="AI437" t="str">
            <v/>
          </cell>
          <cell r="AJ437" t="str">
            <v/>
          </cell>
          <cell r="AK437" t="str">
            <v/>
          </cell>
          <cell r="AL437" t="str">
            <v/>
          </cell>
          <cell r="AM437" t="str">
            <v/>
          </cell>
          <cell r="AN437" t="str">
            <v/>
          </cell>
          <cell r="AO437" t="str">
            <v/>
          </cell>
          <cell r="AP437" t="str">
            <v/>
          </cell>
          <cell r="AQ437" t="str">
            <v/>
          </cell>
          <cell r="AR437" t="str">
            <v/>
          </cell>
          <cell r="AS437" t="str">
            <v/>
          </cell>
          <cell r="AT437" t="str">
            <v/>
          </cell>
          <cell r="AU437" t="str">
            <v/>
          </cell>
          <cell r="AV437" t="str">
            <v/>
          </cell>
          <cell r="AW437" t="str">
            <v/>
          </cell>
          <cell r="AX437" t="str">
            <v/>
          </cell>
          <cell r="AY437" t="str">
            <v/>
          </cell>
          <cell r="AZ437" t="str">
            <v/>
          </cell>
          <cell r="BA437" t="str">
            <v/>
          </cell>
          <cell r="BB437" t="str">
            <v/>
          </cell>
          <cell r="BC437" t="str">
            <v/>
          </cell>
        </row>
        <row r="438">
          <cell r="B438" t="str">
            <v>HIDARY - Air</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t="str">
            <v/>
          </cell>
          <cell r="AI438" t="str">
            <v/>
          </cell>
          <cell r="AJ438" t="str">
            <v/>
          </cell>
          <cell r="AK438" t="str">
            <v/>
          </cell>
          <cell r="AL438" t="str">
            <v/>
          </cell>
          <cell r="AM438" t="str">
            <v/>
          </cell>
          <cell r="AN438" t="str">
            <v/>
          </cell>
          <cell r="AO438" t="str">
            <v/>
          </cell>
          <cell r="AP438" t="str">
            <v/>
          </cell>
          <cell r="AQ438" t="str">
            <v/>
          </cell>
          <cell r="AR438" t="str">
            <v/>
          </cell>
          <cell r="AS438" t="str">
            <v/>
          </cell>
          <cell r="AT438" t="str">
            <v/>
          </cell>
          <cell r="AU438" t="str">
            <v/>
          </cell>
          <cell r="AV438" t="str">
            <v/>
          </cell>
          <cell r="AW438" t="str">
            <v/>
          </cell>
          <cell r="AX438" t="str">
            <v/>
          </cell>
          <cell r="AY438" t="str">
            <v/>
          </cell>
          <cell r="AZ438" t="str">
            <v/>
          </cell>
          <cell r="BA438" t="str">
            <v/>
          </cell>
          <cell r="BB438" t="str">
            <v/>
          </cell>
          <cell r="BC438" t="str">
            <v/>
          </cell>
        </row>
        <row r="439">
          <cell r="B439" t="str">
            <v>HIDARY - Sea</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t="str">
            <v/>
          </cell>
          <cell r="AI439" t="str">
            <v/>
          </cell>
          <cell r="AJ439" t="str">
            <v/>
          </cell>
          <cell r="AK439" t="str">
            <v/>
          </cell>
          <cell r="AL439" t="str">
            <v/>
          </cell>
          <cell r="AM439" t="str">
            <v/>
          </cell>
          <cell r="AN439" t="str">
            <v/>
          </cell>
          <cell r="AO439" t="str">
            <v/>
          </cell>
          <cell r="AP439" t="str">
            <v/>
          </cell>
          <cell r="AQ439" t="str">
            <v/>
          </cell>
          <cell r="AR439" t="str">
            <v/>
          </cell>
          <cell r="AS439" t="str">
            <v/>
          </cell>
          <cell r="AT439" t="str">
            <v/>
          </cell>
          <cell r="AU439" t="str">
            <v/>
          </cell>
          <cell r="AV439" t="str">
            <v/>
          </cell>
          <cell r="AW439" t="str">
            <v/>
          </cell>
          <cell r="AX439" t="str">
            <v/>
          </cell>
          <cell r="AY439" t="str">
            <v/>
          </cell>
          <cell r="AZ439" t="str">
            <v/>
          </cell>
          <cell r="BA439" t="str">
            <v/>
          </cell>
          <cell r="BB439" t="str">
            <v/>
          </cell>
          <cell r="BC439" t="str">
            <v/>
          </cell>
        </row>
        <row r="440">
          <cell r="B440" t="str">
            <v>HORBAC - Air</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t="str">
            <v/>
          </cell>
          <cell r="AI440" t="str">
            <v/>
          </cell>
          <cell r="AJ440" t="str">
            <v/>
          </cell>
          <cell r="AK440" t="str">
            <v/>
          </cell>
          <cell r="AL440" t="str">
            <v/>
          </cell>
          <cell r="AM440" t="str">
            <v/>
          </cell>
          <cell r="AN440" t="str">
            <v/>
          </cell>
          <cell r="AO440" t="str">
            <v/>
          </cell>
          <cell r="AP440" t="str">
            <v/>
          </cell>
          <cell r="AQ440" t="str">
            <v/>
          </cell>
          <cell r="AR440" t="str">
            <v/>
          </cell>
          <cell r="AS440" t="str">
            <v/>
          </cell>
          <cell r="AT440" t="str">
            <v/>
          </cell>
          <cell r="AU440" t="str">
            <v/>
          </cell>
          <cell r="AV440" t="str">
            <v/>
          </cell>
          <cell r="AW440" t="str">
            <v/>
          </cell>
          <cell r="AX440" t="str">
            <v/>
          </cell>
          <cell r="AY440" t="str">
            <v/>
          </cell>
          <cell r="AZ440" t="str">
            <v/>
          </cell>
          <cell r="BA440" t="str">
            <v/>
          </cell>
          <cell r="BB440" t="str">
            <v/>
          </cell>
          <cell r="BC440" t="str">
            <v/>
          </cell>
        </row>
        <row r="441">
          <cell r="B441" t="str">
            <v>HORBAC - Sea</v>
          </cell>
          <cell r="C441">
            <v>0</v>
          </cell>
          <cell r="D441">
            <v>43</v>
          </cell>
          <cell r="E441">
            <v>2</v>
          </cell>
          <cell r="F441">
            <v>10</v>
          </cell>
          <cell r="G441">
            <v>0</v>
          </cell>
          <cell r="H441">
            <v>0</v>
          </cell>
          <cell r="I441">
            <v>4</v>
          </cell>
          <cell r="J441">
            <v>14</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t="str">
            <v/>
          </cell>
          <cell r="AI441" t="str">
            <v/>
          </cell>
          <cell r="AJ441" t="str">
            <v/>
          </cell>
          <cell r="AK441" t="str">
            <v/>
          </cell>
          <cell r="AL441" t="str">
            <v/>
          </cell>
          <cell r="AM441" t="str">
            <v/>
          </cell>
          <cell r="AN441" t="str">
            <v/>
          </cell>
          <cell r="AO441" t="str">
            <v/>
          </cell>
          <cell r="AP441" t="str">
            <v/>
          </cell>
          <cell r="AQ441" t="str">
            <v/>
          </cell>
          <cell r="AR441" t="str">
            <v/>
          </cell>
          <cell r="AS441" t="str">
            <v/>
          </cell>
          <cell r="AT441" t="str">
            <v/>
          </cell>
          <cell r="AU441" t="str">
            <v/>
          </cell>
          <cell r="AV441" t="str">
            <v/>
          </cell>
          <cell r="AW441" t="str">
            <v/>
          </cell>
          <cell r="AX441" t="str">
            <v/>
          </cell>
          <cell r="AY441" t="str">
            <v/>
          </cell>
          <cell r="AZ441" t="str">
            <v/>
          </cell>
          <cell r="BA441" t="str">
            <v/>
          </cell>
          <cell r="BB441" t="str">
            <v/>
          </cell>
          <cell r="BC441" t="str">
            <v/>
          </cell>
        </row>
        <row r="442">
          <cell r="B442" t="str">
            <v>HORBUB - Air</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t="str">
            <v/>
          </cell>
          <cell r="AI442" t="str">
            <v/>
          </cell>
          <cell r="AJ442" t="str">
            <v/>
          </cell>
          <cell r="AK442" t="str">
            <v/>
          </cell>
          <cell r="AL442" t="str">
            <v/>
          </cell>
          <cell r="AM442" t="str">
            <v/>
          </cell>
          <cell r="AN442" t="str">
            <v/>
          </cell>
          <cell r="AO442" t="str">
            <v/>
          </cell>
          <cell r="AP442" t="str">
            <v/>
          </cell>
          <cell r="AQ442" t="str">
            <v/>
          </cell>
          <cell r="AR442" t="str">
            <v/>
          </cell>
          <cell r="AS442" t="str">
            <v/>
          </cell>
          <cell r="AT442" t="str">
            <v/>
          </cell>
          <cell r="AU442" t="str">
            <v/>
          </cell>
          <cell r="AV442" t="str">
            <v/>
          </cell>
          <cell r="AW442" t="str">
            <v/>
          </cell>
          <cell r="AX442" t="str">
            <v/>
          </cell>
          <cell r="AY442" t="str">
            <v/>
          </cell>
          <cell r="AZ442" t="str">
            <v/>
          </cell>
          <cell r="BA442" t="str">
            <v/>
          </cell>
          <cell r="BB442" t="str">
            <v/>
          </cell>
          <cell r="BC442" t="str">
            <v/>
          </cell>
        </row>
        <row r="443">
          <cell r="B443" t="str">
            <v>HORBUB - Sea</v>
          </cell>
          <cell r="C443">
            <v>0</v>
          </cell>
          <cell r="D443">
            <v>0</v>
          </cell>
          <cell r="E443">
            <v>0</v>
          </cell>
          <cell r="F443">
            <v>7</v>
          </cell>
          <cell r="G443">
            <v>0</v>
          </cell>
          <cell r="H443">
            <v>0</v>
          </cell>
          <cell r="I443">
            <v>0</v>
          </cell>
          <cell r="J443">
            <v>0</v>
          </cell>
          <cell r="K443">
            <v>0</v>
          </cell>
          <cell r="L443">
            <v>0</v>
          </cell>
          <cell r="M443">
            <v>0</v>
          </cell>
          <cell r="N443">
            <v>0</v>
          </cell>
          <cell r="O443">
            <v>0</v>
          </cell>
          <cell r="P443">
            <v>1</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t="str">
            <v/>
          </cell>
          <cell r="AI443" t="str">
            <v/>
          </cell>
          <cell r="AJ443" t="str">
            <v/>
          </cell>
          <cell r="AK443" t="str">
            <v/>
          </cell>
          <cell r="AL443" t="str">
            <v/>
          </cell>
          <cell r="AM443" t="str">
            <v/>
          </cell>
          <cell r="AN443" t="str">
            <v/>
          </cell>
          <cell r="AO443" t="str">
            <v/>
          </cell>
          <cell r="AP443" t="str">
            <v/>
          </cell>
          <cell r="AQ443" t="str">
            <v/>
          </cell>
          <cell r="AR443" t="str">
            <v/>
          </cell>
          <cell r="AS443" t="str">
            <v/>
          </cell>
          <cell r="AT443" t="str">
            <v/>
          </cell>
          <cell r="AU443" t="str">
            <v/>
          </cell>
          <cell r="AV443" t="str">
            <v/>
          </cell>
          <cell r="AW443" t="str">
            <v/>
          </cell>
          <cell r="AX443" t="str">
            <v/>
          </cell>
          <cell r="AY443" t="str">
            <v/>
          </cell>
          <cell r="AZ443" t="str">
            <v/>
          </cell>
          <cell r="BA443" t="str">
            <v/>
          </cell>
          <cell r="BB443" t="str">
            <v/>
          </cell>
          <cell r="BC443" t="str">
            <v/>
          </cell>
        </row>
        <row r="444">
          <cell r="B444" t="str">
            <v>HOSLEY - Air</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t="str">
            <v/>
          </cell>
          <cell r="AI444" t="str">
            <v/>
          </cell>
          <cell r="AJ444" t="str">
            <v/>
          </cell>
          <cell r="AK444" t="str">
            <v/>
          </cell>
          <cell r="AL444" t="str">
            <v/>
          </cell>
          <cell r="AM444" t="str">
            <v/>
          </cell>
          <cell r="AN444" t="str">
            <v/>
          </cell>
          <cell r="AO444" t="str">
            <v/>
          </cell>
          <cell r="AP444" t="str">
            <v/>
          </cell>
          <cell r="AQ444" t="str">
            <v/>
          </cell>
          <cell r="AR444" t="str">
            <v/>
          </cell>
          <cell r="AS444" t="str">
            <v/>
          </cell>
          <cell r="AT444" t="str">
            <v/>
          </cell>
          <cell r="AU444" t="str">
            <v/>
          </cell>
          <cell r="AV444" t="str">
            <v/>
          </cell>
          <cell r="AW444" t="str">
            <v/>
          </cell>
          <cell r="AX444" t="str">
            <v/>
          </cell>
          <cell r="AY444" t="str">
            <v/>
          </cell>
          <cell r="AZ444" t="str">
            <v/>
          </cell>
          <cell r="BA444" t="str">
            <v/>
          </cell>
          <cell r="BB444" t="str">
            <v/>
          </cell>
          <cell r="BC444" t="str">
            <v/>
          </cell>
        </row>
        <row r="445">
          <cell r="B445" t="str">
            <v>HOSLEY - Sea</v>
          </cell>
          <cell r="C445">
            <v>0</v>
          </cell>
          <cell r="D445">
            <v>0</v>
          </cell>
          <cell r="E445">
            <v>0</v>
          </cell>
          <cell r="F445">
            <v>1</v>
          </cell>
          <cell r="G445">
            <v>0</v>
          </cell>
          <cell r="H445">
            <v>0</v>
          </cell>
          <cell r="I445">
            <v>0</v>
          </cell>
          <cell r="J445">
            <v>0</v>
          </cell>
          <cell r="K445">
            <v>0</v>
          </cell>
          <cell r="L445">
            <v>1</v>
          </cell>
          <cell r="M445">
            <v>0</v>
          </cell>
          <cell r="N445">
            <v>0</v>
          </cell>
          <cell r="O445">
            <v>0</v>
          </cell>
          <cell r="P445">
            <v>0</v>
          </cell>
          <cell r="Q445">
            <v>0</v>
          </cell>
          <cell r="R445">
            <v>0</v>
          </cell>
          <cell r="S445">
            <v>0</v>
          </cell>
          <cell r="T445">
            <v>1</v>
          </cell>
          <cell r="U445">
            <v>1</v>
          </cell>
          <cell r="V445">
            <v>0</v>
          </cell>
          <cell r="W445">
            <v>0</v>
          </cell>
          <cell r="X445">
            <v>0</v>
          </cell>
          <cell r="Y445">
            <v>0</v>
          </cell>
          <cell r="Z445">
            <v>0</v>
          </cell>
          <cell r="AA445">
            <v>0</v>
          </cell>
          <cell r="AB445">
            <v>0</v>
          </cell>
          <cell r="AC445">
            <v>0</v>
          </cell>
          <cell r="AD445">
            <v>0</v>
          </cell>
          <cell r="AE445">
            <v>0</v>
          </cell>
          <cell r="AF445">
            <v>0</v>
          </cell>
          <cell r="AG445">
            <v>0</v>
          </cell>
          <cell r="AH445" t="str">
            <v/>
          </cell>
          <cell r="AI445" t="str">
            <v/>
          </cell>
          <cell r="AJ445" t="str">
            <v/>
          </cell>
          <cell r="AK445" t="str">
            <v/>
          </cell>
          <cell r="AL445" t="str">
            <v/>
          </cell>
          <cell r="AM445" t="str">
            <v/>
          </cell>
          <cell r="AN445" t="str">
            <v/>
          </cell>
          <cell r="AO445" t="str">
            <v/>
          </cell>
          <cell r="AP445" t="str">
            <v/>
          </cell>
          <cell r="AQ445" t="str">
            <v/>
          </cell>
          <cell r="AR445" t="str">
            <v/>
          </cell>
          <cell r="AS445" t="str">
            <v/>
          </cell>
          <cell r="AT445" t="str">
            <v/>
          </cell>
          <cell r="AU445" t="str">
            <v/>
          </cell>
          <cell r="AV445" t="str">
            <v/>
          </cell>
          <cell r="AW445" t="str">
            <v/>
          </cell>
          <cell r="AX445" t="str">
            <v/>
          </cell>
          <cell r="AY445" t="str">
            <v/>
          </cell>
          <cell r="AZ445" t="str">
            <v/>
          </cell>
          <cell r="BA445" t="str">
            <v/>
          </cell>
          <cell r="BB445" t="str">
            <v/>
          </cell>
          <cell r="BC445" t="str">
            <v/>
          </cell>
        </row>
        <row r="446">
          <cell r="B446" t="str">
            <v>HSACV - Air</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t="str">
            <v/>
          </cell>
          <cell r="AI446" t="str">
            <v/>
          </cell>
          <cell r="AJ446" t="str">
            <v/>
          </cell>
          <cell r="AK446" t="str">
            <v/>
          </cell>
          <cell r="AL446" t="str">
            <v/>
          </cell>
          <cell r="AM446" t="str">
            <v/>
          </cell>
          <cell r="AN446" t="str">
            <v/>
          </cell>
          <cell r="AO446" t="str">
            <v/>
          </cell>
          <cell r="AP446" t="str">
            <v/>
          </cell>
          <cell r="AQ446" t="str">
            <v/>
          </cell>
          <cell r="AR446" t="str">
            <v/>
          </cell>
          <cell r="AS446" t="str">
            <v/>
          </cell>
          <cell r="AT446" t="str">
            <v/>
          </cell>
          <cell r="AU446" t="str">
            <v/>
          </cell>
          <cell r="AV446" t="str">
            <v/>
          </cell>
          <cell r="AW446" t="str">
            <v/>
          </cell>
          <cell r="AX446" t="str">
            <v/>
          </cell>
          <cell r="AY446" t="str">
            <v/>
          </cell>
          <cell r="AZ446" t="str">
            <v/>
          </cell>
          <cell r="BA446" t="str">
            <v/>
          </cell>
          <cell r="BB446" t="str">
            <v/>
          </cell>
          <cell r="BC446" t="str">
            <v/>
          </cell>
        </row>
        <row r="447">
          <cell r="B447" t="str">
            <v>HSACV - Sea</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t="str">
            <v/>
          </cell>
          <cell r="AI447" t="str">
            <v/>
          </cell>
          <cell r="AJ447" t="str">
            <v/>
          </cell>
          <cell r="AK447" t="str">
            <v/>
          </cell>
          <cell r="AL447" t="str">
            <v/>
          </cell>
          <cell r="AM447" t="str">
            <v/>
          </cell>
          <cell r="AN447" t="str">
            <v/>
          </cell>
          <cell r="AO447" t="str">
            <v/>
          </cell>
          <cell r="AP447" t="str">
            <v/>
          </cell>
          <cell r="AQ447" t="str">
            <v/>
          </cell>
          <cell r="AR447" t="str">
            <v/>
          </cell>
          <cell r="AS447" t="str">
            <v/>
          </cell>
          <cell r="AT447" t="str">
            <v/>
          </cell>
          <cell r="AU447" t="str">
            <v/>
          </cell>
          <cell r="AV447" t="str">
            <v/>
          </cell>
          <cell r="AW447" t="str">
            <v/>
          </cell>
          <cell r="AX447" t="str">
            <v/>
          </cell>
          <cell r="AY447" t="str">
            <v/>
          </cell>
          <cell r="AZ447" t="str">
            <v/>
          </cell>
          <cell r="BA447" t="str">
            <v/>
          </cell>
          <cell r="BB447" t="str">
            <v/>
          </cell>
          <cell r="BC447" t="str">
            <v/>
          </cell>
        </row>
        <row r="448">
          <cell r="B448" t="str">
            <v>HSEDE - Air</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t="str">
            <v/>
          </cell>
          <cell r="AI448" t="str">
            <v/>
          </cell>
          <cell r="AJ448" t="str">
            <v/>
          </cell>
          <cell r="AK448" t="str">
            <v/>
          </cell>
          <cell r="AL448" t="str">
            <v/>
          </cell>
          <cell r="AM448" t="str">
            <v/>
          </cell>
          <cell r="AN448" t="str">
            <v/>
          </cell>
          <cell r="AO448" t="str">
            <v/>
          </cell>
          <cell r="AP448" t="str">
            <v/>
          </cell>
          <cell r="AQ448" t="str">
            <v/>
          </cell>
          <cell r="AR448" t="str">
            <v/>
          </cell>
          <cell r="AS448" t="str">
            <v/>
          </cell>
          <cell r="AT448" t="str">
            <v/>
          </cell>
          <cell r="AU448" t="str">
            <v/>
          </cell>
          <cell r="AV448" t="str">
            <v/>
          </cell>
          <cell r="AW448" t="str">
            <v/>
          </cell>
          <cell r="AX448" t="str">
            <v/>
          </cell>
          <cell r="AY448" t="str">
            <v/>
          </cell>
          <cell r="AZ448" t="str">
            <v/>
          </cell>
          <cell r="BA448" t="str">
            <v/>
          </cell>
          <cell r="BB448" t="str">
            <v/>
          </cell>
          <cell r="BC448" t="str">
            <v/>
          </cell>
        </row>
        <row r="449">
          <cell r="B449" t="str">
            <v>HSEDE - Sea</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t="str">
            <v/>
          </cell>
          <cell r="AI449" t="str">
            <v/>
          </cell>
          <cell r="AJ449" t="str">
            <v/>
          </cell>
          <cell r="AK449" t="str">
            <v/>
          </cell>
          <cell r="AL449" t="str">
            <v/>
          </cell>
          <cell r="AM449" t="str">
            <v/>
          </cell>
          <cell r="AN449" t="str">
            <v/>
          </cell>
          <cell r="AO449" t="str">
            <v/>
          </cell>
          <cell r="AP449" t="str">
            <v/>
          </cell>
          <cell r="AQ449" t="str">
            <v/>
          </cell>
          <cell r="AR449" t="str">
            <v/>
          </cell>
          <cell r="AS449" t="str">
            <v/>
          </cell>
          <cell r="AT449" t="str">
            <v/>
          </cell>
          <cell r="AU449" t="str">
            <v/>
          </cell>
          <cell r="AV449" t="str">
            <v/>
          </cell>
          <cell r="AW449" t="str">
            <v/>
          </cell>
          <cell r="AX449" t="str">
            <v/>
          </cell>
          <cell r="AY449" t="str">
            <v/>
          </cell>
          <cell r="AZ449" t="str">
            <v/>
          </cell>
          <cell r="BA449" t="str">
            <v/>
          </cell>
          <cell r="BB449" t="str">
            <v/>
          </cell>
          <cell r="BC449" t="str">
            <v/>
          </cell>
        </row>
        <row r="450">
          <cell r="B450" t="str">
            <v>HSENSE - Air</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t="str">
            <v/>
          </cell>
          <cell r="AI450" t="str">
            <v/>
          </cell>
          <cell r="AJ450" t="str">
            <v/>
          </cell>
          <cell r="AK450" t="str">
            <v/>
          </cell>
          <cell r="AL450" t="str">
            <v/>
          </cell>
          <cell r="AM450" t="str">
            <v/>
          </cell>
          <cell r="AN450" t="str">
            <v/>
          </cell>
          <cell r="AO450" t="str">
            <v/>
          </cell>
          <cell r="AP450" t="str">
            <v/>
          </cell>
          <cell r="AQ450" t="str">
            <v/>
          </cell>
          <cell r="AR450" t="str">
            <v/>
          </cell>
          <cell r="AS450" t="str">
            <v/>
          </cell>
          <cell r="AT450" t="str">
            <v/>
          </cell>
          <cell r="AU450" t="str">
            <v/>
          </cell>
          <cell r="AV450" t="str">
            <v/>
          </cell>
          <cell r="AW450" t="str">
            <v/>
          </cell>
          <cell r="AX450" t="str">
            <v/>
          </cell>
          <cell r="AY450" t="str">
            <v/>
          </cell>
          <cell r="AZ450" t="str">
            <v/>
          </cell>
          <cell r="BA450" t="str">
            <v/>
          </cell>
          <cell r="BB450" t="str">
            <v/>
          </cell>
          <cell r="BC450" t="str">
            <v/>
          </cell>
        </row>
        <row r="451">
          <cell r="B451" t="str">
            <v>HSENSE - Sea</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t="str">
            <v/>
          </cell>
          <cell r="AI451" t="str">
            <v/>
          </cell>
          <cell r="AJ451" t="str">
            <v/>
          </cell>
          <cell r="AK451" t="str">
            <v/>
          </cell>
          <cell r="AL451" t="str">
            <v/>
          </cell>
          <cell r="AM451" t="str">
            <v/>
          </cell>
          <cell r="AN451" t="str">
            <v/>
          </cell>
          <cell r="AO451" t="str">
            <v/>
          </cell>
          <cell r="AP451" t="str">
            <v/>
          </cell>
          <cell r="AQ451" t="str">
            <v/>
          </cell>
          <cell r="AR451" t="str">
            <v/>
          </cell>
          <cell r="AS451" t="str">
            <v/>
          </cell>
          <cell r="AT451" t="str">
            <v/>
          </cell>
          <cell r="AU451" t="str">
            <v/>
          </cell>
          <cell r="AV451" t="str">
            <v/>
          </cell>
          <cell r="AW451" t="str">
            <v/>
          </cell>
          <cell r="AX451" t="str">
            <v/>
          </cell>
          <cell r="AY451" t="str">
            <v/>
          </cell>
          <cell r="AZ451" t="str">
            <v/>
          </cell>
          <cell r="BA451" t="str">
            <v/>
          </cell>
          <cell r="BB451" t="str">
            <v/>
          </cell>
          <cell r="BC451" t="str">
            <v/>
          </cell>
        </row>
        <row r="452">
          <cell r="B452" t="str">
            <v>HUNK - Air</v>
          </cell>
          <cell r="C452">
            <v>0</v>
          </cell>
          <cell r="D452">
            <v>0</v>
          </cell>
          <cell r="E452">
            <v>0</v>
          </cell>
          <cell r="F452">
            <v>0</v>
          </cell>
          <cell r="G452">
            <v>0</v>
          </cell>
          <cell r="H452">
            <v>0</v>
          </cell>
          <cell r="I452">
            <v>0</v>
          </cell>
          <cell r="J452">
            <v>1</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t="str">
            <v/>
          </cell>
          <cell r="AI452" t="str">
            <v/>
          </cell>
          <cell r="AJ452" t="str">
            <v/>
          </cell>
          <cell r="AK452" t="str">
            <v/>
          </cell>
          <cell r="AL452" t="str">
            <v/>
          </cell>
          <cell r="AM452" t="str">
            <v/>
          </cell>
          <cell r="AN452" t="str">
            <v/>
          </cell>
          <cell r="AO452" t="str">
            <v/>
          </cell>
          <cell r="AP452" t="str">
            <v/>
          </cell>
          <cell r="AQ452" t="str">
            <v/>
          </cell>
          <cell r="AR452" t="str">
            <v/>
          </cell>
          <cell r="AS452" t="str">
            <v/>
          </cell>
          <cell r="AT452" t="str">
            <v/>
          </cell>
          <cell r="AU452" t="str">
            <v/>
          </cell>
          <cell r="AV452" t="str">
            <v/>
          </cell>
          <cell r="AW452" t="str">
            <v/>
          </cell>
          <cell r="AX452" t="str">
            <v/>
          </cell>
          <cell r="AY452" t="str">
            <v/>
          </cell>
          <cell r="AZ452" t="str">
            <v/>
          </cell>
          <cell r="BA452" t="str">
            <v/>
          </cell>
          <cell r="BB452" t="str">
            <v/>
          </cell>
          <cell r="BC452" t="str">
            <v/>
          </cell>
        </row>
        <row r="453">
          <cell r="B453" t="str">
            <v>HUNK - Sea</v>
          </cell>
          <cell r="C453">
            <v>0</v>
          </cell>
          <cell r="D453">
            <v>1</v>
          </cell>
          <cell r="E453">
            <v>0</v>
          </cell>
          <cell r="F453">
            <v>2</v>
          </cell>
          <cell r="G453">
            <v>0</v>
          </cell>
          <cell r="H453">
            <v>0</v>
          </cell>
          <cell r="I453">
            <v>1</v>
          </cell>
          <cell r="J453">
            <v>1</v>
          </cell>
          <cell r="K453">
            <v>3</v>
          </cell>
          <cell r="L453">
            <v>0</v>
          </cell>
          <cell r="M453">
            <v>0</v>
          </cell>
          <cell r="N453">
            <v>0</v>
          </cell>
          <cell r="O453">
            <v>1</v>
          </cell>
          <cell r="P453">
            <v>0</v>
          </cell>
          <cell r="Q453">
            <v>0</v>
          </cell>
          <cell r="R453">
            <v>0</v>
          </cell>
          <cell r="S453">
            <v>0</v>
          </cell>
          <cell r="T453">
            <v>0</v>
          </cell>
          <cell r="U453">
            <v>0</v>
          </cell>
          <cell r="V453">
            <v>1</v>
          </cell>
          <cell r="W453">
            <v>2</v>
          </cell>
          <cell r="X453">
            <v>0</v>
          </cell>
          <cell r="Y453">
            <v>0</v>
          </cell>
          <cell r="Z453">
            <v>1</v>
          </cell>
          <cell r="AA453">
            <v>2</v>
          </cell>
          <cell r="AB453">
            <v>0</v>
          </cell>
          <cell r="AC453">
            <v>1</v>
          </cell>
          <cell r="AD453">
            <v>1</v>
          </cell>
          <cell r="AE453">
            <v>2</v>
          </cell>
          <cell r="AF453">
            <v>0</v>
          </cell>
          <cell r="AG453">
            <v>0</v>
          </cell>
          <cell r="AH453" t="str">
            <v/>
          </cell>
          <cell r="AI453" t="str">
            <v/>
          </cell>
          <cell r="AJ453" t="str">
            <v/>
          </cell>
          <cell r="AK453" t="str">
            <v/>
          </cell>
          <cell r="AL453" t="str">
            <v/>
          </cell>
          <cell r="AM453" t="str">
            <v/>
          </cell>
          <cell r="AN453" t="str">
            <v/>
          </cell>
          <cell r="AO453" t="str">
            <v/>
          </cell>
          <cell r="AP453" t="str">
            <v/>
          </cell>
          <cell r="AQ453" t="str">
            <v/>
          </cell>
          <cell r="AR453" t="str">
            <v/>
          </cell>
          <cell r="AS453" t="str">
            <v/>
          </cell>
          <cell r="AT453" t="str">
            <v/>
          </cell>
          <cell r="AU453" t="str">
            <v/>
          </cell>
          <cell r="AV453" t="str">
            <v/>
          </cell>
          <cell r="AW453" t="str">
            <v/>
          </cell>
          <cell r="AX453" t="str">
            <v/>
          </cell>
          <cell r="AY453" t="str">
            <v/>
          </cell>
          <cell r="AZ453" t="str">
            <v/>
          </cell>
          <cell r="BA453" t="str">
            <v/>
          </cell>
          <cell r="BB453" t="str">
            <v/>
          </cell>
          <cell r="BC453" t="str">
            <v/>
          </cell>
        </row>
        <row r="454">
          <cell r="B454" t="str">
            <v>HURLEY - Air</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t="str">
            <v/>
          </cell>
          <cell r="AI454" t="str">
            <v/>
          </cell>
          <cell r="AJ454" t="str">
            <v/>
          </cell>
          <cell r="AK454" t="str">
            <v/>
          </cell>
          <cell r="AL454" t="str">
            <v/>
          </cell>
          <cell r="AM454" t="str">
            <v/>
          </cell>
          <cell r="AN454" t="str">
            <v/>
          </cell>
          <cell r="AO454" t="str">
            <v/>
          </cell>
          <cell r="AP454" t="str">
            <v/>
          </cell>
          <cell r="AQ454" t="str">
            <v/>
          </cell>
          <cell r="AR454" t="str">
            <v/>
          </cell>
          <cell r="AS454" t="str">
            <v/>
          </cell>
          <cell r="AT454" t="str">
            <v/>
          </cell>
          <cell r="AU454" t="str">
            <v/>
          </cell>
          <cell r="AV454" t="str">
            <v/>
          </cell>
          <cell r="AW454" t="str">
            <v/>
          </cell>
          <cell r="AX454" t="str">
            <v/>
          </cell>
          <cell r="AY454" t="str">
            <v/>
          </cell>
          <cell r="AZ454" t="str">
            <v/>
          </cell>
          <cell r="BA454" t="str">
            <v/>
          </cell>
          <cell r="BB454" t="str">
            <v/>
          </cell>
          <cell r="BC454" t="str">
            <v/>
          </cell>
        </row>
        <row r="455">
          <cell r="B455" t="str">
            <v>HURLEY - Sea</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t="str">
            <v/>
          </cell>
          <cell r="AI455" t="str">
            <v/>
          </cell>
          <cell r="AJ455" t="str">
            <v/>
          </cell>
          <cell r="AK455" t="str">
            <v/>
          </cell>
          <cell r="AL455" t="str">
            <v/>
          </cell>
          <cell r="AM455" t="str">
            <v/>
          </cell>
          <cell r="AN455" t="str">
            <v/>
          </cell>
          <cell r="AO455" t="str">
            <v/>
          </cell>
          <cell r="AP455" t="str">
            <v/>
          </cell>
          <cell r="AQ455" t="str">
            <v/>
          </cell>
          <cell r="AR455" t="str">
            <v/>
          </cell>
          <cell r="AS455" t="str">
            <v/>
          </cell>
          <cell r="AT455" t="str">
            <v/>
          </cell>
          <cell r="AU455" t="str">
            <v/>
          </cell>
          <cell r="AV455" t="str">
            <v/>
          </cell>
          <cell r="AW455" t="str">
            <v/>
          </cell>
          <cell r="AX455" t="str">
            <v/>
          </cell>
          <cell r="AY455" t="str">
            <v/>
          </cell>
          <cell r="AZ455" t="str">
            <v/>
          </cell>
          <cell r="BA455" t="str">
            <v/>
          </cell>
          <cell r="BB455" t="str">
            <v/>
          </cell>
          <cell r="BC455" t="str">
            <v/>
          </cell>
        </row>
        <row r="456">
          <cell r="B456" t="str">
            <v>ILLUM - Air</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t="str">
            <v/>
          </cell>
          <cell r="AI456" t="str">
            <v/>
          </cell>
          <cell r="AJ456" t="str">
            <v/>
          </cell>
          <cell r="AK456" t="str">
            <v/>
          </cell>
          <cell r="AL456" t="str">
            <v/>
          </cell>
          <cell r="AM456" t="str">
            <v/>
          </cell>
          <cell r="AN456" t="str">
            <v/>
          </cell>
          <cell r="AO456" t="str">
            <v/>
          </cell>
          <cell r="AP456" t="str">
            <v/>
          </cell>
          <cell r="AQ456" t="str">
            <v/>
          </cell>
          <cell r="AR456" t="str">
            <v/>
          </cell>
          <cell r="AS456" t="str">
            <v/>
          </cell>
          <cell r="AT456" t="str">
            <v/>
          </cell>
          <cell r="AU456" t="str">
            <v/>
          </cell>
          <cell r="AV456" t="str">
            <v/>
          </cell>
          <cell r="AW456" t="str">
            <v/>
          </cell>
          <cell r="AX456" t="str">
            <v/>
          </cell>
          <cell r="AY456" t="str">
            <v/>
          </cell>
          <cell r="AZ456" t="str">
            <v/>
          </cell>
          <cell r="BA456" t="str">
            <v/>
          </cell>
          <cell r="BB456" t="str">
            <v/>
          </cell>
          <cell r="BC456" t="str">
            <v/>
          </cell>
        </row>
        <row r="457">
          <cell r="B457" t="str">
            <v>ILLUM - Sea</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t="str">
            <v/>
          </cell>
          <cell r="AI457" t="str">
            <v/>
          </cell>
          <cell r="AJ457" t="str">
            <v/>
          </cell>
          <cell r="AK457" t="str">
            <v/>
          </cell>
          <cell r="AL457" t="str">
            <v/>
          </cell>
          <cell r="AM457" t="str">
            <v/>
          </cell>
          <cell r="AN457" t="str">
            <v/>
          </cell>
          <cell r="AO457" t="str">
            <v/>
          </cell>
          <cell r="AP457" t="str">
            <v/>
          </cell>
          <cell r="AQ457" t="str">
            <v/>
          </cell>
          <cell r="AR457" t="str">
            <v/>
          </cell>
          <cell r="AS457" t="str">
            <v/>
          </cell>
          <cell r="AT457" t="str">
            <v/>
          </cell>
          <cell r="AU457" t="str">
            <v/>
          </cell>
          <cell r="AV457" t="str">
            <v/>
          </cell>
          <cell r="AW457" t="str">
            <v/>
          </cell>
          <cell r="AX457" t="str">
            <v/>
          </cell>
          <cell r="AY457" t="str">
            <v/>
          </cell>
          <cell r="AZ457" t="str">
            <v/>
          </cell>
          <cell r="BA457" t="str">
            <v/>
          </cell>
          <cell r="BB457" t="str">
            <v/>
          </cell>
          <cell r="BC457" t="str">
            <v/>
          </cell>
        </row>
        <row r="458">
          <cell r="B458" t="str">
            <v>IMAGE - Air</v>
          </cell>
          <cell r="C458">
            <v>0</v>
          </cell>
          <cell r="D458">
            <v>0</v>
          </cell>
          <cell r="E458">
            <v>0</v>
          </cell>
          <cell r="F458">
            <v>0</v>
          </cell>
          <cell r="G458">
            <v>0</v>
          </cell>
          <cell r="H458">
            <v>0</v>
          </cell>
          <cell r="I458">
            <v>0</v>
          </cell>
          <cell r="J458">
            <v>0</v>
          </cell>
          <cell r="K458">
            <v>0</v>
          </cell>
          <cell r="L458">
            <v>1</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t="str">
            <v/>
          </cell>
          <cell r="AI458" t="str">
            <v/>
          </cell>
          <cell r="AJ458" t="str">
            <v/>
          </cell>
          <cell r="AK458" t="str">
            <v/>
          </cell>
          <cell r="AL458" t="str">
            <v/>
          </cell>
          <cell r="AM458" t="str">
            <v/>
          </cell>
          <cell r="AN458" t="str">
            <v/>
          </cell>
          <cell r="AO458" t="str">
            <v/>
          </cell>
          <cell r="AP458" t="str">
            <v/>
          </cell>
          <cell r="AQ458" t="str">
            <v/>
          </cell>
          <cell r="AR458" t="str">
            <v/>
          </cell>
          <cell r="AS458" t="str">
            <v/>
          </cell>
          <cell r="AT458" t="str">
            <v/>
          </cell>
          <cell r="AU458" t="str">
            <v/>
          </cell>
          <cell r="AV458" t="str">
            <v/>
          </cell>
          <cell r="AW458" t="str">
            <v/>
          </cell>
          <cell r="AX458" t="str">
            <v/>
          </cell>
          <cell r="AY458" t="str">
            <v/>
          </cell>
          <cell r="AZ458" t="str">
            <v/>
          </cell>
          <cell r="BA458" t="str">
            <v/>
          </cell>
          <cell r="BB458" t="str">
            <v/>
          </cell>
          <cell r="BC458" t="str">
            <v/>
          </cell>
        </row>
        <row r="459">
          <cell r="B459" t="str">
            <v>IMAGE - Sea</v>
          </cell>
          <cell r="C459">
            <v>0</v>
          </cell>
          <cell r="D459">
            <v>2</v>
          </cell>
          <cell r="E459">
            <v>0</v>
          </cell>
          <cell r="F459">
            <v>0</v>
          </cell>
          <cell r="G459">
            <v>0</v>
          </cell>
          <cell r="H459">
            <v>0</v>
          </cell>
          <cell r="I459">
            <v>7</v>
          </cell>
          <cell r="J459">
            <v>2</v>
          </cell>
          <cell r="K459">
            <v>1</v>
          </cell>
          <cell r="L459">
            <v>4</v>
          </cell>
          <cell r="M459">
            <v>0</v>
          </cell>
          <cell r="N459">
            <v>0</v>
          </cell>
          <cell r="O459">
            <v>0</v>
          </cell>
          <cell r="P459">
            <v>2</v>
          </cell>
          <cell r="Q459">
            <v>2</v>
          </cell>
          <cell r="R459">
            <v>1</v>
          </cell>
          <cell r="S459">
            <v>1</v>
          </cell>
          <cell r="T459">
            <v>0</v>
          </cell>
          <cell r="U459">
            <v>0</v>
          </cell>
          <cell r="V459">
            <v>0</v>
          </cell>
          <cell r="W459">
            <v>1</v>
          </cell>
          <cell r="X459">
            <v>0</v>
          </cell>
          <cell r="Y459">
            <v>0</v>
          </cell>
          <cell r="Z459">
            <v>0</v>
          </cell>
          <cell r="AA459">
            <v>0</v>
          </cell>
          <cell r="AB459">
            <v>0</v>
          </cell>
          <cell r="AC459">
            <v>0</v>
          </cell>
          <cell r="AD459">
            <v>1</v>
          </cell>
          <cell r="AE459">
            <v>0</v>
          </cell>
          <cell r="AF459">
            <v>0</v>
          </cell>
          <cell r="AG459">
            <v>0</v>
          </cell>
          <cell r="AH459" t="str">
            <v/>
          </cell>
          <cell r="AI459" t="str">
            <v/>
          </cell>
          <cell r="AJ459" t="str">
            <v/>
          </cell>
          <cell r="AK459" t="str">
            <v/>
          </cell>
          <cell r="AL459" t="str">
            <v/>
          </cell>
          <cell r="AM459" t="str">
            <v/>
          </cell>
          <cell r="AN459" t="str">
            <v/>
          </cell>
          <cell r="AO459" t="str">
            <v/>
          </cell>
          <cell r="AP459" t="str">
            <v/>
          </cell>
          <cell r="AQ459" t="str">
            <v/>
          </cell>
          <cell r="AR459" t="str">
            <v/>
          </cell>
          <cell r="AS459" t="str">
            <v/>
          </cell>
          <cell r="AT459" t="str">
            <v/>
          </cell>
          <cell r="AU459" t="str">
            <v/>
          </cell>
          <cell r="AV459" t="str">
            <v/>
          </cell>
          <cell r="AW459" t="str">
            <v/>
          </cell>
          <cell r="AX459" t="str">
            <v/>
          </cell>
          <cell r="AY459" t="str">
            <v/>
          </cell>
          <cell r="AZ459" t="str">
            <v/>
          </cell>
          <cell r="BA459" t="str">
            <v/>
          </cell>
          <cell r="BB459" t="str">
            <v/>
          </cell>
          <cell r="BC459" t="str">
            <v/>
          </cell>
        </row>
        <row r="460">
          <cell r="B460" t="str">
            <v>INTCTX - Air</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t="str">
            <v/>
          </cell>
          <cell r="AI460" t="str">
            <v/>
          </cell>
          <cell r="AJ460" t="str">
            <v/>
          </cell>
          <cell r="AK460" t="str">
            <v/>
          </cell>
          <cell r="AL460" t="str">
            <v/>
          </cell>
          <cell r="AM460" t="str">
            <v/>
          </cell>
          <cell r="AN460" t="str">
            <v/>
          </cell>
          <cell r="AO460" t="str">
            <v/>
          </cell>
          <cell r="AP460" t="str">
            <v/>
          </cell>
          <cell r="AQ460" t="str">
            <v/>
          </cell>
          <cell r="AR460" t="str">
            <v/>
          </cell>
          <cell r="AS460" t="str">
            <v/>
          </cell>
          <cell r="AT460" t="str">
            <v/>
          </cell>
          <cell r="AU460" t="str">
            <v/>
          </cell>
          <cell r="AV460" t="str">
            <v/>
          </cell>
          <cell r="AW460" t="str">
            <v/>
          </cell>
          <cell r="AX460" t="str">
            <v/>
          </cell>
          <cell r="AY460" t="str">
            <v/>
          </cell>
          <cell r="AZ460" t="str">
            <v/>
          </cell>
          <cell r="BA460" t="str">
            <v/>
          </cell>
          <cell r="BB460" t="str">
            <v/>
          </cell>
          <cell r="BC460" t="str">
            <v/>
          </cell>
        </row>
        <row r="461">
          <cell r="B461" t="str">
            <v>INTCTX - Sea</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t="str">
            <v/>
          </cell>
          <cell r="AI461" t="str">
            <v/>
          </cell>
          <cell r="AJ461" t="str">
            <v/>
          </cell>
          <cell r="AK461" t="str">
            <v/>
          </cell>
          <cell r="AL461" t="str">
            <v/>
          </cell>
          <cell r="AM461" t="str">
            <v/>
          </cell>
          <cell r="AN461" t="str">
            <v/>
          </cell>
          <cell r="AO461" t="str">
            <v/>
          </cell>
          <cell r="AP461" t="str">
            <v/>
          </cell>
          <cell r="AQ461" t="str">
            <v/>
          </cell>
          <cell r="AR461" t="str">
            <v/>
          </cell>
          <cell r="AS461" t="str">
            <v/>
          </cell>
          <cell r="AT461" t="str">
            <v/>
          </cell>
          <cell r="AU461" t="str">
            <v/>
          </cell>
          <cell r="AV461" t="str">
            <v/>
          </cell>
          <cell r="AW461" t="str">
            <v/>
          </cell>
          <cell r="AX461" t="str">
            <v/>
          </cell>
          <cell r="AY461" t="str">
            <v/>
          </cell>
          <cell r="AZ461" t="str">
            <v/>
          </cell>
          <cell r="BA461" t="str">
            <v/>
          </cell>
          <cell r="BB461" t="str">
            <v/>
          </cell>
          <cell r="BC461" t="str">
            <v/>
          </cell>
        </row>
        <row r="462">
          <cell r="B462" t="str">
            <v>INVIT - Air</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t="str">
            <v/>
          </cell>
          <cell r="AI462" t="str">
            <v/>
          </cell>
          <cell r="AJ462" t="str">
            <v/>
          </cell>
          <cell r="AK462" t="str">
            <v/>
          </cell>
          <cell r="AL462" t="str">
            <v/>
          </cell>
          <cell r="AM462" t="str">
            <v/>
          </cell>
          <cell r="AN462" t="str">
            <v/>
          </cell>
          <cell r="AO462" t="str">
            <v/>
          </cell>
          <cell r="AP462" t="str">
            <v/>
          </cell>
          <cell r="AQ462" t="str">
            <v/>
          </cell>
          <cell r="AR462" t="str">
            <v/>
          </cell>
          <cell r="AS462" t="str">
            <v/>
          </cell>
          <cell r="AT462" t="str">
            <v/>
          </cell>
          <cell r="AU462" t="str">
            <v/>
          </cell>
          <cell r="AV462" t="str">
            <v/>
          </cell>
          <cell r="AW462" t="str">
            <v/>
          </cell>
          <cell r="AX462" t="str">
            <v/>
          </cell>
          <cell r="AY462" t="str">
            <v/>
          </cell>
          <cell r="AZ462" t="str">
            <v/>
          </cell>
          <cell r="BA462" t="str">
            <v/>
          </cell>
          <cell r="BB462" t="str">
            <v/>
          </cell>
          <cell r="BC462" t="str">
            <v/>
          </cell>
        </row>
        <row r="463">
          <cell r="B463" t="str">
            <v>INVIT - Sea</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t="str">
            <v/>
          </cell>
          <cell r="AI463" t="str">
            <v/>
          </cell>
          <cell r="AJ463" t="str">
            <v/>
          </cell>
          <cell r="AK463" t="str">
            <v/>
          </cell>
          <cell r="AL463" t="str">
            <v/>
          </cell>
          <cell r="AM463" t="str">
            <v/>
          </cell>
          <cell r="AN463" t="str">
            <v/>
          </cell>
          <cell r="AO463" t="str">
            <v/>
          </cell>
          <cell r="AP463" t="str">
            <v/>
          </cell>
          <cell r="AQ463" t="str">
            <v/>
          </cell>
          <cell r="AR463" t="str">
            <v/>
          </cell>
          <cell r="AS463" t="str">
            <v/>
          </cell>
          <cell r="AT463" t="str">
            <v/>
          </cell>
          <cell r="AU463" t="str">
            <v/>
          </cell>
          <cell r="AV463" t="str">
            <v/>
          </cell>
          <cell r="AW463" t="str">
            <v/>
          </cell>
          <cell r="AX463" t="str">
            <v/>
          </cell>
          <cell r="AY463" t="str">
            <v/>
          </cell>
          <cell r="AZ463" t="str">
            <v/>
          </cell>
          <cell r="BA463" t="str">
            <v/>
          </cell>
          <cell r="BB463" t="str">
            <v/>
          </cell>
          <cell r="BC463" t="str">
            <v/>
          </cell>
        </row>
        <row r="464">
          <cell r="B464" t="str">
            <v>ISA - Air</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t="str">
            <v/>
          </cell>
          <cell r="AI464" t="str">
            <v/>
          </cell>
          <cell r="AJ464" t="str">
            <v/>
          </cell>
          <cell r="AK464" t="str">
            <v/>
          </cell>
          <cell r="AL464" t="str">
            <v/>
          </cell>
          <cell r="AM464" t="str">
            <v/>
          </cell>
          <cell r="AN464" t="str">
            <v/>
          </cell>
          <cell r="AO464" t="str">
            <v/>
          </cell>
          <cell r="AP464" t="str">
            <v/>
          </cell>
          <cell r="AQ464" t="str">
            <v/>
          </cell>
          <cell r="AR464" t="str">
            <v/>
          </cell>
          <cell r="AS464" t="str">
            <v/>
          </cell>
          <cell r="AT464" t="str">
            <v/>
          </cell>
          <cell r="AU464" t="str">
            <v/>
          </cell>
          <cell r="AV464" t="str">
            <v/>
          </cell>
          <cell r="AW464" t="str">
            <v/>
          </cell>
          <cell r="AX464" t="str">
            <v/>
          </cell>
          <cell r="AY464" t="str">
            <v/>
          </cell>
          <cell r="AZ464" t="str">
            <v/>
          </cell>
          <cell r="BA464" t="str">
            <v/>
          </cell>
          <cell r="BB464" t="str">
            <v/>
          </cell>
          <cell r="BC464" t="str">
            <v/>
          </cell>
        </row>
        <row r="465">
          <cell r="B465" t="str">
            <v>ISA - Sea</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t="str">
            <v/>
          </cell>
          <cell r="AI465" t="str">
            <v/>
          </cell>
          <cell r="AJ465" t="str">
            <v/>
          </cell>
          <cell r="AK465" t="str">
            <v/>
          </cell>
          <cell r="AL465" t="str">
            <v/>
          </cell>
          <cell r="AM465" t="str">
            <v/>
          </cell>
          <cell r="AN465" t="str">
            <v/>
          </cell>
          <cell r="AO465" t="str">
            <v/>
          </cell>
          <cell r="AP465" t="str">
            <v/>
          </cell>
          <cell r="AQ465" t="str">
            <v/>
          </cell>
          <cell r="AR465" t="str">
            <v/>
          </cell>
          <cell r="AS465" t="str">
            <v/>
          </cell>
          <cell r="AT465" t="str">
            <v/>
          </cell>
          <cell r="AU465" t="str">
            <v/>
          </cell>
          <cell r="AV465" t="str">
            <v/>
          </cell>
          <cell r="AW465" t="str">
            <v/>
          </cell>
          <cell r="AX465" t="str">
            <v/>
          </cell>
          <cell r="AY465" t="str">
            <v/>
          </cell>
          <cell r="AZ465" t="str">
            <v/>
          </cell>
          <cell r="BA465" t="str">
            <v/>
          </cell>
          <cell r="BB465" t="str">
            <v/>
          </cell>
          <cell r="BC465" t="str">
            <v/>
          </cell>
        </row>
        <row r="466">
          <cell r="B466" t="str">
            <v>ITGM - Air</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t="str">
            <v/>
          </cell>
          <cell r="AI466" t="str">
            <v/>
          </cell>
          <cell r="AJ466" t="str">
            <v/>
          </cell>
          <cell r="AK466" t="str">
            <v/>
          </cell>
          <cell r="AL466" t="str">
            <v/>
          </cell>
          <cell r="AM466" t="str">
            <v/>
          </cell>
          <cell r="AN466" t="str">
            <v/>
          </cell>
          <cell r="AO466" t="str">
            <v/>
          </cell>
          <cell r="AP466" t="str">
            <v/>
          </cell>
          <cell r="AQ466" t="str">
            <v/>
          </cell>
          <cell r="AR466" t="str">
            <v/>
          </cell>
          <cell r="AS466" t="str">
            <v/>
          </cell>
          <cell r="AT466" t="str">
            <v/>
          </cell>
          <cell r="AU466" t="str">
            <v/>
          </cell>
          <cell r="AV466" t="str">
            <v/>
          </cell>
          <cell r="AW466" t="str">
            <v/>
          </cell>
          <cell r="AX466" t="str">
            <v/>
          </cell>
          <cell r="AY466" t="str">
            <v/>
          </cell>
          <cell r="AZ466" t="str">
            <v/>
          </cell>
          <cell r="BA466" t="str">
            <v/>
          </cell>
          <cell r="BB466" t="str">
            <v/>
          </cell>
          <cell r="BC466" t="str">
            <v/>
          </cell>
        </row>
        <row r="467">
          <cell r="B467" t="str">
            <v>ITGM - Sea</v>
          </cell>
          <cell r="C467">
            <v>0</v>
          </cell>
          <cell r="D467">
            <v>2</v>
          </cell>
          <cell r="E467">
            <v>0</v>
          </cell>
          <cell r="F467">
            <v>0</v>
          </cell>
          <cell r="G467">
            <v>0</v>
          </cell>
          <cell r="H467">
            <v>1</v>
          </cell>
          <cell r="I467">
            <v>1</v>
          </cell>
          <cell r="J467">
            <v>2</v>
          </cell>
          <cell r="K467">
            <v>0</v>
          </cell>
          <cell r="L467">
            <v>0</v>
          </cell>
          <cell r="M467">
            <v>0</v>
          </cell>
          <cell r="N467">
            <v>1</v>
          </cell>
          <cell r="O467">
            <v>0</v>
          </cell>
          <cell r="P467">
            <v>0</v>
          </cell>
          <cell r="Q467">
            <v>0</v>
          </cell>
          <cell r="R467">
            <v>0</v>
          </cell>
          <cell r="S467">
            <v>1</v>
          </cell>
          <cell r="T467">
            <v>0</v>
          </cell>
          <cell r="U467">
            <v>0</v>
          </cell>
          <cell r="V467">
            <v>0</v>
          </cell>
          <cell r="W467">
            <v>0</v>
          </cell>
          <cell r="X467">
            <v>1</v>
          </cell>
          <cell r="Y467">
            <v>0</v>
          </cell>
          <cell r="Z467">
            <v>0</v>
          </cell>
          <cell r="AA467">
            <v>0</v>
          </cell>
          <cell r="AB467">
            <v>0</v>
          </cell>
          <cell r="AC467">
            <v>0</v>
          </cell>
          <cell r="AD467">
            <v>0</v>
          </cell>
          <cell r="AE467">
            <v>0</v>
          </cell>
          <cell r="AF467">
            <v>0</v>
          </cell>
          <cell r="AG467">
            <v>0</v>
          </cell>
          <cell r="AH467" t="str">
            <v/>
          </cell>
          <cell r="AI467" t="str">
            <v/>
          </cell>
          <cell r="AJ467" t="str">
            <v/>
          </cell>
          <cell r="AK467" t="str">
            <v/>
          </cell>
          <cell r="AL467" t="str">
            <v/>
          </cell>
          <cell r="AM467" t="str">
            <v/>
          </cell>
          <cell r="AN467" t="str">
            <v/>
          </cell>
          <cell r="AO467" t="str">
            <v/>
          </cell>
          <cell r="AP467" t="str">
            <v/>
          </cell>
          <cell r="AQ467" t="str">
            <v/>
          </cell>
          <cell r="AR467" t="str">
            <v/>
          </cell>
          <cell r="AS467" t="str">
            <v/>
          </cell>
          <cell r="AT467" t="str">
            <v/>
          </cell>
          <cell r="AU467" t="str">
            <v/>
          </cell>
          <cell r="AV467" t="str">
            <v/>
          </cell>
          <cell r="AW467" t="str">
            <v/>
          </cell>
          <cell r="AX467" t="str">
            <v/>
          </cell>
          <cell r="AY467" t="str">
            <v/>
          </cell>
          <cell r="AZ467" t="str">
            <v/>
          </cell>
          <cell r="BA467" t="str">
            <v/>
          </cell>
          <cell r="BB467" t="str">
            <v/>
          </cell>
          <cell r="BC467" t="str">
            <v/>
          </cell>
        </row>
        <row r="468">
          <cell r="B468" t="str">
            <v>IZUMI - Air</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t="str">
            <v/>
          </cell>
          <cell r="AI468" t="str">
            <v/>
          </cell>
          <cell r="AJ468" t="str">
            <v/>
          </cell>
          <cell r="AK468" t="str">
            <v/>
          </cell>
          <cell r="AL468" t="str">
            <v/>
          </cell>
          <cell r="AM468" t="str">
            <v/>
          </cell>
          <cell r="AN468" t="str">
            <v/>
          </cell>
          <cell r="AO468" t="str">
            <v/>
          </cell>
          <cell r="AP468" t="str">
            <v/>
          </cell>
          <cell r="AQ468" t="str">
            <v/>
          </cell>
          <cell r="AR468" t="str">
            <v/>
          </cell>
          <cell r="AS468" t="str">
            <v/>
          </cell>
          <cell r="AT468" t="str">
            <v/>
          </cell>
          <cell r="AU468" t="str">
            <v/>
          </cell>
          <cell r="AV468" t="str">
            <v/>
          </cell>
          <cell r="AW468" t="str">
            <v/>
          </cell>
          <cell r="AX468" t="str">
            <v/>
          </cell>
          <cell r="AY468" t="str">
            <v/>
          </cell>
          <cell r="AZ468" t="str">
            <v/>
          </cell>
          <cell r="BA468" t="str">
            <v/>
          </cell>
          <cell r="BB468" t="str">
            <v/>
          </cell>
          <cell r="BC468" t="str">
            <v/>
          </cell>
        </row>
        <row r="469">
          <cell r="B469" t="str">
            <v>IZUMI - Sea</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t="str">
            <v/>
          </cell>
          <cell r="AI469" t="str">
            <v/>
          </cell>
          <cell r="AJ469" t="str">
            <v/>
          </cell>
          <cell r="AK469" t="str">
            <v/>
          </cell>
          <cell r="AL469" t="str">
            <v/>
          </cell>
          <cell r="AM469" t="str">
            <v/>
          </cell>
          <cell r="AN469" t="str">
            <v/>
          </cell>
          <cell r="AO469" t="str">
            <v/>
          </cell>
          <cell r="AP469" t="str">
            <v/>
          </cell>
          <cell r="AQ469" t="str">
            <v/>
          </cell>
          <cell r="AR469" t="str">
            <v/>
          </cell>
          <cell r="AS469" t="str">
            <v/>
          </cell>
          <cell r="AT469" t="str">
            <v/>
          </cell>
          <cell r="AU469" t="str">
            <v/>
          </cell>
          <cell r="AV469" t="str">
            <v/>
          </cell>
          <cell r="AW469" t="str">
            <v/>
          </cell>
          <cell r="AX469" t="str">
            <v/>
          </cell>
          <cell r="AY469" t="str">
            <v/>
          </cell>
          <cell r="AZ469" t="str">
            <v/>
          </cell>
          <cell r="BA469" t="str">
            <v/>
          </cell>
          <cell r="BB469" t="str">
            <v/>
          </cell>
          <cell r="BC469" t="str">
            <v/>
          </cell>
        </row>
        <row r="470">
          <cell r="B470" t="str">
            <v>JACOB - Air</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t="str">
            <v/>
          </cell>
          <cell r="AI470" t="str">
            <v/>
          </cell>
          <cell r="AJ470" t="str">
            <v/>
          </cell>
          <cell r="AK470" t="str">
            <v/>
          </cell>
          <cell r="AL470" t="str">
            <v/>
          </cell>
          <cell r="AM470" t="str">
            <v/>
          </cell>
          <cell r="AN470" t="str">
            <v/>
          </cell>
          <cell r="AO470" t="str">
            <v/>
          </cell>
          <cell r="AP470" t="str">
            <v/>
          </cell>
          <cell r="AQ470" t="str">
            <v/>
          </cell>
          <cell r="AR470" t="str">
            <v/>
          </cell>
          <cell r="AS470" t="str">
            <v/>
          </cell>
          <cell r="AT470" t="str">
            <v/>
          </cell>
          <cell r="AU470" t="str">
            <v/>
          </cell>
          <cell r="AV470" t="str">
            <v/>
          </cell>
          <cell r="AW470" t="str">
            <v/>
          </cell>
          <cell r="AX470" t="str">
            <v/>
          </cell>
          <cell r="AY470" t="str">
            <v/>
          </cell>
          <cell r="AZ470" t="str">
            <v/>
          </cell>
          <cell r="BA470" t="str">
            <v/>
          </cell>
          <cell r="BB470" t="str">
            <v/>
          </cell>
          <cell r="BC470" t="str">
            <v/>
          </cell>
        </row>
        <row r="471">
          <cell r="B471" t="str">
            <v>JACOB - Sea</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t="str">
            <v/>
          </cell>
          <cell r="AI471" t="str">
            <v/>
          </cell>
          <cell r="AJ471" t="str">
            <v/>
          </cell>
          <cell r="AK471" t="str">
            <v/>
          </cell>
          <cell r="AL471" t="str">
            <v/>
          </cell>
          <cell r="AM471" t="str">
            <v/>
          </cell>
          <cell r="AN471" t="str">
            <v/>
          </cell>
          <cell r="AO471" t="str">
            <v/>
          </cell>
          <cell r="AP471" t="str">
            <v/>
          </cell>
          <cell r="AQ471" t="str">
            <v/>
          </cell>
          <cell r="AR471" t="str">
            <v/>
          </cell>
          <cell r="AS471" t="str">
            <v/>
          </cell>
          <cell r="AT471" t="str">
            <v/>
          </cell>
          <cell r="AU471" t="str">
            <v/>
          </cell>
          <cell r="AV471" t="str">
            <v/>
          </cell>
          <cell r="AW471" t="str">
            <v/>
          </cell>
          <cell r="AX471" t="str">
            <v/>
          </cell>
          <cell r="AY471" t="str">
            <v/>
          </cell>
          <cell r="AZ471" t="str">
            <v/>
          </cell>
          <cell r="BA471" t="str">
            <v/>
          </cell>
          <cell r="BB471" t="str">
            <v/>
          </cell>
          <cell r="BC471" t="str">
            <v/>
          </cell>
        </row>
        <row r="472">
          <cell r="B472" t="str">
            <v>JBOOT - Air</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t="str">
            <v/>
          </cell>
          <cell r="AI472" t="str">
            <v/>
          </cell>
          <cell r="AJ472" t="str">
            <v/>
          </cell>
          <cell r="AK472" t="str">
            <v/>
          </cell>
          <cell r="AL472" t="str">
            <v/>
          </cell>
          <cell r="AM472" t="str">
            <v/>
          </cell>
          <cell r="AN472" t="str">
            <v/>
          </cell>
          <cell r="AO472" t="str">
            <v/>
          </cell>
          <cell r="AP472" t="str">
            <v/>
          </cell>
          <cell r="AQ472" t="str">
            <v/>
          </cell>
          <cell r="AR472" t="str">
            <v/>
          </cell>
          <cell r="AS472" t="str">
            <v/>
          </cell>
          <cell r="AT472" t="str">
            <v/>
          </cell>
          <cell r="AU472" t="str">
            <v/>
          </cell>
          <cell r="AV472" t="str">
            <v/>
          </cell>
          <cell r="AW472" t="str">
            <v/>
          </cell>
          <cell r="AX472" t="str">
            <v/>
          </cell>
          <cell r="AY472" t="str">
            <v/>
          </cell>
          <cell r="AZ472" t="str">
            <v/>
          </cell>
          <cell r="BA472" t="str">
            <v/>
          </cell>
          <cell r="BB472" t="str">
            <v/>
          </cell>
          <cell r="BC472" t="str">
            <v/>
          </cell>
        </row>
        <row r="473">
          <cell r="B473" t="str">
            <v>JBOOT - Sea</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t="str">
            <v/>
          </cell>
          <cell r="AI473" t="str">
            <v/>
          </cell>
          <cell r="AJ473" t="str">
            <v/>
          </cell>
          <cell r="AK473" t="str">
            <v/>
          </cell>
          <cell r="AL473" t="str">
            <v/>
          </cell>
          <cell r="AM473" t="str">
            <v/>
          </cell>
          <cell r="AN473" t="str">
            <v/>
          </cell>
          <cell r="AO473" t="str">
            <v/>
          </cell>
          <cell r="AP473" t="str">
            <v/>
          </cell>
          <cell r="AQ473" t="str">
            <v/>
          </cell>
          <cell r="AR473" t="str">
            <v/>
          </cell>
          <cell r="AS473" t="str">
            <v/>
          </cell>
          <cell r="AT473" t="str">
            <v/>
          </cell>
          <cell r="AU473" t="str">
            <v/>
          </cell>
          <cell r="AV473" t="str">
            <v/>
          </cell>
          <cell r="AW473" t="str">
            <v/>
          </cell>
          <cell r="AX473" t="str">
            <v/>
          </cell>
          <cell r="AY473" t="str">
            <v/>
          </cell>
          <cell r="AZ473" t="str">
            <v/>
          </cell>
          <cell r="BA473" t="str">
            <v/>
          </cell>
          <cell r="BB473" t="str">
            <v/>
          </cell>
          <cell r="BC473" t="str">
            <v/>
          </cell>
        </row>
        <row r="474">
          <cell r="B474" t="str">
            <v>JCFL - Air</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t="str">
            <v/>
          </cell>
          <cell r="AI474" t="str">
            <v/>
          </cell>
          <cell r="AJ474" t="str">
            <v/>
          </cell>
          <cell r="AK474" t="str">
            <v/>
          </cell>
          <cell r="AL474" t="str">
            <v/>
          </cell>
          <cell r="AM474" t="str">
            <v/>
          </cell>
          <cell r="AN474" t="str">
            <v/>
          </cell>
          <cell r="AO474" t="str">
            <v/>
          </cell>
          <cell r="AP474" t="str">
            <v/>
          </cell>
          <cell r="AQ474" t="str">
            <v/>
          </cell>
          <cell r="AR474" t="str">
            <v/>
          </cell>
          <cell r="AS474" t="str">
            <v/>
          </cell>
          <cell r="AT474" t="str">
            <v/>
          </cell>
          <cell r="AU474" t="str">
            <v/>
          </cell>
          <cell r="AV474" t="str">
            <v/>
          </cell>
          <cell r="AW474" t="str">
            <v/>
          </cell>
          <cell r="AX474" t="str">
            <v/>
          </cell>
          <cell r="AY474" t="str">
            <v/>
          </cell>
          <cell r="AZ474" t="str">
            <v/>
          </cell>
          <cell r="BA474" t="str">
            <v/>
          </cell>
          <cell r="BB474" t="str">
            <v/>
          </cell>
          <cell r="BC474" t="str">
            <v/>
          </cell>
        </row>
        <row r="475">
          <cell r="B475" t="str">
            <v>JCFL - Sea</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t="str">
            <v/>
          </cell>
          <cell r="AI475" t="str">
            <v/>
          </cell>
          <cell r="AJ475" t="str">
            <v/>
          </cell>
          <cell r="AK475" t="str">
            <v/>
          </cell>
          <cell r="AL475" t="str">
            <v/>
          </cell>
          <cell r="AM475" t="str">
            <v/>
          </cell>
          <cell r="AN475" t="str">
            <v/>
          </cell>
          <cell r="AO475" t="str">
            <v/>
          </cell>
          <cell r="AP475" t="str">
            <v/>
          </cell>
          <cell r="AQ475" t="str">
            <v/>
          </cell>
          <cell r="AR475" t="str">
            <v/>
          </cell>
          <cell r="AS475" t="str">
            <v/>
          </cell>
          <cell r="AT475" t="str">
            <v/>
          </cell>
          <cell r="AU475" t="str">
            <v/>
          </cell>
          <cell r="AV475" t="str">
            <v/>
          </cell>
          <cell r="AW475" t="str">
            <v/>
          </cell>
          <cell r="AX475" t="str">
            <v/>
          </cell>
          <cell r="AY475" t="str">
            <v/>
          </cell>
          <cell r="AZ475" t="str">
            <v/>
          </cell>
          <cell r="BA475" t="str">
            <v/>
          </cell>
          <cell r="BB475" t="str">
            <v/>
          </cell>
          <cell r="BC475" t="str">
            <v/>
          </cell>
        </row>
        <row r="476">
          <cell r="B476" t="str">
            <v>JCREW - Air</v>
          </cell>
          <cell r="C476">
            <v>12</v>
          </cell>
          <cell r="D476">
            <v>11</v>
          </cell>
          <cell r="E476">
            <v>7</v>
          </cell>
          <cell r="F476">
            <v>2</v>
          </cell>
          <cell r="G476">
            <v>3</v>
          </cell>
          <cell r="H476">
            <v>2</v>
          </cell>
          <cell r="I476">
            <v>13</v>
          </cell>
          <cell r="J476">
            <v>21</v>
          </cell>
          <cell r="K476">
            <v>15</v>
          </cell>
          <cell r="L476">
            <v>9</v>
          </cell>
          <cell r="M476">
            <v>10</v>
          </cell>
          <cell r="N476">
            <v>8</v>
          </cell>
          <cell r="O476">
            <v>16</v>
          </cell>
          <cell r="P476">
            <v>2</v>
          </cell>
          <cell r="Q476">
            <v>11</v>
          </cell>
          <cell r="R476">
            <v>6</v>
          </cell>
          <cell r="S476">
            <v>7</v>
          </cell>
          <cell r="T476">
            <v>5</v>
          </cell>
          <cell r="U476">
            <v>7</v>
          </cell>
          <cell r="V476">
            <v>6</v>
          </cell>
          <cell r="W476">
            <v>6</v>
          </cell>
          <cell r="X476">
            <v>8</v>
          </cell>
          <cell r="Y476">
            <v>5</v>
          </cell>
          <cell r="Z476">
            <v>12</v>
          </cell>
          <cell r="AA476">
            <v>16</v>
          </cell>
          <cell r="AB476">
            <v>24</v>
          </cell>
          <cell r="AC476">
            <v>7</v>
          </cell>
          <cell r="AD476">
            <v>7</v>
          </cell>
          <cell r="AE476">
            <v>14</v>
          </cell>
          <cell r="AF476">
            <v>14</v>
          </cell>
          <cell r="AG476">
            <v>0</v>
          </cell>
          <cell r="AH476" t="str">
            <v/>
          </cell>
          <cell r="AI476" t="str">
            <v/>
          </cell>
          <cell r="AJ476" t="str">
            <v/>
          </cell>
          <cell r="AK476" t="str">
            <v/>
          </cell>
          <cell r="AL476" t="str">
            <v/>
          </cell>
          <cell r="AM476" t="str">
            <v/>
          </cell>
          <cell r="AN476" t="str">
            <v/>
          </cell>
          <cell r="AO476" t="str">
            <v/>
          </cell>
          <cell r="AP476" t="str">
            <v/>
          </cell>
          <cell r="AQ476" t="str">
            <v/>
          </cell>
          <cell r="AR476" t="str">
            <v/>
          </cell>
          <cell r="AS476" t="str">
            <v/>
          </cell>
          <cell r="AT476" t="str">
            <v/>
          </cell>
          <cell r="AU476" t="str">
            <v/>
          </cell>
          <cell r="AV476" t="str">
            <v/>
          </cell>
          <cell r="AW476" t="str">
            <v/>
          </cell>
          <cell r="AX476" t="str">
            <v/>
          </cell>
          <cell r="AY476" t="str">
            <v/>
          </cell>
          <cell r="AZ476" t="str">
            <v/>
          </cell>
          <cell r="BA476" t="str">
            <v/>
          </cell>
          <cell r="BB476" t="str">
            <v/>
          </cell>
          <cell r="BC476" t="str">
            <v/>
          </cell>
        </row>
        <row r="477">
          <cell r="B477" t="str">
            <v>JCREW - Sea</v>
          </cell>
          <cell r="C477">
            <v>18</v>
          </cell>
          <cell r="D477">
            <v>5</v>
          </cell>
          <cell r="E477">
            <v>14</v>
          </cell>
          <cell r="F477">
            <v>38</v>
          </cell>
          <cell r="G477">
            <v>0</v>
          </cell>
          <cell r="H477">
            <v>23</v>
          </cell>
          <cell r="I477">
            <v>0</v>
          </cell>
          <cell r="J477">
            <v>24</v>
          </cell>
          <cell r="K477">
            <v>31</v>
          </cell>
          <cell r="L477">
            <v>33</v>
          </cell>
          <cell r="M477">
            <v>22</v>
          </cell>
          <cell r="N477">
            <v>0</v>
          </cell>
          <cell r="O477">
            <v>0</v>
          </cell>
          <cell r="P477">
            <v>7</v>
          </cell>
          <cell r="Q477">
            <v>19</v>
          </cell>
          <cell r="R477">
            <v>0</v>
          </cell>
          <cell r="S477">
            <v>14</v>
          </cell>
          <cell r="T477">
            <v>1</v>
          </cell>
          <cell r="U477">
            <v>21</v>
          </cell>
          <cell r="V477">
            <v>18</v>
          </cell>
          <cell r="W477">
            <v>0</v>
          </cell>
          <cell r="X477">
            <v>13</v>
          </cell>
          <cell r="Y477">
            <v>62</v>
          </cell>
          <cell r="Z477">
            <v>6</v>
          </cell>
          <cell r="AA477">
            <v>16</v>
          </cell>
          <cell r="AB477">
            <v>45</v>
          </cell>
          <cell r="AC477">
            <v>21</v>
          </cell>
          <cell r="AD477">
            <v>18</v>
          </cell>
          <cell r="AE477">
            <v>14</v>
          </cell>
          <cell r="AF477">
            <v>20</v>
          </cell>
          <cell r="AG477">
            <v>9</v>
          </cell>
          <cell r="AH477" t="str">
            <v/>
          </cell>
          <cell r="AI477" t="str">
            <v/>
          </cell>
          <cell r="AJ477" t="str">
            <v/>
          </cell>
          <cell r="AK477" t="str">
            <v/>
          </cell>
          <cell r="AL477" t="str">
            <v/>
          </cell>
          <cell r="AM477" t="str">
            <v/>
          </cell>
          <cell r="AN477" t="str">
            <v/>
          </cell>
          <cell r="AO477" t="str">
            <v/>
          </cell>
          <cell r="AP477" t="str">
            <v/>
          </cell>
          <cell r="AQ477" t="str">
            <v/>
          </cell>
          <cell r="AR477" t="str">
            <v/>
          </cell>
          <cell r="AS477" t="str">
            <v/>
          </cell>
          <cell r="AT477" t="str">
            <v/>
          </cell>
          <cell r="AU477" t="str">
            <v/>
          </cell>
          <cell r="AV477" t="str">
            <v/>
          </cell>
          <cell r="AW477" t="str">
            <v/>
          </cell>
          <cell r="AX477" t="str">
            <v/>
          </cell>
          <cell r="AY477" t="str">
            <v/>
          </cell>
          <cell r="AZ477" t="str">
            <v/>
          </cell>
          <cell r="BA477" t="str">
            <v/>
          </cell>
          <cell r="BB477" t="str">
            <v/>
          </cell>
          <cell r="BC477" t="str">
            <v/>
          </cell>
        </row>
        <row r="478">
          <cell r="B478" t="str">
            <v>JDACHE - Air</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t="str">
            <v/>
          </cell>
          <cell r="AI478" t="str">
            <v/>
          </cell>
          <cell r="AJ478" t="str">
            <v/>
          </cell>
          <cell r="AK478" t="str">
            <v/>
          </cell>
          <cell r="AL478" t="str">
            <v/>
          </cell>
          <cell r="AM478" t="str">
            <v/>
          </cell>
          <cell r="AN478" t="str">
            <v/>
          </cell>
          <cell r="AO478" t="str">
            <v/>
          </cell>
          <cell r="AP478" t="str">
            <v/>
          </cell>
          <cell r="AQ478" t="str">
            <v/>
          </cell>
          <cell r="AR478" t="str">
            <v/>
          </cell>
          <cell r="AS478" t="str">
            <v/>
          </cell>
          <cell r="AT478" t="str">
            <v/>
          </cell>
          <cell r="AU478" t="str">
            <v/>
          </cell>
          <cell r="AV478" t="str">
            <v/>
          </cell>
          <cell r="AW478" t="str">
            <v/>
          </cell>
          <cell r="AX478" t="str">
            <v/>
          </cell>
          <cell r="AY478" t="str">
            <v/>
          </cell>
          <cell r="AZ478" t="str">
            <v/>
          </cell>
          <cell r="BA478" t="str">
            <v/>
          </cell>
          <cell r="BB478" t="str">
            <v/>
          </cell>
          <cell r="BC478" t="str">
            <v/>
          </cell>
        </row>
        <row r="479">
          <cell r="B479" t="str">
            <v>JDACHE - Sea</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t="str">
            <v/>
          </cell>
          <cell r="AI479" t="str">
            <v/>
          </cell>
          <cell r="AJ479" t="str">
            <v/>
          </cell>
          <cell r="AK479" t="str">
            <v/>
          </cell>
          <cell r="AL479" t="str">
            <v/>
          </cell>
          <cell r="AM479" t="str">
            <v/>
          </cell>
          <cell r="AN479" t="str">
            <v/>
          </cell>
          <cell r="AO479" t="str">
            <v/>
          </cell>
          <cell r="AP479" t="str">
            <v/>
          </cell>
          <cell r="AQ479" t="str">
            <v/>
          </cell>
          <cell r="AR479" t="str">
            <v/>
          </cell>
          <cell r="AS479" t="str">
            <v/>
          </cell>
          <cell r="AT479" t="str">
            <v/>
          </cell>
          <cell r="AU479" t="str">
            <v/>
          </cell>
          <cell r="AV479" t="str">
            <v/>
          </cell>
          <cell r="AW479" t="str">
            <v/>
          </cell>
          <cell r="AX479" t="str">
            <v/>
          </cell>
          <cell r="AY479" t="str">
            <v/>
          </cell>
          <cell r="AZ479" t="str">
            <v/>
          </cell>
          <cell r="BA479" t="str">
            <v/>
          </cell>
          <cell r="BB479" t="str">
            <v/>
          </cell>
          <cell r="BC479" t="str">
            <v/>
          </cell>
        </row>
        <row r="480">
          <cell r="B480" t="str">
            <v>JEANF - Air</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t="str">
            <v/>
          </cell>
          <cell r="AI480" t="str">
            <v/>
          </cell>
          <cell r="AJ480" t="str">
            <v/>
          </cell>
          <cell r="AK480" t="str">
            <v/>
          </cell>
          <cell r="AL480" t="str">
            <v/>
          </cell>
          <cell r="AM480" t="str">
            <v/>
          </cell>
          <cell r="AN480" t="str">
            <v/>
          </cell>
          <cell r="AO480" t="str">
            <v/>
          </cell>
          <cell r="AP480" t="str">
            <v/>
          </cell>
          <cell r="AQ480" t="str">
            <v/>
          </cell>
          <cell r="AR480" t="str">
            <v/>
          </cell>
          <cell r="AS480" t="str">
            <v/>
          </cell>
          <cell r="AT480" t="str">
            <v/>
          </cell>
          <cell r="AU480" t="str">
            <v/>
          </cell>
          <cell r="AV480" t="str">
            <v/>
          </cell>
          <cell r="AW480" t="str">
            <v/>
          </cell>
          <cell r="AX480" t="str">
            <v/>
          </cell>
          <cell r="AY480" t="str">
            <v/>
          </cell>
          <cell r="AZ480" t="str">
            <v/>
          </cell>
          <cell r="BA480" t="str">
            <v/>
          </cell>
          <cell r="BB480" t="str">
            <v/>
          </cell>
          <cell r="BC480" t="str">
            <v/>
          </cell>
        </row>
        <row r="481">
          <cell r="B481" t="str">
            <v>JEANF - Sea</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t="str">
            <v/>
          </cell>
          <cell r="AI481" t="str">
            <v/>
          </cell>
          <cell r="AJ481" t="str">
            <v/>
          </cell>
          <cell r="AK481" t="str">
            <v/>
          </cell>
          <cell r="AL481" t="str">
            <v/>
          </cell>
          <cell r="AM481" t="str">
            <v/>
          </cell>
          <cell r="AN481" t="str">
            <v/>
          </cell>
          <cell r="AO481" t="str">
            <v/>
          </cell>
          <cell r="AP481" t="str">
            <v/>
          </cell>
          <cell r="AQ481" t="str">
            <v/>
          </cell>
          <cell r="AR481" t="str">
            <v/>
          </cell>
          <cell r="AS481" t="str">
            <v/>
          </cell>
          <cell r="AT481" t="str">
            <v/>
          </cell>
          <cell r="AU481" t="str">
            <v/>
          </cell>
          <cell r="AV481" t="str">
            <v/>
          </cell>
          <cell r="AW481" t="str">
            <v/>
          </cell>
          <cell r="AX481" t="str">
            <v/>
          </cell>
          <cell r="AY481" t="str">
            <v/>
          </cell>
          <cell r="AZ481" t="str">
            <v/>
          </cell>
          <cell r="BA481" t="str">
            <v/>
          </cell>
          <cell r="BB481" t="str">
            <v/>
          </cell>
          <cell r="BC481" t="str">
            <v/>
          </cell>
        </row>
        <row r="482">
          <cell r="B482" t="str">
            <v>JEANS - Air</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t="str">
            <v/>
          </cell>
          <cell r="AI482" t="str">
            <v/>
          </cell>
          <cell r="AJ482" t="str">
            <v/>
          </cell>
          <cell r="AK482" t="str">
            <v/>
          </cell>
          <cell r="AL482" t="str">
            <v/>
          </cell>
          <cell r="AM482" t="str">
            <v/>
          </cell>
          <cell r="AN482" t="str">
            <v/>
          </cell>
          <cell r="AO482" t="str">
            <v/>
          </cell>
          <cell r="AP482" t="str">
            <v/>
          </cell>
          <cell r="AQ482" t="str">
            <v/>
          </cell>
          <cell r="AR482" t="str">
            <v/>
          </cell>
          <cell r="AS482" t="str">
            <v/>
          </cell>
          <cell r="AT482" t="str">
            <v/>
          </cell>
          <cell r="AU482" t="str">
            <v/>
          </cell>
          <cell r="AV482" t="str">
            <v/>
          </cell>
          <cell r="AW482" t="str">
            <v/>
          </cell>
          <cell r="AX482" t="str">
            <v/>
          </cell>
          <cell r="AY482" t="str">
            <v/>
          </cell>
          <cell r="AZ482" t="str">
            <v/>
          </cell>
          <cell r="BA482" t="str">
            <v/>
          </cell>
          <cell r="BB482" t="str">
            <v/>
          </cell>
          <cell r="BC482" t="str">
            <v/>
          </cell>
        </row>
        <row r="483">
          <cell r="B483" t="str">
            <v>JEANS - Sea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t="str">
            <v/>
          </cell>
          <cell r="AI483" t="str">
            <v/>
          </cell>
          <cell r="AJ483" t="str">
            <v/>
          </cell>
          <cell r="AK483" t="str">
            <v/>
          </cell>
          <cell r="AL483" t="str">
            <v/>
          </cell>
          <cell r="AM483" t="str">
            <v/>
          </cell>
          <cell r="AN483" t="str">
            <v/>
          </cell>
          <cell r="AO483" t="str">
            <v/>
          </cell>
          <cell r="AP483" t="str">
            <v/>
          </cell>
          <cell r="AQ483" t="str">
            <v/>
          </cell>
          <cell r="AR483" t="str">
            <v/>
          </cell>
          <cell r="AS483" t="str">
            <v/>
          </cell>
          <cell r="AT483" t="str">
            <v/>
          </cell>
          <cell r="AU483" t="str">
            <v/>
          </cell>
          <cell r="AV483" t="str">
            <v/>
          </cell>
          <cell r="AW483" t="str">
            <v/>
          </cell>
          <cell r="AX483" t="str">
            <v/>
          </cell>
          <cell r="AY483" t="str">
            <v/>
          </cell>
          <cell r="AZ483" t="str">
            <v/>
          </cell>
          <cell r="BA483" t="str">
            <v/>
          </cell>
          <cell r="BB483" t="str">
            <v/>
          </cell>
          <cell r="BC483" t="str">
            <v/>
          </cell>
        </row>
        <row r="484">
          <cell r="B484" t="str">
            <v>JINTAI - Air</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t="str">
            <v/>
          </cell>
          <cell r="AI484" t="str">
            <v/>
          </cell>
          <cell r="AJ484" t="str">
            <v/>
          </cell>
          <cell r="AK484" t="str">
            <v/>
          </cell>
          <cell r="AL484" t="str">
            <v/>
          </cell>
          <cell r="AM484" t="str">
            <v/>
          </cell>
          <cell r="AN484" t="str">
            <v/>
          </cell>
          <cell r="AO484" t="str">
            <v/>
          </cell>
          <cell r="AP484" t="str">
            <v/>
          </cell>
          <cell r="AQ484" t="str">
            <v/>
          </cell>
          <cell r="AR484" t="str">
            <v/>
          </cell>
          <cell r="AS484" t="str">
            <v/>
          </cell>
          <cell r="AT484" t="str">
            <v/>
          </cell>
          <cell r="AU484" t="str">
            <v/>
          </cell>
          <cell r="AV484" t="str">
            <v/>
          </cell>
          <cell r="AW484" t="str">
            <v/>
          </cell>
          <cell r="AX484" t="str">
            <v/>
          </cell>
          <cell r="AY484" t="str">
            <v/>
          </cell>
          <cell r="AZ484" t="str">
            <v/>
          </cell>
          <cell r="BA484" t="str">
            <v/>
          </cell>
          <cell r="BB484" t="str">
            <v/>
          </cell>
          <cell r="BC484" t="str">
            <v/>
          </cell>
        </row>
        <row r="485">
          <cell r="B485" t="str">
            <v>JINTAI - Sea</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t="str">
            <v/>
          </cell>
          <cell r="AI485" t="str">
            <v/>
          </cell>
          <cell r="AJ485" t="str">
            <v/>
          </cell>
          <cell r="AK485" t="str">
            <v/>
          </cell>
          <cell r="AL485" t="str">
            <v/>
          </cell>
          <cell r="AM485" t="str">
            <v/>
          </cell>
          <cell r="AN485" t="str">
            <v/>
          </cell>
          <cell r="AO485" t="str">
            <v/>
          </cell>
          <cell r="AP485" t="str">
            <v/>
          </cell>
          <cell r="AQ485" t="str">
            <v/>
          </cell>
          <cell r="AR485" t="str">
            <v/>
          </cell>
          <cell r="AS485" t="str">
            <v/>
          </cell>
          <cell r="AT485" t="str">
            <v/>
          </cell>
          <cell r="AU485" t="str">
            <v/>
          </cell>
          <cell r="AV485" t="str">
            <v/>
          </cell>
          <cell r="AW485" t="str">
            <v/>
          </cell>
          <cell r="AX485" t="str">
            <v/>
          </cell>
          <cell r="AY485" t="str">
            <v/>
          </cell>
          <cell r="AZ485" t="str">
            <v/>
          </cell>
          <cell r="BA485" t="str">
            <v/>
          </cell>
          <cell r="BB485" t="str">
            <v/>
          </cell>
          <cell r="BC485" t="str">
            <v/>
          </cell>
        </row>
        <row r="486">
          <cell r="B486" t="str">
            <v>JONES - Air</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t="str">
            <v/>
          </cell>
          <cell r="AI486" t="str">
            <v/>
          </cell>
          <cell r="AJ486" t="str">
            <v/>
          </cell>
          <cell r="AK486" t="str">
            <v/>
          </cell>
          <cell r="AL486" t="str">
            <v/>
          </cell>
          <cell r="AM486" t="str">
            <v/>
          </cell>
          <cell r="AN486" t="str">
            <v/>
          </cell>
          <cell r="AO486" t="str">
            <v/>
          </cell>
          <cell r="AP486" t="str">
            <v/>
          </cell>
          <cell r="AQ486" t="str">
            <v/>
          </cell>
          <cell r="AR486" t="str">
            <v/>
          </cell>
          <cell r="AS486" t="str">
            <v/>
          </cell>
          <cell r="AT486" t="str">
            <v/>
          </cell>
          <cell r="AU486" t="str">
            <v/>
          </cell>
          <cell r="AV486" t="str">
            <v/>
          </cell>
          <cell r="AW486" t="str">
            <v/>
          </cell>
          <cell r="AX486" t="str">
            <v/>
          </cell>
          <cell r="AY486" t="str">
            <v/>
          </cell>
          <cell r="AZ486" t="str">
            <v/>
          </cell>
          <cell r="BA486" t="str">
            <v/>
          </cell>
          <cell r="BB486" t="str">
            <v/>
          </cell>
          <cell r="BC486" t="str">
            <v/>
          </cell>
        </row>
        <row r="487">
          <cell r="B487" t="str">
            <v>JONES - Sea</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t="str">
            <v/>
          </cell>
          <cell r="AI487" t="str">
            <v/>
          </cell>
          <cell r="AJ487" t="str">
            <v/>
          </cell>
          <cell r="AK487" t="str">
            <v/>
          </cell>
          <cell r="AL487" t="str">
            <v/>
          </cell>
          <cell r="AM487" t="str">
            <v/>
          </cell>
          <cell r="AN487" t="str">
            <v/>
          </cell>
          <cell r="AO487" t="str">
            <v/>
          </cell>
          <cell r="AP487" t="str">
            <v/>
          </cell>
          <cell r="AQ487" t="str">
            <v/>
          </cell>
          <cell r="AR487" t="str">
            <v/>
          </cell>
          <cell r="AS487" t="str">
            <v/>
          </cell>
          <cell r="AT487" t="str">
            <v/>
          </cell>
          <cell r="AU487" t="str">
            <v/>
          </cell>
          <cell r="AV487" t="str">
            <v/>
          </cell>
          <cell r="AW487" t="str">
            <v/>
          </cell>
          <cell r="AX487" t="str">
            <v/>
          </cell>
          <cell r="AY487" t="str">
            <v/>
          </cell>
          <cell r="AZ487" t="str">
            <v/>
          </cell>
          <cell r="BA487" t="str">
            <v/>
          </cell>
          <cell r="BB487" t="str">
            <v/>
          </cell>
          <cell r="BC487" t="str">
            <v/>
          </cell>
        </row>
        <row r="488">
          <cell r="B488" t="str">
            <v>JUSTI - Air</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t="str">
            <v/>
          </cell>
          <cell r="AI488" t="str">
            <v/>
          </cell>
          <cell r="AJ488" t="str">
            <v/>
          </cell>
          <cell r="AK488" t="str">
            <v/>
          </cell>
          <cell r="AL488" t="str">
            <v/>
          </cell>
          <cell r="AM488" t="str">
            <v/>
          </cell>
          <cell r="AN488" t="str">
            <v/>
          </cell>
          <cell r="AO488" t="str">
            <v/>
          </cell>
          <cell r="AP488" t="str">
            <v/>
          </cell>
          <cell r="AQ488" t="str">
            <v/>
          </cell>
          <cell r="AR488" t="str">
            <v/>
          </cell>
          <cell r="AS488" t="str">
            <v/>
          </cell>
          <cell r="AT488" t="str">
            <v/>
          </cell>
          <cell r="AU488" t="str">
            <v/>
          </cell>
          <cell r="AV488" t="str">
            <v/>
          </cell>
          <cell r="AW488" t="str">
            <v/>
          </cell>
          <cell r="AX488" t="str">
            <v/>
          </cell>
          <cell r="AY488" t="str">
            <v/>
          </cell>
          <cell r="AZ488" t="str">
            <v/>
          </cell>
          <cell r="BA488" t="str">
            <v/>
          </cell>
          <cell r="BB488" t="str">
            <v/>
          </cell>
          <cell r="BC488" t="str">
            <v/>
          </cell>
        </row>
        <row r="489">
          <cell r="B489" t="str">
            <v>JUSTI - Sea</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t="str">
            <v/>
          </cell>
          <cell r="AI489" t="str">
            <v/>
          </cell>
          <cell r="AJ489" t="str">
            <v/>
          </cell>
          <cell r="AK489" t="str">
            <v/>
          </cell>
          <cell r="AL489" t="str">
            <v/>
          </cell>
          <cell r="AM489" t="str">
            <v/>
          </cell>
          <cell r="AN489" t="str">
            <v/>
          </cell>
          <cell r="AO489" t="str">
            <v/>
          </cell>
          <cell r="AP489" t="str">
            <v/>
          </cell>
          <cell r="AQ489" t="str">
            <v/>
          </cell>
          <cell r="AR489" t="str">
            <v/>
          </cell>
          <cell r="AS489" t="str">
            <v/>
          </cell>
          <cell r="AT489" t="str">
            <v/>
          </cell>
          <cell r="AU489" t="str">
            <v/>
          </cell>
          <cell r="AV489" t="str">
            <v/>
          </cell>
          <cell r="AW489" t="str">
            <v/>
          </cell>
          <cell r="AX489" t="str">
            <v/>
          </cell>
          <cell r="AY489" t="str">
            <v/>
          </cell>
          <cell r="AZ489" t="str">
            <v/>
          </cell>
          <cell r="BA489" t="str">
            <v/>
          </cell>
          <cell r="BB489" t="str">
            <v/>
          </cell>
          <cell r="BC489" t="str">
            <v/>
          </cell>
        </row>
        <row r="490">
          <cell r="B490" t="str">
            <v>KATAG - Air</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t="str">
            <v/>
          </cell>
          <cell r="AI490" t="str">
            <v/>
          </cell>
          <cell r="AJ490" t="str">
            <v/>
          </cell>
          <cell r="AK490" t="str">
            <v/>
          </cell>
          <cell r="AL490" t="str">
            <v/>
          </cell>
          <cell r="AM490" t="str">
            <v/>
          </cell>
          <cell r="AN490" t="str">
            <v/>
          </cell>
          <cell r="AO490" t="str">
            <v/>
          </cell>
          <cell r="AP490" t="str">
            <v/>
          </cell>
          <cell r="AQ490" t="str">
            <v/>
          </cell>
          <cell r="AR490" t="str">
            <v/>
          </cell>
          <cell r="AS490" t="str">
            <v/>
          </cell>
          <cell r="AT490" t="str">
            <v/>
          </cell>
          <cell r="AU490" t="str">
            <v/>
          </cell>
          <cell r="AV490" t="str">
            <v/>
          </cell>
          <cell r="AW490" t="str">
            <v/>
          </cell>
          <cell r="AX490" t="str">
            <v/>
          </cell>
          <cell r="AY490" t="str">
            <v/>
          </cell>
          <cell r="AZ490" t="str">
            <v/>
          </cell>
          <cell r="BA490" t="str">
            <v/>
          </cell>
          <cell r="BB490" t="str">
            <v/>
          </cell>
          <cell r="BC490" t="str">
            <v/>
          </cell>
        </row>
        <row r="491">
          <cell r="B491" t="str">
            <v>KATAG - Sea</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t="str">
            <v/>
          </cell>
          <cell r="AI491" t="str">
            <v/>
          </cell>
          <cell r="AJ491" t="str">
            <v/>
          </cell>
          <cell r="AK491" t="str">
            <v/>
          </cell>
          <cell r="AL491" t="str">
            <v/>
          </cell>
          <cell r="AM491" t="str">
            <v/>
          </cell>
          <cell r="AN491" t="str">
            <v/>
          </cell>
          <cell r="AO491" t="str">
            <v/>
          </cell>
          <cell r="AP491" t="str">
            <v/>
          </cell>
          <cell r="AQ491" t="str">
            <v/>
          </cell>
          <cell r="AR491" t="str">
            <v/>
          </cell>
          <cell r="AS491" t="str">
            <v/>
          </cell>
          <cell r="AT491" t="str">
            <v/>
          </cell>
          <cell r="AU491" t="str">
            <v/>
          </cell>
          <cell r="AV491" t="str">
            <v/>
          </cell>
          <cell r="AW491" t="str">
            <v/>
          </cell>
          <cell r="AX491" t="str">
            <v/>
          </cell>
          <cell r="AY491" t="str">
            <v/>
          </cell>
          <cell r="AZ491" t="str">
            <v/>
          </cell>
          <cell r="BA491" t="str">
            <v/>
          </cell>
          <cell r="BB491" t="str">
            <v/>
          </cell>
          <cell r="BC491" t="str">
            <v/>
          </cell>
        </row>
        <row r="492">
          <cell r="B492" t="str">
            <v>KMRT - Air</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t="str">
            <v/>
          </cell>
          <cell r="AI492" t="str">
            <v/>
          </cell>
          <cell r="AJ492" t="str">
            <v/>
          </cell>
          <cell r="AK492" t="str">
            <v/>
          </cell>
          <cell r="AL492" t="str">
            <v/>
          </cell>
          <cell r="AM492" t="str">
            <v/>
          </cell>
          <cell r="AN492" t="str">
            <v/>
          </cell>
          <cell r="AO492" t="str">
            <v/>
          </cell>
          <cell r="AP492" t="str">
            <v/>
          </cell>
          <cell r="AQ492" t="str">
            <v/>
          </cell>
          <cell r="AR492" t="str">
            <v/>
          </cell>
          <cell r="AS492" t="str">
            <v/>
          </cell>
          <cell r="AT492" t="str">
            <v/>
          </cell>
          <cell r="AU492" t="str">
            <v/>
          </cell>
          <cell r="AV492" t="str">
            <v/>
          </cell>
          <cell r="AW492" t="str">
            <v/>
          </cell>
          <cell r="AX492" t="str">
            <v/>
          </cell>
          <cell r="AY492" t="str">
            <v/>
          </cell>
          <cell r="AZ492" t="str">
            <v/>
          </cell>
          <cell r="BA492" t="str">
            <v/>
          </cell>
          <cell r="BB492" t="str">
            <v/>
          </cell>
          <cell r="BC492" t="str">
            <v/>
          </cell>
        </row>
        <row r="493">
          <cell r="B493" t="str">
            <v>KMRT - Sea</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t="str">
            <v/>
          </cell>
          <cell r="AI493" t="str">
            <v/>
          </cell>
          <cell r="AJ493" t="str">
            <v/>
          </cell>
          <cell r="AK493" t="str">
            <v/>
          </cell>
          <cell r="AL493" t="str">
            <v/>
          </cell>
          <cell r="AM493" t="str">
            <v/>
          </cell>
          <cell r="AN493" t="str">
            <v/>
          </cell>
          <cell r="AO493" t="str">
            <v/>
          </cell>
          <cell r="AP493" t="str">
            <v/>
          </cell>
          <cell r="AQ493" t="str">
            <v/>
          </cell>
          <cell r="AR493" t="str">
            <v/>
          </cell>
          <cell r="AS493" t="str">
            <v/>
          </cell>
          <cell r="AT493" t="str">
            <v/>
          </cell>
          <cell r="AU493" t="str">
            <v/>
          </cell>
          <cell r="AV493" t="str">
            <v/>
          </cell>
          <cell r="AW493" t="str">
            <v/>
          </cell>
          <cell r="AX493" t="str">
            <v/>
          </cell>
          <cell r="AY493" t="str">
            <v/>
          </cell>
          <cell r="AZ493" t="str">
            <v/>
          </cell>
          <cell r="BA493" t="str">
            <v/>
          </cell>
          <cell r="BB493" t="str">
            <v/>
          </cell>
          <cell r="BC493" t="str">
            <v/>
          </cell>
        </row>
        <row r="494">
          <cell r="B494" t="str">
            <v>KMRTFM - Air</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4</v>
          </cell>
          <cell r="AA494">
            <v>0</v>
          </cell>
          <cell r="AB494">
            <v>0</v>
          </cell>
          <cell r="AC494">
            <v>0</v>
          </cell>
          <cell r="AD494">
            <v>0</v>
          </cell>
          <cell r="AE494">
            <v>0</v>
          </cell>
          <cell r="AF494">
            <v>0</v>
          </cell>
          <cell r="AG494">
            <v>0</v>
          </cell>
          <cell r="AH494" t="str">
            <v/>
          </cell>
          <cell r="AI494" t="str">
            <v/>
          </cell>
          <cell r="AJ494" t="str">
            <v/>
          </cell>
          <cell r="AK494" t="str">
            <v/>
          </cell>
          <cell r="AL494" t="str">
            <v/>
          </cell>
          <cell r="AM494" t="str">
            <v/>
          </cell>
          <cell r="AN494" t="str">
            <v/>
          </cell>
          <cell r="AO494" t="str">
            <v/>
          </cell>
          <cell r="AP494" t="str">
            <v/>
          </cell>
          <cell r="AQ494" t="str">
            <v/>
          </cell>
          <cell r="AR494" t="str">
            <v/>
          </cell>
          <cell r="AS494" t="str">
            <v/>
          </cell>
          <cell r="AT494" t="str">
            <v/>
          </cell>
          <cell r="AU494" t="str">
            <v/>
          </cell>
          <cell r="AV494" t="str">
            <v/>
          </cell>
          <cell r="AW494" t="str">
            <v/>
          </cell>
          <cell r="AX494" t="str">
            <v/>
          </cell>
          <cell r="AY494" t="str">
            <v/>
          </cell>
          <cell r="AZ494" t="str">
            <v/>
          </cell>
          <cell r="BA494" t="str">
            <v/>
          </cell>
          <cell r="BB494" t="str">
            <v/>
          </cell>
          <cell r="BC494" t="str">
            <v/>
          </cell>
        </row>
        <row r="495">
          <cell r="B495" t="str">
            <v>KMRTFM - Sea</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t="str">
            <v/>
          </cell>
          <cell r="AI495" t="str">
            <v/>
          </cell>
          <cell r="AJ495" t="str">
            <v/>
          </cell>
          <cell r="AK495" t="str">
            <v/>
          </cell>
          <cell r="AL495" t="str">
            <v/>
          </cell>
          <cell r="AM495" t="str">
            <v/>
          </cell>
          <cell r="AN495" t="str">
            <v/>
          </cell>
          <cell r="AO495" t="str">
            <v/>
          </cell>
          <cell r="AP495" t="str">
            <v/>
          </cell>
          <cell r="AQ495" t="str">
            <v/>
          </cell>
          <cell r="AR495" t="str">
            <v/>
          </cell>
          <cell r="AS495" t="str">
            <v/>
          </cell>
          <cell r="AT495" t="str">
            <v/>
          </cell>
          <cell r="AU495" t="str">
            <v/>
          </cell>
          <cell r="AV495" t="str">
            <v/>
          </cell>
          <cell r="AW495" t="str">
            <v/>
          </cell>
          <cell r="AX495" t="str">
            <v/>
          </cell>
          <cell r="AY495" t="str">
            <v/>
          </cell>
          <cell r="AZ495" t="str">
            <v/>
          </cell>
          <cell r="BA495" t="str">
            <v/>
          </cell>
          <cell r="BB495" t="str">
            <v/>
          </cell>
          <cell r="BC495" t="str">
            <v/>
          </cell>
        </row>
        <row r="496">
          <cell r="B496" t="str">
            <v>KTK - Air</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t="str">
            <v/>
          </cell>
          <cell r="AI496" t="str">
            <v/>
          </cell>
          <cell r="AJ496" t="str">
            <v/>
          </cell>
          <cell r="AK496" t="str">
            <v/>
          </cell>
          <cell r="AL496" t="str">
            <v/>
          </cell>
          <cell r="AM496" t="str">
            <v/>
          </cell>
          <cell r="AN496" t="str">
            <v/>
          </cell>
          <cell r="AO496" t="str">
            <v/>
          </cell>
          <cell r="AP496" t="str">
            <v/>
          </cell>
          <cell r="AQ496" t="str">
            <v/>
          </cell>
          <cell r="AR496" t="str">
            <v/>
          </cell>
          <cell r="AS496" t="str">
            <v/>
          </cell>
          <cell r="AT496" t="str">
            <v/>
          </cell>
          <cell r="AU496" t="str">
            <v/>
          </cell>
          <cell r="AV496" t="str">
            <v/>
          </cell>
          <cell r="AW496" t="str">
            <v/>
          </cell>
          <cell r="AX496" t="str">
            <v/>
          </cell>
          <cell r="AY496" t="str">
            <v/>
          </cell>
          <cell r="AZ496" t="str">
            <v/>
          </cell>
          <cell r="BA496" t="str">
            <v/>
          </cell>
          <cell r="BB496" t="str">
            <v/>
          </cell>
          <cell r="BC496" t="str">
            <v/>
          </cell>
        </row>
        <row r="497">
          <cell r="B497" t="str">
            <v>KTK - Sea</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t="str">
            <v/>
          </cell>
          <cell r="AI497" t="str">
            <v/>
          </cell>
          <cell r="AJ497" t="str">
            <v/>
          </cell>
          <cell r="AK497" t="str">
            <v/>
          </cell>
          <cell r="AL497" t="str">
            <v/>
          </cell>
          <cell r="AM497" t="str">
            <v/>
          </cell>
          <cell r="AN497" t="str">
            <v/>
          </cell>
          <cell r="AO497" t="str">
            <v/>
          </cell>
          <cell r="AP497" t="str">
            <v/>
          </cell>
          <cell r="AQ497" t="str">
            <v/>
          </cell>
          <cell r="AR497" t="str">
            <v/>
          </cell>
          <cell r="AS497" t="str">
            <v/>
          </cell>
          <cell r="AT497" t="str">
            <v/>
          </cell>
          <cell r="AU497" t="str">
            <v/>
          </cell>
          <cell r="AV497" t="str">
            <v/>
          </cell>
          <cell r="AW497" t="str">
            <v/>
          </cell>
          <cell r="AX497" t="str">
            <v/>
          </cell>
          <cell r="AY497" t="str">
            <v/>
          </cell>
          <cell r="AZ497" t="str">
            <v/>
          </cell>
          <cell r="BA497" t="str">
            <v/>
          </cell>
          <cell r="BB497" t="str">
            <v/>
          </cell>
          <cell r="BC497" t="str">
            <v/>
          </cell>
        </row>
        <row r="498">
          <cell r="B498" t="str">
            <v>KWANT - Air</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t="str">
            <v/>
          </cell>
          <cell r="AI498" t="str">
            <v/>
          </cell>
          <cell r="AJ498" t="str">
            <v/>
          </cell>
          <cell r="AK498" t="str">
            <v/>
          </cell>
          <cell r="AL498" t="str">
            <v/>
          </cell>
          <cell r="AM498" t="str">
            <v/>
          </cell>
          <cell r="AN498" t="str">
            <v/>
          </cell>
          <cell r="AO498" t="str">
            <v/>
          </cell>
          <cell r="AP498" t="str">
            <v/>
          </cell>
          <cell r="AQ498" t="str">
            <v/>
          </cell>
          <cell r="AR498" t="str">
            <v/>
          </cell>
          <cell r="AS498" t="str">
            <v/>
          </cell>
          <cell r="AT498" t="str">
            <v/>
          </cell>
          <cell r="AU498" t="str">
            <v/>
          </cell>
          <cell r="AV498" t="str">
            <v/>
          </cell>
          <cell r="AW498" t="str">
            <v/>
          </cell>
          <cell r="AX498" t="str">
            <v/>
          </cell>
          <cell r="AY498" t="str">
            <v/>
          </cell>
          <cell r="AZ498" t="str">
            <v/>
          </cell>
          <cell r="BA498" t="str">
            <v/>
          </cell>
          <cell r="BB498" t="str">
            <v/>
          </cell>
          <cell r="BC498" t="str">
            <v/>
          </cell>
        </row>
        <row r="499">
          <cell r="B499" t="str">
            <v>KWANT - Sea</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t="str">
            <v/>
          </cell>
          <cell r="AI499" t="str">
            <v/>
          </cell>
          <cell r="AJ499" t="str">
            <v/>
          </cell>
          <cell r="AK499" t="str">
            <v/>
          </cell>
          <cell r="AL499" t="str">
            <v/>
          </cell>
          <cell r="AM499" t="str">
            <v/>
          </cell>
          <cell r="AN499" t="str">
            <v/>
          </cell>
          <cell r="AO499" t="str">
            <v/>
          </cell>
          <cell r="AP499" t="str">
            <v/>
          </cell>
          <cell r="AQ499" t="str">
            <v/>
          </cell>
          <cell r="AR499" t="str">
            <v/>
          </cell>
          <cell r="AS499" t="str">
            <v/>
          </cell>
          <cell r="AT499" t="str">
            <v/>
          </cell>
          <cell r="AU499" t="str">
            <v/>
          </cell>
          <cell r="AV499" t="str">
            <v/>
          </cell>
          <cell r="AW499" t="str">
            <v/>
          </cell>
          <cell r="AX499" t="str">
            <v/>
          </cell>
          <cell r="AY499" t="str">
            <v/>
          </cell>
          <cell r="AZ499" t="str">
            <v/>
          </cell>
          <cell r="BA499" t="str">
            <v/>
          </cell>
          <cell r="BB499" t="str">
            <v/>
          </cell>
          <cell r="BC499" t="str">
            <v/>
          </cell>
        </row>
        <row r="500">
          <cell r="B500" t="str">
            <v>KYONV - Air</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t="str">
            <v/>
          </cell>
          <cell r="AI500" t="str">
            <v/>
          </cell>
          <cell r="AJ500" t="str">
            <v/>
          </cell>
          <cell r="AK500" t="str">
            <v/>
          </cell>
          <cell r="AL500" t="str">
            <v/>
          </cell>
          <cell r="AM500" t="str">
            <v/>
          </cell>
          <cell r="AN500" t="str">
            <v/>
          </cell>
          <cell r="AO500" t="str">
            <v/>
          </cell>
          <cell r="AP500" t="str">
            <v/>
          </cell>
          <cell r="AQ500" t="str">
            <v/>
          </cell>
          <cell r="AR500" t="str">
            <v/>
          </cell>
          <cell r="AS500" t="str">
            <v/>
          </cell>
          <cell r="AT500" t="str">
            <v/>
          </cell>
          <cell r="AU500" t="str">
            <v/>
          </cell>
          <cell r="AV500" t="str">
            <v/>
          </cell>
          <cell r="AW500" t="str">
            <v/>
          </cell>
          <cell r="AX500" t="str">
            <v/>
          </cell>
          <cell r="AY500" t="str">
            <v/>
          </cell>
          <cell r="AZ500" t="str">
            <v/>
          </cell>
          <cell r="BA500" t="str">
            <v/>
          </cell>
          <cell r="BB500" t="str">
            <v/>
          </cell>
          <cell r="BC500" t="str">
            <v/>
          </cell>
        </row>
        <row r="501">
          <cell r="B501" t="str">
            <v>KYONV - Sea</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t="str">
            <v/>
          </cell>
          <cell r="AI501" t="str">
            <v/>
          </cell>
          <cell r="AJ501" t="str">
            <v/>
          </cell>
          <cell r="AK501" t="str">
            <v/>
          </cell>
          <cell r="AL501" t="str">
            <v/>
          </cell>
          <cell r="AM501" t="str">
            <v/>
          </cell>
          <cell r="AN501" t="str">
            <v/>
          </cell>
          <cell r="AO501" t="str">
            <v/>
          </cell>
          <cell r="AP501" t="str">
            <v/>
          </cell>
          <cell r="AQ501" t="str">
            <v/>
          </cell>
          <cell r="AR501" t="str">
            <v/>
          </cell>
          <cell r="AS501" t="str">
            <v/>
          </cell>
          <cell r="AT501" t="str">
            <v/>
          </cell>
          <cell r="AU501" t="str">
            <v/>
          </cell>
          <cell r="AV501" t="str">
            <v/>
          </cell>
          <cell r="AW501" t="str">
            <v/>
          </cell>
          <cell r="AX501" t="str">
            <v/>
          </cell>
          <cell r="AY501" t="str">
            <v/>
          </cell>
          <cell r="AZ501" t="str">
            <v/>
          </cell>
          <cell r="BA501" t="str">
            <v/>
          </cell>
          <cell r="BB501" t="str">
            <v/>
          </cell>
          <cell r="BC501" t="str">
            <v/>
          </cell>
        </row>
        <row r="502">
          <cell r="B502" t="str">
            <v>LAUREN - Air</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t="str">
            <v/>
          </cell>
          <cell r="AI502" t="str">
            <v/>
          </cell>
          <cell r="AJ502" t="str">
            <v/>
          </cell>
          <cell r="AK502" t="str">
            <v/>
          </cell>
          <cell r="AL502" t="str">
            <v/>
          </cell>
          <cell r="AM502" t="str">
            <v/>
          </cell>
          <cell r="AN502" t="str">
            <v/>
          </cell>
          <cell r="AO502" t="str">
            <v/>
          </cell>
          <cell r="AP502" t="str">
            <v/>
          </cell>
          <cell r="AQ502" t="str">
            <v/>
          </cell>
          <cell r="AR502" t="str">
            <v/>
          </cell>
          <cell r="AS502" t="str">
            <v/>
          </cell>
          <cell r="AT502" t="str">
            <v/>
          </cell>
          <cell r="AU502" t="str">
            <v/>
          </cell>
          <cell r="AV502" t="str">
            <v/>
          </cell>
          <cell r="AW502" t="str">
            <v/>
          </cell>
          <cell r="AX502" t="str">
            <v/>
          </cell>
          <cell r="AY502" t="str">
            <v/>
          </cell>
          <cell r="AZ502" t="str">
            <v/>
          </cell>
          <cell r="BA502" t="str">
            <v/>
          </cell>
          <cell r="BB502" t="str">
            <v/>
          </cell>
          <cell r="BC502" t="str">
            <v/>
          </cell>
        </row>
        <row r="503">
          <cell r="B503" t="str">
            <v>LAUREN - Sea</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t="str">
            <v/>
          </cell>
          <cell r="AI503" t="str">
            <v/>
          </cell>
          <cell r="AJ503" t="str">
            <v/>
          </cell>
          <cell r="AK503" t="str">
            <v/>
          </cell>
          <cell r="AL503" t="str">
            <v/>
          </cell>
          <cell r="AM503" t="str">
            <v/>
          </cell>
          <cell r="AN503" t="str">
            <v/>
          </cell>
          <cell r="AO503" t="str">
            <v/>
          </cell>
          <cell r="AP503" t="str">
            <v/>
          </cell>
          <cell r="AQ503" t="str">
            <v/>
          </cell>
          <cell r="AR503" t="str">
            <v/>
          </cell>
          <cell r="AS503" t="str">
            <v/>
          </cell>
          <cell r="AT503" t="str">
            <v/>
          </cell>
          <cell r="AU503" t="str">
            <v/>
          </cell>
          <cell r="AV503" t="str">
            <v/>
          </cell>
          <cell r="AW503" t="str">
            <v/>
          </cell>
          <cell r="AX503" t="str">
            <v/>
          </cell>
          <cell r="AY503" t="str">
            <v/>
          </cell>
          <cell r="AZ503" t="str">
            <v/>
          </cell>
          <cell r="BA503" t="str">
            <v/>
          </cell>
          <cell r="BB503" t="str">
            <v/>
          </cell>
          <cell r="BC503" t="str">
            <v/>
          </cell>
        </row>
        <row r="504">
          <cell r="B504" t="str">
            <v>LENOX - Air</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t="str">
            <v/>
          </cell>
          <cell r="AI504" t="str">
            <v/>
          </cell>
          <cell r="AJ504" t="str">
            <v/>
          </cell>
          <cell r="AK504" t="str">
            <v/>
          </cell>
          <cell r="AL504" t="str">
            <v/>
          </cell>
          <cell r="AM504" t="str">
            <v/>
          </cell>
          <cell r="AN504" t="str">
            <v/>
          </cell>
          <cell r="AO504" t="str">
            <v/>
          </cell>
          <cell r="AP504" t="str">
            <v/>
          </cell>
          <cell r="AQ504" t="str">
            <v/>
          </cell>
          <cell r="AR504" t="str">
            <v/>
          </cell>
          <cell r="AS504" t="str">
            <v/>
          </cell>
          <cell r="AT504" t="str">
            <v/>
          </cell>
          <cell r="AU504" t="str">
            <v/>
          </cell>
          <cell r="AV504" t="str">
            <v/>
          </cell>
          <cell r="AW504" t="str">
            <v/>
          </cell>
          <cell r="AX504" t="str">
            <v/>
          </cell>
          <cell r="AY504" t="str">
            <v/>
          </cell>
          <cell r="AZ504" t="str">
            <v/>
          </cell>
          <cell r="BA504" t="str">
            <v/>
          </cell>
          <cell r="BB504" t="str">
            <v/>
          </cell>
          <cell r="BC504" t="str">
            <v/>
          </cell>
        </row>
        <row r="505">
          <cell r="B505" t="str">
            <v>LENOX - Sea</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t="str">
            <v/>
          </cell>
          <cell r="AI505" t="str">
            <v/>
          </cell>
          <cell r="AJ505" t="str">
            <v/>
          </cell>
          <cell r="AK505" t="str">
            <v/>
          </cell>
          <cell r="AL505" t="str">
            <v/>
          </cell>
          <cell r="AM505" t="str">
            <v/>
          </cell>
          <cell r="AN505" t="str">
            <v/>
          </cell>
          <cell r="AO505" t="str">
            <v/>
          </cell>
          <cell r="AP505" t="str">
            <v/>
          </cell>
          <cell r="AQ505" t="str">
            <v/>
          </cell>
          <cell r="AR505" t="str">
            <v/>
          </cell>
          <cell r="AS505" t="str">
            <v/>
          </cell>
          <cell r="AT505" t="str">
            <v/>
          </cell>
          <cell r="AU505" t="str">
            <v/>
          </cell>
          <cell r="AV505" t="str">
            <v/>
          </cell>
          <cell r="AW505" t="str">
            <v/>
          </cell>
          <cell r="AX505" t="str">
            <v/>
          </cell>
          <cell r="AY505" t="str">
            <v/>
          </cell>
          <cell r="AZ505" t="str">
            <v/>
          </cell>
          <cell r="BA505" t="str">
            <v/>
          </cell>
          <cell r="BB505" t="str">
            <v/>
          </cell>
          <cell r="BC505" t="str">
            <v/>
          </cell>
        </row>
        <row r="506">
          <cell r="B506" t="str">
            <v>LERNER - Air</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t="str">
            <v/>
          </cell>
          <cell r="AI506" t="str">
            <v/>
          </cell>
          <cell r="AJ506" t="str">
            <v/>
          </cell>
          <cell r="AK506" t="str">
            <v/>
          </cell>
          <cell r="AL506" t="str">
            <v/>
          </cell>
          <cell r="AM506" t="str">
            <v/>
          </cell>
          <cell r="AN506" t="str">
            <v/>
          </cell>
          <cell r="AO506" t="str">
            <v/>
          </cell>
          <cell r="AP506" t="str">
            <v/>
          </cell>
          <cell r="AQ506" t="str">
            <v/>
          </cell>
          <cell r="AR506" t="str">
            <v/>
          </cell>
          <cell r="AS506" t="str">
            <v/>
          </cell>
          <cell r="AT506" t="str">
            <v/>
          </cell>
          <cell r="AU506" t="str">
            <v/>
          </cell>
          <cell r="AV506" t="str">
            <v/>
          </cell>
          <cell r="AW506" t="str">
            <v/>
          </cell>
          <cell r="AX506" t="str">
            <v/>
          </cell>
          <cell r="AY506" t="str">
            <v/>
          </cell>
          <cell r="AZ506" t="str">
            <v/>
          </cell>
          <cell r="BA506" t="str">
            <v/>
          </cell>
          <cell r="BB506" t="str">
            <v/>
          </cell>
          <cell r="BC506" t="str">
            <v/>
          </cell>
        </row>
        <row r="507">
          <cell r="B507" t="str">
            <v>LERNER - Sea</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t="str">
            <v/>
          </cell>
          <cell r="AI507" t="str">
            <v/>
          </cell>
          <cell r="AJ507" t="str">
            <v/>
          </cell>
          <cell r="AK507" t="str">
            <v/>
          </cell>
          <cell r="AL507" t="str">
            <v/>
          </cell>
          <cell r="AM507" t="str">
            <v/>
          </cell>
          <cell r="AN507" t="str">
            <v/>
          </cell>
          <cell r="AO507" t="str">
            <v/>
          </cell>
          <cell r="AP507" t="str">
            <v/>
          </cell>
          <cell r="AQ507" t="str">
            <v/>
          </cell>
          <cell r="AR507" t="str">
            <v/>
          </cell>
          <cell r="AS507" t="str">
            <v/>
          </cell>
          <cell r="AT507" t="str">
            <v/>
          </cell>
          <cell r="AU507" t="str">
            <v/>
          </cell>
          <cell r="AV507" t="str">
            <v/>
          </cell>
          <cell r="AW507" t="str">
            <v/>
          </cell>
          <cell r="AX507" t="str">
            <v/>
          </cell>
          <cell r="AY507" t="str">
            <v/>
          </cell>
          <cell r="AZ507" t="str">
            <v/>
          </cell>
          <cell r="BA507" t="str">
            <v/>
          </cell>
          <cell r="BB507" t="str">
            <v/>
          </cell>
          <cell r="BC507" t="str">
            <v/>
          </cell>
        </row>
        <row r="508">
          <cell r="B508" t="str">
            <v>LEVI - Air</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t="str">
            <v/>
          </cell>
          <cell r="AI508" t="str">
            <v/>
          </cell>
          <cell r="AJ508" t="str">
            <v/>
          </cell>
          <cell r="AK508" t="str">
            <v/>
          </cell>
          <cell r="AL508" t="str">
            <v/>
          </cell>
          <cell r="AM508" t="str">
            <v/>
          </cell>
          <cell r="AN508" t="str">
            <v/>
          </cell>
          <cell r="AO508" t="str">
            <v/>
          </cell>
          <cell r="AP508" t="str">
            <v/>
          </cell>
          <cell r="AQ508" t="str">
            <v/>
          </cell>
          <cell r="AR508" t="str">
            <v/>
          </cell>
          <cell r="AS508" t="str">
            <v/>
          </cell>
          <cell r="AT508" t="str">
            <v/>
          </cell>
          <cell r="AU508" t="str">
            <v/>
          </cell>
          <cell r="AV508" t="str">
            <v/>
          </cell>
          <cell r="AW508" t="str">
            <v/>
          </cell>
          <cell r="AX508" t="str">
            <v/>
          </cell>
          <cell r="AY508" t="str">
            <v/>
          </cell>
          <cell r="AZ508" t="str">
            <v/>
          </cell>
          <cell r="BA508" t="str">
            <v/>
          </cell>
          <cell r="BB508" t="str">
            <v/>
          </cell>
          <cell r="BC508" t="str">
            <v/>
          </cell>
        </row>
        <row r="509">
          <cell r="B509" t="str">
            <v>LEVI - Sea</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t="str">
            <v/>
          </cell>
          <cell r="AI509" t="str">
            <v/>
          </cell>
          <cell r="AJ509" t="str">
            <v/>
          </cell>
          <cell r="AK509" t="str">
            <v/>
          </cell>
          <cell r="AL509" t="str">
            <v/>
          </cell>
          <cell r="AM509" t="str">
            <v/>
          </cell>
          <cell r="AN509" t="str">
            <v/>
          </cell>
          <cell r="AO509" t="str">
            <v/>
          </cell>
          <cell r="AP509" t="str">
            <v/>
          </cell>
          <cell r="AQ509" t="str">
            <v/>
          </cell>
          <cell r="AR509" t="str">
            <v/>
          </cell>
          <cell r="AS509" t="str">
            <v/>
          </cell>
          <cell r="AT509" t="str">
            <v/>
          </cell>
          <cell r="AU509" t="str">
            <v/>
          </cell>
          <cell r="AV509" t="str">
            <v/>
          </cell>
          <cell r="AW509" t="str">
            <v/>
          </cell>
          <cell r="AX509" t="str">
            <v/>
          </cell>
          <cell r="AY509" t="str">
            <v/>
          </cell>
          <cell r="AZ509" t="str">
            <v/>
          </cell>
          <cell r="BA509" t="str">
            <v/>
          </cell>
          <cell r="BB509" t="str">
            <v/>
          </cell>
          <cell r="BC509" t="str">
            <v/>
          </cell>
        </row>
        <row r="510">
          <cell r="B510" t="str">
            <v>LEVIEU - Air</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t="str">
            <v/>
          </cell>
          <cell r="AI510" t="str">
            <v/>
          </cell>
          <cell r="AJ510" t="str">
            <v/>
          </cell>
          <cell r="AK510" t="str">
            <v/>
          </cell>
          <cell r="AL510" t="str">
            <v/>
          </cell>
          <cell r="AM510" t="str">
            <v/>
          </cell>
          <cell r="AN510" t="str">
            <v/>
          </cell>
          <cell r="AO510" t="str">
            <v/>
          </cell>
          <cell r="AP510" t="str">
            <v/>
          </cell>
          <cell r="AQ510" t="str">
            <v/>
          </cell>
          <cell r="AR510" t="str">
            <v/>
          </cell>
          <cell r="AS510" t="str">
            <v/>
          </cell>
          <cell r="AT510" t="str">
            <v/>
          </cell>
          <cell r="AU510" t="str">
            <v/>
          </cell>
          <cell r="AV510" t="str">
            <v/>
          </cell>
          <cell r="AW510" t="str">
            <v/>
          </cell>
          <cell r="AX510" t="str">
            <v/>
          </cell>
          <cell r="AY510" t="str">
            <v/>
          </cell>
          <cell r="AZ510" t="str">
            <v/>
          </cell>
          <cell r="BA510" t="str">
            <v/>
          </cell>
          <cell r="BB510" t="str">
            <v/>
          </cell>
          <cell r="BC510" t="str">
            <v/>
          </cell>
        </row>
        <row r="511">
          <cell r="B511" t="str">
            <v>LEVIEU - Sea</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t="str">
            <v/>
          </cell>
          <cell r="AI511" t="str">
            <v/>
          </cell>
          <cell r="AJ511" t="str">
            <v/>
          </cell>
          <cell r="AK511" t="str">
            <v/>
          </cell>
          <cell r="AL511" t="str">
            <v/>
          </cell>
          <cell r="AM511" t="str">
            <v/>
          </cell>
          <cell r="AN511" t="str">
            <v/>
          </cell>
          <cell r="AO511" t="str">
            <v/>
          </cell>
          <cell r="AP511" t="str">
            <v/>
          </cell>
          <cell r="AQ511" t="str">
            <v/>
          </cell>
          <cell r="AR511" t="str">
            <v/>
          </cell>
          <cell r="AS511" t="str">
            <v/>
          </cell>
          <cell r="AT511" t="str">
            <v/>
          </cell>
          <cell r="AU511" t="str">
            <v/>
          </cell>
          <cell r="AV511" t="str">
            <v/>
          </cell>
          <cell r="AW511" t="str">
            <v/>
          </cell>
          <cell r="AX511" t="str">
            <v/>
          </cell>
          <cell r="AY511" t="str">
            <v/>
          </cell>
          <cell r="AZ511" t="str">
            <v/>
          </cell>
          <cell r="BA511" t="str">
            <v/>
          </cell>
          <cell r="BB511" t="str">
            <v/>
          </cell>
          <cell r="BC511" t="str">
            <v/>
          </cell>
        </row>
        <row r="512">
          <cell r="B512" t="str">
            <v>LEVIS - Air</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t="str">
            <v/>
          </cell>
          <cell r="AI512" t="str">
            <v/>
          </cell>
          <cell r="AJ512" t="str">
            <v/>
          </cell>
          <cell r="AK512" t="str">
            <v/>
          </cell>
          <cell r="AL512" t="str">
            <v/>
          </cell>
          <cell r="AM512" t="str">
            <v/>
          </cell>
          <cell r="AN512" t="str">
            <v/>
          </cell>
          <cell r="AO512" t="str">
            <v/>
          </cell>
          <cell r="AP512" t="str">
            <v/>
          </cell>
          <cell r="AQ512" t="str">
            <v/>
          </cell>
          <cell r="AR512" t="str">
            <v/>
          </cell>
          <cell r="AS512" t="str">
            <v/>
          </cell>
          <cell r="AT512" t="str">
            <v/>
          </cell>
          <cell r="AU512" t="str">
            <v/>
          </cell>
          <cell r="AV512" t="str">
            <v/>
          </cell>
          <cell r="AW512" t="str">
            <v/>
          </cell>
          <cell r="AX512" t="str">
            <v/>
          </cell>
          <cell r="AY512" t="str">
            <v/>
          </cell>
          <cell r="AZ512" t="str">
            <v/>
          </cell>
          <cell r="BA512" t="str">
            <v/>
          </cell>
          <cell r="BB512" t="str">
            <v/>
          </cell>
          <cell r="BC512" t="str">
            <v/>
          </cell>
        </row>
        <row r="513">
          <cell r="B513" t="str">
            <v>LEVIS - Sea</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t="str">
            <v/>
          </cell>
          <cell r="AI513" t="str">
            <v/>
          </cell>
          <cell r="AJ513" t="str">
            <v/>
          </cell>
          <cell r="AK513" t="str">
            <v/>
          </cell>
          <cell r="AL513" t="str">
            <v/>
          </cell>
          <cell r="AM513" t="str">
            <v/>
          </cell>
          <cell r="AN513" t="str">
            <v/>
          </cell>
          <cell r="AO513" t="str">
            <v/>
          </cell>
          <cell r="AP513" t="str">
            <v/>
          </cell>
          <cell r="AQ513" t="str">
            <v/>
          </cell>
          <cell r="AR513" t="str">
            <v/>
          </cell>
          <cell r="AS513" t="str">
            <v/>
          </cell>
          <cell r="AT513" t="str">
            <v/>
          </cell>
          <cell r="AU513" t="str">
            <v/>
          </cell>
          <cell r="AV513" t="str">
            <v/>
          </cell>
          <cell r="AW513" t="str">
            <v/>
          </cell>
          <cell r="AX513" t="str">
            <v/>
          </cell>
          <cell r="AY513" t="str">
            <v/>
          </cell>
          <cell r="AZ513" t="str">
            <v/>
          </cell>
          <cell r="BA513" t="str">
            <v/>
          </cell>
          <cell r="BB513" t="str">
            <v/>
          </cell>
          <cell r="BC513" t="str">
            <v/>
          </cell>
        </row>
        <row r="514">
          <cell r="B514" t="str">
            <v>LEVO - Air</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t="str">
            <v/>
          </cell>
          <cell r="AI514" t="str">
            <v/>
          </cell>
          <cell r="AJ514" t="str">
            <v/>
          </cell>
          <cell r="AK514" t="str">
            <v/>
          </cell>
          <cell r="AL514" t="str">
            <v/>
          </cell>
          <cell r="AM514" t="str">
            <v/>
          </cell>
          <cell r="AN514" t="str">
            <v/>
          </cell>
          <cell r="AO514" t="str">
            <v/>
          </cell>
          <cell r="AP514" t="str">
            <v/>
          </cell>
          <cell r="AQ514" t="str">
            <v/>
          </cell>
          <cell r="AR514" t="str">
            <v/>
          </cell>
          <cell r="AS514" t="str">
            <v/>
          </cell>
          <cell r="AT514" t="str">
            <v/>
          </cell>
          <cell r="AU514" t="str">
            <v/>
          </cell>
          <cell r="AV514" t="str">
            <v/>
          </cell>
          <cell r="AW514" t="str">
            <v/>
          </cell>
          <cell r="AX514" t="str">
            <v/>
          </cell>
          <cell r="AY514" t="str">
            <v/>
          </cell>
          <cell r="AZ514" t="str">
            <v/>
          </cell>
          <cell r="BA514" t="str">
            <v/>
          </cell>
          <cell r="BB514" t="str">
            <v/>
          </cell>
          <cell r="BC514" t="str">
            <v/>
          </cell>
        </row>
        <row r="515">
          <cell r="B515" t="str">
            <v>LEVO - Sea</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t="str">
            <v/>
          </cell>
          <cell r="AI515" t="str">
            <v/>
          </cell>
          <cell r="AJ515" t="str">
            <v/>
          </cell>
          <cell r="AK515" t="str">
            <v/>
          </cell>
          <cell r="AL515" t="str">
            <v/>
          </cell>
          <cell r="AM515" t="str">
            <v/>
          </cell>
          <cell r="AN515" t="str">
            <v/>
          </cell>
          <cell r="AO515" t="str">
            <v/>
          </cell>
          <cell r="AP515" t="str">
            <v/>
          </cell>
          <cell r="AQ515" t="str">
            <v/>
          </cell>
          <cell r="AR515" t="str">
            <v/>
          </cell>
          <cell r="AS515" t="str">
            <v/>
          </cell>
          <cell r="AT515" t="str">
            <v/>
          </cell>
          <cell r="AU515" t="str">
            <v/>
          </cell>
          <cell r="AV515" t="str">
            <v/>
          </cell>
          <cell r="AW515" t="str">
            <v/>
          </cell>
          <cell r="AX515" t="str">
            <v/>
          </cell>
          <cell r="AY515" t="str">
            <v/>
          </cell>
          <cell r="AZ515" t="str">
            <v/>
          </cell>
          <cell r="BA515" t="str">
            <v/>
          </cell>
          <cell r="BB515" t="str">
            <v/>
          </cell>
          <cell r="BC515" t="str">
            <v/>
          </cell>
        </row>
        <row r="516">
          <cell r="B516" t="str">
            <v>LIEBRT - Air</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t="str">
            <v/>
          </cell>
          <cell r="AI516" t="str">
            <v/>
          </cell>
          <cell r="AJ516" t="str">
            <v/>
          </cell>
          <cell r="AK516" t="str">
            <v/>
          </cell>
          <cell r="AL516" t="str">
            <v/>
          </cell>
          <cell r="AM516" t="str">
            <v/>
          </cell>
          <cell r="AN516" t="str">
            <v/>
          </cell>
          <cell r="AO516" t="str">
            <v/>
          </cell>
          <cell r="AP516" t="str">
            <v/>
          </cell>
          <cell r="AQ516" t="str">
            <v/>
          </cell>
          <cell r="AR516" t="str">
            <v/>
          </cell>
          <cell r="AS516" t="str">
            <v/>
          </cell>
          <cell r="AT516" t="str">
            <v/>
          </cell>
          <cell r="AU516" t="str">
            <v/>
          </cell>
          <cell r="AV516" t="str">
            <v/>
          </cell>
          <cell r="AW516" t="str">
            <v/>
          </cell>
          <cell r="AX516" t="str">
            <v/>
          </cell>
          <cell r="AY516" t="str">
            <v/>
          </cell>
          <cell r="AZ516" t="str">
            <v/>
          </cell>
          <cell r="BA516" t="str">
            <v/>
          </cell>
          <cell r="BB516" t="str">
            <v/>
          </cell>
          <cell r="BC516" t="str">
            <v/>
          </cell>
        </row>
        <row r="517">
          <cell r="B517" t="str">
            <v>LIEBRT - Sea</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t="str">
            <v/>
          </cell>
          <cell r="AI517" t="str">
            <v/>
          </cell>
          <cell r="AJ517" t="str">
            <v/>
          </cell>
          <cell r="AK517" t="str">
            <v/>
          </cell>
          <cell r="AL517" t="str">
            <v/>
          </cell>
          <cell r="AM517" t="str">
            <v/>
          </cell>
          <cell r="AN517" t="str">
            <v/>
          </cell>
          <cell r="AO517" t="str">
            <v/>
          </cell>
          <cell r="AP517" t="str">
            <v/>
          </cell>
          <cell r="AQ517" t="str">
            <v/>
          </cell>
          <cell r="AR517" t="str">
            <v/>
          </cell>
          <cell r="AS517" t="str">
            <v/>
          </cell>
          <cell r="AT517" t="str">
            <v/>
          </cell>
          <cell r="AU517" t="str">
            <v/>
          </cell>
          <cell r="AV517" t="str">
            <v/>
          </cell>
          <cell r="AW517" t="str">
            <v/>
          </cell>
          <cell r="AX517" t="str">
            <v/>
          </cell>
          <cell r="AY517" t="str">
            <v/>
          </cell>
          <cell r="AZ517" t="str">
            <v/>
          </cell>
          <cell r="BA517" t="str">
            <v/>
          </cell>
          <cell r="BB517" t="str">
            <v/>
          </cell>
          <cell r="BC517" t="str">
            <v/>
          </cell>
        </row>
        <row r="518">
          <cell r="B518" t="str">
            <v>LII - Air</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t="str">
            <v/>
          </cell>
          <cell r="AI518" t="str">
            <v/>
          </cell>
          <cell r="AJ518" t="str">
            <v/>
          </cell>
          <cell r="AK518" t="str">
            <v/>
          </cell>
          <cell r="AL518" t="str">
            <v/>
          </cell>
          <cell r="AM518" t="str">
            <v/>
          </cell>
          <cell r="AN518" t="str">
            <v/>
          </cell>
          <cell r="AO518" t="str">
            <v/>
          </cell>
          <cell r="AP518" t="str">
            <v/>
          </cell>
          <cell r="AQ518" t="str">
            <v/>
          </cell>
          <cell r="AR518" t="str">
            <v/>
          </cell>
          <cell r="AS518" t="str">
            <v/>
          </cell>
          <cell r="AT518" t="str">
            <v/>
          </cell>
          <cell r="AU518" t="str">
            <v/>
          </cell>
          <cell r="AV518" t="str">
            <v/>
          </cell>
          <cell r="AW518" t="str">
            <v/>
          </cell>
          <cell r="AX518" t="str">
            <v/>
          </cell>
          <cell r="AY518" t="str">
            <v/>
          </cell>
          <cell r="AZ518" t="str">
            <v/>
          </cell>
          <cell r="BA518" t="str">
            <v/>
          </cell>
          <cell r="BB518" t="str">
            <v/>
          </cell>
          <cell r="BC518" t="str">
            <v/>
          </cell>
        </row>
        <row r="519">
          <cell r="B519" t="str">
            <v>LII - Sea</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t="str">
            <v/>
          </cell>
          <cell r="AI519" t="str">
            <v/>
          </cell>
          <cell r="AJ519" t="str">
            <v/>
          </cell>
          <cell r="AK519" t="str">
            <v/>
          </cell>
          <cell r="AL519" t="str">
            <v/>
          </cell>
          <cell r="AM519" t="str">
            <v/>
          </cell>
          <cell r="AN519" t="str">
            <v/>
          </cell>
          <cell r="AO519" t="str">
            <v/>
          </cell>
          <cell r="AP519" t="str">
            <v/>
          </cell>
          <cell r="AQ519" t="str">
            <v/>
          </cell>
          <cell r="AR519" t="str">
            <v/>
          </cell>
          <cell r="AS519" t="str">
            <v/>
          </cell>
          <cell r="AT519" t="str">
            <v/>
          </cell>
          <cell r="AU519" t="str">
            <v/>
          </cell>
          <cell r="AV519" t="str">
            <v/>
          </cell>
          <cell r="AW519" t="str">
            <v/>
          </cell>
          <cell r="AX519" t="str">
            <v/>
          </cell>
          <cell r="AY519" t="str">
            <v/>
          </cell>
          <cell r="AZ519" t="str">
            <v/>
          </cell>
          <cell r="BA519" t="str">
            <v/>
          </cell>
          <cell r="BB519" t="str">
            <v/>
          </cell>
          <cell r="BC519" t="str">
            <v/>
          </cell>
        </row>
        <row r="520">
          <cell r="B520" t="str">
            <v>LIIADP - Air</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t="str">
            <v/>
          </cell>
          <cell r="AI520" t="str">
            <v/>
          </cell>
          <cell r="AJ520" t="str">
            <v/>
          </cell>
          <cell r="AK520" t="str">
            <v/>
          </cell>
          <cell r="AL520" t="str">
            <v/>
          </cell>
          <cell r="AM520" t="str">
            <v/>
          </cell>
          <cell r="AN520" t="str">
            <v/>
          </cell>
          <cell r="AO520" t="str">
            <v/>
          </cell>
          <cell r="AP520" t="str">
            <v/>
          </cell>
          <cell r="AQ520" t="str">
            <v/>
          </cell>
          <cell r="AR520" t="str">
            <v/>
          </cell>
          <cell r="AS520" t="str">
            <v/>
          </cell>
          <cell r="AT520" t="str">
            <v/>
          </cell>
          <cell r="AU520" t="str">
            <v/>
          </cell>
          <cell r="AV520" t="str">
            <v/>
          </cell>
          <cell r="AW520" t="str">
            <v/>
          </cell>
          <cell r="AX520" t="str">
            <v/>
          </cell>
          <cell r="AY520" t="str">
            <v/>
          </cell>
          <cell r="AZ520" t="str">
            <v/>
          </cell>
          <cell r="BA520" t="str">
            <v/>
          </cell>
          <cell r="BB520" t="str">
            <v/>
          </cell>
          <cell r="BC520" t="str">
            <v/>
          </cell>
        </row>
        <row r="521">
          <cell r="B521" t="str">
            <v>LIIADP - Sea</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t="str">
            <v/>
          </cell>
          <cell r="AI521" t="str">
            <v/>
          </cell>
          <cell r="AJ521" t="str">
            <v/>
          </cell>
          <cell r="AK521" t="str">
            <v/>
          </cell>
          <cell r="AL521" t="str">
            <v/>
          </cell>
          <cell r="AM521" t="str">
            <v/>
          </cell>
          <cell r="AN521" t="str">
            <v/>
          </cell>
          <cell r="AO521" t="str">
            <v/>
          </cell>
          <cell r="AP521" t="str">
            <v/>
          </cell>
          <cell r="AQ521" t="str">
            <v/>
          </cell>
          <cell r="AR521" t="str">
            <v/>
          </cell>
          <cell r="AS521" t="str">
            <v/>
          </cell>
          <cell r="AT521" t="str">
            <v/>
          </cell>
          <cell r="AU521" t="str">
            <v/>
          </cell>
          <cell r="AV521" t="str">
            <v/>
          </cell>
          <cell r="AW521" t="str">
            <v/>
          </cell>
          <cell r="AX521" t="str">
            <v/>
          </cell>
          <cell r="AY521" t="str">
            <v/>
          </cell>
          <cell r="AZ521" t="str">
            <v/>
          </cell>
          <cell r="BA521" t="str">
            <v/>
          </cell>
          <cell r="BB521" t="str">
            <v/>
          </cell>
          <cell r="BC521" t="str">
            <v/>
          </cell>
        </row>
        <row r="522">
          <cell r="B522" t="str">
            <v>LIICO - Air</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t="str">
            <v/>
          </cell>
          <cell r="AI522" t="str">
            <v/>
          </cell>
          <cell r="AJ522" t="str">
            <v/>
          </cell>
          <cell r="AK522" t="str">
            <v/>
          </cell>
          <cell r="AL522" t="str">
            <v/>
          </cell>
          <cell r="AM522" t="str">
            <v/>
          </cell>
          <cell r="AN522" t="str">
            <v/>
          </cell>
          <cell r="AO522" t="str">
            <v/>
          </cell>
          <cell r="AP522" t="str">
            <v/>
          </cell>
          <cell r="AQ522" t="str">
            <v/>
          </cell>
          <cell r="AR522" t="str">
            <v/>
          </cell>
          <cell r="AS522" t="str">
            <v/>
          </cell>
          <cell r="AT522" t="str">
            <v/>
          </cell>
          <cell r="AU522" t="str">
            <v/>
          </cell>
          <cell r="AV522" t="str">
            <v/>
          </cell>
          <cell r="AW522" t="str">
            <v/>
          </cell>
          <cell r="AX522" t="str">
            <v/>
          </cell>
          <cell r="AY522" t="str">
            <v/>
          </cell>
          <cell r="AZ522" t="str">
            <v/>
          </cell>
          <cell r="BA522" t="str">
            <v/>
          </cell>
          <cell r="BB522" t="str">
            <v/>
          </cell>
          <cell r="BC522" t="str">
            <v/>
          </cell>
        </row>
        <row r="523">
          <cell r="B523" t="str">
            <v>LIICO - Sea</v>
          </cell>
          <cell r="C523">
            <v>0</v>
          </cell>
          <cell r="D523">
            <v>0</v>
          </cell>
          <cell r="E523">
            <v>1</v>
          </cell>
          <cell r="F523">
            <v>0</v>
          </cell>
          <cell r="G523">
            <v>0</v>
          </cell>
          <cell r="H523">
            <v>0</v>
          </cell>
          <cell r="I523">
            <v>0</v>
          </cell>
          <cell r="J523">
            <v>0</v>
          </cell>
          <cell r="K523">
            <v>0</v>
          </cell>
          <cell r="L523">
            <v>0</v>
          </cell>
          <cell r="M523">
            <v>0</v>
          </cell>
          <cell r="N523">
            <v>0</v>
          </cell>
          <cell r="O523">
            <v>0</v>
          </cell>
          <cell r="P523">
            <v>0</v>
          </cell>
          <cell r="Q523">
            <v>1</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t="str">
            <v/>
          </cell>
          <cell r="AI523" t="str">
            <v/>
          </cell>
          <cell r="AJ523" t="str">
            <v/>
          </cell>
          <cell r="AK523" t="str">
            <v/>
          </cell>
          <cell r="AL523" t="str">
            <v/>
          </cell>
          <cell r="AM523" t="str">
            <v/>
          </cell>
          <cell r="AN523" t="str">
            <v/>
          </cell>
          <cell r="AO523" t="str">
            <v/>
          </cell>
          <cell r="AP523" t="str">
            <v/>
          </cell>
          <cell r="AQ523" t="str">
            <v/>
          </cell>
          <cell r="AR523" t="str">
            <v/>
          </cell>
          <cell r="AS523" t="str">
            <v/>
          </cell>
          <cell r="AT523" t="str">
            <v/>
          </cell>
          <cell r="AU523" t="str">
            <v/>
          </cell>
          <cell r="AV523" t="str">
            <v/>
          </cell>
          <cell r="AW523" t="str">
            <v/>
          </cell>
          <cell r="AX523" t="str">
            <v/>
          </cell>
          <cell r="AY523" t="str">
            <v/>
          </cell>
          <cell r="AZ523" t="str">
            <v/>
          </cell>
          <cell r="BA523" t="str">
            <v/>
          </cell>
          <cell r="BB523" t="str">
            <v/>
          </cell>
          <cell r="BC523" t="str">
            <v/>
          </cell>
        </row>
        <row r="524">
          <cell r="B524" t="str">
            <v>LIIRE - Air</v>
          </cell>
          <cell r="C524">
            <v>0</v>
          </cell>
          <cell r="D524">
            <v>0</v>
          </cell>
          <cell r="E524">
            <v>2</v>
          </cell>
          <cell r="F524">
            <v>0</v>
          </cell>
          <cell r="G524">
            <v>0</v>
          </cell>
          <cell r="H524">
            <v>1</v>
          </cell>
          <cell r="I524">
            <v>0</v>
          </cell>
          <cell r="J524">
            <v>0</v>
          </cell>
          <cell r="K524">
            <v>0</v>
          </cell>
          <cell r="L524">
            <v>0</v>
          </cell>
          <cell r="M524">
            <v>0</v>
          </cell>
          <cell r="N524">
            <v>0</v>
          </cell>
          <cell r="O524">
            <v>1</v>
          </cell>
          <cell r="P524">
            <v>0</v>
          </cell>
          <cell r="Q524">
            <v>0</v>
          </cell>
          <cell r="R524">
            <v>0</v>
          </cell>
          <cell r="S524">
            <v>1</v>
          </cell>
          <cell r="T524">
            <v>0</v>
          </cell>
          <cell r="U524">
            <v>0</v>
          </cell>
          <cell r="V524">
            <v>0</v>
          </cell>
          <cell r="W524">
            <v>0</v>
          </cell>
          <cell r="X524">
            <v>0</v>
          </cell>
          <cell r="Y524">
            <v>1</v>
          </cell>
          <cell r="Z524">
            <v>0</v>
          </cell>
          <cell r="AA524">
            <v>0</v>
          </cell>
          <cell r="AB524">
            <v>0</v>
          </cell>
          <cell r="AC524">
            <v>1</v>
          </cell>
          <cell r="AD524">
            <v>0</v>
          </cell>
          <cell r="AE524">
            <v>0</v>
          </cell>
          <cell r="AF524">
            <v>1</v>
          </cell>
          <cell r="AG524">
            <v>0</v>
          </cell>
          <cell r="AH524" t="str">
            <v/>
          </cell>
          <cell r="AI524" t="str">
            <v/>
          </cell>
          <cell r="AJ524" t="str">
            <v/>
          </cell>
          <cell r="AK524" t="str">
            <v/>
          </cell>
          <cell r="AL524" t="str">
            <v/>
          </cell>
          <cell r="AM524" t="str">
            <v/>
          </cell>
          <cell r="AN524" t="str">
            <v/>
          </cell>
          <cell r="AO524" t="str">
            <v/>
          </cell>
          <cell r="AP524" t="str">
            <v/>
          </cell>
          <cell r="AQ524" t="str">
            <v/>
          </cell>
          <cell r="AR524" t="str">
            <v/>
          </cell>
          <cell r="AS524" t="str">
            <v/>
          </cell>
          <cell r="AT524" t="str">
            <v/>
          </cell>
          <cell r="AU524" t="str">
            <v/>
          </cell>
          <cell r="AV524" t="str">
            <v/>
          </cell>
          <cell r="AW524" t="str">
            <v/>
          </cell>
          <cell r="AX524" t="str">
            <v/>
          </cell>
          <cell r="AY524" t="str">
            <v/>
          </cell>
          <cell r="AZ524" t="str">
            <v/>
          </cell>
          <cell r="BA524" t="str">
            <v/>
          </cell>
          <cell r="BB524" t="str">
            <v/>
          </cell>
          <cell r="BC524" t="str">
            <v/>
          </cell>
        </row>
        <row r="525">
          <cell r="B525" t="str">
            <v>LIIRE - Sea</v>
          </cell>
          <cell r="C525">
            <v>0</v>
          </cell>
          <cell r="D525">
            <v>0</v>
          </cell>
          <cell r="E525">
            <v>1</v>
          </cell>
          <cell r="F525">
            <v>0</v>
          </cell>
          <cell r="G525">
            <v>0</v>
          </cell>
          <cell r="H525">
            <v>0</v>
          </cell>
          <cell r="I525">
            <v>1</v>
          </cell>
          <cell r="J525">
            <v>0</v>
          </cell>
          <cell r="K525">
            <v>0</v>
          </cell>
          <cell r="L525">
            <v>0</v>
          </cell>
          <cell r="M525">
            <v>1</v>
          </cell>
          <cell r="N525">
            <v>0</v>
          </cell>
          <cell r="O525">
            <v>0</v>
          </cell>
          <cell r="P525">
            <v>0</v>
          </cell>
          <cell r="Q525">
            <v>3</v>
          </cell>
          <cell r="R525">
            <v>0</v>
          </cell>
          <cell r="S525">
            <v>0</v>
          </cell>
          <cell r="T525">
            <v>0</v>
          </cell>
          <cell r="U525">
            <v>0</v>
          </cell>
          <cell r="V525">
            <v>1</v>
          </cell>
          <cell r="W525">
            <v>0</v>
          </cell>
          <cell r="X525">
            <v>1</v>
          </cell>
          <cell r="Y525">
            <v>1</v>
          </cell>
          <cell r="Z525">
            <v>1</v>
          </cell>
          <cell r="AA525">
            <v>0</v>
          </cell>
          <cell r="AB525">
            <v>0</v>
          </cell>
          <cell r="AC525">
            <v>1</v>
          </cell>
          <cell r="AD525">
            <v>0</v>
          </cell>
          <cell r="AE525">
            <v>0</v>
          </cell>
          <cell r="AF525">
            <v>1</v>
          </cell>
          <cell r="AG525">
            <v>1</v>
          </cell>
          <cell r="AH525" t="str">
            <v/>
          </cell>
          <cell r="AI525" t="str">
            <v/>
          </cell>
          <cell r="AJ525" t="str">
            <v/>
          </cell>
          <cell r="AK525" t="str">
            <v/>
          </cell>
          <cell r="AL525" t="str">
            <v/>
          </cell>
          <cell r="AM525" t="str">
            <v/>
          </cell>
          <cell r="AN525" t="str">
            <v/>
          </cell>
          <cell r="AO525" t="str">
            <v/>
          </cell>
          <cell r="AP525" t="str">
            <v/>
          </cell>
          <cell r="AQ525" t="str">
            <v/>
          </cell>
          <cell r="AR525" t="str">
            <v/>
          </cell>
          <cell r="AS525" t="str">
            <v/>
          </cell>
          <cell r="AT525" t="str">
            <v/>
          </cell>
          <cell r="AU525" t="str">
            <v/>
          </cell>
          <cell r="AV525" t="str">
            <v/>
          </cell>
          <cell r="AW525" t="str">
            <v/>
          </cell>
          <cell r="AX525" t="str">
            <v/>
          </cell>
          <cell r="AY525" t="str">
            <v/>
          </cell>
          <cell r="AZ525" t="str">
            <v/>
          </cell>
          <cell r="BA525" t="str">
            <v/>
          </cell>
          <cell r="BB525" t="str">
            <v/>
          </cell>
          <cell r="BC525" t="str">
            <v/>
          </cell>
        </row>
        <row r="526">
          <cell r="B526" t="str">
            <v>LIIWWR - Air</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t="str">
            <v/>
          </cell>
          <cell r="AI526" t="str">
            <v/>
          </cell>
          <cell r="AJ526" t="str">
            <v/>
          </cell>
          <cell r="AK526" t="str">
            <v/>
          </cell>
          <cell r="AL526" t="str">
            <v/>
          </cell>
          <cell r="AM526" t="str">
            <v/>
          </cell>
          <cell r="AN526" t="str">
            <v/>
          </cell>
          <cell r="AO526" t="str">
            <v/>
          </cell>
          <cell r="AP526" t="str">
            <v/>
          </cell>
          <cell r="AQ526" t="str">
            <v/>
          </cell>
          <cell r="AR526" t="str">
            <v/>
          </cell>
          <cell r="AS526" t="str">
            <v/>
          </cell>
          <cell r="AT526" t="str">
            <v/>
          </cell>
          <cell r="AU526" t="str">
            <v/>
          </cell>
          <cell r="AV526" t="str">
            <v/>
          </cell>
          <cell r="AW526" t="str">
            <v/>
          </cell>
          <cell r="AX526" t="str">
            <v/>
          </cell>
          <cell r="AY526" t="str">
            <v/>
          </cell>
          <cell r="AZ526" t="str">
            <v/>
          </cell>
          <cell r="BA526" t="str">
            <v/>
          </cell>
          <cell r="BB526" t="str">
            <v/>
          </cell>
          <cell r="BC526" t="str">
            <v/>
          </cell>
        </row>
        <row r="527">
          <cell r="B527" t="str">
            <v>LIIWWR - Sea</v>
          </cell>
          <cell r="C527">
            <v>0</v>
          </cell>
          <cell r="D527">
            <v>0</v>
          </cell>
          <cell r="E527">
            <v>0</v>
          </cell>
          <cell r="F527">
            <v>0</v>
          </cell>
          <cell r="G527">
            <v>0</v>
          </cell>
          <cell r="H527">
            <v>0</v>
          </cell>
          <cell r="I527">
            <v>1</v>
          </cell>
          <cell r="J527">
            <v>0</v>
          </cell>
          <cell r="K527">
            <v>0</v>
          </cell>
          <cell r="L527">
            <v>0</v>
          </cell>
          <cell r="M527">
            <v>0</v>
          </cell>
          <cell r="N527">
            <v>1</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1</v>
          </cell>
          <cell r="AD527">
            <v>0</v>
          </cell>
          <cell r="AE527">
            <v>0</v>
          </cell>
          <cell r="AF527">
            <v>0</v>
          </cell>
          <cell r="AG527">
            <v>0</v>
          </cell>
          <cell r="AH527" t="str">
            <v/>
          </cell>
          <cell r="AI527" t="str">
            <v/>
          </cell>
          <cell r="AJ527" t="str">
            <v/>
          </cell>
          <cell r="AK527" t="str">
            <v/>
          </cell>
          <cell r="AL527" t="str">
            <v/>
          </cell>
          <cell r="AM527" t="str">
            <v/>
          </cell>
          <cell r="AN527" t="str">
            <v/>
          </cell>
          <cell r="AO527" t="str">
            <v/>
          </cell>
          <cell r="AP527" t="str">
            <v/>
          </cell>
          <cell r="AQ527" t="str">
            <v/>
          </cell>
          <cell r="AR527" t="str">
            <v/>
          </cell>
          <cell r="AS527" t="str">
            <v/>
          </cell>
          <cell r="AT527" t="str">
            <v/>
          </cell>
          <cell r="AU527" t="str">
            <v/>
          </cell>
          <cell r="AV527" t="str">
            <v/>
          </cell>
          <cell r="AW527" t="str">
            <v/>
          </cell>
          <cell r="AX527" t="str">
            <v/>
          </cell>
          <cell r="AY527" t="str">
            <v/>
          </cell>
          <cell r="AZ527" t="str">
            <v/>
          </cell>
          <cell r="BA527" t="str">
            <v/>
          </cell>
          <cell r="BB527" t="str">
            <v/>
          </cell>
          <cell r="BC527" t="str">
            <v/>
          </cell>
        </row>
        <row r="528">
          <cell r="B528" t="str">
            <v>LIMIT - Air</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t="str">
            <v/>
          </cell>
          <cell r="AI528" t="str">
            <v/>
          </cell>
          <cell r="AJ528" t="str">
            <v/>
          </cell>
          <cell r="AK528" t="str">
            <v/>
          </cell>
          <cell r="AL528" t="str">
            <v/>
          </cell>
          <cell r="AM528" t="str">
            <v/>
          </cell>
          <cell r="AN528" t="str">
            <v/>
          </cell>
          <cell r="AO528" t="str">
            <v/>
          </cell>
          <cell r="AP528" t="str">
            <v/>
          </cell>
          <cell r="AQ528" t="str">
            <v/>
          </cell>
          <cell r="AR528" t="str">
            <v/>
          </cell>
          <cell r="AS528" t="str">
            <v/>
          </cell>
          <cell r="AT528" t="str">
            <v/>
          </cell>
          <cell r="AU528" t="str">
            <v/>
          </cell>
          <cell r="AV528" t="str">
            <v/>
          </cell>
          <cell r="AW528" t="str">
            <v/>
          </cell>
          <cell r="AX528" t="str">
            <v/>
          </cell>
          <cell r="AY528" t="str">
            <v/>
          </cell>
          <cell r="AZ528" t="str">
            <v/>
          </cell>
          <cell r="BA528" t="str">
            <v/>
          </cell>
          <cell r="BB528" t="str">
            <v/>
          </cell>
          <cell r="BC528" t="str">
            <v/>
          </cell>
        </row>
        <row r="529">
          <cell r="B529" t="str">
            <v>LIMIT - Sea</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t="str">
            <v/>
          </cell>
          <cell r="AI529" t="str">
            <v/>
          </cell>
          <cell r="AJ529" t="str">
            <v/>
          </cell>
          <cell r="AK529" t="str">
            <v/>
          </cell>
          <cell r="AL529" t="str">
            <v/>
          </cell>
          <cell r="AM529" t="str">
            <v/>
          </cell>
          <cell r="AN529" t="str">
            <v/>
          </cell>
          <cell r="AO529" t="str">
            <v/>
          </cell>
          <cell r="AP529" t="str">
            <v/>
          </cell>
          <cell r="AQ529" t="str">
            <v/>
          </cell>
          <cell r="AR529" t="str">
            <v/>
          </cell>
          <cell r="AS529" t="str">
            <v/>
          </cell>
          <cell r="AT529" t="str">
            <v/>
          </cell>
          <cell r="AU529" t="str">
            <v/>
          </cell>
          <cell r="AV529" t="str">
            <v/>
          </cell>
          <cell r="AW529" t="str">
            <v/>
          </cell>
          <cell r="AX529" t="str">
            <v/>
          </cell>
          <cell r="AY529" t="str">
            <v/>
          </cell>
          <cell r="AZ529" t="str">
            <v/>
          </cell>
          <cell r="BA529" t="str">
            <v/>
          </cell>
          <cell r="BB529" t="str">
            <v/>
          </cell>
          <cell r="BC529" t="str">
            <v/>
          </cell>
        </row>
        <row r="530">
          <cell r="B530" t="str">
            <v>LIZINC - Air</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t="str">
            <v/>
          </cell>
          <cell r="AI530" t="str">
            <v/>
          </cell>
          <cell r="AJ530" t="str">
            <v/>
          </cell>
          <cell r="AK530" t="str">
            <v/>
          </cell>
          <cell r="AL530" t="str">
            <v/>
          </cell>
          <cell r="AM530" t="str">
            <v/>
          </cell>
          <cell r="AN530" t="str">
            <v/>
          </cell>
          <cell r="AO530" t="str">
            <v/>
          </cell>
          <cell r="AP530" t="str">
            <v/>
          </cell>
          <cell r="AQ530" t="str">
            <v/>
          </cell>
          <cell r="AR530" t="str">
            <v/>
          </cell>
          <cell r="AS530" t="str">
            <v/>
          </cell>
          <cell r="AT530" t="str">
            <v/>
          </cell>
          <cell r="AU530" t="str">
            <v/>
          </cell>
          <cell r="AV530" t="str">
            <v/>
          </cell>
          <cell r="AW530" t="str">
            <v/>
          </cell>
          <cell r="AX530" t="str">
            <v/>
          </cell>
          <cell r="AY530" t="str">
            <v/>
          </cell>
          <cell r="AZ530" t="str">
            <v/>
          </cell>
          <cell r="BA530" t="str">
            <v/>
          </cell>
          <cell r="BB530" t="str">
            <v/>
          </cell>
          <cell r="BC530" t="str">
            <v/>
          </cell>
        </row>
        <row r="531">
          <cell r="B531" t="str">
            <v>LIZINC - Sea</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t="str">
            <v/>
          </cell>
          <cell r="AI531" t="str">
            <v/>
          </cell>
          <cell r="AJ531" t="str">
            <v/>
          </cell>
          <cell r="AK531" t="str">
            <v/>
          </cell>
          <cell r="AL531" t="str">
            <v/>
          </cell>
          <cell r="AM531" t="str">
            <v/>
          </cell>
          <cell r="AN531" t="str">
            <v/>
          </cell>
          <cell r="AO531" t="str">
            <v/>
          </cell>
          <cell r="AP531" t="str">
            <v/>
          </cell>
          <cell r="AQ531" t="str">
            <v/>
          </cell>
          <cell r="AR531" t="str">
            <v/>
          </cell>
          <cell r="AS531" t="str">
            <v/>
          </cell>
          <cell r="AT531" t="str">
            <v/>
          </cell>
          <cell r="AU531" t="str">
            <v/>
          </cell>
          <cell r="AV531" t="str">
            <v/>
          </cell>
          <cell r="AW531" t="str">
            <v/>
          </cell>
          <cell r="AX531" t="str">
            <v/>
          </cell>
          <cell r="AY531" t="str">
            <v/>
          </cell>
          <cell r="AZ531" t="str">
            <v/>
          </cell>
          <cell r="BA531" t="str">
            <v/>
          </cell>
          <cell r="BB531" t="str">
            <v/>
          </cell>
          <cell r="BC531" t="str">
            <v/>
          </cell>
        </row>
        <row r="532">
          <cell r="B532" t="str">
            <v>LLBEAN - Air</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t="str">
            <v/>
          </cell>
          <cell r="AI532" t="str">
            <v/>
          </cell>
          <cell r="AJ532" t="str">
            <v/>
          </cell>
          <cell r="AK532" t="str">
            <v/>
          </cell>
          <cell r="AL532" t="str">
            <v/>
          </cell>
          <cell r="AM532" t="str">
            <v/>
          </cell>
          <cell r="AN532" t="str">
            <v/>
          </cell>
          <cell r="AO532" t="str">
            <v/>
          </cell>
          <cell r="AP532" t="str">
            <v/>
          </cell>
          <cell r="AQ532" t="str">
            <v/>
          </cell>
          <cell r="AR532" t="str">
            <v/>
          </cell>
          <cell r="AS532" t="str">
            <v/>
          </cell>
          <cell r="AT532" t="str">
            <v/>
          </cell>
          <cell r="AU532" t="str">
            <v/>
          </cell>
          <cell r="AV532" t="str">
            <v/>
          </cell>
          <cell r="AW532" t="str">
            <v/>
          </cell>
          <cell r="AX532" t="str">
            <v/>
          </cell>
          <cell r="AY532" t="str">
            <v/>
          </cell>
          <cell r="AZ532" t="str">
            <v/>
          </cell>
          <cell r="BA532" t="str">
            <v/>
          </cell>
          <cell r="BB532" t="str">
            <v/>
          </cell>
          <cell r="BC532" t="str">
            <v/>
          </cell>
        </row>
        <row r="533">
          <cell r="B533" t="str">
            <v>LLBEAN - Sea</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t="str">
            <v/>
          </cell>
          <cell r="AI533" t="str">
            <v/>
          </cell>
          <cell r="AJ533" t="str">
            <v/>
          </cell>
          <cell r="AK533" t="str">
            <v/>
          </cell>
          <cell r="AL533" t="str">
            <v/>
          </cell>
          <cell r="AM533" t="str">
            <v/>
          </cell>
          <cell r="AN533" t="str">
            <v/>
          </cell>
          <cell r="AO533" t="str">
            <v/>
          </cell>
          <cell r="AP533" t="str">
            <v/>
          </cell>
          <cell r="AQ533" t="str">
            <v/>
          </cell>
          <cell r="AR533" t="str">
            <v/>
          </cell>
          <cell r="AS533" t="str">
            <v/>
          </cell>
          <cell r="AT533" t="str">
            <v/>
          </cell>
          <cell r="AU533" t="str">
            <v/>
          </cell>
          <cell r="AV533" t="str">
            <v/>
          </cell>
          <cell r="AW533" t="str">
            <v/>
          </cell>
          <cell r="AX533" t="str">
            <v/>
          </cell>
          <cell r="AY533" t="str">
            <v/>
          </cell>
          <cell r="AZ533" t="str">
            <v/>
          </cell>
          <cell r="BA533" t="str">
            <v/>
          </cell>
          <cell r="BB533" t="str">
            <v/>
          </cell>
          <cell r="BC533" t="str">
            <v/>
          </cell>
        </row>
        <row r="534">
          <cell r="B534" t="str">
            <v>LLBHKG - Air</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t="str">
            <v/>
          </cell>
          <cell r="AI534" t="str">
            <v/>
          </cell>
          <cell r="AJ534" t="str">
            <v/>
          </cell>
          <cell r="AK534" t="str">
            <v/>
          </cell>
          <cell r="AL534" t="str">
            <v/>
          </cell>
          <cell r="AM534" t="str">
            <v/>
          </cell>
          <cell r="AN534" t="str">
            <v/>
          </cell>
          <cell r="AO534" t="str">
            <v/>
          </cell>
          <cell r="AP534" t="str">
            <v/>
          </cell>
          <cell r="AQ534" t="str">
            <v/>
          </cell>
          <cell r="AR534" t="str">
            <v/>
          </cell>
          <cell r="AS534" t="str">
            <v/>
          </cell>
          <cell r="AT534" t="str">
            <v/>
          </cell>
          <cell r="AU534" t="str">
            <v/>
          </cell>
          <cell r="AV534" t="str">
            <v/>
          </cell>
          <cell r="AW534" t="str">
            <v/>
          </cell>
          <cell r="AX534" t="str">
            <v/>
          </cell>
          <cell r="AY534" t="str">
            <v/>
          </cell>
          <cell r="AZ534" t="str">
            <v/>
          </cell>
          <cell r="BA534" t="str">
            <v/>
          </cell>
          <cell r="BB534" t="str">
            <v/>
          </cell>
          <cell r="BC534" t="str">
            <v/>
          </cell>
        </row>
        <row r="535">
          <cell r="B535" t="str">
            <v>LLBHKG - Sea</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t="str">
            <v/>
          </cell>
          <cell r="AI535" t="str">
            <v/>
          </cell>
          <cell r="AJ535" t="str">
            <v/>
          </cell>
          <cell r="AK535" t="str">
            <v/>
          </cell>
          <cell r="AL535" t="str">
            <v/>
          </cell>
          <cell r="AM535" t="str">
            <v/>
          </cell>
          <cell r="AN535" t="str">
            <v/>
          </cell>
          <cell r="AO535" t="str">
            <v/>
          </cell>
          <cell r="AP535" t="str">
            <v/>
          </cell>
          <cell r="AQ535" t="str">
            <v/>
          </cell>
          <cell r="AR535" t="str">
            <v/>
          </cell>
          <cell r="AS535" t="str">
            <v/>
          </cell>
          <cell r="AT535" t="str">
            <v/>
          </cell>
          <cell r="AU535" t="str">
            <v/>
          </cell>
          <cell r="AV535" t="str">
            <v/>
          </cell>
          <cell r="AW535" t="str">
            <v/>
          </cell>
          <cell r="AX535" t="str">
            <v/>
          </cell>
          <cell r="AY535" t="str">
            <v/>
          </cell>
          <cell r="AZ535" t="str">
            <v/>
          </cell>
          <cell r="BA535" t="str">
            <v/>
          </cell>
          <cell r="BB535" t="str">
            <v/>
          </cell>
          <cell r="BC535" t="str">
            <v/>
          </cell>
        </row>
        <row r="536">
          <cell r="B536" t="str">
            <v>LLSXAN - Air</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t="str">
            <v/>
          </cell>
          <cell r="AI536" t="str">
            <v/>
          </cell>
          <cell r="AJ536" t="str">
            <v/>
          </cell>
          <cell r="AK536" t="str">
            <v/>
          </cell>
          <cell r="AL536" t="str">
            <v/>
          </cell>
          <cell r="AM536" t="str">
            <v/>
          </cell>
          <cell r="AN536" t="str">
            <v/>
          </cell>
          <cell r="AO536" t="str">
            <v/>
          </cell>
          <cell r="AP536" t="str">
            <v/>
          </cell>
          <cell r="AQ536" t="str">
            <v/>
          </cell>
          <cell r="AR536" t="str">
            <v/>
          </cell>
          <cell r="AS536" t="str">
            <v/>
          </cell>
          <cell r="AT536" t="str">
            <v/>
          </cell>
          <cell r="AU536" t="str">
            <v/>
          </cell>
          <cell r="AV536" t="str">
            <v/>
          </cell>
          <cell r="AW536" t="str">
            <v/>
          </cell>
          <cell r="AX536" t="str">
            <v/>
          </cell>
          <cell r="AY536" t="str">
            <v/>
          </cell>
          <cell r="AZ536" t="str">
            <v/>
          </cell>
          <cell r="BA536" t="str">
            <v/>
          </cell>
          <cell r="BB536" t="str">
            <v/>
          </cell>
          <cell r="BC536" t="str">
            <v/>
          </cell>
        </row>
        <row r="537">
          <cell r="B537" t="str">
            <v>LLSXAN - Sea</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t="str">
            <v/>
          </cell>
          <cell r="AI537" t="str">
            <v/>
          </cell>
          <cell r="AJ537" t="str">
            <v/>
          </cell>
          <cell r="AK537" t="str">
            <v/>
          </cell>
          <cell r="AL537" t="str">
            <v/>
          </cell>
          <cell r="AM537" t="str">
            <v/>
          </cell>
          <cell r="AN537" t="str">
            <v/>
          </cell>
          <cell r="AO537" t="str">
            <v/>
          </cell>
          <cell r="AP537" t="str">
            <v/>
          </cell>
          <cell r="AQ537" t="str">
            <v/>
          </cell>
          <cell r="AR537" t="str">
            <v/>
          </cell>
          <cell r="AS537" t="str">
            <v/>
          </cell>
          <cell r="AT537" t="str">
            <v/>
          </cell>
          <cell r="AU537" t="str">
            <v/>
          </cell>
          <cell r="AV537" t="str">
            <v/>
          </cell>
          <cell r="AW537" t="str">
            <v/>
          </cell>
          <cell r="AX537" t="str">
            <v/>
          </cell>
          <cell r="AY537" t="str">
            <v/>
          </cell>
          <cell r="AZ537" t="str">
            <v/>
          </cell>
          <cell r="BA537" t="str">
            <v/>
          </cell>
          <cell r="BB537" t="str">
            <v/>
          </cell>
          <cell r="BC537" t="str">
            <v/>
          </cell>
        </row>
        <row r="538">
          <cell r="B538" t="str">
            <v>LMAG - Air</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t="str">
            <v/>
          </cell>
          <cell r="AI538" t="str">
            <v/>
          </cell>
          <cell r="AJ538" t="str">
            <v/>
          </cell>
          <cell r="AK538" t="str">
            <v/>
          </cell>
          <cell r="AL538" t="str">
            <v/>
          </cell>
          <cell r="AM538" t="str">
            <v/>
          </cell>
          <cell r="AN538" t="str">
            <v/>
          </cell>
          <cell r="AO538" t="str">
            <v/>
          </cell>
          <cell r="AP538" t="str">
            <v/>
          </cell>
          <cell r="AQ538" t="str">
            <v/>
          </cell>
          <cell r="AR538" t="str">
            <v/>
          </cell>
          <cell r="AS538" t="str">
            <v/>
          </cell>
          <cell r="AT538" t="str">
            <v/>
          </cell>
          <cell r="AU538" t="str">
            <v/>
          </cell>
          <cell r="AV538" t="str">
            <v/>
          </cell>
          <cell r="AW538" t="str">
            <v/>
          </cell>
          <cell r="AX538" t="str">
            <v/>
          </cell>
          <cell r="AY538" t="str">
            <v/>
          </cell>
          <cell r="AZ538" t="str">
            <v/>
          </cell>
          <cell r="BA538" t="str">
            <v/>
          </cell>
          <cell r="BB538" t="str">
            <v/>
          </cell>
          <cell r="BC538" t="str">
            <v/>
          </cell>
        </row>
        <row r="539">
          <cell r="B539" t="str">
            <v>LMAG - Sea</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t="str">
            <v/>
          </cell>
          <cell r="AI539" t="str">
            <v/>
          </cell>
          <cell r="AJ539" t="str">
            <v/>
          </cell>
          <cell r="AK539" t="str">
            <v/>
          </cell>
          <cell r="AL539" t="str">
            <v/>
          </cell>
          <cell r="AM539" t="str">
            <v/>
          </cell>
          <cell r="AN539" t="str">
            <v/>
          </cell>
          <cell r="AO539" t="str">
            <v/>
          </cell>
          <cell r="AP539" t="str">
            <v/>
          </cell>
          <cell r="AQ539" t="str">
            <v/>
          </cell>
          <cell r="AR539" t="str">
            <v/>
          </cell>
          <cell r="AS539" t="str">
            <v/>
          </cell>
          <cell r="AT539" t="str">
            <v/>
          </cell>
          <cell r="AU539" t="str">
            <v/>
          </cell>
          <cell r="AV539" t="str">
            <v/>
          </cell>
          <cell r="AW539" t="str">
            <v/>
          </cell>
          <cell r="AX539" t="str">
            <v/>
          </cell>
          <cell r="AY539" t="str">
            <v/>
          </cell>
          <cell r="AZ539" t="str">
            <v/>
          </cell>
          <cell r="BA539" t="str">
            <v/>
          </cell>
          <cell r="BB539" t="str">
            <v/>
          </cell>
          <cell r="BC539" t="str">
            <v/>
          </cell>
        </row>
        <row r="540">
          <cell r="B540" t="str">
            <v>LNK - Air</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t="str">
            <v/>
          </cell>
          <cell r="AI540" t="str">
            <v/>
          </cell>
          <cell r="AJ540" t="str">
            <v/>
          </cell>
          <cell r="AK540" t="str">
            <v/>
          </cell>
          <cell r="AL540" t="str">
            <v/>
          </cell>
          <cell r="AM540" t="str">
            <v/>
          </cell>
          <cell r="AN540" t="str">
            <v/>
          </cell>
          <cell r="AO540" t="str">
            <v/>
          </cell>
          <cell r="AP540" t="str">
            <v/>
          </cell>
          <cell r="AQ540" t="str">
            <v/>
          </cell>
          <cell r="AR540" t="str">
            <v/>
          </cell>
          <cell r="AS540" t="str">
            <v/>
          </cell>
          <cell r="AT540" t="str">
            <v/>
          </cell>
          <cell r="AU540" t="str">
            <v/>
          </cell>
          <cell r="AV540" t="str">
            <v/>
          </cell>
          <cell r="AW540" t="str">
            <v/>
          </cell>
          <cell r="AX540" t="str">
            <v/>
          </cell>
          <cell r="AY540" t="str">
            <v/>
          </cell>
          <cell r="AZ540" t="str">
            <v/>
          </cell>
          <cell r="BA540" t="str">
            <v/>
          </cell>
          <cell r="BB540" t="str">
            <v/>
          </cell>
          <cell r="BC540" t="str">
            <v/>
          </cell>
        </row>
        <row r="541">
          <cell r="B541" t="str">
            <v>LNK - Sea</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t="str">
            <v/>
          </cell>
          <cell r="AI541" t="str">
            <v/>
          </cell>
          <cell r="AJ541" t="str">
            <v/>
          </cell>
          <cell r="AK541" t="str">
            <v/>
          </cell>
          <cell r="AL541" t="str">
            <v/>
          </cell>
          <cell r="AM541" t="str">
            <v/>
          </cell>
          <cell r="AN541" t="str">
            <v/>
          </cell>
          <cell r="AO541" t="str">
            <v/>
          </cell>
          <cell r="AP541" t="str">
            <v/>
          </cell>
          <cell r="AQ541" t="str">
            <v/>
          </cell>
          <cell r="AR541" t="str">
            <v/>
          </cell>
          <cell r="AS541" t="str">
            <v/>
          </cell>
          <cell r="AT541" t="str">
            <v/>
          </cell>
          <cell r="AU541" t="str">
            <v/>
          </cell>
          <cell r="AV541" t="str">
            <v/>
          </cell>
          <cell r="AW541" t="str">
            <v/>
          </cell>
          <cell r="AX541" t="str">
            <v/>
          </cell>
          <cell r="AY541" t="str">
            <v/>
          </cell>
          <cell r="AZ541" t="str">
            <v/>
          </cell>
          <cell r="BA541" t="str">
            <v/>
          </cell>
          <cell r="BB541" t="str">
            <v/>
          </cell>
          <cell r="BC541" t="str">
            <v/>
          </cell>
        </row>
        <row r="542">
          <cell r="B542" t="str">
            <v>LNT - Air</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t="str">
            <v/>
          </cell>
          <cell r="AI542" t="str">
            <v/>
          </cell>
          <cell r="AJ542" t="str">
            <v/>
          </cell>
          <cell r="AK542" t="str">
            <v/>
          </cell>
          <cell r="AL542" t="str">
            <v/>
          </cell>
          <cell r="AM542" t="str">
            <v/>
          </cell>
          <cell r="AN542" t="str">
            <v/>
          </cell>
          <cell r="AO542" t="str">
            <v/>
          </cell>
          <cell r="AP542" t="str">
            <v/>
          </cell>
          <cell r="AQ542" t="str">
            <v/>
          </cell>
          <cell r="AR542" t="str">
            <v/>
          </cell>
          <cell r="AS542" t="str">
            <v/>
          </cell>
          <cell r="AT542" t="str">
            <v/>
          </cell>
          <cell r="AU542" t="str">
            <v/>
          </cell>
          <cell r="AV542" t="str">
            <v/>
          </cell>
          <cell r="AW542" t="str">
            <v/>
          </cell>
          <cell r="AX542" t="str">
            <v/>
          </cell>
          <cell r="AY542" t="str">
            <v/>
          </cell>
          <cell r="AZ542" t="str">
            <v/>
          </cell>
          <cell r="BA542" t="str">
            <v/>
          </cell>
          <cell r="BB542" t="str">
            <v/>
          </cell>
          <cell r="BC542" t="str">
            <v/>
          </cell>
        </row>
        <row r="543">
          <cell r="B543" t="str">
            <v>LNT - Sea</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t="str">
            <v/>
          </cell>
          <cell r="AI543" t="str">
            <v/>
          </cell>
          <cell r="AJ543" t="str">
            <v/>
          </cell>
          <cell r="AK543" t="str">
            <v/>
          </cell>
          <cell r="AL543" t="str">
            <v/>
          </cell>
          <cell r="AM543" t="str">
            <v/>
          </cell>
          <cell r="AN543" t="str">
            <v/>
          </cell>
          <cell r="AO543" t="str">
            <v/>
          </cell>
          <cell r="AP543" t="str">
            <v/>
          </cell>
          <cell r="AQ543" t="str">
            <v/>
          </cell>
          <cell r="AR543" t="str">
            <v/>
          </cell>
          <cell r="AS543" t="str">
            <v/>
          </cell>
          <cell r="AT543" t="str">
            <v/>
          </cell>
          <cell r="AU543" t="str">
            <v/>
          </cell>
          <cell r="AV543" t="str">
            <v/>
          </cell>
          <cell r="AW543" t="str">
            <v/>
          </cell>
          <cell r="AX543" t="str">
            <v/>
          </cell>
          <cell r="AY543" t="str">
            <v/>
          </cell>
          <cell r="AZ543" t="str">
            <v/>
          </cell>
          <cell r="BA543" t="str">
            <v/>
          </cell>
          <cell r="BB543" t="str">
            <v/>
          </cell>
          <cell r="BC543" t="str">
            <v/>
          </cell>
        </row>
        <row r="544">
          <cell r="B544" t="str">
            <v>LOLLY - Air</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t="str">
            <v/>
          </cell>
          <cell r="AI544" t="str">
            <v/>
          </cell>
          <cell r="AJ544" t="str">
            <v/>
          </cell>
          <cell r="AK544" t="str">
            <v/>
          </cell>
          <cell r="AL544" t="str">
            <v/>
          </cell>
          <cell r="AM544" t="str">
            <v/>
          </cell>
          <cell r="AN544" t="str">
            <v/>
          </cell>
          <cell r="AO544" t="str">
            <v/>
          </cell>
          <cell r="AP544" t="str">
            <v/>
          </cell>
          <cell r="AQ544" t="str">
            <v/>
          </cell>
          <cell r="AR544" t="str">
            <v/>
          </cell>
          <cell r="AS544" t="str">
            <v/>
          </cell>
          <cell r="AT544" t="str">
            <v/>
          </cell>
          <cell r="AU544" t="str">
            <v/>
          </cell>
          <cell r="AV544" t="str">
            <v/>
          </cell>
          <cell r="AW544" t="str">
            <v/>
          </cell>
          <cell r="AX544" t="str">
            <v/>
          </cell>
          <cell r="AY544" t="str">
            <v/>
          </cell>
          <cell r="AZ544" t="str">
            <v/>
          </cell>
          <cell r="BA544" t="str">
            <v/>
          </cell>
          <cell r="BB544" t="str">
            <v/>
          </cell>
          <cell r="BC544" t="str">
            <v/>
          </cell>
        </row>
        <row r="545">
          <cell r="B545" t="str">
            <v>LOLLY - Sea</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t="str">
            <v/>
          </cell>
          <cell r="AI545" t="str">
            <v/>
          </cell>
          <cell r="AJ545" t="str">
            <v/>
          </cell>
          <cell r="AK545" t="str">
            <v/>
          </cell>
          <cell r="AL545" t="str">
            <v/>
          </cell>
          <cell r="AM545" t="str">
            <v/>
          </cell>
          <cell r="AN545" t="str">
            <v/>
          </cell>
          <cell r="AO545" t="str">
            <v/>
          </cell>
          <cell r="AP545" t="str">
            <v/>
          </cell>
          <cell r="AQ545" t="str">
            <v/>
          </cell>
          <cell r="AR545" t="str">
            <v/>
          </cell>
          <cell r="AS545" t="str">
            <v/>
          </cell>
          <cell r="AT545" t="str">
            <v/>
          </cell>
          <cell r="AU545" t="str">
            <v/>
          </cell>
          <cell r="AV545" t="str">
            <v/>
          </cell>
          <cell r="AW545" t="str">
            <v/>
          </cell>
          <cell r="AX545" t="str">
            <v/>
          </cell>
          <cell r="AY545" t="str">
            <v/>
          </cell>
          <cell r="AZ545" t="str">
            <v/>
          </cell>
          <cell r="BA545" t="str">
            <v/>
          </cell>
          <cell r="BB545" t="str">
            <v/>
          </cell>
          <cell r="BC545" t="str">
            <v/>
          </cell>
        </row>
        <row r="546">
          <cell r="B546" t="str">
            <v>LOYTEX - Air</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t="str">
            <v/>
          </cell>
          <cell r="AI546" t="str">
            <v/>
          </cell>
          <cell r="AJ546" t="str">
            <v/>
          </cell>
          <cell r="AK546" t="str">
            <v/>
          </cell>
          <cell r="AL546" t="str">
            <v/>
          </cell>
          <cell r="AM546" t="str">
            <v/>
          </cell>
          <cell r="AN546" t="str">
            <v/>
          </cell>
          <cell r="AO546" t="str">
            <v/>
          </cell>
          <cell r="AP546" t="str">
            <v/>
          </cell>
          <cell r="AQ546" t="str">
            <v/>
          </cell>
          <cell r="AR546" t="str">
            <v/>
          </cell>
          <cell r="AS546" t="str">
            <v/>
          </cell>
          <cell r="AT546" t="str">
            <v/>
          </cell>
          <cell r="AU546" t="str">
            <v/>
          </cell>
          <cell r="AV546" t="str">
            <v/>
          </cell>
          <cell r="AW546" t="str">
            <v/>
          </cell>
          <cell r="AX546" t="str">
            <v/>
          </cell>
          <cell r="AY546" t="str">
            <v/>
          </cell>
          <cell r="AZ546" t="str">
            <v/>
          </cell>
          <cell r="BA546" t="str">
            <v/>
          </cell>
          <cell r="BB546" t="str">
            <v/>
          </cell>
          <cell r="BC546" t="str">
            <v/>
          </cell>
        </row>
        <row r="547">
          <cell r="B547" t="str">
            <v>LOYTEX - Sea</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t="str">
            <v/>
          </cell>
          <cell r="AI547" t="str">
            <v/>
          </cell>
          <cell r="AJ547" t="str">
            <v/>
          </cell>
          <cell r="AK547" t="str">
            <v/>
          </cell>
          <cell r="AL547" t="str">
            <v/>
          </cell>
          <cell r="AM547" t="str">
            <v/>
          </cell>
          <cell r="AN547" t="str">
            <v/>
          </cell>
          <cell r="AO547" t="str">
            <v/>
          </cell>
          <cell r="AP547" t="str">
            <v/>
          </cell>
          <cell r="AQ547" t="str">
            <v/>
          </cell>
          <cell r="AR547" t="str">
            <v/>
          </cell>
          <cell r="AS547" t="str">
            <v/>
          </cell>
          <cell r="AT547" t="str">
            <v/>
          </cell>
          <cell r="AU547" t="str">
            <v/>
          </cell>
          <cell r="AV547" t="str">
            <v/>
          </cell>
          <cell r="AW547" t="str">
            <v/>
          </cell>
          <cell r="AX547" t="str">
            <v/>
          </cell>
          <cell r="AY547" t="str">
            <v/>
          </cell>
          <cell r="AZ547" t="str">
            <v/>
          </cell>
          <cell r="BA547" t="str">
            <v/>
          </cell>
          <cell r="BB547" t="str">
            <v/>
          </cell>
          <cell r="BC547" t="str">
            <v/>
          </cell>
        </row>
        <row r="548">
          <cell r="B548" t="str">
            <v>LREN - Air</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t="str">
            <v/>
          </cell>
          <cell r="AI548" t="str">
            <v/>
          </cell>
          <cell r="AJ548" t="str">
            <v/>
          </cell>
          <cell r="AK548" t="str">
            <v/>
          </cell>
          <cell r="AL548" t="str">
            <v/>
          </cell>
          <cell r="AM548" t="str">
            <v/>
          </cell>
          <cell r="AN548" t="str">
            <v/>
          </cell>
          <cell r="AO548" t="str">
            <v/>
          </cell>
          <cell r="AP548" t="str">
            <v/>
          </cell>
          <cell r="AQ548" t="str">
            <v/>
          </cell>
          <cell r="AR548" t="str">
            <v/>
          </cell>
          <cell r="AS548" t="str">
            <v/>
          </cell>
          <cell r="AT548" t="str">
            <v/>
          </cell>
          <cell r="AU548" t="str">
            <v/>
          </cell>
          <cell r="AV548" t="str">
            <v/>
          </cell>
          <cell r="AW548" t="str">
            <v/>
          </cell>
          <cell r="AX548" t="str">
            <v/>
          </cell>
          <cell r="AY548" t="str">
            <v/>
          </cell>
          <cell r="AZ548" t="str">
            <v/>
          </cell>
          <cell r="BA548" t="str">
            <v/>
          </cell>
          <cell r="BB548" t="str">
            <v/>
          </cell>
          <cell r="BC548" t="str">
            <v/>
          </cell>
        </row>
        <row r="549">
          <cell r="B549" t="str">
            <v>LREN - Sea</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t="str">
            <v/>
          </cell>
          <cell r="AI549" t="str">
            <v/>
          </cell>
          <cell r="AJ549" t="str">
            <v/>
          </cell>
          <cell r="AK549" t="str">
            <v/>
          </cell>
          <cell r="AL549" t="str">
            <v/>
          </cell>
          <cell r="AM549" t="str">
            <v/>
          </cell>
          <cell r="AN549" t="str">
            <v/>
          </cell>
          <cell r="AO549" t="str">
            <v/>
          </cell>
          <cell r="AP549" t="str">
            <v/>
          </cell>
          <cell r="AQ549" t="str">
            <v/>
          </cell>
          <cell r="AR549" t="str">
            <v/>
          </cell>
          <cell r="AS549" t="str">
            <v/>
          </cell>
          <cell r="AT549" t="str">
            <v/>
          </cell>
          <cell r="AU549" t="str">
            <v/>
          </cell>
          <cell r="AV549" t="str">
            <v/>
          </cell>
          <cell r="AW549" t="str">
            <v/>
          </cell>
          <cell r="AX549" t="str">
            <v/>
          </cell>
          <cell r="AY549" t="str">
            <v/>
          </cell>
          <cell r="AZ549" t="str">
            <v/>
          </cell>
          <cell r="BA549" t="str">
            <v/>
          </cell>
          <cell r="BB549" t="str">
            <v/>
          </cell>
          <cell r="BC549" t="str">
            <v/>
          </cell>
        </row>
        <row r="550">
          <cell r="B550" t="str">
            <v>LSI - Air</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t="str">
            <v/>
          </cell>
          <cell r="AI550" t="str">
            <v/>
          </cell>
          <cell r="AJ550" t="str">
            <v/>
          </cell>
          <cell r="AK550" t="str">
            <v/>
          </cell>
          <cell r="AL550" t="str">
            <v/>
          </cell>
          <cell r="AM550" t="str">
            <v/>
          </cell>
          <cell r="AN550" t="str">
            <v/>
          </cell>
          <cell r="AO550" t="str">
            <v/>
          </cell>
          <cell r="AP550" t="str">
            <v/>
          </cell>
          <cell r="AQ550" t="str">
            <v/>
          </cell>
          <cell r="AR550" t="str">
            <v/>
          </cell>
          <cell r="AS550" t="str">
            <v/>
          </cell>
          <cell r="AT550" t="str">
            <v/>
          </cell>
          <cell r="AU550" t="str">
            <v/>
          </cell>
          <cell r="AV550" t="str">
            <v/>
          </cell>
          <cell r="AW550" t="str">
            <v/>
          </cell>
          <cell r="AX550" t="str">
            <v/>
          </cell>
          <cell r="AY550" t="str">
            <v/>
          </cell>
          <cell r="AZ550" t="str">
            <v/>
          </cell>
          <cell r="BA550" t="str">
            <v/>
          </cell>
          <cell r="BB550" t="str">
            <v/>
          </cell>
          <cell r="BC550" t="str">
            <v/>
          </cell>
        </row>
        <row r="551">
          <cell r="B551" t="str">
            <v>LSI - Sea</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t="str">
            <v/>
          </cell>
          <cell r="AI551" t="str">
            <v/>
          </cell>
          <cell r="AJ551" t="str">
            <v/>
          </cell>
          <cell r="AK551" t="str">
            <v/>
          </cell>
          <cell r="AL551" t="str">
            <v/>
          </cell>
          <cell r="AM551" t="str">
            <v/>
          </cell>
          <cell r="AN551" t="str">
            <v/>
          </cell>
          <cell r="AO551" t="str">
            <v/>
          </cell>
          <cell r="AP551" t="str">
            <v/>
          </cell>
          <cell r="AQ551" t="str">
            <v/>
          </cell>
          <cell r="AR551" t="str">
            <v/>
          </cell>
          <cell r="AS551" t="str">
            <v/>
          </cell>
          <cell r="AT551" t="str">
            <v/>
          </cell>
          <cell r="AU551" t="str">
            <v/>
          </cell>
          <cell r="AV551" t="str">
            <v/>
          </cell>
          <cell r="AW551" t="str">
            <v/>
          </cell>
          <cell r="AX551" t="str">
            <v/>
          </cell>
          <cell r="AY551" t="str">
            <v/>
          </cell>
          <cell r="AZ551" t="str">
            <v/>
          </cell>
          <cell r="BA551" t="str">
            <v/>
          </cell>
          <cell r="BB551" t="str">
            <v/>
          </cell>
          <cell r="BC551" t="str">
            <v/>
          </cell>
        </row>
        <row r="552">
          <cell r="B552" t="str">
            <v>LZA - Air</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t="str">
            <v/>
          </cell>
          <cell r="AI552" t="str">
            <v/>
          </cell>
          <cell r="AJ552" t="str">
            <v/>
          </cell>
          <cell r="AK552" t="str">
            <v/>
          </cell>
          <cell r="AL552" t="str">
            <v/>
          </cell>
          <cell r="AM552" t="str">
            <v/>
          </cell>
          <cell r="AN552" t="str">
            <v/>
          </cell>
          <cell r="AO552" t="str">
            <v/>
          </cell>
          <cell r="AP552" t="str">
            <v/>
          </cell>
          <cell r="AQ552" t="str">
            <v/>
          </cell>
          <cell r="AR552" t="str">
            <v/>
          </cell>
          <cell r="AS552" t="str">
            <v/>
          </cell>
          <cell r="AT552" t="str">
            <v/>
          </cell>
          <cell r="AU552" t="str">
            <v/>
          </cell>
          <cell r="AV552" t="str">
            <v/>
          </cell>
          <cell r="AW552" t="str">
            <v/>
          </cell>
          <cell r="AX552" t="str">
            <v/>
          </cell>
          <cell r="AY552" t="str">
            <v/>
          </cell>
          <cell r="AZ552" t="str">
            <v/>
          </cell>
          <cell r="BA552" t="str">
            <v/>
          </cell>
          <cell r="BB552" t="str">
            <v/>
          </cell>
          <cell r="BC552" t="str">
            <v/>
          </cell>
        </row>
        <row r="553">
          <cell r="B553" t="str">
            <v>LZA - Sea</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t="str">
            <v/>
          </cell>
          <cell r="AI553" t="str">
            <v/>
          </cell>
          <cell r="AJ553" t="str">
            <v/>
          </cell>
          <cell r="AK553" t="str">
            <v/>
          </cell>
          <cell r="AL553" t="str">
            <v/>
          </cell>
          <cell r="AM553" t="str">
            <v/>
          </cell>
          <cell r="AN553" t="str">
            <v/>
          </cell>
          <cell r="AO553" t="str">
            <v/>
          </cell>
          <cell r="AP553" t="str">
            <v/>
          </cell>
          <cell r="AQ553" t="str">
            <v/>
          </cell>
          <cell r="AR553" t="str">
            <v/>
          </cell>
          <cell r="AS553" t="str">
            <v/>
          </cell>
          <cell r="AT553" t="str">
            <v/>
          </cell>
          <cell r="AU553" t="str">
            <v/>
          </cell>
          <cell r="AV553" t="str">
            <v/>
          </cell>
          <cell r="AW553" t="str">
            <v/>
          </cell>
          <cell r="AX553" t="str">
            <v/>
          </cell>
          <cell r="AY553" t="str">
            <v/>
          </cell>
          <cell r="AZ553" t="str">
            <v/>
          </cell>
          <cell r="BA553" t="str">
            <v/>
          </cell>
          <cell r="BB553" t="str">
            <v/>
          </cell>
          <cell r="BC553" t="str">
            <v/>
          </cell>
        </row>
        <row r="554">
          <cell r="B554" t="str">
            <v>M3MEX - Air</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t="str">
            <v/>
          </cell>
          <cell r="AI554" t="str">
            <v/>
          </cell>
          <cell r="AJ554" t="str">
            <v/>
          </cell>
          <cell r="AK554" t="str">
            <v/>
          </cell>
          <cell r="AL554" t="str">
            <v/>
          </cell>
          <cell r="AM554" t="str">
            <v/>
          </cell>
          <cell r="AN554" t="str">
            <v/>
          </cell>
          <cell r="AO554" t="str">
            <v/>
          </cell>
          <cell r="AP554" t="str">
            <v/>
          </cell>
          <cell r="AQ554" t="str">
            <v/>
          </cell>
          <cell r="AR554" t="str">
            <v/>
          </cell>
          <cell r="AS554" t="str">
            <v/>
          </cell>
          <cell r="AT554" t="str">
            <v/>
          </cell>
          <cell r="AU554" t="str">
            <v/>
          </cell>
          <cell r="AV554" t="str">
            <v/>
          </cell>
          <cell r="AW554" t="str">
            <v/>
          </cell>
          <cell r="AX554" t="str">
            <v/>
          </cell>
          <cell r="AY554" t="str">
            <v/>
          </cell>
          <cell r="AZ554" t="str">
            <v/>
          </cell>
          <cell r="BA554" t="str">
            <v/>
          </cell>
          <cell r="BB554" t="str">
            <v/>
          </cell>
          <cell r="BC554" t="str">
            <v/>
          </cell>
        </row>
        <row r="555">
          <cell r="B555" t="str">
            <v>M3MEX - Sea</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t="str">
            <v/>
          </cell>
          <cell r="AI555" t="str">
            <v/>
          </cell>
          <cell r="AJ555" t="str">
            <v/>
          </cell>
          <cell r="AK555" t="str">
            <v/>
          </cell>
          <cell r="AL555" t="str">
            <v/>
          </cell>
          <cell r="AM555" t="str">
            <v/>
          </cell>
          <cell r="AN555" t="str">
            <v/>
          </cell>
          <cell r="AO555" t="str">
            <v/>
          </cell>
          <cell r="AP555" t="str">
            <v/>
          </cell>
          <cell r="AQ555" t="str">
            <v/>
          </cell>
          <cell r="AR555" t="str">
            <v/>
          </cell>
          <cell r="AS555" t="str">
            <v/>
          </cell>
          <cell r="AT555" t="str">
            <v/>
          </cell>
          <cell r="AU555" t="str">
            <v/>
          </cell>
          <cell r="AV555" t="str">
            <v/>
          </cell>
          <cell r="AW555" t="str">
            <v/>
          </cell>
          <cell r="AX555" t="str">
            <v/>
          </cell>
          <cell r="AY555" t="str">
            <v/>
          </cell>
          <cell r="AZ555" t="str">
            <v/>
          </cell>
          <cell r="BA555" t="str">
            <v/>
          </cell>
          <cell r="BB555" t="str">
            <v/>
          </cell>
          <cell r="BC555" t="str">
            <v/>
          </cell>
        </row>
        <row r="556">
          <cell r="B556" t="str">
            <v>MACYS - Air</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t="str">
            <v/>
          </cell>
          <cell r="AI556" t="str">
            <v/>
          </cell>
          <cell r="AJ556" t="str">
            <v/>
          </cell>
          <cell r="AK556" t="str">
            <v/>
          </cell>
          <cell r="AL556" t="str">
            <v/>
          </cell>
          <cell r="AM556" t="str">
            <v/>
          </cell>
          <cell r="AN556" t="str">
            <v/>
          </cell>
          <cell r="AO556" t="str">
            <v/>
          </cell>
          <cell r="AP556" t="str">
            <v/>
          </cell>
          <cell r="AQ556" t="str">
            <v/>
          </cell>
          <cell r="AR556" t="str">
            <v/>
          </cell>
          <cell r="AS556" t="str">
            <v/>
          </cell>
          <cell r="AT556" t="str">
            <v/>
          </cell>
          <cell r="AU556" t="str">
            <v/>
          </cell>
          <cell r="AV556" t="str">
            <v/>
          </cell>
          <cell r="AW556" t="str">
            <v/>
          </cell>
          <cell r="AX556" t="str">
            <v/>
          </cell>
          <cell r="AY556" t="str">
            <v/>
          </cell>
          <cell r="AZ556" t="str">
            <v/>
          </cell>
          <cell r="BA556" t="str">
            <v/>
          </cell>
          <cell r="BB556" t="str">
            <v/>
          </cell>
          <cell r="BC556" t="str">
            <v/>
          </cell>
        </row>
        <row r="557">
          <cell r="B557" t="str">
            <v>MACYS - Sea</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t="str">
            <v/>
          </cell>
          <cell r="AI557" t="str">
            <v/>
          </cell>
          <cell r="AJ557" t="str">
            <v/>
          </cell>
          <cell r="AK557" t="str">
            <v/>
          </cell>
          <cell r="AL557" t="str">
            <v/>
          </cell>
          <cell r="AM557" t="str">
            <v/>
          </cell>
          <cell r="AN557" t="str">
            <v/>
          </cell>
          <cell r="AO557" t="str">
            <v/>
          </cell>
          <cell r="AP557" t="str">
            <v/>
          </cell>
          <cell r="AQ557" t="str">
            <v/>
          </cell>
          <cell r="AR557" t="str">
            <v/>
          </cell>
          <cell r="AS557" t="str">
            <v/>
          </cell>
          <cell r="AT557" t="str">
            <v/>
          </cell>
          <cell r="AU557" t="str">
            <v/>
          </cell>
          <cell r="AV557" t="str">
            <v/>
          </cell>
          <cell r="AW557" t="str">
            <v/>
          </cell>
          <cell r="AX557" t="str">
            <v/>
          </cell>
          <cell r="AY557" t="str">
            <v/>
          </cell>
          <cell r="AZ557" t="str">
            <v/>
          </cell>
          <cell r="BA557" t="str">
            <v/>
          </cell>
          <cell r="BB557" t="str">
            <v/>
          </cell>
          <cell r="BC557" t="str">
            <v/>
          </cell>
        </row>
        <row r="558">
          <cell r="B558" t="str">
            <v>MANF - Air</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t="str">
            <v/>
          </cell>
          <cell r="AI558" t="str">
            <v/>
          </cell>
          <cell r="AJ558" t="str">
            <v/>
          </cell>
          <cell r="AK558" t="str">
            <v/>
          </cell>
          <cell r="AL558" t="str">
            <v/>
          </cell>
          <cell r="AM558" t="str">
            <v/>
          </cell>
          <cell r="AN558" t="str">
            <v/>
          </cell>
          <cell r="AO558" t="str">
            <v/>
          </cell>
          <cell r="AP558" t="str">
            <v/>
          </cell>
          <cell r="AQ558" t="str">
            <v/>
          </cell>
          <cell r="AR558" t="str">
            <v/>
          </cell>
          <cell r="AS558" t="str">
            <v/>
          </cell>
          <cell r="AT558" t="str">
            <v/>
          </cell>
          <cell r="AU558" t="str">
            <v/>
          </cell>
          <cell r="AV558" t="str">
            <v/>
          </cell>
          <cell r="AW558" t="str">
            <v/>
          </cell>
          <cell r="AX558" t="str">
            <v/>
          </cell>
          <cell r="AY558" t="str">
            <v/>
          </cell>
          <cell r="AZ558" t="str">
            <v/>
          </cell>
          <cell r="BA558" t="str">
            <v/>
          </cell>
          <cell r="BB558" t="str">
            <v/>
          </cell>
          <cell r="BC558" t="str">
            <v/>
          </cell>
        </row>
        <row r="559">
          <cell r="B559" t="str">
            <v>MANF - Sea</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t="str">
            <v/>
          </cell>
          <cell r="AI559" t="str">
            <v/>
          </cell>
          <cell r="AJ559" t="str">
            <v/>
          </cell>
          <cell r="AK559" t="str">
            <v/>
          </cell>
          <cell r="AL559" t="str">
            <v/>
          </cell>
          <cell r="AM559" t="str">
            <v/>
          </cell>
          <cell r="AN559" t="str">
            <v/>
          </cell>
          <cell r="AO559" t="str">
            <v/>
          </cell>
          <cell r="AP559" t="str">
            <v/>
          </cell>
          <cell r="AQ559" t="str">
            <v/>
          </cell>
          <cell r="AR559" t="str">
            <v/>
          </cell>
          <cell r="AS559" t="str">
            <v/>
          </cell>
          <cell r="AT559" t="str">
            <v/>
          </cell>
          <cell r="AU559" t="str">
            <v/>
          </cell>
          <cell r="AV559" t="str">
            <v/>
          </cell>
          <cell r="AW559" t="str">
            <v/>
          </cell>
          <cell r="AX559" t="str">
            <v/>
          </cell>
          <cell r="AY559" t="str">
            <v/>
          </cell>
          <cell r="AZ559" t="str">
            <v/>
          </cell>
          <cell r="BA559" t="str">
            <v/>
          </cell>
          <cell r="BB559" t="str">
            <v/>
          </cell>
          <cell r="BC559" t="str">
            <v/>
          </cell>
        </row>
        <row r="560">
          <cell r="B560" t="str">
            <v>MAST - Air</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t="str">
            <v/>
          </cell>
          <cell r="AI560" t="str">
            <v/>
          </cell>
          <cell r="AJ560" t="str">
            <v/>
          </cell>
          <cell r="AK560" t="str">
            <v/>
          </cell>
          <cell r="AL560" t="str">
            <v/>
          </cell>
          <cell r="AM560" t="str">
            <v/>
          </cell>
          <cell r="AN560" t="str">
            <v/>
          </cell>
          <cell r="AO560" t="str">
            <v/>
          </cell>
          <cell r="AP560" t="str">
            <v/>
          </cell>
          <cell r="AQ560" t="str">
            <v/>
          </cell>
          <cell r="AR560" t="str">
            <v/>
          </cell>
          <cell r="AS560" t="str">
            <v/>
          </cell>
          <cell r="AT560" t="str">
            <v/>
          </cell>
          <cell r="AU560" t="str">
            <v/>
          </cell>
          <cell r="AV560" t="str">
            <v/>
          </cell>
          <cell r="AW560" t="str">
            <v/>
          </cell>
          <cell r="AX560" t="str">
            <v/>
          </cell>
          <cell r="AY560" t="str">
            <v/>
          </cell>
          <cell r="AZ560" t="str">
            <v/>
          </cell>
          <cell r="BA560" t="str">
            <v/>
          </cell>
          <cell r="BB560" t="str">
            <v/>
          </cell>
          <cell r="BC560" t="str">
            <v/>
          </cell>
        </row>
        <row r="561">
          <cell r="B561" t="str">
            <v>MAST - Sea</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t="str">
            <v/>
          </cell>
          <cell r="AI561" t="str">
            <v/>
          </cell>
          <cell r="AJ561" t="str">
            <v/>
          </cell>
          <cell r="AK561" t="str">
            <v/>
          </cell>
          <cell r="AL561" t="str">
            <v/>
          </cell>
          <cell r="AM561" t="str">
            <v/>
          </cell>
          <cell r="AN561" t="str">
            <v/>
          </cell>
          <cell r="AO561" t="str">
            <v/>
          </cell>
          <cell r="AP561" t="str">
            <v/>
          </cell>
          <cell r="AQ561" t="str">
            <v/>
          </cell>
          <cell r="AR561" t="str">
            <v/>
          </cell>
          <cell r="AS561" t="str">
            <v/>
          </cell>
          <cell r="AT561" t="str">
            <v/>
          </cell>
          <cell r="AU561" t="str">
            <v/>
          </cell>
          <cell r="AV561" t="str">
            <v/>
          </cell>
          <cell r="AW561" t="str">
            <v/>
          </cell>
          <cell r="AX561" t="str">
            <v/>
          </cell>
          <cell r="AY561" t="str">
            <v/>
          </cell>
          <cell r="AZ561" t="str">
            <v/>
          </cell>
          <cell r="BA561" t="str">
            <v/>
          </cell>
          <cell r="BB561" t="str">
            <v/>
          </cell>
          <cell r="BC561" t="str">
            <v/>
          </cell>
        </row>
        <row r="562">
          <cell r="B562" t="str">
            <v>MAUDB - Air</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t="str">
            <v/>
          </cell>
          <cell r="AI562" t="str">
            <v/>
          </cell>
          <cell r="AJ562" t="str">
            <v/>
          </cell>
          <cell r="AK562" t="str">
            <v/>
          </cell>
          <cell r="AL562" t="str">
            <v/>
          </cell>
          <cell r="AM562" t="str">
            <v/>
          </cell>
          <cell r="AN562" t="str">
            <v/>
          </cell>
          <cell r="AO562" t="str">
            <v/>
          </cell>
          <cell r="AP562" t="str">
            <v/>
          </cell>
          <cell r="AQ562" t="str">
            <v/>
          </cell>
          <cell r="AR562" t="str">
            <v/>
          </cell>
          <cell r="AS562" t="str">
            <v/>
          </cell>
          <cell r="AT562" t="str">
            <v/>
          </cell>
          <cell r="AU562" t="str">
            <v/>
          </cell>
          <cell r="AV562" t="str">
            <v/>
          </cell>
          <cell r="AW562" t="str">
            <v/>
          </cell>
          <cell r="AX562" t="str">
            <v/>
          </cell>
          <cell r="AY562" t="str">
            <v/>
          </cell>
          <cell r="AZ562" t="str">
            <v/>
          </cell>
          <cell r="BA562" t="str">
            <v/>
          </cell>
          <cell r="BB562" t="str">
            <v/>
          </cell>
          <cell r="BC562" t="str">
            <v/>
          </cell>
        </row>
        <row r="563">
          <cell r="B563" t="str">
            <v>MAUDB - Sea</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t="str">
            <v/>
          </cell>
          <cell r="AI563" t="str">
            <v/>
          </cell>
          <cell r="AJ563" t="str">
            <v/>
          </cell>
          <cell r="AK563" t="str">
            <v/>
          </cell>
          <cell r="AL563" t="str">
            <v/>
          </cell>
          <cell r="AM563" t="str">
            <v/>
          </cell>
          <cell r="AN563" t="str">
            <v/>
          </cell>
          <cell r="AO563" t="str">
            <v/>
          </cell>
          <cell r="AP563" t="str">
            <v/>
          </cell>
          <cell r="AQ563" t="str">
            <v/>
          </cell>
          <cell r="AR563" t="str">
            <v/>
          </cell>
          <cell r="AS563" t="str">
            <v/>
          </cell>
          <cell r="AT563" t="str">
            <v/>
          </cell>
          <cell r="AU563" t="str">
            <v/>
          </cell>
          <cell r="AV563" t="str">
            <v/>
          </cell>
          <cell r="AW563" t="str">
            <v/>
          </cell>
          <cell r="AX563" t="str">
            <v/>
          </cell>
          <cell r="AY563" t="str">
            <v/>
          </cell>
          <cell r="AZ563" t="str">
            <v/>
          </cell>
          <cell r="BA563" t="str">
            <v/>
          </cell>
          <cell r="BB563" t="str">
            <v/>
          </cell>
          <cell r="BC563" t="str">
            <v/>
          </cell>
        </row>
        <row r="564">
          <cell r="B564" t="str">
            <v>MAURI - Air</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t="str">
            <v/>
          </cell>
          <cell r="AI564" t="str">
            <v/>
          </cell>
          <cell r="AJ564" t="str">
            <v/>
          </cell>
          <cell r="AK564" t="str">
            <v/>
          </cell>
          <cell r="AL564" t="str">
            <v/>
          </cell>
          <cell r="AM564" t="str">
            <v/>
          </cell>
          <cell r="AN564" t="str">
            <v/>
          </cell>
          <cell r="AO564" t="str">
            <v/>
          </cell>
          <cell r="AP564" t="str">
            <v/>
          </cell>
          <cell r="AQ564" t="str">
            <v/>
          </cell>
          <cell r="AR564" t="str">
            <v/>
          </cell>
          <cell r="AS564" t="str">
            <v/>
          </cell>
          <cell r="AT564" t="str">
            <v/>
          </cell>
          <cell r="AU564" t="str">
            <v/>
          </cell>
          <cell r="AV564" t="str">
            <v/>
          </cell>
          <cell r="AW564" t="str">
            <v/>
          </cell>
          <cell r="AX564" t="str">
            <v/>
          </cell>
          <cell r="AY564" t="str">
            <v/>
          </cell>
          <cell r="AZ564" t="str">
            <v/>
          </cell>
          <cell r="BA564" t="str">
            <v/>
          </cell>
          <cell r="BB564" t="str">
            <v/>
          </cell>
          <cell r="BC564" t="str">
            <v/>
          </cell>
        </row>
        <row r="565">
          <cell r="B565" t="str">
            <v>MAURI - Sea</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t="str">
            <v/>
          </cell>
          <cell r="AI565" t="str">
            <v/>
          </cell>
          <cell r="AJ565" t="str">
            <v/>
          </cell>
          <cell r="AK565" t="str">
            <v/>
          </cell>
          <cell r="AL565" t="str">
            <v/>
          </cell>
          <cell r="AM565" t="str">
            <v/>
          </cell>
          <cell r="AN565" t="str">
            <v/>
          </cell>
          <cell r="AO565" t="str">
            <v/>
          </cell>
          <cell r="AP565" t="str">
            <v/>
          </cell>
          <cell r="AQ565" t="str">
            <v/>
          </cell>
          <cell r="AR565" t="str">
            <v/>
          </cell>
          <cell r="AS565" t="str">
            <v/>
          </cell>
          <cell r="AT565" t="str">
            <v/>
          </cell>
          <cell r="AU565" t="str">
            <v/>
          </cell>
          <cell r="AV565" t="str">
            <v/>
          </cell>
          <cell r="AW565" t="str">
            <v/>
          </cell>
          <cell r="AX565" t="str">
            <v/>
          </cell>
          <cell r="AY565" t="str">
            <v/>
          </cell>
          <cell r="AZ565" t="str">
            <v/>
          </cell>
          <cell r="BA565" t="str">
            <v/>
          </cell>
          <cell r="BB565" t="str">
            <v/>
          </cell>
          <cell r="BC565" t="str">
            <v/>
          </cell>
        </row>
        <row r="566">
          <cell r="B566" t="str">
            <v>MERVNS - Air</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t="str">
            <v/>
          </cell>
          <cell r="AI566" t="str">
            <v/>
          </cell>
          <cell r="AJ566" t="str">
            <v/>
          </cell>
          <cell r="AK566" t="str">
            <v/>
          </cell>
          <cell r="AL566" t="str">
            <v/>
          </cell>
          <cell r="AM566" t="str">
            <v/>
          </cell>
          <cell r="AN566" t="str">
            <v/>
          </cell>
          <cell r="AO566" t="str">
            <v/>
          </cell>
          <cell r="AP566" t="str">
            <v/>
          </cell>
          <cell r="AQ566" t="str">
            <v/>
          </cell>
          <cell r="AR566" t="str">
            <v/>
          </cell>
          <cell r="AS566" t="str">
            <v/>
          </cell>
          <cell r="AT566" t="str">
            <v/>
          </cell>
          <cell r="AU566" t="str">
            <v/>
          </cell>
          <cell r="AV566" t="str">
            <v/>
          </cell>
          <cell r="AW566" t="str">
            <v/>
          </cell>
          <cell r="AX566" t="str">
            <v/>
          </cell>
          <cell r="AY566" t="str">
            <v/>
          </cell>
          <cell r="AZ566" t="str">
            <v/>
          </cell>
          <cell r="BA566" t="str">
            <v/>
          </cell>
          <cell r="BB566" t="str">
            <v/>
          </cell>
          <cell r="BC566" t="str">
            <v/>
          </cell>
        </row>
        <row r="567">
          <cell r="B567" t="str">
            <v>MERVNS - Sea</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t="str">
            <v/>
          </cell>
          <cell r="AI567" t="str">
            <v/>
          </cell>
          <cell r="AJ567" t="str">
            <v/>
          </cell>
          <cell r="AK567" t="str">
            <v/>
          </cell>
          <cell r="AL567" t="str">
            <v/>
          </cell>
          <cell r="AM567" t="str">
            <v/>
          </cell>
          <cell r="AN567" t="str">
            <v/>
          </cell>
          <cell r="AO567" t="str">
            <v/>
          </cell>
          <cell r="AP567" t="str">
            <v/>
          </cell>
          <cell r="AQ567" t="str">
            <v/>
          </cell>
          <cell r="AR567" t="str">
            <v/>
          </cell>
          <cell r="AS567" t="str">
            <v/>
          </cell>
          <cell r="AT567" t="str">
            <v/>
          </cell>
          <cell r="AU567" t="str">
            <v/>
          </cell>
          <cell r="AV567" t="str">
            <v/>
          </cell>
          <cell r="AW567" t="str">
            <v/>
          </cell>
          <cell r="AX567" t="str">
            <v/>
          </cell>
          <cell r="AY567" t="str">
            <v/>
          </cell>
          <cell r="AZ567" t="str">
            <v/>
          </cell>
          <cell r="BA567" t="str">
            <v/>
          </cell>
          <cell r="BB567" t="str">
            <v/>
          </cell>
          <cell r="BC567" t="str">
            <v/>
          </cell>
        </row>
        <row r="568">
          <cell r="B568" t="str">
            <v>MGF - Air</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t="str">
            <v/>
          </cell>
          <cell r="AI568" t="str">
            <v/>
          </cell>
          <cell r="AJ568" t="str">
            <v/>
          </cell>
          <cell r="AK568" t="str">
            <v/>
          </cell>
          <cell r="AL568" t="str">
            <v/>
          </cell>
          <cell r="AM568" t="str">
            <v/>
          </cell>
          <cell r="AN568" t="str">
            <v/>
          </cell>
          <cell r="AO568" t="str">
            <v/>
          </cell>
          <cell r="AP568" t="str">
            <v/>
          </cell>
          <cell r="AQ568" t="str">
            <v/>
          </cell>
          <cell r="AR568" t="str">
            <v/>
          </cell>
          <cell r="AS568" t="str">
            <v/>
          </cell>
          <cell r="AT568" t="str">
            <v/>
          </cell>
          <cell r="AU568" t="str">
            <v/>
          </cell>
          <cell r="AV568" t="str">
            <v/>
          </cell>
          <cell r="AW568" t="str">
            <v/>
          </cell>
          <cell r="AX568" t="str">
            <v/>
          </cell>
          <cell r="AY568" t="str">
            <v/>
          </cell>
          <cell r="AZ568" t="str">
            <v/>
          </cell>
          <cell r="BA568" t="str">
            <v/>
          </cell>
          <cell r="BB568" t="str">
            <v/>
          </cell>
          <cell r="BC568" t="str">
            <v/>
          </cell>
        </row>
        <row r="569">
          <cell r="B569" t="str">
            <v>MGF - Sea</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t="str">
            <v/>
          </cell>
          <cell r="AI569" t="str">
            <v/>
          </cell>
          <cell r="AJ569" t="str">
            <v/>
          </cell>
          <cell r="AK569" t="str">
            <v/>
          </cell>
          <cell r="AL569" t="str">
            <v/>
          </cell>
          <cell r="AM569" t="str">
            <v/>
          </cell>
          <cell r="AN569" t="str">
            <v/>
          </cell>
          <cell r="AO569" t="str">
            <v/>
          </cell>
          <cell r="AP569" t="str">
            <v/>
          </cell>
          <cell r="AQ569" t="str">
            <v/>
          </cell>
          <cell r="AR569" t="str">
            <v/>
          </cell>
          <cell r="AS569" t="str">
            <v/>
          </cell>
          <cell r="AT569" t="str">
            <v/>
          </cell>
          <cell r="AU569" t="str">
            <v/>
          </cell>
          <cell r="AV569" t="str">
            <v/>
          </cell>
          <cell r="AW569" t="str">
            <v/>
          </cell>
          <cell r="AX569" t="str">
            <v/>
          </cell>
          <cell r="AY569" t="str">
            <v/>
          </cell>
          <cell r="AZ569" t="str">
            <v/>
          </cell>
          <cell r="BA569" t="str">
            <v/>
          </cell>
          <cell r="BB569" t="str">
            <v/>
          </cell>
          <cell r="BC569" t="str">
            <v/>
          </cell>
        </row>
        <row r="570">
          <cell r="B570" t="str">
            <v>MIRRO - Air</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t="str">
            <v/>
          </cell>
          <cell r="AI570" t="str">
            <v/>
          </cell>
          <cell r="AJ570" t="str">
            <v/>
          </cell>
          <cell r="AK570" t="str">
            <v/>
          </cell>
          <cell r="AL570" t="str">
            <v/>
          </cell>
          <cell r="AM570" t="str">
            <v/>
          </cell>
          <cell r="AN570" t="str">
            <v/>
          </cell>
          <cell r="AO570" t="str">
            <v/>
          </cell>
          <cell r="AP570" t="str">
            <v/>
          </cell>
          <cell r="AQ570" t="str">
            <v/>
          </cell>
          <cell r="AR570" t="str">
            <v/>
          </cell>
          <cell r="AS570" t="str">
            <v/>
          </cell>
          <cell r="AT570" t="str">
            <v/>
          </cell>
          <cell r="AU570" t="str">
            <v/>
          </cell>
          <cell r="AV570" t="str">
            <v/>
          </cell>
          <cell r="AW570" t="str">
            <v/>
          </cell>
          <cell r="AX570" t="str">
            <v/>
          </cell>
          <cell r="AY570" t="str">
            <v/>
          </cell>
          <cell r="AZ570" t="str">
            <v/>
          </cell>
          <cell r="BA570" t="str">
            <v/>
          </cell>
          <cell r="BB570" t="str">
            <v/>
          </cell>
          <cell r="BC570" t="str">
            <v/>
          </cell>
        </row>
        <row r="571">
          <cell r="B571" t="str">
            <v>MIRRO - Sea</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t="str">
            <v/>
          </cell>
          <cell r="AI571" t="str">
            <v/>
          </cell>
          <cell r="AJ571" t="str">
            <v/>
          </cell>
          <cell r="AK571" t="str">
            <v/>
          </cell>
          <cell r="AL571" t="str">
            <v/>
          </cell>
          <cell r="AM571" t="str">
            <v/>
          </cell>
          <cell r="AN571" t="str">
            <v/>
          </cell>
          <cell r="AO571" t="str">
            <v/>
          </cell>
          <cell r="AP571" t="str">
            <v/>
          </cell>
          <cell r="AQ571" t="str">
            <v/>
          </cell>
          <cell r="AR571" t="str">
            <v/>
          </cell>
          <cell r="AS571" t="str">
            <v/>
          </cell>
          <cell r="AT571" t="str">
            <v/>
          </cell>
          <cell r="AU571" t="str">
            <v/>
          </cell>
          <cell r="AV571" t="str">
            <v/>
          </cell>
          <cell r="AW571" t="str">
            <v/>
          </cell>
          <cell r="AX571" t="str">
            <v/>
          </cell>
          <cell r="AY571" t="str">
            <v/>
          </cell>
          <cell r="AZ571" t="str">
            <v/>
          </cell>
          <cell r="BA571" t="str">
            <v/>
          </cell>
          <cell r="BB571" t="str">
            <v/>
          </cell>
          <cell r="BC571" t="str">
            <v/>
          </cell>
        </row>
        <row r="572">
          <cell r="B572" t="str">
            <v>MKI - Air</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t="str">
            <v/>
          </cell>
          <cell r="AI572" t="str">
            <v/>
          </cell>
          <cell r="AJ572" t="str">
            <v/>
          </cell>
          <cell r="AK572" t="str">
            <v/>
          </cell>
          <cell r="AL572" t="str">
            <v/>
          </cell>
          <cell r="AM572" t="str">
            <v/>
          </cell>
          <cell r="AN572" t="str">
            <v/>
          </cell>
          <cell r="AO572" t="str">
            <v/>
          </cell>
          <cell r="AP572" t="str">
            <v/>
          </cell>
          <cell r="AQ572" t="str">
            <v/>
          </cell>
          <cell r="AR572" t="str">
            <v/>
          </cell>
          <cell r="AS572" t="str">
            <v/>
          </cell>
          <cell r="AT572" t="str">
            <v/>
          </cell>
          <cell r="AU572" t="str">
            <v/>
          </cell>
          <cell r="AV572" t="str">
            <v/>
          </cell>
          <cell r="AW572" t="str">
            <v/>
          </cell>
          <cell r="AX572" t="str">
            <v/>
          </cell>
          <cell r="AY572" t="str">
            <v/>
          </cell>
          <cell r="AZ572" t="str">
            <v/>
          </cell>
          <cell r="BA572" t="str">
            <v/>
          </cell>
          <cell r="BB572" t="str">
            <v/>
          </cell>
          <cell r="BC572" t="str">
            <v/>
          </cell>
        </row>
        <row r="573">
          <cell r="B573" t="str">
            <v>MKI - Sea</v>
          </cell>
          <cell r="C573">
            <v>0</v>
          </cell>
          <cell r="D573">
            <v>0</v>
          </cell>
          <cell r="E573">
            <v>0</v>
          </cell>
          <cell r="F573">
            <v>0</v>
          </cell>
          <cell r="G573">
            <v>0</v>
          </cell>
          <cell r="H573">
            <v>0</v>
          </cell>
          <cell r="I573">
            <v>0</v>
          </cell>
          <cell r="J573">
            <v>0</v>
          </cell>
          <cell r="K573">
            <v>0</v>
          </cell>
          <cell r="L573">
            <v>1</v>
          </cell>
          <cell r="M573">
            <v>0</v>
          </cell>
          <cell r="N573">
            <v>0</v>
          </cell>
          <cell r="O573">
            <v>1</v>
          </cell>
          <cell r="P573">
            <v>0</v>
          </cell>
          <cell r="Q573">
            <v>0</v>
          </cell>
          <cell r="R573">
            <v>0</v>
          </cell>
          <cell r="S573">
            <v>0</v>
          </cell>
          <cell r="T573">
            <v>0</v>
          </cell>
          <cell r="U573">
            <v>0</v>
          </cell>
          <cell r="V573">
            <v>1</v>
          </cell>
          <cell r="W573">
            <v>0</v>
          </cell>
          <cell r="X573">
            <v>0</v>
          </cell>
          <cell r="Y573">
            <v>0</v>
          </cell>
          <cell r="Z573">
            <v>1</v>
          </cell>
          <cell r="AA573">
            <v>0</v>
          </cell>
          <cell r="AB573">
            <v>0</v>
          </cell>
          <cell r="AC573">
            <v>0</v>
          </cell>
          <cell r="AD573">
            <v>0</v>
          </cell>
          <cell r="AE573">
            <v>1</v>
          </cell>
          <cell r="AF573">
            <v>0</v>
          </cell>
          <cell r="AG573">
            <v>0</v>
          </cell>
          <cell r="AH573" t="str">
            <v/>
          </cell>
          <cell r="AI573" t="str">
            <v/>
          </cell>
          <cell r="AJ573" t="str">
            <v/>
          </cell>
          <cell r="AK573" t="str">
            <v/>
          </cell>
          <cell r="AL573" t="str">
            <v/>
          </cell>
          <cell r="AM573" t="str">
            <v/>
          </cell>
          <cell r="AN573" t="str">
            <v/>
          </cell>
          <cell r="AO573" t="str">
            <v/>
          </cell>
          <cell r="AP573" t="str">
            <v/>
          </cell>
          <cell r="AQ573" t="str">
            <v/>
          </cell>
          <cell r="AR573" t="str">
            <v/>
          </cell>
          <cell r="AS573" t="str">
            <v/>
          </cell>
          <cell r="AT573" t="str">
            <v/>
          </cell>
          <cell r="AU573" t="str">
            <v/>
          </cell>
          <cell r="AV573" t="str">
            <v/>
          </cell>
          <cell r="AW573" t="str">
            <v/>
          </cell>
          <cell r="AX573" t="str">
            <v/>
          </cell>
          <cell r="AY573" t="str">
            <v/>
          </cell>
          <cell r="AZ573" t="str">
            <v/>
          </cell>
          <cell r="BA573" t="str">
            <v/>
          </cell>
          <cell r="BB573" t="str">
            <v/>
          </cell>
          <cell r="BC573" t="str">
            <v/>
          </cell>
        </row>
        <row r="574">
          <cell r="B574" t="str">
            <v>MKORS - Air</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t="str">
            <v/>
          </cell>
          <cell r="AI574" t="str">
            <v/>
          </cell>
          <cell r="AJ574" t="str">
            <v/>
          </cell>
          <cell r="AK574" t="str">
            <v/>
          </cell>
          <cell r="AL574" t="str">
            <v/>
          </cell>
          <cell r="AM574" t="str">
            <v/>
          </cell>
          <cell r="AN574" t="str">
            <v/>
          </cell>
          <cell r="AO574" t="str">
            <v/>
          </cell>
          <cell r="AP574" t="str">
            <v/>
          </cell>
          <cell r="AQ574" t="str">
            <v/>
          </cell>
          <cell r="AR574" t="str">
            <v/>
          </cell>
          <cell r="AS574" t="str">
            <v/>
          </cell>
          <cell r="AT574" t="str">
            <v/>
          </cell>
          <cell r="AU574" t="str">
            <v/>
          </cell>
          <cell r="AV574" t="str">
            <v/>
          </cell>
          <cell r="AW574" t="str">
            <v/>
          </cell>
          <cell r="AX574" t="str">
            <v/>
          </cell>
          <cell r="AY574" t="str">
            <v/>
          </cell>
          <cell r="AZ574" t="str">
            <v/>
          </cell>
          <cell r="BA574" t="str">
            <v/>
          </cell>
          <cell r="BB574" t="str">
            <v/>
          </cell>
          <cell r="BC574" t="str">
            <v/>
          </cell>
        </row>
        <row r="575">
          <cell r="B575" t="str">
            <v>MKORS - Sea</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t="str">
            <v/>
          </cell>
          <cell r="AI575" t="str">
            <v/>
          </cell>
          <cell r="AJ575" t="str">
            <v/>
          </cell>
          <cell r="AK575" t="str">
            <v/>
          </cell>
          <cell r="AL575" t="str">
            <v/>
          </cell>
          <cell r="AM575" t="str">
            <v/>
          </cell>
          <cell r="AN575" t="str">
            <v/>
          </cell>
          <cell r="AO575" t="str">
            <v/>
          </cell>
          <cell r="AP575" t="str">
            <v/>
          </cell>
          <cell r="AQ575" t="str">
            <v/>
          </cell>
          <cell r="AR575" t="str">
            <v/>
          </cell>
          <cell r="AS575" t="str">
            <v/>
          </cell>
          <cell r="AT575" t="str">
            <v/>
          </cell>
          <cell r="AU575" t="str">
            <v/>
          </cell>
          <cell r="AV575" t="str">
            <v/>
          </cell>
          <cell r="AW575" t="str">
            <v/>
          </cell>
          <cell r="AX575" t="str">
            <v/>
          </cell>
          <cell r="AY575" t="str">
            <v/>
          </cell>
          <cell r="AZ575" t="str">
            <v/>
          </cell>
          <cell r="BA575" t="str">
            <v/>
          </cell>
          <cell r="BB575" t="str">
            <v/>
          </cell>
          <cell r="BC575" t="str">
            <v/>
          </cell>
        </row>
        <row r="576">
          <cell r="B576" t="str">
            <v>MLOSA - Air</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t="str">
            <v/>
          </cell>
          <cell r="AI576" t="str">
            <v/>
          </cell>
          <cell r="AJ576" t="str">
            <v/>
          </cell>
          <cell r="AK576" t="str">
            <v/>
          </cell>
          <cell r="AL576" t="str">
            <v/>
          </cell>
          <cell r="AM576" t="str">
            <v/>
          </cell>
          <cell r="AN576" t="str">
            <v/>
          </cell>
          <cell r="AO576" t="str">
            <v/>
          </cell>
          <cell r="AP576" t="str">
            <v/>
          </cell>
          <cell r="AQ576" t="str">
            <v/>
          </cell>
          <cell r="AR576" t="str">
            <v/>
          </cell>
          <cell r="AS576" t="str">
            <v/>
          </cell>
          <cell r="AT576" t="str">
            <v/>
          </cell>
          <cell r="AU576" t="str">
            <v/>
          </cell>
          <cell r="AV576" t="str">
            <v/>
          </cell>
          <cell r="AW576" t="str">
            <v/>
          </cell>
          <cell r="AX576" t="str">
            <v/>
          </cell>
          <cell r="AY576" t="str">
            <v/>
          </cell>
          <cell r="AZ576" t="str">
            <v/>
          </cell>
          <cell r="BA576" t="str">
            <v/>
          </cell>
          <cell r="BB576" t="str">
            <v/>
          </cell>
          <cell r="BC576" t="str">
            <v/>
          </cell>
        </row>
        <row r="577">
          <cell r="B577" t="str">
            <v>MLOSA - Sea</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t="str">
            <v/>
          </cell>
          <cell r="AI577" t="str">
            <v/>
          </cell>
          <cell r="AJ577" t="str">
            <v/>
          </cell>
          <cell r="AK577" t="str">
            <v/>
          </cell>
          <cell r="AL577" t="str">
            <v/>
          </cell>
          <cell r="AM577" t="str">
            <v/>
          </cell>
          <cell r="AN577" t="str">
            <v/>
          </cell>
          <cell r="AO577" t="str">
            <v/>
          </cell>
          <cell r="AP577" t="str">
            <v/>
          </cell>
          <cell r="AQ577" t="str">
            <v/>
          </cell>
          <cell r="AR577" t="str">
            <v/>
          </cell>
          <cell r="AS577" t="str">
            <v/>
          </cell>
          <cell r="AT577" t="str">
            <v/>
          </cell>
          <cell r="AU577" t="str">
            <v/>
          </cell>
          <cell r="AV577" t="str">
            <v/>
          </cell>
          <cell r="AW577" t="str">
            <v/>
          </cell>
          <cell r="AX577" t="str">
            <v/>
          </cell>
          <cell r="AY577" t="str">
            <v/>
          </cell>
          <cell r="AZ577" t="str">
            <v/>
          </cell>
          <cell r="BA577" t="str">
            <v/>
          </cell>
          <cell r="BB577" t="str">
            <v/>
          </cell>
          <cell r="BC577" t="str">
            <v/>
          </cell>
        </row>
        <row r="578">
          <cell r="B578" t="str">
            <v>MOFAG - Air</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t="str">
            <v/>
          </cell>
          <cell r="AI578" t="str">
            <v/>
          </cell>
          <cell r="AJ578" t="str">
            <v/>
          </cell>
          <cell r="AK578" t="str">
            <v/>
          </cell>
          <cell r="AL578" t="str">
            <v/>
          </cell>
          <cell r="AM578" t="str">
            <v/>
          </cell>
          <cell r="AN578" t="str">
            <v/>
          </cell>
          <cell r="AO578" t="str">
            <v/>
          </cell>
          <cell r="AP578" t="str">
            <v/>
          </cell>
          <cell r="AQ578" t="str">
            <v/>
          </cell>
          <cell r="AR578" t="str">
            <v/>
          </cell>
          <cell r="AS578" t="str">
            <v/>
          </cell>
          <cell r="AT578" t="str">
            <v/>
          </cell>
          <cell r="AU578" t="str">
            <v/>
          </cell>
          <cell r="AV578" t="str">
            <v/>
          </cell>
          <cell r="AW578" t="str">
            <v/>
          </cell>
          <cell r="AX578" t="str">
            <v/>
          </cell>
          <cell r="AY578" t="str">
            <v/>
          </cell>
          <cell r="AZ578" t="str">
            <v/>
          </cell>
          <cell r="BA578" t="str">
            <v/>
          </cell>
          <cell r="BB578" t="str">
            <v/>
          </cell>
          <cell r="BC578" t="str">
            <v/>
          </cell>
        </row>
        <row r="579">
          <cell r="B579" t="str">
            <v>MOFAG - Sea</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t="str">
            <v/>
          </cell>
          <cell r="AI579" t="str">
            <v/>
          </cell>
          <cell r="AJ579" t="str">
            <v/>
          </cell>
          <cell r="AK579" t="str">
            <v/>
          </cell>
          <cell r="AL579" t="str">
            <v/>
          </cell>
          <cell r="AM579" t="str">
            <v/>
          </cell>
          <cell r="AN579" t="str">
            <v/>
          </cell>
          <cell r="AO579" t="str">
            <v/>
          </cell>
          <cell r="AP579" t="str">
            <v/>
          </cell>
          <cell r="AQ579" t="str">
            <v/>
          </cell>
          <cell r="AR579" t="str">
            <v/>
          </cell>
          <cell r="AS579" t="str">
            <v/>
          </cell>
          <cell r="AT579" t="str">
            <v/>
          </cell>
          <cell r="AU579" t="str">
            <v/>
          </cell>
          <cell r="AV579" t="str">
            <v/>
          </cell>
          <cell r="AW579" t="str">
            <v/>
          </cell>
          <cell r="AX579" t="str">
            <v/>
          </cell>
          <cell r="AY579" t="str">
            <v/>
          </cell>
          <cell r="AZ579" t="str">
            <v/>
          </cell>
          <cell r="BA579" t="str">
            <v/>
          </cell>
          <cell r="BB579" t="str">
            <v/>
          </cell>
          <cell r="BC579" t="str">
            <v/>
          </cell>
        </row>
        <row r="580">
          <cell r="B580" t="str">
            <v>MONEK - Air</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t="str">
            <v/>
          </cell>
          <cell r="AI580" t="str">
            <v/>
          </cell>
          <cell r="AJ580" t="str">
            <v/>
          </cell>
          <cell r="AK580" t="str">
            <v/>
          </cell>
          <cell r="AL580" t="str">
            <v/>
          </cell>
          <cell r="AM580" t="str">
            <v/>
          </cell>
          <cell r="AN580" t="str">
            <v/>
          </cell>
          <cell r="AO580" t="str">
            <v/>
          </cell>
          <cell r="AP580" t="str">
            <v/>
          </cell>
          <cell r="AQ580" t="str">
            <v/>
          </cell>
          <cell r="AR580" t="str">
            <v/>
          </cell>
          <cell r="AS580" t="str">
            <v/>
          </cell>
          <cell r="AT580" t="str">
            <v/>
          </cell>
          <cell r="AU580" t="str">
            <v/>
          </cell>
          <cell r="AV580" t="str">
            <v/>
          </cell>
          <cell r="AW580" t="str">
            <v/>
          </cell>
          <cell r="AX580" t="str">
            <v/>
          </cell>
          <cell r="AY580" t="str">
            <v/>
          </cell>
          <cell r="AZ580" t="str">
            <v/>
          </cell>
          <cell r="BA580" t="str">
            <v/>
          </cell>
          <cell r="BB580" t="str">
            <v/>
          </cell>
          <cell r="BC580" t="str">
            <v/>
          </cell>
        </row>
        <row r="581">
          <cell r="B581" t="str">
            <v>MONEK - Sea</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t="str">
            <v/>
          </cell>
          <cell r="AI581" t="str">
            <v/>
          </cell>
          <cell r="AJ581" t="str">
            <v/>
          </cell>
          <cell r="AK581" t="str">
            <v/>
          </cell>
          <cell r="AL581" t="str">
            <v/>
          </cell>
          <cell r="AM581" t="str">
            <v/>
          </cell>
          <cell r="AN581" t="str">
            <v/>
          </cell>
          <cell r="AO581" t="str">
            <v/>
          </cell>
          <cell r="AP581" t="str">
            <v/>
          </cell>
          <cell r="AQ581" t="str">
            <v/>
          </cell>
          <cell r="AR581" t="str">
            <v/>
          </cell>
          <cell r="AS581" t="str">
            <v/>
          </cell>
          <cell r="AT581" t="str">
            <v/>
          </cell>
          <cell r="AU581" t="str">
            <v/>
          </cell>
          <cell r="AV581" t="str">
            <v/>
          </cell>
          <cell r="AW581" t="str">
            <v/>
          </cell>
          <cell r="AX581" t="str">
            <v/>
          </cell>
          <cell r="AY581" t="str">
            <v/>
          </cell>
          <cell r="AZ581" t="str">
            <v/>
          </cell>
          <cell r="BA581" t="str">
            <v/>
          </cell>
          <cell r="BB581" t="str">
            <v/>
          </cell>
          <cell r="BC581" t="str">
            <v/>
          </cell>
        </row>
        <row r="582">
          <cell r="B582" t="str">
            <v>MORSLY - Air</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t="str">
            <v/>
          </cell>
          <cell r="AI582" t="str">
            <v/>
          </cell>
          <cell r="AJ582" t="str">
            <v/>
          </cell>
          <cell r="AK582" t="str">
            <v/>
          </cell>
          <cell r="AL582" t="str">
            <v/>
          </cell>
          <cell r="AM582" t="str">
            <v/>
          </cell>
          <cell r="AN582" t="str">
            <v/>
          </cell>
          <cell r="AO582" t="str">
            <v/>
          </cell>
          <cell r="AP582" t="str">
            <v/>
          </cell>
          <cell r="AQ582" t="str">
            <v/>
          </cell>
          <cell r="AR582" t="str">
            <v/>
          </cell>
          <cell r="AS582" t="str">
            <v/>
          </cell>
          <cell r="AT582" t="str">
            <v/>
          </cell>
          <cell r="AU582" t="str">
            <v/>
          </cell>
          <cell r="AV582" t="str">
            <v/>
          </cell>
          <cell r="AW582" t="str">
            <v/>
          </cell>
          <cell r="AX582" t="str">
            <v/>
          </cell>
          <cell r="AY582" t="str">
            <v/>
          </cell>
          <cell r="AZ582" t="str">
            <v/>
          </cell>
          <cell r="BA582" t="str">
            <v/>
          </cell>
          <cell r="BB582" t="str">
            <v/>
          </cell>
          <cell r="BC582" t="str">
            <v/>
          </cell>
        </row>
        <row r="583">
          <cell r="B583" t="str">
            <v>MORSLY - Sea</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t="str">
            <v/>
          </cell>
          <cell r="AI583" t="str">
            <v/>
          </cell>
          <cell r="AJ583" t="str">
            <v/>
          </cell>
          <cell r="AK583" t="str">
            <v/>
          </cell>
          <cell r="AL583" t="str">
            <v/>
          </cell>
          <cell r="AM583" t="str">
            <v/>
          </cell>
          <cell r="AN583" t="str">
            <v/>
          </cell>
          <cell r="AO583" t="str">
            <v/>
          </cell>
          <cell r="AP583" t="str">
            <v/>
          </cell>
          <cell r="AQ583" t="str">
            <v/>
          </cell>
          <cell r="AR583" t="str">
            <v/>
          </cell>
          <cell r="AS583" t="str">
            <v/>
          </cell>
          <cell r="AT583" t="str">
            <v/>
          </cell>
          <cell r="AU583" t="str">
            <v/>
          </cell>
          <cell r="AV583" t="str">
            <v/>
          </cell>
          <cell r="AW583" t="str">
            <v/>
          </cell>
          <cell r="AX583" t="str">
            <v/>
          </cell>
          <cell r="AY583" t="str">
            <v/>
          </cell>
          <cell r="AZ583" t="str">
            <v/>
          </cell>
          <cell r="BA583" t="str">
            <v/>
          </cell>
          <cell r="BB583" t="str">
            <v/>
          </cell>
          <cell r="BC583" t="str">
            <v/>
          </cell>
        </row>
        <row r="584">
          <cell r="B584" t="str">
            <v>MSHALL - Air</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t="str">
            <v/>
          </cell>
          <cell r="AI584" t="str">
            <v/>
          </cell>
          <cell r="AJ584" t="str">
            <v/>
          </cell>
          <cell r="AK584" t="str">
            <v/>
          </cell>
          <cell r="AL584" t="str">
            <v/>
          </cell>
          <cell r="AM584" t="str">
            <v/>
          </cell>
          <cell r="AN584" t="str">
            <v/>
          </cell>
          <cell r="AO584" t="str">
            <v/>
          </cell>
          <cell r="AP584" t="str">
            <v/>
          </cell>
          <cell r="AQ584" t="str">
            <v/>
          </cell>
          <cell r="AR584" t="str">
            <v/>
          </cell>
          <cell r="AS584" t="str">
            <v/>
          </cell>
          <cell r="AT584" t="str">
            <v/>
          </cell>
          <cell r="AU584" t="str">
            <v/>
          </cell>
          <cell r="AV584" t="str">
            <v/>
          </cell>
          <cell r="AW584" t="str">
            <v/>
          </cell>
          <cell r="AX584" t="str">
            <v/>
          </cell>
          <cell r="AY584" t="str">
            <v/>
          </cell>
          <cell r="AZ584" t="str">
            <v/>
          </cell>
          <cell r="BA584" t="str">
            <v/>
          </cell>
          <cell r="BB584" t="str">
            <v/>
          </cell>
          <cell r="BC584" t="str">
            <v/>
          </cell>
        </row>
        <row r="585">
          <cell r="B585" t="str">
            <v>MSHALL - Sea</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t="str">
            <v/>
          </cell>
          <cell r="AI585" t="str">
            <v/>
          </cell>
          <cell r="AJ585" t="str">
            <v/>
          </cell>
          <cell r="AK585" t="str">
            <v/>
          </cell>
          <cell r="AL585" t="str">
            <v/>
          </cell>
          <cell r="AM585" t="str">
            <v/>
          </cell>
          <cell r="AN585" t="str">
            <v/>
          </cell>
          <cell r="AO585" t="str">
            <v/>
          </cell>
          <cell r="AP585" t="str">
            <v/>
          </cell>
          <cell r="AQ585" t="str">
            <v/>
          </cell>
          <cell r="AR585" t="str">
            <v/>
          </cell>
          <cell r="AS585" t="str">
            <v/>
          </cell>
          <cell r="AT585" t="str">
            <v/>
          </cell>
          <cell r="AU585" t="str">
            <v/>
          </cell>
          <cell r="AV585" t="str">
            <v/>
          </cell>
          <cell r="AW585" t="str">
            <v/>
          </cell>
          <cell r="AX585" t="str">
            <v/>
          </cell>
          <cell r="AY585" t="str">
            <v/>
          </cell>
          <cell r="AZ585" t="str">
            <v/>
          </cell>
          <cell r="BA585" t="str">
            <v/>
          </cell>
          <cell r="BB585" t="str">
            <v/>
          </cell>
          <cell r="BC585" t="str">
            <v/>
          </cell>
        </row>
        <row r="586">
          <cell r="B586" t="str">
            <v>MUFREN - Air</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t="str">
            <v/>
          </cell>
          <cell r="AI586" t="str">
            <v/>
          </cell>
          <cell r="AJ586" t="str">
            <v/>
          </cell>
          <cell r="AK586" t="str">
            <v/>
          </cell>
          <cell r="AL586" t="str">
            <v/>
          </cell>
          <cell r="AM586" t="str">
            <v/>
          </cell>
          <cell r="AN586" t="str">
            <v/>
          </cell>
          <cell r="AO586" t="str">
            <v/>
          </cell>
          <cell r="AP586" t="str">
            <v/>
          </cell>
          <cell r="AQ586" t="str">
            <v/>
          </cell>
          <cell r="AR586" t="str">
            <v/>
          </cell>
          <cell r="AS586" t="str">
            <v/>
          </cell>
          <cell r="AT586" t="str">
            <v/>
          </cell>
          <cell r="AU586" t="str">
            <v/>
          </cell>
          <cell r="AV586" t="str">
            <v/>
          </cell>
          <cell r="AW586" t="str">
            <v/>
          </cell>
          <cell r="AX586" t="str">
            <v/>
          </cell>
          <cell r="AY586" t="str">
            <v/>
          </cell>
          <cell r="AZ586" t="str">
            <v/>
          </cell>
          <cell r="BA586" t="str">
            <v/>
          </cell>
          <cell r="BB586" t="str">
            <v/>
          </cell>
          <cell r="BC586" t="str">
            <v/>
          </cell>
        </row>
        <row r="587">
          <cell r="B587" t="str">
            <v>MUFREN - Sea</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t="str">
            <v/>
          </cell>
          <cell r="AI587" t="str">
            <v/>
          </cell>
          <cell r="AJ587" t="str">
            <v/>
          </cell>
          <cell r="AK587" t="str">
            <v/>
          </cell>
          <cell r="AL587" t="str">
            <v/>
          </cell>
          <cell r="AM587" t="str">
            <v/>
          </cell>
          <cell r="AN587" t="str">
            <v/>
          </cell>
          <cell r="AO587" t="str">
            <v/>
          </cell>
          <cell r="AP587" t="str">
            <v/>
          </cell>
          <cell r="AQ587" t="str">
            <v/>
          </cell>
          <cell r="AR587" t="str">
            <v/>
          </cell>
          <cell r="AS587" t="str">
            <v/>
          </cell>
          <cell r="AT587" t="str">
            <v/>
          </cell>
          <cell r="AU587" t="str">
            <v/>
          </cell>
          <cell r="AV587" t="str">
            <v/>
          </cell>
          <cell r="AW587" t="str">
            <v/>
          </cell>
          <cell r="AX587" t="str">
            <v/>
          </cell>
          <cell r="AY587" t="str">
            <v/>
          </cell>
          <cell r="AZ587" t="str">
            <v/>
          </cell>
          <cell r="BA587" t="str">
            <v/>
          </cell>
          <cell r="BB587" t="str">
            <v/>
          </cell>
          <cell r="BC587" t="str">
            <v/>
          </cell>
        </row>
        <row r="588">
          <cell r="B588" t="str">
            <v>MUSART - Air</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t="str">
            <v/>
          </cell>
          <cell r="AI588" t="str">
            <v/>
          </cell>
          <cell r="AJ588" t="str">
            <v/>
          </cell>
          <cell r="AK588" t="str">
            <v/>
          </cell>
          <cell r="AL588" t="str">
            <v/>
          </cell>
          <cell r="AM588" t="str">
            <v/>
          </cell>
          <cell r="AN588" t="str">
            <v/>
          </cell>
          <cell r="AO588" t="str">
            <v/>
          </cell>
          <cell r="AP588" t="str">
            <v/>
          </cell>
          <cell r="AQ588" t="str">
            <v/>
          </cell>
          <cell r="AR588" t="str">
            <v/>
          </cell>
          <cell r="AS588" t="str">
            <v/>
          </cell>
          <cell r="AT588" t="str">
            <v/>
          </cell>
          <cell r="AU588" t="str">
            <v/>
          </cell>
          <cell r="AV588" t="str">
            <v/>
          </cell>
          <cell r="AW588" t="str">
            <v/>
          </cell>
          <cell r="AX588" t="str">
            <v/>
          </cell>
          <cell r="AY588" t="str">
            <v/>
          </cell>
          <cell r="AZ588" t="str">
            <v/>
          </cell>
          <cell r="BA588" t="str">
            <v/>
          </cell>
          <cell r="BB588" t="str">
            <v/>
          </cell>
          <cell r="BC588" t="str">
            <v/>
          </cell>
        </row>
        <row r="589">
          <cell r="B589" t="str">
            <v>MUSART - Sea</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t="str">
            <v/>
          </cell>
          <cell r="AI589" t="str">
            <v/>
          </cell>
          <cell r="AJ589" t="str">
            <v/>
          </cell>
          <cell r="AK589" t="str">
            <v/>
          </cell>
          <cell r="AL589" t="str">
            <v/>
          </cell>
          <cell r="AM589" t="str">
            <v/>
          </cell>
          <cell r="AN589" t="str">
            <v/>
          </cell>
          <cell r="AO589" t="str">
            <v/>
          </cell>
          <cell r="AP589" t="str">
            <v/>
          </cell>
          <cell r="AQ589" t="str">
            <v/>
          </cell>
          <cell r="AR589" t="str">
            <v/>
          </cell>
          <cell r="AS589" t="str">
            <v/>
          </cell>
          <cell r="AT589" t="str">
            <v/>
          </cell>
          <cell r="AU589" t="str">
            <v/>
          </cell>
          <cell r="AV589" t="str">
            <v/>
          </cell>
          <cell r="AW589" t="str">
            <v/>
          </cell>
          <cell r="AX589" t="str">
            <v/>
          </cell>
          <cell r="AY589" t="str">
            <v/>
          </cell>
          <cell r="AZ589" t="str">
            <v/>
          </cell>
          <cell r="BA589" t="str">
            <v/>
          </cell>
          <cell r="BB589" t="str">
            <v/>
          </cell>
          <cell r="BC589" t="str">
            <v/>
          </cell>
        </row>
        <row r="590">
          <cell r="B590" t="str">
            <v>MYSHOE - Air</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t="str">
            <v/>
          </cell>
          <cell r="AI590" t="str">
            <v/>
          </cell>
          <cell r="AJ590" t="str">
            <v/>
          </cell>
          <cell r="AK590" t="str">
            <v/>
          </cell>
          <cell r="AL590" t="str">
            <v/>
          </cell>
          <cell r="AM590" t="str">
            <v/>
          </cell>
          <cell r="AN590" t="str">
            <v/>
          </cell>
          <cell r="AO590" t="str">
            <v/>
          </cell>
          <cell r="AP590" t="str">
            <v/>
          </cell>
          <cell r="AQ590" t="str">
            <v/>
          </cell>
          <cell r="AR590" t="str">
            <v/>
          </cell>
          <cell r="AS590" t="str">
            <v/>
          </cell>
          <cell r="AT590" t="str">
            <v/>
          </cell>
          <cell r="AU590" t="str">
            <v/>
          </cell>
          <cell r="AV590" t="str">
            <v/>
          </cell>
          <cell r="AW590" t="str">
            <v/>
          </cell>
          <cell r="AX590" t="str">
            <v/>
          </cell>
          <cell r="AY590" t="str">
            <v/>
          </cell>
          <cell r="AZ590" t="str">
            <v/>
          </cell>
          <cell r="BA590" t="str">
            <v/>
          </cell>
          <cell r="BB590" t="str">
            <v/>
          </cell>
          <cell r="BC590" t="str">
            <v/>
          </cell>
        </row>
        <row r="591">
          <cell r="B591" t="str">
            <v>MYSHOE - Sea</v>
          </cell>
          <cell r="C591">
            <v>0</v>
          </cell>
          <cell r="D591">
            <v>20</v>
          </cell>
          <cell r="E591">
            <v>0</v>
          </cell>
          <cell r="F591">
            <v>0</v>
          </cell>
          <cell r="G591">
            <v>0</v>
          </cell>
          <cell r="H591">
            <v>0</v>
          </cell>
          <cell r="I591">
            <v>1</v>
          </cell>
          <cell r="J591">
            <v>0</v>
          </cell>
          <cell r="K591">
            <v>0</v>
          </cell>
          <cell r="L591">
            <v>13</v>
          </cell>
          <cell r="M591">
            <v>3</v>
          </cell>
          <cell r="N591">
            <v>4</v>
          </cell>
          <cell r="O591">
            <v>7</v>
          </cell>
          <cell r="P591">
            <v>0</v>
          </cell>
          <cell r="Q591">
            <v>10</v>
          </cell>
          <cell r="R591">
            <v>3</v>
          </cell>
          <cell r="S591">
            <v>2</v>
          </cell>
          <cell r="T591">
            <v>6</v>
          </cell>
          <cell r="U591">
            <v>0</v>
          </cell>
          <cell r="V591">
            <v>0</v>
          </cell>
          <cell r="W591">
            <v>18</v>
          </cell>
          <cell r="X591">
            <v>2</v>
          </cell>
          <cell r="Y591">
            <v>0</v>
          </cell>
          <cell r="Z591">
            <v>0</v>
          </cell>
          <cell r="AA591">
            <v>0</v>
          </cell>
          <cell r="AB591">
            <v>0</v>
          </cell>
          <cell r="AC591">
            <v>0</v>
          </cell>
          <cell r="AD591">
            <v>5</v>
          </cell>
          <cell r="AE591">
            <v>11</v>
          </cell>
          <cell r="AF591">
            <v>0</v>
          </cell>
          <cell r="AG591">
            <v>0</v>
          </cell>
          <cell r="AH591" t="str">
            <v/>
          </cell>
          <cell r="AI591" t="str">
            <v/>
          </cell>
          <cell r="AJ591" t="str">
            <v/>
          </cell>
          <cell r="AK591" t="str">
            <v/>
          </cell>
          <cell r="AL591" t="str">
            <v/>
          </cell>
          <cell r="AM591" t="str">
            <v/>
          </cell>
          <cell r="AN591" t="str">
            <v/>
          </cell>
          <cell r="AO591" t="str">
            <v/>
          </cell>
          <cell r="AP591" t="str">
            <v/>
          </cell>
          <cell r="AQ591" t="str">
            <v/>
          </cell>
          <cell r="AR591" t="str">
            <v/>
          </cell>
          <cell r="AS591" t="str">
            <v/>
          </cell>
          <cell r="AT591" t="str">
            <v/>
          </cell>
          <cell r="AU591" t="str">
            <v/>
          </cell>
          <cell r="AV591" t="str">
            <v/>
          </cell>
          <cell r="AW591" t="str">
            <v/>
          </cell>
          <cell r="AX591" t="str">
            <v/>
          </cell>
          <cell r="AY591" t="str">
            <v/>
          </cell>
          <cell r="AZ591" t="str">
            <v/>
          </cell>
          <cell r="BA591" t="str">
            <v/>
          </cell>
          <cell r="BB591" t="str">
            <v/>
          </cell>
          <cell r="BC591" t="str">
            <v/>
          </cell>
        </row>
        <row r="592">
          <cell r="B592" t="str">
            <v>NBAL - Air</v>
          </cell>
          <cell r="C592">
            <v>0</v>
          </cell>
          <cell r="D592">
            <v>1</v>
          </cell>
          <cell r="E592">
            <v>31</v>
          </cell>
          <cell r="F592">
            <v>0</v>
          </cell>
          <cell r="G592">
            <v>1</v>
          </cell>
          <cell r="H592">
            <v>0</v>
          </cell>
          <cell r="I592">
            <v>5</v>
          </cell>
          <cell r="J592">
            <v>2</v>
          </cell>
          <cell r="K592">
            <v>3</v>
          </cell>
          <cell r="L592">
            <v>2</v>
          </cell>
          <cell r="M592">
            <v>30</v>
          </cell>
          <cell r="N592">
            <v>6</v>
          </cell>
          <cell r="O592">
            <v>13</v>
          </cell>
          <cell r="P592">
            <v>31</v>
          </cell>
          <cell r="Q592">
            <v>15</v>
          </cell>
          <cell r="R592">
            <v>8</v>
          </cell>
          <cell r="S592">
            <v>2</v>
          </cell>
          <cell r="T592">
            <v>3</v>
          </cell>
          <cell r="U592">
            <v>1</v>
          </cell>
          <cell r="V592">
            <v>5</v>
          </cell>
          <cell r="W592">
            <v>4</v>
          </cell>
          <cell r="X592">
            <v>3</v>
          </cell>
          <cell r="Y592">
            <v>5</v>
          </cell>
          <cell r="Z592">
            <v>3</v>
          </cell>
          <cell r="AA592">
            <v>2</v>
          </cell>
          <cell r="AB592">
            <v>3</v>
          </cell>
          <cell r="AC592">
            <v>5</v>
          </cell>
          <cell r="AD592">
            <v>1</v>
          </cell>
          <cell r="AE592">
            <v>0</v>
          </cell>
          <cell r="AF592">
            <v>2</v>
          </cell>
          <cell r="AG592">
            <v>0</v>
          </cell>
          <cell r="AH592" t="str">
            <v/>
          </cell>
          <cell r="AI592" t="str">
            <v/>
          </cell>
          <cell r="AJ592" t="str">
            <v/>
          </cell>
          <cell r="AK592" t="str">
            <v/>
          </cell>
          <cell r="AL592" t="str">
            <v/>
          </cell>
          <cell r="AM592" t="str">
            <v/>
          </cell>
          <cell r="AN592" t="str">
            <v/>
          </cell>
          <cell r="AO592" t="str">
            <v/>
          </cell>
          <cell r="AP592" t="str">
            <v/>
          </cell>
          <cell r="AQ592" t="str">
            <v/>
          </cell>
          <cell r="AR592" t="str">
            <v/>
          </cell>
          <cell r="AS592" t="str">
            <v/>
          </cell>
          <cell r="AT592" t="str">
            <v/>
          </cell>
          <cell r="AU592" t="str">
            <v/>
          </cell>
          <cell r="AV592" t="str">
            <v/>
          </cell>
          <cell r="AW592" t="str">
            <v/>
          </cell>
          <cell r="AX592" t="str">
            <v/>
          </cell>
          <cell r="AY592" t="str">
            <v/>
          </cell>
          <cell r="AZ592" t="str">
            <v/>
          </cell>
          <cell r="BA592" t="str">
            <v/>
          </cell>
          <cell r="BB592" t="str">
            <v/>
          </cell>
          <cell r="BC592" t="str">
            <v/>
          </cell>
        </row>
        <row r="593">
          <cell r="B593" t="str">
            <v>NBAL - Sea</v>
          </cell>
          <cell r="C593">
            <v>37</v>
          </cell>
          <cell r="D593">
            <v>276</v>
          </cell>
          <cell r="E593">
            <v>208</v>
          </cell>
          <cell r="F593">
            <v>269</v>
          </cell>
          <cell r="G593">
            <v>90</v>
          </cell>
          <cell r="H593">
            <v>155</v>
          </cell>
          <cell r="I593">
            <v>132</v>
          </cell>
          <cell r="J593">
            <v>145</v>
          </cell>
          <cell r="K593">
            <v>154</v>
          </cell>
          <cell r="L593">
            <v>159</v>
          </cell>
          <cell r="M593">
            <v>168</v>
          </cell>
          <cell r="N593">
            <v>334</v>
          </cell>
          <cell r="O593">
            <v>193</v>
          </cell>
          <cell r="P593">
            <v>130</v>
          </cell>
          <cell r="Q593">
            <v>447</v>
          </cell>
          <cell r="R593">
            <v>106</v>
          </cell>
          <cell r="S593">
            <v>286</v>
          </cell>
          <cell r="T593">
            <v>175</v>
          </cell>
          <cell r="U593">
            <v>102</v>
          </cell>
          <cell r="V593">
            <v>376</v>
          </cell>
          <cell r="W593">
            <v>154</v>
          </cell>
          <cell r="X593">
            <v>205</v>
          </cell>
          <cell r="Y593">
            <v>337</v>
          </cell>
          <cell r="Z593">
            <v>97</v>
          </cell>
          <cell r="AA593">
            <v>154</v>
          </cell>
          <cell r="AB593">
            <v>149</v>
          </cell>
          <cell r="AC593">
            <v>286</v>
          </cell>
          <cell r="AD593">
            <v>39</v>
          </cell>
          <cell r="AE593">
            <v>457</v>
          </cell>
          <cell r="AF593">
            <v>305</v>
          </cell>
          <cell r="AG593">
            <v>214</v>
          </cell>
          <cell r="AH593" t="str">
            <v/>
          </cell>
          <cell r="AI593" t="str">
            <v/>
          </cell>
          <cell r="AJ593" t="str">
            <v/>
          </cell>
          <cell r="AK593" t="str">
            <v/>
          </cell>
          <cell r="AL593" t="str">
            <v/>
          </cell>
          <cell r="AM593" t="str">
            <v/>
          </cell>
          <cell r="AN593" t="str">
            <v/>
          </cell>
          <cell r="AO593" t="str">
            <v/>
          </cell>
          <cell r="AP593" t="str">
            <v/>
          </cell>
          <cell r="AQ593" t="str">
            <v/>
          </cell>
          <cell r="AR593" t="str">
            <v/>
          </cell>
          <cell r="AS593" t="str">
            <v/>
          </cell>
          <cell r="AT593" t="str">
            <v/>
          </cell>
          <cell r="AU593" t="str">
            <v/>
          </cell>
          <cell r="AV593" t="str">
            <v/>
          </cell>
          <cell r="AW593" t="str">
            <v/>
          </cell>
          <cell r="AX593" t="str">
            <v/>
          </cell>
          <cell r="AY593" t="str">
            <v/>
          </cell>
          <cell r="AZ593" t="str">
            <v/>
          </cell>
          <cell r="BA593" t="str">
            <v/>
          </cell>
          <cell r="BB593" t="str">
            <v/>
          </cell>
          <cell r="BC593" t="str">
            <v/>
          </cell>
        </row>
        <row r="594">
          <cell r="B594" t="str">
            <v>NBALME - Air</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t="str">
            <v/>
          </cell>
          <cell r="AI594" t="str">
            <v/>
          </cell>
          <cell r="AJ594" t="str">
            <v/>
          </cell>
          <cell r="AK594" t="str">
            <v/>
          </cell>
          <cell r="AL594" t="str">
            <v/>
          </cell>
          <cell r="AM594" t="str">
            <v/>
          </cell>
          <cell r="AN594" t="str">
            <v/>
          </cell>
          <cell r="AO594" t="str">
            <v/>
          </cell>
          <cell r="AP594" t="str">
            <v/>
          </cell>
          <cell r="AQ594" t="str">
            <v/>
          </cell>
          <cell r="AR594" t="str">
            <v/>
          </cell>
          <cell r="AS594" t="str">
            <v/>
          </cell>
          <cell r="AT594" t="str">
            <v/>
          </cell>
          <cell r="AU594" t="str">
            <v/>
          </cell>
          <cell r="AV594" t="str">
            <v/>
          </cell>
          <cell r="AW594" t="str">
            <v/>
          </cell>
          <cell r="AX594" t="str">
            <v/>
          </cell>
          <cell r="AY594" t="str">
            <v/>
          </cell>
          <cell r="AZ594" t="str">
            <v/>
          </cell>
          <cell r="BA594" t="str">
            <v/>
          </cell>
          <cell r="BB594" t="str">
            <v/>
          </cell>
          <cell r="BC594" t="str">
            <v/>
          </cell>
        </row>
        <row r="595">
          <cell r="B595" t="str">
            <v>NBALME - Sea</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t="str">
            <v/>
          </cell>
          <cell r="AI595" t="str">
            <v/>
          </cell>
          <cell r="AJ595" t="str">
            <v/>
          </cell>
          <cell r="AK595" t="str">
            <v/>
          </cell>
          <cell r="AL595" t="str">
            <v/>
          </cell>
          <cell r="AM595" t="str">
            <v/>
          </cell>
          <cell r="AN595" t="str">
            <v/>
          </cell>
          <cell r="AO595" t="str">
            <v/>
          </cell>
          <cell r="AP595" t="str">
            <v/>
          </cell>
          <cell r="AQ595" t="str">
            <v/>
          </cell>
          <cell r="AR595" t="str">
            <v/>
          </cell>
          <cell r="AS595" t="str">
            <v/>
          </cell>
          <cell r="AT595" t="str">
            <v/>
          </cell>
          <cell r="AU595" t="str">
            <v/>
          </cell>
          <cell r="AV595" t="str">
            <v/>
          </cell>
          <cell r="AW595" t="str">
            <v/>
          </cell>
          <cell r="AX595" t="str">
            <v/>
          </cell>
          <cell r="AY595" t="str">
            <v/>
          </cell>
          <cell r="AZ595" t="str">
            <v/>
          </cell>
          <cell r="BA595" t="str">
            <v/>
          </cell>
          <cell r="BB595" t="str">
            <v/>
          </cell>
          <cell r="BC595" t="str">
            <v/>
          </cell>
        </row>
        <row r="596">
          <cell r="B596" t="str">
            <v>NBC - Air</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t="str">
            <v/>
          </cell>
          <cell r="AI596" t="str">
            <v/>
          </cell>
          <cell r="AJ596" t="str">
            <v/>
          </cell>
          <cell r="AK596" t="str">
            <v/>
          </cell>
          <cell r="AL596" t="str">
            <v/>
          </cell>
          <cell r="AM596" t="str">
            <v/>
          </cell>
          <cell r="AN596" t="str">
            <v/>
          </cell>
          <cell r="AO596" t="str">
            <v/>
          </cell>
          <cell r="AP596" t="str">
            <v/>
          </cell>
          <cell r="AQ596" t="str">
            <v/>
          </cell>
          <cell r="AR596" t="str">
            <v/>
          </cell>
          <cell r="AS596" t="str">
            <v/>
          </cell>
          <cell r="AT596" t="str">
            <v/>
          </cell>
          <cell r="AU596" t="str">
            <v/>
          </cell>
          <cell r="AV596" t="str">
            <v/>
          </cell>
          <cell r="AW596" t="str">
            <v/>
          </cell>
          <cell r="AX596" t="str">
            <v/>
          </cell>
          <cell r="AY596" t="str">
            <v/>
          </cell>
          <cell r="AZ596" t="str">
            <v/>
          </cell>
          <cell r="BA596" t="str">
            <v/>
          </cell>
          <cell r="BB596" t="str">
            <v/>
          </cell>
          <cell r="BC596" t="str">
            <v/>
          </cell>
        </row>
        <row r="597">
          <cell r="B597" t="str">
            <v>NBC - Sea</v>
          </cell>
          <cell r="C597">
            <v>31</v>
          </cell>
          <cell r="D597">
            <v>18</v>
          </cell>
          <cell r="E597">
            <v>8</v>
          </cell>
          <cell r="F597">
            <v>55</v>
          </cell>
          <cell r="G597">
            <v>63</v>
          </cell>
          <cell r="H597">
            <v>46</v>
          </cell>
          <cell r="I597">
            <v>40</v>
          </cell>
          <cell r="J597">
            <v>74</v>
          </cell>
          <cell r="K597">
            <v>27</v>
          </cell>
          <cell r="L597">
            <v>8</v>
          </cell>
          <cell r="M597">
            <v>3</v>
          </cell>
          <cell r="N597">
            <v>13</v>
          </cell>
          <cell r="O597">
            <v>11</v>
          </cell>
          <cell r="P597">
            <v>46</v>
          </cell>
          <cell r="Q597">
            <v>39</v>
          </cell>
          <cell r="R597">
            <v>16</v>
          </cell>
          <cell r="S597">
            <v>36</v>
          </cell>
          <cell r="T597">
            <v>81</v>
          </cell>
          <cell r="U597">
            <v>36</v>
          </cell>
          <cell r="V597">
            <v>46</v>
          </cell>
          <cell r="W597">
            <v>19</v>
          </cell>
          <cell r="X597">
            <v>20</v>
          </cell>
          <cell r="Y597">
            <v>52</v>
          </cell>
          <cell r="Z597">
            <v>112</v>
          </cell>
          <cell r="AA597">
            <v>14</v>
          </cell>
          <cell r="AB597">
            <v>9</v>
          </cell>
          <cell r="AC597">
            <v>19</v>
          </cell>
          <cell r="AD597">
            <v>16</v>
          </cell>
          <cell r="AE597">
            <v>22</v>
          </cell>
          <cell r="AF597">
            <v>55</v>
          </cell>
          <cell r="AG597">
            <v>0</v>
          </cell>
          <cell r="AH597" t="str">
            <v/>
          </cell>
          <cell r="AI597" t="str">
            <v/>
          </cell>
          <cell r="AJ597" t="str">
            <v/>
          </cell>
          <cell r="AK597" t="str">
            <v/>
          </cell>
          <cell r="AL597" t="str">
            <v/>
          </cell>
          <cell r="AM597" t="str">
            <v/>
          </cell>
          <cell r="AN597" t="str">
            <v/>
          </cell>
          <cell r="AO597" t="str">
            <v/>
          </cell>
          <cell r="AP597" t="str">
            <v/>
          </cell>
          <cell r="AQ597" t="str">
            <v/>
          </cell>
          <cell r="AR597" t="str">
            <v/>
          </cell>
          <cell r="AS597" t="str">
            <v/>
          </cell>
          <cell r="AT597" t="str">
            <v/>
          </cell>
          <cell r="AU597" t="str">
            <v/>
          </cell>
          <cell r="AV597" t="str">
            <v/>
          </cell>
          <cell r="AW597" t="str">
            <v/>
          </cell>
          <cell r="AX597" t="str">
            <v/>
          </cell>
          <cell r="AY597" t="str">
            <v/>
          </cell>
          <cell r="AZ597" t="str">
            <v/>
          </cell>
          <cell r="BA597" t="str">
            <v/>
          </cell>
          <cell r="BB597" t="str">
            <v/>
          </cell>
          <cell r="BC597" t="str">
            <v/>
          </cell>
        </row>
        <row r="598">
          <cell r="B598" t="str">
            <v>NBEUR - Air</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t="str">
            <v/>
          </cell>
          <cell r="AI598" t="str">
            <v/>
          </cell>
          <cell r="AJ598" t="str">
            <v/>
          </cell>
          <cell r="AK598" t="str">
            <v/>
          </cell>
          <cell r="AL598" t="str">
            <v/>
          </cell>
          <cell r="AM598" t="str">
            <v/>
          </cell>
          <cell r="AN598" t="str">
            <v/>
          </cell>
          <cell r="AO598" t="str">
            <v/>
          </cell>
          <cell r="AP598" t="str">
            <v/>
          </cell>
          <cell r="AQ598" t="str">
            <v/>
          </cell>
          <cell r="AR598" t="str">
            <v/>
          </cell>
          <cell r="AS598" t="str">
            <v/>
          </cell>
          <cell r="AT598" t="str">
            <v/>
          </cell>
          <cell r="AU598" t="str">
            <v/>
          </cell>
          <cell r="AV598" t="str">
            <v/>
          </cell>
          <cell r="AW598" t="str">
            <v/>
          </cell>
          <cell r="AX598" t="str">
            <v/>
          </cell>
          <cell r="AY598" t="str">
            <v/>
          </cell>
          <cell r="AZ598" t="str">
            <v/>
          </cell>
          <cell r="BA598" t="str">
            <v/>
          </cell>
          <cell r="BB598" t="str">
            <v/>
          </cell>
          <cell r="BC598" t="str">
            <v/>
          </cell>
        </row>
        <row r="599">
          <cell r="B599" t="str">
            <v>NBEUR - Sea</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t="str">
            <v/>
          </cell>
          <cell r="AI599" t="str">
            <v/>
          </cell>
          <cell r="AJ599" t="str">
            <v/>
          </cell>
          <cell r="AK599" t="str">
            <v/>
          </cell>
          <cell r="AL599" t="str">
            <v/>
          </cell>
          <cell r="AM599" t="str">
            <v/>
          </cell>
          <cell r="AN599" t="str">
            <v/>
          </cell>
          <cell r="AO599" t="str">
            <v/>
          </cell>
          <cell r="AP599" t="str">
            <v/>
          </cell>
          <cell r="AQ599" t="str">
            <v/>
          </cell>
          <cell r="AR599" t="str">
            <v/>
          </cell>
          <cell r="AS599" t="str">
            <v/>
          </cell>
          <cell r="AT599" t="str">
            <v/>
          </cell>
          <cell r="AU599" t="str">
            <v/>
          </cell>
          <cell r="AV599" t="str">
            <v/>
          </cell>
          <cell r="AW599" t="str">
            <v/>
          </cell>
          <cell r="AX599" t="str">
            <v/>
          </cell>
          <cell r="AY599" t="str">
            <v/>
          </cell>
          <cell r="AZ599" t="str">
            <v/>
          </cell>
          <cell r="BA599" t="str">
            <v/>
          </cell>
          <cell r="BB599" t="str">
            <v/>
          </cell>
          <cell r="BC599" t="str">
            <v/>
          </cell>
        </row>
        <row r="600">
          <cell r="B600" t="str">
            <v>NBHKI - Air</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t="str">
            <v/>
          </cell>
          <cell r="AI600" t="str">
            <v/>
          </cell>
          <cell r="AJ600" t="str">
            <v/>
          </cell>
          <cell r="AK600" t="str">
            <v/>
          </cell>
          <cell r="AL600" t="str">
            <v/>
          </cell>
          <cell r="AM600" t="str">
            <v/>
          </cell>
          <cell r="AN600" t="str">
            <v/>
          </cell>
          <cell r="AO600" t="str">
            <v/>
          </cell>
          <cell r="AP600" t="str">
            <v/>
          </cell>
          <cell r="AQ600" t="str">
            <v/>
          </cell>
          <cell r="AR600" t="str">
            <v/>
          </cell>
          <cell r="AS600" t="str">
            <v/>
          </cell>
          <cell r="AT600" t="str">
            <v/>
          </cell>
          <cell r="AU600" t="str">
            <v/>
          </cell>
          <cell r="AV600" t="str">
            <v/>
          </cell>
          <cell r="AW600" t="str">
            <v/>
          </cell>
          <cell r="AX600" t="str">
            <v/>
          </cell>
          <cell r="AY600" t="str">
            <v/>
          </cell>
          <cell r="AZ600" t="str">
            <v/>
          </cell>
          <cell r="BA600" t="str">
            <v/>
          </cell>
          <cell r="BB600" t="str">
            <v/>
          </cell>
          <cell r="BC600" t="str">
            <v/>
          </cell>
        </row>
        <row r="601">
          <cell r="B601" t="str">
            <v>NBHKI - Sea</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t="str">
            <v/>
          </cell>
          <cell r="AI601" t="str">
            <v/>
          </cell>
          <cell r="AJ601" t="str">
            <v/>
          </cell>
          <cell r="AK601" t="str">
            <v/>
          </cell>
          <cell r="AL601" t="str">
            <v/>
          </cell>
          <cell r="AM601" t="str">
            <v/>
          </cell>
          <cell r="AN601" t="str">
            <v/>
          </cell>
          <cell r="AO601" t="str">
            <v/>
          </cell>
          <cell r="AP601" t="str">
            <v/>
          </cell>
          <cell r="AQ601" t="str">
            <v/>
          </cell>
          <cell r="AR601" t="str">
            <v/>
          </cell>
          <cell r="AS601" t="str">
            <v/>
          </cell>
          <cell r="AT601" t="str">
            <v/>
          </cell>
          <cell r="AU601" t="str">
            <v/>
          </cell>
          <cell r="AV601" t="str">
            <v/>
          </cell>
          <cell r="AW601" t="str">
            <v/>
          </cell>
          <cell r="AX601" t="str">
            <v/>
          </cell>
          <cell r="AY601" t="str">
            <v/>
          </cell>
          <cell r="AZ601" t="str">
            <v/>
          </cell>
          <cell r="BA601" t="str">
            <v/>
          </cell>
          <cell r="BB601" t="str">
            <v/>
          </cell>
          <cell r="BC601" t="str">
            <v/>
          </cell>
        </row>
        <row r="602">
          <cell r="B602" t="str">
            <v>NBMY - Air</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t="str">
            <v/>
          </cell>
          <cell r="AI602" t="str">
            <v/>
          </cell>
          <cell r="AJ602" t="str">
            <v/>
          </cell>
          <cell r="AK602" t="str">
            <v/>
          </cell>
          <cell r="AL602" t="str">
            <v/>
          </cell>
          <cell r="AM602" t="str">
            <v/>
          </cell>
          <cell r="AN602" t="str">
            <v/>
          </cell>
          <cell r="AO602" t="str">
            <v/>
          </cell>
          <cell r="AP602" t="str">
            <v/>
          </cell>
          <cell r="AQ602" t="str">
            <v/>
          </cell>
          <cell r="AR602" t="str">
            <v/>
          </cell>
          <cell r="AS602" t="str">
            <v/>
          </cell>
          <cell r="AT602" t="str">
            <v/>
          </cell>
          <cell r="AU602" t="str">
            <v/>
          </cell>
          <cell r="AV602" t="str">
            <v/>
          </cell>
          <cell r="AW602" t="str">
            <v/>
          </cell>
          <cell r="AX602" t="str">
            <v/>
          </cell>
          <cell r="AY602" t="str">
            <v/>
          </cell>
          <cell r="AZ602" t="str">
            <v/>
          </cell>
          <cell r="BA602" t="str">
            <v/>
          </cell>
          <cell r="BB602" t="str">
            <v/>
          </cell>
          <cell r="BC602" t="str">
            <v/>
          </cell>
        </row>
        <row r="603">
          <cell r="B603" t="str">
            <v>NBMY - Sea</v>
          </cell>
          <cell r="C603">
            <v>24</v>
          </cell>
          <cell r="D603">
            <v>27</v>
          </cell>
          <cell r="E603">
            <v>0</v>
          </cell>
          <cell r="F603">
            <v>7</v>
          </cell>
          <cell r="G603">
            <v>0</v>
          </cell>
          <cell r="H603">
            <v>25</v>
          </cell>
          <cell r="I603">
            <v>20</v>
          </cell>
          <cell r="J603">
            <v>2</v>
          </cell>
          <cell r="K603">
            <v>1</v>
          </cell>
          <cell r="L603">
            <v>6</v>
          </cell>
          <cell r="M603">
            <v>10</v>
          </cell>
          <cell r="N603">
            <v>0</v>
          </cell>
          <cell r="O603">
            <v>0</v>
          </cell>
          <cell r="P603">
            <v>11</v>
          </cell>
          <cell r="Q603">
            <v>0</v>
          </cell>
          <cell r="R603">
            <v>2</v>
          </cell>
          <cell r="S603">
            <v>0</v>
          </cell>
          <cell r="T603">
            <v>0</v>
          </cell>
          <cell r="U603">
            <v>58</v>
          </cell>
          <cell r="V603">
            <v>55</v>
          </cell>
          <cell r="W603">
            <v>24</v>
          </cell>
          <cell r="X603">
            <v>0</v>
          </cell>
          <cell r="Y603">
            <v>3</v>
          </cell>
          <cell r="Z603">
            <v>20</v>
          </cell>
          <cell r="AA603">
            <v>5</v>
          </cell>
          <cell r="AB603">
            <v>40</v>
          </cell>
          <cell r="AC603">
            <v>18</v>
          </cell>
          <cell r="AD603">
            <v>39</v>
          </cell>
          <cell r="AE603">
            <v>0</v>
          </cell>
          <cell r="AF603">
            <v>0</v>
          </cell>
          <cell r="AG603">
            <v>0</v>
          </cell>
          <cell r="AH603" t="str">
            <v/>
          </cell>
          <cell r="AI603" t="str">
            <v/>
          </cell>
          <cell r="AJ603" t="str">
            <v/>
          </cell>
          <cell r="AK603" t="str">
            <v/>
          </cell>
          <cell r="AL603" t="str">
            <v/>
          </cell>
          <cell r="AM603" t="str">
            <v/>
          </cell>
          <cell r="AN603" t="str">
            <v/>
          </cell>
          <cell r="AO603" t="str">
            <v/>
          </cell>
          <cell r="AP603" t="str">
            <v/>
          </cell>
          <cell r="AQ603" t="str">
            <v/>
          </cell>
          <cell r="AR603" t="str">
            <v/>
          </cell>
          <cell r="AS603" t="str">
            <v/>
          </cell>
          <cell r="AT603" t="str">
            <v/>
          </cell>
          <cell r="AU603" t="str">
            <v/>
          </cell>
          <cell r="AV603" t="str">
            <v/>
          </cell>
          <cell r="AW603" t="str">
            <v/>
          </cell>
          <cell r="AX603" t="str">
            <v/>
          </cell>
          <cell r="AY603" t="str">
            <v/>
          </cell>
          <cell r="AZ603" t="str">
            <v/>
          </cell>
          <cell r="BA603" t="str">
            <v/>
          </cell>
          <cell r="BB603" t="str">
            <v/>
          </cell>
          <cell r="BC603" t="str">
            <v/>
          </cell>
        </row>
        <row r="604">
          <cell r="B604" t="str">
            <v>NBSG - Air</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1</v>
          </cell>
          <cell r="AC604">
            <v>0</v>
          </cell>
          <cell r="AD604">
            <v>0</v>
          </cell>
          <cell r="AE604">
            <v>0</v>
          </cell>
          <cell r="AF604">
            <v>0</v>
          </cell>
          <cell r="AG604">
            <v>0</v>
          </cell>
          <cell r="AH604" t="str">
            <v/>
          </cell>
          <cell r="AI604" t="str">
            <v/>
          </cell>
          <cell r="AJ604" t="str">
            <v/>
          </cell>
          <cell r="AK604" t="str">
            <v/>
          </cell>
          <cell r="AL604" t="str">
            <v/>
          </cell>
          <cell r="AM604" t="str">
            <v/>
          </cell>
          <cell r="AN604" t="str">
            <v/>
          </cell>
          <cell r="AO604" t="str">
            <v/>
          </cell>
          <cell r="AP604" t="str">
            <v/>
          </cell>
          <cell r="AQ604" t="str">
            <v/>
          </cell>
          <cell r="AR604" t="str">
            <v/>
          </cell>
          <cell r="AS604" t="str">
            <v/>
          </cell>
          <cell r="AT604" t="str">
            <v/>
          </cell>
          <cell r="AU604" t="str">
            <v/>
          </cell>
          <cell r="AV604" t="str">
            <v/>
          </cell>
          <cell r="AW604" t="str">
            <v/>
          </cell>
          <cell r="AX604" t="str">
            <v/>
          </cell>
          <cell r="AY604" t="str">
            <v/>
          </cell>
          <cell r="AZ604" t="str">
            <v/>
          </cell>
          <cell r="BA604" t="str">
            <v/>
          </cell>
          <cell r="BB604" t="str">
            <v/>
          </cell>
          <cell r="BC604" t="str">
            <v/>
          </cell>
        </row>
        <row r="605">
          <cell r="B605" t="str">
            <v>NBSG - Sea</v>
          </cell>
          <cell r="C605">
            <v>12</v>
          </cell>
          <cell r="D605">
            <v>19</v>
          </cell>
          <cell r="E605">
            <v>37</v>
          </cell>
          <cell r="F605">
            <v>13</v>
          </cell>
          <cell r="G605">
            <v>0</v>
          </cell>
          <cell r="H605">
            <v>42</v>
          </cell>
          <cell r="I605">
            <v>0</v>
          </cell>
          <cell r="J605">
            <v>14</v>
          </cell>
          <cell r="K605">
            <v>2</v>
          </cell>
          <cell r="L605">
            <v>18</v>
          </cell>
          <cell r="M605">
            <v>17</v>
          </cell>
          <cell r="N605">
            <v>8</v>
          </cell>
          <cell r="O605">
            <v>8</v>
          </cell>
          <cell r="P605">
            <v>0</v>
          </cell>
          <cell r="Q605">
            <v>1</v>
          </cell>
          <cell r="R605">
            <v>0</v>
          </cell>
          <cell r="S605">
            <v>18</v>
          </cell>
          <cell r="T605">
            <v>0</v>
          </cell>
          <cell r="U605">
            <v>0</v>
          </cell>
          <cell r="V605">
            <v>1</v>
          </cell>
          <cell r="W605">
            <v>12</v>
          </cell>
          <cell r="X605">
            <v>104</v>
          </cell>
          <cell r="Y605">
            <v>68</v>
          </cell>
          <cell r="Z605">
            <v>16</v>
          </cell>
          <cell r="AA605">
            <v>26</v>
          </cell>
          <cell r="AB605">
            <v>64</v>
          </cell>
          <cell r="AC605">
            <v>0</v>
          </cell>
          <cell r="AD605">
            <v>0</v>
          </cell>
          <cell r="AE605">
            <v>32</v>
          </cell>
          <cell r="AF605">
            <v>0</v>
          </cell>
          <cell r="AG605">
            <v>0</v>
          </cell>
          <cell r="AH605" t="str">
            <v/>
          </cell>
          <cell r="AI605" t="str">
            <v/>
          </cell>
          <cell r="AJ605" t="str">
            <v/>
          </cell>
          <cell r="AK605" t="str">
            <v/>
          </cell>
          <cell r="AL605" t="str">
            <v/>
          </cell>
          <cell r="AM605" t="str">
            <v/>
          </cell>
          <cell r="AN605" t="str">
            <v/>
          </cell>
          <cell r="AO605" t="str">
            <v/>
          </cell>
          <cell r="AP605" t="str">
            <v/>
          </cell>
          <cell r="AQ605" t="str">
            <v/>
          </cell>
          <cell r="AR605" t="str">
            <v/>
          </cell>
          <cell r="AS605" t="str">
            <v/>
          </cell>
          <cell r="AT605" t="str">
            <v/>
          </cell>
          <cell r="AU605" t="str">
            <v/>
          </cell>
          <cell r="AV605" t="str">
            <v/>
          </cell>
          <cell r="AW605" t="str">
            <v/>
          </cell>
          <cell r="AX605" t="str">
            <v/>
          </cell>
          <cell r="AY605" t="str">
            <v/>
          </cell>
          <cell r="AZ605" t="str">
            <v/>
          </cell>
          <cell r="BA605" t="str">
            <v/>
          </cell>
          <cell r="BB605" t="str">
            <v/>
          </cell>
          <cell r="BC605" t="str">
            <v/>
          </cell>
        </row>
        <row r="606">
          <cell r="B606" t="str">
            <v>NENPLS - Air</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t="str">
            <v/>
          </cell>
          <cell r="AI606" t="str">
            <v/>
          </cell>
          <cell r="AJ606" t="str">
            <v/>
          </cell>
          <cell r="AK606" t="str">
            <v/>
          </cell>
          <cell r="AL606" t="str">
            <v/>
          </cell>
          <cell r="AM606" t="str">
            <v/>
          </cell>
          <cell r="AN606" t="str">
            <v/>
          </cell>
          <cell r="AO606" t="str">
            <v/>
          </cell>
          <cell r="AP606" t="str">
            <v/>
          </cell>
          <cell r="AQ606" t="str">
            <v/>
          </cell>
          <cell r="AR606" t="str">
            <v/>
          </cell>
          <cell r="AS606" t="str">
            <v/>
          </cell>
          <cell r="AT606" t="str">
            <v/>
          </cell>
          <cell r="AU606" t="str">
            <v/>
          </cell>
          <cell r="AV606" t="str">
            <v/>
          </cell>
          <cell r="AW606" t="str">
            <v/>
          </cell>
          <cell r="AX606" t="str">
            <v/>
          </cell>
          <cell r="AY606" t="str">
            <v/>
          </cell>
          <cell r="AZ606" t="str">
            <v/>
          </cell>
          <cell r="BA606" t="str">
            <v/>
          </cell>
          <cell r="BB606" t="str">
            <v/>
          </cell>
          <cell r="BC606" t="str">
            <v/>
          </cell>
        </row>
        <row r="607">
          <cell r="B607" t="str">
            <v>NENPLS - Sea</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t="str">
            <v/>
          </cell>
          <cell r="AI607" t="str">
            <v/>
          </cell>
          <cell r="AJ607" t="str">
            <v/>
          </cell>
          <cell r="AK607" t="str">
            <v/>
          </cell>
          <cell r="AL607" t="str">
            <v/>
          </cell>
          <cell r="AM607" t="str">
            <v/>
          </cell>
          <cell r="AN607" t="str">
            <v/>
          </cell>
          <cell r="AO607" t="str">
            <v/>
          </cell>
          <cell r="AP607" t="str">
            <v/>
          </cell>
          <cell r="AQ607" t="str">
            <v/>
          </cell>
          <cell r="AR607" t="str">
            <v/>
          </cell>
          <cell r="AS607" t="str">
            <v/>
          </cell>
          <cell r="AT607" t="str">
            <v/>
          </cell>
          <cell r="AU607" t="str">
            <v/>
          </cell>
          <cell r="AV607" t="str">
            <v/>
          </cell>
          <cell r="AW607" t="str">
            <v/>
          </cell>
          <cell r="AX607" t="str">
            <v/>
          </cell>
          <cell r="AY607" t="str">
            <v/>
          </cell>
          <cell r="AZ607" t="str">
            <v/>
          </cell>
          <cell r="BA607" t="str">
            <v/>
          </cell>
          <cell r="BB607" t="str">
            <v/>
          </cell>
          <cell r="BC607" t="str">
            <v/>
          </cell>
        </row>
        <row r="608">
          <cell r="B608" t="str">
            <v>NEWLEU - Air</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t="str">
            <v/>
          </cell>
          <cell r="AI608" t="str">
            <v/>
          </cell>
          <cell r="AJ608" t="str">
            <v/>
          </cell>
          <cell r="AK608" t="str">
            <v/>
          </cell>
          <cell r="AL608" t="str">
            <v/>
          </cell>
          <cell r="AM608" t="str">
            <v/>
          </cell>
          <cell r="AN608" t="str">
            <v/>
          </cell>
          <cell r="AO608" t="str">
            <v/>
          </cell>
          <cell r="AP608" t="str">
            <v/>
          </cell>
          <cell r="AQ608" t="str">
            <v/>
          </cell>
          <cell r="AR608" t="str">
            <v/>
          </cell>
          <cell r="AS608" t="str">
            <v/>
          </cell>
          <cell r="AT608" t="str">
            <v/>
          </cell>
          <cell r="AU608" t="str">
            <v/>
          </cell>
          <cell r="AV608" t="str">
            <v/>
          </cell>
          <cell r="AW608" t="str">
            <v/>
          </cell>
          <cell r="AX608" t="str">
            <v/>
          </cell>
          <cell r="AY608" t="str">
            <v/>
          </cell>
          <cell r="AZ608" t="str">
            <v/>
          </cell>
          <cell r="BA608" t="str">
            <v/>
          </cell>
          <cell r="BB608" t="str">
            <v/>
          </cell>
          <cell r="BC608" t="str">
            <v/>
          </cell>
        </row>
        <row r="609">
          <cell r="B609" t="str">
            <v>NEWLEU - Sea</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t="str">
            <v/>
          </cell>
          <cell r="AI609" t="str">
            <v/>
          </cell>
          <cell r="AJ609" t="str">
            <v/>
          </cell>
          <cell r="AK609" t="str">
            <v/>
          </cell>
          <cell r="AL609" t="str">
            <v/>
          </cell>
          <cell r="AM609" t="str">
            <v/>
          </cell>
          <cell r="AN609" t="str">
            <v/>
          </cell>
          <cell r="AO609" t="str">
            <v/>
          </cell>
          <cell r="AP609" t="str">
            <v/>
          </cell>
          <cell r="AQ609" t="str">
            <v/>
          </cell>
          <cell r="AR609" t="str">
            <v/>
          </cell>
          <cell r="AS609" t="str">
            <v/>
          </cell>
          <cell r="AT609" t="str">
            <v/>
          </cell>
          <cell r="AU609" t="str">
            <v/>
          </cell>
          <cell r="AV609" t="str">
            <v/>
          </cell>
          <cell r="AW609" t="str">
            <v/>
          </cell>
          <cell r="AX609" t="str">
            <v/>
          </cell>
          <cell r="AY609" t="str">
            <v/>
          </cell>
          <cell r="AZ609" t="str">
            <v/>
          </cell>
          <cell r="BA609" t="str">
            <v/>
          </cell>
          <cell r="BB609" t="str">
            <v/>
          </cell>
          <cell r="BC609" t="str">
            <v/>
          </cell>
        </row>
        <row r="610">
          <cell r="B610" t="str">
            <v>NEWTON - Air</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t="str">
            <v/>
          </cell>
          <cell r="AI610" t="str">
            <v/>
          </cell>
          <cell r="AJ610" t="str">
            <v/>
          </cell>
          <cell r="AK610" t="str">
            <v/>
          </cell>
          <cell r="AL610" t="str">
            <v/>
          </cell>
          <cell r="AM610" t="str">
            <v/>
          </cell>
          <cell r="AN610" t="str">
            <v/>
          </cell>
          <cell r="AO610" t="str">
            <v/>
          </cell>
          <cell r="AP610" t="str">
            <v/>
          </cell>
          <cell r="AQ610" t="str">
            <v/>
          </cell>
          <cell r="AR610" t="str">
            <v/>
          </cell>
          <cell r="AS610" t="str">
            <v/>
          </cell>
          <cell r="AT610" t="str">
            <v/>
          </cell>
          <cell r="AU610" t="str">
            <v/>
          </cell>
          <cell r="AV610" t="str">
            <v/>
          </cell>
          <cell r="AW610" t="str">
            <v/>
          </cell>
          <cell r="AX610" t="str">
            <v/>
          </cell>
          <cell r="AY610" t="str">
            <v/>
          </cell>
          <cell r="AZ610" t="str">
            <v/>
          </cell>
          <cell r="BA610" t="str">
            <v/>
          </cell>
          <cell r="BB610" t="str">
            <v/>
          </cell>
          <cell r="BC610" t="str">
            <v/>
          </cell>
        </row>
        <row r="611">
          <cell r="B611" t="str">
            <v>NEWTON - Sea</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t="str">
            <v/>
          </cell>
          <cell r="AI611" t="str">
            <v/>
          </cell>
          <cell r="AJ611" t="str">
            <v/>
          </cell>
          <cell r="AK611" t="str">
            <v/>
          </cell>
          <cell r="AL611" t="str">
            <v/>
          </cell>
          <cell r="AM611" t="str">
            <v/>
          </cell>
          <cell r="AN611" t="str">
            <v/>
          </cell>
          <cell r="AO611" t="str">
            <v/>
          </cell>
          <cell r="AP611" t="str">
            <v/>
          </cell>
          <cell r="AQ611" t="str">
            <v/>
          </cell>
          <cell r="AR611" t="str">
            <v/>
          </cell>
          <cell r="AS611" t="str">
            <v/>
          </cell>
          <cell r="AT611" t="str">
            <v/>
          </cell>
          <cell r="AU611" t="str">
            <v/>
          </cell>
          <cell r="AV611" t="str">
            <v/>
          </cell>
          <cell r="AW611" t="str">
            <v/>
          </cell>
          <cell r="AX611" t="str">
            <v/>
          </cell>
          <cell r="AY611" t="str">
            <v/>
          </cell>
          <cell r="AZ611" t="str">
            <v/>
          </cell>
          <cell r="BA611" t="str">
            <v/>
          </cell>
          <cell r="BB611" t="str">
            <v/>
          </cell>
          <cell r="BC611" t="str">
            <v/>
          </cell>
        </row>
        <row r="612">
          <cell r="B612" t="str">
            <v>NEXCOM - Air</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t="str">
            <v/>
          </cell>
          <cell r="AI612" t="str">
            <v/>
          </cell>
          <cell r="AJ612" t="str">
            <v/>
          </cell>
          <cell r="AK612" t="str">
            <v/>
          </cell>
          <cell r="AL612" t="str">
            <v/>
          </cell>
          <cell r="AM612" t="str">
            <v/>
          </cell>
          <cell r="AN612" t="str">
            <v/>
          </cell>
          <cell r="AO612" t="str">
            <v/>
          </cell>
          <cell r="AP612" t="str">
            <v/>
          </cell>
          <cell r="AQ612" t="str">
            <v/>
          </cell>
          <cell r="AR612" t="str">
            <v/>
          </cell>
          <cell r="AS612" t="str">
            <v/>
          </cell>
          <cell r="AT612" t="str">
            <v/>
          </cell>
          <cell r="AU612" t="str">
            <v/>
          </cell>
          <cell r="AV612" t="str">
            <v/>
          </cell>
          <cell r="AW612" t="str">
            <v/>
          </cell>
          <cell r="AX612" t="str">
            <v/>
          </cell>
          <cell r="AY612" t="str">
            <v/>
          </cell>
          <cell r="AZ612" t="str">
            <v/>
          </cell>
          <cell r="BA612" t="str">
            <v/>
          </cell>
          <cell r="BB612" t="str">
            <v/>
          </cell>
          <cell r="BC612" t="str">
            <v/>
          </cell>
        </row>
        <row r="613">
          <cell r="B613" t="str">
            <v>NEXCOM - Sea</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t="str">
            <v/>
          </cell>
          <cell r="AI613" t="str">
            <v/>
          </cell>
          <cell r="AJ613" t="str">
            <v/>
          </cell>
          <cell r="AK613" t="str">
            <v/>
          </cell>
          <cell r="AL613" t="str">
            <v/>
          </cell>
          <cell r="AM613" t="str">
            <v/>
          </cell>
          <cell r="AN613" t="str">
            <v/>
          </cell>
          <cell r="AO613" t="str">
            <v/>
          </cell>
          <cell r="AP613" t="str">
            <v/>
          </cell>
          <cell r="AQ613" t="str">
            <v/>
          </cell>
          <cell r="AR613" t="str">
            <v/>
          </cell>
          <cell r="AS613" t="str">
            <v/>
          </cell>
          <cell r="AT613" t="str">
            <v/>
          </cell>
          <cell r="AU613" t="str">
            <v/>
          </cell>
          <cell r="AV613" t="str">
            <v/>
          </cell>
          <cell r="AW613" t="str">
            <v/>
          </cell>
          <cell r="AX613" t="str">
            <v/>
          </cell>
          <cell r="AY613" t="str">
            <v/>
          </cell>
          <cell r="AZ613" t="str">
            <v/>
          </cell>
          <cell r="BA613" t="str">
            <v/>
          </cell>
          <cell r="BB613" t="str">
            <v/>
          </cell>
          <cell r="BC613" t="str">
            <v/>
          </cell>
        </row>
        <row r="614">
          <cell r="B614" t="str">
            <v>NGBR - Air</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t="str">
            <v/>
          </cell>
          <cell r="AI614" t="str">
            <v/>
          </cell>
          <cell r="AJ614" t="str">
            <v/>
          </cell>
          <cell r="AK614" t="str">
            <v/>
          </cell>
          <cell r="AL614" t="str">
            <v/>
          </cell>
          <cell r="AM614" t="str">
            <v/>
          </cell>
          <cell r="AN614" t="str">
            <v/>
          </cell>
          <cell r="AO614" t="str">
            <v/>
          </cell>
          <cell r="AP614" t="str">
            <v/>
          </cell>
          <cell r="AQ614" t="str">
            <v/>
          </cell>
          <cell r="AR614" t="str">
            <v/>
          </cell>
          <cell r="AS614" t="str">
            <v/>
          </cell>
          <cell r="AT614" t="str">
            <v/>
          </cell>
          <cell r="AU614" t="str">
            <v/>
          </cell>
          <cell r="AV614" t="str">
            <v/>
          </cell>
          <cell r="AW614" t="str">
            <v/>
          </cell>
          <cell r="AX614" t="str">
            <v/>
          </cell>
          <cell r="AY614" t="str">
            <v/>
          </cell>
          <cell r="AZ614" t="str">
            <v/>
          </cell>
          <cell r="BA614" t="str">
            <v/>
          </cell>
          <cell r="BB614" t="str">
            <v/>
          </cell>
          <cell r="BC614" t="str">
            <v/>
          </cell>
        </row>
        <row r="615">
          <cell r="B615" t="str">
            <v>NGBR - Sea</v>
          </cell>
          <cell r="C615">
            <v>1</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1</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t="str">
            <v/>
          </cell>
          <cell r="AI615" t="str">
            <v/>
          </cell>
          <cell r="AJ615" t="str">
            <v/>
          </cell>
          <cell r="AK615" t="str">
            <v/>
          </cell>
          <cell r="AL615" t="str">
            <v/>
          </cell>
          <cell r="AM615" t="str">
            <v/>
          </cell>
          <cell r="AN615" t="str">
            <v/>
          </cell>
          <cell r="AO615" t="str">
            <v/>
          </cell>
          <cell r="AP615" t="str">
            <v/>
          </cell>
          <cell r="AQ615" t="str">
            <v/>
          </cell>
          <cell r="AR615" t="str">
            <v/>
          </cell>
          <cell r="AS615" t="str">
            <v/>
          </cell>
          <cell r="AT615" t="str">
            <v/>
          </cell>
          <cell r="AU615" t="str">
            <v/>
          </cell>
          <cell r="AV615" t="str">
            <v/>
          </cell>
          <cell r="AW615" t="str">
            <v/>
          </cell>
          <cell r="AX615" t="str">
            <v/>
          </cell>
          <cell r="AY615" t="str">
            <v/>
          </cell>
          <cell r="AZ615" t="str">
            <v/>
          </cell>
          <cell r="BA615" t="str">
            <v/>
          </cell>
          <cell r="BB615" t="str">
            <v/>
          </cell>
          <cell r="BC615" t="str">
            <v/>
          </cell>
        </row>
        <row r="616">
          <cell r="B616" t="str">
            <v>NHAC - Air</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t="str">
            <v/>
          </cell>
          <cell r="AI616" t="str">
            <v/>
          </cell>
          <cell r="AJ616" t="str">
            <v/>
          </cell>
          <cell r="AK616" t="str">
            <v/>
          </cell>
          <cell r="AL616" t="str">
            <v/>
          </cell>
          <cell r="AM616" t="str">
            <v/>
          </cell>
          <cell r="AN616" t="str">
            <v/>
          </cell>
          <cell r="AO616" t="str">
            <v/>
          </cell>
          <cell r="AP616" t="str">
            <v/>
          </cell>
          <cell r="AQ616" t="str">
            <v/>
          </cell>
          <cell r="AR616" t="str">
            <v/>
          </cell>
          <cell r="AS616" t="str">
            <v/>
          </cell>
          <cell r="AT616" t="str">
            <v/>
          </cell>
          <cell r="AU616" t="str">
            <v/>
          </cell>
          <cell r="AV616" t="str">
            <v/>
          </cell>
          <cell r="AW616" t="str">
            <v/>
          </cell>
          <cell r="AX616" t="str">
            <v/>
          </cell>
          <cell r="AY616" t="str">
            <v/>
          </cell>
          <cell r="AZ616" t="str">
            <v/>
          </cell>
          <cell r="BA616" t="str">
            <v/>
          </cell>
          <cell r="BB616" t="str">
            <v/>
          </cell>
          <cell r="BC616" t="str">
            <v/>
          </cell>
        </row>
        <row r="617">
          <cell r="B617" t="str">
            <v>NHAC - Sea</v>
          </cell>
          <cell r="C617">
            <v>0</v>
          </cell>
          <cell r="D617">
            <v>2</v>
          </cell>
          <cell r="E617">
            <v>0</v>
          </cell>
          <cell r="F617">
            <v>1</v>
          </cell>
          <cell r="G617">
            <v>0</v>
          </cell>
          <cell r="H617">
            <v>0</v>
          </cell>
          <cell r="I617">
            <v>0</v>
          </cell>
          <cell r="J617">
            <v>0</v>
          </cell>
          <cell r="K617">
            <v>0</v>
          </cell>
          <cell r="L617">
            <v>0</v>
          </cell>
          <cell r="M617">
            <v>0</v>
          </cell>
          <cell r="N617">
            <v>0</v>
          </cell>
          <cell r="O617">
            <v>2</v>
          </cell>
          <cell r="P617">
            <v>0</v>
          </cell>
          <cell r="Q617">
            <v>0</v>
          </cell>
          <cell r="R617">
            <v>0</v>
          </cell>
          <cell r="S617">
            <v>0</v>
          </cell>
          <cell r="T617">
            <v>0</v>
          </cell>
          <cell r="U617">
            <v>1</v>
          </cell>
          <cell r="V617">
            <v>0</v>
          </cell>
          <cell r="W617">
            <v>0</v>
          </cell>
          <cell r="X617">
            <v>0</v>
          </cell>
          <cell r="Y617">
            <v>0</v>
          </cell>
          <cell r="Z617">
            <v>3</v>
          </cell>
          <cell r="AA617">
            <v>0</v>
          </cell>
          <cell r="AB617">
            <v>0</v>
          </cell>
          <cell r="AC617">
            <v>0</v>
          </cell>
          <cell r="AD617">
            <v>0</v>
          </cell>
          <cell r="AE617">
            <v>3</v>
          </cell>
          <cell r="AF617">
            <v>0</v>
          </cell>
          <cell r="AG617">
            <v>0</v>
          </cell>
          <cell r="AH617" t="str">
            <v/>
          </cell>
          <cell r="AI617" t="str">
            <v/>
          </cell>
          <cell r="AJ617" t="str">
            <v/>
          </cell>
          <cell r="AK617" t="str">
            <v/>
          </cell>
          <cell r="AL617" t="str">
            <v/>
          </cell>
          <cell r="AM617" t="str">
            <v/>
          </cell>
          <cell r="AN617" t="str">
            <v/>
          </cell>
          <cell r="AO617" t="str">
            <v/>
          </cell>
          <cell r="AP617" t="str">
            <v/>
          </cell>
          <cell r="AQ617" t="str">
            <v/>
          </cell>
          <cell r="AR617" t="str">
            <v/>
          </cell>
          <cell r="AS617" t="str">
            <v/>
          </cell>
          <cell r="AT617" t="str">
            <v/>
          </cell>
          <cell r="AU617" t="str">
            <v/>
          </cell>
          <cell r="AV617" t="str">
            <v/>
          </cell>
          <cell r="AW617" t="str">
            <v/>
          </cell>
          <cell r="AX617" t="str">
            <v/>
          </cell>
          <cell r="AY617" t="str">
            <v/>
          </cell>
          <cell r="AZ617" t="str">
            <v/>
          </cell>
          <cell r="BA617" t="str">
            <v/>
          </cell>
          <cell r="BB617" t="str">
            <v/>
          </cell>
          <cell r="BC617" t="str">
            <v/>
          </cell>
        </row>
        <row r="618">
          <cell r="B618" t="str">
            <v>NORTON - Air</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t="str">
            <v/>
          </cell>
          <cell r="AI618" t="str">
            <v/>
          </cell>
          <cell r="AJ618" t="str">
            <v/>
          </cell>
          <cell r="AK618" t="str">
            <v/>
          </cell>
          <cell r="AL618" t="str">
            <v/>
          </cell>
          <cell r="AM618" t="str">
            <v/>
          </cell>
          <cell r="AN618" t="str">
            <v/>
          </cell>
          <cell r="AO618" t="str">
            <v/>
          </cell>
          <cell r="AP618" t="str">
            <v/>
          </cell>
          <cell r="AQ618" t="str">
            <v/>
          </cell>
          <cell r="AR618" t="str">
            <v/>
          </cell>
          <cell r="AS618" t="str">
            <v/>
          </cell>
          <cell r="AT618" t="str">
            <v/>
          </cell>
          <cell r="AU618" t="str">
            <v/>
          </cell>
          <cell r="AV618" t="str">
            <v/>
          </cell>
          <cell r="AW618" t="str">
            <v/>
          </cell>
          <cell r="AX618" t="str">
            <v/>
          </cell>
          <cell r="AY618" t="str">
            <v/>
          </cell>
          <cell r="AZ618" t="str">
            <v/>
          </cell>
          <cell r="BA618" t="str">
            <v/>
          </cell>
          <cell r="BB618" t="str">
            <v/>
          </cell>
          <cell r="BC618" t="str">
            <v/>
          </cell>
        </row>
        <row r="619">
          <cell r="B619" t="str">
            <v>NORTON - Sea</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t="str">
            <v/>
          </cell>
          <cell r="AI619" t="str">
            <v/>
          </cell>
          <cell r="AJ619" t="str">
            <v/>
          </cell>
          <cell r="AK619" t="str">
            <v/>
          </cell>
          <cell r="AL619" t="str">
            <v/>
          </cell>
          <cell r="AM619" t="str">
            <v/>
          </cell>
          <cell r="AN619" t="str">
            <v/>
          </cell>
          <cell r="AO619" t="str">
            <v/>
          </cell>
          <cell r="AP619" t="str">
            <v/>
          </cell>
          <cell r="AQ619" t="str">
            <v/>
          </cell>
          <cell r="AR619" t="str">
            <v/>
          </cell>
          <cell r="AS619" t="str">
            <v/>
          </cell>
          <cell r="AT619" t="str">
            <v/>
          </cell>
          <cell r="AU619" t="str">
            <v/>
          </cell>
          <cell r="AV619" t="str">
            <v/>
          </cell>
          <cell r="AW619" t="str">
            <v/>
          </cell>
          <cell r="AX619" t="str">
            <v/>
          </cell>
          <cell r="AY619" t="str">
            <v/>
          </cell>
          <cell r="AZ619" t="str">
            <v/>
          </cell>
          <cell r="BA619" t="str">
            <v/>
          </cell>
          <cell r="BB619" t="str">
            <v/>
          </cell>
          <cell r="BC619" t="str">
            <v/>
          </cell>
        </row>
        <row r="620">
          <cell r="B620" t="str">
            <v>NOTOS - Air</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t="str">
            <v/>
          </cell>
          <cell r="AI620" t="str">
            <v/>
          </cell>
          <cell r="AJ620" t="str">
            <v/>
          </cell>
          <cell r="AK620" t="str">
            <v/>
          </cell>
          <cell r="AL620" t="str">
            <v/>
          </cell>
          <cell r="AM620" t="str">
            <v/>
          </cell>
          <cell r="AN620" t="str">
            <v/>
          </cell>
          <cell r="AO620" t="str">
            <v/>
          </cell>
          <cell r="AP620" t="str">
            <v/>
          </cell>
          <cell r="AQ620" t="str">
            <v/>
          </cell>
          <cell r="AR620" t="str">
            <v/>
          </cell>
          <cell r="AS620" t="str">
            <v/>
          </cell>
          <cell r="AT620" t="str">
            <v/>
          </cell>
          <cell r="AU620" t="str">
            <v/>
          </cell>
          <cell r="AV620" t="str">
            <v/>
          </cell>
          <cell r="AW620" t="str">
            <v/>
          </cell>
          <cell r="AX620" t="str">
            <v/>
          </cell>
          <cell r="AY620" t="str">
            <v/>
          </cell>
          <cell r="AZ620" t="str">
            <v/>
          </cell>
          <cell r="BA620" t="str">
            <v/>
          </cell>
          <cell r="BB620" t="str">
            <v/>
          </cell>
          <cell r="BC620" t="str">
            <v/>
          </cell>
        </row>
        <row r="621">
          <cell r="B621" t="str">
            <v>NOTOS - Sea</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t="str">
            <v/>
          </cell>
          <cell r="AI621" t="str">
            <v/>
          </cell>
          <cell r="AJ621" t="str">
            <v/>
          </cell>
          <cell r="AK621" t="str">
            <v/>
          </cell>
          <cell r="AL621" t="str">
            <v/>
          </cell>
          <cell r="AM621" t="str">
            <v/>
          </cell>
          <cell r="AN621" t="str">
            <v/>
          </cell>
          <cell r="AO621" t="str">
            <v/>
          </cell>
          <cell r="AP621" t="str">
            <v/>
          </cell>
          <cell r="AQ621" t="str">
            <v/>
          </cell>
          <cell r="AR621" t="str">
            <v/>
          </cell>
          <cell r="AS621" t="str">
            <v/>
          </cell>
          <cell r="AT621" t="str">
            <v/>
          </cell>
          <cell r="AU621" t="str">
            <v/>
          </cell>
          <cell r="AV621" t="str">
            <v/>
          </cell>
          <cell r="AW621" t="str">
            <v/>
          </cell>
          <cell r="AX621" t="str">
            <v/>
          </cell>
          <cell r="AY621" t="str">
            <v/>
          </cell>
          <cell r="AZ621" t="str">
            <v/>
          </cell>
          <cell r="BA621" t="str">
            <v/>
          </cell>
          <cell r="BB621" t="str">
            <v/>
          </cell>
          <cell r="BC621" t="str">
            <v/>
          </cell>
        </row>
        <row r="622">
          <cell r="B622" t="str">
            <v>NPF - Air</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t="str">
            <v/>
          </cell>
          <cell r="AI622" t="str">
            <v/>
          </cell>
          <cell r="AJ622" t="str">
            <v/>
          </cell>
          <cell r="AK622" t="str">
            <v/>
          </cell>
          <cell r="AL622" t="str">
            <v/>
          </cell>
          <cell r="AM622" t="str">
            <v/>
          </cell>
          <cell r="AN622" t="str">
            <v/>
          </cell>
          <cell r="AO622" t="str">
            <v/>
          </cell>
          <cell r="AP622" t="str">
            <v/>
          </cell>
          <cell r="AQ622" t="str">
            <v/>
          </cell>
          <cell r="AR622" t="str">
            <v/>
          </cell>
          <cell r="AS622" t="str">
            <v/>
          </cell>
          <cell r="AT622" t="str">
            <v/>
          </cell>
          <cell r="AU622" t="str">
            <v/>
          </cell>
          <cell r="AV622" t="str">
            <v/>
          </cell>
          <cell r="AW622" t="str">
            <v/>
          </cell>
          <cell r="AX622" t="str">
            <v/>
          </cell>
          <cell r="AY622" t="str">
            <v/>
          </cell>
          <cell r="AZ622" t="str">
            <v/>
          </cell>
          <cell r="BA622" t="str">
            <v/>
          </cell>
          <cell r="BB622" t="str">
            <v/>
          </cell>
          <cell r="BC622" t="str">
            <v/>
          </cell>
        </row>
        <row r="623">
          <cell r="B623" t="str">
            <v>NPF - Sea</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t="str">
            <v/>
          </cell>
          <cell r="AI623" t="str">
            <v/>
          </cell>
          <cell r="AJ623" t="str">
            <v/>
          </cell>
          <cell r="AK623" t="str">
            <v/>
          </cell>
          <cell r="AL623" t="str">
            <v/>
          </cell>
          <cell r="AM623" t="str">
            <v/>
          </cell>
          <cell r="AN623" t="str">
            <v/>
          </cell>
          <cell r="AO623" t="str">
            <v/>
          </cell>
          <cell r="AP623" t="str">
            <v/>
          </cell>
          <cell r="AQ623" t="str">
            <v/>
          </cell>
          <cell r="AR623" t="str">
            <v/>
          </cell>
          <cell r="AS623" t="str">
            <v/>
          </cell>
          <cell r="AT623" t="str">
            <v/>
          </cell>
          <cell r="AU623" t="str">
            <v/>
          </cell>
          <cell r="AV623" t="str">
            <v/>
          </cell>
          <cell r="AW623" t="str">
            <v/>
          </cell>
          <cell r="AX623" t="str">
            <v/>
          </cell>
          <cell r="AY623" t="str">
            <v/>
          </cell>
          <cell r="AZ623" t="str">
            <v/>
          </cell>
          <cell r="BA623" t="str">
            <v/>
          </cell>
          <cell r="BB623" t="str">
            <v/>
          </cell>
          <cell r="BC623" t="str">
            <v/>
          </cell>
        </row>
        <row r="624">
          <cell r="B624" t="str">
            <v>NTGEAR - Air</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t="str">
            <v/>
          </cell>
          <cell r="AI624" t="str">
            <v/>
          </cell>
          <cell r="AJ624" t="str">
            <v/>
          </cell>
          <cell r="AK624" t="str">
            <v/>
          </cell>
          <cell r="AL624" t="str">
            <v/>
          </cell>
          <cell r="AM624" t="str">
            <v/>
          </cell>
          <cell r="AN624" t="str">
            <v/>
          </cell>
          <cell r="AO624" t="str">
            <v/>
          </cell>
          <cell r="AP624" t="str">
            <v/>
          </cell>
          <cell r="AQ624" t="str">
            <v/>
          </cell>
          <cell r="AR624" t="str">
            <v/>
          </cell>
          <cell r="AS624" t="str">
            <v/>
          </cell>
          <cell r="AT624" t="str">
            <v/>
          </cell>
          <cell r="AU624" t="str">
            <v/>
          </cell>
          <cell r="AV624" t="str">
            <v/>
          </cell>
          <cell r="AW624" t="str">
            <v/>
          </cell>
          <cell r="AX624" t="str">
            <v/>
          </cell>
          <cell r="AY624" t="str">
            <v/>
          </cell>
          <cell r="AZ624" t="str">
            <v/>
          </cell>
          <cell r="BA624" t="str">
            <v/>
          </cell>
          <cell r="BB624" t="str">
            <v/>
          </cell>
          <cell r="BC624" t="str">
            <v/>
          </cell>
        </row>
        <row r="625">
          <cell r="B625" t="str">
            <v>NTGEAR - Sea</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t="str">
            <v/>
          </cell>
          <cell r="AI625" t="str">
            <v/>
          </cell>
          <cell r="AJ625" t="str">
            <v/>
          </cell>
          <cell r="AK625" t="str">
            <v/>
          </cell>
          <cell r="AL625" t="str">
            <v/>
          </cell>
          <cell r="AM625" t="str">
            <v/>
          </cell>
          <cell r="AN625" t="str">
            <v/>
          </cell>
          <cell r="AO625" t="str">
            <v/>
          </cell>
          <cell r="AP625" t="str">
            <v/>
          </cell>
          <cell r="AQ625" t="str">
            <v/>
          </cell>
          <cell r="AR625" t="str">
            <v/>
          </cell>
          <cell r="AS625" t="str">
            <v/>
          </cell>
          <cell r="AT625" t="str">
            <v/>
          </cell>
          <cell r="AU625" t="str">
            <v/>
          </cell>
          <cell r="AV625" t="str">
            <v/>
          </cell>
          <cell r="AW625" t="str">
            <v/>
          </cell>
          <cell r="AX625" t="str">
            <v/>
          </cell>
          <cell r="AY625" t="str">
            <v/>
          </cell>
          <cell r="AZ625" t="str">
            <v/>
          </cell>
          <cell r="BA625" t="str">
            <v/>
          </cell>
          <cell r="BB625" t="str">
            <v/>
          </cell>
          <cell r="BC625" t="str">
            <v/>
          </cell>
        </row>
        <row r="626">
          <cell r="B626" t="str">
            <v>NTS - Air</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t="str">
            <v/>
          </cell>
          <cell r="AI626" t="str">
            <v/>
          </cell>
          <cell r="AJ626" t="str">
            <v/>
          </cell>
          <cell r="AK626" t="str">
            <v/>
          </cell>
          <cell r="AL626" t="str">
            <v/>
          </cell>
          <cell r="AM626" t="str">
            <v/>
          </cell>
          <cell r="AN626" t="str">
            <v/>
          </cell>
          <cell r="AO626" t="str">
            <v/>
          </cell>
          <cell r="AP626" t="str">
            <v/>
          </cell>
          <cell r="AQ626" t="str">
            <v/>
          </cell>
          <cell r="AR626" t="str">
            <v/>
          </cell>
          <cell r="AS626" t="str">
            <v/>
          </cell>
          <cell r="AT626" t="str">
            <v/>
          </cell>
          <cell r="AU626" t="str">
            <v/>
          </cell>
          <cell r="AV626" t="str">
            <v/>
          </cell>
          <cell r="AW626" t="str">
            <v/>
          </cell>
          <cell r="AX626" t="str">
            <v/>
          </cell>
          <cell r="AY626" t="str">
            <v/>
          </cell>
          <cell r="AZ626" t="str">
            <v/>
          </cell>
          <cell r="BA626" t="str">
            <v/>
          </cell>
          <cell r="BB626" t="str">
            <v/>
          </cell>
          <cell r="BC626" t="str">
            <v/>
          </cell>
        </row>
        <row r="627">
          <cell r="B627" t="str">
            <v>NTS - Sea</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t="str">
            <v/>
          </cell>
          <cell r="AI627" t="str">
            <v/>
          </cell>
          <cell r="AJ627" t="str">
            <v/>
          </cell>
          <cell r="AK627" t="str">
            <v/>
          </cell>
          <cell r="AL627" t="str">
            <v/>
          </cell>
          <cell r="AM627" t="str">
            <v/>
          </cell>
          <cell r="AN627" t="str">
            <v/>
          </cell>
          <cell r="AO627" t="str">
            <v/>
          </cell>
          <cell r="AP627" t="str">
            <v/>
          </cell>
          <cell r="AQ627" t="str">
            <v/>
          </cell>
          <cell r="AR627" t="str">
            <v/>
          </cell>
          <cell r="AS627" t="str">
            <v/>
          </cell>
          <cell r="AT627" t="str">
            <v/>
          </cell>
          <cell r="AU627" t="str">
            <v/>
          </cell>
          <cell r="AV627" t="str">
            <v/>
          </cell>
          <cell r="AW627" t="str">
            <v/>
          </cell>
          <cell r="AX627" t="str">
            <v/>
          </cell>
          <cell r="AY627" t="str">
            <v/>
          </cell>
          <cell r="AZ627" t="str">
            <v/>
          </cell>
          <cell r="BA627" t="str">
            <v/>
          </cell>
          <cell r="BB627" t="str">
            <v/>
          </cell>
          <cell r="BC627" t="str">
            <v/>
          </cell>
        </row>
        <row r="628">
          <cell r="B628" t="str">
            <v>NVEG - Air</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t="str">
            <v/>
          </cell>
          <cell r="AI628" t="str">
            <v/>
          </cell>
          <cell r="AJ628" t="str">
            <v/>
          </cell>
          <cell r="AK628" t="str">
            <v/>
          </cell>
          <cell r="AL628" t="str">
            <v/>
          </cell>
          <cell r="AM628" t="str">
            <v/>
          </cell>
          <cell r="AN628" t="str">
            <v/>
          </cell>
          <cell r="AO628" t="str">
            <v/>
          </cell>
          <cell r="AP628" t="str">
            <v/>
          </cell>
          <cell r="AQ628" t="str">
            <v/>
          </cell>
          <cell r="AR628" t="str">
            <v/>
          </cell>
          <cell r="AS628" t="str">
            <v/>
          </cell>
          <cell r="AT628" t="str">
            <v/>
          </cell>
          <cell r="AU628" t="str">
            <v/>
          </cell>
          <cell r="AV628" t="str">
            <v/>
          </cell>
          <cell r="AW628" t="str">
            <v/>
          </cell>
          <cell r="AX628" t="str">
            <v/>
          </cell>
          <cell r="AY628" t="str">
            <v/>
          </cell>
          <cell r="AZ628" t="str">
            <v/>
          </cell>
          <cell r="BA628" t="str">
            <v/>
          </cell>
          <cell r="BB628" t="str">
            <v/>
          </cell>
          <cell r="BC628" t="str">
            <v/>
          </cell>
        </row>
        <row r="629">
          <cell r="B629" t="str">
            <v>NVEG - Sea</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t="str">
            <v/>
          </cell>
          <cell r="AI629" t="str">
            <v/>
          </cell>
          <cell r="AJ629" t="str">
            <v/>
          </cell>
          <cell r="AK629" t="str">
            <v/>
          </cell>
          <cell r="AL629" t="str">
            <v/>
          </cell>
          <cell r="AM629" t="str">
            <v/>
          </cell>
          <cell r="AN629" t="str">
            <v/>
          </cell>
          <cell r="AO629" t="str">
            <v/>
          </cell>
          <cell r="AP629" t="str">
            <v/>
          </cell>
          <cell r="AQ629" t="str">
            <v/>
          </cell>
          <cell r="AR629" t="str">
            <v/>
          </cell>
          <cell r="AS629" t="str">
            <v/>
          </cell>
          <cell r="AT629" t="str">
            <v/>
          </cell>
          <cell r="AU629" t="str">
            <v/>
          </cell>
          <cell r="AV629" t="str">
            <v/>
          </cell>
          <cell r="AW629" t="str">
            <v/>
          </cell>
          <cell r="AX629" t="str">
            <v/>
          </cell>
          <cell r="AY629" t="str">
            <v/>
          </cell>
          <cell r="AZ629" t="str">
            <v/>
          </cell>
          <cell r="BA629" t="str">
            <v/>
          </cell>
          <cell r="BB629" t="str">
            <v/>
          </cell>
          <cell r="BC629" t="str">
            <v/>
          </cell>
        </row>
        <row r="630">
          <cell r="B630" t="str">
            <v>NVIQ - Air</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t="str">
            <v/>
          </cell>
          <cell r="AI630" t="str">
            <v/>
          </cell>
          <cell r="AJ630" t="str">
            <v/>
          </cell>
          <cell r="AK630" t="str">
            <v/>
          </cell>
          <cell r="AL630" t="str">
            <v/>
          </cell>
          <cell r="AM630" t="str">
            <v/>
          </cell>
          <cell r="AN630" t="str">
            <v/>
          </cell>
          <cell r="AO630" t="str">
            <v/>
          </cell>
          <cell r="AP630" t="str">
            <v/>
          </cell>
          <cell r="AQ630" t="str">
            <v/>
          </cell>
          <cell r="AR630" t="str">
            <v/>
          </cell>
          <cell r="AS630" t="str">
            <v/>
          </cell>
          <cell r="AT630" t="str">
            <v/>
          </cell>
          <cell r="AU630" t="str">
            <v/>
          </cell>
          <cell r="AV630" t="str">
            <v/>
          </cell>
          <cell r="AW630" t="str">
            <v/>
          </cell>
          <cell r="AX630" t="str">
            <v/>
          </cell>
          <cell r="AY630" t="str">
            <v/>
          </cell>
          <cell r="AZ630" t="str">
            <v/>
          </cell>
          <cell r="BA630" t="str">
            <v/>
          </cell>
          <cell r="BB630" t="str">
            <v/>
          </cell>
          <cell r="BC630" t="str">
            <v/>
          </cell>
        </row>
        <row r="631">
          <cell r="B631" t="str">
            <v>NVIQ - Sea</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t="str">
            <v/>
          </cell>
          <cell r="AI631" t="str">
            <v/>
          </cell>
          <cell r="AJ631" t="str">
            <v/>
          </cell>
          <cell r="AK631" t="str">
            <v/>
          </cell>
          <cell r="AL631" t="str">
            <v/>
          </cell>
          <cell r="AM631" t="str">
            <v/>
          </cell>
          <cell r="AN631" t="str">
            <v/>
          </cell>
          <cell r="AO631" t="str">
            <v/>
          </cell>
          <cell r="AP631" t="str">
            <v/>
          </cell>
          <cell r="AQ631" t="str">
            <v/>
          </cell>
          <cell r="AR631" t="str">
            <v/>
          </cell>
          <cell r="AS631" t="str">
            <v/>
          </cell>
          <cell r="AT631" t="str">
            <v/>
          </cell>
          <cell r="AU631" t="str">
            <v/>
          </cell>
          <cell r="AV631" t="str">
            <v/>
          </cell>
          <cell r="AW631" t="str">
            <v/>
          </cell>
          <cell r="AX631" t="str">
            <v/>
          </cell>
          <cell r="AY631" t="str">
            <v/>
          </cell>
          <cell r="AZ631" t="str">
            <v/>
          </cell>
          <cell r="BA631" t="str">
            <v/>
          </cell>
          <cell r="BB631" t="str">
            <v/>
          </cell>
          <cell r="BC631" t="str">
            <v/>
          </cell>
        </row>
        <row r="632">
          <cell r="B632" t="str">
            <v>OBIITA - Air</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t="str">
            <v/>
          </cell>
          <cell r="AI632" t="str">
            <v/>
          </cell>
          <cell r="AJ632" t="str">
            <v/>
          </cell>
          <cell r="AK632" t="str">
            <v/>
          </cell>
          <cell r="AL632" t="str">
            <v/>
          </cell>
          <cell r="AM632" t="str">
            <v/>
          </cell>
          <cell r="AN632" t="str">
            <v/>
          </cell>
          <cell r="AO632" t="str">
            <v/>
          </cell>
          <cell r="AP632" t="str">
            <v/>
          </cell>
          <cell r="AQ632" t="str">
            <v/>
          </cell>
          <cell r="AR632" t="str">
            <v/>
          </cell>
          <cell r="AS632" t="str">
            <v/>
          </cell>
          <cell r="AT632" t="str">
            <v/>
          </cell>
          <cell r="AU632" t="str">
            <v/>
          </cell>
          <cell r="AV632" t="str">
            <v/>
          </cell>
          <cell r="AW632" t="str">
            <v/>
          </cell>
          <cell r="AX632" t="str">
            <v/>
          </cell>
          <cell r="AY632" t="str">
            <v/>
          </cell>
          <cell r="AZ632" t="str">
            <v/>
          </cell>
          <cell r="BA632" t="str">
            <v/>
          </cell>
          <cell r="BB632" t="str">
            <v/>
          </cell>
          <cell r="BC632" t="str">
            <v/>
          </cell>
        </row>
        <row r="633">
          <cell r="B633" t="str">
            <v>OBIITA - Sea</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1</v>
          </cell>
          <cell r="AF633">
            <v>0</v>
          </cell>
          <cell r="AG633">
            <v>0</v>
          </cell>
          <cell r="AH633" t="str">
            <v/>
          </cell>
          <cell r="AI633" t="str">
            <v/>
          </cell>
          <cell r="AJ633" t="str">
            <v/>
          </cell>
          <cell r="AK633" t="str">
            <v/>
          </cell>
          <cell r="AL633" t="str">
            <v/>
          </cell>
          <cell r="AM633" t="str">
            <v/>
          </cell>
          <cell r="AN633" t="str">
            <v/>
          </cell>
          <cell r="AO633" t="str">
            <v/>
          </cell>
          <cell r="AP633" t="str">
            <v/>
          </cell>
          <cell r="AQ633" t="str">
            <v/>
          </cell>
          <cell r="AR633" t="str">
            <v/>
          </cell>
          <cell r="AS633" t="str">
            <v/>
          </cell>
          <cell r="AT633" t="str">
            <v/>
          </cell>
          <cell r="AU633" t="str">
            <v/>
          </cell>
          <cell r="AV633" t="str">
            <v/>
          </cell>
          <cell r="AW633" t="str">
            <v/>
          </cell>
          <cell r="AX633" t="str">
            <v/>
          </cell>
          <cell r="AY633" t="str">
            <v/>
          </cell>
          <cell r="AZ633" t="str">
            <v/>
          </cell>
          <cell r="BA633" t="str">
            <v/>
          </cell>
          <cell r="BB633" t="str">
            <v/>
          </cell>
          <cell r="BC633" t="str">
            <v/>
          </cell>
        </row>
        <row r="634">
          <cell r="B634" t="str">
            <v>OBIPOL - Air</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t="str">
            <v/>
          </cell>
          <cell r="AI634" t="str">
            <v/>
          </cell>
          <cell r="AJ634" t="str">
            <v/>
          </cell>
          <cell r="AK634" t="str">
            <v/>
          </cell>
          <cell r="AL634" t="str">
            <v/>
          </cell>
          <cell r="AM634" t="str">
            <v/>
          </cell>
          <cell r="AN634" t="str">
            <v/>
          </cell>
          <cell r="AO634" t="str">
            <v/>
          </cell>
          <cell r="AP634" t="str">
            <v/>
          </cell>
          <cell r="AQ634" t="str">
            <v/>
          </cell>
          <cell r="AR634" t="str">
            <v/>
          </cell>
          <cell r="AS634" t="str">
            <v/>
          </cell>
          <cell r="AT634" t="str">
            <v/>
          </cell>
          <cell r="AU634" t="str">
            <v/>
          </cell>
          <cell r="AV634" t="str">
            <v/>
          </cell>
          <cell r="AW634" t="str">
            <v/>
          </cell>
          <cell r="AX634" t="str">
            <v/>
          </cell>
          <cell r="AY634" t="str">
            <v/>
          </cell>
          <cell r="AZ634" t="str">
            <v/>
          </cell>
          <cell r="BA634" t="str">
            <v/>
          </cell>
          <cell r="BB634" t="str">
            <v/>
          </cell>
          <cell r="BC634" t="str">
            <v/>
          </cell>
        </row>
        <row r="635">
          <cell r="B635" t="str">
            <v>OBIPOL - Sea</v>
          </cell>
          <cell r="C635">
            <v>1</v>
          </cell>
          <cell r="D635">
            <v>0</v>
          </cell>
          <cell r="E635">
            <v>1</v>
          </cell>
          <cell r="F635">
            <v>0</v>
          </cell>
          <cell r="G635">
            <v>1</v>
          </cell>
          <cell r="H635">
            <v>0</v>
          </cell>
          <cell r="I635">
            <v>3</v>
          </cell>
          <cell r="J635">
            <v>1</v>
          </cell>
          <cell r="K635">
            <v>1</v>
          </cell>
          <cell r="L635">
            <v>0</v>
          </cell>
          <cell r="M635">
            <v>0</v>
          </cell>
          <cell r="N635">
            <v>0</v>
          </cell>
          <cell r="O635">
            <v>0</v>
          </cell>
          <cell r="P635">
            <v>1</v>
          </cell>
          <cell r="Q635">
            <v>3</v>
          </cell>
          <cell r="R635">
            <v>1</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t="str">
            <v/>
          </cell>
          <cell r="AI635" t="str">
            <v/>
          </cell>
          <cell r="AJ635" t="str">
            <v/>
          </cell>
          <cell r="AK635" t="str">
            <v/>
          </cell>
          <cell r="AL635" t="str">
            <v/>
          </cell>
          <cell r="AM635" t="str">
            <v/>
          </cell>
          <cell r="AN635" t="str">
            <v/>
          </cell>
          <cell r="AO635" t="str">
            <v/>
          </cell>
          <cell r="AP635" t="str">
            <v/>
          </cell>
          <cell r="AQ635" t="str">
            <v/>
          </cell>
          <cell r="AR635" t="str">
            <v/>
          </cell>
          <cell r="AS635" t="str">
            <v/>
          </cell>
          <cell r="AT635" t="str">
            <v/>
          </cell>
          <cell r="AU635" t="str">
            <v/>
          </cell>
          <cell r="AV635" t="str">
            <v/>
          </cell>
          <cell r="AW635" t="str">
            <v/>
          </cell>
          <cell r="AX635" t="str">
            <v/>
          </cell>
          <cell r="AY635" t="str">
            <v/>
          </cell>
          <cell r="AZ635" t="str">
            <v/>
          </cell>
          <cell r="BA635" t="str">
            <v/>
          </cell>
          <cell r="BB635" t="str">
            <v/>
          </cell>
          <cell r="BC635" t="str">
            <v/>
          </cell>
        </row>
        <row r="636">
          <cell r="B636" t="str">
            <v>OBIRUS - Air</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t="str">
            <v/>
          </cell>
          <cell r="AI636" t="str">
            <v/>
          </cell>
          <cell r="AJ636" t="str">
            <v/>
          </cell>
          <cell r="AK636" t="str">
            <v/>
          </cell>
          <cell r="AL636" t="str">
            <v/>
          </cell>
          <cell r="AM636" t="str">
            <v/>
          </cell>
          <cell r="AN636" t="str">
            <v/>
          </cell>
          <cell r="AO636" t="str">
            <v/>
          </cell>
          <cell r="AP636" t="str">
            <v/>
          </cell>
          <cell r="AQ636" t="str">
            <v/>
          </cell>
          <cell r="AR636" t="str">
            <v/>
          </cell>
          <cell r="AS636" t="str">
            <v/>
          </cell>
          <cell r="AT636" t="str">
            <v/>
          </cell>
          <cell r="AU636" t="str">
            <v/>
          </cell>
          <cell r="AV636" t="str">
            <v/>
          </cell>
          <cell r="AW636" t="str">
            <v/>
          </cell>
          <cell r="AX636" t="str">
            <v/>
          </cell>
          <cell r="AY636" t="str">
            <v/>
          </cell>
          <cell r="AZ636" t="str">
            <v/>
          </cell>
          <cell r="BA636" t="str">
            <v/>
          </cell>
          <cell r="BB636" t="str">
            <v/>
          </cell>
          <cell r="BC636" t="str">
            <v/>
          </cell>
        </row>
        <row r="637">
          <cell r="B637" t="str">
            <v>OBIRUS - Sea</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t="str">
            <v/>
          </cell>
          <cell r="AI637" t="str">
            <v/>
          </cell>
          <cell r="AJ637" t="str">
            <v/>
          </cell>
          <cell r="AK637" t="str">
            <v/>
          </cell>
          <cell r="AL637" t="str">
            <v/>
          </cell>
          <cell r="AM637" t="str">
            <v/>
          </cell>
          <cell r="AN637" t="str">
            <v/>
          </cell>
          <cell r="AO637" t="str">
            <v/>
          </cell>
          <cell r="AP637" t="str">
            <v/>
          </cell>
          <cell r="AQ637" t="str">
            <v/>
          </cell>
          <cell r="AR637" t="str">
            <v/>
          </cell>
          <cell r="AS637" t="str">
            <v/>
          </cell>
          <cell r="AT637" t="str">
            <v/>
          </cell>
          <cell r="AU637" t="str">
            <v/>
          </cell>
          <cell r="AV637" t="str">
            <v/>
          </cell>
          <cell r="AW637" t="str">
            <v/>
          </cell>
          <cell r="AX637" t="str">
            <v/>
          </cell>
          <cell r="AY637" t="str">
            <v/>
          </cell>
          <cell r="AZ637" t="str">
            <v/>
          </cell>
          <cell r="BA637" t="str">
            <v/>
          </cell>
          <cell r="BB637" t="str">
            <v/>
          </cell>
          <cell r="BC637" t="str">
            <v/>
          </cell>
        </row>
        <row r="638">
          <cell r="B638" t="str">
            <v>OCEAN - Air</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t="str">
            <v/>
          </cell>
          <cell r="AI638" t="str">
            <v/>
          </cell>
          <cell r="AJ638" t="str">
            <v/>
          </cell>
          <cell r="AK638" t="str">
            <v/>
          </cell>
          <cell r="AL638" t="str">
            <v/>
          </cell>
          <cell r="AM638" t="str">
            <v/>
          </cell>
          <cell r="AN638" t="str">
            <v/>
          </cell>
          <cell r="AO638" t="str">
            <v/>
          </cell>
          <cell r="AP638" t="str">
            <v/>
          </cell>
          <cell r="AQ638" t="str">
            <v/>
          </cell>
          <cell r="AR638" t="str">
            <v/>
          </cell>
          <cell r="AS638" t="str">
            <v/>
          </cell>
          <cell r="AT638" t="str">
            <v/>
          </cell>
          <cell r="AU638" t="str">
            <v/>
          </cell>
          <cell r="AV638" t="str">
            <v/>
          </cell>
          <cell r="AW638" t="str">
            <v/>
          </cell>
          <cell r="AX638" t="str">
            <v/>
          </cell>
          <cell r="AY638" t="str">
            <v/>
          </cell>
          <cell r="AZ638" t="str">
            <v/>
          </cell>
          <cell r="BA638" t="str">
            <v/>
          </cell>
          <cell r="BB638" t="str">
            <v/>
          </cell>
          <cell r="BC638" t="str">
            <v/>
          </cell>
        </row>
        <row r="639">
          <cell r="B639" t="str">
            <v>OCEAN - Sea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t="str">
            <v/>
          </cell>
          <cell r="AI639" t="str">
            <v/>
          </cell>
          <cell r="AJ639" t="str">
            <v/>
          </cell>
          <cell r="AK639" t="str">
            <v/>
          </cell>
          <cell r="AL639" t="str">
            <v/>
          </cell>
          <cell r="AM639" t="str">
            <v/>
          </cell>
          <cell r="AN639" t="str">
            <v/>
          </cell>
          <cell r="AO639" t="str">
            <v/>
          </cell>
          <cell r="AP639" t="str">
            <v/>
          </cell>
          <cell r="AQ639" t="str">
            <v/>
          </cell>
          <cell r="AR639" t="str">
            <v/>
          </cell>
          <cell r="AS639" t="str">
            <v/>
          </cell>
          <cell r="AT639" t="str">
            <v/>
          </cell>
          <cell r="AU639" t="str">
            <v/>
          </cell>
          <cell r="AV639" t="str">
            <v/>
          </cell>
          <cell r="AW639" t="str">
            <v/>
          </cell>
          <cell r="AX639" t="str">
            <v/>
          </cell>
          <cell r="AY639" t="str">
            <v/>
          </cell>
          <cell r="AZ639" t="str">
            <v/>
          </cell>
          <cell r="BA639" t="str">
            <v/>
          </cell>
          <cell r="BB639" t="str">
            <v/>
          </cell>
          <cell r="BC639" t="str">
            <v/>
          </cell>
        </row>
        <row r="640">
          <cell r="B640" t="str">
            <v>OFWO - Air</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t="str">
            <v/>
          </cell>
          <cell r="AI640" t="str">
            <v/>
          </cell>
          <cell r="AJ640" t="str">
            <v/>
          </cell>
          <cell r="AK640" t="str">
            <v/>
          </cell>
          <cell r="AL640" t="str">
            <v/>
          </cell>
          <cell r="AM640" t="str">
            <v/>
          </cell>
          <cell r="AN640" t="str">
            <v/>
          </cell>
          <cell r="AO640" t="str">
            <v/>
          </cell>
          <cell r="AP640" t="str">
            <v/>
          </cell>
          <cell r="AQ640" t="str">
            <v/>
          </cell>
          <cell r="AR640" t="str">
            <v/>
          </cell>
          <cell r="AS640" t="str">
            <v/>
          </cell>
          <cell r="AT640" t="str">
            <v/>
          </cell>
          <cell r="AU640" t="str">
            <v/>
          </cell>
          <cell r="AV640" t="str">
            <v/>
          </cell>
          <cell r="AW640" t="str">
            <v/>
          </cell>
          <cell r="AX640" t="str">
            <v/>
          </cell>
          <cell r="AY640" t="str">
            <v/>
          </cell>
          <cell r="AZ640" t="str">
            <v/>
          </cell>
          <cell r="BA640" t="str">
            <v/>
          </cell>
          <cell r="BB640" t="str">
            <v/>
          </cell>
          <cell r="BC640" t="str">
            <v/>
          </cell>
        </row>
        <row r="641">
          <cell r="B641" t="str">
            <v>OFWO - Sea</v>
          </cell>
          <cell r="C641">
            <v>0</v>
          </cell>
          <cell r="D641">
            <v>4</v>
          </cell>
          <cell r="E641">
            <v>0</v>
          </cell>
          <cell r="F641">
            <v>0</v>
          </cell>
          <cell r="G641">
            <v>0</v>
          </cell>
          <cell r="H641">
            <v>0</v>
          </cell>
          <cell r="I641">
            <v>0</v>
          </cell>
          <cell r="J641">
            <v>0</v>
          </cell>
          <cell r="K641">
            <v>0</v>
          </cell>
          <cell r="L641">
            <v>0</v>
          </cell>
          <cell r="M641">
            <v>0</v>
          </cell>
          <cell r="N641">
            <v>0</v>
          </cell>
          <cell r="O641">
            <v>0</v>
          </cell>
          <cell r="P641">
            <v>4</v>
          </cell>
          <cell r="Q641">
            <v>0</v>
          </cell>
          <cell r="R641">
            <v>0</v>
          </cell>
          <cell r="S641">
            <v>0</v>
          </cell>
          <cell r="T641">
            <v>0</v>
          </cell>
          <cell r="U641">
            <v>3</v>
          </cell>
          <cell r="V641">
            <v>1</v>
          </cell>
          <cell r="W641">
            <v>0</v>
          </cell>
          <cell r="X641">
            <v>0</v>
          </cell>
          <cell r="Y641">
            <v>0</v>
          </cell>
          <cell r="Z641">
            <v>0</v>
          </cell>
          <cell r="AA641">
            <v>0</v>
          </cell>
          <cell r="AB641">
            <v>0</v>
          </cell>
          <cell r="AC641">
            <v>0</v>
          </cell>
          <cell r="AD641">
            <v>0</v>
          </cell>
          <cell r="AE641">
            <v>0</v>
          </cell>
          <cell r="AF641">
            <v>0</v>
          </cell>
          <cell r="AG641">
            <v>0</v>
          </cell>
          <cell r="AH641" t="str">
            <v/>
          </cell>
          <cell r="AI641" t="str">
            <v/>
          </cell>
          <cell r="AJ641" t="str">
            <v/>
          </cell>
          <cell r="AK641" t="str">
            <v/>
          </cell>
          <cell r="AL641" t="str">
            <v/>
          </cell>
          <cell r="AM641" t="str">
            <v/>
          </cell>
          <cell r="AN641" t="str">
            <v/>
          </cell>
          <cell r="AO641" t="str">
            <v/>
          </cell>
          <cell r="AP641" t="str">
            <v/>
          </cell>
          <cell r="AQ641" t="str">
            <v/>
          </cell>
          <cell r="AR641" t="str">
            <v/>
          </cell>
          <cell r="AS641" t="str">
            <v/>
          </cell>
          <cell r="AT641" t="str">
            <v/>
          </cell>
          <cell r="AU641" t="str">
            <v/>
          </cell>
          <cell r="AV641" t="str">
            <v/>
          </cell>
          <cell r="AW641" t="str">
            <v/>
          </cell>
          <cell r="AX641" t="str">
            <v/>
          </cell>
          <cell r="AY641" t="str">
            <v/>
          </cell>
          <cell r="AZ641" t="str">
            <v/>
          </cell>
          <cell r="BA641" t="str">
            <v/>
          </cell>
          <cell r="BB641" t="str">
            <v/>
          </cell>
          <cell r="BC641" t="str">
            <v/>
          </cell>
        </row>
        <row r="642">
          <cell r="B642" t="str">
            <v>ORSAY - Air</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t="str">
            <v/>
          </cell>
          <cell r="AI642" t="str">
            <v/>
          </cell>
          <cell r="AJ642" t="str">
            <v/>
          </cell>
          <cell r="AK642" t="str">
            <v/>
          </cell>
          <cell r="AL642" t="str">
            <v/>
          </cell>
          <cell r="AM642" t="str">
            <v/>
          </cell>
          <cell r="AN642" t="str">
            <v/>
          </cell>
          <cell r="AO642" t="str">
            <v/>
          </cell>
          <cell r="AP642" t="str">
            <v/>
          </cell>
          <cell r="AQ642" t="str">
            <v/>
          </cell>
          <cell r="AR642" t="str">
            <v/>
          </cell>
          <cell r="AS642" t="str">
            <v/>
          </cell>
          <cell r="AT642" t="str">
            <v/>
          </cell>
          <cell r="AU642" t="str">
            <v/>
          </cell>
          <cell r="AV642" t="str">
            <v/>
          </cell>
          <cell r="AW642" t="str">
            <v/>
          </cell>
          <cell r="AX642" t="str">
            <v/>
          </cell>
          <cell r="AY642" t="str">
            <v/>
          </cell>
          <cell r="AZ642" t="str">
            <v/>
          </cell>
          <cell r="BA642" t="str">
            <v/>
          </cell>
          <cell r="BB642" t="str">
            <v/>
          </cell>
          <cell r="BC642" t="str">
            <v/>
          </cell>
        </row>
        <row r="643">
          <cell r="B643" t="str">
            <v>ORSAY - Sea</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t="str">
            <v/>
          </cell>
          <cell r="AI643" t="str">
            <v/>
          </cell>
          <cell r="AJ643" t="str">
            <v/>
          </cell>
          <cell r="AK643" t="str">
            <v/>
          </cell>
          <cell r="AL643" t="str">
            <v/>
          </cell>
          <cell r="AM643" t="str">
            <v/>
          </cell>
          <cell r="AN643" t="str">
            <v/>
          </cell>
          <cell r="AO643" t="str">
            <v/>
          </cell>
          <cell r="AP643" t="str">
            <v/>
          </cell>
          <cell r="AQ643" t="str">
            <v/>
          </cell>
          <cell r="AR643" t="str">
            <v/>
          </cell>
          <cell r="AS643" t="str">
            <v/>
          </cell>
          <cell r="AT643" t="str">
            <v/>
          </cell>
          <cell r="AU643" t="str">
            <v/>
          </cell>
          <cell r="AV643" t="str">
            <v/>
          </cell>
          <cell r="AW643" t="str">
            <v/>
          </cell>
          <cell r="AX643" t="str">
            <v/>
          </cell>
          <cell r="AY643" t="str">
            <v/>
          </cell>
          <cell r="AZ643" t="str">
            <v/>
          </cell>
          <cell r="BA643" t="str">
            <v/>
          </cell>
          <cell r="BB643" t="str">
            <v/>
          </cell>
          <cell r="BC643" t="str">
            <v/>
          </cell>
        </row>
        <row r="644">
          <cell r="B644" t="str">
            <v>ORSGM - Air</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t="str">
            <v/>
          </cell>
          <cell r="AI644" t="str">
            <v/>
          </cell>
          <cell r="AJ644" t="str">
            <v/>
          </cell>
          <cell r="AK644" t="str">
            <v/>
          </cell>
          <cell r="AL644" t="str">
            <v/>
          </cell>
          <cell r="AM644" t="str">
            <v/>
          </cell>
          <cell r="AN644" t="str">
            <v/>
          </cell>
          <cell r="AO644" t="str">
            <v/>
          </cell>
          <cell r="AP644" t="str">
            <v/>
          </cell>
          <cell r="AQ644" t="str">
            <v/>
          </cell>
          <cell r="AR644" t="str">
            <v/>
          </cell>
          <cell r="AS644" t="str">
            <v/>
          </cell>
          <cell r="AT644" t="str">
            <v/>
          </cell>
          <cell r="AU644" t="str">
            <v/>
          </cell>
          <cell r="AV644" t="str">
            <v/>
          </cell>
          <cell r="AW644" t="str">
            <v/>
          </cell>
          <cell r="AX644" t="str">
            <v/>
          </cell>
          <cell r="AY644" t="str">
            <v/>
          </cell>
          <cell r="AZ644" t="str">
            <v/>
          </cell>
          <cell r="BA644" t="str">
            <v/>
          </cell>
          <cell r="BB644" t="str">
            <v/>
          </cell>
          <cell r="BC644" t="str">
            <v/>
          </cell>
        </row>
        <row r="645">
          <cell r="B645" t="str">
            <v>ORSGM - Sea</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t="str">
            <v/>
          </cell>
          <cell r="AI645" t="str">
            <v/>
          </cell>
          <cell r="AJ645" t="str">
            <v/>
          </cell>
          <cell r="AK645" t="str">
            <v/>
          </cell>
          <cell r="AL645" t="str">
            <v/>
          </cell>
          <cell r="AM645" t="str">
            <v/>
          </cell>
          <cell r="AN645" t="str">
            <v/>
          </cell>
          <cell r="AO645" t="str">
            <v/>
          </cell>
          <cell r="AP645" t="str">
            <v/>
          </cell>
          <cell r="AQ645" t="str">
            <v/>
          </cell>
          <cell r="AR645" t="str">
            <v/>
          </cell>
          <cell r="AS645" t="str">
            <v/>
          </cell>
          <cell r="AT645" t="str">
            <v/>
          </cell>
          <cell r="AU645" t="str">
            <v/>
          </cell>
          <cell r="AV645" t="str">
            <v/>
          </cell>
          <cell r="AW645" t="str">
            <v/>
          </cell>
          <cell r="AX645" t="str">
            <v/>
          </cell>
          <cell r="AY645" t="str">
            <v/>
          </cell>
          <cell r="AZ645" t="str">
            <v/>
          </cell>
          <cell r="BA645" t="str">
            <v/>
          </cell>
          <cell r="BB645" t="str">
            <v/>
          </cell>
          <cell r="BC645" t="str">
            <v/>
          </cell>
        </row>
        <row r="646">
          <cell r="B646" t="str">
            <v>OSTUFF - Air</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t="str">
            <v/>
          </cell>
          <cell r="AI646" t="str">
            <v/>
          </cell>
          <cell r="AJ646" t="str">
            <v/>
          </cell>
          <cell r="AK646" t="str">
            <v/>
          </cell>
          <cell r="AL646" t="str">
            <v/>
          </cell>
          <cell r="AM646" t="str">
            <v/>
          </cell>
          <cell r="AN646" t="str">
            <v/>
          </cell>
          <cell r="AO646" t="str">
            <v/>
          </cell>
          <cell r="AP646" t="str">
            <v/>
          </cell>
          <cell r="AQ646" t="str">
            <v/>
          </cell>
          <cell r="AR646" t="str">
            <v/>
          </cell>
          <cell r="AS646" t="str">
            <v/>
          </cell>
          <cell r="AT646" t="str">
            <v/>
          </cell>
          <cell r="AU646" t="str">
            <v/>
          </cell>
          <cell r="AV646" t="str">
            <v/>
          </cell>
          <cell r="AW646" t="str">
            <v/>
          </cell>
          <cell r="AX646" t="str">
            <v/>
          </cell>
          <cell r="AY646" t="str">
            <v/>
          </cell>
          <cell r="AZ646" t="str">
            <v/>
          </cell>
          <cell r="BA646" t="str">
            <v/>
          </cell>
          <cell r="BB646" t="str">
            <v/>
          </cell>
          <cell r="BC646" t="str">
            <v/>
          </cell>
        </row>
        <row r="647">
          <cell r="B647" t="str">
            <v>OSTUFF - Sea</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t="str">
            <v/>
          </cell>
          <cell r="AI647" t="str">
            <v/>
          </cell>
          <cell r="AJ647" t="str">
            <v/>
          </cell>
          <cell r="AK647" t="str">
            <v/>
          </cell>
          <cell r="AL647" t="str">
            <v/>
          </cell>
          <cell r="AM647" t="str">
            <v/>
          </cell>
          <cell r="AN647" t="str">
            <v/>
          </cell>
          <cell r="AO647" t="str">
            <v/>
          </cell>
          <cell r="AP647" t="str">
            <v/>
          </cell>
          <cell r="AQ647" t="str">
            <v/>
          </cell>
          <cell r="AR647" t="str">
            <v/>
          </cell>
          <cell r="AS647" t="str">
            <v/>
          </cell>
          <cell r="AT647" t="str">
            <v/>
          </cell>
          <cell r="AU647" t="str">
            <v/>
          </cell>
          <cell r="AV647" t="str">
            <v/>
          </cell>
          <cell r="AW647" t="str">
            <v/>
          </cell>
          <cell r="AX647" t="str">
            <v/>
          </cell>
          <cell r="AY647" t="str">
            <v/>
          </cell>
          <cell r="AZ647" t="str">
            <v/>
          </cell>
          <cell r="BA647" t="str">
            <v/>
          </cell>
          <cell r="BB647" t="str">
            <v/>
          </cell>
          <cell r="BC647" t="str">
            <v/>
          </cell>
        </row>
        <row r="648">
          <cell r="B648" t="str">
            <v>OUTDOR - Air</v>
          </cell>
          <cell r="C648">
            <v>7</v>
          </cell>
          <cell r="D648">
            <v>12</v>
          </cell>
          <cell r="E648">
            <v>1</v>
          </cell>
          <cell r="F648">
            <v>0</v>
          </cell>
          <cell r="G648">
            <v>2</v>
          </cell>
          <cell r="H648">
            <v>4</v>
          </cell>
          <cell r="I648">
            <v>3</v>
          </cell>
          <cell r="J648">
            <v>0</v>
          </cell>
          <cell r="K648">
            <v>0</v>
          </cell>
          <cell r="L648">
            <v>2</v>
          </cell>
          <cell r="M648">
            <v>1</v>
          </cell>
          <cell r="N648">
            <v>0</v>
          </cell>
          <cell r="O648">
            <v>1</v>
          </cell>
          <cell r="P648">
            <v>7</v>
          </cell>
          <cell r="Q648">
            <v>4</v>
          </cell>
          <cell r="R648">
            <v>5</v>
          </cell>
          <cell r="S648">
            <v>3</v>
          </cell>
          <cell r="T648">
            <v>0</v>
          </cell>
          <cell r="U648">
            <v>11</v>
          </cell>
          <cell r="V648">
            <v>3</v>
          </cell>
          <cell r="W648">
            <v>3</v>
          </cell>
          <cell r="X648">
            <v>1</v>
          </cell>
          <cell r="Y648">
            <v>5</v>
          </cell>
          <cell r="Z648">
            <v>11</v>
          </cell>
          <cell r="AA648">
            <v>5</v>
          </cell>
          <cell r="AB648">
            <v>1</v>
          </cell>
          <cell r="AC648">
            <v>2</v>
          </cell>
          <cell r="AD648">
            <v>4</v>
          </cell>
          <cell r="AE648">
            <v>7</v>
          </cell>
          <cell r="AF648">
            <v>0</v>
          </cell>
          <cell r="AG648">
            <v>0</v>
          </cell>
          <cell r="AH648" t="str">
            <v/>
          </cell>
          <cell r="AI648" t="str">
            <v/>
          </cell>
          <cell r="AJ648" t="str">
            <v/>
          </cell>
          <cell r="AK648" t="str">
            <v/>
          </cell>
          <cell r="AL648" t="str">
            <v/>
          </cell>
          <cell r="AM648" t="str">
            <v/>
          </cell>
          <cell r="AN648" t="str">
            <v/>
          </cell>
          <cell r="AO648" t="str">
            <v/>
          </cell>
          <cell r="AP648" t="str">
            <v/>
          </cell>
          <cell r="AQ648" t="str">
            <v/>
          </cell>
          <cell r="AR648" t="str">
            <v/>
          </cell>
          <cell r="AS648" t="str">
            <v/>
          </cell>
          <cell r="AT648" t="str">
            <v/>
          </cell>
          <cell r="AU648" t="str">
            <v/>
          </cell>
          <cell r="AV648" t="str">
            <v/>
          </cell>
          <cell r="AW648" t="str">
            <v/>
          </cell>
          <cell r="AX648" t="str">
            <v/>
          </cell>
          <cell r="AY648" t="str">
            <v/>
          </cell>
          <cell r="AZ648" t="str">
            <v/>
          </cell>
          <cell r="BA648" t="str">
            <v/>
          </cell>
          <cell r="BB648" t="str">
            <v/>
          </cell>
          <cell r="BC648" t="str">
            <v/>
          </cell>
        </row>
        <row r="649">
          <cell r="B649" t="str">
            <v>OUTDOR - Sea</v>
          </cell>
          <cell r="C649">
            <v>125</v>
          </cell>
          <cell r="D649">
            <v>157</v>
          </cell>
          <cell r="E649">
            <v>230</v>
          </cell>
          <cell r="F649">
            <v>84</v>
          </cell>
          <cell r="G649">
            <v>1</v>
          </cell>
          <cell r="H649">
            <v>101</v>
          </cell>
          <cell r="I649">
            <v>208</v>
          </cell>
          <cell r="J649">
            <v>131</v>
          </cell>
          <cell r="K649">
            <v>124</v>
          </cell>
          <cell r="L649">
            <v>100</v>
          </cell>
          <cell r="M649">
            <v>152</v>
          </cell>
          <cell r="N649">
            <v>137</v>
          </cell>
          <cell r="O649">
            <v>54</v>
          </cell>
          <cell r="P649">
            <v>77</v>
          </cell>
          <cell r="Q649">
            <v>245</v>
          </cell>
          <cell r="R649">
            <v>275</v>
          </cell>
          <cell r="S649">
            <v>147</v>
          </cell>
          <cell r="T649">
            <v>223</v>
          </cell>
          <cell r="U649">
            <v>131</v>
          </cell>
          <cell r="V649">
            <v>227</v>
          </cell>
          <cell r="W649">
            <v>212</v>
          </cell>
          <cell r="X649">
            <v>157</v>
          </cell>
          <cell r="Y649">
            <v>138</v>
          </cell>
          <cell r="Z649">
            <v>174</v>
          </cell>
          <cell r="AA649">
            <v>115</v>
          </cell>
          <cell r="AB649">
            <v>68</v>
          </cell>
          <cell r="AC649">
            <v>165</v>
          </cell>
          <cell r="AD649">
            <v>197</v>
          </cell>
          <cell r="AE649">
            <v>166</v>
          </cell>
          <cell r="AF649">
            <v>120</v>
          </cell>
          <cell r="AG649">
            <v>74</v>
          </cell>
          <cell r="AH649" t="str">
            <v/>
          </cell>
          <cell r="AI649" t="str">
            <v/>
          </cell>
          <cell r="AJ649" t="str">
            <v/>
          </cell>
          <cell r="AK649" t="str">
            <v/>
          </cell>
          <cell r="AL649" t="str">
            <v/>
          </cell>
          <cell r="AM649" t="str">
            <v/>
          </cell>
          <cell r="AN649" t="str">
            <v/>
          </cell>
          <cell r="AO649" t="str">
            <v/>
          </cell>
          <cell r="AP649" t="str">
            <v/>
          </cell>
          <cell r="AQ649" t="str">
            <v/>
          </cell>
          <cell r="AR649" t="str">
            <v/>
          </cell>
          <cell r="AS649" t="str">
            <v/>
          </cell>
          <cell r="AT649" t="str">
            <v/>
          </cell>
          <cell r="AU649" t="str">
            <v/>
          </cell>
          <cell r="AV649" t="str">
            <v/>
          </cell>
          <cell r="AW649" t="str">
            <v/>
          </cell>
          <cell r="AX649" t="str">
            <v/>
          </cell>
          <cell r="AY649" t="str">
            <v/>
          </cell>
          <cell r="AZ649" t="str">
            <v/>
          </cell>
          <cell r="BA649" t="str">
            <v/>
          </cell>
          <cell r="BB649" t="str">
            <v/>
          </cell>
          <cell r="BC649" t="str">
            <v/>
          </cell>
        </row>
        <row r="650">
          <cell r="B650" t="str">
            <v>OVRSTK - Air</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t="str">
            <v/>
          </cell>
          <cell r="AI650" t="str">
            <v/>
          </cell>
          <cell r="AJ650" t="str">
            <v/>
          </cell>
          <cell r="AK650" t="str">
            <v/>
          </cell>
          <cell r="AL650" t="str">
            <v/>
          </cell>
          <cell r="AM650" t="str">
            <v/>
          </cell>
          <cell r="AN650" t="str">
            <v/>
          </cell>
          <cell r="AO650" t="str">
            <v/>
          </cell>
          <cell r="AP650" t="str">
            <v/>
          </cell>
          <cell r="AQ650" t="str">
            <v/>
          </cell>
          <cell r="AR650" t="str">
            <v/>
          </cell>
          <cell r="AS650" t="str">
            <v/>
          </cell>
          <cell r="AT650" t="str">
            <v/>
          </cell>
          <cell r="AU650" t="str">
            <v/>
          </cell>
          <cell r="AV650" t="str">
            <v/>
          </cell>
          <cell r="AW650" t="str">
            <v/>
          </cell>
          <cell r="AX650" t="str">
            <v/>
          </cell>
          <cell r="AY650" t="str">
            <v/>
          </cell>
          <cell r="AZ650" t="str">
            <v/>
          </cell>
          <cell r="BA650" t="str">
            <v/>
          </cell>
          <cell r="BB650" t="str">
            <v/>
          </cell>
          <cell r="BC650" t="str">
            <v/>
          </cell>
        </row>
        <row r="651">
          <cell r="B651" t="str">
            <v>OVRSTK - Sea</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t="str">
            <v/>
          </cell>
          <cell r="AI651" t="str">
            <v/>
          </cell>
          <cell r="AJ651" t="str">
            <v/>
          </cell>
          <cell r="AK651" t="str">
            <v/>
          </cell>
          <cell r="AL651" t="str">
            <v/>
          </cell>
          <cell r="AM651" t="str">
            <v/>
          </cell>
          <cell r="AN651" t="str">
            <v/>
          </cell>
          <cell r="AO651" t="str">
            <v/>
          </cell>
          <cell r="AP651" t="str">
            <v/>
          </cell>
          <cell r="AQ651" t="str">
            <v/>
          </cell>
          <cell r="AR651" t="str">
            <v/>
          </cell>
          <cell r="AS651" t="str">
            <v/>
          </cell>
          <cell r="AT651" t="str">
            <v/>
          </cell>
          <cell r="AU651" t="str">
            <v/>
          </cell>
          <cell r="AV651" t="str">
            <v/>
          </cell>
          <cell r="AW651" t="str">
            <v/>
          </cell>
          <cell r="AX651" t="str">
            <v/>
          </cell>
          <cell r="AY651" t="str">
            <v/>
          </cell>
          <cell r="AZ651" t="str">
            <v/>
          </cell>
          <cell r="BA651" t="str">
            <v/>
          </cell>
          <cell r="BB651" t="str">
            <v/>
          </cell>
          <cell r="BC651" t="str">
            <v/>
          </cell>
        </row>
        <row r="652">
          <cell r="B652" t="str">
            <v>OXFORD - Air</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t="str">
            <v/>
          </cell>
          <cell r="AI652" t="str">
            <v/>
          </cell>
          <cell r="AJ652" t="str">
            <v/>
          </cell>
          <cell r="AK652" t="str">
            <v/>
          </cell>
          <cell r="AL652" t="str">
            <v/>
          </cell>
          <cell r="AM652" t="str">
            <v/>
          </cell>
          <cell r="AN652" t="str">
            <v/>
          </cell>
          <cell r="AO652" t="str">
            <v/>
          </cell>
          <cell r="AP652" t="str">
            <v/>
          </cell>
          <cell r="AQ652" t="str">
            <v/>
          </cell>
          <cell r="AR652" t="str">
            <v/>
          </cell>
          <cell r="AS652" t="str">
            <v/>
          </cell>
          <cell r="AT652" t="str">
            <v/>
          </cell>
          <cell r="AU652" t="str">
            <v/>
          </cell>
          <cell r="AV652" t="str">
            <v/>
          </cell>
          <cell r="AW652" t="str">
            <v/>
          </cell>
          <cell r="AX652" t="str">
            <v/>
          </cell>
          <cell r="AY652" t="str">
            <v/>
          </cell>
          <cell r="AZ652" t="str">
            <v/>
          </cell>
          <cell r="BA652" t="str">
            <v/>
          </cell>
          <cell r="BB652" t="str">
            <v/>
          </cell>
          <cell r="BC652" t="str">
            <v/>
          </cell>
        </row>
        <row r="653">
          <cell r="B653" t="str">
            <v>OXFORD - Sea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t="str">
            <v/>
          </cell>
          <cell r="AI653" t="str">
            <v/>
          </cell>
          <cell r="AJ653" t="str">
            <v/>
          </cell>
          <cell r="AK653" t="str">
            <v/>
          </cell>
          <cell r="AL653" t="str">
            <v/>
          </cell>
          <cell r="AM653" t="str">
            <v/>
          </cell>
          <cell r="AN653" t="str">
            <v/>
          </cell>
          <cell r="AO653" t="str">
            <v/>
          </cell>
          <cell r="AP653" t="str">
            <v/>
          </cell>
          <cell r="AQ653" t="str">
            <v/>
          </cell>
          <cell r="AR653" t="str">
            <v/>
          </cell>
          <cell r="AS653" t="str">
            <v/>
          </cell>
          <cell r="AT653" t="str">
            <v/>
          </cell>
          <cell r="AU653" t="str">
            <v/>
          </cell>
          <cell r="AV653" t="str">
            <v/>
          </cell>
          <cell r="AW653" t="str">
            <v/>
          </cell>
          <cell r="AX653" t="str">
            <v/>
          </cell>
          <cell r="AY653" t="str">
            <v/>
          </cell>
          <cell r="AZ653" t="str">
            <v/>
          </cell>
          <cell r="BA653" t="str">
            <v/>
          </cell>
          <cell r="BB653" t="str">
            <v/>
          </cell>
          <cell r="BC653" t="str">
            <v/>
          </cell>
        </row>
        <row r="654">
          <cell r="B654" t="str">
            <v>PACSUN - Air</v>
          </cell>
          <cell r="C654">
            <v>0</v>
          </cell>
          <cell r="D654">
            <v>1</v>
          </cell>
          <cell r="E654">
            <v>0</v>
          </cell>
          <cell r="F654">
            <v>0</v>
          </cell>
          <cell r="G654">
            <v>0</v>
          </cell>
          <cell r="H654">
            <v>0</v>
          </cell>
          <cell r="I654">
            <v>0</v>
          </cell>
          <cell r="J654">
            <v>0</v>
          </cell>
          <cell r="K654">
            <v>0</v>
          </cell>
          <cell r="L654">
            <v>4</v>
          </cell>
          <cell r="M654">
            <v>0</v>
          </cell>
          <cell r="N654">
            <v>1</v>
          </cell>
          <cell r="O654">
            <v>1</v>
          </cell>
          <cell r="P654">
            <v>3</v>
          </cell>
          <cell r="Q654">
            <v>2</v>
          </cell>
          <cell r="R654">
            <v>3</v>
          </cell>
          <cell r="S654">
            <v>1</v>
          </cell>
          <cell r="T654">
            <v>1</v>
          </cell>
          <cell r="U654">
            <v>2</v>
          </cell>
          <cell r="V654">
            <v>6</v>
          </cell>
          <cell r="W654">
            <v>3</v>
          </cell>
          <cell r="X654">
            <v>1</v>
          </cell>
          <cell r="Y654">
            <v>1</v>
          </cell>
          <cell r="Z654">
            <v>1</v>
          </cell>
          <cell r="AA654">
            <v>0</v>
          </cell>
          <cell r="AB654">
            <v>0</v>
          </cell>
          <cell r="AC654">
            <v>0</v>
          </cell>
          <cell r="AD654">
            <v>1</v>
          </cell>
          <cell r="AE654">
            <v>0</v>
          </cell>
          <cell r="AF654">
            <v>0</v>
          </cell>
          <cell r="AG654">
            <v>0</v>
          </cell>
          <cell r="AH654" t="str">
            <v/>
          </cell>
          <cell r="AI654" t="str">
            <v/>
          </cell>
          <cell r="AJ654" t="str">
            <v/>
          </cell>
          <cell r="AK654" t="str">
            <v/>
          </cell>
          <cell r="AL654" t="str">
            <v/>
          </cell>
          <cell r="AM654" t="str">
            <v/>
          </cell>
          <cell r="AN654" t="str">
            <v/>
          </cell>
          <cell r="AO654" t="str">
            <v/>
          </cell>
          <cell r="AP654" t="str">
            <v/>
          </cell>
          <cell r="AQ654" t="str">
            <v/>
          </cell>
          <cell r="AR654" t="str">
            <v/>
          </cell>
          <cell r="AS654" t="str">
            <v/>
          </cell>
          <cell r="AT654" t="str">
            <v/>
          </cell>
          <cell r="AU654" t="str">
            <v/>
          </cell>
          <cell r="AV654" t="str">
            <v/>
          </cell>
          <cell r="AW654" t="str">
            <v/>
          </cell>
          <cell r="AX654" t="str">
            <v/>
          </cell>
          <cell r="AY654" t="str">
            <v/>
          </cell>
          <cell r="AZ654" t="str">
            <v/>
          </cell>
          <cell r="BA654" t="str">
            <v/>
          </cell>
          <cell r="BB654" t="str">
            <v/>
          </cell>
          <cell r="BC654" t="str">
            <v/>
          </cell>
        </row>
        <row r="655">
          <cell r="B655" t="str">
            <v>PACSUN - Sea</v>
          </cell>
          <cell r="C655">
            <v>5</v>
          </cell>
          <cell r="D655">
            <v>7</v>
          </cell>
          <cell r="E655">
            <v>4</v>
          </cell>
          <cell r="F655">
            <v>2</v>
          </cell>
          <cell r="G655">
            <v>0</v>
          </cell>
          <cell r="H655">
            <v>0</v>
          </cell>
          <cell r="I655">
            <v>2</v>
          </cell>
          <cell r="J655">
            <v>0</v>
          </cell>
          <cell r="K655">
            <v>0</v>
          </cell>
          <cell r="L655">
            <v>9</v>
          </cell>
          <cell r="M655">
            <v>0</v>
          </cell>
          <cell r="N655">
            <v>4</v>
          </cell>
          <cell r="O655">
            <v>2</v>
          </cell>
          <cell r="P655">
            <v>1</v>
          </cell>
          <cell r="Q655">
            <v>1</v>
          </cell>
          <cell r="R655">
            <v>3</v>
          </cell>
          <cell r="S655">
            <v>0</v>
          </cell>
          <cell r="T655">
            <v>0</v>
          </cell>
          <cell r="U655">
            <v>1</v>
          </cell>
          <cell r="V655">
            <v>12</v>
          </cell>
          <cell r="W655">
            <v>7</v>
          </cell>
          <cell r="X655">
            <v>1</v>
          </cell>
          <cell r="Y655">
            <v>3</v>
          </cell>
          <cell r="Z655">
            <v>2</v>
          </cell>
          <cell r="AA655">
            <v>0</v>
          </cell>
          <cell r="AB655">
            <v>0</v>
          </cell>
          <cell r="AC655">
            <v>2</v>
          </cell>
          <cell r="AD655">
            <v>4</v>
          </cell>
          <cell r="AE655">
            <v>8</v>
          </cell>
          <cell r="AF655">
            <v>7</v>
          </cell>
          <cell r="AG655">
            <v>0</v>
          </cell>
          <cell r="AH655" t="str">
            <v/>
          </cell>
          <cell r="AI655" t="str">
            <v/>
          </cell>
          <cell r="AJ655" t="str">
            <v/>
          </cell>
          <cell r="AK655" t="str">
            <v/>
          </cell>
          <cell r="AL655" t="str">
            <v/>
          </cell>
          <cell r="AM655" t="str">
            <v/>
          </cell>
          <cell r="AN655" t="str">
            <v/>
          </cell>
          <cell r="AO655" t="str">
            <v/>
          </cell>
          <cell r="AP655" t="str">
            <v/>
          </cell>
          <cell r="AQ655" t="str">
            <v/>
          </cell>
          <cell r="AR655" t="str">
            <v/>
          </cell>
          <cell r="AS655" t="str">
            <v/>
          </cell>
          <cell r="AT655" t="str">
            <v/>
          </cell>
          <cell r="AU655" t="str">
            <v/>
          </cell>
          <cell r="AV655" t="str">
            <v/>
          </cell>
          <cell r="AW655" t="str">
            <v/>
          </cell>
          <cell r="AX655" t="str">
            <v/>
          </cell>
          <cell r="AY655" t="str">
            <v/>
          </cell>
          <cell r="AZ655" t="str">
            <v/>
          </cell>
          <cell r="BA655" t="str">
            <v/>
          </cell>
          <cell r="BB655" t="str">
            <v/>
          </cell>
          <cell r="BC655" t="str">
            <v/>
          </cell>
        </row>
        <row r="656">
          <cell r="B656" t="str">
            <v>PANOD - Air</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t="str">
            <v/>
          </cell>
          <cell r="AI656" t="str">
            <v/>
          </cell>
          <cell r="AJ656" t="str">
            <v/>
          </cell>
          <cell r="AK656" t="str">
            <v/>
          </cell>
          <cell r="AL656" t="str">
            <v/>
          </cell>
          <cell r="AM656" t="str">
            <v/>
          </cell>
          <cell r="AN656" t="str">
            <v/>
          </cell>
          <cell r="AO656" t="str">
            <v/>
          </cell>
          <cell r="AP656" t="str">
            <v/>
          </cell>
          <cell r="AQ656" t="str">
            <v/>
          </cell>
          <cell r="AR656" t="str">
            <v/>
          </cell>
          <cell r="AS656" t="str">
            <v/>
          </cell>
          <cell r="AT656" t="str">
            <v/>
          </cell>
          <cell r="AU656" t="str">
            <v/>
          </cell>
          <cell r="AV656" t="str">
            <v/>
          </cell>
          <cell r="AW656" t="str">
            <v/>
          </cell>
          <cell r="AX656" t="str">
            <v/>
          </cell>
          <cell r="AY656" t="str">
            <v/>
          </cell>
          <cell r="AZ656" t="str">
            <v/>
          </cell>
          <cell r="BA656" t="str">
            <v/>
          </cell>
          <cell r="BB656" t="str">
            <v/>
          </cell>
          <cell r="BC656" t="str">
            <v/>
          </cell>
        </row>
        <row r="657">
          <cell r="B657" t="str">
            <v>PANOD - Sea</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t="str">
            <v/>
          </cell>
          <cell r="AI657" t="str">
            <v/>
          </cell>
          <cell r="AJ657" t="str">
            <v/>
          </cell>
          <cell r="AK657" t="str">
            <v/>
          </cell>
          <cell r="AL657" t="str">
            <v/>
          </cell>
          <cell r="AM657" t="str">
            <v/>
          </cell>
          <cell r="AN657" t="str">
            <v/>
          </cell>
          <cell r="AO657" t="str">
            <v/>
          </cell>
          <cell r="AP657" t="str">
            <v/>
          </cell>
          <cell r="AQ657" t="str">
            <v/>
          </cell>
          <cell r="AR657" t="str">
            <v/>
          </cell>
          <cell r="AS657" t="str">
            <v/>
          </cell>
          <cell r="AT657" t="str">
            <v/>
          </cell>
          <cell r="AU657" t="str">
            <v/>
          </cell>
          <cell r="AV657" t="str">
            <v/>
          </cell>
          <cell r="AW657" t="str">
            <v/>
          </cell>
          <cell r="AX657" t="str">
            <v/>
          </cell>
          <cell r="AY657" t="str">
            <v/>
          </cell>
          <cell r="AZ657" t="str">
            <v/>
          </cell>
          <cell r="BA657" t="str">
            <v/>
          </cell>
          <cell r="BB657" t="str">
            <v/>
          </cell>
          <cell r="BC657" t="str">
            <v/>
          </cell>
        </row>
        <row r="658">
          <cell r="B658" t="str">
            <v>PARBK - Air</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t="str">
            <v/>
          </cell>
          <cell r="AI658" t="str">
            <v/>
          </cell>
          <cell r="AJ658" t="str">
            <v/>
          </cell>
          <cell r="AK658" t="str">
            <v/>
          </cell>
          <cell r="AL658" t="str">
            <v/>
          </cell>
          <cell r="AM658" t="str">
            <v/>
          </cell>
          <cell r="AN658" t="str">
            <v/>
          </cell>
          <cell r="AO658" t="str">
            <v/>
          </cell>
          <cell r="AP658" t="str">
            <v/>
          </cell>
          <cell r="AQ658" t="str">
            <v/>
          </cell>
          <cell r="AR658" t="str">
            <v/>
          </cell>
          <cell r="AS658" t="str">
            <v/>
          </cell>
          <cell r="AT658" t="str">
            <v/>
          </cell>
          <cell r="AU658" t="str">
            <v/>
          </cell>
          <cell r="AV658" t="str">
            <v/>
          </cell>
          <cell r="AW658" t="str">
            <v/>
          </cell>
          <cell r="AX658" t="str">
            <v/>
          </cell>
          <cell r="AY658" t="str">
            <v/>
          </cell>
          <cell r="AZ658" t="str">
            <v/>
          </cell>
          <cell r="BA658" t="str">
            <v/>
          </cell>
          <cell r="BB658" t="str">
            <v/>
          </cell>
          <cell r="BC658" t="str">
            <v/>
          </cell>
        </row>
        <row r="659">
          <cell r="B659" t="str">
            <v>PARBK - Sea</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t="str">
            <v/>
          </cell>
          <cell r="AI659" t="str">
            <v/>
          </cell>
          <cell r="AJ659" t="str">
            <v/>
          </cell>
          <cell r="AK659" t="str">
            <v/>
          </cell>
          <cell r="AL659" t="str">
            <v/>
          </cell>
          <cell r="AM659" t="str">
            <v/>
          </cell>
          <cell r="AN659" t="str">
            <v/>
          </cell>
          <cell r="AO659" t="str">
            <v/>
          </cell>
          <cell r="AP659" t="str">
            <v/>
          </cell>
          <cell r="AQ659" t="str">
            <v/>
          </cell>
          <cell r="AR659" t="str">
            <v/>
          </cell>
          <cell r="AS659" t="str">
            <v/>
          </cell>
          <cell r="AT659" t="str">
            <v/>
          </cell>
          <cell r="AU659" t="str">
            <v/>
          </cell>
          <cell r="AV659" t="str">
            <v/>
          </cell>
          <cell r="AW659" t="str">
            <v/>
          </cell>
          <cell r="AX659" t="str">
            <v/>
          </cell>
          <cell r="AY659" t="str">
            <v/>
          </cell>
          <cell r="AZ659" t="str">
            <v/>
          </cell>
          <cell r="BA659" t="str">
            <v/>
          </cell>
          <cell r="BB659" t="str">
            <v/>
          </cell>
          <cell r="BC659" t="str">
            <v/>
          </cell>
        </row>
        <row r="660">
          <cell r="B660" t="str">
            <v>PCEC - Air</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t="str">
            <v/>
          </cell>
          <cell r="AI660" t="str">
            <v/>
          </cell>
          <cell r="AJ660" t="str">
            <v/>
          </cell>
          <cell r="AK660" t="str">
            <v/>
          </cell>
          <cell r="AL660" t="str">
            <v/>
          </cell>
          <cell r="AM660" t="str">
            <v/>
          </cell>
          <cell r="AN660" t="str">
            <v/>
          </cell>
          <cell r="AO660" t="str">
            <v/>
          </cell>
          <cell r="AP660" t="str">
            <v/>
          </cell>
          <cell r="AQ660" t="str">
            <v/>
          </cell>
          <cell r="AR660" t="str">
            <v/>
          </cell>
          <cell r="AS660" t="str">
            <v/>
          </cell>
          <cell r="AT660" t="str">
            <v/>
          </cell>
          <cell r="AU660" t="str">
            <v/>
          </cell>
          <cell r="AV660" t="str">
            <v/>
          </cell>
          <cell r="AW660" t="str">
            <v/>
          </cell>
          <cell r="AX660" t="str">
            <v/>
          </cell>
          <cell r="AY660" t="str">
            <v/>
          </cell>
          <cell r="AZ660" t="str">
            <v/>
          </cell>
          <cell r="BA660" t="str">
            <v/>
          </cell>
          <cell r="BB660" t="str">
            <v/>
          </cell>
          <cell r="BC660" t="str">
            <v/>
          </cell>
        </row>
        <row r="661">
          <cell r="B661" t="str">
            <v>PCEC - Sea</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t="str">
            <v/>
          </cell>
          <cell r="AI661" t="str">
            <v/>
          </cell>
          <cell r="AJ661" t="str">
            <v/>
          </cell>
          <cell r="AK661" t="str">
            <v/>
          </cell>
          <cell r="AL661" t="str">
            <v/>
          </cell>
          <cell r="AM661" t="str">
            <v/>
          </cell>
          <cell r="AN661" t="str">
            <v/>
          </cell>
          <cell r="AO661" t="str">
            <v/>
          </cell>
          <cell r="AP661" t="str">
            <v/>
          </cell>
          <cell r="AQ661" t="str">
            <v/>
          </cell>
          <cell r="AR661" t="str">
            <v/>
          </cell>
          <cell r="AS661" t="str">
            <v/>
          </cell>
          <cell r="AT661" t="str">
            <v/>
          </cell>
          <cell r="AU661" t="str">
            <v/>
          </cell>
          <cell r="AV661" t="str">
            <v/>
          </cell>
          <cell r="AW661" t="str">
            <v/>
          </cell>
          <cell r="AX661" t="str">
            <v/>
          </cell>
          <cell r="AY661" t="str">
            <v/>
          </cell>
          <cell r="AZ661" t="str">
            <v/>
          </cell>
          <cell r="BA661" t="str">
            <v/>
          </cell>
          <cell r="BB661" t="str">
            <v/>
          </cell>
          <cell r="BC661" t="str">
            <v/>
          </cell>
        </row>
        <row r="662">
          <cell r="B662" t="str">
            <v>PEPE - Air</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t="str">
            <v/>
          </cell>
          <cell r="AI662" t="str">
            <v/>
          </cell>
          <cell r="AJ662" t="str">
            <v/>
          </cell>
          <cell r="AK662" t="str">
            <v/>
          </cell>
          <cell r="AL662" t="str">
            <v/>
          </cell>
          <cell r="AM662" t="str">
            <v/>
          </cell>
          <cell r="AN662" t="str">
            <v/>
          </cell>
          <cell r="AO662" t="str">
            <v/>
          </cell>
          <cell r="AP662" t="str">
            <v/>
          </cell>
          <cell r="AQ662" t="str">
            <v/>
          </cell>
          <cell r="AR662" t="str">
            <v/>
          </cell>
          <cell r="AS662" t="str">
            <v/>
          </cell>
          <cell r="AT662" t="str">
            <v/>
          </cell>
          <cell r="AU662" t="str">
            <v/>
          </cell>
          <cell r="AV662" t="str">
            <v/>
          </cell>
          <cell r="AW662" t="str">
            <v/>
          </cell>
          <cell r="AX662" t="str">
            <v/>
          </cell>
          <cell r="AY662" t="str">
            <v/>
          </cell>
          <cell r="AZ662" t="str">
            <v/>
          </cell>
          <cell r="BA662" t="str">
            <v/>
          </cell>
          <cell r="BB662" t="str">
            <v/>
          </cell>
          <cell r="BC662" t="str">
            <v/>
          </cell>
        </row>
        <row r="663">
          <cell r="B663" t="str">
            <v>PEPE - Sea</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t="str">
            <v/>
          </cell>
          <cell r="AI663" t="str">
            <v/>
          </cell>
          <cell r="AJ663" t="str">
            <v/>
          </cell>
          <cell r="AK663" t="str">
            <v/>
          </cell>
          <cell r="AL663" t="str">
            <v/>
          </cell>
          <cell r="AM663" t="str">
            <v/>
          </cell>
          <cell r="AN663" t="str">
            <v/>
          </cell>
          <cell r="AO663" t="str">
            <v/>
          </cell>
          <cell r="AP663" t="str">
            <v/>
          </cell>
          <cell r="AQ663" t="str">
            <v/>
          </cell>
          <cell r="AR663" t="str">
            <v/>
          </cell>
          <cell r="AS663" t="str">
            <v/>
          </cell>
          <cell r="AT663" t="str">
            <v/>
          </cell>
          <cell r="AU663" t="str">
            <v/>
          </cell>
          <cell r="AV663" t="str">
            <v/>
          </cell>
          <cell r="AW663" t="str">
            <v/>
          </cell>
          <cell r="AX663" t="str">
            <v/>
          </cell>
          <cell r="AY663" t="str">
            <v/>
          </cell>
          <cell r="AZ663" t="str">
            <v/>
          </cell>
          <cell r="BA663" t="str">
            <v/>
          </cell>
          <cell r="BB663" t="str">
            <v/>
          </cell>
          <cell r="BC663" t="str">
            <v/>
          </cell>
        </row>
        <row r="664">
          <cell r="B664" t="str">
            <v>PERRY - Air</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t="str">
            <v/>
          </cell>
          <cell r="AI664" t="str">
            <v/>
          </cell>
          <cell r="AJ664" t="str">
            <v/>
          </cell>
          <cell r="AK664" t="str">
            <v/>
          </cell>
          <cell r="AL664" t="str">
            <v/>
          </cell>
          <cell r="AM664" t="str">
            <v/>
          </cell>
          <cell r="AN664" t="str">
            <v/>
          </cell>
          <cell r="AO664" t="str">
            <v/>
          </cell>
          <cell r="AP664" t="str">
            <v/>
          </cell>
          <cell r="AQ664" t="str">
            <v/>
          </cell>
          <cell r="AR664" t="str">
            <v/>
          </cell>
          <cell r="AS664" t="str">
            <v/>
          </cell>
          <cell r="AT664" t="str">
            <v/>
          </cell>
          <cell r="AU664" t="str">
            <v/>
          </cell>
          <cell r="AV664" t="str">
            <v/>
          </cell>
          <cell r="AW664" t="str">
            <v/>
          </cell>
          <cell r="AX664" t="str">
            <v/>
          </cell>
          <cell r="AY664" t="str">
            <v/>
          </cell>
          <cell r="AZ664" t="str">
            <v/>
          </cell>
          <cell r="BA664" t="str">
            <v/>
          </cell>
          <cell r="BB664" t="str">
            <v/>
          </cell>
          <cell r="BC664" t="str">
            <v/>
          </cell>
        </row>
        <row r="665">
          <cell r="B665" t="str">
            <v>PERRY - Sea</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t="str">
            <v/>
          </cell>
          <cell r="AI665" t="str">
            <v/>
          </cell>
          <cell r="AJ665" t="str">
            <v/>
          </cell>
          <cell r="AK665" t="str">
            <v/>
          </cell>
          <cell r="AL665" t="str">
            <v/>
          </cell>
          <cell r="AM665" t="str">
            <v/>
          </cell>
          <cell r="AN665" t="str">
            <v/>
          </cell>
          <cell r="AO665" t="str">
            <v/>
          </cell>
          <cell r="AP665" t="str">
            <v/>
          </cell>
          <cell r="AQ665" t="str">
            <v/>
          </cell>
          <cell r="AR665" t="str">
            <v/>
          </cell>
          <cell r="AS665" t="str">
            <v/>
          </cell>
          <cell r="AT665" t="str">
            <v/>
          </cell>
          <cell r="AU665" t="str">
            <v/>
          </cell>
          <cell r="AV665" t="str">
            <v/>
          </cell>
          <cell r="AW665" t="str">
            <v/>
          </cell>
          <cell r="AX665" t="str">
            <v/>
          </cell>
          <cell r="AY665" t="str">
            <v/>
          </cell>
          <cell r="AZ665" t="str">
            <v/>
          </cell>
          <cell r="BA665" t="str">
            <v/>
          </cell>
          <cell r="BB665" t="str">
            <v/>
          </cell>
          <cell r="BC665" t="str">
            <v/>
          </cell>
        </row>
        <row r="666">
          <cell r="B666" t="str">
            <v>PESPO - Air</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t="str">
            <v/>
          </cell>
          <cell r="AI666" t="str">
            <v/>
          </cell>
          <cell r="AJ666" t="str">
            <v/>
          </cell>
          <cell r="AK666" t="str">
            <v/>
          </cell>
          <cell r="AL666" t="str">
            <v/>
          </cell>
          <cell r="AM666" t="str">
            <v/>
          </cell>
          <cell r="AN666" t="str">
            <v/>
          </cell>
          <cell r="AO666" t="str">
            <v/>
          </cell>
          <cell r="AP666" t="str">
            <v/>
          </cell>
          <cell r="AQ666" t="str">
            <v/>
          </cell>
          <cell r="AR666" t="str">
            <v/>
          </cell>
          <cell r="AS666" t="str">
            <v/>
          </cell>
          <cell r="AT666" t="str">
            <v/>
          </cell>
          <cell r="AU666" t="str">
            <v/>
          </cell>
          <cell r="AV666" t="str">
            <v/>
          </cell>
          <cell r="AW666" t="str">
            <v/>
          </cell>
          <cell r="AX666" t="str">
            <v/>
          </cell>
          <cell r="AY666" t="str">
            <v/>
          </cell>
          <cell r="AZ666" t="str">
            <v/>
          </cell>
          <cell r="BA666" t="str">
            <v/>
          </cell>
          <cell r="BB666" t="str">
            <v/>
          </cell>
          <cell r="BC666" t="str">
            <v/>
          </cell>
        </row>
        <row r="667">
          <cell r="B667" t="str">
            <v>PESPO - Sea</v>
          </cell>
          <cell r="C667">
            <v>0</v>
          </cell>
          <cell r="D667">
            <v>1</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t="str">
            <v/>
          </cell>
          <cell r="AI667" t="str">
            <v/>
          </cell>
          <cell r="AJ667" t="str">
            <v/>
          </cell>
          <cell r="AK667" t="str">
            <v/>
          </cell>
          <cell r="AL667" t="str">
            <v/>
          </cell>
          <cell r="AM667" t="str">
            <v/>
          </cell>
          <cell r="AN667" t="str">
            <v/>
          </cell>
          <cell r="AO667" t="str">
            <v/>
          </cell>
          <cell r="AP667" t="str">
            <v/>
          </cell>
          <cell r="AQ667" t="str">
            <v/>
          </cell>
          <cell r="AR667" t="str">
            <v/>
          </cell>
          <cell r="AS667" t="str">
            <v/>
          </cell>
          <cell r="AT667" t="str">
            <v/>
          </cell>
          <cell r="AU667" t="str">
            <v/>
          </cell>
          <cell r="AV667" t="str">
            <v/>
          </cell>
          <cell r="AW667" t="str">
            <v/>
          </cell>
          <cell r="AX667" t="str">
            <v/>
          </cell>
          <cell r="AY667" t="str">
            <v/>
          </cell>
          <cell r="AZ667" t="str">
            <v/>
          </cell>
          <cell r="BA667" t="str">
            <v/>
          </cell>
          <cell r="BB667" t="str">
            <v/>
          </cell>
          <cell r="BC667" t="str">
            <v/>
          </cell>
        </row>
        <row r="668">
          <cell r="B668" t="str">
            <v>PHB - Air</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t="str">
            <v/>
          </cell>
          <cell r="AI668" t="str">
            <v/>
          </cell>
          <cell r="AJ668" t="str">
            <v/>
          </cell>
          <cell r="AK668" t="str">
            <v/>
          </cell>
          <cell r="AL668" t="str">
            <v/>
          </cell>
          <cell r="AM668" t="str">
            <v/>
          </cell>
          <cell r="AN668" t="str">
            <v/>
          </cell>
          <cell r="AO668" t="str">
            <v/>
          </cell>
          <cell r="AP668" t="str">
            <v/>
          </cell>
          <cell r="AQ668" t="str">
            <v/>
          </cell>
          <cell r="AR668" t="str">
            <v/>
          </cell>
          <cell r="AS668" t="str">
            <v/>
          </cell>
          <cell r="AT668" t="str">
            <v/>
          </cell>
          <cell r="AU668" t="str">
            <v/>
          </cell>
          <cell r="AV668" t="str">
            <v/>
          </cell>
          <cell r="AW668" t="str">
            <v/>
          </cell>
          <cell r="AX668" t="str">
            <v/>
          </cell>
          <cell r="AY668" t="str">
            <v/>
          </cell>
          <cell r="AZ668" t="str">
            <v/>
          </cell>
          <cell r="BA668" t="str">
            <v/>
          </cell>
          <cell r="BB668" t="str">
            <v/>
          </cell>
          <cell r="BC668" t="str">
            <v/>
          </cell>
        </row>
        <row r="669">
          <cell r="B669" t="str">
            <v>PHB - Sea</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t="str">
            <v/>
          </cell>
          <cell r="AI669" t="str">
            <v/>
          </cell>
          <cell r="AJ669" t="str">
            <v/>
          </cell>
          <cell r="AK669" t="str">
            <v/>
          </cell>
          <cell r="AL669" t="str">
            <v/>
          </cell>
          <cell r="AM669" t="str">
            <v/>
          </cell>
          <cell r="AN669" t="str">
            <v/>
          </cell>
          <cell r="AO669" t="str">
            <v/>
          </cell>
          <cell r="AP669" t="str">
            <v/>
          </cell>
          <cell r="AQ669" t="str">
            <v/>
          </cell>
          <cell r="AR669" t="str">
            <v/>
          </cell>
          <cell r="AS669" t="str">
            <v/>
          </cell>
          <cell r="AT669" t="str">
            <v/>
          </cell>
          <cell r="AU669" t="str">
            <v/>
          </cell>
          <cell r="AV669" t="str">
            <v/>
          </cell>
          <cell r="AW669" t="str">
            <v/>
          </cell>
          <cell r="AX669" t="str">
            <v/>
          </cell>
          <cell r="AY669" t="str">
            <v/>
          </cell>
          <cell r="AZ669" t="str">
            <v/>
          </cell>
          <cell r="BA669" t="str">
            <v/>
          </cell>
          <cell r="BB669" t="str">
            <v/>
          </cell>
          <cell r="BC669" t="str">
            <v/>
          </cell>
        </row>
        <row r="670">
          <cell r="B670" t="str">
            <v>PIER1 - Air</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t="str">
            <v/>
          </cell>
          <cell r="AI670" t="str">
            <v/>
          </cell>
          <cell r="AJ670" t="str">
            <v/>
          </cell>
          <cell r="AK670" t="str">
            <v/>
          </cell>
          <cell r="AL670" t="str">
            <v/>
          </cell>
          <cell r="AM670" t="str">
            <v/>
          </cell>
          <cell r="AN670" t="str">
            <v/>
          </cell>
          <cell r="AO670" t="str">
            <v/>
          </cell>
          <cell r="AP670" t="str">
            <v/>
          </cell>
          <cell r="AQ670" t="str">
            <v/>
          </cell>
          <cell r="AR670" t="str">
            <v/>
          </cell>
          <cell r="AS670" t="str">
            <v/>
          </cell>
          <cell r="AT670" t="str">
            <v/>
          </cell>
          <cell r="AU670" t="str">
            <v/>
          </cell>
          <cell r="AV670" t="str">
            <v/>
          </cell>
          <cell r="AW670" t="str">
            <v/>
          </cell>
          <cell r="AX670" t="str">
            <v/>
          </cell>
          <cell r="AY670" t="str">
            <v/>
          </cell>
          <cell r="AZ670" t="str">
            <v/>
          </cell>
          <cell r="BA670" t="str">
            <v/>
          </cell>
          <cell r="BB670" t="str">
            <v/>
          </cell>
          <cell r="BC670" t="str">
            <v/>
          </cell>
        </row>
        <row r="671">
          <cell r="B671" t="str">
            <v>PIER1 - Sea</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t="str">
            <v/>
          </cell>
          <cell r="AI671" t="str">
            <v/>
          </cell>
          <cell r="AJ671" t="str">
            <v/>
          </cell>
          <cell r="AK671" t="str">
            <v/>
          </cell>
          <cell r="AL671" t="str">
            <v/>
          </cell>
          <cell r="AM671" t="str">
            <v/>
          </cell>
          <cell r="AN671" t="str">
            <v/>
          </cell>
          <cell r="AO671" t="str">
            <v/>
          </cell>
          <cell r="AP671" t="str">
            <v/>
          </cell>
          <cell r="AQ671" t="str">
            <v/>
          </cell>
          <cell r="AR671" t="str">
            <v/>
          </cell>
          <cell r="AS671" t="str">
            <v/>
          </cell>
          <cell r="AT671" t="str">
            <v/>
          </cell>
          <cell r="AU671" t="str">
            <v/>
          </cell>
          <cell r="AV671" t="str">
            <v/>
          </cell>
          <cell r="AW671" t="str">
            <v/>
          </cell>
          <cell r="AX671" t="str">
            <v/>
          </cell>
          <cell r="AY671" t="str">
            <v/>
          </cell>
          <cell r="AZ671" t="str">
            <v/>
          </cell>
          <cell r="BA671" t="str">
            <v/>
          </cell>
          <cell r="BB671" t="str">
            <v/>
          </cell>
          <cell r="BC671" t="str">
            <v/>
          </cell>
        </row>
        <row r="672">
          <cell r="B672" t="str">
            <v>PJC - Air</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t="str">
            <v/>
          </cell>
          <cell r="AI672" t="str">
            <v/>
          </cell>
          <cell r="AJ672" t="str">
            <v/>
          </cell>
          <cell r="AK672" t="str">
            <v/>
          </cell>
          <cell r="AL672" t="str">
            <v/>
          </cell>
          <cell r="AM672" t="str">
            <v/>
          </cell>
          <cell r="AN672" t="str">
            <v/>
          </cell>
          <cell r="AO672" t="str">
            <v/>
          </cell>
          <cell r="AP672" t="str">
            <v/>
          </cell>
          <cell r="AQ672" t="str">
            <v/>
          </cell>
          <cell r="AR672" t="str">
            <v/>
          </cell>
          <cell r="AS672" t="str">
            <v/>
          </cell>
          <cell r="AT672" t="str">
            <v/>
          </cell>
          <cell r="AU672" t="str">
            <v/>
          </cell>
          <cell r="AV672" t="str">
            <v/>
          </cell>
          <cell r="AW672" t="str">
            <v/>
          </cell>
          <cell r="AX672" t="str">
            <v/>
          </cell>
          <cell r="AY672" t="str">
            <v/>
          </cell>
          <cell r="AZ672" t="str">
            <v/>
          </cell>
          <cell r="BA672" t="str">
            <v/>
          </cell>
          <cell r="BB672" t="str">
            <v/>
          </cell>
          <cell r="BC672" t="str">
            <v/>
          </cell>
        </row>
        <row r="673">
          <cell r="B673" t="str">
            <v>PJC - Sea</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t="str">
            <v/>
          </cell>
          <cell r="AI673" t="str">
            <v/>
          </cell>
          <cell r="AJ673" t="str">
            <v/>
          </cell>
          <cell r="AK673" t="str">
            <v/>
          </cell>
          <cell r="AL673" t="str">
            <v/>
          </cell>
          <cell r="AM673" t="str">
            <v/>
          </cell>
          <cell r="AN673" t="str">
            <v/>
          </cell>
          <cell r="AO673" t="str">
            <v/>
          </cell>
          <cell r="AP673" t="str">
            <v/>
          </cell>
          <cell r="AQ673" t="str">
            <v/>
          </cell>
          <cell r="AR673" t="str">
            <v/>
          </cell>
          <cell r="AS673" t="str">
            <v/>
          </cell>
          <cell r="AT673" t="str">
            <v/>
          </cell>
          <cell r="AU673" t="str">
            <v/>
          </cell>
          <cell r="AV673" t="str">
            <v/>
          </cell>
          <cell r="AW673" t="str">
            <v/>
          </cell>
          <cell r="AX673" t="str">
            <v/>
          </cell>
          <cell r="AY673" t="str">
            <v/>
          </cell>
          <cell r="AZ673" t="str">
            <v/>
          </cell>
          <cell r="BA673" t="str">
            <v/>
          </cell>
          <cell r="BB673" t="str">
            <v/>
          </cell>
          <cell r="BC673" t="str">
            <v/>
          </cell>
        </row>
        <row r="674">
          <cell r="B674" t="str">
            <v>POLO - Air</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t="str">
            <v/>
          </cell>
          <cell r="AI674" t="str">
            <v/>
          </cell>
          <cell r="AJ674" t="str">
            <v/>
          </cell>
          <cell r="AK674" t="str">
            <v/>
          </cell>
          <cell r="AL674" t="str">
            <v/>
          </cell>
          <cell r="AM674" t="str">
            <v/>
          </cell>
          <cell r="AN674" t="str">
            <v/>
          </cell>
          <cell r="AO674" t="str">
            <v/>
          </cell>
          <cell r="AP674" t="str">
            <v/>
          </cell>
          <cell r="AQ674" t="str">
            <v/>
          </cell>
          <cell r="AR674" t="str">
            <v/>
          </cell>
          <cell r="AS674" t="str">
            <v/>
          </cell>
          <cell r="AT674" t="str">
            <v/>
          </cell>
          <cell r="AU674" t="str">
            <v/>
          </cell>
          <cell r="AV674" t="str">
            <v/>
          </cell>
          <cell r="AW674" t="str">
            <v/>
          </cell>
          <cell r="AX674" t="str">
            <v/>
          </cell>
          <cell r="AY674" t="str">
            <v/>
          </cell>
          <cell r="AZ674" t="str">
            <v/>
          </cell>
          <cell r="BA674" t="str">
            <v/>
          </cell>
          <cell r="BB674" t="str">
            <v/>
          </cell>
          <cell r="BC674" t="str">
            <v/>
          </cell>
        </row>
        <row r="675">
          <cell r="B675" t="str">
            <v>POLO - Sea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t="str">
            <v/>
          </cell>
          <cell r="AI675" t="str">
            <v/>
          </cell>
          <cell r="AJ675" t="str">
            <v/>
          </cell>
          <cell r="AK675" t="str">
            <v/>
          </cell>
          <cell r="AL675" t="str">
            <v/>
          </cell>
          <cell r="AM675" t="str">
            <v/>
          </cell>
          <cell r="AN675" t="str">
            <v/>
          </cell>
          <cell r="AO675" t="str">
            <v/>
          </cell>
          <cell r="AP675" t="str">
            <v/>
          </cell>
          <cell r="AQ675" t="str">
            <v/>
          </cell>
          <cell r="AR675" t="str">
            <v/>
          </cell>
          <cell r="AS675" t="str">
            <v/>
          </cell>
          <cell r="AT675" t="str">
            <v/>
          </cell>
          <cell r="AU675" t="str">
            <v/>
          </cell>
          <cell r="AV675" t="str">
            <v/>
          </cell>
          <cell r="AW675" t="str">
            <v/>
          </cell>
          <cell r="AX675" t="str">
            <v/>
          </cell>
          <cell r="AY675" t="str">
            <v/>
          </cell>
          <cell r="AZ675" t="str">
            <v/>
          </cell>
          <cell r="BA675" t="str">
            <v/>
          </cell>
          <cell r="BB675" t="str">
            <v/>
          </cell>
          <cell r="BC675" t="str">
            <v/>
          </cell>
        </row>
        <row r="676">
          <cell r="B676" t="str">
            <v>POLORT - Air</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t="str">
            <v/>
          </cell>
          <cell r="AI676" t="str">
            <v/>
          </cell>
          <cell r="AJ676" t="str">
            <v/>
          </cell>
          <cell r="AK676" t="str">
            <v/>
          </cell>
          <cell r="AL676" t="str">
            <v/>
          </cell>
          <cell r="AM676" t="str">
            <v/>
          </cell>
          <cell r="AN676" t="str">
            <v/>
          </cell>
          <cell r="AO676" t="str">
            <v/>
          </cell>
          <cell r="AP676" t="str">
            <v/>
          </cell>
          <cell r="AQ676" t="str">
            <v/>
          </cell>
          <cell r="AR676" t="str">
            <v/>
          </cell>
          <cell r="AS676" t="str">
            <v/>
          </cell>
          <cell r="AT676" t="str">
            <v/>
          </cell>
          <cell r="AU676" t="str">
            <v/>
          </cell>
          <cell r="AV676" t="str">
            <v/>
          </cell>
          <cell r="AW676" t="str">
            <v/>
          </cell>
          <cell r="AX676" t="str">
            <v/>
          </cell>
          <cell r="AY676" t="str">
            <v/>
          </cell>
          <cell r="AZ676" t="str">
            <v/>
          </cell>
          <cell r="BA676" t="str">
            <v/>
          </cell>
          <cell r="BB676" t="str">
            <v/>
          </cell>
          <cell r="BC676" t="str">
            <v/>
          </cell>
        </row>
        <row r="677">
          <cell r="B677" t="str">
            <v>POLORT - Sea</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t="str">
            <v/>
          </cell>
          <cell r="AI677" t="str">
            <v/>
          </cell>
          <cell r="AJ677" t="str">
            <v/>
          </cell>
          <cell r="AK677" t="str">
            <v/>
          </cell>
          <cell r="AL677" t="str">
            <v/>
          </cell>
          <cell r="AM677" t="str">
            <v/>
          </cell>
          <cell r="AN677" t="str">
            <v/>
          </cell>
          <cell r="AO677" t="str">
            <v/>
          </cell>
          <cell r="AP677" t="str">
            <v/>
          </cell>
          <cell r="AQ677" t="str">
            <v/>
          </cell>
          <cell r="AR677" t="str">
            <v/>
          </cell>
          <cell r="AS677" t="str">
            <v/>
          </cell>
          <cell r="AT677" t="str">
            <v/>
          </cell>
          <cell r="AU677" t="str">
            <v/>
          </cell>
          <cell r="AV677" t="str">
            <v/>
          </cell>
          <cell r="AW677" t="str">
            <v/>
          </cell>
          <cell r="AX677" t="str">
            <v/>
          </cell>
          <cell r="AY677" t="str">
            <v/>
          </cell>
          <cell r="AZ677" t="str">
            <v/>
          </cell>
          <cell r="BA677" t="str">
            <v/>
          </cell>
          <cell r="BB677" t="str">
            <v/>
          </cell>
          <cell r="BC677" t="str">
            <v/>
          </cell>
        </row>
        <row r="678">
          <cell r="B678" t="str">
            <v>PRLALC - Air</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t="str">
            <v/>
          </cell>
          <cell r="AI678" t="str">
            <v/>
          </cell>
          <cell r="AJ678" t="str">
            <v/>
          </cell>
          <cell r="AK678" t="str">
            <v/>
          </cell>
          <cell r="AL678" t="str">
            <v/>
          </cell>
          <cell r="AM678" t="str">
            <v/>
          </cell>
          <cell r="AN678" t="str">
            <v/>
          </cell>
          <cell r="AO678" t="str">
            <v/>
          </cell>
          <cell r="AP678" t="str">
            <v/>
          </cell>
          <cell r="AQ678" t="str">
            <v/>
          </cell>
          <cell r="AR678" t="str">
            <v/>
          </cell>
          <cell r="AS678" t="str">
            <v/>
          </cell>
          <cell r="AT678" t="str">
            <v/>
          </cell>
          <cell r="AU678" t="str">
            <v/>
          </cell>
          <cell r="AV678" t="str">
            <v/>
          </cell>
          <cell r="AW678" t="str">
            <v/>
          </cell>
          <cell r="AX678" t="str">
            <v/>
          </cell>
          <cell r="AY678" t="str">
            <v/>
          </cell>
          <cell r="AZ678" t="str">
            <v/>
          </cell>
          <cell r="BA678" t="str">
            <v/>
          </cell>
          <cell r="BB678" t="str">
            <v/>
          </cell>
          <cell r="BC678" t="str">
            <v/>
          </cell>
        </row>
        <row r="679">
          <cell r="B679" t="str">
            <v>PRLALC - Sea</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t="str">
            <v/>
          </cell>
          <cell r="AI679" t="str">
            <v/>
          </cell>
          <cell r="AJ679" t="str">
            <v/>
          </cell>
          <cell r="AK679" t="str">
            <v/>
          </cell>
          <cell r="AL679" t="str">
            <v/>
          </cell>
          <cell r="AM679" t="str">
            <v/>
          </cell>
          <cell r="AN679" t="str">
            <v/>
          </cell>
          <cell r="AO679" t="str">
            <v/>
          </cell>
          <cell r="AP679" t="str">
            <v/>
          </cell>
          <cell r="AQ679" t="str">
            <v/>
          </cell>
          <cell r="AR679" t="str">
            <v/>
          </cell>
          <cell r="AS679" t="str">
            <v/>
          </cell>
          <cell r="AT679" t="str">
            <v/>
          </cell>
          <cell r="AU679" t="str">
            <v/>
          </cell>
          <cell r="AV679" t="str">
            <v/>
          </cell>
          <cell r="AW679" t="str">
            <v/>
          </cell>
          <cell r="AX679" t="str">
            <v/>
          </cell>
          <cell r="AY679" t="str">
            <v/>
          </cell>
          <cell r="AZ679" t="str">
            <v/>
          </cell>
          <cell r="BA679" t="str">
            <v/>
          </cell>
          <cell r="BB679" t="str">
            <v/>
          </cell>
          <cell r="BC679" t="str">
            <v/>
          </cell>
        </row>
        <row r="680">
          <cell r="B680" t="str">
            <v>PRLALD - Air</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t="str">
            <v/>
          </cell>
          <cell r="AI680" t="str">
            <v/>
          </cell>
          <cell r="AJ680" t="str">
            <v/>
          </cell>
          <cell r="AK680" t="str">
            <v/>
          </cell>
          <cell r="AL680" t="str">
            <v/>
          </cell>
          <cell r="AM680" t="str">
            <v/>
          </cell>
          <cell r="AN680" t="str">
            <v/>
          </cell>
          <cell r="AO680" t="str">
            <v/>
          </cell>
          <cell r="AP680" t="str">
            <v/>
          </cell>
          <cell r="AQ680" t="str">
            <v/>
          </cell>
          <cell r="AR680" t="str">
            <v/>
          </cell>
          <cell r="AS680" t="str">
            <v/>
          </cell>
          <cell r="AT680" t="str">
            <v/>
          </cell>
          <cell r="AU680" t="str">
            <v/>
          </cell>
          <cell r="AV680" t="str">
            <v/>
          </cell>
          <cell r="AW680" t="str">
            <v/>
          </cell>
          <cell r="AX680" t="str">
            <v/>
          </cell>
          <cell r="AY680" t="str">
            <v/>
          </cell>
          <cell r="AZ680" t="str">
            <v/>
          </cell>
          <cell r="BA680" t="str">
            <v/>
          </cell>
          <cell r="BB680" t="str">
            <v/>
          </cell>
          <cell r="BC680" t="str">
            <v/>
          </cell>
        </row>
        <row r="681">
          <cell r="B681" t="str">
            <v>PRLALD - Sea</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t="str">
            <v/>
          </cell>
          <cell r="AI681" t="str">
            <v/>
          </cell>
          <cell r="AJ681" t="str">
            <v/>
          </cell>
          <cell r="AK681" t="str">
            <v/>
          </cell>
          <cell r="AL681" t="str">
            <v/>
          </cell>
          <cell r="AM681" t="str">
            <v/>
          </cell>
          <cell r="AN681" t="str">
            <v/>
          </cell>
          <cell r="AO681" t="str">
            <v/>
          </cell>
          <cell r="AP681" t="str">
            <v/>
          </cell>
          <cell r="AQ681" t="str">
            <v/>
          </cell>
          <cell r="AR681" t="str">
            <v/>
          </cell>
          <cell r="AS681" t="str">
            <v/>
          </cell>
          <cell r="AT681" t="str">
            <v/>
          </cell>
          <cell r="AU681" t="str">
            <v/>
          </cell>
          <cell r="AV681" t="str">
            <v/>
          </cell>
          <cell r="AW681" t="str">
            <v/>
          </cell>
          <cell r="AX681" t="str">
            <v/>
          </cell>
          <cell r="AY681" t="str">
            <v/>
          </cell>
          <cell r="AZ681" t="str">
            <v/>
          </cell>
          <cell r="BA681" t="str">
            <v/>
          </cell>
          <cell r="BB681" t="str">
            <v/>
          </cell>
          <cell r="BC681" t="str">
            <v/>
          </cell>
        </row>
        <row r="682">
          <cell r="B682" t="str">
            <v>PRLALM - Air</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t="str">
            <v/>
          </cell>
          <cell r="AI682" t="str">
            <v/>
          </cell>
          <cell r="AJ682" t="str">
            <v/>
          </cell>
          <cell r="AK682" t="str">
            <v/>
          </cell>
          <cell r="AL682" t="str">
            <v/>
          </cell>
          <cell r="AM682" t="str">
            <v/>
          </cell>
          <cell r="AN682" t="str">
            <v/>
          </cell>
          <cell r="AO682" t="str">
            <v/>
          </cell>
          <cell r="AP682" t="str">
            <v/>
          </cell>
          <cell r="AQ682" t="str">
            <v/>
          </cell>
          <cell r="AR682" t="str">
            <v/>
          </cell>
          <cell r="AS682" t="str">
            <v/>
          </cell>
          <cell r="AT682" t="str">
            <v/>
          </cell>
          <cell r="AU682" t="str">
            <v/>
          </cell>
          <cell r="AV682" t="str">
            <v/>
          </cell>
          <cell r="AW682" t="str">
            <v/>
          </cell>
          <cell r="AX682" t="str">
            <v/>
          </cell>
          <cell r="AY682" t="str">
            <v/>
          </cell>
          <cell r="AZ682" t="str">
            <v/>
          </cell>
          <cell r="BA682" t="str">
            <v/>
          </cell>
          <cell r="BB682" t="str">
            <v/>
          </cell>
          <cell r="BC682" t="str">
            <v/>
          </cell>
        </row>
        <row r="683">
          <cell r="B683" t="str">
            <v>PRLALM - Sea</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t="str">
            <v/>
          </cell>
          <cell r="AI683" t="str">
            <v/>
          </cell>
          <cell r="AJ683" t="str">
            <v/>
          </cell>
          <cell r="AK683" t="str">
            <v/>
          </cell>
          <cell r="AL683" t="str">
            <v/>
          </cell>
          <cell r="AM683" t="str">
            <v/>
          </cell>
          <cell r="AN683" t="str">
            <v/>
          </cell>
          <cell r="AO683" t="str">
            <v/>
          </cell>
          <cell r="AP683" t="str">
            <v/>
          </cell>
          <cell r="AQ683" t="str">
            <v/>
          </cell>
          <cell r="AR683" t="str">
            <v/>
          </cell>
          <cell r="AS683" t="str">
            <v/>
          </cell>
          <cell r="AT683" t="str">
            <v/>
          </cell>
          <cell r="AU683" t="str">
            <v/>
          </cell>
          <cell r="AV683" t="str">
            <v/>
          </cell>
          <cell r="AW683" t="str">
            <v/>
          </cell>
          <cell r="AX683" t="str">
            <v/>
          </cell>
          <cell r="AY683" t="str">
            <v/>
          </cell>
          <cell r="AZ683" t="str">
            <v/>
          </cell>
          <cell r="BA683" t="str">
            <v/>
          </cell>
          <cell r="BB683" t="str">
            <v/>
          </cell>
          <cell r="BC683" t="str">
            <v/>
          </cell>
        </row>
        <row r="684">
          <cell r="B684" t="str">
            <v>PRLALW - Air</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t="str">
            <v/>
          </cell>
          <cell r="AI684" t="str">
            <v/>
          </cell>
          <cell r="AJ684" t="str">
            <v/>
          </cell>
          <cell r="AK684" t="str">
            <v/>
          </cell>
          <cell r="AL684" t="str">
            <v/>
          </cell>
          <cell r="AM684" t="str">
            <v/>
          </cell>
          <cell r="AN684" t="str">
            <v/>
          </cell>
          <cell r="AO684" t="str">
            <v/>
          </cell>
          <cell r="AP684" t="str">
            <v/>
          </cell>
          <cell r="AQ684" t="str">
            <v/>
          </cell>
          <cell r="AR684" t="str">
            <v/>
          </cell>
          <cell r="AS684" t="str">
            <v/>
          </cell>
          <cell r="AT684" t="str">
            <v/>
          </cell>
          <cell r="AU684" t="str">
            <v/>
          </cell>
          <cell r="AV684" t="str">
            <v/>
          </cell>
          <cell r="AW684" t="str">
            <v/>
          </cell>
          <cell r="AX684" t="str">
            <v/>
          </cell>
          <cell r="AY684" t="str">
            <v/>
          </cell>
          <cell r="AZ684" t="str">
            <v/>
          </cell>
          <cell r="BA684" t="str">
            <v/>
          </cell>
          <cell r="BB684" t="str">
            <v/>
          </cell>
          <cell r="BC684" t="str">
            <v/>
          </cell>
        </row>
        <row r="685">
          <cell r="B685" t="str">
            <v>PRLALW - Sea</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t="str">
            <v/>
          </cell>
          <cell r="AI685" t="str">
            <v/>
          </cell>
          <cell r="AJ685" t="str">
            <v/>
          </cell>
          <cell r="AK685" t="str">
            <v/>
          </cell>
          <cell r="AL685" t="str">
            <v/>
          </cell>
          <cell r="AM685" t="str">
            <v/>
          </cell>
          <cell r="AN685" t="str">
            <v/>
          </cell>
          <cell r="AO685" t="str">
            <v/>
          </cell>
          <cell r="AP685" t="str">
            <v/>
          </cell>
          <cell r="AQ685" t="str">
            <v/>
          </cell>
          <cell r="AR685" t="str">
            <v/>
          </cell>
          <cell r="AS685" t="str">
            <v/>
          </cell>
          <cell r="AT685" t="str">
            <v/>
          </cell>
          <cell r="AU685" t="str">
            <v/>
          </cell>
          <cell r="AV685" t="str">
            <v/>
          </cell>
          <cell r="AW685" t="str">
            <v/>
          </cell>
          <cell r="AX685" t="str">
            <v/>
          </cell>
          <cell r="AY685" t="str">
            <v/>
          </cell>
          <cell r="AZ685" t="str">
            <v/>
          </cell>
          <cell r="BA685" t="str">
            <v/>
          </cell>
          <cell r="BB685" t="str">
            <v/>
          </cell>
          <cell r="BC685" t="str">
            <v/>
          </cell>
        </row>
        <row r="686">
          <cell r="B686" t="str">
            <v>PRLLG - Air</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t="str">
            <v/>
          </cell>
          <cell r="AI686" t="str">
            <v/>
          </cell>
          <cell r="AJ686" t="str">
            <v/>
          </cell>
          <cell r="AK686" t="str">
            <v/>
          </cell>
          <cell r="AL686" t="str">
            <v/>
          </cell>
          <cell r="AM686" t="str">
            <v/>
          </cell>
          <cell r="AN686" t="str">
            <v/>
          </cell>
          <cell r="AO686" t="str">
            <v/>
          </cell>
          <cell r="AP686" t="str">
            <v/>
          </cell>
          <cell r="AQ686" t="str">
            <v/>
          </cell>
          <cell r="AR686" t="str">
            <v/>
          </cell>
          <cell r="AS686" t="str">
            <v/>
          </cell>
          <cell r="AT686" t="str">
            <v/>
          </cell>
          <cell r="AU686" t="str">
            <v/>
          </cell>
          <cell r="AV686" t="str">
            <v/>
          </cell>
          <cell r="AW686" t="str">
            <v/>
          </cell>
          <cell r="AX686" t="str">
            <v/>
          </cell>
          <cell r="AY686" t="str">
            <v/>
          </cell>
          <cell r="AZ686" t="str">
            <v/>
          </cell>
          <cell r="BA686" t="str">
            <v/>
          </cell>
          <cell r="BB686" t="str">
            <v/>
          </cell>
          <cell r="BC686" t="str">
            <v/>
          </cell>
        </row>
        <row r="687">
          <cell r="B687" t="str">
            <v>PRLLG - Sea</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t="str">
            <v/>
          </cell>
          <cell r="AI687" t="str">
            <v/>
          </cell>
          <cell r="AJ687" t="str">
            <v/>
          </cell>
          <cell r="AK687" t="str">
            <v/>
          </cell>
          <cell r="AL687" t="str">
            <v/>
          </cell>
          <cell r="AM687" t="str">
            <v/>
          </cell>
          <cell r="AN687" t="str">
            <v/>
          </cell>
          <cell r="AO687" t="str">
            <v/>
          </cell>
          <cell r="AP687" t="str">
            <v/>
          </cell>
          <cell r="AQ687" t="str">
            <v/>
          </cell>
          <cell r="AR687" t="str">
            <v/>
          </cell>
          <cell r="AS687" t="str">
            <v/>
          </cell>
          <cell r="AT687" t="str">
            <v/>
          </cell>
          <cell r="AU687" t="str">
            <v/>
          </cell>
          <cell r="AV687" t="str">
            <v/>
          </cell>
          <cell r="AW687" t="str">
            <v/>
          </cell>
          <cell r="AX687" t="str">
            <v/>
          </cell>
          <cell r="AY687" t="str">
            <v/>
          </cell>
          <cell r="AZ687" t="str">
            <v/>
          </cell>
          <cell r="BA687" t="str">
            <v/>
          </cell>
          <cell r="BB687" t="str">
            <v/>
          </cell>
          <cell r="BC687" t="str">
            <v/>
          </cell>
        </row>
        <row r="688">
          <cell r="B688" t="str">
            <v>PTMTX - Air</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t="str">
            <v/>
          </cell>
          <cell r="AI688" t="str">
            <v/>
          </cell>
          <cell r="AJ688" t="str">
            <v/>
          </cell>
          <cell r="AK688" t="str">
            <v/>
          </cell>
          <cell r="AL688" t="str">
            <v/>
          </cell>
          <cell r="AM688" t="str">
            <v/>
          </cell>
          <cell r="AN688" t="str">
            <v/>
          </cell>
          <cell r="AO688" t="str">
            <v/>
          </cell>
          <cell r="AP688" t="str">
            <v/>
          </cell>
          <cell r="AQ688" t="str">
            <v/>
          </cell>
          <cell r="AR688" t="str">
            <v/>
          </cell>
          <cell r="AS688" t="str">
            <v/>
          </cell>
          <cell r="AT688" t="str">
            <v/>
          </cell>
          <cell r="AU688" t="str">
            <v/>
          </cell>
          <cell r="AV688" t="str">
            <v/>
          </cell>
          <cell r="AW688" t="str">
            <v/>
          </cell>
          <cell r="AX688" t="str">
            <v/>
          </cell>
          <cell r="AY688" t="str">
            <v/>
          </cell>
          <cell r="AZ688" t="str">
            <v/>
          </cell>
          <cell r="BA688" t="str">
            <v/>
          </cell>
          <cell r="BB688" t="str">
            <v/>
          </cell>
          <cell r="BC688" t="str">
            <v/>
          </cell>
        </row>
        <row r="689">
          <cell r="B689" t="str">
            <v>PTMTX - Sea</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t="str">
            <v/>
          </cell>
          <cell r="AI689" t="str">
            <v/>
          </cell>
          <cell r="AJ689" t="str">
            <v/>
          </cell>
          <cell r="AK689" t="str">
            <v/>
          </cell>
          <cell r="AL689" t="str">
            <v/>
          </cell>
          <cell r="AM689" t="str">
            <v/>
          </cell>
          <cell r="AN689" t="str">
            <v/>
          </cell>
          <cell r="AO689" t="str">
            <v/>
          </cell>
          <cell r="AP689" t="str">
            <v/>
          </cell>
          <cell r="AQ689" t="str">
            <v/>
          </cell>
          <cell r="AR689" t="str">
            <v/>
          </cell>
          <cell r="AS689" t="str">
            <v/>
          </cell>
          <cell r="AT689" t="str">
            <v/>
          </cell>
          <cell r="AU689" t="str">
            <v/>
          </cell>
          <cell r="AV689" t="str">
            <v/>
          </cell>
          <cell r="AW689" t="str">
            <v/>
          </cell>
          <cell r="AX689" t="str">
            <v/>
          </cell>
          <cell r="AY689" t="str">
            <v/>
          </cell>
          <cell r="AZ689" t="str">
            <v/>
          </cell>
          <cell r="BA689" t="str">
            <v/>
          </cell>
          <cell r="BB689" t="str">
            <v/>
          </cell>
          <cell r="BC689" t="str">
            <v/>
          </cell>
        </row>
        <row r="690">
          <cell r="B690" t="str">
            <v>PUBLIC - Air</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t="str">
            <v/>
          </cell>
          <cell r="AI690" t="str">
            <v/>
          </cell>
          <cell r="AJ690" t="str">
            <v/>
          </cell>
          <cell r="AK690" t="str">
            <v/>
          </cell>
          <cell r="AL690" t="str">
            <v/>
          </cell>
          <cell r="AM690" t="str">
            <v/>
          </cell>
          <cell r="AN690" t="str">
            <v/>
          </cell>
          <cell r="AO690" t="str">
            <v/>
          </cell>
          <cell r="AP690" t="str">
            <v/>
          </cell>
          <cell r="AQ690" t="str">
            <v/>
          </cell>
          <cell r="AR690" t="str">
            <v/>
          </cell>
          <cell r="AS690" t="str">
            <v/>
          </cell>
          <cell r="AT690" t="str">
            <v/>
          </cell>
          <cell r="AU690" t="str">
            <v/>
          </cell>
          <cell r="AV690" t="str">
            <v/>
          </cell>
          <cell r="AW690" t="str">
            <v/>
          </cell>
          <cell r="AX690" t="str">
            <v/>
          </cell>
          <cell r="AY690" t="str">
            <v/>
          </cell>
          <cell r="AZ690" t="str">
            <v/>
          </cell>
          <cell r="BA690" t="str">
            <v/>
          </cell>
          <cell r="BB690" t="str">
            <v/>
          </cell>
          <cell r="BC690" t="str">
            <v/>
          </cell>
        </row>
        <row r="691">
          <cell r="B691" t="str">
            <v>PUBLIC - Sea</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t="str">
            <v/>
          </cell>
          <cell r="AI691" t="str">
            <v/>
          </cell>
          <cell r="AJ691" t="str">
            <v/>
          </cell>
          <cell r="AK691" t="str">
            <v/>
          </cell>
          <cell r="AL691" t="str">
            <v/>
          </cell>
          <cell r="AM691" t="str">
            <v/>
          </cell>
          <cell r="AN691" t="str">
            <v/>
          </cell>
          <cell r="AO691" t="str">
            <v/>
          </cell>
          <cell r="AP691" t="str">
            <v/>
          </cell>
          <cell r="AQ691" t="str">
            <v/>
          </cell>
          <cell r="AR691" t="str">
            <v/>
          </cell>
          <cell r="AS691" t="str">
            <v/>
          </cell>
          <cell r="AT691" t="str">
            <v/>
          </cell>
          <cell r="AU691" t="str">
            <v/>
          </cell>
          <cell r="AV691" t="str">
            <v/>
          </cell>
          <cell r="AW691" t="str">
            <v/>
          </cell>
          <cell r="AX691" t="str">
            <v/>
          </cell>
          <cell r="AY691" t="str">
            <v/>
          </cell>
          <cell r="AZ691" t="str">
            <v/>
          </cell>
          <cell r="BA691" t="str">
            <v/>
          </cell>
          <cell r="BB691" t="str">
            <v/>
          </cell>
          <cell r="BC691" t="str">
            <v/>
          </cell>
        </row>
        <row r="692">
          <cell r="B692" t="str">
            <v>PVHBR2 - Air</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t="str">
            <v/>
          </cell>
          <cell r="AI692" t="str">
            <v/>
          </cell>
          <cell r="AJ692" t="str">
            <v/>
          </cell>
          <cell r="AK692" t="str">
            <v/>
          </cell>
          <cell r="AL692" t="str">
            <v/>
          </cell>
          <cell r="AM692" t="str">
            <v/>
          </cell>
          <cell r="AN692" t="str">
            <v/>
          </cell>
          <cell r="AO692" t="str">
            <v/>
          </cell>
          <cell r="AP692" t="str">
            <v/>
          </cell>
          <cell r="AQ692" t="str">
            <v/>
          </cell>
          <cell r="AR692" t="str">
            <v/>
          </cell>
          <cell r="AS692" t="str">
            <v/>
          </cell>
          <cell r="AT692" t="str">
            <v/>
          </cell>
          <cell r="AU692" t="str">
            <v/>
          </cell>
          <cell r="AV692" t="str">
            <v/>
          </cell>
          <cell r="AW692" t="str">
            <v/>
          </cell>
          <cell r="AX692" t="str">
            <v/>
          </cell>
          <cell r="AY692" t="str">
            <v/>
          </cell>
          <cell r="AZ692" t="str">
            <v/>
          </cell>
          <cell r="BA692" t="str">
            <v/>
          </cell>
          <cell r="BB692" t="str">
            <v/>
          </cell>
          <cell r="BC692" t="str">
            <v/>
          </cell>
        </row>
        <row r="693">
          <cell r="B693" t="str">
            <v>PVHBR2 - Sea</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t="str">
            <v/>
          </cell>
          <cell r="AI693" t="str">
            <v/>
          </cell>
          <cell r="AJ693" t="str">
            <v/>
          </cell>
          <cell r="AK693" t="str">
            <v/>
          </cell>
          <cell r="AL693" t="str">
            <v/>
          </cell>
          <cell r="AM693" t="str">
            <v/>
          </cell>
          <cell r="AN693" t="str">
            <v/>
          </cell>
          <cell r="AO693" t="str">
            <v/>
          </cell>
          <cell r="AP693" t="str">
            <v/>
          </cell>
          <cell r="AQ693" t="str">
            <v/>
          </cell>
          <cell r="AR693" t="str">
            <v/>
          </cell>
          <cell r="AS693" t="str">
            <v/>
          </cell>
          <cell r="AT693" t="str">
            <v/>
          </cell>
          <cell r="AU693" t="str">
            <v/>
          </cell>
          <cell r="AV693" t="str">
            <v/>
          </cell>
          <cell r="AW693" t="str">
            <v/>
          </cell>
          <cell r="AX693" t="str">
            <v/>
          </cell>
          <cell r="AY693" t="str">
            <v/>
          </cell>
          <cell r="AZ693" t="str">
            <v/>
          </cell>
          <cell r="BA693" t="str">
            <v/>
          </cell>
          <cell r="BB693" t="str">
            <v/>
          </cell>
          <cell r="BC693" t="str">
            <v/>
          </cell>
        </row>
        <row r="694">
          <cell r="B694" t="str">
            <v>PVHCO - Air</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t="str">
            <v/>
          </cell>
          <cell r="AI694" t="str">
            <v/>
          </cell>
          <cell r="AJ694" t="str">
            <v/>
          </cell>
          <cell r="AK694" t="str">
            <v/>
          </cell>
          <cell r="AL694" t="str">
            <v/>
          </cell>
          <cell r="AM694" t="str">
            <v/>
          </cell>
          <cell r="AN694" t="str">
            <v/>
          </cell>
          <cell r="AO694" t="str">
            <v/>
          </cell>
          <cell r="AP694" t="str">
            <v/>
          </cell>
          <cell r="AQ694" t="str">
            <v/>
          </cell>
          <cell r="AR694" t="str">
            <v/>
          </cell>
          <cell r="AS694" t="str">
            <v/>
          </cell>
          <cell r="AT694" t="str">
            <v/>
          </cell>
          <cell r="AU694" t="str">
            <v/>
          </cell>
          <cell r="AV694" t="str">
            <v/>
          </cell>
          <cell r="AW694" t="str">
            <v/>
          </cell>
          <cell r="AX694" t="str">
            <v/>
          </cell>
          <cell r="AY694" t="str">
            <v/>
          </cell>
          <cell r="AZ694" t="str">
            <v/>
          </cell>
          <cell r="BA694" t="str">
            <v/>
          </cell>
          <cell r="BB694" t="str">
            <v/>
          </cell>
          <cell r="BC694" t="str">
            <v/>
          </cell>
        </row>
        <row r="695">
          <cell r="B695" t="str">
            <v>PVHCO - Sea</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t="str">
            <v/>
          </cell>
          <cell r="AI695" t="str">
            <v/>
          </cell>
          <cell r="AJ695" t="str">
            <v/>
          </cell>
          <cell r="AK695" t="str">
            <v/>
          </cell>
          <cell r="AL695" t="str">
            <v/>
          </cell>
          <cell r="AM695" t="str">
            <v/>
          </cell>
          <cell r="AN695" t="str">
            <v/>
          </cell>
          <cell r="AO695" t="str">
            <v/>
          </cell>
          <cell r="AP695" t="str">
            <v/>
          </cell>
          <cell r="AQ695" t="str">
            <v/>
          </cell>
          <cell r="AR695" t="str">
            <v/>
          </cell>
          <cell r="AS695" t="str">
            <v/>
          </cell>
          <cell r="AT695" t="str">
            <v/>
          </cell>
          <cell r="AU695" t="str">
            <v/>
          </cell>
          <cell r="AV695" t="str">
            <v/>
          </cell>
          <cell r="AW695" t="str">
            <v/>
          </cell>
          <cell r="AX695" t="str">
            <v/>
          </cell>
          <cell r="AY695" t="str">
            <v/>
          </cell>
          <cell r="AZ695" t="str">
            <v/>
          </cell>
          <cell r="BA695" t="str">
            <v/>
          </cell>
          <cell r="BB695" t="str">
            <v/>
          </cell>
          <cell r="BC695" t="str">
            <v/>
          </cell>
        </row>
        <row r="696">
          <cell r="B696" t="str">
            <v>PVHJA - Air</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t="str">
            <v/>
          </cell>
          <cell r="AI696" t="str">
            <v/>
          </cell>
          <cell r="AJ696" t="str">
            <v/>
          </cell>
          <cell r="AK696" t="str">
            <v/>
          </cell>
          <cell r="AL696" t="str">
            <v/>
          </cell>
          <cell r="AM696" t="str">
            <v/>
          </cell>
          <cell r="AN696" t="str">
            <v/>
          </cell>
          <cell r="AO696" t="str">
            <v/>
          </cell>
          <cell r="AP696" t="str">
            <v/>
          </cell>
          <cell r="AQ696" t="str">
            <v/>
          </cell>
          <cell r="AR696" t="str">
            <v/>
          </cell>
          <cell r="AS696" t="str">
            <v/>
          </cell>
          <cell r="AT696" t="str">
            <v/>
          </cell>
          <cell r="AU696" t="str">
            <v/>
          </cell>
          <cell r="AV696" t="str">
            <v/>
          </cell>
          <cell r="AW696" t="str">
            <v/>
          </cell>
          <cell r="AX696" t="str">
            <v/>
          </cell>
          <cell r="AY696" t="str">
            <v/>
          </cell>
          <cell r="AZ696" t="str">
            <v/>
          </cell>
          <cell r="BA696" t="str">
            <v/>
          </cell>
          <cell r="BB696" t="str">
            <v/>
          </cell>
          <cell r="BC696" t="str">
            <v/>
          </cell>
        </row>
        <row r="697">
          <cell r="B697" t="str">
            <v>PVHJA - Sea</v>
          </cell>
          <cell r="C697">
            <v>0</v>
          </cell>
          <cell r="D697">
            <v>6</v>
          </cell>
          <cell r="E697">
            <v>2</v>
          </cell>
          <cell r="F697">
            <v>5</v>
          </cell>
          <cell r="G697">
            <v>0</v>
          </cell>
          <cell r="H697">
            <v>1</v>
          </cell>
          <cell r="I697">
            <v>1</v>
          </cell>
          <cell r="J697">
            <v>2</v>
          </cell>
          <cell r="K697">
            <v>4</v>
          </cell>
          <cell r="L697">
            <v>0</v>
          </cell>
          <cell r="M697">
            <v>3</v>
          </cell>
          <cell r="N697">
            <v>3</v>
          </cell>
          <cell r="O697">
            <v>3</v>
          </cell>
          <cell r="P697">
            <v>3</v>
          </cell>
          <cell r="Q697">
            <v>0</v>
          </cell>
          <cell r="R697">
            <v>1</v>
          </cell>
          <cell r="S697">
            <v>2</v>
          </cell>
          <cell r="T697">
            <v>2</v>
          </cell>
          <cell r="U697">
            <v>1</v>
          </cell>
          <cell r="V697">
            <v>9</v>
          </cell>
          <cell r="W697">
            <v>2</v>
          </cell>
          <cell r="X697">
            <v>10</v>
          </cell>
          <cell r="Y697">
            <v>0</v>
          </cell>
          <cell r="Z697">
            <v>1</v>
          </cell>
          <cell r="AA697">
            <v>10</v>
          </cell>
          <cell r="AB697">
            <v>9</v>
          </cell>
          <cell r="AC697">
            <v>6</v>
          </cell>
          <cell r="AD697">
            <v>1</v>
          </cell>
          <cell r="AE697">
            <v>0</v>
          </cell>
          <cell r="AF697">
            <v>1</v>
          </cell>
          <cell r="AG697">
            <v>0</v>
          </cell>
          <cell r="AH697" t="str">
            <v/>
          </cell>
          <cell r="AI697" t="str">
            <v/>
          </cell>
          <cell r="AJ697" t="str">
            <v/>
          </cell>
          <cell r="AK697" t="str">
            <v/>
          </cell>
          <cell r="AL697" t="str">
            <v/>
          </cell>
          <cell r="AM697" t="str">
            <v/>
          </cell>
          <cell r="AN697" t="str">
            <v/>
          </cell>
          <cell r="AO697" t="str">
            <v/>
          </cell>
          <cell r="AP697" t="str">
            <v/>
          </cell>
          <cell r="AQ697" t="str">
            <v/>
          </cell>
          <cell r="AR697" t="str">
            <v/>
          </cell>
          <cell r="AS697" t="str">
            <v/>
          </cell>
          <cell r="AT697" t="str">
            <v/>
          </cell>
          <cell r="AU697" t="str">
            <v/>
          </cell>
          <cell r="AV697" t="str">
            <v/>
          </cell>
          <cell r="AW697" t="str">
            <v/>
          </cell>
          <cell r="AX697" t="str">
            <v/>
          </cell>
          <cell r="AY697" t="str">
            <v/>
          </cell>
          <cell r="AZ697" t="str">
            <v/>
          </cell>
          <cell r="BA697" t="str">
            <v/>
          </cell>
          <cell r="BB697" t="str">
            <v/>
          </cell>
          <cell r="BC697" t="str">
            <v/>
          </cell>
        </row>
        <row r="698">
          <cell r="B698" t="str">
            <v>QSBR - Air</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t="str">
            <v/>
          </cell>
          <cell r="AI698" t="str">
            <v/>
          </cell>
          <cell r="AJ698" t="str">
            <v/>
          </cell>
          <cell r="AK698" t="str">
            <v/>
          </cell>
          <cell r="AL698" t="str">
            <v/>
          </cell>
          <cell r="AM698" t="str">
            <v/>
          </cell>
          <cell r="AN698" t="str">
            <v/>
          </cell>
          <cell r="AO698" t="str">
            <v/>
          </cell>
          <cell r="AP698" t="str">
            <v/>
          </cell>
          <cell r="AQ698" t="str">
            <v/>
          </cell>
          <cell r="AR698" t="str">
            <v/>
          </cell>
          <cell r="AS698" t="str">
            <v/>
          </cell>
          <cell r="AT698" t="str">
            <v/>
          </cell>
          <cell r="AU698" t="str">
            <v/>
          </cell>
          <cell r="AV698" t="str">
            <v/>
          </cell>
          <cell r="AW698" t="str">
            <v/>
          </cell>
          <cell r="AX698" t="str">
            <v/>
          </cell>
          <cell r="AY698" t="str">
            <v/>
          </cell>
          <cell r="AZ698" t="str">
            <v/>
          </cell>
          <cell r="BA698" t="str">
            <v/>
          </cell>
          <cell r="BB698" t="str">
            <v/>
          </cell>
          <cell r="BC698" t="str">
            <v/>
          </cell>
        </row>
        <row r="699">
          <cell r="B699" t="str">
            <v>QSBR - Sea</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t="str">
            <v/>
          </cell>
          <cell r="AI699" t="str">
            <v/>
          </cell>
          <cell r="AJ699" t="str">
            <v/>
          </cell>
          <cell r="AK699" t="str">
            <v/>
          </cell>
          <cell r="AL699" t="str">
            <v/>
          </cell>
          <cell r="AM699" t="str">
            <v/>
          </cell>
          <cell r="AN699" t="str">
            <v/>
          </cell>
          <cell r="AO699" t="str">
            <v/>
          </cell>
          <cell r="AP699" t="str">
            <v/>
          </cell>
          <cell r="AQ699" t="str">
            <v/>
          </cell>
          <cell r="AR699" t="str">
            <v/>
          </cell>
          <cell r="AS699" t="str">
            <v/>
          </cell>
          <cell r="AT699" t="str">
            <v/>
          </cell>
          <cell r="AU699" t="str">
            <v/>
          </cell>
          <cell r="AV699" t="str">
            <v/>
          </cell>
          <cell r="AW699" t="str">
            <v/>
          </cell>
          <cell r="AX699" t="str">
            <v/>
          </cell>
          <cell r="AY699" t="str">
            <v/>
          </cell>
          <cell r="AZ699" t="str">
            <v/>
          </cell>
          <cell r="BA699" t="str">
            <v/>
          </cell>
          <cell r="BB699" t="str">
            <v/>
          </cell>
          <cell r="BC699" t="str">
            <v/>
          </cell>
        </row>
        <row r="700">
          <cell r="B700" t="str">
            <v>QSCA - Air</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t="str">
            <v/>
          </cell>
          <cell r="AI700" t="str">
            <v/>
          </cell>
          <cell r="AJ700" t="str">
            <v/>
          </cell>
          <cell r="AK700" t="str">
            <v/>
          </cell>
          <cell r="AL700" t="str">
            <v/>
          </cell>
          <cell r="AM700" t="str">
            <v/>
          </cell>
          <cell r="AN700" t="str">
            <v/>
          </cell>
          <cell r="AO700" t="str">
            <v/>
          </cell>
          <cell r="AP700" t="str">
            <v/>
          </cell>
          <cell r="AQ700" t="str">
            <v/>
          </cell>
          <cell r="AR700" t="str">
            <v/>
          </cell>
          <cell r="AS700" t="str">
            <v/>
          </cell>
          <cell r="AT700" t="str">
            <v/>
          </cell>
          <cell r="AU700" t="str">
            <v/>
          </cell>
          <cell r="AV700" t="str">
            <v/>
          </cell>
          <cell r="AW700" t="str">
            <v/>
          </cell>
          <cell r="AX700" t="str">
            <v/>
          </cell>
          <cell r="AY700" t="str">
            <v/>
          </cell>
          <cell r="AZ700" t="str">
            <v/>
          </cell>
          <cell r="BA700" t="str">
            <v/>
          </cell>
          <cell r="BB700" t="str">
            <v/>
          </cell>
          <cell r="BC700" t="str">
            <v/>
          </cell>
        </row>
        <row r="701">
          <cell r="B701" t="str">
            <v>QSCA - Sea</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t="str">
            <v/>
          </cell>
          <cell r="AI701" t="str">
            <v/>
          </cell>
          <cell r="AJ701" t="str">
            <v/>
          </cell>
          <cell r="AK701" t="str">
            <v/>
          </cell>
          <cell r="AL701" t="str">
            <v/>
          </cell>
          <cell r="AM701" t="str">
            <v/>
          </cell>
          <cell r="AN701" t="str">
            <v/>
          </cell>
          <cell r="AO701" t="str">
            <v/>
          </cell>
          <cell r="AP701" t="str">
            <v/>
          </cell>
          <cell r="AQ701" t="str">
            <v/>
          </cell>
          <cell r="AR701" t="str">
            <v/>
          </cell>
          <cell r="AS701" t="str">
            <v/>
          </cell>
          <cell r="AT701" t="str">
            <v/>
          </cell>
          <cell r="AU701" t="str">
            <v/>
          </cell>
          <cell r="AV701" t="str">
            <v/>
          </cell>
          <cell r="AW701" t="str">
            <v/>
          </cell>
          <cell r="AX701" t="str">
            <v/>
          </cell>
          <cell r="AY701" t="str">
            <v/>
          </cell>
          <cell r="AZ701" t="str">
            <v/>
          </cell>
          <cell r="BA701" t="str">
            <v/>
          </cell>
          <cell r="BB701" t="str">
            <v/>
          </cell>
          <cell r="BC701" t="str">
            <v/>
          </cell>
        </row>
        <row r="702">
          <cell r="B702" t="str">
            <v>QSLTM - Air</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t="str">
            <v/>
          </cell>
          <cell r="AI702" t="str">
            <v/>
          </cell>
          <cell r="AJ702" t="str">
            <v/>
          </cell>
          <cell r="AK702" t="str">
            <v/>
          </cell>
          <cell r="AL702" t="str">
            <v/>
          </cell>
          <cell r="AM702" t="str">
            <v/>
          </cell>
          <cell r="AN702" t="str">
            <v/>
          </cell>
          <cell r="AO702" t="str">
            <v/>
          </cell>
          <cell r="AP702" t="str">
            <v/>
          </cell>
          <cell r="AQ702" t="str">
            <v/>
          </cell>
          <cell r="AR702" t="str">
            <v/>
          </cell>
          <cell r="AS702" t="str">
            <v/>
          </cell>
          <cell r="AT702" t="str">
            <v/>
          </cell>
          <cell r="AU702" t="str">
            <v/>
          </cell>
          <cell r="AV702" t="str">
            <v/>
          </cell>
          <cell r="AW702" t="str">
            <v/>
          </cell>
          <cell r="AX702" t="str">
            <v/>
          </cell>
          <cell r="AY702" t="str">
            <v/>
          </cell>
          <cell r="AZ702" t="str">
            <v/>
          </cell>
          <cell r="BA702" t="str">
            <v/>
          </cell>
          <cell r="BB702" t="str">
            <v/>
          </cell>
          <cell r="BC702" t="str">
            <v/>
          </cell>
        </row>
        <row r="703">
          <cell r="B703" t="str">
            <v>QSLTM - Sea</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t="str">
            <v/>
          </cell>
          <cell r="AI703" t="str">
            <v/>
          </cell>
          <cell r="AJ703" t="str">
            <v/>
          </cell>
          <cell r="AK703" t="str">
            <v/>
          </cell>
          <cell r="AL703" t="str">
            <v/>
          </cell>
          <cell r="AM703" t="str">
            <v/>
          </cell>
          <cell r="AN703" t="str">
            <v/>
          </cell>
          <cell r="AO703" t="str">
            <v/>
          </cell>
          <cell r="AP703" t="str">
            <v/>
          </cell>
          <cell r="AQ703" t="str">
            <v/>
          </cell>
          <cell r="AR703" t="str">
            <v/>
          </cell>
          <cell r="AS703" t="str">
            <v/>
          </cell>
          <cell r="AT703" t="str">
            <v/>
          </cell>
          <cell r="AU703" t="str">
            <v/>
          </cell>
          <cell r="AV703" t="str">
            <v/>
          </cell>
          <cell r="AW703" t="str">
            <v/>
          </cell>
          <cell r="AX703" t="str">
            <v/>
          </cell>
          <cell r="AY703" t="str">
            <v/>
          </cell>
          <cell r="AZ703" t="str">
            <v/>
          </cell>
          <cell r="BA703" t="str">
            <v/>
          </cell>
          <cell r="BB703" t="str">
            <v/>
          </cell>
          <cell r="BC703" t="str">
            <v/>
          </cell>
        </row>
        <row r="704">
          <cell r="B704" t="str">
            <v>QSR - Air</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t="str">
            <v/>
          </cell>
          <cell r="AI704" t="str">
            <v/>
          </cell>
          <cell r="AJ704" t="str">
            <v/>
          </cell>
          <cell r="AK704" t="str">
            <v/>
          </cell>
          <cell r="AL704" t="str">
            <v/>
          </cell>
          <cell r="AM704" t="str">
            <v/>
          </cell>
          <cell r="AN704" t="str">
            <v/>
          </cell>
          <cell r="AO704" t="str">
            <v/>
          </cell>
          <cell r="AP704" t="str">
            <v/>
          </cell>
          <cell r="AQ704" t="str">
            <v/>
          </cell>
          <cell r="AR704" t="str">
            <v/>
          </cell>
          <cell r="AS704" t="str">
            <v/>
          </cell>
          <cell r="AT704" t="str">
            <v/>
          </cell>
          <cell r="AU704" t="str">
            <v/>
          </cell>
          <cell r="AV704" t="str">
            <v/>
          </cell>
          <cell r="AW704" t="str">
            <v/>
          </cell>
          <cell r="AX704" t="str">
            <v/>
          </cell>
          <cell r="AY704" t="str">
            <v/>
          </cell>
          <cell r="AZ704" t="str">
            <v/>
          </cell>
          <cell r="BA704" t="str">
            <v/>
          </cell>
          <cell r="BB704" t="str">
            <v/>
          </cell>
          <cell r="BC704" t="str">
            <v/>
          </cell>
        </row>
        <row r="705">
          <cell r="B705" t="str">
            <v>QSR - Sea</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t="str">
            <v/>
          </cell>
          <cell r="AI705" t="str">
            <v/>
          </cell>
          <cell r="AJ705" t="str">
            <v/>
          </cell>
          <cell r="AK705" t="str">
            <v/>
          </cell>
          <cell r="AL705" t="str">
            <v/>
          </cell>
          <cell r="AM705" t="str">
            <v/>
          </cell>
          <cell r="AN705" t="str">
            <v/>
          </cell>
          <cell r="AO705" t="str">
            <v/>
          </cell>
          <cell r="AP705" t="str">
            <v/>
          </cell>
          <cell r="AQ705" t="str">
            <v/>
          </cell>
          <cell r="AR705" t="str">
            <v/>
          </cell>
          <cell r="AS705" t="str">
            <v/>
          </cell>
          <cell r="AT705" t="str">
            <v/>
          </cell>
          <cell r="AU705" t="str">
            <v/>
          </cell>
          <cell r="AV705" t="str">
            <v/>
          </cell>
          <cell r="AW705" t="str">
            <v/>
          </cell>
          <cell r="AX705" t="str">
            <v/>
          </cell>
          <cell r="AY705" t="str">
            <v/>
          </cell>
          <cell r="AZ705" t="str">
            <v/>
          </cell>
          <cell r="BA705" t="str">
            <v/>
          </cell>
          <cell r="BB705" t="str">
            <v/>
          </cell>
          <cell r="BC705" t="str">
            <v/>
          </cell>
        </row>
        <row r="706">
          <cell r="B706" t="str">
            <v>QSUS - Air</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t="str">
            <v/>
          </cell>
          <cell r="AI706" t="str">
            <v/>
          </cell>
          <cell r="AJ706" t="str">
            <v/>
          </cell>
          <cell r="AK706" t="str">
            <v/>
          </cell>
          <cell r="AL706" t="str">
            <v/>
          </cell>
          <cell r="AM706" t="str">
            <v/>
          </cell>
          <cell r="AN706" t="str">
            <v/>
          </cell>
          <cell r="AO706" t="str">
            <v/>
          </cell>
          <cell r="AP706" t="str">
            <v/>
          </cell>
          <cell r="AQ706" t="str">
            <v/>
          </cell>
          <cell r="AR706" t="str">
            <v/>
          </cell>
          <cell r="AS706" t="str">
            <v/>
          </cell>
          <cell r="AT706" t="str">
            <v/>
          </cell>
          <cell r="AU706" t="str">
            <v/>
          </cell>
          <cell r="AV706" t="str">
            <v/>
          </cell>
          <cell r="AW706" t="str">
            <v/>
          </cell>
          <cell r="AX706" t="str">
            <v/>
          </cell>
          <cell r="AY706" t="str">
            <v/>
          </cell>
          <cell r="AZ706" t="str">
            <v/>
          </cell>
          <cell r="BA706" t="str">
            <v/>
          </cell>
          <cell r="BB706" t="str">
            <v/>
          </cell>
          <cell r="BC706" t="str">
            <v/>
          </cell>
        </row>
        <row r="707">
          <cell r="B707" t="str">
            <v>QSUS - Sea</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t="str">
            <v/>
          </cell>
          <cell r="AI707" t="str">
            <v/>
          </cell>
          <cell r="AJ707" t="str">
            <v/>
          </cell>
          <cell r="AK707" t="str">
            <v/>
          </cell>
          <cell r="AL707" t="str">
            <v/>
          </cell>
          <cell r="AM707" t="str">
            <v/>
          </cell>
          <cell r="AN707" t="str">
            <v/>
          </cell>
          <cell r="AO707" t="str">
            <v/>
          </cell>
          <cell r="AP707" t="str">
            <v/>
          </cell>
          <cell r="AQ707" t="str">
            <v/>
          </cell>
          <cell r="AR707" t="str">
            <v/>
          </cell>
          <cell r="AS707" t="str">
            <v/>
          </cell>
          <cell r="AT707" t="str">
            <v/>
          </cell>
          <cell r="AU707" t="str">
            <v/>
          </cell>
          <cell r="AV707" t="str">
            <v/>
          </cell>
          <cell r="AW707" t="str">
            <v/>
          </cell>
          <cell r="AX707" t="str">
            <v/>
          </cell>
          <cell r="AY707" t="str">
            <v/>
          </cell>
          <cell r="AZ707" t="str">
            <v/>
          </cell>
          <cell r="BA707" t="str">
            <v/>
          </cell>
          <cell r="BB707" t="str">
            <v/>
          </cell>
          <cell r="BC707" t="str">
            <v/>
          </cell>
        </row>
        <row r="708">
          <cell r="B708" t="str">
            <v>QVC - Air</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t="str">
            <v/>
          </cell>
          <cell r="AI708" t="str">
            <v/>
          </cell>
          <cell r="AJ708" t="str">
            <v/>
          </cell>
          <cell r="AK708" t="str">
            <v/>
          </cell>
          <cell r="AL708" t="str">
            <v/>
          </cell>
          <cell r="AM708" t="str">
            <v/>
          </cell>
          <cell r="AN708" t="str">
            <v/>
          </cell>
          <cell r="AO708" t="str">
            <v/>
          </cell>
          <cell r="AP708" t="str">
            <v/>
          </cell>
          <cell r="AQ708" t="str">
            <v/>
          </cell>
          <cell r="AR708" t="str">
            <v/>
          </cell>
          <cell r="AS708" t="str">
            <v/>
          </cell>
          <cell r="AT708" t="str">
            <v/>
          </cell>
          <cell r="AU708" t="str">
            <v/>
          </cell>
          <cell r="AV708" t="str">
            <v/>
          </cell>
          <cell r="AW708" t="str">
            <v/>
          </cell>
          <cell r="AX708" t="str">
            <v/>
          </cell>
          <cell r="AY708" t="str">
            <v/>
          </cell>
          <cell r="AZ708" t="str">
            <v/>
          </cell>
          <cell r="BA708" t="str">
            <v/>
          </cell>
          <cell r="BB708" t="str">
            <v/>
          </cell>
          <cell r="BC708" t="str">
            <v/>
          </cell>
        </row>
        <row r="709">
          <cell r="B709" t="str">
            <v>QVC - Sea</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t="str">
            <v/>
          </cell>
          <cell r="AI709" t="str">
            <v/>
          </cell>
          <cell r="AJ709" t="str">
            <v/>
          </cell>
          <cell r="AK709" t="str">
            <v/>
          </cell>
          <cell r="AL709" t="str">
            <v/>
          </cell>
          <cell r="AM709" t="str">
            <v/>
          </cell>
          <cell r="AN709" t="str">
            <v/>
          </cell>
          <cell r="AO709" t="str">
            <v/>
          </cell>
          <cell r="AP709" t="str">
            <v/>
          </cell>
          <cell r="AQ709" t="str">
            <v/>
          </cell>
          <cell r="AR709" t="str">
            <v/>
          </cell>
          <cell r="AS709" t="str">
            <v/>
          </cell>
          <cell r="AT709" t="str">
            <v/>
          </cell>
          <cell r="AU709" t="str">
            <v/>
          </cell>
          <cell r="AV709" t="str">
            <v/>
          </cell>
          <cell r="AW709" t="str">
            <v/>
          </cell>
          <cell r="AX709" t="str">
            <v/>
          </cell>
          <cell r="AY709" t="str">
            <v/>
          </cell>
          <cell r="AZ709" t="str">
            <v/>
          </cell>
          <cell r="BA709" t="str">
            <v/>
          </cell>
          <cell r="BB709" t="str">
            <v/>
          </cell>
          <cell r="BC709" t="str">
            <v/>
          </cell>
        </row>
        <row r="710">
          <cell r="B710" t="str">
            <v>RACK - Air</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t="str">
            <v/>
          </cell>
          <cell r="AI710" t="str">
            <v/>
          </cell>
          <cell r="AJ710" t="str">
            <v/>
          </cell>
          <cell r="AK710" t="str">
            <v/>
          </cell>
          <cell r="AL710" t="str">
            <v/>
          </cell>
          <cell r="AM710" t="str">
            <v/>
          </cell>
          <cell r="AN710" t="str">
            <v/>
          </cell>
          <cell r="AO710" t="str">
            <v/>
          </cell>
          <cell r="AP710" t="str">
            <v/>
          </cell>
          <cell r="AQ710" t="str">
            <v/>
          </cell>
          <cell r="AR710" t="str">
            <v/>
          </cell>
          <cell r="AS710" t="str">
            <v/>
          </cell>
          <cell r="AT710" t="str">
            <v/>
          </cell>
          <cell r="AU710" t="str">
            <v/>
          </cell>
          <cell r="AV710" t="str">
            <v/>
          </cell>
          <cell r="AW710" t="str">
            <v/>
          </cell>
          <cell r="AX710" t="str">
            <v/>
          </cell>
          <cell r="AY710" t="str">
            <v/>
          </cell>
          <cell r="AZ710" t="str">
            <v/>
          </cell>
          <cell r="BA710" t="str">
            <v/>
          </cell>
          <cell r="BB710" t="str">
            <v/>
          </cell>
          <cell r="BC710" t="str">
            <v/>
          </cell>
        </row>
        <row r="711">
          <cell r="B711" t="str">
            <v>RACK - Sea</v>
          </cell>
          <cell r="C711">
            <v>0</v>
          </cell>
          <cell r="D711">
            <v>2</v>
          </cell>
          <cell r="E711">
            <v>0</v>
          </cell>
          <cell r="F711">
            <v>0</v>
          </cell>
          <cell r="G711">
            <v>0</v>
          </cell>
          <cell r="H711">
            <v>2</v>
          </cell>
          <cell r="I711">
            <v>4</v>
          </cell>
          <cell r="J711">
            <v>0</v>
          </cell>
          <cell r="K711">
            <v>0</v>
          </cell>
          <cell r="L711">
            <v>4</v>
          </cell>
          <cell r="M711">
            <v>0</v>
          </cell>
          <cell r="N711">
            <v>0</v>
          </cell>
          <cell r="O711">
            <v>0</v>
          </cell>
          <cell r="P711">
            <v>0</v>
          </cell>
          <cell r="Q711">
            <v>0</v>
          </cell>
          <cell r="R711">
            <v>0</v>
          </cell>
          <cell r="S711">
            <v>0</v>
          </cell>
          <cell r="T711">
            <v>0</v>
          </cell>
          <cell r="U711">
            <v>0</v>
          </cell>
          <cell r="V711">
            <v>5</v>
          </cell>
          <cell r="W711">
            <v>0</v>
          </cell>
          <cell r="X711">
            <v>0</v>
          </cell>
          <cell r="Y711">
            <v>0</v>
          </cell>
          <cell r="Z711">
            <v>3</v>
          </cell>
          <cell r="AA711">
            <v>0</v>
          </cell>
          <cell r="AB711">
            <v>0</v>
          </cell>
          <cell r="AC711">
            <v>0</v>
          </cell>
          <cell r="AD711">
            <v>5</v>
          </cell>
          <cell r="AE711">
            <v>4</v>
          </cell>
          <cell r="AF711">
            <v>2</v>
          </cell>
          <cell r="AG711">
            <v>1</v>
          </cell>
          <cell r="AH711" t="str">
            <v/>
          </cell>
          <cell r="AI711" t="str">
            <v/>
          </cell>
          <cell r="AJ711" t="str">
            <v/>
          </cell>
          <cell r="AK711" t="str">
            <v/>
          </cell>
          <cell r="AL711" t="str">
            <v/>
          </cell>
          <cell r="AM711" t="str">
            <v/>
          </cell>
          <cell r="AN711" t="str">
            <v/>
          </cell>
          <cell r="AO711" t="str">
            <v/>
          </cell>
          <cell r="AP711" t="str">
            <v/>
          </cell>
          <cell r="AQ711" t="str">
            <v/>
          </cell>
          <cell r="AR711" t="str">
            <v/>
          </cell>
          <cell r="AS711" t="str">
            <v/>
          </cell>
          <cell r="AT711" t="str">
            <v/>
          </cell>
          <cell r="AU711" t="str">
            <v/>
          </cell>
          <cell r="AV711" t="str">
            <v/>
          </cell>
          <cell r="AW711" t="str">
            <v/>
          </cell>
          <cell r="AX711" t="str">
            <v/>
          </cell>
          <cell r="AY711" t="str">
            <v/>
          </cell>
          <cell r="AZ711" t="str">
            <v/>
          </cell>
          <cell r="BA711" t="str">
            <v/>
          </cell>
          <cell r="BB711" t="str">
            <v/>
          </cell>
          <cell r="BC711" t="str">
            <v/>
          </cell>
        </row>
        <row r="712">
          <cell r="B712" t="str">
            <v>RALSEY - Air</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t="str">
            <v/>
          </cell>
          <cell r="AI712" t="str">
            <v/>
          </cell>
          <cell r="AJ712" t="str">
            <v/>
          </cell>
          <cell r="AK712" t="str">
            <v/>
          </cell>
          <cell r="AL712" t="str">
            <v/>
          </cell>
          <cell r="AM712" t="str">
            <v/>
          </cell>
          <cell r="AN712" t="str">
            <v/>
          </cell>
          <cell r="AO712" t="str">
            <v/>
          </cell>
          <cell r="AP712" t="str">
            <v/>
          </cell>
          <cell r="AQ712" t="str">
            <v/>
          </cell>
          <cell r="AR712" t="str">
            <v/>
          </cell>
          <cell r="AS712" t="str">
            <v/>
          </cell>
          <cell r="AT712" t="str">
            <v/>
          </cell>
          <cell r="AU712" t="str">
            <v/>
          </cell>
          <cell r="AV712" t="str">
            <v/>
          </cell>
          <cell r="AW712" t="str">
            <v/>
          </cell>
          <cell r="AX712" t="str">
            <v/>
          </cell>
          <cell r="AY712" t="str">
            <v/>
          </cell>
          <cell r="AZ712" t="str">
            <v/>
          </cell>
          <cell r="BA712" t="str">
            <v/>
          </cell>
          <cell r="BB712" t="str">
            <v/>
          </cell>
          <cell r="BC712" t="str">
            <v/>
          </cell>
        </row>
        <row r="713">
          <cell r="B713" t="str">
            <v>RALSEY - Sea</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t="str">
            <v/>
          </cell>
          <cell r="AI713" t="str">
            <v/>
          </cell>
          <cell r="AJ713" t="str">
            <v/>
          </cell>
          <cell r="AK713" t="str">
            <v/>
          </cell>
          <cell r="AL713" t="str">
            <v/>
          </cell>
          <cell r="AM713" t="str">
            <v/>
          </cell>
          <cell r="AN713" t="str">
            <v/>
          </cell>
          <cell r="AO713" t="str">
            <v/>
          </cell>
          <cell r="AP713" t="str">
            <v/>
          </cell>
          <cell r="AQ713" t="str">
            <v/>
          </cell>
          <cell r="AR713" t="str">
            <v/>
          </cell>
          <cell r="AS713" t="str">
            <v/>
          </cell>
          <cell r="AT713" t="str">
            <v/>
          </cell>
          <cell r="AU713" t="str">
            <v/>
          </cell>
          <cell r="AV713" t="str">
            <v/>
          </cell>
          <cell r="AW713" t="str">
            <v/>
          </cell>
          <cell r="AX713" t="str">
            <v/>
          </cell>
          <cell r="AY713" t="str">
            <v/>
          </cell>
          <cell r="AZ713" t="str">
            <v/>
          </cell>
          <cell r="BA713" t="str">
            <v/>
          </cell>
          <cell r="BB713" t="str">
            <v/>
          </cell>
          <cell r="BC713" t="str">
            <v/>
          </cell>
        </row>
        <row r="714">
          <cell r="B714" t="str">
            <v>RDLL - Air</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t="str">
            <v/>
          </cell>
          <cell r="AI714" t="str">
            <v/>
          </cell>
          <cell r="AJ714" t="str">
            <v/>
          </cell>
          <cell r="AK714" t="str">
            <v/>
          </cell>
          <cell r="AL714" t="str">
            <v/>
          </cell>
          <cell r="AM714" t="str">
            <v/>
          </cell>
          <cell r="AN714" t="str">
            <v/>
          </cell>
          <cell r="AO714" t="str">
            <v/>
          </cell>
          <cell r="AP714" t="str">
            <v/>
          </cell>
          <cell r="AQ714" t="str">
            <v/>
          </cell>
          <cell r="AR714" t="str">
            <v/>
          </cell>
          <cell r="AS714" t="str">
            <v/>
          </cell>
          <cell r="AT714" t="str">
            <v/>
          </cell>
          <cell r="AU714" t="str">
            <v/>
          </cell>
          <cell r="AV714" t="str">
            <v/>
          </cell>
          <cell r="AW714" t="str">
            <v/>
          </cell>
          <cell r="AX714" t="str">
            <v/>
          </cell>
          <cell r="AY714" t="str">
            <v/>
          </cell>
          <cell r="AZ714" t="str">
            <v/>
          </cell>
          <cell r="BA714" t="str">
            <v/>
          </cell>
          <cell r="BB714" t="str">
            <v/>
          </cell>
          <cell r="BC714" t="str">
            <v/>
          </cell>
        </row>
        <row r="715">
          <cell r="B715" t="str">
            <v>RDLL - Sea</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t="str">
            <v/>
          </cell>
          <cell r="AI715" t="str">
            <v/>
          </cell>
          <cell r="AJ715" t="str">
            <v/>
          </cell>
          <cell r="AK715" t="str">
            <v/>
          </cell>
          <cell r="AL715" t="str">
            <v/>
          </cell>
          <cell r="AM715" t="str">
            <v/>
          </cell>
          <cell r="AN715" t="str">
            <v/>
          </cell>
          <cell r="AO715" t="str">
            <v/>
          </cell>
          <cell r="AP715" t="str">
            <v/>
          </cell>
          <cell r="AQ715" t="str">
            <v/>
          </cell>
          <cell r="AR715" t="str">
            <v/>
          </cell>
          <cell r="AS715" t="str">
            <v/>
          </cell>
          <cell r="AT715" t="str">
            <v/>
          </cell>
          <cell r="AU715" t="str">
            <v/>
          </cell>
          <cell r="AV715" t="str">
            <v/>
          </cell>
          <cell r="AW715" t="str">
            <v/>
          </cell>
          <cell r="AX715" t="str">
            <v/>
          </cell>
          <cell r="AY715" t="str">
            <v/>
          </cell>
          <cell r="AZ715" t="str">
            <v/>
          </cell>
          <cell r="BA715" t="str">
            <v/>
          </cell>
          <cell r="BB715" t="str">
            <v/>
          </cell>
          <cell r="BC715" t="str">
            <v/>
          </cell>
        </row>
        <row r="716">
          <cell r="B716" t="str">
            <v>RDMEX - Air</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t="str">
            <v/>
          </cell>
          <cell r="AI716" t="str">
            <v/>
          </cell>
          <cell r="AJ716" t="str">
            <v/>
          </cell>
          <cell r="AK716" t="str">
            <v/>
          </cell>
          <cell r="AL716" t="str">
            <v/>
          </cell>
          <cell r="AM716" t="str">
            <v/>
          </cell>
          <cell r="AN716" t="str">
            <v/>
          </cell>
          <cell r="AO716" t="str">
            <v/>
          </cell>
          <cell r="AP716" t="str">
            <v/>
          </cell>
          <cell r="AQ716" t="str">
            <v/>
          </cell>
          <cell r="AR716" t="str">
            <v/>
          </cell>
          <cell r="AS716" t="str">
            <v/>
          </cell>
          <cell r="AT716" t="str">
            <v/>
          </cell>
          <cell r="AU716" t="str">
            <v/>
          </cell>
          <cell r="AV716" t="str">
            <v/>
          </cell>
          <cell r="AW716" t="str">
            <v/>
          </cell>
          <cell r="AX716" t="str">
            <v/>
          </cell>
          <cell r="AY716" t="str">
            <v/>
          </cell>
          <cell r="AZ716" t="str">
            <v/>
          </cell>
          <cell r="BA716" t="str">
            <v/>
          </cell>
          <cell r="BB716" t="str">
            <v/>
          </cell>
          <cell r="BC716" t="str">
            <v/>
          </cell>
        </row>
        <row r="717">
          <cell r="B717" t="str">
            <v>RDMEX - Sea</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t="str">
            <v/>
          </cell>
          <cell r="AI717" t="str">
            <v/>
          </cell>
          <cell r="AJ717" t="str">
            <v/>
          </cell>
          <cell r="AK717" t="str">
            <v/>
          </cell>
          <cell r="AL717" t="str">
            <v/>
          </cell>
          <cell r="AM717" t="str">
            <v/>
          </cell>
          <cell r="AN717" t="str">
            <v/>
          </cell>
          <cell r="AO717" t="str">
            <v/>
          </cell>
          <cell r="AP717" t="str">
            <v/>
          </cell>
          <cell r="AQ717" t="str">
            <v/>
          </cell>
          <cell r="AR717" t="str">
            <v/>
          </cell>
          <cell r="AS717" t="str">
            <v/>
          </cell>
          <cell r="AT717" t="str">
            <v/>
          </cell>
          <cell r="AU717" t="str">
            <v/>
          </cell>
          <cell r="AV717" t="str">
            <v/>
          </cell>
          <cell r="AW717" t="str">
            <v/>
          </cell>
          <cell r="AX717" t="str">
            <v/>
          </cell>
          <cell r="AY717" t="str">
            <v/>
          </cell>
          <cell r="AZ717" t="str">
            <v/>
          </cell>
          <cell r="BA717" t="str">
            <v/>
          </cell>
          <cell r="BB717" t="str">
            <v/>
          </cell>
          <cell r="BC717" t="str">
            <v/>
          </cell>
        </row>
        <row r="718">
          <cell r="B718" t="str">
            <v>REGENT - Air</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t="str">
            <v/>
          </cell>
          <cell r="AI718" t="str">
            <v/>
          </cell>
          <cell r="AJ718" t="str">
            <v/>
          </cell>
          <cell r="AK718" t="str">
            <v/>
          </cell>
          <cell r="AL718" t="str">
            <v/>
          </cell>
          <cell r="AM718" t="str">
            <v/>
          </cell>
          <cell r="AN718" t="str">
            <v/>
          </cell>
          <cell r="AO718" t="str">
            <v/>
          </cell>
          <cell r="AP718" t="str">
            <v/>
          </cell>
          <cell r="AQ718" t="str">
            <v/>
          </cell>
          <cell r="AR718" t="str">
            <v/>
          </cell>
          <cell r="AS718" t="str">
            <v/>
          </cell>
          <cell r="AT718" t="str">
            <v/>
          </cell>
          <cell r="AU718" t="str">
            <v/>
          </cell>
          <cell r="AV718" t="str">
            <v/>
          </cell>
          <cell r="AW718" t="str">
            <v/>
          </cell>
          <cell r="AX718" t="str">
            <v/>
          </cell>
          <cell r="AY718" t="str">
            <v/>
          </cell>
          <cell r="AZ718" t="str">
            <v/>
          </cell>
          <cell r="BA718" t="str">
            <v/>
          </cell>
          <cell r="BB718" t="str">
            <v/>
          </cell>
          <cell r="BC718" t="str">
            <v/>
          </cell>
        </row>
        <row r="719">
          <cell r="B719" t="str">
            <v>REGENT - Sea</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t="str">
            <v/>
          </cell>
          <cell r="AI719" t="str">
            <v/>
          </cell>
          <cell r="AJ719" t="str">
            <v/>
          </cell>
          <cell r="AK719" t="str">
            <v/>
          </cell>
          <cell r="AL719" t="str">
            <v/>
          </cell>
          <cell r="AM719" t="str">
            <v/>
          </cell>
          <cell r="AN719" t="str">
            <v/>
          </cell>
          <cell r="AO719" t="str">
            <v/>
          </cell>
          <cell r="AP719" t="str">
            <v/>
          </cell>
          <cell r="AQ719" t="str">
            <v/>
          </cell>
          <cell r="AR719" t="str">
            <v/>
          </cell>
          <cell r="AS719" t="str">
            <v/>
          </cell>
          <cell r="AT719" t="str">
            <v/>
          </cell>
          <cell r="AU719" t="str">
            <v/>
          </cell>
          <cell r="AV719" t="str">
            <v/>
          </cell>
          <cell r="AW719" t="str">
            <v/>
          </cell>
          <cell r="AX719" t="str">
            <v/>
          </cell>
          <cell r="AY719" t="str">
            <v/>
          </cell>
          <cell r="AZ719" t="str">
            <v/>
          </cell>
          <cell r="BA719" t="str">
            <v/>
          </cell>
          <cell r="BB719" t="str">
            <v/>
          </cell>
          <cell r="BC719" t="str">
            <v/>
          </cell>
        </row>
        <row r="720">
          <cell r="B720" t="str">
            <v>RETAIL - Air</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t="str">
            <v/>
          </cell>
          <cell r="AI720" t="str">
            <v/>
          </cell>
          <cell r="AJ720" t="str">
            <v/>
          </cell>
          <cell r="AK720" t="str">
            <v/>
          </cell>
          <cell r="AL720" t="str">
            <v/>
          </cell>
          <cell r="AM720" t="str">
            <v/>
          </cell>
          <cell r="AN720" t="str">
            <v/>
          </cell>
          <cell r="AO720" t="str">
            <v/>
          </cell>
          <cell r="AP720" t="str">
            <v/>
          </cell>
          <cell r="AQ720" t="str">
            <v/>
          </cell>
          <cell r="AR720" t="str">
            <v/>
          </cell>
          <cell r="AS720" t="str">
            <v/>
          </cell>
          <cell r="AT720" t="str">
            <v/>
          </cell>
          <cell r="AU720" t="str">
            <v/>
          </cell>
          <cell r="AV720" t="str">
            <v/>
          </cell>
          <cell r="AW720" t="str">
            <v/>
          </cell>
          <cell r="AX720" t="str">
            <v/>
          </cell>
          <cell r="AY720" t="str">
            <v/>
          </cell>
          <cell r="AZ720" t="str">
            <v/>
          </cell>
          <cell r="BA720" t="str">
            <v/>
          </cell>
          <cell r="BB720" t="str">
            <v/>
          </cell>
          <cell r="BC720" t="str">
            <v/>
          </cell>
        </row>
        <row r="721">
          <cell r="B721" t="str">
            <v>RETAIL - Sea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t="str">
            <v/>
          </cell>
          <cell r="AI721" t="str">
            <v/>
          </cell>
          <cell r="AJ721" t="str">
            <v/>
          </cell>
          <cell r="AK721" t="str">
            <v/>
          </cell>
          <cell r="AL721" t="str">
            <v/>
          </cell>
          <cell r="AM721" t="str">
            <v/>
          </cell>
          <cell r="AN721" t="str">
            <v/>
          </cell>
          <cell r="AO721" t="str">
            <v/>
          </cell>
          <cell r="AP721" t="str">
            <v/>
          </cell>
          <cell r="AQ721" t="str">
            <v/>
          </cell>
          <cell r="AR721" t="str">
            <v/>
          </cell>
          <cell r="AS721" t="str">
            <v/>
          </cell>
          <cell r="AT721" t="str">
            <v/>
          </cell>
          <cell r="AU721" t="str">
            <v/>
          </cell>
          <cell r="AV721" t="str">
            <v/>
          </cell>
          <cell r="AW721" t="str">
            <v/>
          </cell>
          <cell r="AX721" t="str">
            <v/>
          </cell>
          <cell r="AY721" t="str">
            <v/>
          </cell>
          <cell r="AZ721" t="str">
            <v/>
          </cell>
          <cell r="BA721" t="str">
            <v/>
          </cell>
          <cell r="BB721" t="str">
            <v/>
          </cell>
          <cell r="BC721" t="str">
            <v/>
          </cell>
        </row>
        <row r="722">
          <cell r="B722" t="str">
            <v>RH - Air</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1</v>
          </cell>
          <cell r="Y722">
            <v>0</v>
          </cell>
          <cell r="Z722">
            <v>0</v>
          </cell>
          <cell r="AA722">
            <v>0</v>
          </cell>
          <cell r="AB722">
            <v>0</v>
          </cell>
          <cell r="AC722">
            <v>0</v>
          </cell>
          <cell r="AD722">
            <v>0</v>
          </cell>
          <cell r="AE722">
            <v>0</v>
          </cell>
          <cell r="AF722">
            <v>0</v>
          </cell>
          <cell r="AG722">
            <v>0</v>
          </cell>
          <cell r="AH722" t="str">
            <v/>
          </cell>
          <cell r="AI722" t="str">
            <v/>
          </cell>
          <cell r="AJ722" t="str">
            <v/>
          </cell>
          <cell r="AK722" t="str">
            <v/>
          </cell>
          <cell r="AL722" t="str">
            <v/>
          </cell>
          <cell r="AM722" t="str">
            <v/>
          </cell>
          <cell r="AN722" t="str">
            <v/>
          </cell>
          <cell r="AO722" t="str">
            <v/>
          </cell>
          <cell r="AP722" t="str">
            <v/>
          </cell>
          <cell r="AQ722" t="str">
            <v/>
          </cell>
          <cell r="AR722" t="str">
            <v/>
          </cell>
          <cell r="AS722" t="str">
            <v/>
          </cell>
          <cell r="AT722" t="str">
            <v/>
          </cell>
          <cell r="AU722" t="str">
            <v/>
          </cell>
          <cell r="AV722" t="str">
            <v/>
          </cell>
          <cell r="AW722" t="str">
            <v/>
          </cell>
          <cell r="AX722" t="str">
            <v/>
          </cell>
          <cell r="AY722" t="str">
            <v/>
          </cell>
          <cell r="AZ722" t="str">
            <v/>
          </cell>
          <cell r="BA722" t="str">
            <v/>
          </cell>
          <cell r="BB722" t="str">
            <v/>
          </cell>
          <cell r="BC722" t="str">
            <v/>
          </cell>
        </row>
        <row r="723">
          <cell r="B723" t="str">
            <v>RH - Sea</v>
          </cell>
          <cell r="C723">
            <v>91</v>
          </cell>
          <cell r="D723">
            <v>81</v>
          </cell>
          <cell r="E723">
            <v>41</v>
          </cell>
          <cell r="F723">
            <v>20</v>
          </cell>
          <cell r="G723">
            <v>0</v>
          </cell>
          <cell r="H723">
            <v>10</v>
          </cell>
          <cell r="I723">
            <v>58</v>
          </cell>
          <cell r="J723">
            <v>67</v>
          </cell>
          <cell r="K723">
            <v>101</v>
          </cell>
          <cell r="L723">
            <v>77</v>
          </cell>
          <cell r="M723">
            <v>90</v>
          </cell>
          <cell r="N723">
            <v>119</v>
          </cell>
          <cell r="O723">
            <v>107</v>
          </cell>
          <cell r="P723">
            <v>118</v>
          </cell>
          <cell r="Q723">
            <v>149</v>
          </cell>
          <cell r="R723">
            <v>149</v>
          </cell>
          <cell r="S723">
            <v>166</v>
          </cell>
          <cell r="T723">
            <v>107</v>
          </cell>
          <cell r="U723">
            <v>53</v>
          </cell>
          <cell r="V723">
            <v>133</v>
          </cell>
          <cell r="W723">
            <v>145</v>
          </cell>
          <cell r="X723">
            <v>139</v>
          </cell>
          <cell r="Y723">
            <v>139</v>
          </cell>
          <cell r="Z723">
            <v>95</v>
          </cell>
          <cell r="AA723">
            <v>118</v>
          </cell>
          <cell r="AB723">
            <v>128</v>
          </cell>
          <cell r="AC723">
            <v>125</v>
          </cell>
          <cell r="AD723">
            <v>126</v>
          </cell>
          <cell r="AE723">
            <v>115</v>
          </cell>
          <cell r="AF723">
            <v>114</v>
          </cell>
          <cell r="AG723">
            <v>122</v>
          </cell>
          <cell r="AH723" t="str">
            <v/>
          </cell>
          <cell r="AI723" t="str">
            <v/>
          </cell>
          <cell r="AJ723" t="str">
            <v/>
          </cell>
          <cell r="AK723" t="str">
            <v/>
          </cell>
          <cell r="AL723" t="str">
            <v/>
          </cell>
          <cell r="AM723" t="str">
            <v/>
          </cell>
          <cell r="AN723" t="str">
            <v/>
          </cell>
          <cell r="AO723" t="str">
            <v/>
          </cell>
          <cell r="AP723" t="str">
            <v/>
          </cell>
          <cell r="AQ723" t="str">
            <v/>
          </cell>
          <cell r="AR723" t="str">
            <v/>
          </cell>
          <cell r="AS723" t="str">
            <v/>
          </cell>
          <cell r="AT723" t="str">
            <v/>
          </cell>
          <cell r="AU723" t="str">
            <v/>
          </cell>
          <cell r="AV723" t="str">
            <v/>
          </cell>
          <cell r="AW723" t="str">
            <v/>
          </cell>
          <cell r="AX723" t="str">
            <v/>
          </cell>
          <cell r="AY723" t="str">
            <v/>
          </cell>
          <cell r="AZ723" t="str">
            <v/>
          </cell>
          <cell r="BA723" t="str">
            <v/>
          </cell>
          <cell r="BB723" t="str">
            <v/>
          </cell>
          <cell r="BC723" t="str">
            <v/>
          </cell>
        </row>
        <row r="724">
          <cell r="B724" t="str">
            <v>RHPWI - Air</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t="str">
            <v/>
          </cell>
          <cell r="AI724" t="str">
            <v/>
          </cell>
          <cell r="AJ724" t="str">
            <v/>
          </cell>
          <cell r="AK724" t="str">
            <v/>
          </cell>
          <cell r="AL724" t="str">
            <v/>
          </cell>
          <cell r="AM724" t="str">
            <v/>
          </cell>
          <cell r="AN724" t="str">
            <v/>
          </cell>
          <cell r="AO724" t="str">
            <v/>
          </cell>
          <cell r="AP724" t="str">
            <v/>
          </cell>
          <cell r="AQ724" t="str">
            <v/>
          </cell>
          <cell r="AR724" t="str">
            <v/>
          </cell>
          <cell r="AS724" t="str">
            <v/>
          </cell>
          <cell r="AT724" t="str">
            <v/>
          </cell>
          <cell r="AU724" t="str">
            <v/>
          </cell>
          <cell r="AV724" t="str">
            <v/>
          </cell>
          <cell r="AW724" t="str">
            <v/>
          </cell>
          <cell r="AX724" t="str">
            <v/>
          </cell>
          <cell r="AY724" t="str">
            <v/>
          </cell>
          <cell r="AZ724" t="str">
            <v/>
          </cell>
          <cell r="BA724" t="str">
            <v/>
          </cell>
          <cell r="BB724" t="str">
            <v/>
          </cell>
          <cell r="BC724" t="str">
            <v/>
          </cell>
        </row>
        <row r="725">
          <cell r="B725" t="str">
            <v>RHPWI - Sea</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t="str">
            <v/>
          </cell>
          <cell r="AI725" t="str">
            <v/>
          </cell>
          <cell r="AJ725" t="str">
            <v/>
          </cell>
          <cell r="AK725" t="str">
            <v/>
          </cell>
          <cell r="AL725" t="str">
            <v/>
          </cell>
          <cell r="AM725" t="str">
            <v/>
          </cell>
          <cell r="AN725" t="str">
            <v/>
          </cell>
          <cell r="AO725" t="str">
            <v/>
          </cell>
          <cell r="AP725" t="str">
            <v/>
          </cell>
          <cell r="AQ725" t="str">
            <v/>
          </cell>
          <cell r="AR725" t="str">
            <v/>
          </cell>
          <cell r="AS725" t="str">
            <v/>
          </cell>
          <cell r="AT725" t="str">
            <v/>
          </cell>
          <cell r="AU725" t="str">
            <v/>
          </cell>
          <cell r="AV725" t="str">
            <v/>
          </cell>
          <cell r="AW725" t="str">
            <v/>
          </cell>
          <cell r="AX725" t="str">
            <v/>
          </cell>
          <cell r="AY725" t="str">
            <v/>
          </cell>
          <cell r="AZ725" t="str">
            <v/>
          </cell>
          <cell r="BA725" t="str">
            <v/>
          </cell>
          <cell r="BB725" t="str">
            <v/>
          </cell>
          <cell r="BC725" t="str">
            <v/>
          </cell>
        </row>
        <row r="726">
          <cell r="B726" t="str">
            <v>RIDL - Air</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t="str">
            <v/>
          </cell>
          <cell r="AI726" t="str">
            <v/>
          </cell>
          <cell r="AJ726" t="str">
            <v/>
          </cell>
          <cell r="AK726" t="str">
            <v/>
          </cell>
          <cell r="AL726" t="str">
            <v/>
          </cell>
          <cell r="AM726" t="str">
            <v/>
          </cell>
          <cell r="AN726" t="str">
            <v/>
          </cell>
          <cell r="AO726" t="str">
            <v/>
          </cell>
          <cell r="AP726" t="str">
            <v/>
          </cell>
          <cell r="AQ726" t="str">
            <v/>
          </cell>
          <cell r="AR726" t="str">
            <v/>
          </cell>
          <cell r="AS726" t="str">
            <v/>
          </cell>
          <cell r="AT726" t="str">
            <v/>
          </cell>
          <cell r="AU726" t="str">
            <v/>
          </cell>
          <cell r="AV726" t="str">
            <v/>
          </cell>
          <cell r="AW726" t="str">
            <v/>
          </cell>
          <cell r="AX726" t="str">
            <v/>
          </cell>
          <cell r="AY726" t="str">
            <v/>
          </cell>
          <cell r="AZ726" t="str">
            <v/>
          </cell>
          <cell r="BA726" t="str">
            <v/>
          </cell>
          <cell r="BB726" t="str">
            <v/>
          </cell>
          <cell r="BC726" t="str">
            <v/>
          </cell>
        </row>
        <row r="727">
          <cell r="B727" t="str">
            <v>RIDL - Sea</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t="str">
            <v/>
          </cell>
          <cell r="AI727" t="str">
            <v/>
          </cell>
          <cell r="AJ727" t="str">
            <v/>
          </cell>
          <cell r="AK727" t="str">
            <v/>
          </cell>
          <cell r="AL727" t="str">
            <v/>
          </cell>
          <cell r="AM727" t="str">
            <v/>
          </cell>
          <cell r="AN727" t="str">
            <v/>
          </cell>
          <cell r="AO727" t="str">
            <v/>
          </cell>
          <cell r="AP727" t="str">
            <v/>
          </cell>
          <cell r="AQ727" t="str">
            <v/>
          </cell>
          <cell r="AR727" t="str">
            <v/>
          </cell>
          <cell r="AS727" t="str">
            <v/>
          </cell>
          <cell r="AT727" t="str">
            <v/>
          </cell>
          <cell r="AU727" t="str">
            <v/>
          </cell>
          <cell r="AV727" t="str">
            <v/>
          </cell>
          <cell r="AW727" t="str">
            <v/>
          </cell>
          <cell r="AX727" t="str">
            <v/>
          </cell>
          <cell r="AY727" t="str">
            <v/>
          </cell>
          <cell r="AZ727" t="str">
            <v/>
          </cell>
          <cell r="BA727" t="str">
            <v/>
          </cell>
          <cell r="BB727" t="str">
            <v/>
          </cell>
          <cell r="BC727" t="str">
            <v/>
          </cell>
        </row>
        <row r="728">
          <cell r="B728" t="str">
            <v>RIPC - Air</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t="str">
            <v/>
          </cell>
          <cell r="AI728" t="str">
            <v/>
          </cell>
          <cell r="AJ728" t="str">
            <v/>
          </cell>
          <cell r="AK728" t="str">
            <v/>
          </cell>
          <cell r="AL728" t="str">
            <v/>
          </cell>
          <cell r="AM728" t="str">
            <v/>
          </cell>
          <cell r="AN728" t="str">
            <v/>
          </cell>
          <cell r="AO728" t="str">
            <v/>
          </cell>
          <cell r="AP728" t="str">
            <v/>
          </cell>
          <cell r="AQ728" t="str">
            <v/>
          </cell>
          <cell r="AR728" t="str">
            <v/>
          </cell>
          <cell r="AS728" t="str">
            <v/>
          </cell>
          <cell r="AT728" t="str">
            <v/>
          </cell>
          <cell r="AU728" t="str">
            <v/>
          </cell>
          <cell r="AV728" t="str">
            <v/>
          </cell>
          <cell r="AW728" t="str">
            <v/>
          </cell>
          <cell r="AX728" t="str">
            <v/>
          </cell>
          <cell r="AY728" t="str">
            <v/>
          </cell>
          <cell r="AZ728" t="str">
            <v/>
          </cell>
          <cell r="BA728" t="str">
            <v/>
          </cell>
          <cell r="BB728" t="str">
            <v/>
          </cell>
          <cell r="BC728" t="str">
            <v/>
          </cell>
        </row>
        <row r="729">
          <cell r="B729" t="str">
            <v>RIPC - Sea</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t="str">
            <v/>
          </cell>
          <cell r="AI729" t="str">
            <v/>
          </cell>
          <cell r="AJ729" t="str">
            <v/>
          </cell>
          <cell r="AK729" t="str">
            <v/>
          </cell>
          <cell r="AL729" t="str">
            <v/>
          </cell>
          <cell r="AM729" t="str">
            <v/>
          </cell>
          <cell r="AN729" t="str">
            <v/>
          </cell>
          <cell r="AO729" t="str">
            <v/>
          </cell>
          <cell r="AP729" t="str">
            <v/>
          </cell>
          <cell r="AQ729" t="str">
            <v/>
          </cell>
          <cell r="AR729" t="str">
            <v/>
          </cell>
          <cell r="AS729" t="str">
            <v/>
          </cell>
          <cell r="AT729" t="str">
            <v/>
          </cell>
          <cell r="AU729" t="str">
            <v/>
          </cell>
          <cell r="AV729" t="str">
            <v/>
          </cell>
          <cell r="AW729" t="str">
            <v/>
          </cell>
          <cell r="AX729" t="str">
            <v/>
          </cell>
          <cell r="AY729" t="str">
            <v/>
          </cell>
          <cell r="AZ729" t="str">
            <v/>
          </cell>
          <cell r="BA729" t="str">
            <v/>
          </cell>
          <cell r="BB729" t="str">
            <v/>
          </cell>
          <cell r="BC729" t="str">
            <v/>
          </cell>
        </row>
        <row r="730">
          <cell r="B730" t="str">
            <v>RIPP - Air</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t="str">
            <v/>
          </cell>
          <cell r="AI730" t="str">
            <v/>
          </cell>
          <cell r="AJ730" t="str">
            <v/>
          </cell>
          <cell r="AK730" t="str">
            <v/>
          </cell>
          <cell r="AL730" t="str">
            <v/>
          </cell>
          <cell r="AM730" t="str">
            <v/>
          </cell>
          <cell r="AN730" t="str">
            <v/>
          </cell>
          <cell r="AO730" t="str">
            <v/>
          </cell>
          <cell r="AP730" t="str">
            <v/>
          </cell>
          <cell r="AQ730" t="str">
            <v/>
          </cell>
          <cell r="AR730" t="str">
            <v/>
          </cell>
          <cell r="AS730" t="str">
            <v/>
          </cell>
          <cell r="AT730" t="str">
            <v/>
          </cell>
          <cell r="AU730" t="str">
            <v/>
          </cell>
          <cell r="AV730" t="str">
            <v/>
          </cell>
          <cell r="AW730" t="str">
            <v/>
          </cell>
          <cell r="AX730" t="str">
            <v/>
          </cell>
          <cell r="AY730" t="str">
            <v/>
          </cell>
          <cell r="AZ730" t="str">
            <v/>
          </cell>
          <cell r="BA730" t="str">
            <v/>
          </cell>
          <cell r="BB730" t="str">
            <v/>
          </cell>
          <cell r="BC730" t="str">
            <v/>
          </cell>
        </row>
        <row r="731">
          <cell r="B731" t="str">
            <v>RIPP - Sea</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3</v>
          </cell>
          <cell r="AG731">
            <v>0</v>
          </cell>
          <cell r="AH731" t="str">
            <v/>
          </cell>
          <cell r="AI731" t="str">
            <v/>
          </cell>
          <cell r="AJ731" t="str">
            <v/>
          </cell>
          <cell r="AK731" t="str">
            <v/>
          </cell>
          <cell r="AL731" t="str">
            <v/>
          </cell>
          <cell r="AM731" t="str">
            <v/>
          </cell>
          <cell r="AN731" t="str">
            <v/>
          </cell>
          <cell r="AO731" t="str">
            <v/>
          </cell>
          <cell r="AP731" t="str">
            <v/>
          </cell>
          <cell r="AQ731" t="str">
            <v/>
          </cell>
          <cell r="AR731" t="str">
            <v/>
          </cell>
          <cell r="AS731" t="str">
            <v/>
          </cell>
          <cell r="AT731" t="str">
            <v/>
          </cell>
          <cell r="AU731" t="str">
            <v/>
          </cell>
          <cell r="AV731" t="str">
            <v/>
          </cell>
          <cell r="AW731" t="str">
            <v/>
          </cell>
          <cell r="AX731" t="str">
            <v/>
          </cell>
          <cell r="AY731" t="str">
            <v/>
          </cell>
          <cell r="AZ731" t="str">
            <v/>
          </cell>
          <cell r="BA731" t="str">
            <v/>
          </cell>
          <cell r="BB731" t="str">
            <v/>
          </cell>
          <cell r="BC731" t="str">
            <v/>
          </cell>
        </row>
        <row r="732">
          <cell r="B732" t="str">
            <v>RKI - Air</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t="str">
            <v/>
          </cell>
          <cell r="AI732" t="str">
            <v/>
          </cell>
          <cell r="AJ732" t="str">
            <v/>
          </cell>
          <cell r="AK732" t="str">
            <v/>
          </cell>
          <cell r="AL732" t="str">
            <v/>
          </cell>
          <cell r="AM732" t="str">
            <v/>
          </cell>
          <cell r="AN732" t="str">
            <v/>
          </cell>
          <cell r="AO732" t="str">
            <v/>
          </cell>
          <cell r="AP732" t="str">
            <v/>
          </cell>
          <cell r="AQ732" t="str">
            <v/>
          </cell>
          <cell r="AR732" t="str">
            <v/>
          </cell>
          <cell r="AS732" t="str">
            <v/>
          </cell>
          <cell r="AT732" t="str">
            <v/>
          </cell>
          <cell r="AU732" t="str">
            <v/>
          </cell>
          <cell r="AV732" t="str">
            <v/>
          </cell>
          <cell r="AW732" t="str">
            <v/>
          </cell>
          <cell r="AX732" t="str">
            <v/>
          </cell>
          <cell r="AY732" t="str">
            <v/>
          </cell>
          <cell r="AZ732" t="str">
            <v/>
          </cell>
          <cell r="BA732" t="str">
            <v/>
          </cell>
          <cell r="BB732" t="str">
            <v/>
          </cell>
          <cell r="BC732" t="str">
            <v/>
          </cell>
        </row>
        <row r="733">
          <cell r="B733" t="str">
            <v>RKI - Sea</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t="str">
            <v/>
          </cell>
          <cell r="AI733" t="str">
            <v/>
          </cell>
          <cell r="AJ733" t="str">
            <v/>
          </cell>
          <cell r="AK733" t="str">
            <v/>
          </cell>
          <cell r="AL733" t="str">
            <v/>
          </cell>
          <cell r="AM733" t="str">
            <v/>
          </cell>
          <cell r="AN733" t="str">
            <v/>
          </cell>
          <cell r="AO733" t="str">
            <v/>
          </cell>
          <cell r="AP733" t="str">
            <v/>
          </cell>
          <cell r="AQ733" t="str">
            <v/>
          </cell>
          <cell r="AR733" t="str">
            <v/>
          </cell>
          <cell r="AS733" t="str">
            <v/>
          </cell>
          <cell r="AT733" t="str">
            <v/>
          </cell>
          <cell r="AU733" t="str">
            <v/>
          </cell>
          <cell r="AV733" t="str">
            <v/>
          </cell>
          <cell r="AW733" t="str">
            <v/>
          </cell>
          <cell r="AX733" t="str">
            <v/>
          </cell>
          <cell r="AY733" t="str">
            <v/>
          </cell>
          <cell r="AZ733" t="str">
            <v/>
          </cell>
          <cell r="BA733" t="str">
            <v/>
          </cell>
          <cell r="BB733" t="str">
            <v/>
          </cell>
          <cell r="BC733" t="str">
            <v/>
          </cell>
        </row>
        <row r="734">
          <cell r="B734" t="str">
            <v>RLCAN - Air</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t="str">
            <v/>
          </cell>
          <cell r="AI734" t="str">
            <v/>
          </cell>
          <cell r="AJ734" t="str">
            <v/>
          </cell>
          <cell r="AK734" t="str">
            <v/>
          </cell>
          <cell r="AL734" t="str">
            <v/>
          </cell>
          <cell r="AM734" t="str">
            <v/>
          </cell>
          <cell r="AN734" t="str">
            <v/>
          </cell>
          <cell r="AO734" t="str">
            <v/>
          </cell>
          <cell r="AP734" t="str">
            <v/>
          </cell>
          <cell r="AQ734" t="str">
            <v/>
          </cell>
          <cell r="AR734" t="str">
            <v/>
          </cell>
          <cell r="AS734" t="str">
            <v/>
          </cell>
          <cell r="AT734" t="str">
            <v/>
          </cell>
          <cell r="AU734" t="str">
            <v/>
          </cell>
          <cell r="AV734" t="str">
            <v/>
          </cell>
          <cell r="AW734" t="str">
            <v/>
          </cell>
          <cell r="AX734" t="str">
            <v/>
          </cell>
          <cell r="AY734" t="str">
            <v/>
          </cell>
          <cell r="AZ734" t="str">
            <v/>
          </cell>
          <cell r="BA734" t="str">
            <v/>
          </cell>
          <cell r="BB734" t="str">
            <v/>
          </cell>
          <cell r="BC734" t="str">
            <v/>
          </cell>
        </row>
        <row r="735">
          <cell r="B735" t="str">
            <v>RLCAN - Sea</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t="str">
            <v/>
          </cell>
          <cell r="AI735" t="str">
            <v/>
          </cell>
          <cell r="AJ735" t="str">
            <v/>
          </cell>
          <cell r="AK735" t="str">
            <v/>
          </cell>
          <cell r="AL735" t="str">
            <v/>
          </cell>
          <cell r="AM735" t="str">
            <v/>
          </cell>
          <cell r="AN735" t="str">
            <v/>
          </cell>
          <cell r="AO735" t="str">
            <v/>
          </cell>
          <cell r="AP735" t="str">
            <v/>
          </cell>
          <cell r="AQ735" t="str">
            <v/>
          </cell>
          <cell r="AR735" t="str">
            <v/>
          </cell>
          <cell r="AS735" t="str">
            <v/>
          </cell>
          <cell r="AT735" t="str">
            <v/>
          </cell>
          <cell r="AU735" t="str">
            <v/>
          </cell>
          <cell r="AV735" t="str">
            <v/>
          </cell>
          <cell r="AW735" t="str">
            <v/>
          </cell>
          <cell r="AX735" t="str">
            <v/>
          </cell>
          <cell r="AY735" t="str">
            <v/>
          </cell>
          <cell r="AZ735" t="str">
            <v/>
          </cell>
          <cell r="BA735" t="str">
            <v/>
          </cell>
          <cell r="BB735" t="str">
            <v/>
          </cell>
          <cell r="BC735" t="str">
            <v/>
          </cell>
        </row>
        <row r="736">
          <cell r="B736" t="str">
            <v>RLCHLD - Air</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t="str">
            <v/>
          </cell>
          <cell r="AI736" t="str">
            <v/>
          </cell>
          <cell r="AJ736" t="str">
            <v/>
          </cell>
          <cell r="AK736" t="str">
            <v/>
          </cell>
          <cell r="AL736" t="str">
            <v/>
          </cell>
          <cell r="AM736" t="str">
            <v/>
          </cell>
          <cell r="AN736" t="str">
            <v/>
          </cell>
          <cell r="AO736" t="str">
            <v/>
          </cell>
          <cell r="AP736" t="str">
            <v/>
          </cell>
          <cell r="AQ736" t="str">
            <v/>
          </cell>
          <cell r="AR736" t="str">
            <v/>
          </cell>
          <cell r="AS736" t="str">
            <v/>
          </cell>
          <cell r="AT736" t="str">
            <v/>
          </cell>
          <cell r="AU736" t="str">
            <v/>
          </cell>
          <cell r="AV736" t="str">
            <v/>
          </cell>
          <cell r="AW736" t="str">
            <v/>
          </cell>
          <cell r="AX736" t="str">
            <v/>
          </cell>
          <cell r="AY736" t="str">
            <v/>
          </cell>
          <cell r="AZ736" t="str">
            <v/>
          </cell>
          <cell r="BA736" t="str">
            <v/>
          </cell>
          <cell r="BB736" t="str">
            <v/>
          </cell>
          <cell r="BC736" t="str">
            <v/>
          </cell>
        </row>
        <row r="737">
          <cell r="B737" t="str">
            <v>RLCHLD - Sea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t="str">
            <v/>
          </cell>
          <cell r="AI737" t="str">
            <v/>
          </cell>
          <cell r="AJ737" t="str">
            <v/>
          </cell>
          <cell r="AK737" t="str">
            <v/>
          </cell>
          <cell r="AL737" t="str">
            <v/>
          </cell>
          <cell r="AM737" t="str">
            <v/>
          </cell>
          <cell r="AN737" t="str">
            <v/>
          </cell>
          <cell r="AO737" t="str">
            <v/>
          </cell>
          <cell r="AP737" t="str">
            <v/>
          </cell>
          <cell r="AQ737" t="str">
            <v/>
          </cell>
          <cell r="AR737" t="str">
            <v/>
          </cell>
          <cell r="AS737" t="str">
            <v/>
          </cell>
          <cell r="AT737" t="str">
            <v/>
          </cell>
          <cell r="AU737" t="str">
            <v/>
          </cell>
          <cell r="AV737" t="str">
            <v/>
          </cell>
          <cell r="AW737" t="str">
            <v/>
          </cell>
          <cell r="AX737" t="str">
            <v/>
          </cell>
          <cell r="AY737" t="str">
            <v/>
          </cell>
          <cell r="AZ737" t="str">
            <v/>
          </cell>
          <cell r="BA737" t="str">
            <v/>
          </cell>
          <cell r="BB737" t="str">
            <v/>
          </cell>
          <cell r="BC737" t="str">
            <v/>
          </cell>
        </row>
        <row r="738">
          <cell r="B738" t="str">
            <v>RLCORP - Air</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t="str">
            <v/>
          </cell>
          <cell r="AI738" t="str">
            <v/>
          </cell>
          <cell r="AJ738" t="str">
            <v/>
          </cell>
          <cell r="AK738" t="str">
            <v/>
          </cell>
          <cell r="AL738" t="str">
            <v/>
          </cell>
          <cell r="AM738" t="str">
            <v/>
          </cell>
          <cell r="AN738" t="str">
            <v/>
          </cell>
          <cell r="AO738" t="str">
            <v/>
          </cell>
          <cell r="AP738" t="str">
            <v/>
          </cell>
          <cell r="AQ738" t="str">
            <v/>
          </cell>
          <cell r="AR738" t="str">
            <v/>
          </cell>
          <cell r="AS738" t="str">
            <v/>
          </cell>
          <cell r="AT738" t="str">
            <v/>
          </cell>
          <cell r="AU738" t="str">
            <v/>
          </cell>
          <cell r="AV738" t="str">
            <v/>
          </cell>
          <cell r="AW738" t="str">
            <v/>
          </cell>
          <cell r="AX738" t="str">
            <v/>
          </cell>
          <cell r="AY738" t="str">
            <v/>
          </cell>
          <cell r="AZ738" t="str">
            <v/>
          </cell>
          <cell r="BA738" t="str">
            <v/>
          </cell>
          <cell r="BB738" t="str">
            <v/>
          </cell>
          <cell r="BC738" t="str">
            <v/>
          </cell>
        </row>
        <row r="739">
          <cell r="B739" t="str">
            <v>RLCORP - Sea</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t="str">
            <v/>
          </cell>
          <cell r="AI739" t="str">
            <v/>
          </cell>
          <cell r="AJ739" t="str">
            <v/>
          </cell>
          <cell r="AK739" t="str">
            <v/>
          </cell>
          <cell r="AL739" t="str">
            <v/>
          </cell>
          <cell r="AM739" t="str">
            <v/>
          </cell>
          <cell r="AN739" t="str">
            <v/>
          </cell>
          <cell r="AO739" t="str">
            <v/>
          </cell>
          <cell r="AP739" t="str">
            <v/>
          </cell>
          <cell r="AQ739" t="str">
            <v/>
          </cell>
          <cell r="AR739" t="str">
            <v/>
          </cell>
          <cell r="AS739" t="str">
            <v/>
          </cell>
          <cell r="AT739" t="str">
            <v/>
          </cell>
          <cell r="AU739" t="str">
            <v/>
          </cell>
          <cell r="AV739" t="str">
            <v/>
          </cell>
          <cell r="AW739" t="str">
            <v/>
          </cell>
          <cell r="AX739" t="str">
            <v/>
          </cell>
          <cell r="AY739" t="str">
            <v/>
          </cell>
          <cell r="AZ739" t="str">
            <v/>
          </cell>
          <cell r="BA739" t="str">
            <v/>
          </cell>
          <cell r="BB739" t="str">
            <v/>
          </cell>
          <cell r="BC739" t="str">
            <v/>
          </cell>
        </row>
        <row r="740">
          <cell r="B740" t="str">
            <v>RLCW - Air</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t="str">
            <v/>
          </cell>
          <cell r="AI740" t="str">
            <v/>
          </cell>
          <cell r="AJ740" t="str">
            <v/>
          </cell>
          <cell r="AK740" t="str">
            <v/>
          </cell>
          <cell r="AL740" t="str">
            <v/>
          </cell>
          <cell r="AM740" t="str">
            <v/>
          </cell>
          <cell r="AN740" t="str">
            <v/>
          </cell>
          <cell r="AO740" t="str">
            <v/>
          </cell>
          <cell r="AP740" t="str">
            <v/>
          </cell>
          <cell r="AQ740" t="str">
            <v/>
          </cell>
          <cell r="AR740" t="str">
            <v/>
          </cell>
          <cell r="AS740" t="str">
            <v/>
          </cell>
          <cell r="AT740" t="str">
            <v/>
          </cell>
          <cell r="AU740" t="str">
            <v/>
          </cell>
          <cell r="AV740" t="str">
            <v/>
          </cell>
          <cell r="AW740" t="str">
            <v/>
          </cell>
          <cell r="AX740" t="str">
            <v/>
          </cell>
          <cell r="AY740" t="str">
            <v/>
          </cell>
          <cell r="AZ740" t="str">
            <v/>
          </cell>
          <cell r="BA740" t="str">
            <v/>
          </cell>
          <cell r="BB740" t="str">
            <v/>
          </cell>
          <cell r="BC740" t="str">
            <v/>
          </cell>
        </row>
        <row r="741">
          <cell r="B741" t="str">
            <v>RLCW - Sea</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t="str">
            <v/>
          </cell>
          <cell r="AI741" t="str">
            <v/>
          </cell>
          <cell r="AJ741" t="str">
            <v/>
          </cell>
          <cell r="AK741" t="str">
            <v/>
          </cell>
          <cell r="AL741" t="str">
            <v/>
          </cell>
          <cell r="AM741" t="str">
            <v/>
          </cell>
          <cell r="AN741" t="str">
            <v/>
          </cell>
          <cell r="AO741" t="str">
            <v/>
          </cell>
          <cell r="AP741" t="str">
            <v/>
          </cell>
          <cell r="AQ741" t="str">
            <v/>
          </cell>
          <cell r="AR741" t="str">
            <v/>
          </cell>
          <cell r="AS741" t="str">
            <v/>
          </cell>
          <cell r="AT741" t="str">
            <v/>
          </cell>
          <cell r="AU741" t="str">
            <v/>
          </cell>
          <cell r="AV741" t="str">
            <v/>
          </cell>
          <cell r="AW741" t="str">
            <v/>
          </cell>
          <cell r="AX741" t="str">
            <v/>
          </cell>
          <cell r="AY741" t="str">
            <v/>
          </cell>
          <cell r="AZ741" t="str">
            <v/>
          </cell>
          <cell r="BA741" t="str">
            <v/>
          </cell>
          <cell r="BB741" t="str">
            <v/>
          </cell>
          <cell r="BC741" t="str">
            <v/>
          </cell>
        </row>
        <row r="742">
          <cell r="B742" t="str">
            <v>RLDRES - Air</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t="str">
            <v/>
          </cell>
          <cell r="AI742" t="str">
            <v/>
          </cell>
          <cell r="AJ742" t="str">
            <v/>
          </cell>
          <cell r="AK742" t="str">
            <v/>
          </cell>
          <cell r="AL742" t="str">
            <v/>
          </cell>
          <cell r="AM742" t="str">
            <v/>
          </cell>
          <cell r="AN742" t="str">
            <v/>
          </cell>
          <cell r="AO742" t="str">
            <v/>
          </cell>
          <cell r="AP742" t="str">
            <v/>
          </cell>
          <cell r="AQ742" t="str">
            <v/>
          </cell>
          <cell r="AR742" t="str">
            <v/>
          </cell>
          <cell r="AS742" t="str">
            <v/>
          </cell>
          <cell r="AT742" t="str">
            <v/>
          </cell>
          <cell r="AU742" t="str">
            <v/>
          </cell>
          <cell r="AV742" t="str">
            <v/>
          </cell>
          <cell r="AW742" t="str">
            <v/>
          </cell>
          <cell r="AX742" t="str">
            <v/>
          </cell>
          <cell r="AY742" t="str">
            <v/>
          </cell>
          <cell r="AZ742" t="str">
            <v/>
          </cell>
          <cell r="BA742" t="str">
            <v/>
          </cell>
          <cell r="BB742" t="str">
            <v/>
          </cell>
          <cell r="BC742" t="str">
            <v/>
          </cell>
        </row>
        <row r="743">
          <cell r="B743" t="str">
            <v>RLDRES - Sea</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t="str">
            <v/>
          </cell>
          <cell r="AI743" t="str">
            <v/>
          </cell>
          <cell r="AJ743" t="str">
            <v/>
          </cell>
          <cell r="AK743" t="str">
            <v/>
          </cell>
          <cell r="AL743" t="str">
            <v/>
          </cell>
          <cell r="AM743" t="str">
            <v/>
          </cell>
          <cell r="AN743" t="str">
            <v/>
          </cell>
          <cell r="AO743" t="str">
            <v/>
          </cell>
          <cell r="AP743" t="str">
            <v/>
          </cell>
          <cell r="AQ743" t="str">
            <v/>
          </cell>
          <cell r="AR743" t="str">
            <v/>
          </cell>
          <cell r="AS743" t="str">
            <v/>
          </cell>
          <cell r="AT743" t="str">
            <v/>
          </cell>
          <cell r="AU743" t="str">
            <v/>
          </cell>
          <cell r="AV743" t="str">
            <v/>
          </cell>
          <cell r="AW743" t="str">
            <v/>
          </cell>
          <cell r="AX743" t="str">
            <v/>
          </cell>
          <cell r="AY743" t="str">
            <v/>
          </cell>
          <cell r="AZ743" t="str">
            <v/>
          </cell>
          <cell r="BA743" t="str">
            <v/>
          </cell>
          <cell r="BB743" t="str">
            <v/>
          </cell>
          <cell r="BC743" t="str">
            <v/>
          </cell>
        </row>
        <row r="744">
          <cell r="B744" t="str">
            <v>RLFOOT - Air</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t="str">
            <v/>
          </cell>
          <cell r="AI744" t="str">
            <v/>
          </cell>
          <cell r="AJ744" t="str">
            <v/>
          </cell>
          <cell r="AK744" t="str">
            <v/>
          </cell>
          <cell r="AL744" t="str">
            <v/>
          </cell>
          <cell r="AM744" t="str">
            <v/>
          </cell>
          <cell r="AN744" t="str">
            <v/>
          </cell>
          <cell r="AO744" t="str">
            <v/>
          </cell>
          <cell r="AP744" t="str">
            <v/>
          </cell>
          <cell r="AQ744" t="str">
            <v/>
          </cell>
          <cell r="AR744" t="str">
            <v/>
          </cell>
          <cell r="AS744" t="str">
            <v/>
          </cell>
          <cell r="AT744" t="str">
            <v/>
          </cell>
          <cell r="AU744" t="str">
            <v/>
          </cell>
          <cell r="AV744" t="str">
            <v/>
          </cell>
          <cell r="AW744" t="str">
            <v/>
          </cell>
          <cell r="AX744" t="str">
            <v/>
          </cell>
          <cell r="AY744" t="str">
            <v/>
          </cell>
          <cell r="AZ744" t="str">
            <v/>
          </cell>
          <cell r="BA744" t="str">
            <v/>
          </cell>
          <cell r="BB744" t="str">
            <v/>
          </cell>
          <cell r="BC744" t="str">
            <v/>
          </cell>
        </row>
        <row r="745">
          <cell r="B745" t="str">
            <v>RLFOOT - Sea</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t="str">
            <v/>
          </cell>
          <cell r="AI745" t="str">
            <v/>
          </cell>
          <cell r="AJ745" t="str">
            <v/>
          </cell>
          <cell r="AK745" t="str">
            <v/>
          </cell>
          <cell r="AL745" t="str">
            <v/>
          </cell>
          <cell r="AM745" t="str">
            <v/>
          </cell>
          <cell r="AN745" t="str">
            <v/>
          </cell>
          <cell r="AO745" t="str">
            <v/>
          </cell>
          <cell r="AP745" t="str">
            <v/>
          </cell>
          <cell r="AQ745" t="str">
            <v/>
          </cell>
          <cell r="AR745" t="str">
            <v/>
          </cell>
          <cell r="AS745" t="str">
            <v/>
          </cell>
          <cell r="AT745" t="str">
            <v/>
          </cell>
          <cell r="AU745" t="str">
            <v/>
          </cell>
          <cell r="AV745" t="str">
            <v/>
          </cell>
          <cell r="AW745" t="str">
            <v/>
          </cell>
          <cell r="AX745" t="str">
            <v/>
          </cell>
          <cell r="AY745" t="str">
            <v/>
          </cell>
          <cell r="AZ745" t="str">
            <v/>
          </cell>
          <cell r="BA745" t="str">
            <v/>
          </cell>
          <cell r="BB745" t="str">
            <v/>
          </cell>
          <cell r="BC745" t="str">
            <v/>
          </cell>
        </row>
        <row r="746">
          <cell r="B746" t="str">
            <v>RLFTWR - Air</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t="str">
            <v/>
          </cell>
          <cell r="AI746" t="str">
            <v/>
          </cell>
          <cell r="AJ746" t="str">
            <v/>
          </cell>
          <cell r="AK746" t="str">
            <v/>
          </cell>
          <cell r="AL746" t="str">
            <v/>
          </cell>
          <cell r="AM746" t="str">
            <v/>
          </cell>
          <cell r="AN746" t="str">
            <v/>
          </cell>
          <cell r="AO746" t="str">
            <v/>
          </cell>
          <cell r="AP746" t="str">
            <v/>
          </cell>
          <cell r="AQ746" t="str">
            <v/>
          </cell>
          <cell r="AR746" t="str">
            <v/>
          </cell>
          <cell r="AS746" t="str">
            <v/>
          </cell>
          <cell r="AT746" t="str">
            <v/>
          </cell>
          <cell r="AU746" t="str">
            <v/>
          </cell>
          <cell r="AV746" t="str">
            <v/>
          </cell>
          <cell r="AW746" t="str">
            <v/>
          </cell>
          <cell r="AX746" t="str">
            <v/>
          </cell>
          <cell r="AY746" t="str">
            <v/>
          </cell>
          <cell r="AZ746" t="str">
            <v/>
          </cell>
          <cell r="BA746" t="str">
            <v/>
          </cell>
          <cell r="BB746" t="str">
            <v/>
          </cell>
          <cell r="BC746" t="str">
            <v/>
          </cell>
        </row>
        <row r="747">
          <cell r="B747" t="str">
            <v>RLFTWR - Sea</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t="str">
            <v/>
          </cell>
          <cell r="AI747" t="str">
            <v/>
          </cell>
          <cell r="AJ747" t="str">
            <v/>
          </cell>
          <cell r="AK747" t="str">
            <v/>
          </cell>
          <cell r="AL747" t="str">
            <v/>
          </cell>
          <cell r="AM747" t="str">
            <v/>
          </cell>
          <cell r="AN747" t="str">
            <v/>
          </cell>
          <cell r="AO747" t="str">
            <v/>
          </cell>
          <cell r="AP747" t="str">
            <v/>
          </cell>
          <cell r="AQ747" t="str">
            <v/>
          </cell>
          <cell r="AR747" t="str">
            <v/>
          </cell>
          <cell r="AS747" t="str">
            <v/>
          </cell>
          <cell r="AT747" t="str">
            <v/>
          </cell>
          <cell r="AU747" t="str">
            <v/>
          </cell>
          <cell r="AV747" t="str">
            <v/>
          </cell>
          <cell r="AW747" t="str">
            <v/>
          </cell>
          <cell r="AX747" t="str">
            <v/>
          </cell>
          <cell r="AY747" t="str">
            <v/>
          </cell>
          <cell r="AZ747" t="str">
            <v/>
          </cell>
          <cell r="BA747" t="str">
            <v/>
          </cell>
          <cell r="BB747" t="str">
            <v/>
          </cell>
          <cell r="BC747" t="str">
            <v/>
          </cell>
        </row>
        <row r="748">
          <cell r="B748" t="str">
            <v>RLHOME - Air</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t="str">
            <v/>
          </cell>
          <cell r="AI748" t="str">
            <v/>
          </cell>
          <cell r="AJ748" t="str">
            <v/>
          </cell>
          <cell r="AK748" t="str">
            <v/>
          </cell>
          <cell r="AL748" t="str">
            <v/>
          </cell>
          <cell r="AM748" t="str">
            <v/>
          </cell>
          <cell r="AN748" t="str">
            <v/>
          </cell>
          <cell r="AO748" t="str">
            <v/>
          </cell>
          <cell r="AP748" t="str">
            <v/>
          </cell>
          <cell r="AQ748" t="str">
            <v/>
          </cell>
          <cell r="AR748" t="str">
            <v/>
          </cell>
          <cell r="AS748" t="str">
            <v/>
          </cell>
          <cell r="AT748" t="str">
            <v/>
          </cell>
          <cell r="AU748" t="str">
            <v/>
          </cell>
          <cell r="AV748" t="str">
            <v/>
          </cell>
          <cell r="AW748" t="str">
            <v/>
          </cell>
          <cell r="AX748" t="str">
            <v/>
          </cell>
          <cell r="AY748" t="str">
            <v/>
          </cell>
          <cell r="AZ748" t="str">
            <v/>
          </cell>
          <cell r="BA748" t="str">
            <v/>
          </cell>
          <cell r="BB748" t="str">
            <v/>
          </cell>
          <cell r="BC748" t="str">
            <v/>
          </cell>
        </row>
        <row r="749">
          <cell r="B749" t="str">
            <v>RLHOME - Sea</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t="str">
            <v/>
          </cell>
          <cell r="AI749" t="str">
            <v/>
          </cell>
          <cell r="AJ749" t="str">
            <v/>
          </cell>
          <cell r="AK749" t="str">
            <v/>
          </cell>
          <cell r="AL749" t="str">
            <v/>
          </cell>
          <cell r="AM749" t="str">
            <v/>
          </cell>
          <cell r="AN749" t="str">
            <v/>
          </cell>
          <cell r="AO749" t="str">
            <v/>
          </cell>
          <cell r="AP749" t="str">
            <v/>
          </cell>
          <cell r="AQ749" t="str">
            <v/>
          </cell>
          <cell r="AR749" t="str">
            <v/>
          </cell>
          <cell r="AS749" t="str">
            <v/>
          </cell>
          <cell r="AT749" t="str">
            <v/>
          </cell>
          <cell r="AU749" t="str">
            <v/>
          </cell>
          <cell r="AV749" t="str">
            <v/>
          </cell>
          <cell r="AW749" t="str">
            <v/>
          </cell>
          <cell r="AX749" t="str">
            <v/>
          </cell>
          <cell r="AY749" t="str">
            <v/>
          </cell>
          <cell r="AZ749" t="str">
            <v/>
          </cell>
          <cell r="BA749" t="str">
            <v/>
          </cell>
          <cell r="BB749" t="str">
            <v/>
          </cell>
          <cell r="BC749" t="str">
            <v/>
          </cell>
        </row>
        <row r="750">
          <cell r="B750" t="str">
            <v>RLHP - Air</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t="str">
            <v/>
          </cell>
          <cell r="AI750" t="str">
            <v/>
          </cell>
          <cell r="AJ750" t="str">
            <v/>
          </cell>
          <cell r="AK750" t="str">
            <v/>
          </cell>
          <cell r="AL750" t="str">
            <v/>
          </cell>
          <cell r="AM750" t="str">
            <v/>
          </cell>
          <cell r="AN750" t="str">
            <v/>
          </cell>
          <cell r="AO750" t="str">
            <v/>
          </cell>
          <cell r="AP750" t="str">
            <v/>
          </cell>
          <cell r="AQ750" t="str">
            <v/>
          </cell>
          <cell r="AR750" t="str">
            <v/>
          </cell>
          <cell r="AS750" t="str">
            <v/>
          </cell>
          <cell r="AT750" t="str">
            <v/>
          </cell>
          <cell r="AU750" t="str">
            <v/>
          </cell>
          <cell r="AV750" t="str">
            <v/>
          </cell>
          <cell r="AW750" t="str">
            <v/>
          </cell>
          <cell r="AX750" t="str">
            <v/>
          </cell>
          <cell r="AY750" t="str">
            <v/>
          </cell>
          <cell r="AZ750" t="str">
            <v/>
          </cell>
          <cell r="BA750" t="str">
            <v/>
          </cell>
          <cell r="BB750" t="str">
            <v/>
          </cell>
          <cell r="BC750" t="str">
            <v/>
          </cell>
        </row>
        <row r="751">
          <cell r="B751" t="str">
            <v>RLHP - Sea</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t="str">
            <v/>
          </cell>
          <cell r="AI751" t="str">
            <v/>
          </cell>
          <cell r="AJ751" t="str">
            <v/>
          </cell>
          <cell r="AK751" t="str">
            <v/>
          </cell>
          <cell r="AL751" t="str">
            <v/>
          </cell>
          <cell r="AM751" t="str">
            <v/>
          </cell>
          <cell r="AN751" t="str">
            <v/>
          </cell>
          <cell r="AO751" t="str">
            <v/>
          </cell>
          <cell r="AP751" t="str">
            <v/>
          </cell>
          <cell r="AQ751" t="str">
            <v/>
          </cell>
          <cell r="AR751" t="str">
            <v/>
          </cell>
          <cell r="AS751" t="str">
            <v/>
          </cell>
          <cell r="AT751" t="str">
            <v/>
          </cell>
          <cell r="AU751" t="str">
            <v/>
          </cell>
          <cell r="AV751" t="str">
            <v/>
          </cell>
          <cell r="AW751" t="str">
            <v/>
          </cell>
          <cell r="AX751" t="str">
            <v/>
          </cell>
          <cell r="AY751" t="str">
            <v/>
          </cell>
          <cell r="AZ751" t="str">
            <v/>
          </cell>
          <cell r="BA751" t="str">
            <v/>
          </cell>
          <cell r="BB751" t="str">
            <v/>
          </cell>
          <cell r="BC751" t="str">
            <v/>
          </cell>
        </row>
        <row r="752">
          <cell r="B752" t="str">
            <v>RLHW - Air</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t="str">
            <v/>
          </cell>
          <cell r="AI752" t="str">
            <v/>
          </cell>
          <cell r="AJ752" t="str">
            <v/>
          </cell>
          <cell r="AK752" t="str">
            <v/>
          </cell>
          <cell r="AL752" t="str">
            <v/>
          </cell>
          <cell r="AM752" t="str">
            <v/>
          </cell>
          <cell r="AN752" t="str">
            <v/>
          </cell>
          <cell r="AO752" t="str">
            <v/>
          </cell>
          <cell r="AP752" t="str">
            <v/>
          </cell>
          <cell r="AQ752" t="str">
            <v/>
          </cell>
          <cell r="AR752" t="str">
            <v/>
          </cell>
          <cell r="AS752" t="str">
            <v/>
          </cell>
          <cell r="AT752" t="str">
            <v/>
          </cell>
          <cell r="AU752" t="str">
            <v/>
          </cell>
          <cell r="AV752" t="str">
            <v/>
          </cell>
          <cell r="AW752" t="str">
            <v/>
          </cell>
          <cell r="AX752" t="str">
            <v/>
          </cell>
          <cell r="AY752" t="str">
            <v/>
          </cell>
          <cell r="AZ752" t="str">
            <v/>
          </cell>
          <cell r="BA752" t="str">
            <v/>
          </cell>
          <cell r="BB752" t="str">
            <v/>
          </cell>
          <cell r="BC752" t="str">
            <v/>
          </cell>
        </row>
        <row r="753">
          <cell r="B753" t="str">
            <v>RLHW - Sea</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t="str">
            <v/>
          </cell>
          <cell r="AI753" t="str">
            <v/>
          </cell>
          <cell r="AJ753" t="str">
            <v/>
          </cell>
          <cell r="AK753" t="str">
            <v/>
          </cell>
          <cell r="AL753" t="str">
            <v/>
          </cell>
          <cell r="AM753" t="str">
            <v/>
          </cell>
          <cell r="AN753" t="str">
            <v/>
          </cell>
          <cell r="AO753" t="str">
            <v/>
          </cell>
          <cell r="AP753" t="str">
            <v/>
          </cell>
          <cell r="AQ753" t="str">
            <v/>
          </cell>
          <cell r="AR753" t="str">
            <v/>
          </cell>
          <cell r="AS753" t="str">
            <v/>
          </cell>
          <cell r="AT753" t="str">
            <v/>
          </cell>
          <cell r="AU753" t="str">
            <v/>
          </cell>
          <cell r="AV753" t="str">
            <v/>
          </cell>
          <cell r="AW753" t="str">
            <v/>
          </cell>
          <cell r="AX753" t="str">
            <v/>
          </cell>
          <cell r="AY753" t="str">
            <v/>
          </cell>
          <cell r="AZ753" t="str">
            <v/>
          </cell>
          <cell r="BA753" t="str">
            <v/>
          </cell>
          <cell r="BB753" t="str">
            <v/>
          </cell>
          <cell r="BC753" t="str">
            <v/>
          </cell>
        </row>
        <row r="754">
          <cell r="B754" t="str">
            <v>RLJEAN - Air</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t="str">
            <v/>
          </cell>
          <cell r="AI754" t="str">
            <v/>
          </cell>
          <cell r="AJ754" t="str">
            <v/>
          </cell>
          <cell r="AK754" t="str">
            <v/>
          </cell>
          <cell r="AL754" t="str">
            <v/>
          </cell>
          <cell r="AM754" t="str">
            <v/>
          </cell>
          <cell r="AN754" t="str">
            <v/>
          </cell>
          <cell r="AO754" t="str">
            <v/>
          </cell>
          <cell r="AP754" t="str">
            <v/>
          </cell>
          <cell r="AQ754" t="str">
            <v/>
          </cell>
          <cell r="AR754" t="str">
            <v/>
          </cell>
          <cell r="AS754" t="str">
            <v/>
          </cell>
          <cell r="AT754" t="str">
            <v/>
          </cell>
          <cell r="AU754" t="str">
            <v/>
          </cell>
          <cell r="AV754" t="str">
            <v/>
          </cell>
          <cell r="AW754" t="str">
            <v/>
          </cell>
          <cell r="AX754" t="str">
            <v/>
          </cell>
          <cell r="AY754" t="str">
            <v/>
          </cell>
          <cell r="AZ754" t="str">
            <v/>
          </cell>
          <cell r="BA754" t="str">
            <v/>
          </cell>
          <cell r="BB754" t="str">
            <v/>
          </cell>
          <cell r="BC754" t="str">
            <v/>
          </cell>
        </row>
        <row r="755">
          <cell r="B755" t="str">
            <v>RLJEAN - Sea</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t="str">
            <v/>
          </cell>
          <cell r="AI755" t="str">
            <v/>
          </cell>
          <cell r="AJ755" t="str">
            <v/>
          </cell>
          <cell r="AK755" t="str">
            <v/>
          </cell>
          <cell r="AL755" t="str">
            <v/>
          </cell>
          <cell r="AM755" t="str">
            <v/>
          </cell>
          <cell r="AN755" t="str">
            <v/>
          </cell>
          <cell r="AO755" t="str">
            <v/>
          </cell>
          <cell r="AP755" t="str">
            <v/>
          </cell>
          <cell r="AQ755" t="str">
            <v/>
          </cell>
          <cell r="AR755" t="str">
            <v/>
          </cell>
          <cell r="AS755" t="str">
            <v/>
          </cell>
          <cell r="AT755" t="str">
            <v/>
          </cell>
          <cell r="AU755" t="str">
            <v/>
          </cell>
          <cell r="AV755" t="str">
            <v/>
          </cell>
          <cell r="AW755" t="str">
            <v/>
          </cell>
          <cell r="AX755" t="str">
            <v/>
          </cell>
          <cell r="AY755" t="str">
            <v/>
          </cell>
          <cell r="AZ755" t="str">
            <v/>
          </cell>
          <cell r="BA755" t="str">
            <v/>
          </cell>
          <cell r="BB755" t="str">
            <v/>
          </cell>
          <cell r="BC755" t="str">
            <v/>
          </cell>
        </row>
        <row r="756">
          <cell r="B756" t="str">
            <v>RLLGA - Air</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t="str">
            <v/>
          </cell>
          <cell r="AI756" t="str">
            <v/>
          </cell>
          <cell r="AJ756" t="str">
            <v/>
          </cell>
          <cell r="AK756" t="str">
            <v/>
          </cell>
          <cell r="AL756" t="str">
            <v/>
          </cell>
          <cell r="AM756" t="str">
            <v/>
          </cell>
          <cell r="AN756" t="str">
            <v/>
          </cell>
          <cell r="AO756" t="str">
            <v/>
          </cell>
          <cell r="AP756" t="str">
            <v/>
          </cell>
          <cell r="AQ756" t="str">
            <v/>
          </cell>
          <cell r="AR756" t="str">
            <v/>
          </cell>
          <cell r="AS756" t="str">
            <v/>
          </cell>
          <cell r="AT756" t="str">
            <v/>
          </cell>
          <cell r="AU756" t="str">
            <v/>
          </cell>
          <cell r="AV756" t="str">
            <v/>
          </cell>
          <cell r="AW756" t="str">
            <v/>
          </cell>
          <cell r="AX756" t="str">
            <v/>
          </cell>
          <cell r="AY756" t="str">
            <v/>
          </cell>
          <cell r="AZ756" t="str">
            <v/>
          </cell>
          <cell r="BA756" t="str">
            <v/>
          </cell>
          <cell r="BB756" t="str">
            <v/>
          </cell>
          <cell r="BC756" t="str">
            <v/>
          </cell>
        </row>
        <row r="757">
          <cell r="B757" t="str">
            <v>RLLGA - Sea</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t="str">
            <v/>
          </cell>
          <cell r="AI757" t="str">
            <v/>
          </cell>
          <cell r="AJ757" t="str">
            <v/>
          </cell>
          <cell r="AK757" t="str">
            <v/>
          </cell>
          <cell r="AL757" t="str">
            <v/>
          </cell>
          <cell r="AM757" t="str">
            <v/>
          </cell>
          <cell r="AN757" t="str">
            <v/>
          </cell>
          <cell r="AO757" t="str">
            <v/>
          </cell>
          <cell r="AP757" t="str">
            <v/>
          </cell>
          <cell r="AQ757" t="str">
            <v/>
          </cell>
          <cell r="AR757" t="str">
            <v/>
          </cell>
          <cell r="AS757" t="str">
            <v/>
          </cell>
          <cell r="AT757" t="str">
            <v/>
          </cell>
          <cell r="AU757" t="str">
            <v/>
          </cell>
          <cell r="AV757" t="str">
            <v/>
          </cell>
          <cell r="AW757" t="str">
            <v/>
          </cell>
          <cell r="AX757" t="str">
            <v/>
          </cell>
          <cell r="AY757" t="str">
            <v/>
          </cell>
          <cell r="AZ757" t="str">
            <v/>
          </cell>
          <cell r="BA757" t="str">
            <v/>
          </cell>
          <cell r="BB757" t="str">
            <v/>
          </cell>
          <cell r="BC757" t="str">
            <v/>
          </cell>
        </row>
        <row r="758">
          <cell r="B758" t="str">
            <v>RLRETL - Air</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t="str">
            <v/>
          </cell>
          <cell r="AI758" t="str">
            <v/>
          </cell>
          <cell r="AJ758" t="str">
            <v/>
          </cell>
          <cell r="AK758" t="str">
            <v/>
          </cell>
          <cell r="AL758" t="str">
            <v/>
          </cell>
          <cell r="AM758" t="str">
            <v/>
          </cell>
          <cell r="AN758" t="str">
            <v/>
          </cell>
          <cell r="AO758" t="str">
            <v/>
          </cell>
          <cell r="AP758" t="str">
            <v/>
          </cell>
          <cell r="AQ758" t="str">
            <v/>
          </cell>
          <cell r="AR758" t="str">
            <v/>
          </cell>
          <cell r="AS758" t="str">
            <v/>
          </cell>
          <cell r="AT758" t="str">
            <v/>
          </cell>
          <cell r="AU758" t="str">
            <v/>
          </cell>
          <cell r="AV758" t="str">
            <v/>
          </cell>
          <cell r="AW758" t="str">
            <v/>
          </cell>
          <cell r="AX758" t="str">
            <v/>
          </cell>
          <cell r="AY758" t="str">
            <v/>
          </cell>
          <cell r="AZ758" t="str">
            <v/>
          </cell>
          <cell r="BA758" t="str">
            <v/>
          </cell>
          <cell r="BB758" t="str">
            <v/>
          </cell>
          <cell r="BC758" t="str">
            <v/>
          </cell>
        </row>
        <row r="759">
          <cell r="B759" t="str">
            <v>RLRETL - Sea</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t="str">
            <v/>
          </cell>
          <cell r="AI759" t="str">
            <v/>
          </cell>
          <cell r="AJ759" t="str">
            <v/>
          </cell>
          <cell r="AK759" t="str">
            <v/>
          </cell>
          <cell r="AL759" t="str">
            <v/>
          </cell>
          <cell r="AM759" t="str">
            <v/>
          </cell>
          <cell r="AN759" t="str">
            <v/>
          </cell>
          <cell r="AO759" t="str">
            <v/>
          </cell>
          <cell r="AP759" t="str">
            <v/>
          </cell>
          <cell r="AQ759" t="str">
            <v/>
          </cell>
          <cell r="AR759" t="str">
            <v/>
          </cell>
          <cell r="AS759" t="str">
            <v/>
          </cell>
          <cell r="AT759" t="str">
            <v/>
          </cell>
          <cell r="AU759" t="str">
            <v/>
          </cell>
          <cell r="AV759" t="str">
            <v/>
          </cell>
          <cell r="AW759" t="str">
            <v/>
          </cell>
          <cell r="AX759" t="str">
            <v/>
          </cell>
          <cell r="AY759" t="str">
            <v/>
          </cell>
          <cell r="AZ759" t="str">
            <v/>
          </cell>
          <cell r="BA759" t="str">
            <v/>
          </cell>
          <cell r="BB759" t="str">
            <v/>
          </cell>
          <cell r="BC759" t="str">
            <v/>
          </cell>
        </row>
        <row r="760">
          <cell r="B760" t="str">
            <v>RLW - Air</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t="str">
            <v/>
          </cell>
          <cell r="AI760" t="str">
            <v/>
          </cell>
          <cell r="AJ760" t="str">
            <v/>
          </cell>
          <cell r="AK760" t="str">
            <v/>
          </cell>
          <cell r="AL760" t="str">
            <v/>
          </cell>
          <cell r="AM760" t="str">
            <v/>
          </cell>
          <cell r="AN760" t="str">
            <v/>
          </cell>
          <cell r="AO760" t="str">
            <v/>
          </cell>
          <cell r="AP760" t="str">
            <v/>
          </cell>
          <cell r="AQ760" t="str">
            <v/>
          </cell>
          <cell r="AR760" t="str">
            <v/>
          </cell>
          <cell r="AS760" t="str">
            <v/>
          </cell>
          <cell r="AT760" t="str">
            <v/>
          </cell>
          <cell r="AU760" t="str">
            <v/>
          </cell>
          <cell r="AV760" t="str">
            <v/>
          </cell>
          <cell r="AW760" t="str">
            <v/>
          </cell>
          <cell r="AX760" t="str">
            <v/>
          </cell>
          <cell r="AY760" t="str">
            <v/>
          </cell>
          <cell r="AZ760" t="str">
            <v/>
          </cell>
          <cell r="BA760" t="str">
            <v/>
          </cell>
          <cell r="BB760" t="str">
            <v/>
          </cell>
          <cell r="BC760" t="str">
            <v/>
          </cell>
        </row>
        <row r="761">
          <cell r="B761" t="str">
            <v>RLW - Sea</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t="str">
            <v/>
          </cell>
          <cell r="AI761" t="str">
            <v/>
          </cell>
          <cell r="AJ761" t="str">
            <v/>
          </cell>
          <cell r="AK761" t="str">
            <v/>
          </cell>
          <cell r="AL761" t="str">
            <v/>
          </cell>
          <cell r="AM761" t="str">
            <v/>
          </cell>
          <cell r="AN761" t="str">
            <v/>
          </cell>
          <cell r="AO761" t="str">
            <v/>
          </cell>
          <cell r="AP761" t="str">
            <v/>
          </cell>
          <cell r="AQ761" t="str">
            <v/>
          </cell>
          <cell r="AR761" t="str">
            <v/>
          </cell>
          <cell r="AS761" t="str">
            <v/>
          </cell>
          <cell r="AT761" t="str">
            <v/>
          </cell>
          <cell r="AU761" t="str">
            <v/>
          </cell>
          <cell r="AV761" t="str">
            <v/>
          </cell>
          <cell r="AW761" t="str">
            <v/>
          </cell>
          <cell r="AX761" t="str">
            <v/>
          </cell>
          <cell r="AY761" t="str">
            <v/>
          </cell>
          <cell r="AZ761" t="str">
            <v/>
          </cell>
          <cell r="BA761" t="str">
            <v/>
          </cell>
          <cell r="BB761" t="str">
            <v/>
          </cell>
          <cell r="BC761" t="str">
            <v/>
          </cell>
        </row>
        <row r="762">
          <cell r="B762" t="str">
            <v>RLWOM - Air</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t="str">
            <v/>
          </cell>
          <cell r="AI762" t="str">
            <v/>
          </cell>
          <cell r="AJ762" t="str">
            <v/>
          </cell>
          <cell r="AK762" t="str">
            <v/>
          </cell>
          <cell r="AL762" t="str">
            <v/>
          </cell>
          <cell r="AM762" t="str">
            <v/>
          </cell>
          <cell r="AN762" t="str">
            <v/>
          </cell>
          <cell r="AO762" t="str">
            <v/>
          </cell>
          <cell r="AP762" t="str">
            <v/>
          </cell>
          <cell r="AQ762" t="str">
            <v/>
          </cell>
          <cell r="AR762" t="str">
            <v/>
          </cell>
          <cell r="AS762" t="str">
            <v/>
          </cell>
          <cell r="AT762" t="str">
            <v/>
          </cell>
          <cell r="AU762" t="str">
            <v/>
          </cell>
          <cell r="AV762" t="str">
            <v/>
          </cell>
          <cell r="AW762" t="str">
            <v/>
          </cell>
          <cell r="AX762" t="str">
            <v/>
          </cell>
          <cell r="AY762" t="str">
            <v/>
          </cell>
          <cell r="AZ762" t="str">
            <v/>
          </cell>
          <cell r="BA762" t="str">
            <v/>
          </cell>
          <cell r="BB762" t="str">
            <v/>
          </cell>
          <cell r="BC762" t="str">
            <v/>
          </cell>
        </row>
        <row r="763">
          <cell r="B763" t="str">
            <v>RLWOM - Sea</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t="str">
            <v/>
          </cell>
          <cell r="AI763" t="str">
            <v/>
          </cell>
          <cell r="AJ763" t="str">
            <v/>
          </cell>
          <cell r="AK763" t="str">
            <v/>
          </cell>
          <cell r="AL763" t="str">
            <v/>
          </cell>
          <cell r="AM763" t="str">
            <v/>
          </cell>
          <cell r="AN763" t="str">
            <v/>
          </cell>
          <cell r="AO763" t="str">
            <v/>
          </cell>
          <cell r="AP763" t="str">
            <v/>
          </cell>
          <cell r="AQ763" t="str">
            <v/>
          </cell>
          <cell r="AR763" t="str">
            <v/>
          </cell>
          <cell r="AS763" t="str">
            <v/>
          </cell>
          <cell r="AT763" t="str">
            <v/>
          </cell>
          <cell r="AU763" t="str">
            <v/>
          </cell>
          <cell r="AV763" t="str">
            <v/>
          </cell>
          <cell r="AW763" t="str">
            <v/>
          </cell>
          <cell r="AX763" t="str">
            <v/>
          </cell>
          <cell r="AY763" t="str">
            <v/>
          </cell>
          <cell r="AZ763" t="str">
            <v/>
          </cell>
          <cell r="BA763" t="str">
            <v/>
          </cell>
          <cell r="BB763" t="str">
            <v/>
          </cell>
          <cell r="BC763" t="str">
            <v/>
          </cell>
        </row>
        <row r="764">
          <cell r="B764" t="str">
            <v>RMCA - Air</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t="str">
            <v/>
          </cell>
          <cell r="AI764" t="str">
            <v/>
          </cell>
          <cell r="AJ764" t="str">
            <v/>
          </cell>
          <cell r="AK764" t="str">
            <v/>
          </cell>
          <cell r="AL764" t="str">
            <v/>
          </cell>
          <cell r="AM764" t="str">
            <v/>
          </cell>
          <cell r="AN764" t="str">
            <v/>
          </cell>
          <cell r="AO764" t="str">
            <v/>
          </cell>
          <cell r="AP764" t="str">
            <v/>
          </cell>
          <cell r="AQ764" t="str">
            <v/>
          </cell>
          <cell r="AR764" t="str">
            <v/>
          </cell>
          <cell r="AS764" t="str">
            <v/>
          </cell>
          <cell r="AT764" t="str">
            <v/>
          </cell>
          <cell r="AU764" t="str">
            <v/>
          </cell>
          <cell r="AV764" t="str">
            <v/>
          </cell>
          <cell r="AW764" t="str">
            <v/>
          </cell>
          <cell r="AX764" t="str">
            <v/>
          </cell>
          <cell r="AY764" t="str">
            <v/>
          </cell>
          <cell r="AZ764" t="str">
            <v/>
          </cell>
          <cell r="BA764" t="str">
            <v/>
          </cell>
          <cell r="BB764" t="str">
            <v/>
          </cell>
          <cell r="BC764" t="str">
            <v/>
          </cell>
        </row>
        <row r="765">
          <cell r="B765" t="str">
            <v>RMCA - Sea</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t="str">
            <v/>
          </cell>
          <cell r="AI765" t="str">
            <v/>
          </cell>
          <cell r="AJ765" t="str">
            <v/>
          </cell>
          <cell r="AK765" t="str">
            <v/>
          </cell>
          <cell r="AL765" t="str">
            <v/>
          </cell>
          <cell r="AM765" t="str">
            <v/>
          </cell>
          <cell r="AN765" t="str">
            <v/>
          </cell>
          <cell r="AO765" t="str">
            <v/>
          </cell>
          <cell r="AP765" t="str">
            <v/>
          </cell>
          <cell r="AQ765" t="str">
            <v/>
          </cell>
          <cell r="AR765" t="str">
            <v/>
          </cell>
          <cell r="AS765" t="str">
            <v/>
          </cell>
          <cell r="AT765" t="str">
            <v/>
          </cell>
          <cell r="AU765" t="str">
            <v/>
          </cell>
          <cell r="AV765" t="str">
            <v/>
          </cell>
          <cell r="AW765" t="str">
            <v/>
          </cell>
          <cell r="AX765" t="str">
            <v/>
          </cell>
          <cell r="AY765" t="str">
            <v/>
          </cell>
          <cell r="AZ765" t="str">
            <v/>
          </cell>
          <cell r="BA765" t="str">
            <v/>
          </cell>
          <cell r="BB765" t="str">
            <v/>
          </cell>
          <cell r="BC765" t="str">
            <v/>
          </cell>
        </row>
        <row r="766">
          <cell r="B766" t="str">
            <v>ROLAN - Air</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t="str">
            <v/>
          </cell>
          <cell r="AI766" t="str">
            <v/>
          </cell>
          <cell r="AJ766" t="str">
            <v/>
          </cell>
          <cell r="AK766" t="str">
            <v/>
          </cell>
          <cell r="AL766" t="str">
            <v/>
          </cell>
          <cell r="AM766" t="str">
            <v/>
          </cell>
          <cell r="AN766" t="str">
            <v/>
          </cell>
          <cell r="AO766" t="str">
            <v/>
          </cell>
          <cell r="AP766" t="str">
            <v/>
          </cell>
          <cell r="AQ766" t="str">
            <v/>
          </cell>
          <cell r="AR766" t="str">
            <v/>
          </cell>
          <cell r="AS766" t="str">
            <v/>
          </cell>
          <cell r="AT766" t="str">
            <v/>
          </cell>
          <cell r="AU766" t="str">
            <v/>
          </cell>
          <cell r="AV766" t="str">
            <v/>
          </cell>
          <cell r="AW766" t="str">
            <v/>
          </cell>
          <cell r="AX766" t="str">
            <v/>
          </cell>
          <cell r="AY766" t="str">
            <v/>
          </cell>
          <cell r="AZ766" t="str">
            <v/>
          </cell>
          <cell r="BA766" t="str">
            <v/>
          </cell>
          <cell r="BB766" t="str">
            <v/>
          </cell>
          <cell r="BC766" t="str">
            <v/>
          </cell>
        </row>
        <row r="767">
          <cell r="B767" t="str">
            <v>ROLAN - Sea</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t="str">
            <v/>
          </cell>
          <cell r="AI767" t="str">
            <v/>
          </cell>
          <cell r="AJ767" t="str">
            <v/>
          </cell>
          <cell r="AK767" t="str">
            <v/>
          </cell>
          <cell r="AL767" t="str">
            <v/>
          </cell>
          <cell r="AM767" t="str">
            <v/>
          </cell>
          <cell r="AN767" t="str">
            <v/>
          </cell>
          <cell r="AO767" t="str">
            <v/>
          </cell>
          <cell r="AP767" t="str">
            <v/>
          </cell>
          <cell r="AQ767" t="str">
            <v/>
          </cell>
          <cell r="AR767" t="str">
            <v/>
          </cell>
          <cell r="AS767" t="str">
            <v/>
          </cell>
          <cell r="AT767" t="str">
            <v/>
          </cell>
          <cell r="AU767" t="str">
            <v/>
          </cell>
          <cell r="AV767" t="str">
            <v/>
          </cell>
          <cell r="AW767" t="str">
            <v/>
          </cell>
          <cell r="AX767" t="str">
            <v/>
          </cell>
          <cell r="AY767" t="str">
            <v/>
          </cell>
          <cell r="AZ767" t="str">
            <v/>
          </cell>
          <cell r="BA767" t="str">
            <v/>
          </cell>
          <cell r="BB767" t="str">
            <v/>
          </cell>
          <cell r="BC767" t="str">
            <v/>
          </cell>
        </row>
        <row r="768">
          <cell r="B768" t="str">
            <v>RPCI - Air</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t="str">
            <v/>
          </cell>
          <cell r="AI768" t="str">
            <v/>
          </cell>
          <cell r="AJ768" t="str">
            <v/>
          </cell>
          <cell r="AK768" t="str">
            <v/>
          </cell>
          <cell r="AL768" t="str">
            <v/>
          </cell>
          <cell r="AM768" t="str">
            <v/>
          </cell>
          <cell r="AN768" t="str">
            <v/>
          </cell>
          <cell r="AO768" t="str">
            <v/>
          </cell>
          <cell r="AP768" t="str">
            <v/>
          </cell>
          <cell r="AQ768" t="str">
            <v/>
          </cell>
          <cell r="AR768" t="str">
            <v/>
          </cell>
          <cell r="AS768" t="str">
            <v/>
          </cell>
          <cell r="AT768" t="str">
            <v/>
          </cell>
          <cell r="AU768" t="str">
            <v/>
          </cell>
          <cell r="AV768" t="str">
            <v/>
          </cell>
          <cell r="AW768" t="str">
            <v/>
          </cell>
          <cell r="AX768" t="str">
            <v/>
          </cell>
          <cell r="AY768" t="str">
            <v/>
          </cell>
          <cell r="AZ768" t="str">
            <v/>
          </cell>
          <cell r="BA768" t="str">
            <v/>
          </cell>
          <cell r="BB768" t="str">
            <v/>
          </cell>
          <cell r="BC768" t="str">
            <v/>
          </cell>
        </row>
        <row r="769">
          <cell r="B769" t="str">
            <v>RPCI - Sea</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t="str">
            <v/>
          </cell>
          <cell r="AI769" t="str">
            <v/>
          </cell>
          <cell r="AJ769" t="str">
            <v/>
          </cell>
          <cell r="AK769" t="str">
            <v/>
          </cell>
          <cell r="AL769" t="str">
            <v/>
          </cell>
          <cell r="AM769" t="str">
            <v/>
          </cell>
          <cell r="AN769" t="str">
            <v/>
          </cell>
          <cell r="AO769" t="str">
            <v/>
          </cell>
          <cell r="AP769" t="str">
            <v/>
          </cell>
          <cell r="AQ769" t="str">
            <v/>
          </cell>
          <cell r="AR769" t="str">
            <v/>
          </cell>
          <cell r="AS769" t="str">
            <v/>
          </cell>
          <cell r="AT769" t="str">
            <v/>
          </cell>
          <cell r="AU769" t="str">
            <v/>
          </cell>
          <cell r="AV769" t="str">
            <v/>
          </cell>
          <cell r="AW769" t="str">
            <v/>
          </cell>
          <cell r="AX769" t="str">
            <v/>
          </cell>
          <cell r="AY769" t="str">
            <v/>
          </cell>
          <cell r="AZ769" t="str">
            <v/>
          </cell>
          <cell r="BA769" t="str">
            <v/>
          </cell>
          <cell r="BB769" t="str">
            <v/>
          </cell>
          <cell r="BC769" t="str">
            <v/>
          </cell>
        </row>
        <row r="770">
          <cell r="B770" t="str">
            <v>RQSBR - Air</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t="str">
            <v/>
          </cell>
          <cell r="AI770" t="str">
            <v/>
          </cell>
          <cell r="AJ770" t="str">
            <v/>
          </cell>
          <cell r="AK770" t="str">
            <v/>
          </cell>
          <cell r="AL770" t="str">
            <v/>
          </cell>
          <cell r="AM770" t="str">
            <v/>
          </cell>
          <cell r="AN770" t="str">
            <v/>
          </cell>
          <cell r="AO770" t="str">
            <v/>
          </cell>
          <cell r="AP770" t="str">
            <v/>
          </cell>
          <cell r="AQ770" t="str">
            <v/>
          </cell>
          <cell r="AR770" t="str">
            <v/>
          </cell>
          <cell r="AS770" t="str">
            <v/>
          </cell>
          <cell r="AT770" t="str">
            <v/>
          </cell>
          <cell r="AU770" t="str">
            <v/>
          </cell>
          <cell r="AV770" t="str">
            <v/>
          </cell>
          <cell r="AW770" t="str">
            <v/>
          </cell>
          <cell r="AX770" t="str">
            <v/>
          </cell>
          <cell r="AY770" t="str">
            <v/>
          </cell>
          <cell r="AZ770" t="str">
            <v/>
          </cell>
          <cell r="BA770" t="str">
            <v/>
          </cell>
          <cell r="BB770" t="str">
            <v/>
          </cell>
          <cell r="BC770" t="str">
            <v/>
          </cell>
        </row>
        <row r="771">
          <cell r="B771" t="str">
            <v>RQSBR - Sea</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t="str">
            <v/>
          </cell>
          <cell r="AI771" t="str">
            <v/>
          </cell>
          <cell r="AJ771" t="str">
            <v/>
          </cell>
          <cell r="AK771" t="str">
            <v/>
          </cell>
          <cell r="AL771" t="str">
            <v/>
          </cell>
          <cell r="AM771" t="str">
            <v/>
          </cell>
          <cell r="AN771" t="str">
            <v/>
          </cell>
          <cell r="AO771" t="str">
            <v/>
          </cell>
          <cell r="AP771" t="str">
            <v/>
          </cell>
          <cell r="AQ771" t="str">
            <v/>
          </cell>
          <cell r="AR771" t="str">
            <v/>
          </cell>
          <cell r="AS771" t="str">
            <v/>
          </cell>
          <cell r="AT771" t="str">
            <v/>
          </cell>
          <cell r="AU771" t="str">
            <v/>
          </cell>
          <cell r="AV771" t="str">
            <v/>
          </cell>
          <cell r="AW771" t="str">
            <v/>
          </cell>
          <cell r="AX771" t="str">
            <v/>
          </cell>
          <cell r="AY771" t="str">
            <v/>
          </cell>
          <cell r="AZ771" t="str">
            <v/>
          </cell>
          <cell r="BA771" t="str">
            <v/>
          </cell>
          <cell r="BB771" t="str">
            <v/>
          </cell>
          <cell r="BC771" t="str">
            <v/>
          </cell>
        </row>
        <row r="772">
          <cell r="B772" t="str">
            <v>RSGC - Air</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t="str">
            <v/>
          </cell>
          <cell r="AI772" t="str">
            <v/>
          </cell>
          <cell r="AJ772" t="str">
            <v/>
          </cell>
          <cell r="AK772" t="str">
            <v/>
          </cell>
          <cell r="AL772" t="str">
            <v/>
          </cell>
          <cell r="AM772" t="str">
            <v/>
          </cell>
          <cell r="AN772" t="str">
            <v/>
          </cell>
          <cell r="AO772" t="str">
            <v/>
          </cell>
          <cell r="AP772" t="str">
            <v/>
          </cell>
          <cell r="AQ772" t="str">
            <v/>
          </cell>
          <cell r="AR772" t="str">
            <v/>
          </cell>
          <cell r="AS772" t="str">
            <v/>
          </cell>
          <cell r="AT772" t="str">
            <v/>
          </cell>
          <cell r="AU772" t="str">
            <v/>
          </cell>
          <cell r="AV772" t="str">
            <v/>
          </cell>
          <cell r="AW772" t="str">
            <v/>
          </cell>
          <cell r="AX772" t="str">
            <v/>
          </cell>
          <cell r="AY772" t="str">
            <v/>
          </cell>
          <cell r="AZ772" t="str">
            <v/>
          </cell>
          <cell r="BA772" t="str">
            <v/>
          </cell>
          <cell r="BB772" t="str">
            <v/>
          </cell>
          <cell r="BC772" t="str">
            <v/>
          </cell>
        </row>
        <row r="773">
          <cell r="B773" t="str">
            <v>RSGC - Sea</v>
          </cell>
          <cell r="C773">
            <v>2</v>
          </cell>
          <cell r="D773">
            <v>7</v>
          </cell>
          <cell r="E773">
            <v>5</v>
          </cell>
          <cell r="F773">
            <v>7</v>
          </cell>
          <cell r="G773">
            <v>0</v>
          </cell>
          <cell r="H773">
            <v>8</v>
          </cell>
          <cell r="I773">
            <v>5</v>
          </cell>
          <cell r="J773">
            <v>2</v>
          </cell>
          <cell r="K773">
            <v>3</v>
          </cell>
          <cell r="L773">
            <v>8</v>
          </cell>
          <cell r="M773">
            <v>5</v>
          </cell>
          <cell r="N773">
            <v>7</v>
          </cell>
          <cell r="O773">
            <v>3</v>
          </cell>
          <cell r="P773">
            <v>5</v>
          </cell>
          <cell r="Q773">
            <v>9</v>
          </cell>
          <cell r="R773">
            <v>3</v>
          </cell>
          <cell r="S773">
            <v>7</v>
          </cell>
          <cell r="T773">
            <v>0</v>
          </cell>
          <cell r="U773">
            <v>3</v>
          </cell>
          <cell r="V773">
            <v>12</v>
          </cell>
          <cell r="W773">
            <v>1</v>
          </cell>
          <cell r="X773">
            <v>2</v>
          </cell>
          <cell r="Y773">
            <v>2</v>
          </cell>
          <cell r="Z773">
            <v>2</v>
          </cell>
          <cell r="AA773">
            <v>5</v>
          </cell>
          <cell r="AB773">
            <v>6</v>
          </cell>
          <cell r="AC773">
            <v>7</v>
          </cell>
          <cell r="AD773">
            <v>2</v>
          </cell>
          <cell r="AE773">
            <v>7</v>
          </cell>
          <cell r="AF773">
            <v>1</v>
          </cell>
          <cell r="AG773">
            <v>5</v>
          </cell>
          <cell r="AH773" t="str">
            <v/>
          </cell>
          <cell r="AI773" t="str">
            <v/>
          </cell>
          <cell r="AJ773" t="str">
            <v/>
          </cell>
          <cell r="AK773" t="str">
            <v/>
          </cell>
          <cell r="AL773" t="str">
            <v/>
          </cell>
          <cell r="AM773" t="str">
            <v/>
          </cell>
          <cell r="AN773" t="str">
            <v/>
          </cell>
          <cell r="AO773" t="str">
            <v/>
          </cell>
          <cell r="AP773" t="str">
            <v/>
          </cell>
          <cell r="AQ773" t="str">
            <v/>
          </cell>
          <cell r="AR773" t="str">
            <v/>
          </cell>
          <cell r="AS773" t="str">
            <v/>
          </cell>
          <cell r="AT773" t="str">
            <v/>
          </cell>
          <cell r="AU773" t="str">
            <v/>
          </cell>
          <cell r="AV773" t="str">
            <v/>
          </cell>
          <cell r="AW773" t="str">
            <v/>
          </cell>
          <cell r="AX773" t="str">
            <v/>
          </cell>
          <cell r="AY773" t="str">
            <v/>
          </cell>
          <cell r="AZ773" t="str">
            <v/>
          </cell>
          <cell r="BA773" t="str">
            <v/>
          </cell>
          <cell r="BB773" t="str">
            <v/>
          </cell>
          <cell r="BC773" t="str">
            <v/>
          </cell>
        </row>
        <row r="774">
          <cell r="B774" t="str">
            <v>SABIC - Air</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t="str">
            <v/>
          </cell>
          <cell r="AI774" t="str">
            <v/>
          </cell>
          <cell r="AJ774" t="str">
            <v/>
          </cell>
          <cell r="AK774" t="str">
            <v/>
          </cell>
          <cell r="AL774" t="str">
            <v/>
          </cell>
          <cell r="AM774" t="str">
            <v/>
          </cell>
          <cell r="AN774" t="str">
            <v/>
          </cell>
          <cell r="AO774" t="str">
            <v/>
          </cell>
          <cell r="AP774" t="str">
            <v/>
          </cell>
          <cell r="AQ774" t="str">
            <v/>
          </cell>
          <cell r="AR774" t="str">
            <v/>
          </cell>
          <cell r="AS774" t="str">
            <v/>
          </cell>
          <cell r="AT774" t="str">
            <v/>
          </cell>
          <cell r="AU774" t="str">
            <v/>
          </cell>
          <cell r="AV774" t="str">
            <v/>
          </cell>
          <cell r="AW774" t="str">
            <v/>
          </cell>
          <cell r="AX774" t="str">
            <v/>
          </cell>
          <cell r="AY774" t="str">
            <v/>
          </cell>
          <cell r="AZ774" t="str">
            <v/>
          </cell>
          <cell r="BA774" t="str">
            <v/>
          </cell>
          <cell r="BB774" t="str">
            <v/>
          </cell>
          <cell r="BC774" t="str">
            <v/>
          </cell>
        </row>
        <row r="775">
          <cell r="B775" t="str">
            <v>SABIC - Sea</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t="str">
            <v/>
          </cell>
          <cell r="AI775" t="str">
            <v/>
          </cell>
          <cell r="AJ775" t="str">
            <v/>
          </cell>
          <cell r="AK775" t="str">
            <v/>
          </cell>
          <cell r="AL775" t="str">
            <v/>
          </cell>
          <cell r="AM775" t="str">
            <v/>
          </cell>
          <cell r="AN775" t="str">
            <v/>
          </cell>
          <cell r="AO775" t="str">
            <v/>
          </cell>
          <cell r="AP775" t="str">
            <v/>
          </cell>
          <cell r="AQ775" t="str">
            <v/>
          </cell>
          <cell r="AR775" t="str">
            <v/>
          </cell>
          <cell r="AS775" t="str">
            <v/>
          </cell>
          <cell r="AT775" t="str">
            <v/>
          </cell>
          <cell r="AU775" t="str">
            <v/>
          </cell>
          <cell r="AV775" t="str">
            <v/>
          </cell>
          <cell r="AW775" t="str">
            <v/>
          </cell>
          <cell r="AX775" t="str">
            <v/>
          </cell>
          <cell r="AY775" t="str">
            <v/>
          </cell>
          <cell r="AZ775" t="str">
            <v/>
          </cell>
          <cell r="BA775" t="str">
            <v/>
          </cell>
          <cell r="BB775" t="str">
            <v/>
          </cell>
          <cell r="BC775" t="str">
            <v/>
          </cell>
        </row>
        <row r="776">
          <cell r="B776" t="str">
            <v>SAFWAY - Air</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t="str">
            <v/>
          </cell>
          <cell r="AI776" t="str">
            <v/>
          </cell>
          <cell r="AJ776" t="str">
            <v/>
          </cell>
          <cell r="AK776" t="str">
            <v/>
          </cell>
          <cell r="AL776" t="str">
            <v/>
          </cell>
          <cell r="AM776" t="str">
            <v/>
          </cell>
          <cell r="AN776" t="str">
            <v/>
          </cell>
          <cell r="AO776" t="str">
            <v/>
          </cell>
          <cell r="AP776" t="str">
            <v/>
          </cell>
          <cell r="AQ776" t="str">
            <v/>
          </cell>
          <cell r="AR776" t="str">
            <v/>
          </cell>
          <cell r="AS776" t="str">
            <v/>
          </cell>
          <cell r="AT776" t="str">
            <v/>
          </cell>
          <cell r="AU776" t="str">
            <v/>
          </cell>
          <cell r="AV776" t="str">
            <v/>
          </cell>
          <cell r="AW776" t="str">
            <v/>
          </cell>
          <cell r="AX776" t="str">
            <v/>
          </cell>
          <cell r="AY776" t="str">
            <v/>
          </cell>
          <cell r="AZ776" t="str">
            <v/>
          </cell>
          <cell r="BA776" t="str">
            <v/>
          </cell>
          <cell r="BB776" t="str">
            <v/>
          </cell>
          <cell r="BC776" t="str">
            <v/>
          </cell>
        </row>
        <row r="777">
          <cell r="B777" t="str">
            <v>SAFWAY - Sea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t="str">
            <v/>
          </cell>
          <cell r="AI777" t="str">
            <v/>
          </cell>
          <cell r="AJ777" t="str">
            <v/>
          </cell>
          <cell r="AK777" t="str">
            <v/>
          </cell>
          <cell r="AL777" t="str">
            <v/>
          </cell>
          <cell r="AM777" t="str">
            <v/>
          </cell>
          <cell r="AN777" t="str">
            <v/>
          </cell>
          <cell r="AO777" t="str">
            <v/>
          </cell>
          <cell r="AP777" t="str">
            <v/>
          </cell>
          <cell r="AQ777" t="str">
            <v/>
          </cell>
          <cell r="AR777" t="str">
            <v/>
          </cell>
          <cell r="AS777" t="str">
            <v/>
          </cell>
          <cell r="AT777" t="str">
            <v/>
          </cell>
          <cell r="AU777" t="str">
            <v/>
          </cell>
          <cell r="AV777" t="str">
            <v/>
          </cell>
          <cell r="AW777" t="str">
            <v/>
          </cell>
          <cell r="AX777" t="str">
            <v/>
          </cell>
          <cell r="AY777" t="str">
            <v/>
          </cell>
          <cell r="AZ777" t="str">
            <v/>
          </cell>
          <cell r="BA777" t="str">
            <v/>
          </cell>
          <cell r="BB777" t="str">
            <v/>
          </cell>
          <cell r="BC777" t="str">
            <v/>
          </cell>
        </row>
        <row r="778">
          <cell r="B778" t="str">
            <v>SANFRD - Air</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t="str">
            <v/>
          </cell>
          <cell r="AI778" t="str">
            <v/>
          </cell>
          <cell r="AJ778" t="str">
            <v/>
          </cell>
          <cell r="AK778" t="str">
            <v/>
          </cell>
          <cell r="AL778" t="str">
            <v/>
          </cell>
          <cell r="AM778" t="str">
            <v/>
          </cell>
          <cell r="AN778" t="str">
            <v/>
          </cell>
          <cell r="AO778" t="str">
            <v/>
          </cell>
          <cell r="AP778" t="str">
            <v/>
          </cell>
          <cell r="AQ778" t="str">
            <v/>
          </cell>
          <cell r="AR778" t="str">
            <v/>
          </cell>
          <cell r="AS778" t="str">
            <v/>
          </cell>
          <cell r="AT778" t="str">
            <v/>
          </cell>
          <cell r="AU778" t="str">
            <v/>
          </cell>
          <cell r="AV778" t="str">
            <v/>
          </cell>
          <cell r="AW778" t="str">
            <v/>
          </cell>
          <cell r="AX778" t="str">
            <v/>
          </cell>
          <cell r="AY778" t="str">
            <v/>
          </cell>
          <cell r="AZ778" t="str">
            <v/>
          </cell>
          <cell r="BA778" t="str">
            <v/>
          </cell>
          <cell r="BB778" t="str">
            <v/>
          </cell>
          <cell r="BC778" t="str">
            <v/>
          </cell>
        </row>
        <row r="779">
          <cell r="B779" t="str">
            <v>SANFRD - Sea</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t="str">
            <v/>
          </cell>
          <cell r="AI779" t="str">
            <v/>
          </cell>
          <cell r="AJ779" t="str">
            <v/>
          </cell>
          <cell r="AK779" t="str">
            <v/>
          </cell>
          <cell r="AL779" t="str">
            <v/>
          </cell>
          <cell r="AM779" t="str">
            <v/>
          </cell>
          <cell r="AN779" t="str">
            <v/>
          </cell>
          <cell r="AO779" t="str">
            <v/>
          </cell>
          <cell r="AP779" t="str">
            <v/>
          </cell>
          <cell r="AQ779" t="str">
            <v/>
          </cell>
          <cell r="AR779" t="str">
            <v/>
          </cell>
          <cell r="AS779" t="str">
            <v/>
          </cell>
          <cell r="AT779" t="str">
            <v/>
          </cell>
          <cell r="AU779" t="str">
            <v/>
          </cell>
          <cell r="AV779" t="str">
            <v/>
          </cell>
          <cell r="AW779" t="str">
            <v/>
          </cell>
          <cell r="AX779" t="str">
            <v/>
          </cell>
          <cell r="AY779" t="str">
            <v/>
          </cell>
          <cell r="AZ779" t="str">
            <v/>
          </cell>
          <cell r="BA779" t="str">
            <v/>
          </cell>
          <cell r="BB779" t="str">
            <v/>
          </cell>
          <cell r="BC779" t="str">
            <v/>
          </cell>
        </row>
        <row r="780">
          <cell r="B780" t="str">
            <v>SANNA - Air</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t="str">
            <v/>
          </cell>
          <cell r="AI780" t="str">
            <v/>
          </cell>
          <cell r="AJ780" t="str">
            <v/>
          </cell>
          <cell r="AK780" t="str">
            <v/>
          </cell>
          <cell r="AL780" t="str">
            <v/>
          </cell>
          <cell r="AM780" t="str">
            <v/>
          </cell>
          <cell r="AN780" t="str">
            <v/>
          </cell>
          <cell r="AO780" t="str">
            <v/>
          </cell>
          <cell r="AP780" t="str">
            <v/>
          </cell>
          <cell r="AQ780" t="str">
            <v/>
          </cell>
          <cell r="AR780" t="str">
            <v/>
          </cell>
          <cell r="AS780" t="str">
            <v/>
          </cell>
          <cell r="AT780" t="str">
            <v/>
          </cell>
          <cell r="AU780" t="str">
            <v/>
          </cell>
          <cell r="AV780" t="str">
            <v/>
          </cell>
          <cell r="AW780" t="str">
            <v/>
          </cell>
          <cell r="AX780" t="str">
            <v/>
          </cell>
          <cell r="AY780" t="str">
            <v/>
          </cell>
          <cell r="AZ780" t="str">
            <v/>
          </cell>
          <cell r="BA780" t="str">
            <v/>
          </cell>
          <cell r="BB780" t="str">
            <v/>
          </cell>
          <cell r="BC780" t="str">
            <v/>
          </cell>
        </row>
        <row r="781">
          <cell r="B781" t="str">
            <v>SANNA - Sea</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t="str">
            <v/>
          </cell>
          <cell r="AI781" t="str">
            <v/>
          </cell>
          <cell r="AJ781" t="str">
            <v/>
          </cell>
          <cell r="AK781" t="str">
            <v/>
          </cell>
          <cell r="AL781" t="str">
            <v/>
          </cell>
          <cell r="AM781" t="str">
            <v/>
          </cell>
          <cell r="AN781" t="str">
            <v/>
          </cell>
          <cell r="AO781" t="str">
            <v/>
          </cell>
          <cell r="AP781" t="str">
            <v/>
          </cell>
          <cell r="AQ781" t="str">
            <v/>
          </cell>
          <cell r="AR781" t="str">
            <v/>
          </cell>
          <cell r="AS781" t="str">
            <v/>
          </cell>
          <cell r="AT781" t="str">
            <v/>
          </cell>
          <cell r="AU781" t="str">
            <v/>
          </cell>
          <cell r="AV781" t="str">
            <v/>
          </cell>
          <cell r="AW781" t="str">
            <v/>
          </cell>
          <cell r="AX781" t="str">
            <v/>
          </cell>
          <cell r="AY781" t="str">
            <v/>
          </cell>
          <cell r="AZ781" t="str">
            <v/>
          </cell>
          <cell r="BA781" t="str">
            <v/>
          </cell>
          <cell r="BB781" t="str">
            <v/>
          </cell>
          <cell r="BC781" t="str">
            <v/>
          </cell>
        </row>
        <row r="782">
          <cell r="B782" t="str">
            <v>SCOPE - Air</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t="str">
            <v/>
          </cell>
          <cell r="AI782" t="str">
            <v/>
          </cell>
          <cell r="AJ782" t="str">
            <v/>
          </cell>
          <cell r="AK782" t="str">
            <v/>
          </cell>
          <cell r="AL782" t="str">
            <v/>
          </cell>
          <cell r="AM782" t="str">
            <v/>
          </cell>
          <cell r="AN782" t="str">
            <v/>
          </cell>
          <cell r="AO782" t="str">
            <v/>
          </cell>
          <cell r="AP782" t="str">
            <v/>
          </cell>
          <cell r="AQ782" t="str">
            <v/>
          </cell>
          <cell r="AR782" t="str">
            <v/>
          </cell>
          <cell r="AS782" t="str">
            <v/>
          </cell>
          <cell r="AT782" t="str">
            <v/>
          </cell>
          <cell r="AU782" t="str">
            <v/>
          </cell>
          <cell r="AV782" t="str">
            <v/>
          </cell>
          <cell r="AW782" t="str">
            <v/>
          </cell>
          <cell r="AX782" t="str">
            <v/>
          </cell>
          <cell r="AY782" t="str">
            <v/>
          </cell>
          <cell r="AZ782" t="str">
            <v/>
          </cell>
          <cell r="BA782" t="str">
            <v/>
          </cell>
          <cell r="BB782" t="str">
            <v/>
          </cell>
          <cell r="BC782" t="str">
            <v/>
          </cell>
        </row>
        <row r="783">
          <cell r="B783" t="str">
            <v>SCOPE - Sea</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t="str">
            <v/>
          </cell>
          <cell r="AI783" t="str">
            <v/>
          </cell>
          <cell r="AJ783" t="str">
            <v/>
          </cell>
          <cell r="AK783" t="str">
            <v/>
          </cell>
          <cell r="AL783" t="str">
            <v/>
          </cell>
          <cell r="AM783" t="str">
            <v/>
          </cell>
          <cell r="AN783" t="str">
            <v/>
          </cell>
          <cell r="AO783" t="str">
            <v/>
          </cell>
          <cell r="AP783" t="str">
            <v/>
          </cell>
          <cell r="AQ783" t="str">
            <v/>
          </cell>
          <cell r="AR783" t="str">
            <v/>
          </cell>
          <cell r="AS783" t="str">
            <v/>
          </cell>
          <cell r="AT783" t="str">
            <v/>
          </cell>
          <cell r="AU783" t="str">
            <v/>
          </cell>
          <cell r="AV783" t="str">
            <v/>
          </cell>
          <cell r="AW783" t="str">
            <v/>
          </cell>
          <cell r="AX783" t="str">
            <v/>
          </cell>
          <cell r="AY783" t="str">
            <v/>
          </cell>
          <cell r="AZ783" t="str">
            <v/>
          </cell>
          <cell r="BA783" t="str">
            <v/>
          </cell>
          <cell r="BB783" t="str">
            <v/>
          </cell>
          <cell r="BC783" t="str">
            <v/>
          </cell>
        </row>
        <row r="784">
          <cell r="B784" t="str">
            <v>SEARS - Air</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t="str">
            <v/>
          </cell>
          <cell r="AI784" t="str">
            <v/>
          </cell>
          <cell r="AJ784" t="str">
            <v/>
          </cell>
          <cell r="AK784" t="str">
            <v/>
          </cell>
          <cell r="AL784" t="str">
            <v/>
          </cell>
          <cell r="AM784" t="str">
            <v/>
          </cell>
          <cell r="AN784" t="str">
            <v/>
          </cell>
          <cell r="AO784" t="str">
            <v/>
          </cell>
          <cell r="AP784" t="str">
            <v/>
          </cell>
          <cell r="AQ784" t="str">
            <v/>
          </cell>
          <cell r="AR784" t="str">
            <v/>
          </cell>
          <cell r="AS784" t="str">
            <v/>
          </cell>
          <cell r="AT784" t="str">
            <v/>
          </cell>
          <cell r="AU784" t="str">
            <v/>
          </cell>
          <cell r="AV784" t="str">
            <v/>
          </cell>
          <cell r="AW784" t="str">
            <v/>
          </cell>
          <cell r="AX784" t="str">
            <v/>
          </cell>
          <cell r="AY784" t="str">
            <v/>
          </cell>
          <cell r="AZ784" t="str">
            <v/>
          </cell>
          <cell r="BA784" t="str">
            <v/>
          </cell>
          <cell r="BB784" t="str">
            <v/>
          </cell>
          <cell r="BC784" t="str">
            <v/>
          </cell>
        </row>
        <row r="785">
          <cell r="B785" t="str">
            <v>SEARS - Sea</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t="str">
            <v/>
          </cell>
          <cell r="AI785" t="str">
            <v/>
          </cell>
          <cell r="AJ785" t="str">
            <v/>
          </cell>
          <cell r="AK785" t="str">
            <v/>
          </cell>
          <cell r="AL785" t="str">
            <v/>
          </cell>
          <cell r="AM785" t="str">
            <v/>
          </cell>
          <cell r="AN785" t="str">
            <v/>
          </cell>
          <cell r="AO785" t="str">
            <v/>
          </cell>
          <cell r="AP785" t="str">
            <v/>
          </cell>
          <cell r="AQ785" t="str">
            <v/>
          </cell>
          <cell r="AR785" t="str">
            <v/>
          </cell>
          <cell r="AS785" t="str">
            <v/>
          </cell>
          <cell r="AT785" t="str">
            <v/>
          </cell>
          <cell r="AU785" t="str">
            <v/>
          </cell>
          <cell r="AV785" t="str">
            <v/>
          </cell>
          <cell r="AW785" t="str">
            <v/>
          </cell>
          <cell r="AX785" t="str">
            <v/>
          </cell>
          <cell r="AY785" t="str">
            <v/>
          </cell>
          <cell r="AZ785" t="str">
            <v/>
          </cell>
          <cell r="BA785" t="str">
            <v/>
          </cell>
          <cell r="BB785" t="str">
            <v/>
          </cell>
          <cell r="BC785" t="str">
            <v/>
          </cell>
        </row>
        <row r="786">
          <cell r="B786" t="str">
            <v>SHIPNM - Air</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t="str">
            <v/>
          </cell>
          <cell r="AI786" t="str">
            <v/>
          </cell>
          <cell r="AJ786" t="str">
            <v/>
          </cell>
          <cell r="AK786" t="str">
            <v/>
          </cell>
          <cell r="AL786" t="str">
            <v/>
          </cell>
          <cell r="AM786" t="str">
            <v/>
          </cell>
          <cell r="AN786" t="str">
            <v/>
          </cell>
          <cell r="AO786" t="str">
            <v/>
          </cell>
          <cell r="AP786" t="str">
            <v/>
          </cell>
          <cell r="AQ786" t="str">
            <v/>
          </cell>
          <cell r="AR786" t="str">
            <v/>
          </cell>
          <cell r="AS786" t="str">
            <v/>
          </cell>
          <cell r="AT786" t="str">
            <v/>
          </cell>
          <cell r="AU786" t="str">
            <v/>
          </cell>
          <cell r="AV786" t="str">
            <v/>
          </cell>
          <cell r="AW786" t="str">
            <v/>
          </cell>
          <cell r="AX786" t="str">
            <v/>
          </cell>
          <cell r="AY786" t="str">
            <v/>
          </cell>
          <cell r="AZ786" t="str">
            <v/>
          </cell>
          <cell r="BA786" t="str">
            <v/>
          </cell>
          <cell r="BB786" t="str">
            <v/>
          </cell>
          <cell r="BC786" t="str">
            <v/>
          </cell>
        </row>
        <row r="787">
          <cell r="B787" t="str">
            <v>SHIPNM - Sea</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t="str">
            <v/>
          </cell>
          <cell r="AI787" t="str">
            <v/>
          </cell>
          <cell r="AJ787" t="str">
            <v/>
          </cell>
          <cell r="AK787" t="str">
            <v/>
          </cell>
          <cell r="AL787" t="str">
            <v/>
          </cell>
          <cell r="AM787" t="str">
            <v/>
          </cell>
          <cell r="AN787" t="str">
            <v/>
          </cell>
          <cell r="AO787" t="str">
            <v/>
          </cell>
          <cell r="AP787" t="str">
            <v/>
          </cell>
          <cell r="AQ787" t="str">
            <v/>
          </cell>
          <cell r="AR787" t="str">
            <v/>
          </cell>
          <cell r="AS787" t="str">
            <v/>
          </cell>
          <cell r="AT787" t="str">
            <v/>
          </cell>
          <cell r="AU787" t="str">
            <v/>
          </cell>
          <cell r="AV787" t="str">
            <v/>
          </cell>
          <cell r="AW787" t="str">
            <v/>
          </cell>
          <cell r="AX787" t="str">
            <v/>
          </cell>
          <cell r="AY787" t="str">
            <v/>
          </cell>
          <cell r="AZ787" t="str">
            <v/>
          </cell>
          <cell r="BA787" t="str">
            <v/>
          </cell>
          <cell r="BB787" t="str">
            <v/>
          </cell>
          <cell r="BC787" t="str">
            <v/>
          </cell>
        </row>
        <row r="788">
          <cell r="B788" t="str">
            <v>SHLNE - Air</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t="str">
            <v/>
          </cell>
          <cell r="AI788" t="str">
            <v/>
          </cell>
          <cell r="AJ788" t="str">
            <v/>
          </cell>
          <cell r="AK788" t="str">
            <v/>
          </cell>
          <cell r="AL788" t="str">
            <v/>
          </cell>
          <cell r="AM788" t="str">
            <v/>
          </cell>
          <cell r="AN788" t="str">
            <v/>
          </cell>
          <cell r="AO788" t="str">
            <v/>
          </cell>
          <cell r="AP788" t="str">
            <v/>
          </cell>
          <cell r="AQ788" t="str">
            <v/>
          </cell>
          <cell r="AR788" t="str">
            <v/>
          </cell>
          <cell r="AS788" t="str">
            <v/>
          </cell>
          <cell r="AT788" t="str">
            <v/>
          </cell>
          <cell r="AU788" t="str">
            <v/>
          </cell>
          <cell r="AV788" t="str">
            <v/>
          </cell>
          <cell r="AW788" t="str">
            <v/>
          </cell>
          <cell r="AX788" t="str">
            <v/>
          </cell>
          <cell r="AY788" t="str">
            <v/>
          </cell>
          <cell r="AZ788" t="str">
            <v/>
          </cell>
          <cell r="BA788" t="str">
            <v/>
          </cell>
          <cell r="BB788" t="str">
            <v/>
          </cell>
          <cell r="BC788" t="str">
            <v/>
          </cell>
        </row>
        <row r="789">
          <cell r="B789" t="str">
            <v>SHLNE - Sea</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t="str">
            <v/>
          </cell>
          <cell r="AI789" t="str">
            <v/>
          </cell>
          <cell r="AJ789" t="str">
            <v/>
          </cell>
          <cell r="AK789" t="str">
            <v/>
          </cell>
          <cell r="AL789" t="str">
            <v/>
          </cell>
          <cell r="AM789" t="str">
            <v/>
          </cell>
          <cell r="AN789" t="str">
            <v/>
          </cell>
          <cell r="AO789" t="str">
            <v/>
          </cell>
          <cell r="AP789" t="str">
            <v/>
          </cell>
          <cell r="AQ789" t="str">
            <v/>
          </cell>
          <cell r="AR789" t="str">
            <v/>
          </cell>
          <cell r="AS789" t="str">
            <v/>
          </cell>
          <cell r="AT789" t="str">
            <v/>
          </cell>
          <cell r="AU789" t="str">
            <v/>
          </cell>
          <cell r="AV789" t="str">
            <v/>
          </cell>
          <cell r="AW789" t="str">
            <v/>
          </cell>
          <cell r="AX789" t="str">
            <v/>
          </cell>
          <cell r="AY789" t="str">
            <v/>
          </cell>
          <cell r="AZ789" t="str">
            <v/>
          </cell>
          <cell r="BA789" t="str">
            <v/>
          </cell>
          <cell r="BB789" t="str">
            <v/>
          </cell>
          <cell r="BC789" t="str">
            <v/>
          </cell>
        </row>
        <row r="790">
          <cell r="B790" t="str">
            <v>SHUR - Air</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t="str">
            <v/>
          </cell>
          <cell r="AI790" t="str">
            <v/>
          </cell>
          <cell r="AJ790" t="str">
            <v/>
          </cell>
          <cell r="AK790" t="str">
            <v/>
          </cell>
          <cell r="AL790" t="str">
            <v/>
          </cell>
          <cell r="AM790" t="str">
            <v/>
          </cell>
          <cell r="AN790" t="str">
            <v/>
          </cell>
          <cell r="AO790" t="str">
            <v/>
          </cell>
          <cell r="AP790" t="str">
            <v/>
          </cell>
          <cell r="AQ790" t="str">
            <v/>
          </cell>
          <cell r="AR790" t="str">
            <v/>
          </cell>
          <cell r="AS790" t="str">
            <v/>
          </cell>
          <cell r="AT790" t="str">
            <v/>
          </cell>
          <cell r="AU790" t="str">
            <v/>
          </cell>
          <cell r="AV790" t="str">
            <v/>
          </cell>
          <cell r="AW790" t="str">
            <v/>
          </cell>
          <cell r="AX790" t="str">
            <v/>
          </cell>
          <cell r="AY790" t="str">
            <v/>
          </cell>
          <cell r="AZ790" t="str">
            <v/>
          </cell>
          <cell r="BA790" t="str">
            <v/>
          </cell>
          <cell r="BB790" t="str">
            <v/>
          </cell>
          <cell r="BC790" t="str">
            <v/>
          </cell>
        </row>
        <row r="791">
          <cell r="B791" t="str">
            <v>SHUR - Sea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t="str">
            <v/>
          </cell>
          <cell r="AI791" t="str">
            <v/>
          </cell>
          <cell r="AJ791" t="str">
            <v/>
          </cell>
          <cell r="AK791" t="str">
            <v/>
          </cell>
          <cell r="AL791" t="str">
            <v/>
          </cell>
          <cell r="AM791" t="str">
            <v/>
          </cell>
          <cell r="AN791" t="str">
            <v/>
          </cell>
          <cell r="AO791" t="str">
            <v/>
          </cell>
          <cell r="AP791" t="str">
            <v/>
          </cell>
          <cell r="AQ791" t="str">
            <v/>
          </cell>
          <cell r="AR791" t="str">
            <v/>
          </cell>
          <cell r="AS791" t="str">
            <v/>
          </cell>
          <cell r="AT791" t="str">
            <v/>
          </cell>
          <cell r="AU791" t="str">
            <v/>
          </cell>
          <cell r="AV791" t="str">
            <v/>
          </cell>
          <cell r="AW791" t="str">
            <v/>
          </cell>
          <cell r="AX791" t="str">
            <v/>
          </cell>
          <cell r="AY791" t="str">
            <v/>
          </cell>
          <cell r="AZ791" t="str">
            <v/>
          </cell>
          <cell r="BA791" t="str">
            <v/>
          </cell>
          <cell r="BB791" t="str">
            <v/>
          </cell>
          <cell r="BC791" t="str">
            <v/>
          </cell>
        </row>
        <row r="792">
          <cell r="B792" t="str">
            <v>SIGNAL - Air</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t="str">
            <v/>
          </cell>
          <cell r="AI792" t="str">
            <v/>
          </cell>
          <cell r="AJ792" t="str">
            <v/>
          </cell>
          <cell r="AK792" t="str">
            <v/>
          </cell>
          <cell r="AL792" t="str">
            <v/>
          </cell>
          <cell r="AM792" t="str">
            <v/>
          </cell>
          <cell r="AN792" t="str">
            <v/>
          </cell>
          <cell r="AO792" t="str">
            <v/>
          </cell>
          <cell r="AP792" t="str">
            <v/>
          </cell>
          <cell r="AQ792" t="str">
            <v/>
          </cell>
          <cell r="AR792" t="str">
            <v/>
          </cell>
          <cell r="AS792" t="str">
            <v/>
          </cell>
          <cell r="AT792" t="str">
            <v/>
          </cell>
          <cell r="AU792" t="str">
            <v/>
          </cell>
          <cell r="AV792" t="str">
            <v/>
          </cell>
          <cell r="AW792" t="str">
            <v/>
          </cell>
          <cell r="AX792" t="str">
            <v/>
          </cell>
          <cell r="AY792" t="str">
            <v/>
          </cell>
          <cell r="AZ792" t="str">
            <v/>
          </cell>
          <cell r="BA792" t="str">
            <v/>
          </cell>
          <cell r="BB792" t="str">
            <v/>
          </cell>
          <cell r="BC792" t="str">
            <v/>
          </cell>
        </row>
        <row r="793">
          <cell r="B793" t="str">
            <v>SIGNAL - Sea</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t="str">
            <v/>
          </cell>
          <cell r="AI793" t="str">
            <v/>
          </cell>
          <cell r="AJ793" t="str">
            <v/>
          </cell>
          <cell r="AK793" t="str">
            <v/>
          </cell>
          <cell r="AL793" t="str">
            <v/>
          </cell>
          <cell r="AM793" t="str">
            <v/>
          </cell>
          <cell r="AN793" t="str">
            <v/>
          </cell>
          <cell r="AO793" t="str">
            <v/>
          </cell>
          <cell r="AP793" t="str">
            <v/>
          </cell>
          <cell r="AQ793" t="str">
            <v/>
          </cell>
          <cell r="AR793" t="str">
            <v/>
          </cell>
          <cell r="AS793" t="str">
            <v/>
          </cell>
          <cell r="AT793" t="str">
            <v/>
          </cell>
          <cell r="AU793" t="str">
            <v/>
          </cell>
          <cell r="AV793" t="str">
            <v/>
          </cell>
          <cell r="AW793" t="str">
            <v/>
          </cell>
          <cell r="AX793" t="str">
            <v/>
          </cell>
          <cell r="AY793" t="str">
            <v/>
          </cell>
          <cell r="AZ793" t="str">
            <v/>
          </cell>
          <cell r="BA793" t="str">
            <v/>
          </cell>
          <cell r="BB793" t="str">
            <v/>
          </cell>
          <cell r="BC793" t="str">
            <v/>
          </cell>
        </row>
        <row r="794">
          <cell r="B794" t="str">
            <v>SILEX - Air</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t="str">
            <v/>
          </cell>
          <cell r="AI794" t="str">
            <v/>
          </cell>
          <cell r="AJ794" t="str">
            <v/>
          </cell>
          <cell r="AK794" t="str">
            <v/>
          </cell>
          <cell r="AL794" t="str">
            <v/>
          </cell>
          <cell r="AM794" t="str">
            <v/>
          </cell>
          <cell r="AN794" t="str">
            <v/>
          </cell>
          <cell r="AO794" t="str">
            <v/>
          </cell>
          <cell r="AP794" t="str">
            <v/>
          </cell>
          <cell r="AQ794" t="str">
            <v/>
          </cell>
          <cell r="AR794" t="str">
            <v/>
          </cell>
          <cell r="AS794" t="str">
            <v/>
          </cell>
          <cell r="AT794" t="str">
            <v/>
          </cell>
          <cell r="AU794" t="str">
            <v/>
          </cell>
          <cell r="AV794" t="str">
            <v/>
          </cell>
          <cell r="AW794" t="str">
            <v/>
          </cell>
          <cell r="AX794" t="str">
            <v/>
          </cell>
          <cell r="AY794" t="str">
            <v/>
          </cell>
          <cell r="AZ794" t="str">
            <v/>
          </cell>
          <cell r="BA794" t="str">
            <v/>
          </cell>
          <cell r="BB794" t="str">
            <v/>
          </cell>
          <cell r="BC794" t="str">
            <v/>
          </cell>
        </row>
        <row r="795">
          <cell r="B795" t="str">
            <v>SILEX - Sea</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t="str">
            <v/>
          </cell>
          <cell r="AI795" t="str">
            <v/>
          </cell>
          <cell r="AJ795" t="str">
            <v/>
          </cell>
          <cell r="AK795" t="str">
            <v/>
          </cell>
          <cell r="AL795" t="str">
            <v/>
          </cell>
          <cell r="AM795" t="str">
            <v/>
          </cell>
          <cell r="AN795" t="str">
            <v/>
          </cell>
          <cell r="AO795" t="str">
            <v/>
          </cell>
          <cell r="AP795" t="str">
            <v/>
          </cell>
          <cell r="AQ795" t="str">
            <v/>
          </cell>
          <cell r="AR795" t="str">
            <v/>
          </cell>
          <cell r="AS795" t="str">
            <v/>
          </cell>
          <cell r="AT795" t="str">
            <v/>
          </cell>
          <cell r="AU795" t="str">
            <v/>
          </cell>
          <cell r="AV795" t="str">
            <v/>
          </cell>
          <cell r="AW795" t="str">
            <v/>
          </cell>
          <cell r="AX795" t="str">
            <v/>
          </cell>
          <cell r="AY795" t="str">
            <v/>
          </cell>
          <cell r="AZ795" t="str">
            <v/>
          </cell>
          <cell r="BA795" t="str">
            <v/>
          </cell>
          <cell r="BB795" t="str">
            <v/>
          </cell>
          <cell r="BC795" t="str">
            <v/>
          </cell>
        </row>
        <row r="796">
          <cell r="B796" t="str">
            <v>SILHO - Air</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t="str">
            <v/>
          </cell>
          <cell r="AI796" t="str">
            <v/>
          </cell>
          <cell r="AJ796" t="str">
            <v/>
          </cell>
          <cell r="AK796" t="str">
            <v/>
          </cell>
          <cell r="AL796" t="str">
            <v/>
          </cell>
          <cell r="AM796" t="str">
            <v/>
          </cell>
          <cell r="AN796" t="str">
            <v/>
          </cell>
          <cell r="AO796" t="str">
            <v/>
          </cell>
          <cell r="AP796" t="str">
            <v/>
          </cell>
          <cell r="AQ796" t="str">
            <v/>
          </cell>
          <cell r="AR796" t="str">
            <v/>
          </cell>
          <cell r="AS796" t="str">
            <v/>
          </cell>
          <cell r="AT796" t="str">
            <v/>
          </cell>
          <cell r="AU796" t="str">
            <v/>
          </cell>
          <cell r="AV796" t="str">
            <v/>
          </cell>
          <cell r="AW796" t="str">
            <v/>
          </cell>
          <cell r="AX796" t="str">
            <v/>
          </cell>
          <cell r="AY796" t="str">
            <v/>
          </cell>
          <cell r="AZ796" t="str">
            <v/>
          </cell>
          <cell r="BA796" t="str">
            <v/>
          </cell>
          <cell r="BB796" t="str">
            <v/>
          </cell>
          <cell r="BC796" t="str">
            <v/>
          </cell>
        </row>
        <row r="797">
          <cell r="B797" t="str">
            <v>SILHO - Sea</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t="str">
            <v/>
          </cell>
          <cell r="AI797" t="str">
            <v/>
          </cell>
          <cell r="AJ797" t="str">
            <v/>
          </cell>
          <cell r="AK797" t="str">
            <v/>
          </cell>
          <cell r="AL797" t="str">
            <v/>
          </cell>
          <cell r="AM797" t="str">
            <v/>
          </cell>
          <cell r="AN797" t="str">
            <v/>
          </cell>
          <cell r="AO797" t="str">
            <v/>
          </cell>
          <cell r="AP797" t="str">
            <v/>
          </cell>
          <cell r="AQ797" t="str">
            <v/>
          </cell>
          <cell r="AR797" t="str">
            <v/>
          </cell>
          <cell r="AS797" t="str">
            <v/>
          </cell>
          <cell r="AT797" t="str">
            <v/>
          </cell>
          <cell r="AU797" t="str">
            <v/>
          </cell>
          <cell r="AV797" t="str">
            <v/>
          </cell>
          <cell r="AW797" t="str">
            <v/>
          </cell>
          <cell r="AX797" t="str">
            <v/>
          </cell>
          <cell r="AY797" t="str">
            <v/>
          </cell>
          <cell r="AZ797" t="str">
            <v/>
          </cell>
          <cell r="BA797" t="str">
            <v/>
          </cell>
          <cell r="BB797" t="str">
            <v/>
          </cell>
          <cell r="BC797" t="str">
            <v/>
          </cell>
        </row>
        <row r="798">
          <cell r="B798" t="str">
            <v>SJV - Air</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t="str">
            <v/>
          </cell>
          <cell r="AI798" t="str">
            <v/>
          </cell>
          <cell r="AJ798" t="str">
            <v/>
          </cell>
          <cell r="AK798" t="str">
            <v/>
          </cell>
          <cell r="AL798" t="str">
            <v/>
          </cell>
          <cell r="AM798" t="str">
            <v/>
          </cell>
          <cell r="AN798" t="str">
            <v/>
          </cell>
          <cell r="AO798" t="str">
            <v/>
          </cell>
          <cell r="AP798" t="str">
            <v/>
          </cell>
          <cell r="AQ798" t="str">
            <v/>
          </cell>
          <cell r="AR798" t="str">
            <v/>
          </cell>
          <cell r="AS798" t="str">
            <v/>
          </cell>
          <cell r="AT798" t="str">
            <v/>
          </cell>
          <cell r="AU798" t="str">
            <v/>
          </cell>
          <cell r="AV798" t="str">
            <v/>
          </cell>
          <cell r="AW798" t="str">
            <v/>
          </cell>
          <cell r="AX798" t="str">
            <v/>
          </cell>
          <cell r="AY798" t="str">
            <v/>
          </cell>
          <cell r="AZ798" t="str">
            <v/>
          </cell>
          <cell r="BA798" t="str">
            <v/>
          </cell>
          <cell r="BB798" t="str">
            <v/>
          </cell>
          <cell r="BC798" t="str">
            <v/>
          </cell>
        </row>
        <row r="799">
          <cell r="B799" t="str">
            <v>SJV - Sea</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t="str">
            <v/>
          </cell>
          <cell r="AI799" t="str">
            <v/>
          </cell>
          <cell r="AJ799" t="str">
            <v/>
          </cell>
          <cell r="AK799" t="str">
            <v/>
          </cell>
          <cell r="AL799" t="str">
            <v/>
          </cell>
          <cell r="AM799" t="str">
            <v/>
          </cell>
          <cell r="AN799" t="str">
            <v/>
          </cell>
          <cell r="AO799" t="str">
            <v/>
          </cell>
          <cell r="AP799" t="str">
            <v/>
          </cell>
          <cell r="AQ799" t="str">
            <v/>
          </cell>
          <cell r="AR799" t="str">
            <v/>
          </cell>
          <cell r="AS799" t="str">
            <v/>
          </cell>
          <cell r="AT799" t="str">
            <v/>
          </cell>
          <cell r="AU799" t="str">
            <v/>
          </cell>
          <cell r="AV799" t="str">
            <v/>
          </cell>
          <cell r="AW799" t="str">
            <v/>
          </cell>
          <cell r="AX799" t="str">
            <v/>
          </cell>
          <cell r="AY799" t="str">
            <v/>
          </cell>
          <cell r="AZ799" t="str">
            <v/>
          </cell>
          <cell r="BA799" t="str">
            <v/>
          </cell>
          <cell r="BB799" t="str">
            <v/>
          </cell>
          <cell r="BC799" t="str">
            <v/>
          </cell>
        </row>
        <row r="800">
          <cell r="B800" t="str">
            <v>SKNETW - Air</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t="str">
            <v/>
          </cell>
          <cell r="AI800" t="str">
            <v/>
          </cell>
          <cell r="AJ800" t="str">
            <v/>
          </cell>
          <cell r="AK800" t="str">
            <v/>
          </cell>
          <cell r="AL800" t="str">
            <v/>
          </cell>
          <cell r="AM800" t="str">
            <v/>
          </cell>
          <cell r="AN800" t="str">
            <v/>
          </cell>
          <cell r="AO800" t="str">
            <v/>
          </cell>
          <cell r="AP800" t="str">
            <v/>
          </cell>
          <cell r="AQ800" t="str">
            <v/>
          </cell>
          <cell r="AR800" t="str">
            <v/>
          </cell>
          <cell r="AS800" t="str">
            <v/>
          </cell>
          <cell r="AT800" t="str">
            <v/>
          </cell>
          <cell r="AU800" t="str">
            <v/>
          </cell>
          <cell r="AV800" t="str">
            <v/>
          </cell>
          <cell r="AW800" t="str">
            <v/>
          </cell>
          <cell r="AX800" t="str">
            <v/>
          </cell>
          <cell r="AY800" t="str">
            <v/>
          </cell>
          <cell r="AZ800" t="str">
            <v/>
          </cell>
          <cell r="BA800" t="str">
            <v/>
          </cell>
          <cell r="BB800" t="str">
            <v/>
          </cell>
          <cell r="BC800" t="str">
            <v/>
          </cell>
        </row>
        <row r="801">
          <cell r="B801" t="str">
            <v>SKNETW - Sea</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t="str">
            <v/>
          </cell>
          <cell r="AI801" t="str">
            <v/>
          </cell>
          <cell r="AJ801" t="str">
            <v/>
          </cell>
          <cell r="AK801" t="str">
            <v/>
          </cell>
          <cell r="AL801" t="str">
            <v/>
          </cell>
          <cell r="AM801" t="str">
            <v/>
          </cell>
          <cell r="AN801" t="str">
            <v/>
          </cell>
          <cell r="AO801" t="str">
            <v/>
          </cell>
          <cell r="AP801" t="str">
            <v/>
          </cell>
          <cell r="AQ801" t="str">
            <v/>
          </cell>
          <cell r="AR801" t="str">
            <v/>
          </cell>
          <cell r="AS801" t="str">
            <v/>
          </cell>
          <cell r="AT801" t="str">
            <v/>
          </cell>
          <cell r="AU801" t="str">
            <v/>
          </cell>
          <cell r="AV801" t="str">
            <v/>
          </cell>
          <cell r="AW801" t="str">
            <v/>
          </cell>
          <cell r="AX801" t="str">
            <v/>
          </cell>
          <cell r="AY801" t="str">
            <v/>
          </cell>
          <cell r="AZ801" t="str">
            <v/>
          </cell>
          <cell r="BA801" t="str">
            <v/>
          </cell>
          <cell r="BB801" t="str">
            <v/>
          </cell>
          <cell r="BC801" t="str">
            <v/>
          </cell>
        </row>
        <row r="802">
          <cell r="B802" t="str">
            <v>SKOOP - Air</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t="str">
            <v/>
          </cell>
          <cell r="AI802" t="str">
            <v/>
          </cell>
          <cell r="AJ802" t="str">
            <v/>
          </cell>
          <cell r="AK802" t="str">
            <v/>
          </cell>
          <cell r="AL802" t="str">
            <v/>
          </cell>
          <cell r="AM802" t="str">
            <v/>
          </cell>
          <cell r="AN802" t="str">
            <v/>
          </cell>
          <cell r="AO802" t="str">
            <v/>
          </cell>
          <cell r="AP802" t="str">
            <v/>
          </cell>
          <cell r="AQ802" t="str">
            <v/>
          </cell>
          <cell r="AR802" t="str">
            <v/>
          </cell>
          <cell r="AS802" t="str">
            <v/>
          </cell>
          <cell r="AT802" t="str">
            <v/>
          </cell>
          <cell r="AU802" t="str">
            <v/>
          </cell>
          <cell r="AV802" t="str">
            <v/>
          </cell>
          <cell r="AW802" t="str">
            <v/>
          </cell>
          <cell r="AX802" t="str">
            <v/>
          </cell>
          <cell r="AY802" t="str">
            <v/>
          </cell>
          <cell r="AZ802" t="str">
            <v/>
          </cell>
          <cell r="BA802" t="str">
            <v/>
          </cell>
          <cell r="BB802" t="str">
            <v/>
          </cell>
          <cell r="BC802" t="str">
            <v/>
          </cell>
        </row>
        <row r="803">
          <cell r="B803" t="str">
            <v>SKOOP - Sea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t="str">
            <v/>
          </cell>
          <cell r="AI803" t="str">
            <v/>
          </cell>
          <cell r="AJ803" t="str">
            <v/>
          </cell>
          <cell r="AK803" t="str">
            <v/>
          </cell>
          <cell r="AL803" t="str">
            <v/>
          </cell>
          <cell r="AM803" t="str">
            <v/>
          </cell>
          <cell r="AN803" t="str">
            <v/>
          </cell>
          <cell r="AO803" t="str">
            <v/>
          </cell>
          <cell r="AP803" t="str">
            <v/>
          </cell>
          <cell r="AQ803" t="str">
            <v/>
          </cell>
          <cell r="AR803" t="str">
            <v/>
          </cell>
          <cell r="AS803" t="str">
            <v/>
          </cell>
          <cell r="AT803" t="str">
            <v/>
          </cell>
          <cell r="AU803" t="str">
            <v/>
          </cell>
          <cell r="AV803" t="str">
            <v/>
          </cell>
          <cell r="AW803" t="str">
            <v/>
          </cell>
          <cell r="AX803" t="str">
            <v/>
          </cell>
          <cell r="AY803" t="str">
            <v/>
          </cell>
          <cell r="AZ803" t="str">
            <v/>
          </cell>
          <cell r="BA803" t="str">
            <v/>
          </cell>
          <cell r="BB803" t="str">
            <v/>
          </cell>
          <cell r="BC803" t="str">
            <v/>
          </cell>
        </row>
        <row r="804">
          <cell r="B804" t="str">
            <v>SMAP - Air</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t="str">
            <v/>
          </cell>
          <cell r="AI804" t="str">
            <v/>
          </cell>
          <cell r="AJ804" t="str">
            <v/>
          </cell>
          <cell r="AK804" t="str">
            <v/>
          </cell>
          <cell r="AL804" t="str">
            <v/>
          </cell>
          <cell r="AM804" t="str">
            <v/>
          </cell>
          <cell r="AN804" t="str">
            <v/>
          </cell>
          <cell r="AO804" t="str">
            <v/>
          </cell>
          <cell r="AP804" t="str">
            <v/>
          </cell>
          <cell r="AQ804" t="str">
            <v/>
          </cell>
          <cell r="AR804" t="str">
            <v/>
          </cell>
          <cell r="AS804" t="str">
            <v/>
          </cell>
          <cell r="AT804" t="str">
            <v/>
          </cell>
          <cell r="AU804" t="str">
            <v/>
          </cell>
          <cell r="AV804" t="str">
            <v/>
          </cell>
          <cell r="AW804" t="str">
            <v/>
          </cell>
          <cell r="AX804" t="str">
            <v/>
          </cell>
          <cell r="AY804" t="str">
            <v/>
          </cell>
          <cell r="AZ804" t="str">
            <v/>
          </cell>
          <cell r="BA804" t="str">
            <v/>
          </cell>
          <cell r="BB804" t="str">
            <v/>
          </cell>
          <cell r="BC804" t="str">
            <v/>
          </cell>
        </row>
        <row r="805">
          <cell r="B805" t="str">
            <v>SMAP - Sea</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t="str">
            <v/>
          </cell>
          <cell r="AI805" t="str">
            <v/>
          </cell>
          <cell r="AJ805" t="str">
            <v/>
          </cell>
          <cell r="AK805" t="str">
            <v/>
          </cell>
          <cell r="AL805" t="str">
            <v/>
          </cell>
          <cell r="AM805" t="str">
            <v/>
          </cell>
          <cell r="AN805" t="str">
            <v/>
          </cell>
          <cell r="AO805" t="str">
            <v/>
          </cell>
          <cell r="AP805" t="str">
            <v/>
          </cell>
          <cell r="AQ805" t="str">
            <v/>
          </cell>
          <cell r="AR805" t="str">
            <v/>
          </cell>
          <cell r="AS805" t="str">
            <v/>
          </cell>
          <cell r="AT805" t="str">
            <v/>
          </cell>
          <cell r="AU805" t="str">
            <v/>
          </cell>
          <cell r="AV805" t="str">
            <v/>
          </cell>
          <cell r="AW805" t="str">
            <v/>
          </cell>
          <cell r="AX805" t="str">
            <v/>
          </cell>
          <cell r="AY805" t="str">
            <v/>
          </cell>
          <cell r="AZ805" t="str">
            <v/>
          </cell>
          <cell r="BA805" t="str">
            <v/>
          </cell>
          <cell r="BB805" t="str">
            <v/>
          </cell>
          <cell r="BC805" t="str">
            <v/>
          </cell>
        </row>
        <row r="806">
          <cell r="B806" t="str">
            <v>SML - Air</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t="str">
            <v/>
          </cell>
          <cell r="AI806" t="str">
            <v/>
          </cell>
          <cell r="AJ806" t="str">
            <v/>
          </cell>
          <cell r="AK806" t="str">
            <v/>
          </cell>
          <cell r="AL806" t="str">
            <v/>
          </cell>
          <cell r="AM806" t="str">
            <v/>
          </cell>
          <cell r="AN806" t="str">
            <v/>
          </cell>
          <cell r="AO806" t="str">
            <v/>
          </cell>
          <cell r="AP806" t="str">
            <v/>
          </cell>
          <cell r="AQ806" t="str">
            <v/>
          </cell>
          <cell r="AR806" t="str">
            <v/>
          </cell>
          <cell r="AS806" t="str">
            <v/>
          </cell>
          <cell r="AT806" t="str">
            <v/>
          </cell>
          <cell r="AU806" t="str">
            <v/>
          </cell>
          <cell r="AV806" t="str">
            <v/>
          </cell>
          <cell r="AW806" t="str">
            <v/>
          </cell>
          <cell r="AX806" t="str">
            <v/>
          </cell>
          <cell r="AY806" t="str">
            <v/>
          </cell>
          <cell r="AZ806" t="str">
            <v/>
          </cell>
          <cell r="BA806" t="str">
            <v/>
          </cell>
          <cell r="BB806" t="str">
            <v/>
          </cell>
          <cell r="BC806" t="str">
            <v/>
          </cell>
        </row>
        <row r="807">
          <cell r="B807" t="str">
            <v>SML - Sea</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t="str">
            <v/>
          </cell>
          <cell r="AI807" t="str">
            <v/>
          </cell>
          <cell r="AJ807" t="str">
            <v/>
          </cell>
          <cell r="AK807" t="str">
            <v/>
          </cell>
          <cell r="AL807" t="str">
            <v/>
          </cell>
          <cell r="AM807" t="str">
            <v/>
          </cell>
          <cell r="AN807" t="str">
            <v/>
          </cell>
          <cell r="AO807" t="str">
            <v/>
          </cell>
          <cell r="AP807" t="str">
            <v/>
          </cell>
          <cell r="AQ807" t="str">
            <v/>
          </cell>
          <cell r="AR807" t="str">
            <v/>
          </cell>
          <cell r="AS807" t="str">
            <v/>
          </cell>
          <cell r="AT807" t="str">
            <v/>
          </cell>
          <cell r="AU807" t="str">
            <v/>
          </cell>
          <cell r="AV807" t="str">
            <v/>
          </cell>
          <cell r="AW807" t="str">
            <v/>
          </cell>
          <cell r="AX807" t="str">
            <v/>
          </cell>
          <cell r="AY807" t="str">
            <v/>
          </cell>
          <cell r="AZ807" t="str">
            <v/>
          </cell>
          <cell r="BA807" t="str">
            <v/>
          </cell>
          <cell r="BB807" t="str">
            <v/>
          </cell>
          <cell r="BC807" t="str">
            <v/>
          </cell>
        </row>
        <row r="808">
          <cell r="B808" t="str">
            <v>SNIP - Air</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t="str">
            <v/>
          </cell>
          <cell r="AI808" t="str">
            <v/>
          </cell>
          <cell r="AJ808" t="str">
            <v/>
          </cell>
          <cell r="AK808" t="str">
            <v/>
          </cell>
          <cell r="AL808" t="str">
            <v/>
          </cell>
          <cell r="AM808" t="str">
            <v/>
          </cell>
          <cell r="AN808" t="str">
            <v/>
          </cell>
          <cell r="AO808" t="str">
            <v/>
          </cell>
          <cell r="AP808" t="str">
            <v/>
          </cell>
          <cell r="AQ808" t="str">
            <v/>
          </cell>
          <cell r="AR808" t="str">
            <v/>
          </cell>
          <cell r="AS808" t="str">
            <v/>
          </cell>
          <cell r="AT808" t="str">
            <v/>
          </cell>
          <cell r="AU808" t="str">
            <v/>
          </cell>
          <cell r="AV808" t="str">
            <v/>
          </cell>
          <cell r="AW808" t="str">
            <v/>
          </cell>
          <cell r="AX808" t="str">
            <v/>
          </cell>
          <cell r="AY808" t="str">
            <v/>
          </cell>
          <cell r="AZ808" t="str">
            <v/>
          </cell>
          <cell r="BA808" t="str">
            <v/>
          </cell>
          <cell r="BB808" t="str">
            <v/>
          </cell>
          <cell r="BC808" t="str">
            <v/>
          </cell>
        </row>
        <row r="809">
          <cell r="B809" t="str">
            <v>SNIP - Sea</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t="str">
            <v/>
          </cell>
          <cell r="AI809" t="str">
            <v/>
          </cell>
          <cell r="AJ809" t="str">
            <v/>
          </cell>
          <cell r="AK809" t="str">
            <v/>
          </cell>
          <cell r="AL809" t="str">
            <v/>
          </cell>
          <cell r="AM809" t="str">
            <v/>
          </cell>
          <cell r="AN809" t="str">
            <v/>
          </cell>
          <cell r="AO809" t="str">
            <v/>
          </cell>
          <cell r="AP809" t="str">
            <v/>
          </cell>
          <cell r="AQ809" t="str">
            <v/>
          </cell>
          <cell r="AR809" t="str">
            <v/>
          </cell>
          <cell r="AS809" t="str">
            <v/>
          </cell>
          <cell r="AT809" t="str">
            <v/>
          </cell>
          <cell r="AU809" t="str">
            <v/>
          </cell>
          <cell r="AV809" t="str">
            <v/>
          </cell>
          <cell r="AW809" t="str">
            <v/>
          </cell>
          <cell r="AX809" t="str">
            <v/>
          </cell>
          <cell r="AY809" t="str">
            <v/>
          </cell>
          <cell r="AZ809" t="str">
            <v/>
          </cell>
          <cell r="BA809" t="str">
            <v/>
          </cell>
          <cell r="BB809" t="str">
            <v/>
          </cell>
          <cell r="BC809" t="str">
            <v/>
          </cell>
        </row>
        <row r="810">
          <cell r="B810" t="str">
            <v>SONY - Air</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t="str">
            <v/>
          </cell>
          <cell r="AI810" t="str">
            <v/>
          </cell>
          <cell r="AJ810" t="str">
            <v/>
          </cell>
          <cell r="AK810" t="str">
            <v/>
          </cell>
          <cell r="AL810" t="str">
            <v/>
          </cell>
          <cell r="AM810" t="str">
            <v/>
          </cell>
          <cell r="AN810" t="str">
            <v/>
          </cell>
          <cell r="AO810" t="str">
            <v/>
          </cell>
          <cell r="AP810" t="str">
            <v/>
          </cell>
          <cell r="AQ810" t="str">
            <v/>
          </cell>
          <cell r="AR810" t="str">
            <v/>
          </cell>
          <cell r="AS810" t="str">
            <v/>
          </cell>
          <cell r="AT810" t="str">
            <v/>
          </cell>
          <cell r="AU810" t="str">
            <v/>
          </cell>
          <cell r="AV810" t="str">
            <v/>
          </cell>
          <cell r="AW810" t="str">
            <v/>
          </cell>
          <cell r="AX810" t="str">
            <v/>
          </cell>
          <cell r="AY810" t="str">
            <v/>
          </cell>
          <cell r="AZ810" t="str">
            <v/>
          </cell>
          <cell r="BA810" t="str">
            <v/>
          </cell>
          <cell r="BB810" t="str">
            <v/>
          </cell>
          <cell r="BC810" t="str">
            <v/>
          </cell>
        </row>
        <row r="811">
          <cell r="B811" t="str">
            <v>SONY - Sea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t="str">
            <v/>
          </cell>
          <cell r="AI811" t="str">
            <v/>
          </cell>
          <cell r="AJ811" t="str">
            <v/>
          </cell>
          <cell r="AK811" t="str">
            <v/>
          </cell>
          <cell r="AL811" t="str">
            <v/>
          </cell>
          <cell r="AM811" t="str">
            <v/>
          </cell>
          <cell r="AN811" t="str">
            <v/>
          </cell>
          <cell r="AO811" t="str">
            <v/>
          </cell>
          <cell r="AP811" t="str">
            <v/>
          </cell>
          <cell r="AQ811" t="str">
            <v/>
          </cell>
          <cell r="AR811" t="str">
            <v/>
          </cell>
          <cell r="AS811" t="str">
            <v/>
          </cell>
          <cell r="AT811" t="str">
            <v/>
          </cell>
          <cell r="AU811" t="str">
            <v/>
          </cell>
          <cell r="AV811" t="str">
            <v/>
          </cell>
          <cell r="AW811" t="str">
            <v/>
          </cell>
          <cell r="AX811" t="str">
            <v/>
          </cell>
          <cell r="AY811" t="str">
            <v/>
          </cell>
          <cell r="AZ811" t="str">
            <v/>
          </cell>
          <cell r="BA811" t="str">
            <v/>
          </cell>
          <cell r="BB811" t="str">
            <v/>
          </cell>
          <cell r="BC811" t="str">
            <v/>
          </cell>
        </row>
        <row r="812">
          <cell r="B812" t="str">
            <v>SPENCR - Air</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t="str">
            <v/>
          </cell>
          <cell r="AI812" t="str">
            <v/>
          </cell>
          <cell r="AJ812" t="str">
            <v/>
          </cell>
          <cell r="AK812" t="str">
            <v/>
          </cell>
          <cell r="AL812" t="str">
            <v/>
          </cell>
          <cell r="AM812" t="str">
            <v/>
          </cell>
          <cell r="AN812" t="str">
            <v/>
          </cell>
          <cell r="AO812" t="str">
            <v/>
          </cell>
          <cell r="AP812" t="str">
            <v/>
          </cell>
          <cell r="AQ812" t="str">
            <v/>
          </cell>
          <cell r="AR812" t="str">
            <v/>
          </cell>
          <cell r="AS812" t="str">
            <v/>
          </cell>
          <cell r="AT812" t="str">
            <v/>
          </cell>
          <cell r="AU812" t="str">
            <v/>
          </cell>
          <cell r="AV812" t="str">
            <v/>
          </cell>
          <cell r="AW812" t="str">
            <v/>
          </cell>
          <cell r="AX812" t="str">
            <v/>
          </cell>
          <cell r="AY812" t="str">
            <v/>
          </cell>
          <cell r="AZ812" t="str">
            <v/>
          </cell>
          <cell r="BA812" t="str">
            <v/>
          </cell>
          <cell r="BB812" t="str">
            <v/>
          </cell>
          <cell r="BC812" t="str">
            <v/>
          </cell>
        </row>
        <row r="813">
          <cell r="B813" t="str">
            <v>SPENCR - Sea</v>
          </cell>
          <cell r="C813">
            <v>0</v>
          </cell>
          <cell r="D813">
            <v>0</v>
          </cell>
          <cell r="E813">
            <v>0</v>
          </cell>
          <cell r="F813">
            <v>0</v>
          </cell>
          <cell r="G813">
            <v>0</v>
          </cell>
          <cell r="H813">
            <v>0</v>
          </cell>
          <cell r="I813">
            <v>0</v>
          </cell>
          <cell r="J813">
            <v>0</v>
          </cell>
          <cell r="K813">
            <v>1</v>
          </cell>
          <cell r="L813">
            <v>0</v>
          </cell>
          <cell r="M813">
            <v>1</v>
          </cell>
          <cell r="N813">
            <v>0</v>
          </cell>
          <cell r="O813">
            <v>1</v>
          </cell>
          <cell r="P813">
            <v>1</v>
          </cell>
          <cell r="Q813">
            <v>5</v>
          </cell>
          <cell r="R813">
            <v>0</v>
          </cell>
          <cell r="S813">
            <v>2</v>
          </cell>
          <cell r="T813">
            <v>1</v>
          </cell>
          <cell r="U813">
            <v>0</v>
          </cell>
          <cell r="V813">
            <v>0</v>
          </cell>
          <cell r="W813">
            <v>0</v>
          </cell>
          <cell r="X813">
            <v>0</v>
          </cell>
          <cell r="Y813">
            <v>1</v>
          </cell>
          <cell r="Z813">
            <v>0</v>
          </cell>
          <cell r="AA813">
            <v>0</v>
          </cell>
          <cell r="AB813">
            <v>0</v>
          </cell>
          <cell r="AC813">
            <v>1</v>
          </cell>
          <cell r="AD813">
            <v>0</v>
          </cell>
          <cell r="AE813">
            <v>0</v>
          </cell>
          <cell r="AF813">
            <v>0</v>
          </cell>
          <cell r="AG813">
            <v>0</v>
          </cell>
          <cell r="AH813" t="str">
            <v/>
          </cell>
          <cell r="AI813" t="str">
            <v/>
          </cell>
          <cell r="AJ813" t="str">
            <v/>
          </cell>
          <cell r="AK813" t="str">
            <v/>
          </cell>
          <cell r="AL813" t="str">
            <v/>
          </cell>
          <cell r="AM813" t="str">
            <v/>
          </cell>
          <cell r="AN813" t="str">
            <v/>
          </cell>
          <cell r="AO813" t="str">
            <v/>
          </cell>
          <cell r="AP813" t="str">
            <v/>
          </cell>
          <cell r="AQ813" t="str">
            <v/>
          </cell>
          <cell r="AR813" t="str">
            <v/>
          </cell>
          <cell r="AS813" t="str">
            <v/>
          </cell>
          <cell r="AT813" t="str">
            <v/>
          </cell>
          <cell r="AU813" t="str">
            <v/>
          </cell>
          <cell r="AV813" t="str">
            <v/>
          </cell>
          <cell r="AW813" t="str">
            <v/>
          </cell>
          <cell r="AX813" t="str">
            <v/>
          </cell>
          <cell r="AY813" t="str">
            <v/>
          </cell>
          <cell r="AZ813" t="str">
            <v/>
          </cell>
          <cell r="BA813" t="str">
            <v/>
          </cell>
          <cell r="BB813" t="str">
            <v/>
          </cell>
          <cell r="BC813" t="str">
            <v/>
          </cell>
        </row>
        <row r="814">
          <cell r="B814" t="str">
            <v>SPINO - Air</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t="str">
            <v/>
          </cell>
          <cell r="AI814" t="str">
            <v/>
          </cell>
          <cell r="AJ814" t="str">
            <v/>
          </cell>
          <cell r="AK814" t="str">
            <v/>
          </cell>
          <cell r="AL814" t="str">
            <v/>
          </cell>
          <cell r="AM814" t="str">
            <v/>
          </cell>
          <cell r="AN814" t="str">
            <v/>
          </cell>
          <cell r="AO814" t="str">
            <v/>
          </cell>
          <cell r="AP814" t="str">
            <v/>
          </cell>
          <cell r="AQ814" t="str">
            <v/>
          </cell>
          <cell r="AR814" t="str">
            <v/>
          </cell>
          <cell r="AS814" t="str">
            <v/>
          </cell>
          <cell r="AT814" t="str">
            <v/>
          </cell>
          <cell r="AU814" t="str">
            <v/>
          </cell>
          <cell r="AV814" t="str">
            <v/>
          </cell>
          <cell r="AW814" t="str">
            <v/>
          </cell>
          <cell r="AX814" t="str">
            <v/>
          </cell>
          <cell r="AY814" t="str">
            <v/>
          </cell>
          <cell r="AZ814" t="str">
            <v/>
          </cell>
          <cell r="BA814" t="str">
            <v/>
          </cell>
          <cell r="BB814" t="str">
            <v/>
          </cell>
          <cell r="BC814" t="str">
            <v/>
          </cell>
        </row>
        <row r="815">
          <cell r="B815" t="str">
            <v>SPINO - Sea</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t="str">
            <v/>
          </cell>
          <cell r="AI815" t="str">
            <v/>
          </cell>
          <cell r="AJ815" t="str">
            <v/>
          </cell>
          <cell r="AK815" t="str">
            <v/>
          </cell>
          <cell r="AL815" t="str">
            <v/>
          </cell>
          <cell r="AM815" t="str">
            <v/>
          </cell>
          <cell r="AN815" t="str">
            <v/>
          </cell>
          <cell r="AO815" t="str">
            <v/>
          </cell>
          <cell r="AP815" t="str">
            <v/>
          </cell>
          <cell r="AQ815" t="str">
            <v/>
          </cell>
          <cell r="AR815" t="str">
            <v/>
          </cell>
          <cell r="AS815" t="str">
            <v/>
          </cell>
          <cell r="AT815" t="str">
            <v/>
          </cell>
          <cell r="AU815" t="str">
            <v/>
          </cell>
          <cell r="AV815" t="str">
            <v/>
          </cell>
          <cell r="AW815" t="str">
            <v/>
          </cell>
          <cell r="AX815" t="str">
            <v/>
          </cell>
          <cell r="AY815" t="str">
            <v/>
          </cell>
          <cell r="AZ815" t="str">
            <v/>
          </cell>
          <cell r="BA815" t="str">
            <v/>
          </cell>
          <cell r="BB815" t="str">
            <v/>
          </cell>
          <cell r="BC815" t="str">
            <v/>
          </cell>
        </row>
        <row r="816">
          <cell r="B816" t="str">
            <v>SPORTS - Air</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t="str">
            <v/>
          </cell>
          <cell r="AI816" t="str">
            <v/>
          </cell>
          <cell r="AJ816" t="str">
            <v/>
          </cell>
          <cell r="AK816" t="str">
            <v/>
          </cell>
          <cell r="AL816" t="str">
            <v/>
          </cell>
          <cell r="AM816" t="str">
            <v/>
          </cell>
          <cell r="AN816" t="str">
            <v/>
          </cell>
          <cell r="AO816" t="str">
            <v/>
          </cell>
          <cell r="AP816" t="str">
            <v/>
          </cell>
          <cell r="AQ816" t="str">
            <v/>
          </cell>
          <cell r="AR816" t="str">
            <v/>
          </cell>
          <cell r="AS816" t="str">
            <v/>
          </cell>
          <cell r="AT816" t="str">
            <v/>
          </cell>
          <cell r="AU816" t="str">
            <v/>
          </cell>
          <cell r="AV816" t="str">
            <v/>
          </cell>
          <cell r="AW816" t="str">
            <v/>
          </cell>
          <cell r="AX816" t="str">
            <v/>
          </cell>
          <cell r="AY816" t="str">
            <v/>
          </cell>
          <cell r="AZ816" t="str">
            <v/>
          </cell>
          <cell r="BA816" t="str">
            <v/>
          </cell>
          <cell r="BB816" t="str">
            <v/>
          </cell>
          <cell r="BC816" t="str">
            <v/>
          </cell>
        </row>
        <row r="817">
          <cell r="B817" t="str">
            <v>SPORTS - Sea</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t="str">
            <v/>
          </cell>
          <cell r="AI817" t="str">
            <v/>
          </cell>
          <cell r="AJ817" t="str">
            <v/>
          </cell>
          <cell r="AK817" t="str">
            <v/>
          </cell>
          <cell r="AL817" t="str">
            <v/>
          </cell>
          <cell r="AM817" t="str">
            <v/>
          </cell>
          <cell r="AN817" t="str">
            <v/>
          </cell>
          <cell r="AO817" t="str">
            <v/>
          </cell>
          <cell r="AP817" t="str">
            <v/>
          </cell>
          <cell r="AQ817" t="str">
            <v/>
          </cell>
          <cell r="AR817" t="str">
            <v/>
          </cell>
          <cell r="AS817" t="str">
            <v/>
          </cell>
          <cell r="AT817" t="str">
            <v/>
          </cell>
          <cell r="AU817" t="str">
            <v/>
          </cell>
          <cell r="AV817" t="str">
            <v/>
          </cell>
          <cell r="AW817" t="str">
            <v/>
          </cell>
          <cell r="AX817" t="str">
            <v/>
          </cell>
          <cell r="AY817" t="str">
            <v/>
          </cell>
          <cell r="AZ817" t="str">
            <v/>
          </cell>
          <cell r="BA817" t="str">
            <v/>
          </cell>
          <cell r="BB817" t="str">
            <v/>
          </cell>
          <cell r="BC817" t="str">
            <v/>
          </cell>
        </row>
        <row r="818">
          <cell r="B818" t="str">
            <v>SPST - Air</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t="str">
            <v/>
          </cell>
          <cell r="AI818" t="str">
            <v/>
          </cell>
          <cell r="AJ818" t="str">
            <v/>
          </cell>
          <cell r="AK818" t="str">
            <v/>
          </cell>
          <cell r="AL818" t="str">
            <v/>
          </cell>
          <cell r="AM818" t="str">
            <v/>
          </cell>
          <cell r="AN818" t="str">
            <v/>
          </cell>
          <cell r="AO818" t="str">
            <v/>
          </cell>
          <cell r="AP818" t="str">
            <v/>
          </cell>
          <cell r="AQ818" t="str">
            <v/>
          </cell>
          <cell r="AR818" t="str">
            <v/>
          </cell>
          <cell r="AS818" t="str">
            <v/>
          </cell>
          <cell r="AT818" t="str">
            <v/>
          </cell>
          <cell r="AU818" t="str">
            <v/>
          </cell>
          <cell r="AV818" t="str">
            <v/>
          </cell>
          <cell r="AW818" t="str">
            <v/>
          </cell>
          <cell r="AX818" t="str">
            <v/>
          </cell>
          <cell r="AY818" t="str">
            <v/>
          </cell>
          <cell r="AZ818" t="str">
            <v/>
          </cell>
          <cell r="BA818" t="str">
            <v/>
          </cell>
          <cell r="BB818" t="str">
            <v/>
          </cell>
          <cell r="BC818" t="str">
            <v/>
          </cell>
        </row>
        <row r="819">
          <cell r="B819" t="str">
            <v>SPST - Sea</v>
          </cell>
          <cell r="C819">
            <v>0</v>
          </cell>
          <cell r="D819">
            <v>0</v>
          </cell>
          <cell r="E819">
            <v>0</v>
          </cell>
          <cell r="F819">
            <v>0</v>
          </cell>
          <cell r="G819">
            <v>0</v>
          </cell>
          <cell r="H819">
            <v>7</v>
          </cell>
          <cell r="I819">
            <v>0</v>
          </cell>
          <cell r="J819">
            <v>2</v>
          </cell>
          <cell r="K819">
            <v>0</v>
          </cell>
          <cell r="L819">
            <v>0</v>
          </cell>
          <cell r="M819">
            <v>1</v>
          </cell>
          <cell r="N819">
            <v>0</v>
          </cell>
          <cell r="O819">
            <v>0</v>
          </cell>
          <cell r="P819">
            <v>0</v>
          </cell>
          <cell r="Q819">
            <v>2</v>
          </cell>
          <cell r="R819">
            <v>2</v>
          </cell>
          <cell r="S819">
            <v>0</v>
          </cell>
          <cell r="T819">
            <v>0</v>
          </cell>
          <cell r="U819">
            <v>0</v>
          </cell>
          <cell r="V819">
            <v>2</v>
          </cell>
          <cell r="W819">
            <v>0</v>
          </cell>
          <cell r="X819">
            <v>0</v>
          </cell>
          <cell r="Y819">
            <v>2</v>
          </cell>
          <cell r="Z819">
            <v>0</v>
          </cell>
          <cell r="AA819">
            <v>0</v>
          </cell>
          <cell r="AB819">
            <v>0</v>
          </cell>
          <cell r="AC819">
            <v>0</v>
          </cell>
          <cell r="AD819">
            <v>0</v>
          </cell>
          <cell r="AE819">
            <v>0</v>
          </cell>
          <cell r="AF819">
            <v>3</v>
          </cell>
          <cell r="AG819">
            <v>0</v>
          </cell>
          <cell r="AH819" t="str">
            <v/>
          </cell>
          <cell r="AI819" t="str">
            <v/>
          </cell>
          <cell r="AJ819" t="str">
            <v/>
          </cell>
          <cell r="AK819" t="str">
            <v/>
          </cell>
          <cell r="AL819" t="str">
            <v/>
          </cell>
          <cell r="AM819" t="str">
            <v/>
          </cell>
          <cell r="AN819" t="str">
            <v/>
          </cell>
          <cell r="AO819" t="str">
            <v/>
          </cell>
          <cell r="AP819" t="str">
            <v/>
          </cell>
          <cell r="AQ819" t="str">
            <v/>
          </cell>
          <cell r="AR819" t="str">
            <v/>
          </cell>
          <cell r="AS819" t="str">
            <v/>
          </cell>
          <cell r="AT819" t="str">
            <v/>
          </cell>
          <cell r="AU819" t="str">
            <v/>
          </cell>
          <cell r="AV819" t="str">
            <v/>
          </cell>
          <cell r="AW819" t="str">
            <v/>
          </cell>
          <cell r="AX819" t="str">
            <v/>
          </cell>
          <cell r="AY819" t="str">
            <v/>
          </cell>
          <cell r="AZ819" t="str">
            <v/>
          </cell>
          <cell r="BA819" t="str">
            <v/>
          </cell>
          <cell r="BB819" t="str">
            <v/>
          </cell>
          <cell r="BC819" t="str">
            <v/>
          </cell>
        </row>
        <row r="820">
          <cell r="B820" t="str">
            <v>SPURG - Air</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t="str">
            <v/>
          </cell>
          <cell r="AI820" t="str">
            <v/>
          </cell>
          <cell r="AJ820" t="str">
            <v/>
          </cell>
          <cell r="AK820" t="str">
            <v/>
          </cell>
          <cell r="AL820" t="str">
            <v/>
          </cell>
          <cell r="AM820" t="str">
            <v/>
          </cell>
          <cell r="AN820" t="str">
            <v/>
          </cell>
          <cell r="AO820" t="str">
            <v/>
          </cell>
          <cell r="AP820" t="str">
            <v/>
          </cell>
          <cell r="AQ820" t="str">
            <v/>
          </cell>
          <cell r="AR820" t="str">
            <v/>
          </cell>
          <cell r="AS820" t="str">
            <v/>
          </cell>
          <cell r="AT820" t="str">
            <v/>
          </cell>
          <cell r="AU820" t="str">
            <v/>
          </cell>
          <cell r="AV820" t="str">
            <v/>
          </cell>
          <cell r="AW820" t="str">
            <v/>
          </cell>
          <cell r="AX820" t="str">
            <v/>
          </cell>
          <cell r="AY820" t="str">
            <v/>
          </cell>
          <cell r="AZ820" t="str">
            <v/>
          </cell>
          <cell r="BA820" t="str">
            <v/>
          </cell>
          <cell r="BB820" t="str">
            <v/>
          </cell>
          <cell r="BC820" t="str">
            <v/>
          </cell>
        </row>
        <row r="821">
          <cell r="B821" t="str">
            <v>SPURG - Sea</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t="str">
            <v/>
          </cell>
          <cell r="AI821" t="str">
            <v/>
          </cell>
          <cell r="AJ821" t="str">
            <v/>
          </cell>
          <cell r="AK821" t="str">
            <v/>
          </cell>
          <cell r="AL821" t="str">
            <v/>
          </cell>
          <cell r="AM821" t="str">
            <v/>
          </cell>
          <cell r="AN821" t="str">
            <v/>
          </cell>
          <cell r="AO821" t="str">
            <v/>
          </cell>
          <cell r="AP821" t="str">
            <v/>
          </cell>
          <cell r="AQ821" t="str">
            <v/>
          </cell>
          <cell r="AR821" t="str">
            <v/>
          </cell>
          <cell r="AS821" t="str">
            <v/>
          </cell>
          <cell r="AT821" t="str">
            <v/>
          </cell>
          <cell r="AU821" t="str">
            <v/>
          </cell>
          <cell r="AV821" t="str">
            <v/>
          </cell>
          <cell r="AW821" t="str">
            <v/>
          </cell>
          <cell r="AX821" t="str">
            <v/>
          </cell>
          <cell r="AY821" t="str">
            <v/>
          </cell>
          <cell r="AZ821" t="str">
            <v/>
          </cell>
          <cell r="BA821" t="str">
            <v/>
          </cell>
          <cell r="BB821" t="str">
            <v/>
          </cell>
          <cell r="BC821" t="str">
            <v/>
          </cell>
        </row>
        <row r="822">
          <cell r="B822" t="str">
            <v>SSHIRT - Air</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t="str">
            <v/>
          </cell>
          <cell r="AI822" t="str">
            <v/>
          </cell>
          <cell r="AJ822" t="str">
            <v/>
          </cell>
          <cell r="AK822" t="str">
            <v/>
          </cell>
          <cell r="AL822" t="str">
            <v/>
          </cell>
          <cell r="AM822" t="str">
            <v/>
          </cell>
          <cell r="AN822" t="str">
            <v/>
          </cell>
          <cell r="AO822" t="str">
            <v/>
          </cell>
          <cell r="AP822" t="str">
            <v/>
          </cell>
          <cell r="AQ822" t="str">
            <v/>
          </cell>
          <cell r="AR822" t="str">
            <v/>
          </cell>
          <cell r="AS822" t="str">
            <v/>
          </cell>
          <cell r="AT822" t="str">
            <v/>
          </cell>
          <cell r="AU822" t="str">
            <v/>
          </cell>
          <cell r="AV822" t="str">
            <v/>
          </cell>
          <cell r="AW822" t="str">
            <v/>
          </cell>
          <cell r="AX822" t="str">
            <v/>
          </cell>
          <cell r="AY822" t="str">
            <v/>
          </cell>
          <cell r="AZ822" t="str">
            <v/>
          </cell>
          <cell r="BA822" t="str">
            <v/>
          </cell>
          <cell r="BB822" t="str">
            <v/>
          </cell>
          <cell r="BC822" t="str">
            <v/>
          </cell>
        </row>
        <row r="823">
          <cell r="B823" t="str">
            <v>SSHIRT - Sea</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t="str">
            <v/>
          </cell>
          <cell r="AI823" t="str">
            <v/>
          </cell>
          <cell r="AJ823" t="str">
            <v/>
          </cell>
          <cell r="AK823" t="str">
            <v/>
          </cell>
          <cell r="AL823" t="str">
            <v/>
          </cell>
          <cell r="AM823" t="str">
            <v/>
          </cell>
          <cell r="AN823" t="str">
            <v/>
          </cell>
          <cell r="AO823" t="str">
            <v/>
          </cell>
          <cell r="AP823" t="str">
            <v/>
          </cell>
          <cell r="AQ823" t="str">
            <v/>
          </cell>
          <cell r="AR823" t="str">
            <v/>
          </cell>
          <cell r="AS823" t="str">
            <v/>
          </cell>
          <cell r="AT823" t="str">
            <v/>
          </cell>
          <cell r="AU823" t="str">
            <v/>
          </cell>
          <cell r="AV823" t="str">
            <v/>
          </cell>
          <cell r="AW823" t="str">
            <v/>
          </cell>
          <cell r="AX823" t="str">
            <v/>
          </cell>
          <cell r="AY823" t="str">
            <v/>
          </cell>
          <cell r="AZ823" t="str">
            <v/>
          </cell>
          <cell r="BA823" t="str">
            <v/>
          </cell>
          <cell r="BB823" t="str">
            <v/>
          </cell>
          <cell r="BC823" t="str">
            <v/>
          </cell>
        </row>
        <row r="824">
          <cell r="B824" t="str">
            <v>STRUCT - Air</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t="str">
            <v/>
          </cell>
          <cell r="AI824" t="str">
            <v/>
          </cell>
          <cell r="AJ824" t="str">
            <v/>
          </cell>
          <cell r="AK824" t="str">
            <v/>
          </cell>
          <cell r="AL824" t="str">
            <v/>
          </cell>
          <cell r="AM824" t="str">
            <v/>
          </cell>
          <cell r="AN824" t="str">
            <v/>
          </cell>
          <cell r="AO824" t="str">
            <v/>
          </cell>
          <cell r="AP824" t="str">
            <v/>
          </cell>
          <cell r="AQ824" t="str">
            <v/>
          </cell>
          <cell r="AR824" t="str">
            <v/>
          </cell>
          <cell r="AS824" t="str">
            <v/>
          </cell>
          <cell r="AT824" t="str">
            <v/>
          </cell>
          <cell r="AU824" t="str">
            <v/>
          </cell>
          <cell r="AV824" t="str">
            <v/>
          </cell>
          <cell r="AW824" t="str">
            <v/>
          </cell>
          <cell r="AX824" t="str">
            <v/>
          </cell>
          <cell r="AY824" t="str">
            <v/>
          </cell>
          <cell r="AZ824" t="str">
            <v/>
          </cell>
          <cell r="BA824" t="str">
            <v/>
          </cell>
          <cell r="BB824" t="str">
            <v/>
          </cell>
          <cell r="BC824" t="str">
            <v/>
          </cell>
        </row>
        <row r="825">
          <cell r="B825" t="str">
            <v>STRUCT - Sea</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t="str">
            <v/>
          </cell>
          <cell r="AI825" t="str">
            <v/>
          </cell>
          <cell r="AJ825" t="str">
            <v/>
          </cell>
          <cell r="AK825" t="str">
            <v/>
          </cell>
          <cell r="AL825" t="str">
            <v/>
          </cell>
          <cell r="AM825" t="str">
            <v/>
          </cell>
          <cell r="AN825" t="str">
            <v/>
          </cell>
          <cell r="AO825" t="str">
            <v/>
          </cell>
          <cell r="AP825" t="str">
            <v/>
          </cell>
          <cell r="AQ825" t="str">
            <v/>
          </cell>
          <cell r="AR825" t="str">
            <v/>
          </cell>
          <cell r="AS825" t="str">
            <v/>
          </cell>
          <cell r="AT825" t="str">
            <v/>
          </cell>
          <cell r="AU825" t="str">
            <v/>
          </cell>
          <cell r="AV825" t="str">
            <v/>
          </cell>
          <cell r="AW825" t="str">
            <v/>
          </cell>
          <cell r="AX825" t="str">
            <v/>
          </cell>
          <cell r="AY825" t="str">
            <v/>
          </cell>
          <cell r="AZ825" t="str">
            <v/>
          </cell>
          <cell r="BA825" t="str">
            <v/>
          </cell>
          <cell r="BB825" t="str">
            <v/>
          </cell>
          <cell r="BC825" t="str">
            <v/>
          </cell>
        </row>
        <row r="826">
          <cell r="B826" t="str">
            <v>SUMIK - Air</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t="str">
            <v/>
          </cell>
          <cell r="AI826" t="str">
            <v/>
          </cell>
          <cell r="AJ826" t="str">
            <v/>
          </cell>
          <cell r="AK826" t="str">
            <v/>
          </cell>
          <cell r="AL826" t="str">
            <v/>
          </cell>
          <cell r="AM826" t="str">
            <v/>
          </cell>
          <cell r="AN826" t="str">
            <v/>
          </cell>
          <cell r="AO826" t="str">
            <v/>
          </cell>
          <cell r="AP826" t="str">
            <v/>
          </cell>
          <cell r="AQ826" t="str">
            <v/>
          </cell>
          <cell r="AR826" t="str">
            <v/>
          </cell>
          <cell r="AS826" t="str">
            <v/>
          </cell>
          <cell r="AT826" t="str">
            <v/>
          </cell>
          <cell r="AU826" t="str">
            <v/>
          </cell>
          <cell r="AV826" t="str">
            <v/>
          </cell>
          <cell r="AW826" t="str">
            <v/>
          </cell>
          <cell r="AX826" t="str">
            <v/>
          </cell>
          <cell r="AY826" t="str">
            <v/>
          </cell>
          <cell r="AZ826" t="str">
            <v/>
          </cell>
          <cell r="BA826" t="str">
            <v/>
          </cell>
          <cell r="BB826" t="str">
            <v/>
          </cell>
          <cell r="BC826" t="str">
            <v/>
          </cell>
        </row>
        <row r="827">
          <cell r="B827" t="str">
            <v>SUMIK - Sea</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t="str">
            <v/>
          </cell>
          <cell r="AI827" t="str">
            <v/>
          </cell>
          <cell r="AJ827" t="str">
            <v/>
          </cell>
          <cell r="AK827" t="str">
            <v/>
          </cell>
          <cell r="AL827" t="str">
            <v/>
          </cell>
          <cell r="AM827" t="str">
            <v/>
          </cell>
          <cell r="AN827" t="str">
            <v/>
          </cell>
          <cell r="AO827" t="str">
            <v/>
          </cell>
          <cell r="AP827" t="str">
            <v/>
          </cell>
          <cell r="AQ827" t="str">
            <v/>
          </cell>
          <cell r="AR827" t="str">
            <v/>
          </cell>
          <cell r="AS827" t="str">
            <v/>
          </cell>
          <cell r="AT827" t="str">
            <v/>
          </cell>
          <cell r="AU827" t="str">
            <v/>
          </cell>
          <cell r="AV827" t="str">
            <v/>
          </cell>
          <cell r="AW827" t="str">
            <v/>
          </cell>
          <cell r="AX827" t="str">
            <v/>
          </cell>
          <cell r="AY827" t="str">
            <v/>
          </cell>
          <cell r="AZ827" t="str">
            <v/>
          </cell>
          <cell r="BA827" t="str">
            <v/>
          </cell>
          <cell r="BB827" t="str">
            <v/>
          </cell>
          <cell r="BC827" t="str">
            <v/>
          </cell>
        </row>
        <row r="828">
          <cell r="B828" t="str">
            <v>SUPRM - Air</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t="str">
            <v/>
          </cell>
          <cell r="AI828" t="str">
            <v/>
          </cell>
          <cell r="AJ828" t="str">
            <v/>
          </cell>
          <cell r="AK828" t="str">
            <v/>
          </cell>
          <cell r="AL828" t="str">
            <v/>
          </cell>
          <cell r="AM828" t="str">
            <v/>
          </cell>
          <cell r="AN828" t="str">
            <v/>
          </cell>
          <cell r="AO828" t="str">
            <v/>
          </cell>
          <cell r="AP828" t="str">
            <v/>
          </cell>
          <cell r="AQ828" t="str">
            <v/>
          </cell>
          <cell r="AR828" t="str">
            <v/>
          </cell>
          <cell r="AS828" t="str">
            <v/>
          </cell>
          <cell r="AT828" t="str">
            <v/>
          </cell>
          <cell r="AU828" t="str">
            <v/>
          </cell>
          <cell r="AV828" t="str">
            <v/>
          </cell>
          <cell r="AW828" t="str">
            <v/>
          </cell>
          <cell r="AX828" t="str">
            <v/>
          </cell>
          <cell r="AY828" t="str">
            <v/>
          </cell>
          <cell r="AZ828" t="str">
            <v/>
          </cell>
          <cell r="BA828" t="str">
            <v/>
          </cell>
          <cell r="BB828" t="str">
            <v/>
          </cell>
          <cell r="BC828" t="str">
            <v/>
          </cell>
        </row>
        <row r="829">
          <cell r="B829" t="str">
            <v>SUPRM - Sea</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t="str">
            <v/>
          </cell>
          <cell r="AI829" t="str">
            <v/>
          </cell>
          <cell r="AJ829" t="str">
            <v/>
          </cell>
          <cell r="AK829" t="str">
            <v/>
          </cell>
          <cell r="AL829" t="str">
            <v/>
          </cell>
          <cell r="AM829" t="str">
            <v/>
          </cell>
          <cell r="AN829" t="str">
            <v/>
          </cell>
          <cell r="AO829" t="str">
            <v/>
          </cell>
          <cell r="AP829" t="str">
            <v/>
          </cell>
          <cell r="AQ829" t="str">
            <v/>
          </cell>
          <cell r="AR829" t="str">
            <v/>
          </cell>
          <cell r="AS829" t="str">
            <v/>
          </cell>
          <cell r="AT829" t="str">
            <v/>
          </cell>
          <cell r="AU829" t="str">
            <v/>
          </cell>
          <cell r="AV829" t="str">
            <v/>
          </cell>
          <cell r="AW829" t="str">
            <v/>
          </cell>
          <cell r="AX829" t="str">
            <v/>
          </cell>
          <cell r="AY829" t="str">
            <v/>
          </cell>
          <cell r="AZ829" t="str">
            <v/>
          </cell>
          <cell r="BA829" t="str">
            <v/>
          </cell>
          <cell r="BB829" t="str">
            <v/>
          </cell>
          <cell r="BC829" t="str">
            <v/>
          </cell>
        </row>
        <row r="830">
          <cell r="B830" t="str">
            <v>SUTTON - Air</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t="str">
            <v/>
          </cell>
          <cell r="AI830" t="str">
            <v/>
          </cell>
          <cell r="AJ830" t="str">
            <v/>
          </cell>
          <cell r="AK830" t="str">
            <v/>
          </cell>
          <cell r="AL830" t="str">
            <v/>
          </cell>
          <cell r="AM830" t="str">
            <v/>
          </cell>
          <cell r="AN830" t="str">
            <v/>
          </cell>
          <cell r="AO830" t="str">
            <v/>
          </cell>
          <cell r="AP830" t="str">
            <v/>
          </cell>
          <cell r="AQ830" t="str">
            <v/>
          </cell>
          <cell r="AR830" t="str">
            <v/>
          </cell>
          <cell r="AS830" t="str">
            <v/>
          </cell>
          <cell r="AT830" t="str">
            <v/>
          </cell>
          <cell r="AU830" t="str">
            <v/>
          </cell>
          <cell r="AV830" t="str">
            <v/>
          </cell>
          <cell r="AW830" t="str">
            <v/>
          </cell>
          <cell r="AX830" t="str">
            <v/>
          </cell>
          <cell r="AY830" t="str">
            <v/>
          </cell>
          <cell r="AZ830" t="str">
            <v/>
          </cell>
          <cell r="BA830" t="str">
            <v/>
          </cell>
          <cell r="BB830" t="str">
            <v/>
          </cell>
          <cell r="BC830" t="str">
            <v/>
          </cell>
        </row>
        <row r="831">
          <cell r="B831" t="str">
            <v>SUTTON - Sea</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t="str">
            <v/>
          </cell>
          <cell r="AI831" t="str">
            <v/>
          </cell>
          <cell r="AJ831" t="str">
            <v/>
          </cell>
          <cell r="AK831" t="str">
            <v/>
          </cell>
          <cell r="AL831" t="str">
            <v/>
          </cell>
          <cell r="AM831" t="str">
            <v/>
          </cell>
          <cell r="AN831" t="str">
            <v/>
          </cell>
          <cell r="AO831" t="str">
            <v/>
          </cell>
          <cell r="AP831" t="str">
            <v/>
          </cell>
          <cell r="AQ831" t="str">
            <v/>
          </cell>
          <cell r="AR831" t="str">
            <v/>
          </cell>
          <cell r="AS831" t="str">
            <v/>
          </cell>
          <cell r="AT831" t="str">
            <v/>
          </cell>
          <cell r="AU831" t="str">
            <v/>
          </cell>
          <cell r="AV831" t="str">
            <v/>
          </cell>
          <cell r="AW831" t="str">
            <v/>
          </cell>
          <cell r="AX831" t="str">
            <v/>
          </cell>
          <cell r="AY831" t="str">
            <v/>
          </cell>
          <cell r="AZ831" t="str">
            <v/>
          </cell>
          <cell r="BA831" t="str">
            <v/>
          </cell>
          <cell r="BB831" t="str">
            <v/>
          </cell>
          <cell r="BC831" t="str">
            <v/>
          </cell>
        </row>
        <row r="832">
          <cell r="B832" t="str">
            <v>SWISS - Air</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t="str">
            <v/>
          </cell>
          <cell r="AI832" t="str">
            <v/>
          </cell>
          <cell r="AJ832" t="str">
            <v/>
          </cell>
          <cell r="AK832" t="str">
            <v/>
          </cell>
          <cell r="AL832" t="str">
            <v/>
          </cell>
          <cell r="AM832" t="str">
            <v/>
          </cell>
          <cell r="AN832" t="str">
            <v/>
          </cell>
          <cell r="AO832" t="str">
            <v/>
          </cell>
          <cell r="AP832" t="str">
            <v/>
          </cell>
          <cell r="AQ832" t="str">
            <v/>
          </cell>
          <cell r="AR832" t="str">
            <v/>
          </cell>
          <cell r="AS832" t="str">
            <v/>
          </cell>
          <cell r="AT832" t="str">
            <v/>
          </cell>
          <cell r="AU832" t="str">
            <v/>
          </cell>
          <cell r="AV832" t="str">
            <v/>
          </cell>
          <cell r="AW832" t="str">
            <v/>
          </cell>
          <cell r="AX832" t="str">
            <v/>
          </cell>
          <cell r="AY832" t="str">
            <v/>
          </cell>
          <cell r="AZ832" t="str">
            <v/>
          </cell>
          <cell r="BA832" t="str">
            <v/>
          </cell>
          <cell r="BB832" t="str">
            <v/>
          </cell>
          <cell r="BC832" t="str">
            <v/>
          </cell>
        </row>
        <row r="833">
          <cell r="B833" t="str">
            <v>SWISS - Sea</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t="str">
            <v/>
          </cell>
          <cell r="AI833" t="str">
            <v/>
          </cell>
          <cell r="AJ833" t="str">
            <v/>
          </cell>
          <cell r="AK833" t="str">
            <v/>
          </cell>
          <cell r="AL833" t="str">
            <v/>
          </cell>
          <cell r="AM833" t="str">
            <v/>
          </cell>
          <cell r="AN833" t="str">
            <v/>
          </cell>
          <cell r="AO833" t="str">
            <v/>
          </cell>
          <cell r="AP833" t="str">
            <v/>
          </cell>
          <cell r="AQ833" t="str">
            <v/>
          </cell>
          <cell r="AR833" t="str">
            <v/>
          </cell>
          <cell r="AS833" t="str">
            <v/>
          </cell>
          <cell r="AT833" t="str">
            <v/>
          </cell>
          <cell r="AU833" t="str">
            <v/>
          </cell>
          <cell r="AV833" t="str">
            <v/>
          </cell>
          <cell r="AW833" t="str">
            <v/>
          </cell>
          <cell r="AX833" t="str">
            <v/>
          </cell>
          <cell r="AY833" t="str">
            <v/>
          </cell>
          <cell r="AZ833" t="str">
            <v/>
          </cell>
          <cell r="BA833" t="str">
            <v/>
          </cell>
          <cell r="BB833" t="str">
            <v/>
          </cell>
          <cell r="BC833" t="str">
            <v/>
          </cell>
        </row>
        <row r="834">
          <cell r="B834" t="str">
            <v>SWOOSH - Air</v>
          </cell>
          <cell r="C834">
            <v>17</v>
          </cell>
          <cell r="D834">
            <v>37</v>
          </cell>
          <cell r="E834">
            <v>34</v>
          </cell>
          <cell r="F834">
            <v>0</v>
          </cell>
          <cell r="G834">
            <v>17</v>
          </cell>
          <cell r="H834">
            <v>10</v>
          </cell>
          <cell r="I834">
            <v>4</v>
          </cell>
          <cell r="J834">
            <v>13</v>
          </cell>
          <cell r="K834">
            <v>5</v>
          </cell>
          <cell r="L834">
            <v>10</v>
          </cell>
          <cell r="M834">
            <v>13</v>
          </cell>
          <cell r="N834">
            <v>17</v>
          </cell>
          <cell r="O834">
            <v>24</v>
          </cell>
          <cell r="P834">
            <v>31</v>
          </cell>
          <cell r="Q834">
            <v>68</v>
          </cell>
          <cell r="R834">
            <v>12</v>
          </cell>
          <cell r="S834">
            <v>14</v>
          </cell>
          <cell r="T834">
            <v>4</v>
          </cell>
          <cell r="U834">
            <v>14</v>
          </cell>
          <cell r="V834">
            <v>14</v>
          </cell>
          <cell r="W834">
            <v>9</v>
          </cell>
          <cell r="X834">
            <v>32</v>
          </cell>
          <cell r="Y834">
            <v>37</v>
          </cell>
          <cell r="Z834">
            <v>50</v>
          </cell>
          <cell r="AA834">
            <v>29</v>
          </cell>
          <cell r="AB834">
            <v>21</v>
          </cell>
          <cell r="AC834">
            <v>20</v>
          </cell>
          <cell r="AD834">
            <v>8</v>
          </cell>
          <cell r="AE834">
            <v>8</v>
          </cell>
          <cell r="AF834">
            <v>4</v>
          </cell>
          <cell r="AG834">
            <v>0</v>
          </cell>
          <cell r="AH834" t="str">
            <v/>
          </cell>
          <cell r="AI834" t="str">
            <v/>
          </cell>
          <cell r="AJ834" t="str">
            <v/>
          </cell>
          <cell r="AK834" t="str">
            <v/>
          </cell>
          <cell r="AL834" t="str">
            <v/>
          </cell>
          <cell r="AM834" t="str">
            <v/>
          </cell>
          <cell r="AN834" t="str">
            <v/>
          </cell>
          <cell r="AO834" t="str">
            <v/>
          </cell>
          <cell r="AP834" t="str">
            <v/>
          </cell>
          <cell r="AQ834" t="str">
            <v/>
          </cell>
          <cell r="AR834" t="str">
            <v/>
          </cell>
          <cell r="AS834" t="str">
            <v/>
          </cell>
          <cell r="AT834" t="str">
            <v/>
          </cell>
          <cell r="AU834" t="str">
            <v/>
          </cell>
          <cell r="AV834" t="str">
            <v/>
          </cell>
          <cell r="AW834" t="str">
            <v/>
          </cell>
          <cell r="AX834" t="str">
            <v/>
          </cell>
          <cell r="AY834" t="str">
            <v/>
          </cell>
          <cell r="AZ834" t="str">
            <v/>
          </cell>
          <cell r="BA834" t="str">
            <v/>
          </cell>
          <cell r="BB834" t="str">
            <v/>
          </cell>
          <cell r="BC834" t="str">
            <v/>
          </cell>
        </row>
        <row r="835">
          <cell r="B835" t="str">
            <v>SWOOSH - Sea</v>
          </cell>
          <cell r="C835">
            <v>3513</v>
          </cell>
          <cell r="D835">
            <v>2415</v>
          </cell>
          <cell r="E835">
            <v>3257</v>
          </cell>
          <cell r="F835">
            <v>4770</v>
          </cell>
          <cell r="G835">
            <v>1770</v>
          </cell>
          <cell r="H835">
            <v>2867</v>
          </cell>
          <cell r="I835">
            <v>1323</v>
          </cell>
          <cell r="J835">
            <v>2398</v>
          </cell>
          <cell r="K835">
            <v>2616</v>
          </cell>
          <cell r="L835">
            <v>3523</v>
          </cell>
          <cell r="M835">
            <v>1367</v>
          </cell>
          <cell r="N835">
            <v>1433</v>
          </cell>
          <cell r="O835">
            <v>1757</v>
          </cell>
          <cell r="P835">
            <v>2829</v>
          </cell>
          <cell r="Q835">
            <v>5256</v>
          </cell>
          <cell r="R835">
            <v>3137</v>
          </cell>
          <cell r="S835">
            <v>3650</v>
          </cell>
          <cell r="T835">
            <v>4961</v>
          </cell>
          <cell r="U835">
            <v>4470</v>
          </cell>
          <cell r="V835">
            <v>3820</v>
          </cell>
          <cell r="W835">
            <v>3986</v>
          </cell>
          <cell r="X835">
            <v>2450</v>
          </cell>
          <cell r="Y835">
            <v>4083</v>
          </cell>
          <cell r="Z835">
            <v>2209</v>
          </cell>
          <cell r="AA835">
            <v>2118</v>
          </cell>
          <cell r="AB835">
            <v>1646</v>
          </cell>
          <cell r="AC835">
            <v>2668</v>
          </cell>
          <cell r="AD835">
            <v>2083</v>
          </cell>
          <cell r="AE835">
            <v>4345</v>
          </cell>
          <cell r="AF835">
            <v>2205</v>
          </cell>
          <cell r="AG835">
            <v>4076</v>
          </cell>
          <cell r="AH835" t="str">
            <v/>
          </cell>
          <cell r="AI835" t="str">
            <v/>
          </cell>
          <cell r="AJ835" t="str">
            <v/>
          </cell>
          <cell r="AK835" t="str">
            <v/>
          </cell>
          <cell r="AL835" t="str">
            <v/>
          </cell>
          <cell r="AM835" t="str">
            <v/>
          </cell>
          <cell r="AN835" t="str">
            <v/>
          </cell>
          <cell r="AO835" t="str">
            <v/>
          </cell>
          <cell r="AP835" t="str">
            <v/>
          </cell>
          <cell r="AQ835" t="str">
            <v/>
          </cell>
          <cell r="AR835" t="str">
            <v/>
          </cell>
          <cell r="AS835" t="str">
            <v/>
          </cell>
          <cell r="AT835" t="str">
            <v/>
          </cell>
          <cell r="AU835" t="str">
            <v/>
          </cell>
          <cell r="AV835" t="str">
            <v/>
          </cell>
          <cell r="AW835" t="str">
            <v/>
          </cell>
          <cell r="AX835" t="str">
            <v/>
          </cell>
          <cell r="AY835" t="str">
            <v/>
          </cell>
          <cell r="AZ835" t="str">
            <v/>
          </cell>
          <cell r="BA835" t="str">
            <v/>
          </cell>
          <cell r="BB835" t="str">
            <v/>
          </cell>
          <cell r="BC835" t="str">
            <v/>
          </cell>
        </row>
        <row r="836">
          <cell r="B836" t="str">
            <v>TAHARI - Air</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t="str">
            <v/>
          </cell>
          <cell r="AI836" t="str">
            <v/>
          </cell>
          <cell r="AJ836" t="str">
            <v/>
          </cell>
          <cell r="AK836" t="str">
            <v/>
          </cell>
          <cell r="AL836" t="str">
            <v/>
          </cell>
          <cell r="AM836" t="str">
            <v/>
          </cell>
          <cell r="AN836" t="str">
            <v/>
          </cell>
          <cell r="AO836" t="str">
            <v/>
          </cell>
          <cell r="AP836" t="str">
            <v/>
          </cell>
          <cell r="AQ836" t="str">
            <v/>
          </cell>
          <cell r="AR836" t="str">
            <v/>
          </cell>
          <cell r="AS836" t="str">
            <v/>
          </cell>
          <cell r="AT836" t="str">
            <v/>
          </cell>
          <cell r="AU836" t="str">
            <v/>
          </cell>
          <cell r="AV836" t="str">
            <v/>
          </cell>
          <cell r="AW836" t="str">
            <v/>
          </cell>
          <cell r="AX836" t="str">
            <v/>
          </cell>
          <cell r="AY836" t="str">
            <v/>
          </cell>
          <cell r="AZ836" t="str">
            <v/>
          </cell>
          <cell r="BA836" t="str">
            <v/>
          </cell>
          <cell r="BB836" t="str">
            <v/>
          </cell>
          <cell r="BC836" t="str">
            <v/>
          </cell>
        </row>
        <row r="837">
          <cell r="B837" t="str">
            <v>TAHARI - Sea</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t="str">
            <v/>
          </cell>
          <cell r="AI837" t="str">
            <v/>
          </cell>
          <cell r="AJ837" t="str">
            <v/>
          </cell>
          <cell r="AK837" t="str">
            <v/>
          </cell>
          <cell r="AL837" t="str">
            <v/>
          </cell>
          <cell r="AM837" t="str">
            <v/>
          </cell>
          <cell r="AN837" t="str">
            <v/>
          </cell>
          <cell r="AO837" t="str">
            <v/>
          </cell>
          <cell r="AP837" t="str">
            <v/>
          </cell>
          <cell r="AQ837" t="str">
            <v/>
          </cell>
          <cell r="AR837" t="str">
            <v/>
          </cell>
          <cell r="AS837" t="str">
            <v/>
          </cell>
          <cell r="AT837" t="str">
            <v/>
          </cell>
          <cell r="AU837" t="str">
            <v/>
          </cell>
          <cell r="AV837" t="str">
            <v/>
          </cell>
          <cell r="AW837" t="str">
            <v/>
          </cell>
          <cell r="AX837" t="str">
            <v/>
          </cell>
          <cell r="AY837" t="str">
            <v/>
          </cell>
          <cell r="AZ837" t="str">
            <v/>
          </cell>
          <cell r="BA837" t="str">
            <v/>
          </cell>
          <cell r="BB837" t="str">
            <v/>
          </cell>
          <cell r="BC837" t="str">
            <v/>
          </cell>
        </row>
        <row r="838">
          <cell r="B838" t="str">
            <v>TALBOT - Air</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t="str">
            <v/>
          </cell>
          <cell r="AI838" t="str">
            <v/>
          </cell>
          <cell r="AJ838" t="str">
            <v/>
          </cell>
          <cell r="AK838" t="str">
            <v/>
          </cell>
          <cell r="AL838" t="str">
            <v/>
          </cell>
          <cell r="AM838" t="str">
            <v/>
          </cell>
          <cell r="AN838" t="str">
            <v/>
          </cell>
          <cell r="AO838" t="str">
            <v/>
          </cell>
          <cell r="AP838" t="str">
            <v/>
          </cell>
          <cell r="AQ838" t="str">
            <v/>
          </cell>
          <cell r="AR838" t="str">
            <v/>
          </cell>
          <cell r="AS838" t="str">
            <v/>
          </cell>
          <cell r="AT838" t="str">
            <v/>
          </cell>
          <cell r="AU838" t="str">
            <v/>
          </cell>
          <cell r="AV838" t="str">
            <v/>
          </cell>
          <cell r="AW838" t="str">
            <v/>
          </cell>
          <cell r="AX838" t="str">
            <v/>
          </cell>
          <cell r="AY838" t="str">
            <v/>
          </cell>
          <cell r="AZ838" t="str">
            <v/>
          </cell>
          <cell r="BA838" t="str">
            <v/>
          </cell>
          <cell r="BB838" t="str">
            <v/>
          </cell>
          <cell r="BC838" t="str">
            <v/>
          </cell>
        </row>
        <row r="839">
          <cell r="B839" t="str">
            <v>TALBOT - Sea</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t="str">
            <v/>
          </cell>
          <cell r="AI839" t="str">
            <v/>
          </cell>
          <cell r="AJ839" t="str">
            <v/>
          </cell>
          <cell r="AK839" t="str">
            <v/>
          </cell>
          <cell r="AL839" t="str">
            <v/>
          </cell>
          <cell r="AM839" t="str">
            <v/>
          </cell>
          <cell r="AN839" t="str">
            <v/>
          </cell>
          <cell r="AO839" t="str">
            <v/>
          </cell>
          <cell r="AP839" t="str">
            <v/>
          </cell>
          <cell r="AQ839" t="str">
            <v/>
          </cell>
          <cell r="AR839" t="str">
            <v/>
          </cell>
          <cell r="AS839" t="str">
            <v/>
          </cell>
          <cell r="AT839" t="str">
            <v/>
          </cell>
          <cell r="AU839" t="str">
            <v/>
          </cell>
          <cell r="AV839" t="str">
            <v/>
          </cell>
          <cell r="AW839" t="str">
            <v/>
          </cell>
          <cell r="AX839" t="str">
            <v/>
          </cell>
          <cell r="AY839" t="str">
            <v/>
          </cell>
          <cell r="AZ839" t="str">
            <v/>
          </cell>
          <cell r="BA839" t="str">
            <v/>
          </cell>
          <cell r="BB839" t="str">
            <v/>
          </cell>
          <cell r="BC839" t="str">
            <v/>
          </cell>
        </row>
        <row r="840">
          <cell r="B840" t="str">
            <v>TARGET - Air</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t="str">
            <v/>
          </cell>
          <cell r="AI840" t="str">
            <v/>
          </cell>
          <cell r="AJ840" t="str">
            <v/>
          </cell>
          <cell r="AK840" t="str">
            <v/>
          </cell>
          <cell r="AL840" t="str">
            <v/>
          </cell>
          <cell r="AM840" t="str">
            <v/>
          </cell>
          <cell r="AN840" t="str">
            <v/>
          </cell>
          <cell r="AO840" t="str">
            <v/>
          </cell>
          <cell r="AP840" t="str">
            <v/>
          </cell>
          <cell r="AQ840" t="str">
            <v/>
          </cell>
          <cell r="AR840" t="str">
            <v/>
          </cell>
          <cell r="AS840" t="str">
            <v/>
          </cell>
          <cell r="AT840" t="str">
            <v/>
          </cell>
          <cell r="AU840" t="str">
            <v/>
          </cell>
          <cell r="AV840" t="str">
            <v/>
          </cell>
          <cell r="AW840" t="str">
            <v/>
          </cell>
          <cell r="AX840" t="str">
            <v/>
          </cell>
          <cell r="AY840" t="str">
            <v/>
          </cell>
          <cell r="AZ840" t="str">
            <v/>
          </cell>
          <cell r="BA840" t="str">
            <v/>
          </cell>
          <cell r="BB840" t="str">
            <v/>
          </cell>
          <cell r="BC840" t="str">
            <v/>
          </cell>
        </row>
        <row r="841">
          <cell r="B841" t="str">
            <v>TARGET - Sea</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t="str">
            <v/>
          </cell>
          <cell r="AI841" t="str">
            <v/>
          </cell>
          <cell r="AJ841" t="str">
            <v/>
          </cell>
          <cell r="AK841" t="str">
            <v/>
          </cell>
          <cell r="AL841" t="str">
            <v/>
          </cell>
          <cell r="AM841" t="str">
            <v/>
          </cell>
          <cell r="AN841" t="str">
            <v/>
          </cell>
          <cell r="AO841" t="str">
            <v/>
          </cell>
          <cell r="AP841" t="str">
            <v/>
          </cell>
          <cell r="AQ841" t="str">
            <v/>
          </cell>
          <cell r="AR841" t="str">
            <v/>
          </cell>
          <cell r="AS841" t="str">
            <v/>
          </cell>
          <cell r="AT841" t="str">
            <v/>
          </cell>
          <cell r="AU841" t="str">
            <v/>
          </cell>
          <cell r="AV841" t="str">
            <v/>
          </cell>
          <cell r="AW841" t="str">
            <v/>
          </cell>
          <cell r="AX841" t="str">
            <v/>
          </cell>
          <cell r="AY841" t="str">
            <v/>
          </cell>
          <cell r="AZ841" t="str">
            <v/>
          </cell>
          <cell r="BA841" t="str">
            <v/>
          </cell>
          <cell r="BB841" t="str">
            <v/>
          </cell>
          <cell r="BC841" t="str">
            <v/>
          </cell>
        </row>
        <row r="842">
          <cell r="B842" t="str">
            <v>TBL - Air</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t="str">
            <v/>
          </cell>
          <cell r="AI842" t="str">
            <v/>
          </cell>
          <cell r="AJ842" t="str">
            <v/>
          </cell>
          <cell r="AK842" t="str">
            <v/>
          </cell>
          <cell r="AL842" t="str">
            <v/>
          </cell>
          <cell r="AM842" t="str">
            <v/>
          </cell>
          <cell r="AN842" t="str">
            <v/>
          </cell>
          <cell r="AO842" t="str">
            <v/>
          </cell>
          <cell r="AP842" t="str">
            <v/>
          </cell>
          <cell r="AQ842" t="str">
            <v/>
          </cell>
          <cell r="AR842" t="str">
            <v/>
          </cell>
          <cell r="AS842" t="str">
            <v/>
          </cell>
          <cell r="AT842" t="str">
            <v/>
          </cell>
          <cell r="AU842" t="str">
            <v/>
          </cell>
          <cell r="AV842" t="str">
            <v/>
          </cell>
          <cell r="AW842" t="str">
            <v/>
          </cell>
          <cell r="AX842" t="str">
            <v/>
          </cell>
          <cell r="AY842" t="str">
            <v/>
          </cell>
          <cell r="AZ842" t="str">
            <v/>
          </cell>
          <cell r="BA842" t="str">
            <v/>
          </cell>
          <cell r="BB842" t="str">
            <v/>
          </cell>
          <cell r="BC842" t="str">
            <v/>
          </cell>
        </row>
        <row r="843">
          <cell r="B843" t="str">
            <v>TBL - Sea</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t="str">
            <v/>
          </cell>
          <cell r="AI843" t="str">
            <v/>
          </cell>
          <cell r="AJ843" t="str">
            <v/>
          </cell>
          <cell r="AK843" t="str">
            <v/>
          </cell>
          <cell r="AL843" t="str">
            <v/>
          </cell>
          <cell r="AM843" t="str">
            <v/>
          </cell>
          <cell r="AN843" t="str">
            <v/>
          </cell>
          <cell r="AO843" t="str">
            <v/>
          </cell>
          <cell r="AP843" t="str">
            <v/>
          </cell>
          <cell r="AQ843" t="str">
            <v/>
          </cell>
          <cell r="AR843" t="str">
            <v/>
          </cell>
          <cell r="AS843" t="str">
            <v/>
          </cell>
          <cell r="AT843" t="str">
            <v/>
          </cell>
          <cell r="AU843" t="str">
            <v/>
          </cell>
          <cell r="AV843" t="str">
            <v/>
          </cell>
          <cell r="AW843" t="str">
            <v/>
          </cell>
          <cell r="AX843" t="str">
            <v/>
          </cell>
          <cell r="AY843" t="str">
            <v/>
          </cell>
          <cell r="AZ843" t="str">
            <v/>
          </cell>
          <cell r="BA843" t="str">
            <v/>
          </cell>
          <cell r="BB843" t="str">
            <v/>
          </cell>
          <cell r="BC843" t="str">
            <v/>
          </cell>
        </row>
        <row r="844">
          <cell r="B844" t="str">
            <v>TENNIX - Air</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t="str">
            <v/>
          </cell>
          <cell r="AI844" t="str">
            <v/>
          </cell>
          <cell r="AJ844" t="str">
            <v/>
          </cell>
          <cell r="AK844" t="str">
            <v/>
          </cell>
          <cell r="AL844" t="str">
            <v/>
          </cell>
          <cell r="AM844" t="str">
            <v/>
          </cell>
          <cell r="AN844" t="str">
            <v/>
          </cell>
          <cell r="AO844" t="str">
            <v/>
          </cell>
          <cell r="AP844" t="str">
            <v/>
          </cell>
          <cell r="AQ844" t="str">
            <v/>
          </cell>
          <cell r="AR844" t="str">
            <v/>
          </cell>
          <cell r="AS844" t="str">
            <v/>
          </cell>
          <cell r="AT844" t="str">
            <v/>
          </cell>
          <cell r="AU844" t="str">
            <v/>
          </cell>
          <cell r="AV844" t="str">
            <v/>
          </cell>
          <cell r="AW844" t="str">
            <v/>
          </cell>
          <cell r="AX844" t="str">
            <v/>
          </cell>
          <cell r="AY844" t="str">
            <v/>
          </cell>
          <cell r="AZ844" t="str">
            <v/>
          </cell>
          <cell r="BA844" t="str">
            <v/>
          </cell>
          <cell r="BB844" t="str">
            <v/>
          </cell>
          <cell r="BC844" t="str">
            <v/>
          </cell>
        </row>
        <row r="845">
          <cell r="B845" t="str">
            <v>TENNIX - Sea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t="str">
            <v/>
          </cell>
          <cell r="AI845" t="str">
            <v/>
          </cell>
          <cell r="AJ845" t="str">
            <v/>
          </cell>
          <cell r="AK845" t="str">
            <v/>
          </cell>
          <cell r="AL845" t="str">
            <v/>
          </cell>
          <cell r="AM845" t="str">
            <v/>
          </cell>
          <cell r="AN845" t="str">
            <v/>
          </cell>
          <cell r="AO845" t="str">
            <v/>
          </cell>
          <cell r="AP845" t="str">
            <v/>
          </cell>
          <cell r="AQ845" t="str">
            <v/>
          </cell>
          <cell r="AR845" t="str">
            <v/>
          </cell>
          <cell r="AS845" t="str">
            <v/>
          </cell>
          <cell r="AT845" t="str">
            <v/>
          </cell>
          <cell r="AU845" t="str">
            <v/>
          </cell>
          <cell r="AV845" t="str">
            <v/>
          </cell>
          <cell r="AW845" t="str">
            <v/>
          </cell>
          <cell r="AX845" t="str">
            <v/>
          </cell>
          <cell r="AY845" t="str">
            <v/>
          </cell>
          <cell r="AZ845" t="str">
            <v/>
          </cell>
          <cell r="BA845" t="str">
            <v/>
          </cell>
          <cell r="BB845" t="str">
            <v/>
          </cell>
          <cell r="BC845" t="str">
            <v/>
          </cell>
        </row>
        <row r="846">
          <cell r="B846" t="str">
            <v>THAS - Air</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2</v>
          </cell>
          <cell r="AF846">
            <v>0</v>
          </cell>
          <cell r="AG846">
            <v>0</v>
          </cell>
          <cell r="AH846" t="str">
            <v/>
          </cell>
          <cell r="AI846" t="str">
            <v/>
          </cell>
          <cell r="AJ846" t="str">
            <v/>
          </cell>
          <cell r="AK846" t="str">
            <v/>
          </cell>
          <cell r="AL846" t="str">
            <v/>
          </cell>
          <cell r="AM846" t="str">
            <v/>
          </cell>
          <cell r="AN846" t="str">
            <v/>
          </cell>
          <cell r="AO846" t="str">
            <v/>
          </cell>
          <cell r="AP846" t="str">
            <v/>
          </cell>
          <cell r="AQ846" t="str">
            <v/>
          </cell>
          <cell r="AR846" t="str">
            <v/>
          </cell>
          <cell r="AS846" t="str">
            <v/>
          </cell>
          <cell r="AT846" t="str">
            <v/>
          </cell>
          <cell r="AU846" t="str">
            <v/>
          </cell>
          <cell r="AV846" t="str">
            <v/>
          </cell>
          <cell r="AW846" t="str">
            <v/>
          </cell>
          <cell r="AX846" t="str">
            <v/>
          </cell>
          <cell r="AY846" t="str">
            <v/>
          </cell>
          <cell r="AZ846" t="str">
            <v/>
          </cell>
          <cell r="BA846" t="str">
            <v/>
          </cell>
          <cell r="BB846" t="str">
            <v/>
          </cell>
          <cell r="BC846" t="str">
            <v/>
          </cell>
        </row>
        <row r="847">
          <cell r="B847" t="str">
            <v>THAS - Sea</v>
          </cell>
          <cell r="C847">
            <v>9</v>
          </cell>
          <cell r="D847">
            <v>5</v>
          </cell>
          <cell r="E847">
            <v>0</v>
          </cell>
          <cell r="F847">
            <v>19</v>
          </cell>
          <cell r="G847">
            <v>0</v>
          </cell>
          <cell r="H847">
            <v>17</v>
          </cell>
          <cell r="I847">
            <v>0</v>
          </cell>
          <cell r="J847">
            <v>5</v>
          </cell>
          <cell r="K847">
            <v>3</v>
          </cell>
          <cell r="L847">
            <v>4</v>
          </cell>
          <cell r="M847">
            <v>3</v>
          </cell>
          <cell r="N847">
            <v>2</v>
          </cell>
          <cell r="O847">
            <v>8</v>
          </cell>
          <cell r="P847">
            <v>3</v>
          </cell>
          <cell r="Q847">
            <v>1</v>
          </cell>
          <cell r="R847">
            <v>2</v>
          </cell>
          <cell r="S847">
            <v>3</v>
          </cell>
          <cell r="T847">
            <v>0</v>
          </cell>
          <cell r="U847">
            <v>1</v>
          </cell>
          <cell r="V847">
            <v>27</v>
          </cell>
          <cell r="W847">
            <v>7</v>
          </cell>
          <cell r="X847">
            <v>1</v>
          </cell>
          <cell r="Y847">
            <v>5</v>
          </cell>
          <cell r="Z847">
            <v>0</v>
          </cell>
          <cell r="AA847">
            <v>0</v>
          </cell>
          <cell r="AB847">
            <v>2</v>
          </cell>
          <cell r="AC847">
            <v>20</v>
          </cell>
          <cell r="AD847">
            <v>11</v>
          </cell>
          <cell r="AE847">
            <v>5</v>
          </cell>
          <cell r="AF847">
            <v>3</v>
          </cell>
          <cell r="AG847">
            <v>0</v>
          </cell>
          <cell r="AH847" t="str">
            <v/>
          </cell>
          <cell r="AI847" t="str">
            <v/>
          </cell>
          <cell r="AJ847" t="str">
            <v/>
          </cell>
          <cell r="AK847" t="str">
            <v/>
          </cell>
          <cell r="AL847" t="str">
            <v/>
          </cell>
          <cell r="AM847" t="str">
            <v/>
          </cell>
          <cell r="AN847" t="str">
            <v/>
          </cell>
          <cell r="AO847" t="str">
            <v/>
          </cell>
          <cell r="AP847" t="str">
            <v/>
          </cell>
          <cell r="AQ847" t="str">
            <v/>
          </cell>
          <cell r="AR847" t="str">
            <v/>
          </cell>
          <cell r="AS847" t="str">
            <v/>
          </cell>
          <cell r="AT847" t="str">
            <v/>
          </cell>
          <cell r="AU847" t="str">
            <v/>
          </cell>
          <cell r="AV847" t="str">
            <v/>
          </cell>
          <cell r="AW847" t="str">
            <v/>
          </cell>
          <cell r="AX847" t="str">
            <v/>
          </cell>
          <cell r="AY847" t="str">
            <v/>
          </cell>
          <cell r="AZ847" t="str">
            <v/>
          </cell>
          <cell r="BA847" t="str">
            <v/>
          </cell>
          <cell r="BB847" t="str">
            <v/>
          </cell>
          <cell r="BC847" t="str">
            <v/>
          </cell>
        </row>
        <row r="848">
          <cell r="B848" t="str">
            <v>THPRO - Air</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t="str">
            <v/>
          </cell>
          <cell r="AI848" t="str">
            <v/>
          </cell>
          <cell r="AJ848" t="str">
            <v/>
          </cell>
          <cell r="AK848" t="str">
            <v/>
          </cell>
          <cell r="AL848" t="str">
            <v/>
          </cell>
          <cell r="AM848" t="str">
            <v/>
          </cell>
          <cell r="AN848" t="str">
            <v/>
          </cell>
          <cell r="AO848" t="str">
            <v/>
          </cell>
          <cell r="AP848" t="str">
            <v/>
          </cell>
          <cell r="AQ848" t="str">
            <v/>
          </cell>
          <cell r="AR848" t="str">
            <v/>
          </cell>
          <cell r="AS848" t="str">
            <v/>
          </cell>
          <cell r="AT848" t="str">
            <v/>
          </cell>
          <cell r="AU848" t="str">
            <v/>
          </cell>
          <cell r="AV848" t="str">
            <v/>
          </cell>
          <cell r="AW848" t="str">
            <v/>
          </cell>
          <cell r="AX848" t="str">
            <v/>
          </cell>
          <cell r="AY848" t="str">
            <v/>
          </cell>
          <cell r="AZ848" t="str">
            <v/>
          </cell>
          <cell r="BA848" t="str">
            <v/>
          </cell>
          <cell r="BB848" t="str">
            <v/>
          </cell>
          <cell r="BC848" t="str">
            <v/>
          </cell>
        </row>
        <row r="849">
          <cell r="B849" t="str">
            <v>THPRO - Sea</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t="str">
            <v/>
          </cell>
          <cell r="AI849" t="str">
            <v/>
          </cell>
          <cell r="AJ849" t="str">
            <v/>
          </cell>
          <cell r="AK849" t="str">
            <v/>
          </cell>
          <cell r="AL849" t="str">
            <v/>
          </cell>
          <cell r="AM849" t="str">
            <v/>
          </cell>
          <cell r="AN849" t="str">
            <v/>
          </cell>
          <cell r="AO849" t="str">
            <v/>
          </cell>
          <cell r="AP849" t="str">
            <v/>
          </cell>
          <cell r="AQ849" t="str">
            <v/>
          </cell>
          <cell r="AR849" t="str">
            <v/>
          </cell>
          <cell r="AS849" t="str">
            <v/>
          </cell>
          <cell r="AT849" t="str">
            <v/>
          </cell>
          <cell r="AU849" t="str">
            <v/>
          </cell>
          <cell r="AV849" t="str">
            <v/>
          </cell>
          <cell r="AW849" t="str">
            <v/>
          </cell>
          <cell r="AX849" t="str">
            <v/>
          </cell>
          <cell r="AY849" t="str">
            <v/>
          </cell>
          <cell r="AZ849" t="str">
            <v/>
          </cell>
          <cell r="BA849" t="str">
            <v/>
          </cell>
          <cell r="BB849" t="str">
            <v/>
          </cell>
          <cell r="BC849" t="str">
            <v/>
          </cell>
        </row>
        <row r="850">
          <cell r="B850" t="str">
            <v>THT - Air</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t="str">
            <v/>
          </cell>
          <cell r="AI850" t="str">
            <v/>
          </cell>
          <cell r="AJ850" t="str">
            <v/>
          </cell>
          <cell r="AK850" t="str">
            <v/>
          </cell>
          <cell r="AL850" t="str">
            <v/>
          </cell>
          <cell r="AM850" t="str">
            <v/>
          </cell>
          <cell r="AN850" t="str">
            <v/>
          </cell>
          <cell r="AO850" t="str">
            <v/>
          </cell>
          <cell r="AP850" t="str">
            <v/>
          </cell>
          <cell r="AQ850" t="str">
            <v/>
          </cell>
          <cell r="AR850" t="str">
            <v/>
          </cell>
          <cell r="AS850" t="str">
            <v/>
          </cell>
          <cell r="AT850" t="str">
            <v/>
          </cell>
          <cell r="AU850" t="str">
            <v/>
          </cell>
          <cell r="AV850" t="str">
            <v/>
          </cell>
          <cell r="AW850" t="str">
            <v/>
          </cell>
          <cell r="AX850" t="str">
            <v/>
          </cell>
          <cell r="AY850" t="str">
            <v/>
          </cell>
          <cell r="AZ850" t="str">
            <v/>
          </cell>
          <cell r="BA850" t="str">
            <v/>
          </cell>
          <cell r="BB850" t="str">
            <v/>
          </cell>
          <cell r="BC850" t="str">
            <v/>
          </cell>
        </row>
        <row r="851">
          <cell r="B851" t="str">
            <v>THT - Sea</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t="str">
            <v/>
          </cell>
          <cell r="AI851" t="str">
            <v/>
          </cell>
          <cell r="AJ851" t="str">
            <v/>
          </cell>
          <cell r="AK851" t="str">
            <v/>
          </cell>
          <cell r="AL851" t="str">
            <v/>
          </cell>
          <cell r="AM851" t="str">
            <v/>
          </cell>
          <cell r="AN851" t="str">
            <v/>
          </cell>
          <cell r="AO851" t="str">
            <v/>
          </cell>
          <cell r="AP851" t="str">
            <v/>
          </cell>
          <cell r="AQ851" t="str">
            <v/>
          </cell>
          <cell r="AR851" t="str">
            <v/>
          </cell>
          <cell r="AS851" t="str">
            <v/>
          </cell>
          <cell r="AT851" t="str">
            <v/>
          </cell>
          <cell r="AU851" t="str">
            <v/>
          </cell>
          <cell r="AV851" t="str">
            <v/>
          </cell>
          <cell r="AW851" t="str">
            <v/>
          </cell>
          <cell r="AX851" t="str">
            <v/>
          </cell>
          <cell r="AY851" t="str">
            <v/>
          </cell>
          <cell r="AZ851" t="str">
            <v/>
          </cell>
          <cell r="BA851" t="str">
            <v/>
          </cell>
          <cell r="BB851" t="str">
            <v/>
          </cell>
          <cell r="BC851" t="str">
            <v/>
          </cell>
        </row>
        <row r="852">
          <cell r="B852" t="str">
            <v>TIKES - Air</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t="str">
            <v/>
          </cell>
          <cell r="AI852" t="str">
            <v/>
          </cell>
          <cell r="AJ852" t="str">
            <v/>
          </cell>
          <cell r="AK852" t="str">
            <v/>
          </cell>
          <cell r="AL852" t="str">
            <v/>
          </cell>
          <cell r="AM852" t="str">
            <v/>
          </cell>
          <cell r="AN852" t="str">
            <v/>
          </cell>
          <cell r="AO852" t="str">
            <v/>
          </cell>
          <cell r="AP852" t="str">
            <v/>
          </cell>
          <cell r="AQ852" t="str">
            <v/>
          </cell>
          <cell r="AR852" t="str">
            <v/>
          </cell>
          <cell r="AS852" t="str">
            <v/>
          </cell>
          <cell r="AT852" t="str">
            <v/>
          </cell>
          <cell r="AU852" t="str">
            <v/>
          </cell>
          <cell r="AV852" t="str">
            <v/>
          </cell>
          <cell r="AW852" t="str">
            <v/>
          </cell>
          <cell r="AX852" t="str">
            <v/>
          </cell>
          <cell r="AY852" t="str">
            <v/>
          </cell>
          <cell r="AZ852" t="str">
            <v/>
          </cell>
          <cell r="BA852" t="str">
            <v/>
          </cell>
          <cell r="BB852" t="str">
            <v/>
          </cell>
          <cell r="BC852" t="str">
            <v/>
          </cell>
        </row>
        <row r="853">
          <cell r="B853" t="str">
            <v>TIKES - Sea</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t="str">
            <v/>
          </cell>
          <cell r="AI853" t="str">
            <v/>
          </cell>
          <cell r="AJ853" t="str">
            <v/>
          </cell>
          <cell r="AK853" t="str">
            <v/>
          </cell>
          <cell r="AL853" t="str">
            <v/>
          </cell>
          <cell r="AM853" t="str">
            <v/>
          </cell>
          <cell r="AN853" t="str">
            <v/>
          </cell>
          <cell r="AO853" t="str">
            <v/>
          </cell>
          <cell r="AP853" t="str">
            <v/>
          </cell>
          <cell r="AQ853" t="str">
            <v/>
          </cell>
          <cell r="AR853" t="str">
            <v/>
          </cell>
          <cell r="AS853" t="str">
            <v/>
          </cell>
          <cell r="AT853" t="str">
            <v/>
          </cell>
          <cell r="AU853" t="str">
            <v/>
          </cell>
          <cell r="AV853" t="str">
            <v/>
          </cell>
          <cell r="AW853" t="str">
            <v/>
          </cell>
          <cell r="AX853" t="str">
            <v/>
          </cell>
          <cell r="AY853" t="str">
            <v/>
          </cell>
          <cell r="AZ853" t="str">
            <v/>
          </cell>
          <cell r="BA853" t="str">
            <v/>
          </cell>
          <cell r="BB853" t="str">
            <v/>
          </cell>
          <cell r="BC853" t="str">
            <v/>
          </cell>
        </row>
        <row r="854">
          <cell r="B854" t="str">
            <v>TKMAXX - Air</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t="str">
            <v/>
          </cell>
          <cell r="AI854" t="str">
            <v/>
          </cell>
          <cell r="AJ854" t="str">
            <v/>
          </cell>
          <cell r="AK854" t="str">
            <v/>
          </cell>
          <cell r="AL854" t="str">
            <v/>
          </cell>
          <cell r="AM854" t="str">
            <v/>
          </cell>
          <cell r="AN854" t="str">
            <v/>
          </cell>
          <cell r="AO854" t="str">
            <v/>
          </cell>
          <cell r="AP854" t="str">
            <v/>
          </cell>
          <cell r="AQ854" t="str">
            <v/>
          </cell>
          <cell r="AR854" t="str">
            <v/>
          </cell>
          <cell r="AS854" t="str">
            <v/>
          </cell>
          <cell r="AT854" t="str">
            <v/>
          </cell>
          <cell r="AU854" t="str">
            <v/>
          </cell>
          <cell r="AV854" t="str">
            <v/>
          </cell>
          <cell r="AW854" t="str">
            <v/>
          </cell>
          <cell r="AX854" t="str">
            <v/>
          </cell>
          <cell r="AY854" t="str">
            <v/>
          </cell>
          <cell r="AZ854" t="str">
            <v/>
          </cell>
          <cell r="BA854" t="str">
            <v/>
          </cell>
          <cell r="BB854" t="str">
            <v/>
          </cell>
          <cell r="BC854" t="str">
            <v/>
          </cell>
        </row>
        <row r="855">
          <cell r="B855" t="str">
            <v>TKMAXX - Sea</v>
          </cell>
          <cell r="C855">
            <v>82</v>
          </cell>
          <cell r="D855">
            <v>131</v>
          </cell>
          <cell r="E855">
            <v>72</v>
          </cell>
          <cell r="F855">
            <v>44</v>
          </cell>
          <cell r="G855">
            <v>0</v>
          </cell>
          <cell r="H855">
            <v>48</v>
          </cell>
          <cell r="I855">
            <v>45</v>
          </cell>
          <cell r="J855">
            <v>89</v>
          </cell>
          <cell r="K855">
            <v>78</v>
          </cell>
          <cell r="L855">
            <v>90</v>
          </cell>
          <cell r="M855">
            <v>0</v>
          </cell>
          <cell r="N855">
            <v>53</v>
          </cell>
          <cell r="O855">
            <v>10</v>
          </cell>
          <cell r="P855">
            <v>108</v>
          </cell>
          <cell r="Q855">
            <v>0</v>
          </cell>
          <cell r="R855">
            <v>0</v>
          </cell>
          <cell r="S855">
            <v>87</v>
          </cell>
          <cell r="T855">
            <v>92</v>
          </cell>
          <cell r="U855">
            <v>89</v>
          </cell>
          <cell r="V855">
            <v>107</v>
          </cell>
          <cell r="W855">
            <v>2</v>
          </cell>
          <cell r="X855">
            <v>96</v>
          </cell>
          <cell r="Y855">
            <v>127</v>
          </cell>
          <cell r="Z855">
            <v>7</v>
          </cell>
          <cell r="AA855">
            <v>113</v>
          </cell>
          <cell r="AB855">
            <v>133</v>
          </cell>
          <cell r="AC855">
            <v>15</v>
          </cell>
          <cell r="AD855">
            <v>92</v>
          </cell>
          <cell r="AE855">
            <v>11</v>
          </cell>
          <cell r="AF855">
            <v>115</v>
          </cell>
          <cell r="AG855">
            <v>1</v>
          </cell>
          <cell r="AH855" t="str">
            <v/>
          </cell>
          <cell r="AI855" t="str">
            <v/>
          </cell>
          <cell r="AJ855" t="str">
            <v/>
          </cell>
          <cell r="AK855" t="str">
            <v/>
          </cell>
          <cell r="AL855" t="str">
            <v/>
          </cell>
          <cell r="AM855" t="str">
            <v/>
          </cell>
          <cell r="AN855" t="str">
            <v/>
          </cell>
          <cell r="AO855" t="str">
            <v/>
          </cell>
          <cell r="AP855" t="str">
            <v/>
          </cell>
          <cell r="AQ855" t="str">
            <v/>
          </cell>
          <cell r="AR855" t="str">
            <v/>
          </cell>
          <cell r="AS855" t="str">
            <v/>
          </cell>
          <cell r="AT855" t="str">
            <v/>
          </cell>
          <cell r="AU855" t="str">
            <v/>
          </cell>
          <cell r="AV855" t="str">
            <v/>
          </cell>
          <cell r="AW855" t="str">
            <v/>
          </cell>
          <cell r="AX855" t="str">
            <v/>
          </cell>
          <cell r="AY855" t="str">
            <v/>
          </cell>
          <cell r="AZ855" t="str">
            <v/>
          </cell>
          <cell r="BA855" t="str">
            <v/>
          </cell>
          <cell r="BB855" t="str">
            <v/>
          </cell>
          <cell r="BC855" t="str">
            <v/>
          </cell>
        </row>
        <row r="856">
          <cell r="B856" t="str">
            <v>TOMATH - Air</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t="str">
            <v/>
          </cell>
          <cell r="AI856" t="str">
            <v/>
          </cell>
          <cell r="AJ856" t="str">
            <v/>
          </cell>
          <cell r="AK856" t="str">
            <v/>
          </cell>
          <cell r="AL856" t="str">
            <v/>
          </cell>
          <cell r="AM856" t="str">
            <v/>
          </cell>
          <cell r="AN856" t="str">
            <v/>
          </cell>
          <cell r="AO856" t="str">
            <v/>
          </cell>
          <cell r="AP856" t="str">
            <v/>
          </cell>
          <cell r="AQ856" t="str">
            <v/>
          </cell>
          <cell r="AR856" t="str">
            <v/>
          </cell>
          <cell r="AS856" t="str">
            <v/>
          </cell>
          <cell r="AT856" t="str">
            <v/>
          </cell>
          <cell r="AU856" t="str">
            <v/>
          </cell>
          <cell r="AV856" t="str">
            <v/>
          </cell>
          <cell r="AW856" t="str">
            <v/>
          </cell>
          <cell r="AX856" t="str">
            <v/>
          </cell>
          <cell r="AY856" t="str">
            <v/>
          </cell>
          <cell r="AZ856" t="str">
            <v/>
          </cell>
          <cell r="BA856" t="str">
            <v/>
          </cell>
          <cell r="BB856" t="str">
            <v/>
          </cell>
          <cell r="BC856" t="str">
            <v/>
          </cell>
        </row>
        <row r="857">
          <cell r="B857" t="str">
            <v>TOMATH - Sea</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t="str">
            <v/>
          </cell>
          <cell r="AI857" t="str">
            <v/>
          </cell>
          <cell r="AJ857" t="str">
            <v/>
          </cell>
          <cell r="AK857" t="str">
            <v/>
          </cell>
          <cell r="AL857" t="str">
            <v/>
          </cell>
          <cell r="AM857" t="str">
            <v/>
          </cell>
          <cell r="AN857" t="str">
            <v/>
          </cell>
          <cell r="AO857" t="str">
            <v/>
          </cell>
          <cell r="AP857" t="str">
            <v/>
          </cell>
          <cell r="AQ857" t="str">
            <v/>
          </cell>
          <cell r="AR857" t="str">
            <v/>
          </cell>
          <cell r="AS857" t="str">
            <v/>
          </cell>
          <cell r="AT857" t="str">
            <v/>
          </cell>
          <cell r="AU857" t="str">
            <v/>
          </cell>
          <cell r="AV857" t="str">
            <v/>
          </cell>
          <cell r="AW857" t="str">
            <v/>
          </cell>
          <cell r="AX857" t="str">
            <v/>
          </cell>
          <cell r="AY857" t="str">
            <v/>
          </cell>
          <cell r="AZ857" t="str">
            <v/>
          </cell>
          <cell r="BA857" t="str">
            <v/>
          </cell>
          <cell r="BB857" t="str">
            <v/>
          </cell>
          <cell r="BC857" t="str">
            <v/>
          </cell>
        </row>
        <row r="858">
          <cell r="B858" t="str">
            <v>TOMBOD - Air</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t="str">
            <v/>
          </cell>
          <cell r="AI858" t="str">
            <v/>
          </cell>
          <cell r="AJ858" t="str">
            <v/>
          </cell>
          <cell r="AK858" t="str">
            <v/>
          </cell>
          <cell r="AL858" t="str">
            <v/>
          </cell>
          <cell r="AM858" t="str">
            <v/>
          </cell>
          <cell r="AN858" t="str">
            <v/>
          </cell>
          <cell r="AO858" t="str">
            <v/>
          </cell>
          <cell r="AP858" t="str">
            <v/>
          </cell>
          <cell r="AQ858" t="str">
            <v/>
          </cell>
          <cell r="AR858" t="str">
            <v/>
          </cell>
          <cell r="AS858" t="str">
            <v/>
          </cell>
          <cell r="AT858" t="str">
            <v/>
          </cell>
          <cell r="AU858" t="str">
            <v/>
          </cell>
          <cell r="AV858" t="str">
            <v/>
          </cell>
          <cell r="AW858" t="str">
            <v/>
          </cell>
          <cell r="AX858" t="str">
            <v/>
          </cell>
          <cell r="AY858" t="str">
            <v/>
          </cell>
          <cell r="AZ858" t="str">
            <v/>
          </cell>
          <cell r="BA858" t="str">
            <v/>
          </cell>
          <cell r="BB858" t="str">
            <v/>
          </cell>
          <cell r="BC858" t="str">
            <v/>
          </cell>
        </row>
        <row r="859">
          <cell r="B859" t="str">
            <v>TOMBOD - Sea</v>
          </cell>
          <cell r="C859">
            <v>15</v>
          </cell>
          <cell r="D859">
            <v>0</v>
          </cell>
          <cell r="E859">
            <v>2</v>
          </cell>
          <cell r="F859">
            <v>5</v>
          </cell>
          <cell r="G859">
            <v>0</v>
          </cell>
          <cell r="H859">
            <v>1</v>
          </cell>
          <cell r="I859">
            <v>10</v>
          </cell>
          <cell r="J859">
            <v>6</v>
          </cell>
          <cell r="K859">
            <v>12</v>
          </cell>
          <cell r="L859">
            <v>2</v>
          </cell>
          <cell r="M859">
            <v>2</v>
          </cell>
          <cell r="N859">
            <v>2</v>
          </cell>
          <cell r="O859">
            <v>0</v>
          </cell>
          <cell r="P859">
            <v>0</v>
          </cell>
          <cell r="Q859">
            <v>0</v>
          </cell>
          <cell r="R859">
            <v>0</v>
          </cell>
          <cell r="S859">
            <v>2</v>
          </cell>
          <cell r="T859">
            <v>0</v>
          </cell>
          <cell r="U859">
            <v>0</v>
          </cell>
          <cell r="V859">
            <v>0</v>
          </cell>
          <cell r="W859">
            <v>15</v>
          </cell>
          <cell r="X859">
            <v>8</v>
          </cell>
          <cell r="Y859">
            <v>0</v>
          </cell>
          <cell r="Z859">
            <v>0</v>
          </cell>
          <cell r="AA859">
            <v>0</v>
          </cell>
          <cell r="AB859">
            <v>0</v>
          </cell>
          <cell r="AC859">
            <v>0</v>
          </cell>
          <cell r="AD859">
            <v>0</v>
          </cell>
          <cell r="AE859">
            <v>0</v>
          </cell>
          <cell r="AF859">
            <v>7</v>
          </cell>
          <cell r="AG859">
            <v>0</v>
          </cell>
          <cell r="AH859" t="str">
            <v/>
          </cell>
          <cell r="AI859" t="str">
            <v/>
          </cell>
          <cell r="AJ859" t="str">
            <v/>
          </cell>
          <cell r="AK859" t="str">
            <v/>
          </cell>
          <cell r="AL859" t="str">
            <v/>
          </cell>
          <cell r="AM859" t="str">
            <v/>
          </cell>
          <cell r="AN859" t="str">
            <v/>
          </cell>
          <cell r="AO859" t="str">
            <v/>
          </cell>
          <cell r="AP859" t="str">
            <v/>
          </cell>
          <cell r="AQ859" t="str">
            <v/>
          </cell>
          <cell r="AR859" t="str">
            <v/>
          </cell>
          <cell r="AS859" t="str">
            <v/>
          </cell>
          <cell r="AT859" t="str">
            <v/>
          </cell>
          <cell r="AU859" t="str">
            <v/>
          </cell>
          <cell r="AV859" t="str">
            <v/>
          </cell>
          <cell r="AW859" t="str">
            <v/>
          </cell>
          <cell r="AX859" t="str">
            <v/>
          </cell>
          <cell r="AY859" t="str">
            <v/>
          </cell>
          <cell r="AZ859" t="str">
            <v/>
          </cell>
          <cell r="BA859" t="str">
            <v/>
          </cell>
          <cell r="BB859" t="str">
            <v/>
          </cell>
          <cell r="BC859" t="str">
            <v/>
          </cell>
        </row>
        <row r="860">
          <cell r="B860" t="str">
            <v>TOMCEU - Air</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t="str">
            <v/>
          </cell>
          <cell r="AI860" t="str">
            <v/>
          </cell>
          <cell r="AJ860" t="str">
            <v/>
          </cell>
          <cell r="AK860" t="str">
            <v/>
          </cell>
          <cell r="AL860" t="str">
            <v/>
          </cell>
          <cell r="AM860" t="str">
            <v/>
          </cell>
          <cell r="AN860" t="str">
            <v/>
          </cell>
          <cell r="AO860" t="str">
            <v/>
          </cell>
          <cell r="AP860" t="str">
            <v/>
          </cell>
          <cell r="AQ860" t="str">
            <v/>
          </cell>
          <cell r="AR860" t="str">
            <v/>
          </cell>
          <cell r="AS860" t="str">
            <v/>
          </cell>
          <cell r="AT860" t="str">
            <v/>
          </cell>
          <cell r="AU860" t="str">
            <v/>
          </cell>
          <cell r="AV860" t="str">
            <v/>
          </cell>
          <cell r="AW860" t="str">
            <v/>
          </cell>
          <cell r="AX860" t="str">
            <v/>
          </cell>
          <cell r="AY860" t="str">
            <v/>
          </cell>
          <cell r="AZ860" t="str">
            <v/>
          </cell>
          <cell r="BA860" t="str">
            <v/>
          </cell>
          <cell r="BB860" t="str">
            <v/>
          </cell>
          <cell r="BC860" t="str">
            <v/>
          </cell>
        </row>
        <row r="861">
          <cell r="B861" t="str">
            <v>TOMCEU - Sea</v>
          </cell>
          <cell r="C861">
            <v>0</v>
          </cell>
          <cell r="D861">
            <v>0</v>
          </cell>
          <cell r="E861">
            <v>0</v>
          </cell>
          <cell r="F861">
            <v>0</v>
          </cell>
          <cell r="G861">
            <v>0</v>
          </cell>
          <cell r="H861">
            <v>0</v>
          </cell>
          <cell r="I861">
            <v>0</v>
          </cell>
          <cell r="J861">
            <v>0</v>
          </cell>
          <cell r="K861">
            <v>0</v>
          </cell>
          <cell r="L861">
            <v>0</v>
          </cell>
          <cell r="M861">
            <v>0</v>
          </cell>
          <cell r="N861">
            <v>1</v>
          </cell>
          <cell r="O861">
            <v>0</v>
          </cell>
          <cell r="P861">
            <v>2</v>
          </cell>
          <cell r="Q861">
            <v>0</v>
          </cell>
          <cell r="R861">
            <v>0</v>
          </cell>
          <cell r="S861">
            <v>3</v>
          </cell>
          <cell r="T861">
            <v>1</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t="str">
            <v/>
          </cell>
          <cell r="AI861" t="str">
            <v/>
          </cell>
          <cell r="AJ861" t="str">
            <v/>
          </cell>
          <cell r="AK861" t="str">
            <v/>
          </cell>
          <cell r="AL861" t="str">
            <v/>
          </cell>
          <cell r="AM861" t="str">
            <v/>
          </cell>
          <cell r="AN861" t="str">
            <v/>
          </cell>
          <cell r="AO861" t="str">
            <v/>
          </cell>
          <cell r="AP861" t="str">
            <v/>
          </cell>
          <cell r="AQ861" t="str">
            <v/>
          </cell>
          <cell r="AR861" t="str">
            <v/>
          </cell>
          <cell r="AS861" t="str">
            <v/>
          </cell>
          <cell r="AT861" t="str">
            <v/>
          </cell>
          <cell r="AU861" t="str">
            <v/>
          </cell>
          <cell r="AV861" t="str">
            <v/>
          </cell>
          <cell r="AW861" t="str">
            <v/>
          </cell>
          <cell r="AX861" t="str">
            <v/>
          </cell>
          <cell r="AY861" t="str">
            <v/>
          </cell>
          <cell r="AZ861" t="str">
            <v/>
          </cell>
          <cell r="BA861" t="str">
            <v/>
          </cell>
          <cell r="BB861" t="str">
            <v/>
          </cell>
          <cell r="BC861" t="str">
            <v/>
          </cell>
        </row>
        <row r="862">
          <cell r="B862" t="str">
            <v>TOMCOL - Air</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t="str">
            <v/>
          </cell>
          <cell r="AI862" t="str">
            <v/>
          </cell>
          <cell r="AJ862" t="str">
            <v/>
          </cell>
          <cell r="AK862" t="str">
            <v/>
          </cell>
          <cell r="AL862" t="str">
            <v/>
          </cell>
          <cell r="AM862" t="str">
            <v/>
          </cell>
          <cell r="AN862" t="str">
            <v/>
          </cell>
          <cell r="AO862" t="str">
            <v/>
          </cell>
          <cell r="AP862" t="str">
            <v/>
          </cell>
          <cell r="AQ862" t="str">
            <v/>
          </cell>
          <cell r="AR862" t="str">
            <v/>
          </cell>
          <cell r="AS862" t="str">
            <v/>
          </cell>
          <cell r="AT862" t="str">
            <v/>
          </cell>
          <cell r="AU862" t="str">
            <v/>
          </cell>
          <cell r="AV862" t="str">
            <v/>
          </cell>
          <cell r="AW862" t="str">
            <v/>
          </cell>
          <cell r="AX862" t="str">
            <v/>
          </cell>
          <cell r="AY862" t="str">
            <v/>
          </cell>
          <cell r="AZ862" t="str">
            <v/>
          </cell>
          <cell r="BA862" t="str">
            <v/>
          </cell>
          <cell r="BB862" t="str">
            <v/>
          </cell>
          <cell r="BC862" t="str">
            <v/>
          </cell>
        </row>
        <row r="863">
          <cell r="B863" t="str">
            <v>TOMCOL - Sea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t="str">
            <v/>
          </cell>
          <cell r="AI863" t="str">
            <v/>
          </cell>
          <cell r="AJ863" t="str">
            <v/>
          </cell>
          <cell r="AK863" t="str">
            <v/>
          </cell>
          <cell r="AL863" t="str">
            <v/>
          </cell>
          <cell r="AM863" t="str">
            <v/>
          </cell>
          <cell r="AN863" t="str">
            <v/>
          </cell>
          <cell r="AO863" t="str">
            <v/>
          </cell>
          <cell r="AP863" t="str">
            <v/>
          </cell>
          <cell r="AQ863" t="str">
            <v/>
          </cell>
          <cell r="AR863" t="str">
            <v/>
          </cell>
          <cell r="AS863" t="str">
            <v/>
          </cell>
          <cell r="AT863" t="str">
            <v/>
          </cell>
          <cell r="AU863" t="str">
            <v/>
          </cell>
          <cell r="AV863" t="str">
            <v/>
          </cell>
          <cell r="AW863" t="str">
            <v/>
          </cell>
          <cell r="AX863" t="str">
            <v/>
          </cell>
          <cell r="AY863" t="str">
            <v/>
          </cell>
          <cell r="AZ863" t="str">
            <v/>
          </cell>
          <cell r="BA863" t="str">
            <v/>
          </cell>
          <cell r="BB863" t="str">
            <v/>
          </cell>
          <cell r="BC863" t="str">
            <v/>
          </cell>
        </row>
        <row r="864">
          <cell r="B864" t="str">
            <v>TOMEU - Air</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t="str">
            <v/>
          </cell>
          <cell r="AI864" t="str">
            <v/>
          </cell>
          <cell r="AJ864" t="str">
            <v/>
          </cell>
          <cell r="AK864" t="str">
            <v/>
          </cell>
          <cell r="AL864" t="str">
            <v/>
          </cell>
          <cell r="AM864" t="str">
            <v/>
          </cell>
          <cell r="AN864" t="str">
            <v/>
          </cell>
          <cell r="AO864" t="str">
            <v/>
          </cell>
          <cell r="AP864" t="str">
            <v/>
          </cell>
          <cell r="AQ864" t="str">
            <v/>
          </cell>
          <cell r="AR864" t="str">
            <v/>
          </cell>
          <cell r="AS864" t="str">
            <v/>
          </cell>
          <cell r="AT864" t="str">
            <v/>
          </cell>
          <cell r="AU864" t="str">
            <v/>
          </cell>
          <cell r="AV864" t="str">
            <v/>
          </cell>
          <cell r="AW864" t="str">
            <v/>
          </cell>
          <cell r="AX864" t="str">
            <v/>
          </cell>
          <cell r="AY864" t="str">
            <v/>
          </cell>
          <cell r="AZ864" t="str">
            <v/>
          </cell>
          <cell r="BA864" t="str">
            <v/>
          </cell>
          <cell r="BB864" t="str">
            <v/>
          </cell>
          <cell r="BC864" t="str">
            <v/>
          </cell>
        </row>
        <row r="865">
          <cell r="B865" t="str">
            <v>TOMEU - Sea</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t="str">
            <v/>
          </cell>
          <cell r="AI865" t="str">
            <v/>
          </cell>
          <cell r="AJ865" t="str">
            <v/>
          </cell>
          <cell r="AK865" t="str">
            <v/>
          </cell>
          <cell r="AL865" t="str">
            <v/>
          </cell>
          <cell r="AM865" t="str">
            <v/>
          </cell>
          <cell r="AN865" t="str">
            <v/>
          </cell>
          <cell r="AO865" t="str">
            <v/>
          </cell>
          <cell r="AP865" t="str">
            <v/>
          </cell>
          <cell r="AQ865" t="str">
            <v/>
          </cell>
          <cell r="AR865" t="str">
            <v/>
          </cell>
          <cell r="AS865" t="str">
            <v/>
          </cell>
          <cell r="AT865" t="str">
            <v/>
          </cell>
          <cell r="AU865" t="str">
            <v/>
          </cell>
          <cell r="AV865" t="str">
            <v/>
          </cell>
          <cell r="AW865" t="str">
            <v/>
          </cell>
          <cell r="AX865" t="str">
            <v/>
          </cell>
          <cell r="AY865" t="str">
            <v/>
          </cell>
          <cell r="AZ865" t="str">
            <v/>
          </cell>
          <cell r="BA865" t="str">
            <v/>
          </cell>
          <cell r="BB865" t="str">
            <v/>
          </cell>
          <cell r="BC865" t="str">
            <v/>
          </cell>
        </row>
        <row r="866">
          <cell r="B866" t="str">
            <v>TOMFTW - Air</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t="str">
            <v/>
          </cell>
          <cell r="AI866" t="str">
            <v/>
          </cell>
          <cell r="AJ866" t="str">
            <v/>
          </cell>
          <cell r="AK866" t="str">
            <v/>
          </cell>
          <cell r="AL866" t="str">
            <v/>
          </cell>
          <cell r="AM866" t="str">
            <v/>
          </cell>
          <cell r="AN866" t="str">
            <v/>
          </cell>
          <cell r="AO866" t="str">
            <v/>
          </cell>
          <cell r="AP866" t="str">
            <v/>
          </cell>
          <cell r="AQ866" t="str">
            <v/>
          </cell>
          <cell r="AR866" t="str">
            <v/>
          </cell>
          <cell r="AS866" t="str">
            <v/>
          </cell>
          <cell r="AT866" t="str">
            <v/>
          </cell>
          <cell r="AU866" t="str">
            <v/>
          </cell>
          <cell r="AV866" t="str">
            <v/>
          </cell>
          <cell r="AW866" t="str">
            <v/>
          </cell>
          <cell r="AX866" t="str">
            <v/>
          </cell>
          <cell r="AY866" t="str">
            <v/>
          </cell>
          <cell r="AZ866" t="str">
            <v/>
          </cell>
          <cell r="BA866" t="str">
            <v/>
          </cell>
          <cell r="BB866" t="str">
            <v/>
          </cell>
          <cell r="BC866" t="str">
            <v/>
          </cell>
        </row>
        <row r="867">
          <cell r="B867" t="str">
            <v>TOMFTW - Sea</v>
          </cell>
          <cell r="C867">
            <v>10</v>
          </cell>
          <cell r="D867">
            <v>1</v>
          </cell>
          <cell r="E867">
            <v>6</v>
          </cell>
          <cell r="F867">
            <v>30</v>
          </cell>
          <cell r="G867">
            <v>0</v>
          </cell>
          <cell r="H867">
            <v>0</v>
          </cell>
          <cell r="I867">
            <v>0</v>
          </cell>
          <cell r="J867">
            <v>0</v>
          </cell>
          <cell r="K867">
            <v>2</v>
          </cell>
          <cell r="L867">
            <v>10</v>
          </cell>
          <cell r="M867">
            <v>11</v>
          </cell>
          <cell r="N867">
            <v>12</v>
          </cell>
          <cell r="O867">
            <v>19</v>
          </cell>
          <cell r="P867">
            <v>3</v>
          </cell>
          <cell r="Q867">
            <v>14</v>
          </cell>
          <cell r="R867">
            <v>2</v>
          </cell>
          <cell r="S867">
            <v>8</v>
          </cell>
          <cell r="T867">
            <v>5</v>
          </cell>
          <cell r="U867">
            <v>3</v>
          </cell>
          <cell r="V867">
            <v>18</v>
          </cell>
          <cell r="W867">
            <v>3</v>
          </cell>
          <cell r="X867">
            <v>13</v>
          </cell>
          <cell r="Y867">
            <v>3</v>
          </cell>
          <cell r="Z867">
            <v>0</v>
          </cell>
          <cell r="AA867">
            <v>14</v>
          </cell>
          <cell r="AB867">
            <v>8</v>
          </cell>
          <cell r="AC867">
            <v>14</v>
          </cell>
          <cell r="AD867">
            <v>0</v>
          </cell>
          <cell r="AE867">
            <v>1</v>
          </cell>
          <cell r="AF867">
            <v>9</v>
          </cell>
          <cell r="AG867">
            <v>6</v>
          </cell>
          <cell r="AH867" t="str">
            <v/>
          </cell>
          <cell r="AI867" t="str">
            <v/>
          </cell>
          <cell r="AJ867" t="str">
            <v/>
          </cell>
          <cell r="AK867" t="str">
            <v/>
          </cell>
          <cell r="AL867" t="str">
            <v/>
          </cell>
          <cell r="AM867" t="str">
            <v/>
          </cell>
          <cell r="AN867" t="str">
            <v/>
          </cell>
          <cell r="AO867" t="str">
            <v/>
          </cell>
          <cell r="AP867" t="str">
            <v/>
          </cell>
          <cell r="AQ867" t="str">
            <v/>
          </cell>
          <cell r="AR867" t="str">
            <v/>
          </cell>
          <cell r="AS867" t="str">
            <v/>
          </cell>
          <cell r="AT867" t="str">
            <v/>
          </cell>
          <cell r="AU867" t="str">
            <v/>
          </cell>
          <cell r="AV867" t="str">
            <v/>
          </cell>
          <cell r="AW867" t="str">
            <v/>
          </cell>
          <cell r="AX867" t="str">
            <v/>
          </cell>
          <cell r="AY867" t="str">
            <v/>
          </cell>
          <cell r="AZ867" t="str">
            <v/>
          </cell>
          <cell r="BA867" t="str">
            <v/>
          </cell>
          <cell r="BB867" t="str">
            <v/>
          </cell>
          <cell r="BC867" t="str">
            <v/>
          </cell>
        </row>
        <row r="868">
          <cell r="B868" t="str">
            <v>TOMHAN - Air</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t="str">
            <v/>
          </cell>
          <cell r="AI868" t="str">
            <v/>
          </cell>
          <cell r="AJ868" t="str">
            <v/>
          </cell>
          <cell r="AK868" t="str">
            <v/>
          </cell>
          <cell r="AL868" t="str">
            <v/>
          </cell>
          <cell r="AM868" t="str">
            <v/>
          </cell>
          <cell r="AN868" t="str">
            <v/>
          </cell>
          <cell r="AO868" t="str">
            <v/>
          </cell>
          <cell r="AP868" t="str">
            <v/>
          </cell>
          <cell r="AQ868" t="str">
            <v/>
          </cell>
          <cell r="AR868" t="str">
            <v/>
          </cell>
          <cell r="AS868" t="str">
            <v/>
          </cell>
          <cell r="AT868" t="str">
            <v/>
          </cell>
          <cell r="AU868" t="str">
            <v/>
          </cell>
          <cell r="AV868" t="str">
            <v/>
          </cell>
          <cell r="AW868" t="str">
            <v/>
          </cell>
          <cell r="AX868" t="str">
            <v/>
          </cell>
          <cell r="AY868" t="str">
            <v/>
          </cell>
          <cell r="AZ868" t="str">
            <v/>
          </cell>
          <cell r="BA868" t="str">
            <v/>
          </cell>
          <cell r="BB868" t="str">
            <v/>
          </cell>
          <cell r="BC868" t="str">
            <v/>
          </cell>
        </row>
        <row r="869">
          <cell r="B869" t="str">
            <v>TOMHAN - Sea</v>
          </cell>
          <cell r="C869">
            <v>2</v>
          </cell>
          <cell r="D869">
            <v>1</v>
          </cell>
          <cell r="E869">
            <v>0</v>
          </cell>
          <cell r="F869">
            <v>5</v>
          </cell>
          <cell r="G869">
            <v>0</v>
          </cell>
          <cell r="H869">
            <v>3</v>
          </cell>
          <cell r="I869">
            <v>14</v>
          </cell>
          <cell r="J869">
            <v>2</v>
          </cell>
          <cell r="K869">
            <v>0</v>
          </cell>
          <cell r="L869">
            <v>3</v>
          </cell>
          <cell r="M869">
            <v>0</v>
          </cell>
          <cell r="N869">
            <v>0</v>
          </cell>
          <cell r="O869">
            <v>0</v>
          </cell>
          <cell r="P869">
            <v>3</v>
          </cell>
          <cell r="Q869">
            <v>0</v>
          </cell>
          <cell r="R869">
            <v>0</v>
          </cell>
          <cell r="S869">
            <v>0</v>
          </cell>
          <cell r="T869">
            <v>0</v>
          </cell>
          <cell r="U869">
            <v>1</v>
          </cell>
          <cell r="V869">
            <v>6</v>
          </cell>
          <cell r="W869">
            <v>9</v>
          </cell>
          <cell r="X869">
            <v>2</v>
          </cell>
          <cell r="Y869">
            <v>3</v>
          </cell>
          <cell r="Z869">
            <v>1</v>
          </cell>
          <cell r="AA869">
            <v>3</v>
          </cell>
          <cell r="AB869">
            <v>2</v>
          </cell>
          <cell r="AC869">
            <v>4</v>
          </cell>
          <cell r="AD869">
            <v>7</v>
          </cell>
          <cell r="AE869">
            <v>0</v>
          </cell>
          <cell r="AF869">
            <v>1</v>
          </cell>
          <cell r="AG869">
            <v>4</v>
          </cell>
          <cell r="AH869" t="str">
            <v/>
          </cell>
          <cell r="AI869" t="str">
            <v/>
          </cell>
          <cell r="AJ869" t="str">
            <v/>
          </cell>
          <cell r="AK869" t="str">
            <v/>
          </cell>
          <cell r="AL869" t="str">
            <v/>
          </cell>
          <cell r="AM869" t="str">
            <v/>
          </cell>
          <cell r="AN869" t="str">
            <v/>
          </cell>
          <cell r="AO869" t="str">
            <v/>
          </cell>
          <cell r="AP869" t="str">
            <v/>
          </cell>
          <cell r="AQ869" t="str">
            <v/>
          </cell>
          <cell r="AR869" t="str">
            <v/>
          </cell>
          <cell r="AS869" t="str">
            <v/>
          </cell>
          <cell r="AT869" t="str">
            <v/>
          </cell>
          <cell r="AU869" t="str">
            <v/>
          </cell>
          <cell r="AV869" t="str">
            <v/>
          </cell>
          <cell r="AW869" t="str">
            <v/>
          </cell>
          <cell r="AX869" t="str">
            <v/>
          </cell>
          <cell r="AY869" t="str">
            <v/>
          </cell>
          <cell r="AZ869" t="str">
            <v/>
          </cell>
          <cell r="BA869" t="str">
            <v/>
          </cell>
          <cell r="BB869" t="str">
            <v/>
          </cell>
          <cell r="BC869" t="str">
            <v/>
          </cell>
        </row>
        <row r="870">
          <cell r="B870" t="str">
            <v>TOMJEU - Air</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t="str">
            <v/>
          </cell>
          <cell r="AI870" t="str">
            <v/>
          </cell>
          <cell r="AJ870" t="str">
            <v/>
          </cell>
          <cell r="AK870" t="str">
            <v/>
          </cell>
          <cell r="AL870" t="str">
            <v/>
          </cell>
          <cell r="AM870" t="str">
            <v/>
          </cell>
          <cell r="AN870" t="str">
            <v/>
          </cell>
          <cell r="AO870" t="str">
            <v/>
          </cell>
          <cell r="AP870" t="str">
            <v/>
          </cell>
          <cell r="AQ870" t="str">
            <v/>
          </cell>
          <cell r="AR870" t="str">
            <v/>
          </cell>
          <cell r="AS870" t="str">
            <v/>
          </cell>
          <cell r="AT870" t="str">
            <v/>
          </cell>
          <cell r="AU870" t="str">
            <v/>
          </cell>
          <cell r="AV870" t="str">
            <v/>
          </cell>
          <cell r="AW870" t="str">
            <v/>
          </cell>
          <cell r="AX870" t="str">
            <v/>
          </cell>
          <cell r="AY870" t="str">
            <v/>
          </cell>
          <cell r="AZ870" t="str">
            <v/>
          </cell>
          <cell r="BA870" t="str">
            <v/>
          </cell>
          <cell r="BB870" t="str">
            <v/>
          </cell>
          <cell r="BC870" t="str">
            <v/>
          </cell>
        </row>
        <row r="871">
          <cell r="B871" t="str">
            <v>TOMJEU - Sea</v>
          </cell>
          <cell r="C871">
            <v>4</v>
          </cell>
          <cell r="D871">
            <v>0</v>
          </cell>
          <cell r="E871">
            <v>0</v>
          </cell>
          <cell r="F871">
            <v>0</v>
          </cell>
          <cell r="G871">
            <v>0</v>
          </cell>
          <cell r="H871">
            <v>0</v>
          </cell>
          <cell r="I871">
            <v>0</v>
          </cell>
          <cell r="J871">
            <v>6</v>
          </cell>
          <cell r="K871">
            <v>3</v>
          </cell>
          <cell r="L871">
            <v>0</v>
          </cell>
          <cell r="M871">
            <v>1</v>
          </cell>
          <cell r="N871">
            <v>3</v>
          </cell>
          <cell r="O871">
            <v>0</v>
          </cell>
          <cell r="P871">
            <v>0</v>
          </cell>
          <cell r="Q871">
            <v>0</v>
          </cell>
          <cell r="R871">
            <v>1</v>
          </cell>
          <cell r="S871">
            <v>7</v>
          </cell>
          <cell r="T871">
            <v>5</v>
          </cell>
          <cell r="U871">
            <v>5</v>
          </cell>
          <cell r="V871">
            <v>1</v>
          </cell>
          <cell r="W871">
            <v>7</v>
          </cell>
          <cell r="X871">
            <v>12</v>
          </cell>
          <cell r="Y871">
            <v>2</v>
          </cell>
          <cell r="Z871">
            <v>3</v>
          </cell>
          <cell r="AA871">
            <v>3</v>
          </cell>
          <cell r="AB871">
            <v>0</v>
          </cell>
          <cell r="AC871">
            <v>3</v>
          </cell>
          <cell r="AD871">
            <v>11</v>
          </cell>
          <cell r="AE871">
            <v>3</v>
          </cell>
          <cell r="AF871">
            <v>3</v>
          </cell>
          <cell r="AG871">
            <v>1</v>
          </cell>
          <cell r="AH871" t="str">
            <v/>
          </cell>
          <cell r="AI871" t="str">
            <v/>
          </cell>
          <cell r="AJ871" t="str">
            <v/>
          </cell>
          <cell r="AK871" t="str">
            <v/>
          </cell>
          <cell r="AL871" t="str">
            <v/>
          </cell>
          <cell r="AM871" t="str">
            <v/>
          </cell>
          <cell r="AN871" t="str">
            <v/>
          </cell>
          <cell r="AO871" t="str">
            <v/>
          </cell>
          <cell r="AP871" t="str">
            <v/>
          </cell>
          <cell r="AQ871" t="str">
            <v/>
          </cell>
          <cell r="AR871" t="str">
            <v/>
          </cell>
          <cell r="AS871" t="str">
            <v/>
          </cell>
          <cell r="AT871" t="str">
            <v/>
          </cell>
          <cell r="AU871" t="str">
            <v/>
          </cell>
          <cell r="AV871" t="str">
            <v/>
          </cell>
          <cell r="AW871" t="str">
            <v/>
          </cell>
          <cell r="AX871" t="str">
            <v/>
          </cell>
          <cell r="AY871" t="str">
            <v/>
          </cell>
          <cell r="AZ871" t="str">
            <v/>
          </cell>
          <cell r="BA871" t="str">
            <v/>
          </cell>
          <cell r="BB871" t="str">
            <v/>
          </cell>
          <cell r="BC871" t="str">
            <v/>
          </cell>
        </row>
        <row r="872">
          <cell r="B872" t="str">
            <v>TOMRA - Air</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t="str">
            <v/>
          </cell>
          <cell r="AI872" t="str">
            <v/>
          </cell>
          <cell r="AJ872" t="str">
            <v/>
          </cell>
          <cell r="AK872" t="str">
            <v/>
          </cell>
          <cell r="AL872" t="str">
            <v/>
          </cell>
          <cell r="AM872" t="str">
            <v/>
          </cell>
          <cell r="AN872" t="str">
            <v/>
          </cell>
          <cell r="AO872" t="str">
            <v/>
          </cell>
          <cell r="AP872" t="str">
            <v/>
          </cell>
          <cell r="AQ872" t="str">
            <v/>
          </cell>
          <cell r="AR872" t="str">
            <v/>
          </cell>
          <cell r="AS872" t="str">
            <v/>
          </cell>
          <cell r="AT872" t="str">
            <v/>
          </cell>
          <cell r="AU872" t="str">
            <v/>
          </cell>
          <cell r="AV872" t="str">
            <v/>
          </cell>
          <cell r="AW872" t="str">
            <v/>
          </cell>
          <cell r="AX872" t="str">
            <v/>
          </cell>
          <cell r="AY872" t="str">
            <v/>
          </cell>
          <cell r="AZ872" t="str">
            <v/>
          </cell>
          <cell r="BA872" t="str">
            <v/>
          </cell>
          <cell r="BB872" t="str">
            <v/>
          </cell>
          <cell r="BC872" t="str">
            <v/>
          </cell>
        </row>
        <row r="873">
          <cell r="B873" t="str">
            <v>TOMRA - Sea</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t="str">
            <v/>
          </cell>
          <cell r="AI873" t="str">
            <v/>
          </cell>
          <cell r="AJ873" t="str">
            <v/>
          </cell>
          <cell r="AK873" t="str">
            <v/>
          </cell>
          <cell r="AL873" t="str">
            <v/>
          </cell>
          <cell r="AM873" t="str">
            <v/>
          </cell>
          <cell r="AN873" t="str">
            <v/>
          </cell>
          <cell r="AO873" t="str">
            <v/>
          </cell>
          <cell r="AP873" t="str">
            <v/>
          </cell>
          <cell r="AQ873" t="str">
            <v/>
          </cell>
          <cell r="AR873" t="str">
            <v/>
          </cell>
          <cell r="AS873" t="str">
            <v/>
          </cell>
          <cell r="AT873" t="str">
            <v/>
          </cell>
          <cell r="AU873" t="str">
            <v/>
          </cell>
          <cell r="AV873" t="str">
            <v/>
          </cell>
          <cell r="AW873" t="str">
            <v/>
          </cell>
          <cell r="AX873" t="str">
            <v/>
          </cell>
          <cell r="AY873" t="str">
            <v/>
          </cell>
          <cell r="AZ873" t="str">
            <v/>
          </cell>
          <cell r="BA873" t="str">
            <v/>
          </cell>
          <cell r="BB873" t="str">
            <v/>
          </cell>
          <cell r="BC873" t="str">
            <v/>
          </cell>
        </row>
        <row r="874">
          <cell r="B874" t="str">
            <v>TOMRTL - Air</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t="str">
            <v/>
          </cell>
          <cell r="AI874" t="str">
            <v/>
          </cell>
          <cell r="AJ874" t="str">
            <v/>
          </cell>
          <cell r="AK874" t="str">
            <v/>
          </cell>
          <cell r="AL874" t="str">
            <v/>
          </cell>
          <cell r="AM874" t="str">
            <v/>
          </cell>
          <cell r="AN874" t="str">
            <v/>
          </cell>
          <cell r="AO874" t="str">
            <v/>
          </cell>
          <cell r="AP874" t="str">
            <v/>
          </cell>
          <cell r="AQ874" t="str">
            <v/>
          </cell>
          <cell r="AR874" t="str">
            <v/>
          </cell>
          <cell r="AS874" t="str">
            <v/>
          </cell>
          <cell r="AT874" t="str">
            <v/>
          </cell>
          <cell r="AU874" t="str">
            <v/>
          </cell>
          <cell r="AV874" t="str">
            <v/>
          </cell>
          <cell r="AW874" t="str">
            <v/>
          </cell>
          <cell r="AX874" t="str">
            <v/>
          </cell>
          <cell r="AY874" t="str">
            <v/>
          </cell>
          <cell r="AZ874" t="str">
            <v/>
          </cell>
          <cell r="BA874" t="str">
            <v/>
          </cell>
          <cell r="BB874" t="str">
            <v/>
          </cell>
          <cell r="BC874" t="str">
            <v/>
          </cell>
        </row>
        <row r="875">
          <cell r="B875" t="str">
            <v>TOMRTL - Sea</v>
          </cell>
          <cell r="C875">
            <v>6</v>
          </cell>
          <cell r="D875">
            <v>0</v>
          </cell>
          <cell r="E875">
            <v>12</v>
          </cell>
          <cell r="F875">
            <v>0</v>
          </cell>
          <cell r="G875">
            <v>0</v>
          </cell>
          <cell r="H875">
            <v>2</v>
          </cell>
          <cell r="I875">
            <v>0</v>
          </cell>
          <cell r="J875">
            <v>2</v>
          </cell>
          <cell r="K875">
            <v>0</v>
          </cell>
          <cell r="L875">
            <v>1</v>
          </cell>
          <cell r="M875">
            <v>1</v>
          </cell>
          <cell r="N875">
            <v>2</v>
          </cell>
          <cell r="O875">
            <v>0</v>
          </cell>
          <cell r="P875">
            <v>6</v>
          </cell>
          <cell r="Q875">
            <v>4</v>
          </cell>
          <cell r="R875">
            <v>5</v>
          </cell>
          <cell r="S875">
            <v>4</v>
          </cell>
          <cell r="T875">
            <v>6</v>
          </cell>
          <cell r="U875">
            <v>3</v>
          </cell>
          <cell r="V875">
            <v>3</v>
          </cell>
          <cell r="W875">
            <v>3</v>
          </cell>
          <cell r="X875">
            <v>7</v>
          </cell>
          <cell r="Y875">
            <v>8</v>
          </cell>
          <cell r="Z875">
            <v>2</v>
          </cell>
          <cell r="AA875">
            <v>4</v>
          </cell>
          <cell r="AB875">
            <v>1</v>
          </cell>
          <cell r="AC875">
            <v>4</v>
          </cell>
          <cell r="AD875">
            <v>3</v>
          </cell>
          <cell r="AE875">
            <v>0</v>
          </cell>
          <cell r="AF875">
            <v>4</v>
          </cell>
          <cell r="AG875">
            <v>1</v>
          </cell>
          <cell r="AH875" t="str">
            <v/>
          </cell>
          <cell r="AI875" t="str">
            <v/>
          </cell>
          <cell r="AJ875" t="str">
            <v/>
          </cell>
          <cell r="AK875" t="str">
            <v/>
          </cell>
          <cell r="AL875" t="str">
            <v/>
          </cell>
          <cell r="AM875" t="str">
            <v/>
          </cell>
          <cell r="AN875" t="str">
            <v/>
          </cell>
          <cell r="AO875" t="str">
            <v/>
          </cell>
          <cell r="AP875" t="str">
            <v/>
          </cell>
          <cell r="AQ875" t="str">
            <v/>
          </cell>
          <cell r="AR875" t="str">
            <v/>
          </cell>
          <cell r="AS875" t="str">
            <v/>
          </cell>
          <cell r="AT875" t="str">
            <v/>
          </cell>
          <cell r="AU875" t="str">
            <v/>
          </cell>
          <cell r="AV875" t="str">
            <v/>
          </cell>
          <cell r="AW875" t="str">
            <v/>
          </cell>
          <cell r="AX875" t="str">
            <v/>
          </cell>
          <cell r="AY875" t="str">
            <v/>
          </cell>
          <cell r="AZ875" t="str">
            <v/>
          </cell>
          <cell r="BA875" t="str">
            <v/>
          </cell>
          <cell r="BB875" t="str">
            <v/>
          </cell>
          <cell r="BC875" t="str">
            <v/>
          </cell>
        </row>
        <row r="876">
          <cell r="B876" t="str">
            <v>TOMSEU - Air</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t="str">
            <v/>
          </cell>
          <cell r="AI876" t="str">
            <v/>
          </cell>
          <cell r="AJ876" t="str">
            <v/>
          </cell>
          <cell r="AK876" t="str">
            <v/>
          </cell>
          <cell r="AL876" t="str">
            <v/>
          </cell>
          <cell r="AM876" t="str">
            <v/>
          </cell>
          <cell r="AN876" t="str">
            <v/>
          </cell>
          <cell r="AO876" t="str">
            <v/>
          </cell>
          <cell r="AP876" t="str">
            <v/>
          </cell>
          <cell r="AQ876" t="str">
            <v/>
          </cell>
          <cell r="AR876" t="str">
            <v/>
          </cell>
          <cell r="AS876" t="str">
            <v/>
          </cell>
          <cell r="AT876" t="str">
            <v/>
          </cell>
          <cell r="AU876" t="str">
            <v/>
          </cell>
          <cell r="AV876" t="str">
            <v/>
          </cell>
          <cell r="AW876" t="str">
            <v/>
          </cell>
          <cell r="AX876" t="str">
            <v/>
          </cell>
          <cell r="AY876" t="str">
            <v/>
          </cell>
          <cell r="AZ876" t="str">
            <v/>
          </cell>
          <cell r="BA876" t="str">
            <v/>
          </cell>
          <cell r="BB876" t="str">
            <v/>
          </cell>
          <cell r="BC876" t="str">
            <v/>
          </cell>
        </row>
        <row r="877">
          <cell r="B877" t="str">
            <v>TOMSEU - Sea</v>
          </cell>
          <cell r="C877">
            <v>0</v>
          </cell>
          <cell r="D877">
            <v>1</v>
          </cell>
          <cell r="E877">
            <v>0</v>
          </cell>
          <cell r="F877">
            <v>0</v>
          </cell>
          <cell r="G877">
            <v>0</v>
          </cell>
          <cell r="H877">
            <v>0</v>
          </cell>
          <cell r="I877">
            <v>0</v>
          </cell>
          <cell r="J877">
            <v>0</v>
          </cell>
          <cell r="K877">
            <v>2</v>
          </cell>
          <cell r="L877">
            <v>1</v>
          </cell>
          <cell r="M877">
            <v>0</v>
          </cell>
          <cell r="N877">
            <v>2</v>
          </cell>
          <cell r="O877">
            <v>0</v>
          </cell>
          <cell r="P877">
            <v>0</v>
          </cell>
          <cell r="Q877">
            <v>0</v>
          </cell>
          <cell r="R877">
            <v>2</v>
          </cell>
          <cell r="S877">
            <v>1</v>
          </cell>
          <cell r="T877">
            <v>0</v>
          </cell>
          <cell r="U877">
            <v>0</v>
          </cell>
          <cell r="V877">
            <v>2</v>
          </cell>
          <cell r="W877">
            <v>0</v>
          </cell>
          <cell r="X877">
            <v>9</v>
          </cell>
          <cell r="Y877">
            <v>1</v>
          </cell>
          <cell r="Z877">
            <v>0</v>
          </cell>
          <cell r="AA877">
            <v>2</v>
          </cell>
          <cell r="AB877">
            <v>0</v>
          </cell>
          <cell r="AC877">
            <v>0</v>
          </cell>
          <cell r="AD877">
            <v>2</v>
          </cell>
          <cell r="AE877">
            <v>2</v>
          </cell>
          <cell r="AF877">
            <v>4</v>
          </cell>
          <cell r="AG877">
            <v>1</v>
          </cell>
          <cell r="AH877" t="str">
            <v/>
          </cell>
          <cell r="AI877" t="str">
            <v/>
          </cell>
          <cell r="AJ877" t="str">
            <v/>
          </cell>
          <cell r="AK877" t="str">
            <v/>
          </cell>
          <cell r="AL877" t="str">
            <v/>
          </cell>
          <cell r="AM877" t="str">
            <v/>
          </cell>
          <cell r="AN877" t="str">
            <v/>
          </cell>
          <cell r="AO877" t="str">
            <v/>
          </cell>
          <cell r="AP877" t="str">
            <v/>
          </cell>
          <cell r="AQ877" t="str">
            <v/>
          </cell>
          <cell r="AR877" t="str">
            <v/>
          </cell>
          <cell r="AS877" t="str">
            <v/>
          </cell>
          <cell r="AT877" t="str">
            <v/>
          </cell>
          <cell r="AU877" t="str">
            <v/>
          </cell>
          <cell r="AV877" t="str">
            <v/>
          </cell>
          <cell r="AW877" t="str">
            <v/>
          </cell>
          <cell r="AX877" t="str">
            <v/>
          </cell>
          <cell r="AY877" t="str">
            <v/>
          </cell>
          <cell r="AZ877" t="str">
            <v/>
          </cell>
          <cell r="BA877" t="str">
            <v/>
          </cell>
          <cell r="BB877" t="str">
            <v/>
          </cell>
          <cell r="BC877" t="str">
            <v/>
          </cell>
        </row>
        <row r="878">
          <cell r="B878" t="str">
            <v>TOMSPO - Air</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t="str">
            <v/>
          </cell>
          <cell r="AI878" t="str">
            <v/>
          </cell>
          <cell r="AJ878" t="str">
            <v/>
          </cell>
          <cell r="AK878" t="str">
            <v/>
          </cell>
          <cell r="AL878" t="str">
            <v/>
          </cell>
          <cell r="AM878" t="str">
            <v/>
          </cell>
          <cell r="AN878" t="str">
            <v/>
          </cell>
          <cell r="AO878" t="str">
            <v/>
          </cell>
          <cell r="AP878" t="str">
            <v/>
          </cell>
          <cell r="AQ878" t="str">
            <v/>
          </cell>
          <cell r="AR878" t="str">
            <v/>
          </cell>
          <cell r="AS878" t="str">
            <v/>
          </cell>
          <cell r="AT878" t="str">
            <v/>
          </cell>
          <cell r="AU878" t="str">
            <v/>
          </cell>
          <cell r="AV878" t="str">
            <v/>
          </cell>
          <cell r="AW878" t="str">
            <v/>
          </cell>
          <cell r="AX878" t="str">
            <v/>
          </cell>
          <cell r="AY878" t="str">
            <v/>
          </cell>
          <cell r="AZ878" t="str">
            <v/>
          </cell>
          <cell r="BA878" t="str">
            <v/>
          </cell>
          <cell r="BB878" t="str">
            <v/>
          </cell>
          <cell r="BC878" t="str">
            <v/>
          </cell>
        </row>
        <row r="879">
          <cell r="B879" t="str">
            <v>TOMSPO - Sea</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t="str">
            <v/>
          </cell>
          <cell r="AI879" t="str">
            <v/>
          </cell>
          <cell r="AJ879" t="str">
            <v/>
          </cell>
          <cell r="AK879" t="str">
            <v/>
          </cell>
          <cell r="AL879" t="str">
            <v/>
          </cell>
          <cell r="AM879" t="str">
            <v/>
          </cell>
          <cell r="AN879" t="str">
            <v/>
          </cell>
          <cell r="AO879" t="str">
            <v/>
          </cell>
          <cell r="AP879" t="str">
            <v/>
          </cell>
          <cell r="AQ879" t="str">
            <v/>
          </cell>
          <cell r="AR879" t="str">
            <v/>
          </cell>
          <cell r="AS879" t="str">
            <v/>
          </cell>
          <cell r="AT879" t="str">
            <v/>
          </cell>
          <cell r="AU879" t="str">
            <v/>
          </cell>
          <cell r="AV879" t="str">
            <v/>
          </cell>
          <cell r="AW879" t="str">
            <v/>
          </cell>
          <cell r="AX879" t="str">
            <v/>
          </cell>
          <cell r="AY879" t="str">
            <v/>
          </cell>
          <cell r="AZ879" t="str">
            <v/>
          </cell>
          <cell r="BA879" t="str">
            <v/>
          </cell>
          <cell r="BB879" t="str">
            <v/>
          </cell>
          <cell r="BC879" t="str">
            <v/>
          </cell>
        </row>
        <row r="880">
          <cell r="B880" t="str">
            <v>TOMTA - Air</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t="str">
            <v/>
          </cell>
          <cell r="AI880" t="str">
            <v/>
          </cell>
          <cell r="AJ880" t="str">
            <v/>
          </cell>
          <cell r="AK880" t="str">
            <v/>
          </cell>
          <cell r="AL880" t="str">
            <v/>
          </cell>
          <cell r="AM880" t="str">
            <v/>
          </cell>
          <cell r="AN880" t="str">
            <v/>
          </cell>
          <cell r="AO880" t="str">
            <v/>
          </cell>
          <cell r="AP880" t="str">
            <v/>
          </cell>
          <cell r="AQ880" t="str">
            <v/>
          </cell>
          <cell r="AR880" t="str">
            <v/>
          </cell>
          <cell r="AS880" t="str">
            <v/>
          </cell>
          <cell r="AT880" t="str">
            <v/>
          </cell>
          <cell r="AU880" t="str">
            <v/>
          </cell>
          <cell r="AV880" t="str">
            <v/>
          </cell>
          <cell r="AW880" t="str">
            <v/>
          </cell>
          <cell r="AX880" t="str">
            <v/>
          </cell>
          <cell r="AY880" t="str">
            <v/>
          </cell>
          <cell r="AZ880" t="str">
            <v/>
          </cell>
          <cell r="BA880" t="str">
            <v/>
          </cell>
          <cell r="BB880" t="str">
            <v/>
          </cell>
          <cell r="BC880" t="str">
            <v/>
          </cell>
        </row>
        <row r="881">
          <cell r="B881" t="str">
            <v>TOMTA - Sea</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t="str">
            <v/>
          </cell>
          <cell r="AI881" t="str">
            <v/>
          </cell>
          <cell r="AJ881" t="str">
            <v/>
          </cell>
          <cell r="AK881" t="str">
            <v/>
          </cell>
          <cell r="AL881" t="str">
            <v/>
          </cell>
          <cell r="AM881" t="str">
            <v/>
          </cell>
          <cell r="AN881" t="str">
            <v/>
          </cell>
          <cell r="AO881" t="str">
            <v/>
          </cell>
          <cell r="AP881" t="str">
            <v/>
          </cell>
          <cell r="AQ881" t="str">
            <v/>
          </cell>
          <cell r="AR881" t="str">
            <v/>
          </cell>
          <cell r="AS881" t="str">
            <v/>
          </cell>
          <cell r="AT881" t="str">
            <v/>
          </cell>
          <cell r="AU881" t="str">
            <v/>
          </cell>
          <cell r="AV881" t="str">
            <v/>
          </cell>
          <cell r="AW881" t="str">
            <v/>
          </cell>
          <cell r="AX881" t="str">
            <v/>
          </cell>
          <cell r="AY881" t="str">
            <v/>
          </cell>
          <cell r="AZ881" t="str">
            <v/>
          </cell>
          <cell r="BA881" t="str">
            <v/>
          </cell>
          <cell r="BB881" t="str">
            <v/>
          </cell>
          <cell r="BC881" t="str">
            <v/>
          </cell>
        </row>
        <row r="882">
          <cell r="B882" t="str">
            <v>TOMWEU - Air</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t="str">
            <v/>
          </cell>
          <cell r="AI882" t="str">
            <v/>
          </cell>
          <cell r="AJ882" t="str">
            <v/>
          </cell>
          <cell r="AK882" t="str">
            <v/>
          </cell>
          <cell r="AL882" t="str">
            <v/>
          </cell>
          <cell r="AM882" t="str">
            <v/>
          </cell>
          <cell r="AN882" t="str">
            <v/>
          </cell>
          <cell r="AO882" t="str">
            <v/>
          </cell>
          <cell r="AP882" t="str">
            <v/>
          </cell>
          <cell r="AQ882" t="str">
            <v/>
          </cell>
          <cell r="AR882" t="str">
            <v/>
          </cell>
          <cell r="AS882" t="str">
            <v/>
          </cell>
          <cell r="AT882" t="str">
            <v/>
          </cell>
          <cell r="AU882" t="str">
            <v/>
          </cell>
          <cell r="AV882" t="str">
            <v/>
          </cell>
          <cell r="AW882" t="str">
            <v/>
          </cell>
          <cell r="AX882" t="str">
            <v/>
          </cell>
          <cell r="AY882" t="str">
            <v/>
          </cell>
          <cell r="AZ882" t="str">
            <v/>
          </cell>
          <cell r="BA882" t="str">
            <v/>
          </cell>
          <cell r="BB882" t="str">
            <v/>
          </cell>
          <cell r="BC882" t="str">
            <v/>
          </cell>
        </row>
        <row r="883">
          <cell r="B883" t="str">
            <v>TOMWEU - Sea</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3</v>
          </cell>
          <cell r="T883">
            <v>0</v>
          </cell>
          <cell r="U883">
            <v>1</v>
          </cell>
          <cell r="V883">
            <v>0</v>
          </cell>
          <cell r="W883">
            <v>0</v>
          </cell>
          <cell r="X883">
            <v>6</v>
          </cell>
          <cell r="Y883">
            <v>2</v>
          </cell>
          <cell r="Z883">
            <v>0</v>
          </cell>
          <cell r="AA883">
            <v>0</v>
          </cell>
          <cell r="AB883">
            <v>0</v>
          </cell>
          <cell r="AC883">
            <v>2</v>
          </cell>
          <cell r="AD883">
            <v>0</v>
          </cell>
          <cell r="AE883">
            <v>0</v>
          </cell>
          <cell r="AF883">
            <v>0</v>
          </cell>
          <cell r="AG883">
            <v>0</v>
          </cell>
          <cell r="AH883" t="str">
            <v/>
          </cell>
          <cell r="AI883" t="str">
            <v/>
          </cell>
          <cell r="AJ883" t="str">
            <v/>
          </cell>
          <cell r="AK883" t="str">
            <v/>
          </cell>
          <cell r="AL883" t="str">
            <v/>
          </cell>
          <cell r="AM883" t="str">
            <v/>
          </cell>
          <cell r="AN883" t="str">
            <v/>
          </cell>
          <cell r="AO883" t="str">
            <v/>
          </cell>
          <cell r="AP883" t="str">
            <v/>
          </cell>
          <cell r="AQ883" t="str">
            <v/>
          </cell>
          <cell r="AR883" t="str">
            <v/>
          </cell>
          <cell r="AS883" t="str">
            <v/>
          </cell>
          <cell r="AT883" t="str">
            <v/>
          </cell>
          <cell r="AU883" t="str">
            <v/>
          </cell>
          <cell r="AV883" t="str">
            <v/>
          </cell>
          <cell r="AW883" t="str">
            <v/>
          </cell>
          <cell r="AX883" t="str">
            <v/>
          </cell>
          <cell r="AY883" t="str">
            <v/>
          </cell>
          <cell r="AZ883" t="str">
            <v/>
          </cell>
          <cell r="BA883" t="str">
            <v/>
          </cell>
          <cell r="BB883" t="str">
            <v/>
          </cell>
          <cell r="BC883" t="str">
            <v/>
          </cell>
        </row>
        <row r="884">
          <cell r="B884" t="str">
            <v>TOPO - Air</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t="str">
            <v/>
          </cell>
          <cell r="AI884" t="str">
            <v/>
          </cell>
          <cell r="AJ884" t="str">
            <v/>
          </cell>
          <cell r="AK884" t="str">
            <v/>
          </cell>
          <cell r="AL884" t="str">
            <v/>
          </cell>
          <cell r="AM884" t="str">
            <v/>
          </cell>
          <cell r="AN884" t="str">
            <v/>
          </cell>
          <cell r="AO884" t="str">
            <v/>
          </cell>
          <cell r="AP884" t="str">
            <v/>
          </cell>
          <cell r="AQ884" t="str">
            <v/>
          </cell>
          <cell r="AR884" t="str">
            <v/>
          </cell>
          <cell r="AS884" t="str">
            <v/>
          </cell>
          <cell r="AT884" t="str">
            <v/>
          </cell>
          <cell r="AU884" t="str">
            <v/>
          </cell>
          <cell r="AV884" t="str">
            <v/>
          </cell>
          <cell r="AW884" t="str">
            <v/>
          </cell>
          <cell r="AX884" t="str">
            <v/>
          </cell>
          <cell r="AY884" t="str">
            <v/>
          </cell>
          <cell r="AZ884" t="str">
            <v/>
          </cell>
          <cell r="BA884" t="str">
            <v/>
          </cell>
          <cell r="BB884" t="str">
            <v/>
          </cell>
          <cell r="BC884" t="str">
            <v/>
          </cell>
        </row>
        <row r="885">
          <cell r="B885" t="str">
            <v>TOPO - Sea</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t="str">
            <v/>
          </cell>
          <cell r="AI885" t="str">
            <v/>
          </cell>
          <cell r="AJ885" t="str">
            <v/>
          </cell>
          <cell r="AK885" t="str">
            <v/>
          </cell>
          <cell r="AL885" t="str">
            <v/>
          </cell>
          <cell r="AM885" t="str">
            <v/>
          </cell>
          <cell r="AN885" t="str">
            <v/>
          </cell>
          <cell r="AO885" t="str">
            <v/>
          </cell>
          <cell r="AP885" t="str">
            <v/>
          </cell>
          <cell r="AQ885" t="str">
            <v/>
          </cell>
          <cell r="AR885" t="str">
            <v/>
          </cell>
          <cell r="AS885" t="str">
            <v/>
          </cell>
          <cell r="AT885" t="str">
            <v/>
          </cell>
          <cell r="AU885" t="str">
            <v/>
          </cell>
          <cell r="AV885" t="str">
            <v/>
          </cell>
          <cell r="AW885" t="str">
            <v/>
          </cell>
          <cell r="AX885" t="str">
            <v/>
          </cell>
          <cell r="AY885" t="str">
            <v/>
          </cell>
          <cell r="AZ885" t="str">
            <v/>
          </cell>
          <cell r="BA885" t="str">
            <v/>
          </cell>
          <cell r="BB885" t="str">
            <v/>
          </cell>
          <cell r="BC885" t="str">
            <v/>
          </cell>
        </row>
        <row r="886">
          <cell r="B886" t="str">
            <v>TORAS - Air</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t="str">
            <v/>
          </cell>
          <cell r="AI886" t="str">
            <v/>
          </cell>
          <cell r="AJ886" t="str">
            <v/>
          </cell>
          <cell r="AK886" t="str">
            <v/>
          </cell>
          <cell r="AL886" t="str">
            <v/>
          </cell>
          <cell r="AM886" t="str">
            <v/>
          </cell>
          <cell r="AN886" t="str">
            <v/>
          </cell>
          <cell r="AO886" t="str">
            <v/>
          </cell>
          <cell r="AP886" t="str">
            <v/>
          </cell>
          <cell r="AQ886" t="str">
            <v/>
          </cell>
          <cell r="AR886" t="str">
            <v/>
          </cell>
          <cell r="AS886" t="str">
            <v/>
          </cell>
          <cell r="AT886" t="str">
            <v/>
          </cell>
          <cell r="AU886" t="str">
            <v/>
          </cell>
          <cell r="AV886" t="str">
            <v/>
          </cell>
          <cell r="AW886" t="str">
            <v/>
          </cell>
          <cell r="AX886" t="str">
            <v/>
          </cell>
          <cell r="AY886" t="str">
            <v/>
          </cell>
          <cell r="AZ886" t="str">
            <v/>
          </cell>
          <cell r="BA886" t="str">
            <v/>
          </cell>
          <cell r="BB886" t="str">
            <v/>
          </cell>
          <cell r="BC886" t="str">
            <v/>
          </cell>
        </row>
        <row r="887">
          <cell r="B887" t="str">
            <v>TORAS - Sea</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t="str">
            <v/>
          </cell>
          <cell r="AI887" t="str">
            <v/>
          </cell>
          <cell r="AJ887" t="str">
            <v/>
          </cell>
          <cell r="AK887" t="str">
            <v/>
          </cell>
          <cell r="AL887" t="str">
            <v/>
          </cell>
          <cell r="AM887" t="str">
            <v/>
          </cell>
          <cell r="AN887" t="str">
            <v/>
          </cell>
          <cell r="AO887" t="str">
            <v/>
          </cell>
          <cell r="AP887" t="str">
            <v/>
          </cell>
          <cell r="AQ887" t="str">
            <v/>
          </cell>
          <cell r="AR887" t="str">
            <v/>
          </cell>
          <cell r="AS887" t="str">
            <v/>
          </cell>
          <cell r="AT887" t="str">
            <v/>
          </cell>
          <cell r="AU887" t="str">
            <v/>
          </cell>
          <cell r="AV887" t="str">
            <v/>
          </cell>
          <cell r="AW887" t="str">
            <v/>
          </cell>
          <cell r="AX887" t="str">
            <v/>
          </cell>
          <cell r="AY887" t="str">
            <v/>
          </cell>
          <cell r="AZ887" t="str">
            <v/>
          </cell>
          <cell r="BA887" t="str">
            <v/>
          </cell>
          <cell r="BB887" t="str">
            <v/>
          </cell>
          <cell r="BC887" t="str">
            <v/>
          </cell>
        </row>
        <row r="888">
          <cell r="B888" t="str">
            <v>TOREU - Air</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t="str">
            <v/>
          </cell>
          <cell r="AI888" t="str">
            <v/>
          </cell>
          <cell r="AJ888" t="str">
            <v/>
          </cell>
          <cell r="AK888" t="str">
            <v/>
          </cell>
          <cell r="AL888" t="str">
            <v/>
          </cell>
          <cell r="AM888" t="str">
            <v/>
          </cell>
          <cell r="AN888" t="str">
            <v/>
          </cell>
          <cell r="AO888" t="str">
            <v/>
          </cell>
          <cell r="AP888" t="str">
            <v/>
          </cell>
          <cell r="AQ888" t="str">
            <v/>
          </cell>
          <cell r="AR888" t="str">
            <v/>
          </cell>
          <cell r="AS888" t="str">
            <v/>
          </cell>
          <cell r="AT888" t="str">
            <v/>
          </cell>
          <cell r="AU888" t="str">
            <v/>
          </cell>
          <cell r="AV888" t="str">
            <v/>
          </cell>
          <cell r="AW888" t="str">
            <v/>
          </cell>
          <cell r="AX888" t="str">
            <v/>
          </cell>
          <cell r="AY888" t="str">
            <v/>
          </cell>
          <cell r="AZ888" t="str">
            <v/>
          </cell>
          <cell r="BA888" t="str">
            <v/>
          </cell>
          <cell r="BB888" t="str">
            <v/>
          </cell>
          <cell r="BC888" t="str">
            <v/>
          </cell>
        </row>
        <row r="889">
          <cell r="B889" t="str">
            <v>TOREU - Sea</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t="str">
            <v/>
          </cell>
          <cell r="AI889" t="str">
            <v/>
          </cell>
          <cell r="AJ889" t="str">
            <v/>
          </cell>
          <cell r="AK889" t="str">
            <v/>
          </cell>
          <cell r="AL889" t="str">
            <v/>
          </cell>
          <cell r="AM889" t="str">
            <v/>
          </cell>
          <cell r="AN889" t="str">
            <v/>
          </cell>
          <cell r="AO889" t="str">
            <v/>
          </cell>
          <cell r="AP889" t="str">
            <v/>
          </cell>
          <cell r="AQ889" t="str">
            <v/>
          </cell>
          <cell r="AR889" t="str">
            <v/>
          </cell>
          <cell r="AS889" t="str">
            <v/>
          </cell>
          <cell r="AT889" t="str">
            <v/>
          </cell>
          <cell r="AU889" t="str">
            <v/>
          </cell>
          <cell r="AV889" t="str">
            <v/>
          </cell>
          <cell r="AW889" t="str">
            <v/>
          </cell>
          <cell r="AX889" t="str">
            <v/>
          </cell>
          <cell r="AY889" t="str">
            <v/>
          </cell>
          <cell r="AZ889" t="str">
            <v/>
          </cell>
          <cell r="BA889" t="str">
            <v/>
          </cell>
          <cell r="BB889" t="str">
            <v/>
          </cell>
          <cell r="BC889" t="str">
            <v/>
          </cell>
        </row>
        <row r="890">
          <cell r="B890" t="str">
            <v>TORUS - Air</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t="str">
            <v/>
          </cell>
          <cell r="AI890" t="str">
            <v/>
          </cell>
          <cell r="AJ890" t="str">
            <v/>
          </cell>
          <cell r="AK890" t="str">
            <v/>
          </cell>
          <cell r="AL890" t="str">
            <v/>
          </cell>
          <cell r="AM890" t="str">
            <v/>
          </cell>
          <cell r="AN890" t="str">
            <v/>
          </cell>
          <cell r="AO890" t="str">
            <v/>
          </cell>
          <cell r="AP890" t="str">
            <v/>
          </cell>
          <cell r="AQ890" t="str">
            <v/>
          </cell>
          <cell r="AR890" t="str">
            <v/>
          </cell>
          <cell r="AS890" t="str">
            <v/>
          </cell>
          <cell r="AT890" t="str">
            <v/>
          </cell>
          <cell r="AU890" t="str">
            <v/>
          </cell>
          <cell r="AV890" t="str">
            <v/>
          </cell>
          <cell r="AW890" t="str">
            <v/>
          </cell>
          <cell r="AX890" t="str">
            <v/>
          </cell>
          <cell r="AY890" t="str">
            <v/>
          </cell>
          <cell r="AZ890" t="str">
            <v/>
          </cell>
          <cell r="BA890" t="str">
            <v/>
          </cell>
          <cell r="BB890" t="str">
            <v/>
          </cell>
          <cell r="BC890" t="str">
            <v/>
          </cell>
        </row>
        <row r="891">
          <cell r="B891" t="str">
            <v>TORUS - Sea</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t="str">
            <v/>
          </cell>
          <cell r="AI891" t="str">
            <v/>
          </cell>
          <cell r="AJ891" t="str">
            <v/>
          </cell>
          <cell r="AK891" t="str">
            <v/>
          </cell>
          <cell r="AL891" t="str">
            <v/>
          </cell>
          <cell r="AM891" t="str">
            <v/>
          </cell>
          <cell r="AN891" t="str">
            <v/>
          </cell>
          <cell r="AO891" t="str">
            <v/>
          </cell>
          <cell r="AP891" t="str">
            <v/>
          </cell>
          <cell r="AQ891" t="str">
            <v/>
          </cell>
          <cell r="AR891" t="str">
            <v/>
          </cell>
          <cell r="AS891" t="str">
            <v/>
          </cell>
          <cell r="AT891" t="str">
            <v/>
          </cell>
          <cell r="AU891" t="str">
            <v/>
          </cell>
          <cell r="AV891" t="str">
            <v/>
          </cell>
          <cell r="AW891" t="str">
            <v/>
          </cell>
          <cell r="AX891" t="str">
            <v/>
          </cell>
          <cell r="AY891" t="str">
            <v/>
          </cell>
          <cell r="AZ891" t="str">
            <v/>
          </cell>
          <cell r="BA891" t="str">
            <v/>
          </cell>
          <cell r="BB891" t="str">
            <v/>
          </cell>
          <cell r="BC891" t="str">
            <v/>
          </cell>
        </row>
        <row r="892">
          <cell r="B892" t="str">
            <v>TOTES - Air</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t="str">
            <v/>
          </cell>
          <cell r="AI892" t="str">
            <v/>
          </cell>
          <cell r="AJ892" t="str">
            <v/>
          </cell>
          <cell r="AK892" t="str">
            <v/>
          </cell>
          <cell r="AL892" t="str">
            <v/>
          </cell>
          <cell r="AM892" t="str">
            <v/>
          </cell>
          <cell r="AN892" t="str">
            <v/>
          </cell>
          <cell r="AO892" t="str">
            <v/>
          </cell>
          <cell r="AP892" t="str">
            <v/>
          </cell>
          <cell r="AQ892" t="str">
            <v/>
          </cell>
          <cell r="AR892" t="str">
            <v/>
          </cell>
          <cell r="AS892" t="str">
            <v/>
          </cell>
          <cell r="AT892" t="str">
            <v/>
          </cell>
          <cell r="AU892" t="str">
            <v/>
          </cell>
          <cell r="AV892" t="str">
            <v/>
          </cell>
          <cell r="AW892" t="str">
            <v/>
          </cell>
          <cell r="AX892" t="str">
            <v/>
          </cell>
          <cell r="AY892" t="str">
            <v/>
          </cell>
          <cell r="AZ892" t="str">
            <v/>
          </cell>
          <cell r="BA892" t="str">
            <v/>
          </cell>
          <cell r="BB892" t="str">
            <v/>
          </cell>
          <cell r="BC892" t="str">
            <v/>
          </cell>
        </row>
        <row r="893">
          <cell r="B893" t="str">
            <v>TOTES - Sea</v>
          </cell>
          <cell r="C893">
            <v>0</v>
          </cell>
          <cell r="D893">
            <v>0</v>
          </cell>
          <cell r="E893">
            <v>0</v>
          </cell>
          <cell r="F893">
            <v>0</v>
          </cell>
          <cell r="G893">
            <v>0</v>
          </cell>
          <cell r="H893">
            <v>1</v>
          </cell>
          <cell r="I893">
            <v>0</v>
          </cell>
          <cell r="J893">
            <v>0</v>
          </cell>
          <cell r="K893">
            <v>0</v>
          </cell>
          <cell r="L893">
            <v>0</v>
          </cell>
          <cell r="M893">
            <v>0</v>
          </cell>
          <cell r="N893">
            <v>0</v>
          </cell>
          <cell r="O893">
            <v>0</v>
          </cell>
          <cell r="P893">
            <v>0</v>
          </cell>
          <cell r="Q893">
            <v>0</v>
          </cell>
          <cell r="R893">
            <v>0</v>
          </cell>
          <cell r="S893">
            <v>0</v>
          </cell>
          <cell r="T893">
            <v>0</v>
          </cell>
          <cell r="U893">
            <v>1</v>
          </cell>
          <cell r="V893">
            <v>0</v>
          </cell>
          <cell r="W893">
            <v>1</v>
          </cell>
          <cell r="X893">
            <v>0</v>
          </cell>
          <cell r="Y893">
            <v>2</v>
          </cell>
          <cell r="Z893">
            <v>0</v>
          </cell>
          <cell r="AA893">
            <v>0</v>
          </cell>
          <cell r="AB893">
            <v>0</v>
          </cell>
          <cell r="AC893">
            <v>1</v>
          </cell>
          <cell r="AD893">
            <v>0</v>
          </cell>
          <cell r="AE893">
            <v>0</v>
          </cell>
          <cell r="AF893">
            <v>0</v>
          </cell>
          <cell r="AG893">
            <v>0</v>
          </cell>
          <cell r="AH893" t="str">
            <v/>
          </cell>
          <cell r="AI893" t="str">
            <v/>
          </cell>
          <cell r="AJ893" t="str">
            <v/>
          </cell>
          <cell r="AK893" t="str">
            <v/>
          </cell>
          <cell r="AL893" t="str">
            <v/>
          </cell>
          <cell r="AM893" t="str">
            <v/>
          </cell>
          <cell r="AN893" t="str">
            <v/>
          </cell>
          <cell r="AO893" t="str">
            <v/>
          </cell>
          <cell r="AP893" t="str">
            <v/>
          </cell>
          <cell r="AQ893" t="str">
            <v/>
          </cell>
          <cell r="AR893" t="str">
            <v/>
          </cell>
          <cell r="AS893" t="str">
            <v/>
          </cell>
          <cell r="AT893" t="str">
            <v/>
          </cell>
          <cell r="AU893" t="str">
            <v/>
          </cell>
          <cell r="AV893" t="str">
            <v/>
          </cell>
          <cell r="AW893" t="str">
            <v/>
          </cell>
          <cell r="AX893" t="str">
            <v/>
          </cell>
          <cell r="AY893" t="str">
            <v/>
          </cell>
          <cell r="AZ893" t="str">
            <v/>
          </cell>
          <cell r="BA893" t="str">
            <v/>
          </cell>
          <cell r="BB893" t="str">
            <v/>
          </cell>
          <cell r="BC893" t="str">
            <v/>
          </cell>
        </row>
        <row r="894">
          <cell r="B894" t="str">
            <v>TRU - Air</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t="str">
            <v/>
          </cell>
          <cell r="AI894" t="str">
            <v/>
          </cell>
          <cell r="AJ894" t="str">
            <v/>
          </cell>
          <cell r="AK894" t="str">
            <v/>
          </cell>
          <cell r="AL894" t="str">
            <v/>
          </cell>
          <cell r="AM894" t="str">
            <v/>
          </cell>
          <cell r="AN894" t="str">
            <v/>
          </cell>
          <cell r="AO894" t="str">
            <v/>
          </cell>
          <cell r="AP894" t="str">
            <v/>
          </cell>
          <cell r="AQ894" t="str">
            <v/>
          </cell>
          <cell r="AR894" t="str">
            <v/>
          </cell>
          <cell r="AS894" t="str">
            <v/>
          </cell>
          <cell r="AT894" t="str">
            <v/>
          </cell>
          <cell r="AU894" t="str">
            <v/>
          </cell>
          <cell r="AV894" t="str">
            <v/>
          </cell>
          <cell r="AW894" t="str">
            <v/>
          </cell>
          <cell r="AX894" t="str">
            <v/>
          </cell>
          <cell r="AY894" t="str">
            <v/>
          </cell>
          <cell r="AZ894" t="str">
            <v/>
          </cell>
          <cell r="BA894" t="str">
            <v/>
          </cell>
          <cell r="BB894" t="str">
            <v/>
          </cell>
          <cell r="BC894" t="str">
            <v/>
          </cell>
        </row>
        <row r="895">
          <cell r="B895" t="str">
            <v>TRU - Sea</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t="str">
            <v/>
          </cell>
          <cell r="AI895" t="str">
            <v/>
          </cell>
          <cell r="AJ895" t="str">
            <v/>
          </cell>
          <cell r="AK895" t="str">
            <v/>
          </cell>
          <cell r="AL895" t="str">
            <v/>
          </cell>
          <cell r="AM895" t="str">
            <v/>
          </cell>
          <cell r="AN895" t="str">
            <v/>
          </cell>
          <cell r="AO895" t="str">
            <v/>
          </cell>
          <cell r="AP895" t="str">
            <v/>
          </cell>
          <cell r="AQ895" t="str">
            <v/>
          </cell>
          <cell r="AR895" t="str">
            <v/>
          </cell>
          <cell r="AS895" t="str">
            <v/>
          </cell>
          <cell r="AT895" t="str">
            <v/>
          </cell>
          <cell r="AU895" t="str">
            <v/>
          </cell>
          <cell r="AV895" t="str">
            <v/>
          </cell>
          <cell r="AW895" t="str">
            <v/>
          </cell>
          <cell r="AX895" t="str">
            <v/>
          </cell>
          <cell r="AY895" t="str">
            <v/>
          </cell>
          <cell r="AZ895" t="str">
            <v/>
          </cell>
          <cell r="BA895" t="str">
            <v/>
          </cell>
          <cell r="BB895" t="str">
            <v/>
          </cell>
          <cell r="BC895" t="str">
            <v/>
          </cell>
        </row>
        <row r="896">
          <cell r="B896" t="str">
            <v>TRUAPP - Air</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t="str">
            <v/>
          </cell>
          <cell r="AI896" t="str">
            <v/>
          </cell>
          <cell r="AJ896" t="str">
            <v/>
          </cell>
          <cell r="AK896" t="str">
            <v/>
          </cell>
          <cell r="AL896" t="str">
            <v/>
          </cell>
          <cell r="AM896" t="str">
            <v/>
          </cell>
          <cell r="AN896" t="str">
            <v/>
          </cell>
          <cell r="AO896" t="str">
            <v/>
          </cell>
          <cell r="AP896" t="str">
            <v/>
          </cell>
          <cell r="AQ896" t="str">
            <v/>
          </cell>
          <cell r="AR896" t="str">
            <v/>
          </cell>
          <cell r="AS896" t="str">
            <v/>
          </cell>
          <cell r="AT896" t="str">
            <v/>
          </cell>
          <cell r="AU896" t="str">
            <v/>
          </cell>
          <cell r="AV896" t="str">
            <v/>
          </cell>
          <cell r="AW896" t="str">
            <v/>
          </cell>
          <cell r="AX896" t="str">
            <v/>
          </cell>
          <cell r="AY896" t="str">
            <v/>
          </cell>
          <cell r="AZ896" t="str">
            <v/>
          </cell>
          <cell r="BA896" t="str">
            <v/>
          </cell>
          <cell r="BB896" t="str">
            <v/>
          </cell>
          <cell r="BC896" t="str">
            <v/>
          </cell>
        </row>
        <row r="897">
          <cell r="B897" t="str">
            <v>TRUAPP - Sea</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t="str">
            <v/>
          </cell>
          <cell r="AI897" t="str">
            <v/>
          </cell>
          <cell r="AJ897" t="str">
            <v/>
          </cell>
          <cell r="AK897" t="str">
            <v/>
          </cell>
          <cell r="AL897" t="str">
            <v/>
          </cell>
          <cell r="AM897" t="str">
            <v/>
          </cell>
          <cell r="AN897" t="str">
            <v/>
          </cell>
          <cell r="AO897" t="str">
            <v/>
          </cell>
          <cell r="AP897" t="str">
            <v/>
          </cell>
          <cell r="AQ897" t="str">
            <v/>
          </cell>
          <cell r="AR897" t="str">
            <v/>
          </cell>
          <cell r="AS897" t="str">
            <v/>
          </cell>
          <cell r="AT897" t="str">
            <v/>
          </cell>
          <cell r="AU897" t="str">
            <v/>
          </cell>
          <cell r="AV897" t="str">
            <v/>
          </cell>
          <cell r="AW897" t="str">
            <v/>
          </cell>
          <cell r="AX897" t="str">
            <v/>
          </cell>
          <cell r="AY897" t="str">
            <v/>
          </cell>
          <cell r="AZ897" t="str">
            <v/>
          </cell>
          <cell r="BA897" t="str">
            <v/>
          </cell>
          <cell r="BB897" t="str">
            <v/>
          </cell>
          <cell r="BC897" t="str">
            <v/>
          </cell>
        </row>
        <row r="898">
          <cell r="B898" t="str">
            <v>TRUAU - Air</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t="str">
            <v/>
          </cell>
          <cell r="AI898" t="str">
            <v/>
          </cell>
          <cell r="AJ898" t="str">
            <v/>
          </cell>
          <cell r="AK898" t="str">
            <v/>
          </cell>
          <cell r="AL898" t="str">
            <v/>
          </cell>
          <cell r="AM898" t="str">
            <v/>
          </cell>
          <cell r="AN898" t="str">
            <v/>
          </cell>
          <cell r="AO898" t="str">
            <v/>
          </cell>
          <cell r="AP898" t="str">
            <v/>
          </cell>
          <cell r="AQ898" t="str">
            <v/>
          </cell>
          <cell r="AR898" t="str">
            <v/>
          </cell>
          <cell r="AS898" t="str">
            <v/>
          </cell>
          <cell r="AT898" t="str">
            <v/>
          </cell>
          <cell r="AU898" t="str">
            <v/>
          </cell>
          <cell r="AV898" t="str">
            <v/>
          </cell>
          <cell r="AW898" t="str">
            <v/>
          </cell>
          <cell r="AX898" t="str">
            <v/>
          </cell>
          <cell r="AY898" t="str">
            <v/>
          </cell>
          <cell r="AZ898" t="str">
            <v/>
          </cell>
          <cell r="BA898" t="str">
            <v/>
          </cell>
          <cell r="BB898" t="str">
            <v/>
          </cell>
          <cell r="BC898" t="str">
            <v/>
          </cell>
        </row>
        <row r="899">
          <cell r="B899" t="str">
            <v>TRUAU - Sea</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t="str">
            <v/>
          </cell>
          <cell r="AI899" t="str">
            <v/>
          </cell>
          <cell r="AJ899" t="str">
            <v/>
          </cell>
          <cell r="AK899" t="str">
            <v/>
          </cell>
          <cell r="AL899" t="str">
            <v/>
          </cell>
          <cell r="AM899" t="str">
            <v/>
          </cell>
          <cell r="AN899" t="str">
            <v/>
          </cell>
          <cell r="AO899" t="str">
            <v/>
          </cell>
          <cell r="AP899" t="str">
            <v/>
          </cell>
          <cell r="AQ899" t="str">
            <v/>
          </cell>
          <cell r="AR899" t="str">
            <v/>
          </cell>
          <cell r="AS899" t="str">
            <v/>
          </cell>
          <cell r="AT899" t="str">
            <v/>
          </cell>
          <cell r="AU899" t="str">
            <v/>
          </cell>
          <cell r="AV899" t="str">
            <v/>
          </cell>
          <cell r="AW899" t="str">
            <v/>
          </cell>
          <cell r="AX899" t="str">
            <v/>
          </cell>
          <cell r="AY899" t="str">
            <v/>
          </cell>
          <cell r="AZ899" t="str">
            <v/>
          </cell>
          <cell r="BA899" t="str">
            <v/>
          </cell>
          <cell r="BB899" t="str">
            <v/>
          </cell>
          <cell r="BC899" t="str">
            <v/>
          </cell>
        </row>
        <row r="900">
          <cell r="B900" t="str">
            <v>TRUEIC - Air</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t="str">
            <v/>
          </cell>
          <cell r="AI900" t="str">
            <v/>
          </cell>
          <cell r="AJ900" t="str">
            <v/>
          </cell>
          <cell r="AK900" t="str">
            <v/>
          </cell>
          <cell r="AL900" t="str">
            <v/>
          </cell>
          <cell r="AM900" t="str">
            <v/>
          </cell>
          <cell r="AN900" t="str">
            <v/>
          </cell>
          <cell r="AO900" t="str">
            <v/>
          </cell>
          <cell r="AP900" t="str">
            <v/>
          </cell>
          <cell r="AQ900" t="str">
            <v/>
          </cell>
          <cell r="AR900" t="str">
            <v/>
          </cell>
          <cell r="AS900" t="str">
            <v/>
          </cell>
          <cell r="AT900" t="str">
            <v/>
          </cell>
          <cell r="AU900" t="str">
            <v/>
          </cell>
          <cell r="AV900" t="str">
            <v/>
          </cell>
          <cell r="AW900" t="str">
            <v/>
          </cell>
          <cell r="AX900" t="str">
            <v/>
          </cell>
          <cell r="AY900" t="str">
            <v/>
          </cell>
          <cell r="AZ900" t="str">
            <v/>
          </cell>
          <cell r="BA900" t="str">
            <v/>
          </cell>
          <cell r="BB900" t="str">
            <v/>
          </cell>
          <cell r="BC900" t="str">
            <v/>
          </cell>
        </row>
        <row r="901">
          <cell r="B901" t="str">
            <v>TRUEIC - Sea</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t="str">
            <v/>
          </cell>
          <cell r="AI901" t="str">
            <v/>
          </cell>
          <cell r="AJ901" t="str">
            <v/>
          </cell>
          <cell r="AK901" t="str">
            <v/>
          </cell>
          <cell r="AL901" t="str">
            <v/>
          </cell>
          <cell r="AM901" t="str">
            <v/>
          </cell>
          <cell r="AN901" t="str">
            <v/>
          </cell>
          <cell r="AO901" t="str">
            <v/>
          </cell>
          <cell r="AP901" t="str">
            <v/>
          </cell>
          <cell r="AQ901" t="str">
            <v/>
          </cell>
          <cell r="AR901" t="str">
            <v/>
          </cell>
          <cell r="AS901" t="str">
            <v/>
          </cell>
          <cell r="AT901" t="str">
            <v/>
          </cell>
          <cell r="AU901" t="str">
            <v/>
          </cell>
          <cell r="AV901" t="str">
            <v/>
          </cell>
          <cell r="AW901" t="str">
            <v/>
          </cell>
          <cell r="AX901" t="str">
            <v/>
          </cell>
          <cell r="AY901" t="str">
            <v/>
          </cell>
          <cell r="AZ901" t="str">
            <v/>
          </cell>
          <cell r="BA901" t="str">
            <v/>
          </cell>
          <cell r="BB901" t="str">
            <v/>
          </cell>
          <cell r="BC901" t="str">
            <v/>
          </cell>
        </row>
        <row r="902">
          <cell r="B902" t="str">
            <v>TRUINT - Air</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t="str">
            <v/>
          </cell>
          <cell r="AI902" t="str">
            <v/>
          </cell>
          <cell r="AJ902" t="str">
            <v/>
          </cell>
          <cell r="AK902" t="str">
            <v/>
          </cell>
          <cell r="AL902" t="str">
            <v/>
          </cell>
          <cell r="AM902" t="str">
            <v/>
          </cell>
          <cell r="AN902" t="str">
            <v/>
          </cell>
          <cell r="AO902" t="str">
            <v/>
          </cell>
          <cell r="AP902" t="str">
            <v/>
          </cell>
          <cell r="AQ902" t="str">
            <v/>
          </cell>
          <cell r="AR902" t="str">
            <v/>
          </cell>
          <cell r="AS902" t="str">
            <v/>
          </cell>
          <cell r="AT902" t="str">
            <v/>
          </cell>
          <cell r="AU902" t="str">
            <v/>
          </cell>
          <cell r="AV902" t="str">
            <v/>
          </cell>
          <cell r="AW902" t="str">
            <v/>
          </cell>
          <cell r="AX902" t="str">
            <v/>
          </cell>
          <cell r="AY902" t="str">
            <v/>
          </cell>
          <cell r="AZ902" t="str">
            <v/>
          </cell>
          <cell r="BA902" t="str">
            <v/>
          </cell>
          <cell r="BB902" t="str">
            <v/>
          </cell>
          <cell r="BC902" t="str">
            <v/>
          </cell>
        </row>
        <row r="903">
          <cell r="B903" t="str">
            <v>TRUINT - Sea</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t="str">
            <v/>
          </cell>
          <cell r="AI903" t="str">
            <v/>
          </cell>
          <cell r="AJ903" t="str">
            <v/>
          </cell>
          <cell r="AK903" t="str">
            <v/>
          </cell>
          <cell r="AL903" t="str">
            <v/>
          </cell>
          <cell r="AM903" t="str">
            <v/>
          </cell>
          <cell r="AN903" t="str">
            <v/>
          </cell>
          <cell r="AO903" t="str">
            <v/>
          </cell>
          <cell r="AP903" t="str">
            <v/>
          </cell>
          <cell r="AQ903" t="str">
            <v/>
          </cell>
          <cell r="AR903" t="str">
            <v/>
          </cell>
          <cell r="AS903" t="str">
            <v/>
          </cell>
          <cell r="AT903" t="str">
            <v/>
          </cell>
          <cell r="AU903" t="str">
            <v/>
          </cell>
          <cell r="AV903" t="str">
            <v/>
          </cell>
          <cell r="AW903" t="str">
            <v/>
          </cell>
          <cell r="AX903" t="str">
            <v/>
          </cell>
          <cell r="AY903" t="str">
            <v/>
          </cell>
          <cell r="AZ903" t="str">
            <v/>
          </cell>
          <cell r="BA903" t="str">
            <v/>
          </cell>
          <cell r="BB903" t="str">
            <v/>
          </cell>
          <cell r="BC903" t="str">
            <v/>
          </cell>
        </row>
        <row r="904">
          <cell r="B904" t="str">
            <v>TRUUS - Air</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t="str">
            <v/>
          </cell>
          <cell r="AI904" t="str">
            <v/>
          </cell>
          <cell r="AJ904" t="str">
            <v/>
          </cell>
          <cell r="AK904" t="str">
            <v/>
          </cell>
          <cell r="AL904" t="str">
            <v/>
          </cell>
          <cell r="AM904" t="str">
            <v/>
          </cell>
          <cell r="AN904" t="str">
            <v/>
          </cell>
          <cell r="AO904" t="str">
            <v/>
          </cell>
          <cell r="AP904" t="str">
            <v/>
          </cell>
          <cell r="AQ904" t="str">
            <v/>
          </cell>
          <cell r="AR904" t="str">
            <v/>
          </cell>
          <cell r="AS904" t="str">
            <v/>
          </cell>
          <cell r="AT904" t="str">
            <v/>
          </cell>
          <cell r="AU904" t="str">
            <v/>
          </cell>
          <cell r="AV904" t="str">
            <v/>
          </cell>
          <cell r="AW904" t="str">
            <v/>
          </cell>
          <cell r="AX904" t="str">
            <v/>
          </cell>
          <cell r="AY904" t="str">
            <v/>
          </cell>
          <cell r="AZ904" t="str">
            <v/>
          </cell>
          <cell r="BA904" t="str">
            <v/>
          </cell>
          <cell r="BB904" t="str">
            <v/>
          </cell>
          <cell r="BC904" t="str">
            <v/>
          </cell>
        </row>
        <row r="905">
          <cell r="B905" t="str">
            <v>TRUUS - Sea</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t="str">
            <v/>
          </cell>
          <cell r="AI905" t="str">
            <v/>
          </cell>
          <cell r="AJ905" t="str">
            <v/>
          </cell>
          <cell r="AK905" t="str">
            <v/>
          </cell>
          <cell r="AL905" t="str">
            <v/>
          </cell>
          <cell r="AM905" t="str">
            <v/>
          </cell>
          <cell r="AN905" t="str">
            <v/>
          </cell>
          <cell r="AO905" t="str">
            <v/>
          </cell>
          <cell r="AP905" t="str">
            <v/>
          </cell>
          <cell r="AQ905" t="str">
            <v/>
          </cell>
          <cell r="AR905" t="str">
            <v/>
          </cell>
          <cell r="AS905" t="str">
            <v/>
          </cell>
          <cell r="AT905" t="str">
            <v/>
          </cell>
          <cell r="AU905" t="str">
            <v/>
          </cell>
          <cell r="AV905" t="str">
            <v/>
          </cell>
          <cell r="AW905" t="str">
            <v/>
          </cell>
          <cell r="AX905" t="str">
            <v/>
          </cell>
          <cell r="AY905" t="str">
            <v/>
          </cell>
          <cell r="AZ905" t="str">
            <v/>
          </cell>
          <cell r="BA905" t="str">
            <v/>
          </cell>
          <cell r="BB905" t="str">
            <v/>
          </cell>
          <cell r="BC905" t="str">
            <v/>
          </cell>
        </row>
        <row r="906">
          <cell r="B906" t="str">
            <v>TSAM - Air</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t="str">
            <v/>
          </cell>
          <cell r="AI906" t="str">
            <v/>
          </cell>
          <cell r="AJ906" t="str">
            <v/>
          </cell>
          <cell r="AK906" t="str">
            <v/>
          </cell>
          <cell r="AL906" t="str">
            <v/>
          </cell>
          <cell r="AM906" t="str">
            <v/>
          </cell>
          <cell r="AN906" t="str">
            <v/>
          </cell>
          <cell r="AO906" t="str">
            <v/>
          </cell>
          <cell r="AP906" t="str">
            <v/>
          </cell>
          <cell r="AQ906" t="str">
            <v/>
          </cell>
          <cell r="AR906" t="str">
            <v/>
          </cell>
          <cell r="AS906" t="str">
            <v/>
          </cell>
          <cell r="AT906" t="str">
            <v/>
          </cell>
          <cell r="AU906" t="str">
            <v/>
          </cell>
          <cell r="AV906" t="str">
            <v/>
          </cell>
          <cell r="AW906" t="str">
            <v/>
          </cell>
          <cell r="AX906" t="str">
            <v/>
          </cell>
          <cell r="AY906" t="str">
            <v/>
          </cell>
          <cell r="AZ906" t="str">
            <v/>
          </cell>
          <cell r="BA906" t="str">
            <v/>
          </cell>
          <cell r="BB906" t="str">
            <v/>
          </cell>
          <cell r="BC906" t="str">
            <v/>
          </cell>
        </row>
        <row r="907">
          <cell r="B907" t="str">
            <v>TSAM - Sea</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t="str">
            <v/>
          </cell>
          <cell r="AI907" t="str">
            <v/>
          </cell>
          <cell r="AJ907" t="str">
            <v/>
          </cell>
          <cell r="AK907" t="str">
            <v/>
          </cell>
          <cell r="AL907" t="str">
            <v/>
          </cell>
          <cell r="AM907" t="str">
            <v/>
          </cell>
          <cell r="AN907" t="str">
            <v/>
          </cell>
          <cell r="AO907" t="str">
            <v/>
          </cell>
          <cell r="AP907" t="str">
            <v/>
          </cell>
          <cell r="AQ907" t="str">
            <v/>
          </cell>
          <cell r="AR907" t="str">
            <v/>
          </cell>
          <cell r="AS907" t="str">
            <v/>
          </cell>
          <cell r="AT907" t="str">
            <v/>
          </cell>
          <cell r="AU907" t="str">
            <v/>
          </cell>
          <cell r="AV907" t="str">
            <v/>
          </cell>
          <cell r="AW907" t="str">
            <v/>
          </cell>
          <cell r="AX907" t="str">
            <v/>
          </cell>
          <cell r="AY907" t="str">
            <v/>
          </cell>
          <cell r="AZ907" t="str">
            <v/>
          </cell>
          <cell r="BA907" t="str">
            <v/>
          </cell>
          <cell r="BB907" t="str">
            <v/>
          </cell>
          <cell r="BC907" t="str">
            <v/>
          </cell>
        </row>
        <row r="908">
          <cell r="B908" t="str">
            <v>TSCOM - Air</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t="str">
            <v/>
          </cell>
          <cell r="AI908" t="str">
            <v/>
          </cell>
          <cell r="AJ908" t="str">
            <v/>
          </cell>
          <cell r="AK908" t="str">
            <v/>
          </cell>
          <cell r="AL908" t="str">
            <v/>
          </cell>
          <cell r="AM908" t="str">
            <v/>
          </cell>
          <cell r="AN908" t="str">
            <v/>
          </cell>
          <cell r="AO908" t="str">
            <v/>
          </cell>
          <cell r="AP908" t="str">
            <v/>
          </cell>
          <cell r="AQ908" t="str">
            <v/>
          </cell>
          <cell r="AR908" t="str">
            <v/>
          </cell>
          <cell r="AS908" t="str">
            <v/>
          </cell>
          <cell r="AT908" t="str">
            <v/>
          </cell>
          <cell r="AU908" t="str">
            <v/>
          </cell>
          <cell r="AV908" t="str">
            <v/>
          </cell>
          <cell r="AW908" t="str">
            <v/>
          </cell>
          <cell r="AX908" t="str">
            <v/>
          </cell>
          <cell r="AY908" t="str">
            <v/>
          </cell>
          <cell r="AZ908" t="str">
            <v/>
          </cell>
          <cell r="BA908" t="str">
            <v/>
          </cell>
          <cell r="BB908" t="str">
            <v/>
          </cell>
          <cell r="BC908" t="str">
            <v/>
          </cell>
        </row>
        <row r="909">
          <cell r="B909" t="str">
            <v>TSCOM - Sea</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t="str">
            <v/>
          </cell>
          <cell r="AI909" t="str">
            <v/>
          </cell>
          <cell r="AJ909" t="str">
            <v/>
          </cell>
          <cell r="AK909" t="str">
            <v/>
          </cell>
          <cell r="AL909" t="str">
            <v/>
          </cell>
          <cell r="AM909" t="str">
            <v/>
          </cell>
          <cell r="AN909" t="str">
            <v/>
          </cell>
          <cell r="AO909" t="str">
            <v/>
          </cell>
          <cell r="AP909" t="str">
            <v/>
          </cell>
          <cell r="AQ909" t="str">
            <v/>
          </cell>
          <cell r="AR909" t="str">
            <v/>
          </cell>
          <cell r="AS909" t="str">
            <v/>
          </cell>
          <cell r="AT909" t="str">
            <v/>
          </cell>
          <cell r="AU909" t="str">
            <v/>
          </cell>
          <cell r="AV909" t="str">
            <v/>
          </cell>
          <cell r="AW909" t="str">
            <v/>
          </cell>
          <cell r="AX909" t="str">
            <v/>
          </cell>
          <cell r="AY909" t="str">
            <v/>
          </cell>
          <cell r="AZ909" t="str">
            <v/>
          </cell>
          <cell r="BA909" t="str">
            <v/>
          </cell>
          <cell r="BB909" t="str">
            <v/>
          </cell>
          <cell r="BC909" t="str">
            <v/>
          </cell>
        </row>
        <row r="910">
          <cell r="B910" t="str">
            <v>TWEEN - Air</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t="str">
            <v/>
          </cell>
          <cell r="AI910" t="str">
            <v/>
          </cell>
          <cell r="AJ910" t="str">
            <v/>
          </cell>
          <cell r="AK910" t="str">
            <v/>
          </cell>
          <cell r="AL910" t="str">
            <v/>
          </cell>
          <cell r="AM910" t="str">
            <v/>
          </cell>
          <cell r="AN910" t="str">
            <v/>
          </cell>
          <cell r="AO910" t="str">
            <v/>
          </cell>
          <cell r="AP910" t="str">
            <v/>
          </cell>
          <cell r="AQ910" t="str">
            <v/>
          </cell>
          <cell r="AR910" t="str">
            <v/>
          </cell>
          <cell r="AS910" t="str">
            <v/>
          </cell>
          <cell r="AT910" t="str">
            <v/>
          </cell>
          <cell r="AU910" t="str">
            <v/>
          </cell>
          <cell r="AV910" t="str">
            <v/>
          </cell>
          <cell r="AW910" t="str">
            <v/>
          </cell>
          <cell r="AX910" t="str">
            <v/>
          </cell>
          <cell r="AY910" t="str">
            <v/>
          </cell>
          <cell r="AZ910" t="str">
            <v/>
          </cell>
          <cell r="BA910" t="str">
            <v/>
          </cell>
          <cell r="BB910" t="str">
            <v/>
          </cell>
          <cell r="BC910" t="str">
            <v/>
          </cell>
        </row>
        <row r="911">
          <cell r="B911" t="str">
            <v>TWEEN - Sea</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t="str">
            <v/>
          </cell>
          <cell r="AI911" t="str">
            <v/>
          </cell>
          <cell r="AJ911" t="str">
            <v/>
          </cell>
          <cell r="AK911" t="str">
            <v/>
          </cell>
          <cell r="AL911" t="str">
            <v/>
          </cell>
          <cell r="AM911" t="str">
            <v/>
          </cell>
          <cell r="AN911" t="str">
            <v/>
          </cell>
          <cell r="AO911" t="str">
            <v/>
          </cell>
          <cell r="AP911" t="str">
            <v/>
          </cell>
          <cell r="AQ911" t="str">
            <v/>
          </cell>
          <cell r="AR911" t="str">
            <v/>
          </cell>
          <cell r="AS911" t="str">
            <v/>
          </cell>
          <cell r="AT911" t="str">
            <v/>
          </cell>
          <cell r="AU911" t="str">
            <v/>
          </cell>
          <cell r="AV911" t="str">
            <v/>
          </cell>
          <cell r="AW911" t="str">
            <v/>
          </cell>
          <cell r="AX911" t="str">
            <v/>
          </cell>
          <cell r="AY911" t="str">
            <v/>
          </cell>
          <cell r="AZ911" t="str">
            <v/>
          </cell>
          <cell r="BA911" t="str">
            <v/>
          </cell>
          <cell r="BB911" t="str">
            <v/>
          </cell>
          <cell r="BC911" t="str">
            <v/>
          </cell>
        </row>
        <row r="912">
          <cell r="B912" t="str">
            <v>TWO - Air</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t="str">
            <v/>
          </cell>
          <cell r="AI912" t="str">
            <v/>
          </cell>
          <cell r="AJ912" t="str">
            <v/>
          </cell>
          <cell r="AK912" t="str">
            <v/>
          </cell>
          <cell r="AL912" t="str">
            <v/>
          </cell>
          <cell r="AM912" t="str">
            <v/>
          </cell>
          <cell r="AN912" t="str">
            <v/>
          </cell>
          <cell r="AO912" t="str">
            <v/>
          </cell>
          <cell r="AP912" t="str">
            <v/>
          </cell>
          <cell r="AQ912" t="str">
            <v/>
          </cell>
          <cell r="AR912" t="str">
            <v/>
          </cell>
          <cell r="AS912" t="str">
            <v/>
          </cell>
          <cell r="AT912" t="str">
            <v/>
          </cell>
          <cell r="AU912" t="str">
            <v/>
          </cell>
          <cell r="AV912" t="str">
            <v/>
          </cell>
          <cell r="AW912" t="str">
            <v/>
          </cell>
          <cell r="AX912" t="str">
            <v/>
          </cell>
          <cell r="AY912" t="str">
            <v/>
          </cell>
          <cell r="AZ912" t="str">
            <v/>
          </cell>
          <cell r="BA912" t="str">
            <v/>
          </cell>
          <cell r="BB912" t="str">
            <v/>
          </cell>
          <cell r="BC912" t="str">
            <v/>
          </cell>
        </row>
        <row r="913">
          <cell r="B913" t="str">
            <v>TWO - Sea</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t="str">
            <v/>
          </cell>
          <cell r="AI913" t="str">
            <v/>
          </cell>
          <cell r="AJ913" t="str">
            <v/>
          </cell>
          <cell r="AK913" t="str">
            <v/>
          </cell>
          <cell r="AL913" t="str">
            <v/>
          </cell>
          <cell r="AM913" t="str">
            <v/>
          </cell>
          <cell r="AN913" t="str">
            <v/>
          </cell>
          <cell r="AO913" t="str">
            <v/>
          </cell>
          <cell r="AP913" t="str">
            <v/>
          </cell>
          <cell r="AQ913" t="str">
            <v/>
          </cell>
          <cell r="AR913" t="str">
            <v/>
          </cell>
          <cell r="AS913" t="str">
            <v/>
          </cell>
          <cell r="AT913" t="str">
            <v/>
          </cell>
          <cell r="AU913" t="str">
            <v/>
          </cell>
          <cell r="AV913" t="str">
            <v/>
          </cell>
          <cell r="AW913" t="str">
            <v/>
          </cell>
          <cell r="AX913" t="str">
            <v/>
          </cell>
          <cell r="AY913" t="str">
            <v/>
          </cell>
          <cell r="AZ913" t="str">
            <v/>
          </cell>
          <cell r="BA913" t="str">
            <v/>
          </cell>
          <cell r="BB913" t="str">
            <v/>
          </cell>
          <cell r="BC913" t="str">
            <v/>
          </cell>
        </row>
        <row r="914">
          <cell r="B914" t="str">
            <v>UAAIR - Air</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t="str">
            <v/>
          </cell>
          <cell r="AI914" t="str">
            <v/>
          </cell>
          <cell r="AJ914" t="str">
            <v/>
          </cell>
          <cell r="AK914" t="str">
            <v/>
          </cell>
          <cell r="AL914" t="str">
            <v/>
          </cell>
          <cell r="AM914" t="str">
            <v/>
          </cell>
          <cell r="AN914" t="str">
            <v/>
          </cell>
          <cell r="AO914" t="str">
            <v/>
          </cell>
          <cell r="AP914" t="str">
            <v/>
          </cell>
          <cell r="AQ914" t="str">
            <v/>
          </cell>
          <cell r="AR914" t="str">
            <v/>
          </cell>
          <cell r="AS914" t="str">
            <v/>
          </cell>
          <cell r="AT914" t="str">
            <v/>
          </cell>
          <cell r="AU914" t="str">
            <v/>
          </cell>
          <cell r="AV914" t="str">
            <v/>
          </cell>
          <cell r="AW914" t="str">
            <v/>
          </cell>
          <cell r="AX914" t="str">
            <v/>
          </cell>
          <cell r="AY914" t="str">
            <v/>
          </cell>
          <cell r="AZ914" t="str">
            <v/>
          </cell>
          <cell r="BA914" t="str">
            <v/>
          </cell>
          <cell r="BB914" t="str">
            <v/>
          </cell>
          <cell r="BC914" t="str">
            <v/>
          </cell>
        </row>
        <row r="915">
          <cell r="B915" t="str">
            <v>UAAIR - Sea</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t="str">
            <v/>
          </cell>
          <cell r="AI915" t="str">
            <v/>
          </cell>
          <cell r="AJ915" t="str">
            <v/>
          </cell>
          <cell r="AK915" t="str">
            <v/>
          </cell>
          <cell r="AL915" t="str">
            <v/>
          </cell>
          <cell r="AM915" t="str">
            <v/>
          </cell>
          <cell r="AN915" t="str">
            <v/>
          </cell>
          <cell r="AO915" t="str">
            <v/>
          </cell>
          <cell r="AP915" t="str">
            <v/>
          </cell>
          <cell r="AQ915" t="str">
            <v/>
          </cell>
          <cell r="AR915" t="str">
            <v/>
          </cell>
          <cell r="AS915" t="str">
            <v/>
          </cell>
          <cell r="AT915" t="str">
            <v/>
          </cell>
          <cell r="AU915" t="str">
            <v/>
          </cell>
          <cell r="AV915" t="str">
            <v/>
          </cell>
          <cell r="AW915" t="str">
            <v/>
          </cell>
          <cell r="AX915" t="str">
            <v/>
          </cell>
          <cell r="AY915" t="str">
            <v/>
          </cell>
          <cell r="AZ915" t="str">
            <v/>
          </cell>
          <cell r="BA915" t="str">
            <v/>
          </cell>
          <cell r="BB915" t="str">
            <v/>
          </cell>
          <cell r="BC915" t="str">
            <v/>
          </cell>
        </row>
        <row r="916">
          <cell r="B916" t="str">
            <v>UADSHP - Air</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t="str">
            <v/>
          </cell>
          <cell r="AI916" t="str">
            <v/>
          </cell>
          <cell r="AJ916" t="str">
            <v/>
          </cell>
          <cell r="AK916" t="str">
            <v/>
          </cell>
          <cell r="AL916" t="str">
            <v/>
          </cell>
          <cell r="AM916" t="str">
            <v/>
          </cell>
          <cell r="AN916" t="str">
            <v/>
          </cell>
          <cell r="AO916" t="str">
            <v/>
          </cell>
          <cell r="AP916" t="str">
            <v/>
          </cell>
          <cell r="AQ916" t="str">
            <v/>
          </cell>
          <cell r="AR916" t="str">
            <v/>
          </cell>
          <cell r="AS916" t="str">
            <v/>
          </cell>
          <cell r="AT916" t="str">
            <v/>
          </cell>
          <cell r="AU916" t="str">
            <v/>
          </cell>
          <cell r="AV916" t="str">
            <v/>
          </cell>
          <cell r="AW916" t="str">
            <v/>
          </cell>
          <cell r="AX916" t="str">
            <v/>
          </cell>
          <cell r="AY916" t="str">
            <v/>
          </cell>
          <cell r="AZ916" t="str">
            <v/>
          </cell>
          <cell r="BA916" t="str">
            <v/>
          </cell>
          <cell r="BB916" t="str">
            <v/>
          </cell>
          <cell r="BC916" t="str">
            <v/>
          </cell>
        </row>
        <row r="917">
          <cell r="B917" t="str">
            <v>UADSHP - Sea</v>
          </cell>
          <cell r="C917">
            <v>17</v>
          </cell>
          <cell r="D917">
            <v>0</v>
          </cell>
          <cell r="E917">
            <v>6</v>
          </cell>
          <cell r="F917">
            <v>16</v>
          </cell>
          <cell r="G917">
            <v>0</v>
          </cell>
          <cell r="H917">
            <v>0</v>
          </cell>
          <cell r="I917">
            <v>5</v>
          </cell>
          <cell r="J917">
            <v>2</v>
          </cell>
          <cell r="K917">
            <v>4</v>
          </cell>
          <cell r="L917">
            <v>1</v>
          </cell>
          <cell r="M917">
            <v>0</v>
          </cell>
          <cell r="N917">
            <v>17</v>
          </cell>
          <cell r="O917">
            <v>0</v>
          </cell>
          <cell r="P917">
            <v>1</v>
          </cell>
          <cell r="Q917">
            <v>1</v>
          </cell>
          <cell r="R917">
            <v>9</v>
          </cell>
          <cell r="S917">
            <v>1</v>
          </cell>
          <cell r="T917">
            <v>2</v>
          </cell>
          <cell r="U917">
            <v>0</v>
          </cell>
          <cell r="V917">
            <v>56</v>
          </cell>
          <cell r="W917">
            <v>6</v>
          </cell>
          <cell r="X917">
            <v>5</v>
          </cell>
          <cell r="Y917">
            <v>3</v>
          </cell>
          <cell r="Z917">
            <v>14</v>
          </cell>
          <cell r="AA917">
            <v>12</v>
          </cell>
          <cell r="AB917">
            <v>0</v>
          </cell>
          <cell r="AC917">
            <v>2</v>
          </cell>
          <cell r="AD917">
            <v>0</v>
          </cell>
          <cell r="AE917">
            <v>0</v>
          </cell>
          <cell r="AF917">
            <v>6</v>
          </cell>
          <cell r="AG917">
            <v>3</v>
          </cell>
          <cell r="AH917" t="str">
            <v/>
          </cell>
          <cell r="AI917" t="str">
            <v/>
          </cell>
          <cell r="AJ917" t="str">
            <v/>
          </cell>
          <cell r="AK917" t="str">
            <v/>
          </cell>
          <cell r="AL917" t="str">
            <v/>
          </cell>
          <cell r="AM917" t="str">
            <v/>
          </cell>
          <cell r="AN917" t="str">
            <v/>
          </cell>
          <cell r="AO917" t="str">
            <v/>
          </cell>
          <cell r="AP917" t="str">
            <v/>
          </cell>
          <cell r="AQ917" t="str">
            <v/>
          </cell>
          <cell r="AR917" t="str">
            <v/>
          </cell>
          <cell r="AS917" t="str">
            <v/>
          </cell>
          <cell r="AT917" t="str">
            <v/>
          </cell>
          <cell r="AU917" t="str">
            <v/>
          </cell>
          <cell r="AV917" t="str">
            <v/>
          </cell>
          <cell r="AW917" t="str">
            <v/>
          </cell>
          <cell r="AX917" t="str">
            <v/>
          </cell>
          <cell r="AY917" t="str">
            <v/>
          </cell>
          <cell r="AZ917" t="str">
            <v/>
          </cell>
          <cell r="BA917" t="str">
            <v/>
          </cell>
          <cell r="BB917" t="str">
            <v/>
          </cell>
          <cell r="BC917" t="str">
            <v/>
          </cell>
        </row>
        <row r="918">
          <cell r="B918" t="str">
            <v>UATRPL - Air</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t="str">
            <v/>
          </cell>
          <cell r="AI918" t="str">
            <v/>
          </cell>
          <cell r="AJ918" t="str">
            <v/>
          </cell>
          <cell r="AK918" t="str">
            <v/>
          </cell>
          <cell r="AL918" t="str">
            <v/>
          </cell>
          <cell r="AM918" t="str">
            <v/>
          </cell>
          <cell r="AN918" t="str">
            <v/>
          </cell>
          <cell r="AO918" t="str">
            <v/>
          </cell>
          <cell r="AP918" t="str">
            <v/>
          </cell>
          <cell r="AQ918" t="str">
            <v/>
          </cell>
          <cell r="AR918" t="str">
            <v/>
          </cell>
          <cell r="AS918" t="str">
            <v/>
          </cell>
          <cell r="AT918" t="str">
            <v/>
          </cell>
          <cell r="AU918" t="str">
            <v/>
          </cell>
          <cell r="AV918" t="str">
            <v/>
          </cell>
          <cell r="AW918" t="str">
            <v/>
          </cell>
          <cell r="AX918" t="str">
            <v/>
          </cell>
          <cell r="AY918" t="str">
            <v/>
          </cell>
          <cell r="AZ918" t="str">
            <v/>
          </cell>
          <cell r="BA918" t="str">
            <v/>
          </cell>
          <cell r="BB918" t="str">
            <v/>
          </cell>
          <cell r="BC918" t="str">
            <v/>
          </cell>
        </row>
        <row r="919">
          <cell r="B919" t="str">
            <v>UATRPL - Sea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t="str">
            <v/>
          </cell>
          <cell r="AI919" t="str">
            <v/>
          </cell>
          <cell r="AJ919" t="str">
            <v/>
          </cell>
          <cell r="AK919" t="str">
            <v/>
          </cell>
          <cell r="AL919" t="str">
            <v/>
          </cell>
          <cell r="AM919" t="str">
            <v/>
          </cell>
          <cell r="AN919" t="str">
            <v/>
          </cell>
          <cell r="AO919" t="str">
            <v/>
          </cell>
          <cell r="AP919" t="str">
            <v/>
          </cell>
          <cell r="AQ919" t="str">
            <v/>
          </cell>
          <cell r="AR919" t="str">
            <v/>
          </cell>
          <cell r="AS919" t="str">
            <v/>
          </cell>
          <cell r="AT919" t="str">
            <v/>
          </cell>
          <cell r="AU919" t="str">
            <v/>
          </cell>
          <cell r="AV919" t="str">
            <v/>
          </cell>
          <cell r="AW919" t="str">
            <v/>
          </cell>
          <cell r="AX919" t="str">
            <v/>
          </cell>
          <cell r="AY919" t="str">
            <v/>
          </cell>
          <cell r="AZ919" t="str">
            <v/>
          </cell>
          <cell r="BA919" t="str">
            <v/>
          </cell>
          <cell r="BB919" t="str">
            <v/>
          </cell>
          <cell r="BC919" t="str">
            <v/>
          </cell>
        </row>
        <row r="920">
          <cell r="B920" t="str">
            <v>UAWEN - Air</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t="str">
            <v/>
          </cell>
          <cell r="AI920" t="str">
            <v/>
          </cell>
          <cell r="AJ920" t="str">
            <v/>
          </cell>
          <cell r="AK920" t="str">
            <v/>
          </cell>
          <cell r="AL920" t="str">
            <v/>
          </cell>
          <cell r="AM920" t="str">
            <v/>
          </cell>
          <cell r="AN920" t="str">
            <v/>
          </cell>
          <cell r="AO920" t="str">
            <v/>
          </cell>
          <cell r="AP920" t="str">
            <v/>
          </cell>
          <cell r="AQ920" t="str">
            <v/>
          </cell>
          <cell r="AR920" t="str">
            <v/>
          </cell>
          <cell r="AS920" t="str">
            <v/>
          </cell>
          <cell r="AT920" t="str">
            <v/>
          </cell>
          <cell r="AU920" t="str">
            <v/>
          </cell>
          <cell r="AV920" t="str">
            <v/>
          </cell>
          <cell r="AW920" t="str">
            <v/>
          </cell>
          <cell r="AX920" t="str">
            <v/>
          </cell>
          <cell r="AY920" t="str">
            <v/>
          </cell>
          <cell r="AZ920" t="str">
            <v/>
          </cell>
          <cell r="BA920" t="str">
            <v/>
          </cell>
          <cell r="BB920" t="str">
            <v/>
          </cell>
          <cell r="BC920" t="str">
            <v/>
          </cell>
        </row>
        <row r="921">
          <cell r="B921" t="str">
            <v>UAWEN - Sea</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t="str">
            <v/>
          </cell>
          <cell r="AI921" t="str">
            <v/>
          </cell>
          <cell r="AJ921" t="str">
            <v/>
          </cell>
          <cell r="AK921" t="str">
            <v/>
          </cell>
          <cell r="AL921" t="str">
            <v/>
          </cell>
          <cell r="AM921" t="str">
            <v/>
          </cell>
          <cell r="AN921" t="str">
            <v/>
          </cell>
          <cell r="AO921" t="str">
            <v/>
          </cell>
          <cell r="AP921" t="str">
            <v/>
          </cell>
          <cell r="AQ921" t="str">
            <v/>
          </cell>
          <cell r="AR921" t="str">
            <v/>
          </cell>
          <cell r="AS921" t="str">
            <v/>
          </cell>
          <cell r="AT921" t="str">
            <v/>
          </cell>
          <cell r="AU921" t="str">
            <v/>
          </cell>
          <cell r="AV921" t="str">
            <v/>
          </cell>
          <cell r="AW921" t="str">
            <v/>
          </cell>
          <cell r="AX921" t="str">
            <v/>
          </cell>
          <cell r="AY921" t="str">
            <v/>
          </cell>
          <cell r="AZ921" t="str">
            <v/>
          </cell>
          <cell r="BA921" t="str">
            <v/>
          </cell>
          <cell r="BB921" t="str">
            <v/>
          </cell>
          <cell r="BC921" t="str">
            <v/>
          </cell>
        </row>
        <row r="922">
          <cell r="B922" t="str">
            <v>URBAN - Air</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t="str">
            <v/>
          </cell>
          <cell r="AI922" t="str">
            <v/>
          </cell>
          <cell r="AJ922" t="str">
            <v/>
          </cell>
          <cell r="AK922" t="str">
            <v/>
          </cell>
          <cell r="AL922" t="str">
            <v/>
          </cell>
          <cell r="AM922" t="str">
            <v/>
          </cell>
          <cell r="AN922" t="str">
            <v/>
          </cell>
          <cell r="AO922" t="str">
            <v/>
          </cell>
          <cell r="AP922" t="str">
            <v/>
          </cell>
          <cell r="AQ922" t="str">
            <v/>
          </cell>
          <cell r="AR922" t="str">
            <v/>
          </cell>
          <cell r="AS922" t="str">
            <v/>
          </cell>
          <cell r="AT922" t="str">
            <v/>
          </cell>
          <cell r="AU922" t="str">
            <v/>
          </cell>
          <cell r="AV922" t="str">
            <v/>
          </cell>
          <cell r="AW922" t="str">
            <v/>
          </cell>
          <cell r="AX922" t="str">
            <v/>
          </cell>
          <cell r="AY922" t="str">
            <v/>
          </cell>
          <cell r="AZ922" t="str">
            <v/>
          </cell>
          <cell r="BA922" t="str">
            <v/>
          </cell>
          <cell r="BB922" t="str">
            <v/>
          </cell>
          <cell r="BC922" t="str">
            <v/>
          </cell>
        </row>
        <row r="923">
          <cell r="B923" t="str">
            <v>URBAN - Sea</v>
          </cell>
          <cell r="C923">
            <v>55</v>
          </cell>
          <cell r="D923">
            <v>75</v>
          </cell>
          <cell r="E923">
            <v>121</v>
          </cell>
          <cell r="F923">
            <v>77</v>
          </cell>
          <cell r="G923">
            <v>0</v>
          </cell>
          <cell r="H923">
            <v>46</v>
          </cell>
          <cell r="I923">
            <v>34</v>
          </cell>
          <cell r="J923">
            <v>30</v>
          </cell>
          <cell r="K923">
            <v>74</v>
          </cell>
          <cell r="L923">
            <v>31</v>
          </cell>
          <cell r="M923">
            <v>85</v>
          </cell>
          <cell r="N923">
            <v>39</v>
          </cell>
          <cell r="O923">
            <v>102</v>
          </cell>
          <cell r="P923">
            <v>64</v>
          </cell>
          <cell r="Q923">
            <v>74</v>
          </cell>
          <cell r="R923">
            <v>36</v>
          </cell>
          <cell r="S923">
            <v>41</v>
          </cell>
          <cell r="T923">
            <v>17</v>
          </cell>
          <cell r="U923">
            <v>7</v>
          </cell>
          <cell r="V923">
            <v>65</v>
          </cell>
          <cell r="W923">
            <v>102</v>
          </cell>
          <cell r="X923">
            <v>56</v>
          </cell>
          <cell r="Y923">
            <v>133</v>
          </cell>
          <cell r="Z923">
            <v>66</v>
          </cell>
          <cell r="AA923">
            <v>38</v>
          </cell>
          <cell r="AB923">
            <v>60</v>
          </cell>
          <cell r="AC923">
            <v>71</v>
          </cell>
          <cell r="AD923">
            <v>32</v>
          </cell>
          <cell r="AE923">
            <v>32</v>
          </cell>
          <cell r="AF923">
            <v>67</v>
          </cell>
          <cell r="AG923">
            <v>67</v>
          </cell>
          <cell r="AH923" t="str">
            <v/>
          </cell>
          <cell r="AI923" t="str">
            <v/>
          </cell>
          <cell r="AJ923" t="str">
            <v/>
          </cell>
          <cell r="AK923" t="str">
            <v/>
          </cell>
          <cell r="AL923" t="str">
            <v/>
          </cell>
          <cell r="AM923" t="str">
            <v/>
          </cell>
          <cell r="AN923" t="str">
            <v/>
          </cell>
          <cell r="AO923" t="str">
            <v/>
          </cell>
          <cell r="AP923" t="str">
            <v/>
          </cell>
          <cell r="AQ923" t="str">
            <v/>
          </cell>
          <cell r="AR923" t="str">
            <v/>
          </cell>
          <cell r="AS923" t="str">
            <v/>
          </cell>
          <cell r="AT923" t="str">
            <v/>
          </cell>
          <cell r="AU923" t="str">
            <v/>
          </cell>
          <cell r="AV923" t="str">
            <v/>
          </cell>
          <cell r="AW923" t="str">
            <v/>
          </cell>
          <cell r="AX923" t="str">
            <v/>
          </cell>
          <cell r="AY923" t="str">
            <v/>
          </cell>
          <cell r="AZ923" t="str">
            <v/>
          </cell>
          <cell r="BA923" t="str">
            <v/>
          </cell>
          <cell r="BB923" t="str">
            <v/>
          </cell>
          <cell r="BC923" t="str">
            <v/>
          </cell>
        </row>
        <row r="924">
          <cell r="B924" t="str">
            <v>VANHA - Air</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t="str">
            <v/>
          </cell>
          <cell r="AI924" t="str">
            <v/>
          </cell>
          <cell r="AJ924" t="str">
            <v/>
          </cell>
          <cell r="AK924" t="str">
            <v/>
          </cell>
          <cell r="AL924" t="str">
            <v/>
          </cell>
          <cell r="AM924" t="str">
            <v/>
          </cell>
          <cell r="AN924" t="str">
            <v/>
          </cell>
          <cell r="AO924" t="str">
            <v/>
          </cell>
          <cell r="AP924" t="str">
            <v/>
          </cell>
          <cell r="AQ924" t="str">
            <v/>
          </cell>
          <cell r="AR924" t="str">
            <v/>
          </cell>
          <cell r="AS924" t="str">
            <v/>
          </cell>
          <cell r="AT924" t="str">
            <v/>
          </cell>
          <cell r="AU924" t="str">
            <v/>
          </cell>
          <cell r="AV924" t="str">
            <v/>
          </cell>
          <cell r="AW924" t="str">
            <v/>
          </cell>
          <cell r="AX924" t="str">
            <v/>
          </cell>
          <cell r="AY924" t="str">
            <v/>
          </cell>
          <cell r="AZ924" t="str">
            <v/>
          </cell>
          <cell r="BA924" t="str">
            <v/>
          </cell>
          <cell r="BB924" t="str">
            <v/>
          </cell>
          <cell r="BC924" t="str">
            <v/>
          </cell>
        </row>
        <row r="925">
          <cell r="B925" t="str">
            <v>VANHA - Sea</v>
          </cell>
          <cell r="C925">
            <v>0</v>
          </cell>
          <cell r="D925">
            <v>0</v>
          </cell>
          <cell r="E925">
            <v>0</v>
          </cell>
          <cell r="F925">
            <v>0</v>
          </cell>
          <cell r="G925">
            <v>0</v>
          </cell>
          <cell r="H925">
            <v>0</v>
          </cell>
          <cell r="I925">
            <v>0</v>
          </cell>
          <cell r="J925">
            <v>0</v>
          </cell>
          <cell r="K925">
            <v>0</v>
          </cell>
          <cell r="L925">
            <v>3</v>
          </cell>
          <cell r="M925">
            <v>0</v>
          </cell>
          <cell r="N925">
            <v>0</v>
          </cell>
          <cell r="O925">
            <v>2</v>
          </cell>
          <cell r="P925">
            <v>0</v>
          </cell>
          <cell r="Q925">
            <v>0</v>
          </cell>
          <cell r="R925">
            <v>0</v>
          </cell>
          <cell r="S925">
            <v>0</v>
          </cell>
          <cell r="T925">
            <v>2</v>
          </cell>
          <cell r="U925">
            <v>0</v>
          </cell>
          <cell r="V925">
            <v>0</v>
          </cell>
          <cell r="W925">
            <v>0</v>
          </cell>
          <cell r="X925">
            <v>8</v>
          </cell>
          <cell r="Y925">
            <v>2</v>
          </cell>
          <cell r="Z925">
            <v>0</v>
          </cell>
          <cell r="AA925">
            <v>1</v>
          </cell>
          <cell r="AB925">
            <v>0</v>
          </cell>
          <cell r="AC925">
            <v>0</v>
          </cell>
          <cell r="AD925">
            <v>0</v>
          </cell>
          <cell r="AE925">
            <v>2</v>
          </cell>
          <cell r="AF925">
            <v>4</v>
          </cell>
          <cell r="AG925">
            <v>0</v>
          </cell>
          <cell r="AH925" t="str">
            <v/>
          </cell>
          <cell r="AI925" t="str">
            <v/>
          </cell>
          <cell r="AJ925" t="str">
            <v/>
          </cell>
          <cell r="AK925" t="str">
            <v/>
          </cell>
          <cell r="AL925" t="str">
            <v/>
          </cell>
          <cell r="AM925" t="str">
            <v/>
          </cell>
          <cell r="AN925" t="str">
            <v/>
          </cell>
          <cell r="AO925" t="str">
            <v/>
          </cell>
          <cell r="AP925" t="str">
            <v/>
          </cell>
          <cell r="AQ925" t="str">
            <v/>
          </cell>
          <cell r="AR925" t="str">
            <v/>
          </cell>
          <cell r="AS925" t="str">
            <v/>
          </cell>
          <cell r="AT925" t="str">
            <v/>
          </cell>
          <cell r="AU925" t="str">
            <v/>
          </cell>
          <cell r="AV925" t="str">
            <v/>
          </cell>
          <cell r="AW925" t="str">
            <v/>
          </cell>
          <cell r="AX925" t="str">
            <v/>
          </cell>
          <cell r="AY925" t="str">
            <v/>
          </cell>
          <cell r="AZ925" t="str">
            <v/>
          </cell>
          <cell r="BA925" t="str">
            <v/>
          </cell>
          <cell r="BB925" t="str">
            <v/>
          </cell>
          <cell r="BC925" t="str">
            <v/>
          </cell>
        </row>
        <row r="926">
          <cell r="B926" t="str">
            <v>VESTI - Air</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t="str">
            <v/>
          </cell>
          <cell r="AI926" t="str">
            <v/>
          </cell>
          <cell r="AJ926" t="str">
            <v/>
          </cell>
          <cell r="AK926" t="str">
            <v/>
          </cell>
          <cell r="AL926" t="str">
            <v/>
          </cell>
          <cell r="AM926" t="str">
            <v/>
          </cell>
          <cell r="AN926" t="str">
            <v/>
          </cell>
          <cell r="AO926" t="str">
            <v/>
          </cell>
          <cell r="AP926" t="str">
            <v/>
          </cell>
          <cell r="AQ926" t="str">
            <v/>
          </cell>
          <cell r="AR926" t="str">
            <v/>
          </cell>
          <cell r="AS926" t="str">
            <v/>
          </cell>
          <cell r="AT926" t="str">
            <v/>
          </cell>
          <cell r="AU926" t="str">
            <v/>
          </cell>
          <cell r="AV926" t="str">
            <v/>
          </cell>
          <cell r="AW926" t="str">
            <v/>
          </cell>
          <cell r="AX926" t="str">
            <v/>
          </cell>
          <cell r="AY926" t="str">
            <v/>
          </cell>
          <cell r="AZ926" t="str">
            <v/>
          </cell>
          <cell r="BA926" t="str">
            <v/>
          </cell>
          <cell r="BB926" t="str">
            <v/>
          </cell>
          <cell r="BC926" t="str">
            <v/>
          </cell>
        </row>
        <row r="927">
          <cell r="B927" t="str">
            <v>VESTI - Sea</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t="str">
            <v/>
          </cell>
          <cell r="AI927" t="str">
            <v/>
          </cell>
          <cell r="AJ927" t="str">
            <v/>
          </cell>
          <cell r="AK927" t="str">
            <v/>
          </cell>
          <cell r="AL927" t="str">
            <v/>
          </cell>
          <cell r="AM927" t="str">
            <v/>
          </cell>
          <cell r="AN927" t="str">
            <v/>
          </cell>
          <cell r="AO927" t="str">
            <v/>
          </cell>
          <cell r="AP927" t="str">
            <v/>
          </cell>
          <cell r="AQ927" t="str">
            <v/>
          </cell>
          <cell r="AR927" t="str">
            <v/>
          </cell>
          <cell r="AS927" t="str">
            <v/>
          </cell>
          <cell r="AT927" t="str">
            <v/>
          </cell>
          <cell r="AU927" t="str">
            <v/>
          </cell>
          <cell r="AV927" t="str">
            <v/>
          </cell>
          <cell r="AW927" t="str">
            <v/>
          </cell>
          <cell r="AX927" t="str">
            <v/>
          </cell>
          <cell r="AY927" t="str">
            <v/>
          </cell>
          <cell r="AZ927" t="str">
            <v/>
          </cell>
          <cell r="BA927" t="str">
            <v/>
          </cell>
          <cell r="BB927" t="str">
            <v/>
          </cell>
          <cell r="BC927" t="str">
            <v/>
          </cell>
        </row>
        <row r="928">
          <cell r="B928" t="str">
            <v>VFC - Air</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t="str">
            <v/>
          </cell>
          <cell r="AI928" t="str">
            <v/>
          </cell>
          <cell r="AJ928" t="str">
            <v/>
          </cell>
          <cell r="AK928" t="str">
            <v/>
          </cell>
          <cell r="AL928" t="str">
            <v/>
          </cell>
          <cell r="AM928" t="str">
            <v/>
          </cell>
          <cell r="AN928" t="str">
            <v/>
          </cell>
          <cell r="AO928" t="str">
            <v/>
          </cell>
          <cell r="AP928" t="str">
            <v/>
          </cell>
          <cell r="AQ928" t="str">
            <v/>
          </cell>
          <cell r="AR928" t="str">
            <v/>
          </cell>
          <cell r="AS928" t="str">
            <v/>
          </cell>
          <cell r="AT928" t="str">
            <v/>
          </cell>
          <cell r="AU928" t="str">
            <v/>
          </cell>
          <cell r="AV928" t="str">
            <v/>
          </cell>
          <cell r="AW928" t="str">
            <v/>
          </cell>
          <cell r="AX928" t="str">
            <v/>
          </cell>
          <cell r="AY928" t="str">
            <v/>
          </cell>
          <cell r="AZ928" t="str">
            <v/>
          </cell>
          <cell r="BA928" t="str">
            <v/>
          </cell>
          <cell r="BB928" t="str">
            <v/>
          </cell>
          <cell r="BC928" t="str">
            <v/>
          </cell>
        </row>
        <row r="929">
          <cell r="B929" t="str">
            <v>VFC - Sea</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t="str">
            <v/>
          </cell>
          <cell r="AI929" t="str">
            <v/>
          </cell>
          <cell r="AJ929" t="str">
            <v/>
          </cell>
          <cell r="AK929" t="str">
            <v/>
          </cell>
          <cell r="AL929" t="str">
            <v/>
          </cell>
          <cell r="AM929" t="str">
            <v/>
          </cell>
          <cell r="AN929" t="str">
            <v/>
          </cell>
          <cell r="AO929" t="str">
            <v/>
          </cell>
          <cell r="AP929" t="str">
            <v/>
          </cell>
          <cell r="AQ929" t="str">
            <v/>
          </cell>
          <cell r="AR929" t="str">
            <v/>
          </cell>
          <cell r="AS929" t="str">
            <v/>
          </cell>
          <cell r="AT929" t="str">
            <v/>
          </cell>
          <cell r="AU929" t="str">
            <v/>
          </cell>
          <cell r="AV929" t="str">
            <v/>
          </cell>
          <cell r="AW929" t="str">
            <v/>
          </cell>
          <cell r="AX929" t="str">
            <v/>
          </cell>
          <cell r="AY929" t="str">
            <v/>
          </cell>
          <cell r="AZ929" t="str">
            <v/>
          </cell>
          <cell r="BA929" t="str">
            <v/>
          </cell>
          <cell r="BB929" t="str">
            <v/>
          </cell>
          <cell r="BC929" t="str">
            <v/>
          </cell>
        </row>
        <row r="930">
          <cell r="B930" t="str">
            <v>VSECBT - Air</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t="str">
            <v/>
          </cell>
          <cell r="AI930" t="str">
            <v/>
          </cell>
          <cell r="AJ930" t="str">
            <v/>
          </cell>
          <cell r="AK930" t="str">
            <v/>
          </cell>
          <cell r="AL930" t="str">
            <v/>
          </cell>
          <cell r="AM930" t="str">
            <v/>
          </cell>
          <cell r="AN930" t="str">
            <v/>
          </cell>
          <cell r="AO930" t="str">
            <v/>
          </cell>
          <cell r="AP930" t="str">
            <v/>
          </cell>
          <cell r="AQ930" t="str">
            <v/>
          </cell>
          <cell r="AR930" t="str">
            <v/>
          </cell>
          <cell r="AS930" t="str">
            <v/>
          </cell>
          <cell r="AT930" t="str">
            <v/>
          </cell>
          <cell r="AU930" t="str">
            <v/>
          </cell>
          <cell r="AV930" t="str">
            <v/>
          </cell>
          <cell r="AW930" t="str">
            <v/>
          </cell>
          <cell r="AX930" t="str">
            <v/>
          </cell>
          <cell r="AY930" t="str">
            <v/>
          </cell>
          <cell r="AZ930" t="str">
            <v/>
          </cell>
          <cell r="BA930" t="str">
            <v/>
          </cell>
          <cell r="BB930" t="str">
            <v/>
          </cell>
          <cell r="BC930" t="str">
            <v/>
          </cell>
        </row>
        <row r="931">
          <cell r="B931" t="str">
            <v>VSECBT - Sea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t="str">
            <v/>
          </cell>
          <cell r="AI931" t="str">
            <v/>
          </cell>
          <cell r="AJ931" t="str">
            <v/>
          </cell>
          <cell r="AK931" t="str">
            <v/>
          </cell>
          <cell r="AL931" t="str">
            <v/>
          </cell>
          <cell r="AM931" t="str">
            <v/>
          </cell>
          <cell r="AN931" t="str">
            <v/>
          </cell>
          <cell r="AO931" t="str">
            <v/>
          </cell>
          <cell r="AP931" t="str">
            <v/>
          </cell>
          <cell r="AQ931" t="str">
            <v/>
          </cell>
          <cell r="AR931" t="str">
            <v/>
          </cell>
          <cell r="AS931" t="str">
            <v/>
          </cell>
          <cell r="AT931" t="str">
            <v/>
          </cell>
          <cell r="AU931" t="str">
            <v/>
          </cell>
          <cell r="AV931" t="str">
            <v/>
          </cell>
          <cell r="AW931" t="str">
            <v/>
          </cell>
          <cell r="AX931" t="str">
            <v/>
          </cell>
          <cell r="AY931" t="str">
            <v/>
          </cell>
          <cell r="AZ931" t="str">
            <v/>
          </cell>
          <cell r="BA931" t="str">
            <v/>
          </cell>
          <cell r="BB931" t="str">
            <v/>
          </cell>
          <cell r="BC931" t="str">
            <v/>
          </cell>
        </row>
        <row r="932">
          <cell r="B932" t="str">
            <v>VSECCA - Air</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t="str">
            <v/>
          </cell>
          <cell r="AI932" t="str">
            <v/>
          </cell>
          <cell r="AJ932" t="str">
            <v/>
          </cell>
          <cell r="AK932" t="str">
            <v/>
          </cell>
          <cell r="AL932" t="str">
            <v/>
          </cell>
          <cell r="AM932" t="str">
            <v/>
          </cell>
          <cell r="AN932" t="str">
            <v/>
          </cell>
          <cell r="AO932" t="str">
            <v/>
          </cell>
          <cell r="AP932" t="str">
            <v/>
          </cell>
          <cell r="AQ932" t="str">
            <v/>
          </cell>
          <cell r="AR932" t="str">
            <v/>
          </cell>
          <cell r="AS932" t="str">
            <v/>
          </cell>
          <cell r="AT932" t="str">
            <v/>
          </cell>
          <cell r="AU932" t="str">
            <v/>
          </cell>
          <cell r="AV932" t="str">
            <v/>
          </cell>
          <cell r="AW932" t="str">
            <v/>
          </cell>
          <cell r="AX932" t="str">
            <v/>
          </cell>
          <cell r="AY932" t="str">
            <v/>
          </cell>
          <cell r="AZ932" t="str">
            <v/>
          </cell>
          <cell r="BA932" t="str">
            <v/>
          </cell>
          <cell r="BB932" t="str">
            <v/>
          </cell>
          <cell r="BC932" t="str">
            <v/>
          </cell>
        </row>
        <row r="933">
          <cell r="B933" t="str">
            <v>VSECCA - Sea</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t="str">
            <v/>
          </cell>
          <cell r="AI933" t="str">
            <v/>
          </cell>
          <cell r="AJ933" t="str">
            <v/>
          </cell>
          <cell r="AK933" t="str">
            <v/>
          </cell>
          <cell r="AL933" t="str">
            <v/>
          </cell>
          <cell r="AM933" t="str">
            <v/>
          </cell>
          <cell r="AN933" t="str">
            <v/>
          </cell>
          <cell r="AO933" t="str">
            <v/>
          </cell>
          <cell r="AP933" t="str">
            <v/>
          </cell>
          <cell r="AQ933" t="str">
            <v/>
          </cell>
          <cell r="AR933" t="str">
            <v/>
          </cell>
          <cell r="AS933" t="str">
            <v/>
          </cell>
          <cell r="AT933" t="str">
            <v/>
          </cell>
          <cell r="AU933" t="str">
            <v/>
          </cell>
          <cell r="AV933" t="str">
            <v/>
          </cell>
          <cell r="AW933" t="str">
            <v/>
          </cell>
          <cell r="AX933" t="str">
            <v/>
          </cell>
          <cell r="AY933" t="str">
            <v/>
          </cell>
          <cell r="AZ933" t="str">
            <v/>
          </cell>
          <cell r="BA933" t="str">
            <v/>
          </cell>
          <cell r="BB933" t="str">
            <v/>
          </cell>
          <cell r="BC933" t="str">
            <v/>
          </cell>
        </row>
        <row r="934">
          <cell r="B934" t="str">
            <v>VSECDT - Air</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t="str">
            <v/>
          </cell>
          <cell r="AI934" t="str">
            <v/>
          </cell>
          <cell r="AJ934" t="str">
            <v/>
          </cell>
          <cell r="AK934" t="str">
            <v/>
          </cell>
          <cell r="AL934" t="str">
            <v/>
          </cell>
          <cell r="AM934" t="str">
            <v/>
          </cell>
          <cell r="AN934" t="str">
            <v/>
          </cell>
          <cell r="AO934" t="str">
            <v/>
          </cell>
          <cell r="AP934" t="str">
            <v/>
          </cell>
          <cell r="AQ934" t="str">
            <v/>
          </cell>
          <cell r="AR934" t="str">
            <v/>
          </cell>
          <cell r="AS934" t="str">
            <v/>
          </cell>
          <cell r="AT934" t="str">
            <v/>
          </cell>
          <cell r="AU934" t="str">
            <v/>
          </cell>
          <cell r="AV934" t="str">
            <v/>
          </cell>
          <cell r="AW934" t="str">
            <v/>
          </cell>
          <cell r="AX934" t="str">
            <v/>
          </cell>
          <cell r="AY934" t="str">
            <v/>
          </cell>
          <cell r="AZ934" t="str">
            <v/>
          </cell>
          <cell r="BA934" t="str">
            <v/>
          </cell>
          <cell r="BB934" t="str">
            <v/>
          </cell>
          <cell r="BC934" t="str">
            <v/>
          </cell>
        </row>
        <row r="935">
          <cell r="B935" t="str">
            <v>VSECDT - Sea</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t="str">
            <v/>
          </cell>
          <cell r="AI935" t="str">
            <v/>
          </cell>
          <cell r="AJ935" t="str">
            <v/>
          </cell>
          <cell r="AK935" t="str">
            <v/>
          </cell>
          <cell r="AL935" t="str">
            <v/>
          </cell>
          <cell r="AM935" t="str">
            <v/>
          </cell>
          <cell r="AN935" t="str">
            <v/>
          </cell>
          <cell r="AO935" t="str">
            <v/>
          </cell>
          <cell r="AP935" t="str">
            <v/>
          </cell>
          <cell r="AQ935" t="str">
            <v/>
          </cell>
          <cell r="AR935" t="str">
            <v/>
          </cell>
          <cell r="AS935" t="str">
            <v/>
          </cell>
          <cell r="AT935" t="str">
            <v/>
          </cell>
          <cell r="AU935" t="str">
            <v/>
          </cell>
          <cell r="AV935" t="str">
            <v/>
          </cell>
          <cell r="AW935" t="str">
            <v/>
          </cell>
          <cell r="AX935" t="str">
            <v/>
          </cell>
          <cell r="AY935" t="str">
            <v/>
          </cell>
          <cell r="AZ935" t="str">
            <v/>
          </cell>
          <cell r="BA935" t="str">
            <v/>
          </cell>
          <cell r="BB935" t="str">
            <v/>
          </cell>
          <cell r="BC935" t="str">
            <v/>
          </cell>
        </row>
        <row r="936">
          <cell r="B936" t="str">
            <v>VSECST - Air</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t="str">
            <v/>
          </cell>
          <cell r="AI936" t="str">
            <v/>
          </cell>
          <cell r="AJ936" t="str">
            <v/>
          </cell>
          <cell r="AK936" t="str">
            <v/>
          </cell>
          <cell r="AL936" t="str">
            <v/>
          </cell>
          <cell r="AM936" t="str">
            <v/>
          </cell>
          <cell r="AN936" t="str">
            <v/>
          </cell>
          <cell r="AO936" t="str">
            <v/>
          </cell>
          <cell r="AP936" t="str">
            <v/>
          </cell>
          <cell r="AQ936" t="str">
            <v/>
          </cell>
          <cell r="AR936" t="str">
            <v/>
          </cell>
          <cell r="AS936" t="str">
            <v/>
          </cell>
          <cell r="AT936" t="str">
            <v/>
          </cell>
          <cell r="AU936" t="str">
            <v/>
          </cell>
          <cell r="AV936" t="str">
            <v/>
          </cell>
          <cell r="AW936" t="str">
            <v/>
          </cell>
          <cell r="AX936" t="str">
            <v/>
          </cell>
          <cell r="AY936" t="str">
            <v/>
          </cell>
          <cell r="AZ936" t="str">
            <v/>
          </cell>
          <cell r="BA936" t="str">
            <v/>
          </cell>
          <cell r="BB936" t="str">
            <v/>
          </cell>
          <cell r="BC936" t="str">
            <v/>
          </cell>
        </row>
        <row r="937">
          <cell r="B937" t="str">
            <v>VSECST - Sea</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t="str">
            <v/>
          </cell>
          <cell r="AI937" t="str">
            <v/>
          </cell>
          <cell r="AJ937" t="str">
            <v/>
          </cell>
          <cell r="AK937" t="str">
            <v/>
          </cell>
          <cell r="AL937" t="str">
            <v/>
          </cell>
          <cell r="AM937" t="str">
            <v/>
          </cell>
          <cell r="AN937" t="str">
            <v/>
          </cell>
          <cell r="AO937" t="str">
            <v/>
          </cell>
          <cell r="AP937" t="str">
            <v/>
          </cell>
          <cell r="AQ937" t="str">
            <v/>
          </cell>
          <cell r="AR937" t="str">
            <v/>
          </cell>
          <cell r="AS937" t="str">
            <v/>
          </cell>
          <cell r="AT937" t="str">
            <v/>
          </cell>
          <cell r="AU937" t="str">
            <v/>
          </cell>
          <cell r="AV937" t="str">
            <v/>
          </cell>
          <cell r="AW937" t="str">
            <v/>
          </cell>
          <cell r="AX937" t="str">
            <v/>
          </cell>
          <cell r="AY937" t="str">
            <v/>
          </cell>
          <cell r="AZ937" t="str">
            <v/>
          </cell>
          <cell r="BA937" t="str">
            <v/>
          </cell>
          <cell r="BB937" t="str">
            <v/>
          </cell>
          <cell r="BC937" t="str">
            <v/>
          </cell>
        </row>
        <row r="938">
          <cell r="B938" t="str">
            <v>WARAS - Air</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t="str">
            <v/>
          </cell>
          <cell r="AI938" t="str">
            <v/>
          </cell>
          <cell r="AJ938" t="str">
            <v/>
          </cell>
          <cell r="AK938" t="str">
            <v/>
          </cell>
          <cell r="AL938" t="str">
            <v/>
          </cell>
          <cell r="AM938" t="str">
            <v/>
          </cell>
          <cell r="AN938" t="str">
            <v/>
          </cell>
          <cell r="AO938" t="str">
            <v/>
          </cell>
          <cell r="AP938" t="str">
            <v/>
          </cell>
          <cell r="AQ938" t="str">
            <v/>
          </cell>
          <cell r="AR938" t="str">
            <v/>
          </cell>
          <cell r="AS938" t="str">
            <v/>
          </cell>
          <cell r="AT938" t="str">
            <v/>
          </cell>
          <cell r="AU938" t="str">
            <v/>
          </cell>
          <cell r="AV938" t="str">
            <v/>
          </cell>
          <cell r="AW938" t="str">
            <v/>
          </cell>
          <cell r="AX938" t="str">
            <v/>
          </cell>
          <cell r="AY938" t="str">
            <v/>
          </cell>
          <cell r="AZ938" t="str">
            <v/>
          </cell>
          <cell r="BA938" t="str">
            <v/>
          </cell>
          <cell r="BB938" t="str">
            <v/>
          </cell>
          <cell r="BC938" t="str">
            <v/>
          </cell>
        </row>
        <row r="939">
          <cell r="B939" t="str">
            <v>WARAS - Sea</v>
          </cell>
          <cell r="C939">
            <v>6</v>
          </cell>
          <cell r="D939">
            <v>7</v>
          </cell>
          <cell r="E939">
            <v>7</v>
          </cell>
          <cell r="F939">
            <v>7</v>
          </cell>
          <cell r="G939">
            <v>0</v>
          </cell>
          <cell r="H939">
            <v>0</v>
          </cell>
          <cell r="I939">
            <v>1</v>
          </cell>
          <cell r="J939">
            <v>2</v>
          </cell>
          <cell r="K939">
            <v>14</v>
          </cell>
          <cell r="L939">
            <v>7</v>
          </cell>
          <cell r="M939">
            <v>6</v>
          </cell>
          <cell r="N939">
            <v>7</v>
          </cell>
          <cell r="O939">
            <v>9</v>
          </cell>
          <cell r="P939">
            <v>19</v>
          </cell>
          <cell r="Q939">
            <v>1</v>
          </cell>
          <cell r="R939">
            <v>2</v>
          </cell>
          <cell r="S939">
            <v>0</v>
          </cell>
          <cell r="T939">
            <v>6</v>
          </cell>
          <cell r="U939">
            <v>12</v>
          </cell>
          <cell r="V939">
            <v>37</v>
          </cell>
          <cell r="W939">
            <v>59</v>
          </cell>
          <cell r="X939">
            <v>7</v>
          </cell>
          <cell r="Y939">
            <v>17</v>
          </cell>
          <cell r="Z939">
            <v>5</v>
          </cell>
          <cell r="AA939">
            <v>3</v>
          </cell>
          <cell r="AB939">
            <v>1</v>
          </cell>
          <cell r="AC939">
            <v>32</v>
          </cell>
          <cell r="AD939">
            <v>7</v>
          </cell>
          <cell r="AE939">
            <v>3</v>
          </cell>
          <cell r="AF939">
            <v>0</v>
          </cell>
          <cell r="AG939">
            <v>4</v>
          </cell>
          <cell r="AH939" t="str">
            <v/>
          </cell>
          <cell r="AI939" t="str">
            <v/>
          </cell>
          <cell r="AJ939" t="str">
            <v/>
          </cell>
          <cell r="AK939" t="str">
            <v/>
          </cell>
          <cell r="AL939" t="str">
            <v/>
          </cell>
          <cell r="AM939" t="str">
            <v/>
          </cell>
          <cell r="AN939" t="str">
            <v/>
          </cell>
          <cell r="AO939" t="str">
            <v/>
          </cell>
          <cell r="AP939" t="str">
            <v/>
          </cell>
          <cell r="AQ939" t="str">
            <v/>
          </cell>
          <cell r="AR939" t="str">
            <v/>
          </cell>
          <cell r="AS939" t="str">
            <v/>
          </cell>
          <cell r="AT939" t="str">
            <v/>
          </cell>
          <cell r="AU939" t="str">
            <v/>
          </cell>
          <cell r="AV939" t="str">
            <v/>
          </cell>
          <cell r="AW939" t="str">
            <v/>
          </cell>
          <cell r="AX939" t="str">
            <v/>
          </cell>
          <cell r="AY939" t="str">
            <v/>
          </cell>
          <cell r="AZ939" t="str">
            <v/>
          </cell>
          <cell r="BA939" t="str">
            <v/>
          </cell>
          <cell r="BB939" t="str">
            <v/>
          </cell>
          <cell r="BC939" t="str">
            <v/>
          </cell>
        </row>
        <row r="940">
          <cell r="B940" t="str">
            <v>WARDH - Air</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t="str">
            <v/>
          </cell>
          <cell r="AI940" t="str">
            <v/>
          </cell>
          <cell r="AJ940" t="str">
            <v/>
          </cell>
          <cell r="AK940" t="str">
            <v/>
          </cell>
          <cell r="AL940" t="str">
            <v/>
          </cell>
          <cell r="AM940" t="str">
            <v/>
          </cell>
          <cell r="AN940" t="str">
            <v/>
          </cell>
          <cell r="AO940" t="str">
            <v/>
          </cell>
          <cell r="AP940" t="str">
            <v/>
          </cell>
          <cell r="AQ940" t="str">
            <v/>
          </cell>
          <cell r="AR940" t="str">
            <v/>
          </cell>
          <cell r="AS940" t="str">
            <v/>
          </cell>
          <cell r="AT940" t="str">
            <v/>
          </cell>
          <cell r="AU940" t="str">
            <v/>
          </cell>
          <cell r="AV940" t="str">
            <v/>
          </cell>
          <cell r="AW940" t="str">
            <v/>
          </cell>
          <cell r="AX940" t="str">
            <v/>
          </cell>
          <cell r="AY940" t="str">
            <v/>
          </cell>
          <cell r="AZ940" t="str">
            <v/>
          </cell>
          <cell r="BA940" t="str">
            <v/>
          </cell>
          <cell r="BB940" t="str">
            <v/>
          </cell>
          <cell r="BC940" t="str">
            <v/>
          </cell>
        </row>
        <row r="941">
          <cell r="B941" t="str">
            <v>WARDH - Sea</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t="str">
            <v/>
          </cell>
          <cell r="AI941" t="str">
            <v/>
          </cell>
          <cell r="AJ941" t="str">
            <v/>
          </cell>
          <cell r="AK941" t="str">
            <v/>
          </cell>
          <cell r="AL941" t="str">
            <v/>
          </cell>
          <cell r="AM941" t="str">
            <v/>
          </cell>
          <cell r="AN941" t="str">
            <v/>
          </cell>
          <cell r="AO941" t="str">
            <v/>
          </cell>
          <cell r="AP941" t="str">
            <v/>
          </cell>
          <cell r="AQ941" t="str">
            <v/>
          </cell>
          <cell r="AR941" t="str">
            <v/>
          </cell>
          <cell r="AS941" t="str">
            <v/>
          </cell>
          <cell r="AT941" t="str">
            <v/>
          </cell>
          <cell r="AU941" t="str">
            <v/>
          </cell>
          <cell r="AV941" t="str">
            <v/>
          </cell>
          <cell r="AW941" t="str">
            <v/>
          </cell>
          <cell r="AX941" t="str">
            <v/>
          </cell>
          <cell r="AY941" t="str">
            <v/>
          </cell>
          <cell r="AZ941" t="str">
            <v/>
          </cell>
          <cell r="BA941" t="str">
            <v/>
          </cell>
          <cell r="BB941" t="str">
            <v/>
          </cell>
          <cell r="BC941" t="str">
            <v/>
          </cell>
        </row>
        <row r="942">
          <cell r="B942" t="str">
            <v>WAREU - Air</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t="str">
            <v/>
          </cell>
          <cell r="AI942" t="str">
            <v/>
          </cell>
          <cell r="AJ942" t="str">
            <v/>
          </cell>
          <cell r="AK942" t="str">
            <v/>
          </cell>
          <cell r="AL942" t="str">
            <v/>
          </cell>
          <cell r="AM942" t="str">
            <v/>
          </cell>
          <cell r="AN942" t="str">
            <v/>
          </cell>
          <cell r="AO942" t="str">
            <v/>
          </cell>
          <cell r="AP942" t="str">
            <v/>
          </cell>
          <cell r="AQ942" t="str">
            <v/>
          </cell>
          <cell r="AR942" t="str">
            <v/>
          </cell>
          <cell r="AS942" t="str">
            <v/>
          </cell>
          <cell r="AT942" t="str">
            <v/>
          </cell>
          <cell r="AU942" t="str">
            <v/>
          </cell>
          <cell r="AV942" t="str">
            <v/>
          </cell>
          <cell r="AW942" t="str">
            <v/>
          </cell>
          <cell r="AX942" t="str">
            <v/>
          </cell>
          <cell r="AY942" t="str">
            <v/>
          </cell>
          <cell r="AZ942" t="str">
            <v/>
          </cell>
          <cell r="BA942" t="str">
            <v/>
          </cell>
          <cell r="BB942" t="str">
            <v/>
          </cell>
          <cell r="BC942" t="str">
            <v/>
          </cell>
        </row>
        <row r="943">
          <cell r="B943" t="str">
            <v>WAREU - Sea</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t="str">
            <v/>
          </cell>
          <cell r="AI943" t="str">
            <v/>
          </cell>
          <cell r="AJ943" t="str">
            <v/>
          </cell>
          <cell r="AK943" t="str">
            <v/>
          </cell>
          <cell r="AL943" t="str">
            <v/>
          </cell>
          <cell r="AM943" t="str">
            <v/>
          </cell>
          <cell r="AN943" t="str">
            <v/>
          </cell>
          <cell r="AO943" t="str">
            <v/>
          </cell>
          <cell r="AP943" t="str">
            <v/>
          </cell>
          <cell r="AQ943" t="str">
            <v/>
          </cell>
          <cell r="AR943" t="str">
            <v/>
          </cell>
          <cell r="AS943" t="str">
            <v/>
          </cell>
          <cell r="AT943" t="str">
            <v/>
          </cell>
          <cell r="AU943" t="str">
            <v/>
          </cell>
          <cell r="AV943" t="str">
            <v/>
          </cell>
          <cell r="AW943" t="str">
            <v/>
          </cell>
          <cell r="AX943" t="str">
            <v/>
          </cell>
          <cell r="AY943" t="str">
            <v/>
          </cell>
          <cell r="AZ943" t="str">
            <v/>
          </cell>
          <cell r="BA943" t="str">
            <v/>
          </cell>
          <cell r="BB943" t="str">
            <v/>
          </cell>
          <cell r="BC943" t="str">
            <v/>
          </cell>
        </row>
        <row r="944">
          <cell r="B944" t="str">
            <v>WARMEX - Air</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t="str">
            <v/>
          </cell>
          <cell r="AI944" t="str">
            <v/>
          </cell>
          <cell r="AJ944" t="str">
            <v/>
          </cell>
          <cell r="AK944" t="str">
            <v/>
          </cell>
          <cell r="AL944" t="str">
            <v/>
          </cell>
          <cell r="AM944" t="str">
            <v/>
          </cell>
          <cell r="AN944" t="str">
            <v/>
          </cell>
          <cell r="AO944" t="str">
            <v/>
          </cell>
          <cell r="AP944" t="str">
            <v/>
          </cell>
          <cell r="AQ944" t="str">
            <v/>
          </cell>
          <cell r="AR944" t="str">
            <v/>
          </cell>
          <cell r="AS944" t="str">
            <v/>
          </cell>
          <cell r="AT944" t="str">
            <v/>
          </cell>
          <cell r="AU944" t="str">
            <v/>
          </cell>
          <cell r="AV944" t="str">
            <v/>
          </cell>
          <cell r="AW944" t="str">
            <v/>
          </cell>
          <cell r="AX944" t="str">
            <v/>
          </cell>
          <cell r="AY944" t="str">
            <v/>
          </cell>
          <cell r="AZ944" t="str">
            <v/>
          </cell>
          <cell r="BA944" t="str">
            <v/>
          </cell>
          <cell r="BB944" t="str">
            <v/>
          </cell>
          <cell r="BC944" t="str">
            <v/>
          </cell>
        </row>
        <row r="945">
          <cell r="B945" t="str">
            <v>WARMEX - Sea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t="str">
            <v/>
          </cell>
          <cell r="AI945" t="str">
            <v/>
          </cell>
          <cell r="AJ945" t="str">
            <v/>
          </cell>
          <cell r="AK945" t="str">
            <v/>
          </cell>
          <cell r="AL945" t="str">
            <v/>
          </cell>
          <cell r="AM945" t="str">
            <v/>
          </cell>
          <cell r="AN945" t="str">
            <v/>
          </cell>
          <cell r="AO945" t="str">
            <v/>
          </cell>
          <cell r="AP945" t="str">
            <v/>
          </cell>
          <cell r="AQ945" t="str">
            <v/>
          </cell>
          <cell r="AR945" t="str">
            <v/>
          </cell>
          <cell r="AS945" t="str">
            <v/>
          </cell>
          <cell r="AT945" t="str">
            <v/>
          </cell>
          <cell r="AU945" t="str">
            <v/>
          </cell>
          <cell r="AV945" t="str">
            <v/>
          </cell>
          <cell r="AW945" t="str">
            <v/>
          </cell>
          <cell r="AX945" t="str">
            <v/>
          </cell>
          <cell r="AY945" t="str">
            <v/>
          </cell>
          <cell r="AZ945" t="str">
            <v/>
          </cell>
          <cell r="BA945" t="str">
            <v/>
          </cell>
          <cell r="BB945" t="str">
            <v/>
          </cell>
          <cell r="BC945" t="str">
            <v/>
          </cell>
        </row>
        <row r="946">
          <cell r="B946" t="str">
            <v>WATHNE - Air</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t="str">
            <v/>
          </cell>
          <cell r="AI946" t="str">
            <v/>
          </cell>
          <cell r="AJ946" t="str">
            <v/>
          </cell>
          <cell r="AK946" t="str">
            <v/>
          </cell>
          <cell r="AL946" t="str">
            <v/>
          </cell>
          <cell r="AM946" t="str">
            <v/>
          </cell>
          <cell r="AN946" t="str">
            <v/>
          </cell>
          <cell r="AO946" t="str">
            <v/>
          </cell>
          <cell r="AP946" t="str">
            <v/>
          </cell>
          <cell r="AQ946" t="str">
            <v/>
          </cell>
          <cell r="AR946" t="str">
            <v/>
          </cell>
          <cell r="AS946" t="str">
            <v/>
          </cell>
          <cell r="AT946" t="str">
            <v/>
          </cell>
          <cell r="AU946" t="str">
            <v/>
          </cell>
          <cell r="AV946" t="str">
            <v/>
          </cell>
          <cell r="AW946" t="str">
            <v/>
          </cell>
          <cell r="AX946" t="str">
            <v/>
          </cell>
          <cell r="AY946" t="str">
            <v/>
          </cell>
          <cell r="AZ946" t="str">
            <v/>
          </cell>
          <cell r="BA946" t="str">
            <v/>
          </cell>
          <cell r="BB946" t="str">
            <v/>
          </cell>
          <cell r="BC946" t="str">
            <v/>
          </cell>
        </row>
        <row r="947">
          <cell r="B947" t="str">
            <v>WATHNE - Sea</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t="str">
            <v/>
          </cell>
          <cell r="AI947" t="str">
            <v/>
          </cell>
          <cell r="AJ947" t="str">
            <v/>
          </cell>
          <cell r="AK947" t="str">
            <v/>
          </cell>
          <cell r="AL947" t="str">
            <v/>
          </cell>
          <cell r="AM947" t="str">
            <v/>
          </cell>
          <cell r="AN947" t="str">
            <v/>
          </cell>
          <cell r="AO947" t="str">
            <v/>
          </cell>
          <cell r="AP947" t="str">
            <v/>
          </cell>
          <cell r="AQ947" t="str">
            <v/>
          </cell>
          <cell r="AR947" t="str">
            <v/>
          </cell>
          <cell r="AS947" t="str">
            <v/>
          </cell>
          <cell r="AT947" t="str">
            <v/>
          </cell>
          <cell r="AU947" t="str">
            <v/>
          </cell>
          <cell r="AV947" t="str">
            <v/>
          </cell>
          <cell r="AW947" t="str">
            <v/>
          </cell>
          <cell r="AX947" t="str">
            <v/>
          </cell>
          <cell r="AY947" t="str">
            <v/>
          </cell>
          <cell r="AZ947" t="str">
            <v/>
          </cell>
          <cell r="BA947" t="str">
            <v/>
          </cell>
          <cell r="BB947" t="str">
            <v/>
          </cell>
          <cell r="BC947" t="str">
            <v/>
          </cell>
        </row>
        <row r="948">
          <cell r="B948" t="str">
            <v>WEARME - Air</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t="str">
            <v/>
          </cell>
          <cell r="AI948" t="str">
            <v/>
          </cell>
          <cell r="AJ948" t="str">
            <v/>
          </cell>
          <cell r="AK948" t="str">
            <v/>
          </cell>
          <cell r="AL948" t="str">
            <v/>
          </cell>
          <cell r="AM948" t="str">
            <v/>
          </cell>
          <cell r="AN948" t="str">
            <v/>
          </cell>
          <cell r="AO948" t="str">
            <v/>
          </cell>
          <cell r="AP948" t="str">
            <v/>
          </cell>
          <cell r="AQ948" t="str">
            <v/>
          </cell>
          <cell r="AR948" t="str">
            <v/>
          </cell>
          <cell r="AS948" t="str">
            <v/>
          </cell>
          <cell r="AT948" t="str">
            <v/>
          </cell>
          <cell r="AU948" t="str">
            <v/>
          </cell>
          <cell r="AV948" t="str">
            <v/>
          </cell>
          <cell r="AW948" t="str">
            <v/>
          </cell>
          <cell r="AX948" t="str">
            <v/>
          </cell>
          <cell r="AY948" t="str">
            <v/>
          </cell>
          <cell r="AZ948" t="str">
            <v/>
          </cell>
          <cell r="BA948" t="str">
            <v/>
          </cell>
          <cell r="BB948" t="str">
            <v/>
          </cell>
          <cell r="BC948" t="str">
            <v/>
          </cell>
        </row>
        <row r="949">
          <cell r="B949" t="str">
            <v>WEARME - Sea</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t="str">
            <v/>
          </cell>
          <cell r="AI949" t="str">
            <v/>
          </cell>
          <cell r="AJ949" t="str">
            <v/>
          </cell>
          <cell r="AK949" t="str">
            <v/>
          </cell>
          <cell r="AL949" t="str">
            <v/>
          </cell>
          <cell r="AM949" t="str">
            <v/>
          </cell>
          <cell r="AN949" t="str">
            <v/>
          </cell>
          <cell r="AO949" t="str">
            <v/>
          </cell>
          <cell r="AP949" t="str">
            <v/>
          </cell>
          <cell r="AQ949" t="str">
            <v/>
          </cell>
          <cell r="AR949" t="str">
            <v/>
          </cell>
          <cell r="AS949" t="str">
            <v/>
          </cell>
          <cell r="AT949" t="str">
            <v/>
          </cell>
          <cell r="AU949" t="str">
            <v/>
          </cell>
          <cell r="AV949" t="str">
            <v/>
          </cell>
          <cell r="AW949" t="str">
            <v/>
          </cell>
          <cell r="AX949" t="str">
            <v/>
          </cell>
          <cell r="AY949" t="str">
            <v/>
          </cell>
          <cell r="AZ949" t="str">
            <v/>
          </cell>
          <cell r="BA949" t="str">
            <v/>
          </cell>
          <cell r="BB949" t="str">
            <v/>
          </cell>
          <cell r="BC949" t="str">
            <v/>
          </cell>
        </row>
        <row r="950">
          <cell r="B950" t="str">
            <v>WODUK - Air</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t="str">
            <v/>
          </cell>
          <cell r="AI950" t="str">
            <v/>
          </cell>
          <cell r="AJ950" t="str">
            <v/>
          </cell>
          <cell r="AK950" t="str">
            <v/>
          </cell>
          <cell r="AL950" t="str">
            <v/>
          </cell>
          <cell r="AM950" t="str">
            <v/>
          </cell>
          <cell r="AN950" t="str">
            <v/>
          </cell>
          <cell r="AO950" t="str">
            <v/>
          </cell>
          <cell r="AP950" t="str">
            <v/>
          </cell>
          <cell r="AQ950" t="str">
            <v/>
          </cell>
          <cell r="AR950" t="str">
            <v/>
          </cell>
          <cell r="AS950" t="str">
            <v/>
          </cell>
          <cell r="AT950" t="str">
            <v/>
          </cell>
          <cell r="AU950" t="str">
            <v/>
          </cell>
          <cell r="AV950" t="str">
            <v/>
          </cell>
          <cell r="AW950" t="str">
            <v/>
          </cell>
          <cell r="AX950" t="str">
            <v/>
          </cell>
          <cell r="AY950" t="str">
            <v/>
          </cell>
          <cell r="AZ950" t="str">
            <v/>
          </cell>
          <cell r="BA950" t="str">
            <v/>
          </cell>
          <cell r="BB950" t="str">
            <v/>
          </cell>
          <cell r="BC950" t="str">
            <v/>
          </cell>
        </row>
        <row r="951">
          <cell r="B951" t="str">
            <v>WODUK - Sea</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t="str">
            <v/>
          </cell>
          <cell r="AI951" t="str">
            <v/>
          </cell>
          <cell r="AJ951" t="str">
            <v/>
          </cell>
          <cell r="AK951" t="str">
            <v/>
          </cell>
          <cell r="AL951" t="str">
            <v/>
          </cell>
          <cell r="AM951" t="str">
            <v/>
          </cell>
          <cell r="AN951" t="str">
            <v/>
          </cell>
          <cell r="AO951" t="str">
            <v/>
          </cell>
          <cell r="AP951" t="str">
            <v/>
          </cell>
          <cell r="AQ951" t="str">
            <v/>
          </cell>
          <cell r="AR951" t="str">
            <v/>
          </cell>
          <cell r="AS951" t="str">
            <v/>
          </cell>
          <cell r="AT951" t="str">
            <v/>
          </cell>
          <cell r="AU951" t="str">
            <v/>
          </cell>
          <cell r="AV951" t="str">
            <v/>
          </cell>
          <cell r="AW951" t="str">
            <v/>
          </cell>
          <cell r="AX951" t="str">
            <v/>
          </cell>
          <cell r="AY951" t="str">
            <v/>
          </cell>
          <cell r="AZ951" t="str">
            <v/>
          </cell>
          <cell r="BA951" t="str">
            <v/>
          </cell>
          <cell r="BB951" t="str">
            <v/>
          </cell>
          <cell r="BC951" t="str">
            <v/>
          </cell>
        </row>
        <row r="952">
          <cell r="B952" t="str">
            <v>WODUS - Air</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t="str">
            <v/>
          </cell>
          <cell r="AI952" t="str">
            <v/>
          </cell>
          <cell r="AJ952" t="str">
            <v/>
          </cell>
          <cell r="AK952" t="str">
            <v/>
          </cell>
          <cell r="AL952" t="str">
            <v/>
          </cell>
          <cell r="AM952" t="str">
            <v/>
          </cell>
          <cell r="AN952" t="str">
            <v/>
          </cell>
          <cell r="AO952" t="str">
            <v/>
          </cell>
          <cell r="AP952" t="str">
            <v/>
          </cell>
          <cell r="AQ952" t="str">
            <v/>
          </cell>
          <cell r="AR952" t="str">
            <v/>
          </cell>
          <cell r="AS952" t="str">
            <v/>
          </cell>
          <cell r="AT952" t="str">
            <v/>
          </cell>
          <cell r="AU952" t="str">
            <v/>
          </cell>
          <cell r="AV952" t="str">
            <v/>
          </cell>
          <cell r="AW952" t="str">
            <v/>
          </cell>
          <cell r="AX952" t="str">
            <v/>
          </cell>
          <cell r="AY952" t="str">
            <v/>
          </cell>
          <cell r="AZ952" t="str">
            <v/>
          </cell>
          <cell r="BA952" t="str">
            <v/>
          </cell>
          <cell r="BB952" t="str">
            <v/>
          </cell>
          <cell r="BC952" t="str">
            <v/>
          </cell>
        </row>
        <row r="953">
          <cell r="B953" t="str">
            <v>WODUS - Sea</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t="str">
            <v/>
          </cell>
          <cell r="AI953" t="str">
            <v/>
          </cell>
          <cell r="AJ953" t="str">
            <v/>
          </cell>
          <cell r="AK953" t="str">
            <v/>
          </cell>
          <cell r="AL953" t="str">
            <v/>
          </cell>
          <cell r="AM953" t="str">
            <v/>
          </cell>
          <cell r="AN953" t="str">
            <v/>
          </cell>
          <cell r="AO953" t="str">
            <v/>
          </cell>
          <cell r="AP953" t="str">
            <v/>
          </cell>
          <cell r="AQ953" t="str">
            <v/>
          </cell>
          <cell r="AR953" t="str">
            <v/>
          </cell>
          <cell r="AS953" t="str">
            <v/>
          </cell>
          <cell r="AT953" t="str">
            <v/>
          </cell>
          <cell r="AU953" t="str">
            <v/>
          </cell>
          <cell r="AV953" t="str">
            <v/>
          </cell>
          <cell r="AW953" t="str">
            <v/>
          </cell>
          <cell r="AX953" t="str">
            <v/>
          </cell>
          <cell r="AY953" t="str">
            <v/>
          </cell>
          <cell r="AZ953" t="str">
            <v/>
          </cell>
          <cell r="BA953" t="str">
            <v/>
          </cell>
          <cell r="BB953" t="str">
            <v/>
          </cell>
          <cell r="BC953" t="str">
            <v/>
          </cell>
        </row>
        <row r="954">
          <cell r="B954" t="str">
            <v>WRNCO - Air</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t="str">
            <v/>
          </cell>
          <cell r="AI954" t="str">
            <v/>
          </cell>
          <cell r="AJ954" t="str">
            <v/>
          </cell>
          <cell r="AK954" t="str">
            <v/>
          </cell>
          <cell r="AL954" t="str">
            <v/>
          </cell>
          <cell r="AM954" t="str">
            <v/>
          </cell>
          <cell r="AN954" t="str">
            <v/>
          </cell>
          <cell r="AO954" t="str">
            <v/>
          </cell>
          <cell r="AP954" t="str">
            <v/>
          </cell>
          <cell r="AQ954" t="str">
            <v/>
          </cell>
          <cell r="AR954" t="str">
            <v/>
          </cell>
          <cell r="AS954" t="str">
            <v/>
          </cell>
          <cell r="AT954" t="str">
            <v/>
          </cell>
          <cell r="AU954" t="str">
            <v/>
          </cell>
          <cell r="AV954" t="str">
            <v/>
          </cell>
          <cell r="AW954" t="str">
            <v/>
          </cell>
          <cell r="AX954" t="str">
            <v/>
          </cell>
          <cell r="AY954" t="str">
            <v/>
          </cell>
          <cell r="AZ954" t="str">
            <v/>
          </cell>
          <cell r="BA954" t="str">
            <v/>
          </cell>
          <cell r="BB954" t="str">
            <v/>
          </cell>
          <cell r="BC954" t="str">
            <v/>
          </cell>
        </row>
        <row r="955">
          <cell r="B955" t="str">
            <v>WRNCO - Sea</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t="str">
            <v/>
          </cell>
          <cell r="AI955" t="str">
            <v/>
          </cell>
          <cell r="AJ955" t="str">
            <v/>
          </cell>
          <cell r="AK955" t="str">
            <v/>
          </cell>
          <cell r="AL955" t="str">
            <v/>
          </cell>
          <cell r="AM955" t="str">
            <v/>
          </cell>
          <cell r="AN955" t="str">
            <v/>
          </cell>
          <cell r="AO955" t="str">
            <v/>
          </cell>
          <cell r="AP955" t="str">
            <v/>
          </cell>
          <cell r="AQ955" t="str">
            <v/>
          </cell>
          <cell r="AR955" t="str">
            <v/>
          </cell>
          <cell r="AS955" t="str">
            <v/>
          </cell>
          <cell r="AT955" t="str">
            <v/>
          </cell>
          <cell r="AU955" t="str">
            <v/>
          </cell>
          <cell r="AV955" t="str">
            <v/>
          </cell>
          <cell r="AW955" t="str">
            <v/>
          </cell>
          <cell r="AX955" t="str">
            <v/>
          </cell>
          <cell r="AY955" t="str">
            <v/>
          </cell>
          <cell r="AZ955" t="str">
            <v/>
          </cell>
          <cell r="BA955" t="str">
            <v/>
          </cell>
          <cell r="BB955" t="str">
            <v/>
          </cell>
          <cell r="BC955" t="str">
            <v/>
          </cell>
        </row>
        <row r="956">
          <cell r="B956" t="str">
            <v>WWIW - Air</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t="str">
            <v/>
          </cell>
          <cell r="AI956" t="str">
            <v/>
          </cell>
          <cell r="AJ956" t="str">
            <v/>
          </cell>
          <cell r="AK956" t="str">
            <v/>
          </cell>
          <cell r="AL956" t="str">
            <v/>
          </cell>
          <cell r="AM956" t="str">
            <v/>
          </cell>
          <cell r="AN956" t="str">
            <v/>
          </cell>
          <cell r="AO956" t="str">
            <v/>
          </cell>
          <cell r="AP956" t="str">
            <v/>
          </cell>
          <cell r="AQ956" t="str">
            <v/>
          </cell>
          <cell r="AR956" t="str">
            <v/>
          </cell>
          <cell r="AS956" t="str">
            <v/>
          </cell>
          <cell r="AT956" t="str">
            <v/>
          </cell>
          <cell r="AU956" t="str">
            <v/>
          </cell>
          <cell r="AV956" t="str">
            <v/>
          </cell>
          <cell r="AW956" t="str">
            <v/>
          </cell>
          <cell r="AX956" t="str">
            <v/>
          </cell>
          <cell r="AY956" t="str">
            <v/>
          </cell>
          <cell r="AZ956" t="str">
            <v/>
          </cell>
          <cell r="BA956" t="str">
            <v/>
          </cell>
          <cell r="BB956" t="str">
            <v/>
          </cell>
          <cell r="BC956" t="str">
            <v/>
          </cell>
        </row>
        <row r="957">
          <cell r="B957" t="str">
            <v>WWIW - Sea</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3</v>
          </cell>
          <cell r="Y957">
            <v>3</v>
          </cell>
          <cell r="Z957">
            <v>1</v>
          </cell>
          <cell r="AA957">
            <v>2</v>
          </cell>
          <cell r="AB957">
            <v>0</v>
          </cell>
          <cell r="AC957">
            <v>0</v>
          </cell>
          <cell r="AD957">
            <v>3</v>
          </cell>
          <cell r="AE957">
            <v>0</v>
          </cell>
          <cell r="AF957">
            <v>0</v>
          </cell>
          <cell r="AG957">
            <v>0</v>
          </cell>
          <cell r="AH957" t="str">
            <v/>
          </cell>
          <cell r="AI957" t="str">
            <v/>
          </cell>
          <cell r="AJ957" t="str">
            <v/>
          </cell>
          <cell r="AK957" t="str">
            <v/>
          </cell>
          <cell r="AL957" t="str">
            <v/>
          </cell>
          <cell r="AM957" t="str">
            <v/>
          </cell>
          <cell r="AN957" t="str">
            <v/>
          </cell>
          <cell r="AO957" t="str">
            <v/>
          </cell>
          <cell r="AP957" t="str">
            <v/>
          </cell>
          <cell r="AQ957" t="str">
            <v/>
          </cell>
          <cell r="AR957" t="str">
            <v/>
          </cell>
          <cell r="AS957" t="str">
            <v/>
          </cell>
          <cell r="AT957" t="str">
            <v/>
          </cell>
          <cell r="AU957" t="str">
            <v/>
          </cell>
          <cell r="AV957" t="str">
            <v/>
          </cell>
          <cell r="AW957" t="str">
            <v/>
          </cell>
          <cell r="AX957" t="str">
            <v/>
          </cell>
          <cell r="AY957" t="str">
            <v/>
          </cell>
          <cell r="AZ957" t="str">
            <v/>
          </cell>
          <cell r="BA957" t="str">
            <v/>
          </cell>
          <cell r="BB957" t="str">
            <v/>
          </cell>
          <cell r="BC957" t="str">
            <v/>
          </cell>
        </row>
        <row r="958">
          <cell r="B958" t="str">
            <v>WWIWF - Air</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t="str">
            <v/>
          </cell>
          <cell r="AI958" t="str">
            <v/>
          </cell>
          <cell r="AJ958" t="str">
            <v/>
          </cell>
          <cell r="AK958" t="str">
            <v/>
          </cell>
          <cell r="AL958" t="str">
            <v/>
          </cell>
          <cell r="AM958" t="str">
            <v/>
          </cell>
          <cell r="AN958" t="str">
            <v/>
          </cell>
          <cell r="AO958" t="str">
            <v/>
          </cell>
          <cell r="AP958" t="str">
            <v/>
          </cell>
          <cell r="AQ958" t="str">
            <v/>
          </cell>
          <cell r="AR958" t="str">
            <v/>
          </cell>
          <cell r="AS958" t="str">
            <v/>
          </cell>
          <cell r="AT958" t="str">
            <v/>
          </cell>
          <cell r="AU958" t="str">
            <v/>
          </cell>
          <cell r="AV958" t="str">
            <v/>
          </cell>
          <cell r="AW958" t="str">
            <v/>
          </cell>
          <cell r="AX958" t="str">
            <v/>
          </cell>
          <cell r="AY958" t="str">
            <v/>
          </cell>
          <cell r="AZ958" t="str">
            <v/>
          </cell>
          <cell r="BA958" t="str">
            <v/>
          </cell>
          <cell r="BB958" t="str">
            <v/>
          </cell>
          <cell r="BC958" t="str">
            <v/>
          </cell>
        </row>
        <row r="959">
          <cell r="B959" t="str">
            <v>WWIWF - Sea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t="str">
            <v/>
          </cell>
          <cell r="AI959" t="str">
            <v/>
          </cell>
          <cell r="AJ959" t="str">
            <v/>
          </cell>
          <cell r="AK959" t="str">
            <v/>
          </cell>
          <cell r="AL959" t="str">
            <v/>
          </cell>
          <cell r="AM959" t="str">
            <v/>
          </cell>
          <cell r="AN959" t="str">
            <v/>
          </cell>
          <cell r="AO959" t="str">
            <v/>
          </cell>
          <cell r="AP959" t="str">
            <v/>
          </cell>
          <cell r="AQ959" t="str">
            <v/>
          </cell>
          <cell r="AR959" t="str">
            <v/>
          </cell>
          <cell r="AS959" t="str">
            <v/>
          </cell>
          <cell r="AT959" t="str">
            <v/>
          </cell>
          <cell r="AU959" t="str">
            <v/>
          </cell>
          <cell r="AV959" t="str">
            <v/>
          </cell>
          <cell r="AW959" t="str">
            <v/>
          </cell>
          <cell r="AX959" t="str">
            <v/>
          </cell>
          <cell r="AY959" t="str">
            <v/>
          </cell>
          <cell r="AZ959" t="str">
            <v/>
          </cell>
          <cell r="BA959" t="str">
            <v/>
          </cell>
          <cell r="BB959" t="str">
            <v/>
          </cell>
          <cell r="BC959" t="str">
            <v/>
          </cell>
        </row>
        <row r="960">
          <cell r="B960" t="str">
            <v>WYNBRG - Air</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t="str">
            <v/>
          </cell>
          <cell r="AI960" t="str">
            <v/>
          </cell>
          <cell r="AJ960" t="str">
            <v/>
          </cell>
          <cell r="AK960" t="str">
            <v/>
          </cell>
          <cell r="AL960" t="str">
            <v/>
          </cell>
          <cell r="AM960" t="str">
            <v/>
          </cell>
          <cell r="AN960" t="str">
            <v/>
          </cell>
          <cell r="AO960" t="str">
            <v/>
          </cell>
          <cell r="AP960" t="str">
            <v/>
          </cell>
          <cell r="AQ960" t="str">
            <v/>
          </cell>
          <cell r="AR960" t="str">
            <v/>
          </cell>
          <cell r="AS960" t="str">
            <v/>
          </cell>
          <cell r="AT960" t="str">
            <v/>
          </cell>
          <cell r="AU960" t="str">
            <v/>
          </cell>
          <cell r="AV960" t="str">
            <v/>
          </cell>
          <cell r="AW960" t="str">
            <v/>
          </cell>
          <cell r="AX960" t="str">
            <v/>
          </cell>
          <cell r="AY960" t="str">
            <v/>
          </cell>
          <cell r="AZ960" t="str">
            <v/>
          </cell>
          <cell r="BA960" t="str">
            <v/>
          </cell>
          <cell r="BB960" t="str">
            <v/>
          </cell>
          <cell r="BC960" t="str">
            <v/>
          </cell>
        </row>
        <row r="961">
          <cell r="B961" t="str">
            <v>WYNBRG - Sea</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t="str">
            <v/>
          </cell>
          <cell r="AI961" t="str">
            <v/>
          </cell>
          <cell r="AJ961" t="str">
            <v/>
          </cell>
          <cell r="AK961" t="str">
            <v/>
          </cell>
          <cell r="AL961" t="str">
            <v/>
          </cell>
          <cell r="AM961" t="str">
            <v/>
          </cell>
          <cell r="AN961" t="str">
            <v/>
          </cell>
          <cell r="AO961" t="str">
            <v/>
          </cell>
          <cell r="AP961" t="str">
            <v/>
          </cell>
          <cell r="AQ961" t="str">
            <v/>
          </cell>
          <cell r="AR961" t="str">
            <v/>
          </cell>
          <cell r="AS961" t="str">
            <v/>
          </cell>
          <cell r="AT961" t="str">
            <v/>
          </cell>
          <cell r="AU961" t="str">
            <v/>
          </cell>
          <cell r="AV961" t="str">
            <v/>
          </cell>
          <cell r="AW961" t="str">
            <v/>
          </cell>
          <cell r="AX961" t="str">
            <v/>
          </cell>
          <cell r="AY961" t="str">
            <v/>
          </cell>
          <cell r="AZ961" t="str">
            <v/>
          </cell>
          <cell r="BA961" t="str">
            <v/>
          </cell>
          <cell r="BB961" t="str">
            <v/>
          </cell>
          <cell r="BC961" t="str">
            <v/>
          </cell>
        </row>
        <row r="962">
          <cell r="B962" t="str">
            <v>X1SPEQ - Air</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t="str">
            <v/>
          </cell>
          <cell r="AI962" t="str">
            <v/>
          </cell>
          <cell r="AJ962" t="str">
            <v/>
          </cell>
          <cell r="AK962" t="str">
            <v/>
          </cell>
          <cell r="AL962" t="str">
            <v/>
          </cell>
          <cell r="AM962" t="str">
            <v/>
          </cell>
          <cell r="AN962" t="str">
            <v/>
          </cell>
          <cell r="AO962" t="str">
            <v/>
          </cell>
          <cell r="AP962" t="str">
            <v/>
          </cell>
          <cell r="AQ962" t="str">
            <v/>
          </cell>
          <cell r="AR962" t="str">
            <v/>
          </cell>
          <cell r="AS962" t="str">
            <v/>
          </cell>
          <cell r="AT962" t="str">
            <v/>
          </cell>
          <cell r="AU962" t="str">
            <v/>
          </cell>
          <cell r="AV962" t="str">
            <v/>
          </cell>
          <cell r="AW962" t="str">
            <v/>
          </cell>
          <cell r="AX962" t="str">
            <v/>
          </cell>
          <cell r="AY962" t="str">
            <v/>
          </cell>
          <cell r="AZ962" t="str">
            <v/>
          </cell>
          <cell r="BA962" t="str">
            <v/>
          </cell>
          <cell r="BB962" t="str">
            <v/>
          </cell>
          <cell r="BC962" t="str">
            <v/>
          </cell>
        </row>
        <row r="963">
          <cell r="B963" t="str">
            <v>X1SPEQ - Sea</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t="str">
            <v/>
          </cell>
          <cell r="AI963" t="str">
            <v/>
          </cell>
          <cell r="AJ963" t="str">
            <v/>
          </cell>
          <cell r="AK963" t="str">
            <v/>
          </cell>
          <cell r="AL963" t="str">
            <v/>
          </cell>
          <cell r="AM963" t="str">
            <v/>
          </cell>
          <cell r="AN963" t="str">
            <v/>
          </cell>
          <cell r="AO963" t="str">
            <v/>
          </cell>
          <cell r="AP963" t="str">
            <v/>
          </cell>
          <cell r="AQ963" t="str">
            <v/>
          </cell>
          <cell r="AR963" t="str">
            <v/>
          </cell>
          <cell r="AS963" t="str">
            <v/>
          </cell>
          <cell r="AT963" t="str">
            <v/>
          </cell>
          <cell r="AU963" t="str">
            <v/>
          </cell>
          <cell r="AV963" t="str">
            <v/>
          </cell>
          <cell r="AW963" t="str">
            <v/>
          </cell>
          <cell r="AX963" t="str">
            <v/>
          </cell>
          <cell r="AY963" t="str">
            <v/>
          </cell>
          <cell r="AZ963" t="str">
            <v/>
          </cell>
          <cell r="BA963" t="str">
            <v/>
          </cell>
          <cell r="BB963" t="str">
            <v/>
          </cell>
          <cell r="BC963" t="str">
            <v/>
          </cell>
        </row>
        <row r="964">
          <cell r="B964" t="str">
            <v>X2BAL - Air</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t="str">
            <v/>
          </cell>
          <cell r="AI964" t="str">
            <v/>
          </cell>
          <cell r="AJ964" t="str">
            <v/>
          </cell>
          <cell r="AK964" t="str">
            <v/>
          </cell>
          <cell r="AL964" t="str">
            <v/>
          </cell>
          <cell r="AM964" t="str">
            <v/>
          </cell>
          <cell r="AN964" t="str">
            <v/>
          </cell>
          <cell r="AO964" t="str">
            <v/>
          </cell>
          <cell r="AP964" t="str">
            <v/>
          </cell>
          <cell r="AQ964" t="str">
            <v/>
          </cell>
          <cell r="AR964" t="str">
            <v/>
          </cell>
          <cell r="AS964" t="str">
            <v/>
          </cell>
          <cell r="AT964" t="str">
            <v/>
          </cell>
          <cell r="AU964" t="str">
            <v/>
          </cell>
          <cell r="AV964" t="str">
            <v/>
          </cell>
          <cell r="AW964" t="str">
            <v/>
          </cell>
          <cell r="AX964" t="str">
            <v/>
          </cell>
          <cell r="AY964" t="str">
            <v/>
          </cell>
          <cell r="AZ964" t="str">
            <v/>
          </cell>
          <cell r="BA964" t="str">
            <v/>
          </cell>
          <cell r="BB964" t="str">
            <v/>
          </cell>
          <cell r="BC964" t="str">
            <v/>
          </cell>
        </row>
        <row r="965">
          <cell r="B965" t="str">
            <v>X2BAL - Sea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t="str">
            <v/>
          </cell>
          <cell r="AI965" t="str">
            <v/>
          </cell>
          <cell r="AJ965" t="str">
            <v/>
          </cell>
          <cell r="AK965" t="str">
            <v/>
          </cell>
          <cell r="AL965" t="str">
            <v/>
          </cell>
          <cell r="AM965" t="str">
            <v/>
          </cell>
          <cell r="AN965" t="str">
            <v/>
          </cell>
          <cell r="AO965" t="str">
            <v/>
          </cell>
          <cell r="AP965" t="str">
            <v/>
          </cell>
          <cell r="AQ965" t="str">
            <v/>
          </cell>
          <cell r="AR965" t="str">
            <v/>
          </cell>
          <cell r="AS965" t="str">
            <v/>
          </cell>
          <cell r="AT965" t="str">
            <v/>
          </cell>
          <cell r="AU965" t="str">
            <v/>
          </cell>
          <cell r="AV965" t="str">
            <v/>
          </cell>
          <cell r="AW965" t="str">
            <v/>
          </cell>
          <cell r="AX965" t="str">
            <v/>
          </cell>
          <cell r="AY965" t="str">
            <v/>
          </cell>
          <cell r="AZ965" t="str">
            <v/>
          </cell>
          <cell r="BA965" t="str">
            <v/>
          </cell>
          <cell r="BB965" t="str">
            <v/>
          </cell>
          <cell r="BC965" t="str">
            <v/>
          </cell>
        </row>
        <row r="966">
          <cell r="B966" t="str">
            <v>X2BECK - Air</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t="str">
            <v/>
          </cell>
          <cell r="AI966" t="str">
            <v/>
          </cell>
          <cell r="AJ966" t="str">
            <v/>
          </cell>
          <cell r="AK966" t="str">
            <v/>
          </cell>
          <cell r="AL966" t="str">
            <v/>
          </cell>
          <cell r="AM966" t="str">
            <v/>
          </cell>
          <cell r="AN966" t="str">
            <v/>
          </cell>
          <cell r="AO966" t="str">
            <v/>
          </cell>
          <cell r="AP966" t="str">
            <v/>
          </cell>
          <cell r="AQ966" t="str">
            <v/>
          </cell>
          <cell r="AR966" t="str">
            <v/>
          </cell>
          <cell r="AS966" t="str">
            <v/>
          </cell>
          <cell r="AT966" t="str">
            <v/>
          </cell>
          <cell r="AU966" t="str">
            <v/>
          </cell>
          <cell r="AV966" t="str">
            <v/>
          </cell>
          <cell r="AW966" t="str">
            <v/>
          </cell>
          <cell r="AX966" t="str">
            <v/>
          </cell>
          <cell r="AY966" t="str">
            <v/>
          </cell>
          <cell r="AZ966" t="str">
            <v/>
          </cell>
          <cell r="BA966" t="str">
            <v/>
          </cell>
          <cell r="BB966" t="str">
            <v/>
          </cell>
          <cell r="BC966" t="str">
            <v/>
          </cell>
        </row>
        <row r="967">
          <cell r="B967" t="str">
            <v>X2BECK - Sea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t="str">
            <v/>
          </cell>
          <cell r="AI967" t="str">
            <v/>
          </cell>
          <cell r="AJ967" t="str">
            <v/>
          </cell>
          <cell r="AK967" t="str">
            <v/>
          </cell>
          <cell r="AL967" t="str">
            <v/>
          </cell>
          <cell r="AM967" t="str">
            <v/>
          </cell>
          <cell r="AN967" t="str">
            <v/>
          </cell>
          <cell r="AO967" t="str">
            <v/>
          </cell>
          <cell r="AP967" t="str">
            <v/>
          </cell>
          <cell r="AQ967" t="str">
            <v/>
          </cell>
          <cell r="AR967" t="str">
            <v/>
          </cell>
          <cell r="AS967" t="str">
            <v/>
          </cell>
          <cell r="AT967" t="str">
            <v/>
          </cell>
          <cell r="AU967" t="str">
            <v/>
          </cell>
          <cell r="AV967" t="str">
            <v/>
          </cell>
          <cell r="AW967" t="str">
            <v/>
          </cell>
          <cell r="AX967" t="str">
            <v/>
          </cell>
          <cell r="AY967" t="str">
            <v/>
          </cell>
          <cell r="AZ967" t="str">
            <v/>
          </cell>
          <cell r="BA967" t="str">
            <v/>
          </cell>
          <cell r="BB967" t="str">
            <v/>
          </cell>
          <cell r="BC967" t="str">
            <v/>
          </cell>
        </row>
        <row r="968">
          <cell r="B968" t="str">
            <v>X2DISP - Air</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t="str">
            <v/>
          </cell>
          <cell r="AI968" t="str">
            <v/>
          </cell>
          <cell r="AJ968" t="str">
            <v/>
          </cell>
          <cell r="AK968" t="str">
            <v/>
          </cell>
          <cell r="AL968" t="str">
            <v/>
          </cell>
          <cell r="AM968" t="str">
            <v/>
          </cell>
          <cell r="AN968" t="str">
            <v/>
          </cell>
          <cell r="AO968" t="str">
            <v/>
          </cell>
          <cell r="AP968" t="str">
            <v/>
          </cell>
          <cell r="AQ968" t="str">
            <v/>
          </cell>
          <cell r="AR968" t="str">
            <v/>
          </cell>
          <cell r="AS968" t="str">
            <v/>
          </cell>
          <cell r="AT968" t="str">
            <v/>
          </cell>
          <cell r="AU968" t="str">
            <v/>
          </cell>
          <cell r="AV968" t="str">
            <v/>
          </cell>
          <cell r="AW968" t="str">
            <v/>
          </cell>
          <cell r="AX968" t="str">
            <v/>
          </cell>
          <cell r="AY968" t="str">
            <v/>
          </cell>
          <cell r="AZ968" t="str">
            <v/>
          </cell>
          <cell r="BA968" t="str">
            <v/>
          </cell>
          <cell r="BB968" t="str">
            <v/>
          </cell>
          <cell r="BC968" t="str">
            <v/>
          </cell>
        </row>
        <row r="969">
          <cell r="B969" t="str">
            <v>X2DISP - Sea</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t="str">
            <v/>
          </cell>
          <cell r="AI969" t="str">
            <v/>
          </cell>
          <cell r="AJ969" t="str">
            <v/>
          </cell>
          <cell r="AK969" t="str">
            <v/>
          </cell>
          <cell r="AL969" t="str">
            <v/>
          </cell>
          <cell r="AM969" t="str">
            <v/>
          </cell>
          <cell r="AN969" t="str">
            <v/>
          </cell>
          <cell r="AO969" t="str">
            <v/>
          </cell>
          <cell r="AP969" t="str">
            <v/>
          </cell>
          <cell r="AQ969" t="str">
            <v/>
          </cell>
          <cell r="AR969" t="str">
            <v/>
          </cell>
          <cell r="AS969" t="str">
            <v/>
          </cell>
          <cell r="AT969" t="str">
            <v/>
          </cell>
          <cell r="AU969" t="str">
            <v/>
          </cell>
          <cell r="AV969" t="str">
            <v/>
          </cell>
          <cell r="AW969" t="str">
            <v/>
          </cell>
          <cell r="AX969" t="str">
            <v/>
          </cell>
          <cell r="AY969" t="str">
            <v/>
          </cell>
          <cell r="AZ969" t="str">
            <v/>
          </cell>
          <cell r="BA969" t="str">
            <v/>
          </cell>
          <cell r="BB969" t="str">
            <v/>
          </cell>
          <cell r="BC969" t="str">
            <v/>
          </cell>
        </row>
        <row r="970">
          <cell r="B970" t="str">
            <v>X2FORD - Air</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t="str">
            <v/>
          </cell>
          <cell r="AI970" t="str">
            <v/>
          </cell>
          <cell r="AJ970" t="str">
            <v/>
          </cell>
          <cell r="AK970" t="str">
            <v/>
          </cell>
          <cell r="AL970" t="str">
            <v/>
          </cell>
          <cell r="AM970" t="str">
            <v/>
          </cell>
          <cell r="AN970" t="str">
            <v/>
          </cell>
          <cell r="AO970" t="str">
            <v/>
          </cell>
          <cell r="AP970" t="str">
            <v/>
          </cell>
          <cell r="AQ970" t="str">
            <v/>
          </cell>
          <cell r="AR970" t="str">
            <v/>
          </cell>
          <cell r="AS970" t="str">
            <v/>
          </cell>
          <cell r="AT970" t="str">
            <v/>
          </cell>
          <cell r="AU970" t="str">
            <v/>
          </cell>
          <cell r="AV970" t="str">
            <v/>
          </cell>
          <cell r="AW970" t="str">
            <v/>
          </cell>
          <cell r="AX970" t="str">
            <v/>
          </cell>
          <cell r="AY970" t="str">
            <v/>
          </cell>
          <cell r="AZ970" t="str">
            <v/>
          </cell>
          <cell r="BA970" t="str">
            <v/>
          </cell>
          <cell r="BB970" t="str">
            <v/>
          </cell>
          <cell r="BC970" t="str">
            <v/>
          </cell>
        </row>
        <row r="971">
          <cell r="B971" t="str">
            <v>X2FORD - Sea</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t="str">
            <v/>
          </cell>
          <cell r="AI971" t="str">
            <v/>
          </cell>
          <cell r="AJ971" t="str">
            <v/>
          </cell>
          <cell r="AK971" t="str">
            <v/>
          </cell>
          <cell r="AL971" t="str">
            <v/>
          </cell>
          <cell r="AM971" t="str">
            <v/>
          </cell>
          <cell r="AN971" t="str">
            <v/>
          </cell>
          <cell r="AO971" t="str">
            <v/>
          </cell>
          <cell r="AP971" t="str">
            <v/>
          </cell>
          <cell r="AQ971" t="str">
            <v/>
          </cell>
          <cell r="AR971" t="str">
            <v/>
          </cell>
          <cell r="AS971" t="str">
            <v/>
          </cell>
          <cell r="AT971" t="str">
            <v/>
          </cell>
          <cell r="AU971" t="str">
            <v/>
          </cell>
          <cell r="AV971" t="str">
            <v/>
          </cell>
          <cell r="AW971" t="str">
            <v/>
          </cell>
          <cell r="AX971" t="str">
            <v/>
          </cell>
          <cell r="AY971" t="str">
            <v/>
          </cell>
          <cell r="AZ971" t="str">
            <v/>
          </cell>
          <cell r="BA971" t="str">
            <v/>
          </cell>
          <cell r="BB971" t="str">
            <v/>
          </cell>
          <cell r="BC971" t="str">
            <v/>
          </cell>
        </row>
        <row r="972">
          <cell r="B972" t="str">
            <v>X2GEL - Air</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t="str">
            <v/>
          </cell>
          <cell r="AI972" t="str">
            <v/>
          </cell>
          <cell r="AJ972" t="str">
            <v/>
          </cell>
          <cell r="AK972" t="str">
            <v/>
          </cell>
          <cell r="AL972" t="str">
            <v/>
          </cell>
          <cell r="AM972" t="str">
            <v/>
          </cell>
          <cell r="AN972" t="str">
            <v/>
          </cell>
          <cell r="AO972" t="str">
            <v/>
          </cell>
          <cell r="AP972" t="str">
            <v/>
          </cell>
          <cell r="AQ972" t="str">
            <v/>
          </cell>
          <cell r="AR972" t="str">
            <v/>
          </cell>
          <cell r="AS972" t="str">
            <v/>
          </cell>
          <cell r="AT972" t="str">
            <v/>
          </cell>
          <cell r="AU972" t="str">
            <v/>
          </cell>
          <cell r="AV972" t="str">
            <v/>
          </cell>
          <cell r="AW972" t="str">
            <v/>
          </cell>
          <cell r="AX972" t="str">
            <v/>
          </cell>
          <cell r="AY972" t="str">
            <v/>
          </cell>
          <cell r="AZ972" t="str">
            <v/>
          </cell>
          <cell r="BA972" t="str">
            <v/>
          </cell>
          <cell r="BB972" t="str">
            <v/>
          </cell>
          <cell r="BC972" t="str">
            <v/>
          </cell>
        </row>
        <row r="973">
          <cell r="B973" t="str">
            <v>X2GEL - Sea</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t="str">
            <v/>
          </cell>
          <cell r="AI973" t="str">
            <v/>
          </cell>
          <cell r="AJ973" t="str">
            <v/>
          </cell>
          <cell r="AK973" t="str">
            <v/>
          </cell>
          <cell r="AL973" t="str">
            <v/>
          </cell>
          <cell r="AM973" t="str">
            <v/>
          </cell>
          <cell r="AN973" t="str">
            <v/>
          </cell>
          <cell r="AO973" t="str">
            <v/>
          </cell>
          <cell r="AP973" t="str">
            <v/>
          </cell>
          <cell r="AQ973" t="str">
            <v/>
          </cell>
          <cell r="AR973" t="str">
            <v/>
          </cell>
          <cell r="AS973" t="str">
            <v/>
          </cell>
          <cell r="AT973" t="str">
            <v/>
          </cell>
          <cell r="AU973" t="str">
            <v/>
          </cell>
          <cell r="AV973" t="str">
            <v/>
          </cell>
          <cell r="AW973" t="str">
            <v/>
          </cell>
          <cell r="AX973" t="str">
            <v/>
          </cell>
          <cell r="AY973" t="str">
            <v/>
          </cell>
          <cell r="AZ973" t="str">
            <v/>
          </cell>
          <cell r="BA973" t="str">
            <v/>
          </cell>
          <cell r="BB973" t="str">
            <v/>
          </cell>
          <cell r="BC973" t="str">
            <v/>
          </cell>
        </row>
        <row r="974">
          <cell r="B974" t="str">
            <v>X2SMCO - Air</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t="str">
            <v/>
          </cell>
          <cell r="AI974" t="str">
            <v/>
          </cell>
          <cell r="AJ974" t="str">
            <v/>
          </cell>
          <cell r="AK974" t="str">
            <v/>
          </cell>
          <cell r="AL974" t="str">
            <v/>
          </cell>
          <cell r="AM974" t="str">
            <v/>
          </cell>
          <cell r="AN974" t="str">
            <v/>
          </cell>
          <cell r="AO974" t="str">
            <v/>
          </cell>
          <cell r="AP974" t="str">
            <v/>
          </cell>
          <cell r="AQ974" t="str">
            <v/>
          </cell>
          <cell r="AR974" t="str">
            <v/>
          </cell>
          <cell r="AS974" t="str">
            <v/>
          </cell>
          <cell r="AT974" t="str">
            <v/>
          </cell>
          <cell r="AU974" t="str">
            <v/>
          </cell>
          <cell r="AV974" t="str">
            <v/>
          </cell>
          <cell r="AW974" t="str">
            <v/>
          </cell>
          <cell r="AX974" t="str">
            <v/>
          </cell>
          <cell r="AY974" t="str">
            <v/>
          </cell>
          <cell r="AZ974" t="str">
            <v/>
          </cell>
          <cell r="BA974" t="str">
            <v/>
          </cell>
          <cell r="BB974" t="str">
            <v/>
          </cell>
          <cell r="BC974" t="str">
            <v/>
          </cell>
        </row>
        <row r="975">
          <cell r="B975" t="str">
            <v>X2SMCO - Sea</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t="str">
            <v/>
          </cell>
          <cell r="AI975" t="str">
            <v/>
          </cell>
          <cell r="AJ975" t="str">
            <v/>
          </cell>
          <cell r="AK975" t="str">
            <v/>
          </cell>
          <cell r="AL975" t="str">
            <v/>
          </cell>
          <cell r="AM975" t="str">
            <v/>
          </cell>
          <cell r="AN975" t="str">
            <v/>
          </cell>
          <cell r="AO975" t="str">
            <v/>
          </cell>
          <cell r="AP975" t="str">
            <v/>
          </cell>
          <cell r="AQ975" t="str">
            <v/>
          </cell>
          <cell r="AR975" t="str">
            <v/>
          </cell>
          <cell r="AS975" t="str">
            <v/>
          </cell>
          <cell r="AT975" t="str">
            <v/>
          </cell>
          <cell r="AU975" t="str">
            <v/>
          </cell>
          <cell r="AV975" t="str">
            <v/>
          </cell>
          <cell r="AW975" t="str">
            <v/>
          </cell>
          <cell r="AX975" t="str">
            <v/>
          </cell>
          <cell r="AY975" t="str">
            <v/>
          </cell>
          <cell r="AZ975" t="str">
            <v/>
          </cell>
          <cell r="BA975" t="str">
            <v/>
          </cell>
          <cell r="BB975" t="str">
            <v/>
          </cell>
          <cell r="BC975" t="str">
            <v/>
          </cell>
        </row>
        <row r="976">
          <cell r="B976" t="str">
            <v>X2SPOR - Air</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t="str">
            <v/>
          </cell>
          <cell r="AI976" t="str">
            <v/>
          </cell>
          <cell r="AJ976" t="str">
            <v/>
          </cell>
          <cell r="AK976" t="str">
            <v/>
          </cell>
          <cell r="AL976" t="str">
            <v/>
          </cell>
          <cell r="AM976" t="str">
            <v/>
          </cell>
          <cell r="AN976" t="str">
            <v/>
          </cell>
          <cell r="AO976" t="str">
            <v/>
          </cell>
          <cell r="AP976" t="str">
            <v/>
          </cell>
          <cell r="AQ976" t="str">
            <v/>
          </cell>
          <cell r="AR976" t="str">
            <v/>
          </cell>
          <cell r="AS976" t="str">
            <v/>
          </cell>
          <cell r="AT976" t="str">
            <v/>
          </cell>
          <cell r="AU976" t="str">
            <v/>
          </cell>
          <cell r="AV976" t="str">
            <v/>
          </cell>
          <cell r="AW976" t="str">
            <v/>
          </cell>
          <cell r="AX976" t="str">
            <v/>
          </cell>
          <cell r="AY976" t="str">
            <v/>
          </cell>
          <cell r="AZ976" t="str">
            <v/>
          </cell>
          <cell r="BA976" t="str">
            <v/>
          </cell>
          <cell r="BB976" t="str">
            <v/>
          </cell>
          <cell r="BC976" t="str">
            <v/>
          </cell>
        </row>
        <row r="977">
          <cell r="B977" t="str">
            <v>X2SPOR - Sea</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t="str">
            <v/>
          </cell>
          <cell r="AI977" t="str">
            <v/>
          </cell>
          <cell r="AJ977" t="str">
            <v/>
          </cell>
          <cell r="AK977" t="str">
            <v/>
          </cell>
          <cell r="AL977" t="str">
            <v/>
          </cell>
          <cell r="AM977" t="str">
            <v/>
          </cell>
          <cell r="AN977" t="str">
            <v/>
          </cell>
          <cell r="AO977" t="str">
            <v/>
          </cell>
          <cell r="AP977" t="str">
            <v/>
          </cell>
          <cell r="AQ977" t="str">
            <v/>
          </cell>
          <cell r="AR977" t="str">
            <v/>
          </cell>
          <cell r="AS977" t="str">
            <v/>
          </cell>
          <cell r="AT977" t="str">
            <v/>
          </cell>
          <cell r="AU977" t="str">
            <v/>
          </cell>
          <cell r="AV977" t="str">
            <v/>
          </cell>
          <cell r="AW977" t="str">
            <v/>
          </cell>
          <cell r="AX977" t="str">
            <v/>
          </cell>
          <cell r="AY977" t="str">
            <v/>
          </cell>
          <cell r="AZ977" t="str">
            <v/>
          </cell>
          <cell r="BA977" t="str">
            <v/>
          </cell>
          <cell r="BB977" t="str">
            <v/>
          </cell>
          <cell r="BC977" t="str">
            <v/>
          </cell>
        </row>
        <row r="978">
          <cell r="B978" t="str">
            <v>X2TTPL - Air</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t="str">
            <v/>
          </cell>
          <cell r="AI978" t="str">
            <v/>
          </cell>
          <cell r="AJ978" t="str">
            <v/>
          </cell>
          <cell r="AK978" t="str">
            <v/>
          </cell>
          <cell r="AL978" t="str">
            <v/>
          </cell>
          <cell r="AM978" t="str">
            <v/>
          </cell>
          <cell r="AN978" t="str">
            <v/>
          </cell>
          <cell r="AO978" t="str">
            <v/>
          </cell>
          <cell r="AP978" t="str">
            <v/>
          </cell>
          <cell r="AQ978" t="str">
            <v/>
          </cell>
          <cell r="AR978" t="str">
            <v/>
          </cell>
          <cell r="AS978" t="str">
            <v/>
          </cell>
          <cell r="AT978" t="str">
            <v/>
          </cell>
          <cell r="AU978" t="str">
            <v/>
          </cell>
          <cell r="AV978" t="str">
            <v/>
          </cell>
          <cell r="AW978" t="str">
            <v/>
          </cell>
          <cell r="AX978" t="str">
            <v/>
          </cell>
          <cell r="AY978" t="str">
            <v/>
          </cell>
          <cell r="AZ978" t="str">
            <v/>
          </cell>
          <cell r="BA978" t="str">
            <v/>
          </cell>
          <cell r="BB978" t="str">
            <v/>
          </cell>
          <cell r="BC978" t="str">
            <v/>
          </cell>
        </row>
        <row r="979">
          <cell r="B979" t="str">
            <v>X2TTPL - Sea</v>
          </cell>
          <cell r="C979">
            <v>0</v>
          </cell>
          <cell r="D979">
            <v>0</v>
          </cell>
          <cell r="E979">
            <v>1</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t="str">
            <v/>
          </cell>
          <cell r="AI979" t="str">
            <v/>
          </cell>
          <cell r="AJ979" t="str">
            <v/>
          </cell>
          <cell r="AK979" t="str">
            <v/>
          </cell>
          <cell r="AL979" t="str">
            <v/>
          </cell>
          <cell r="AM979" t="str">
            <v/>
          </cell>
          <cell r="AN979" t="str">
            <v/>
          </cell>
          <cell r="AO979" t="str">
            <v/>
          </cell>
          <cell r="AP979" t="str">
            <v/>
          </cell>
          <cell r="AQ979" t="str">
            <v/>
          </cell>
          <cell r="AR979" t="str">
            <v/>
          </cell>
          <cell r="AS979" t="str">
            <v/>
          </cell>
          <cell r="AT979" t="str">
            <v/>
          </cell>
          <cell r="AU979" t="str">
            <v/>
          </cell>
          <cell r="AV979" t="str">
            <v/>
          </cell>
          <cell r="AW979" t="str">
            <v/>
          </cell>
          <cell r="AX979" t="str">
            <v/>
          </cell>
          <cell r="AY979" t="str">
            <v/>
          </cell>
          <cell r="AZ979" t="str">
            <v/>
          </cell>
          <cell r="BA979" t="str">
            <v/>
          </cell>
          <cell r="BB979" t="str">
            <v/>
          </cell>
          <cell r="BC979" t="str">
            <v/>
          </cell>
        </row>
        <row r="980">
          <cell r="B980" t="str">
            <v>X3HPI - Air</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t="str">
            <v/>
          </cell>
          <cell r="AI980" t="str">
            <v/>
          </cell>
          <cell r="AJ980" t="str">
            <v/>
          </cell>
          <cell r="AK980" t="str">
            <v/>
          </cell>
          <cell r="AL980" t="str">
            <v/>
          </cell>
          <cell r="AM980" t="str">
            <v/>
          </cell>
          <cell r="AN980" t="str">
            <v/>
          </cell>
          <cell r="AO980" t="str">
            <v/>
          </cell>
          <cell r="AP980" t="str">
            <v/>
          </cell>
          <cell r="AQ980" t="str">
            <v/>
          </cell>
          <cell r="AR980" t="str">
            <v/>
          </cell>
          <cell r="AS980" t="str">
            <v/>
          </cell>
          <cell r="AT980" t="str">
            <v/>
          </cell>
          <cell r="AU980" t="str">
            <v/>
          </cell>
          <cell r="AV980" t="str">
            <v/>
          </cell>
          <cell r="AW980" t="str">
            <v/>
          </cell>
          <cell r="AX980" t="str">
            <v/>
          </cell>
          <cell r="AY980" t="str">
            <v/>
          </cell>
          <cell r="AZ980" t="str">
            <v/>
          </cell>
          <cell r="BA980" t="str">
            <v/>
          </cell>
          <cell r="BB980" t="str">
            <v/>
          </cell>
          <cell r="BC980" t="str">
            <v/>
          </cell>
        </row>
        <row r="981">
          <cell r="B981" t="str">
            <v>X3HPI - Sea</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t="str">
            <v/>
          </cell>
          <cell r="AI981" t="str">
            <v/>
          </cell>
          <cell r="AJ981" t="str">
            <v/>
          </cell>
          <cell r="AK981" t="str">
            <v/>
          </cell>
          <cell r="AL981" t="str">
            <v/>
          </cell>
          <cell r="AM981" t="str">
            <v/>
          </cell>
          <cell r="AN981" t="str">
            <v/>
          </cell>
          <cell r="AO981" t="str">
            <v/>
          </cell>
          <cell r="AP981" t="str">
            <v/>
          </cell>
          <cell r="AQ981" t="str">
            <v/>
          </cell>
          <cell r="AR981" t="str">
            <v/>
          </cell>
          <cell r="AS981" t="str">
            <v/>
          </cell>
          <cell r="AT981" t="str">
            <v/>
          </cell>
          <cell r="AU981" t="str">
            <v/>
          </cell>
          <cell r="AV981" t="str">
            <v/>
          </cell>
          <cell r="AW981" t="str">
            <v/>
          </cell>
          <cell r="AX981" t="str">
            <v/>
          </cell>
          <cell r="AY981" t="str">
            <v/>
          </cell>
          <cell r="AZ981" t="str">
            <v/>
          </cell>
          <cell r="BA981" t="str">
            <v/>
          </cell>
          <cell r="BB981" t="str">
            <v/>
          </cell>
          <cell r="BC981" t="str">
            <v/>
          </cell>
        </row>
        <row r="982">
          <cell r="B982" t="str">
            <v>X3WUNS - Air</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t="str">
            <v/>
          </cell>
          <cell r="AI982" t="str">
            <v/>
          </cell>
          <cell r="AJ982" t="str">
            <v/>
          </cell>
          <cell r="AK982" t="str">
            <v/>
          </cell>
          <cell r="AL982" t="str">
            <v/>
          </cell>
          <cell r="AM982" t="str">
            <v/>
          </cell>
          <cell r="AN982" t="str">
            <v/>
          </cell>
          <cell r="AO982" t="str">
            <v/>
          </cell>
          <cell r="AP982" t="str">
            <v/>
          </cell>
          <cell r="AQ982" t="str">
            <v/>
          </cell>
          <cell r="AR982" t="str">
            <v/>
          </cell>
          <cell r="AS982" t="str">
            <v/>
          </cell>
          <cell r="AT982" t="str">
            <v/>
          </cell>
          <cell r="AU982" t="str">
            <v/>
          </cell>
          <cell r="AV982" t="str">
            <v/>
          </cell>
          <cell r="AW982" t="str">
            <v/>
          </cell>
          <cell r="AX982" t="str">
            <v/>
          </cell>
          <cell r="AY982" t="str">
            <v/>
          </cell>
          <cell r="AZ982" t="str">
            <v/>
          </cell>
          <cell r="BA982" t="str">
            <v/>
          </cell>
          <cell r="BB982" t="str">
            <v/>
          </cell>
          <cell r="BC982" t="str">
            <v/>
          </cell>
        </row>
        <row r="983">
          <cell r="B983" t="str">
            <v>X3WUNS - Sea</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t="str">
            <v/>
          </cell>
          <cell r="AI983" t="str">
            <v/>
          </cell>
          <cell r="AJ983" t="str">
            <v/>
          </cell>
          <cell r="AK983" t="str">
            <v/>
          </cell>
          <cell r="AL983" t="str">
            <v/>
          </cell>
          <cell r="AM983" t="str">
            <v/>
          </cell>
          <cell r="AN983" t="str">
            <v/>
          </cell>
          <cell r="AO983" t="str">
            <v/>
          </cell>
          <cell r="AP983" t="str">
            <v/>
          </cell>
          <cell r="AQ983" t="str">
            <v/>
          </cell>
          <cell r="AR983" t="str">
            <v/>
          </cell>
          <cell r="AS983" t="str">
            <v/>
          </cell>
          <cell r="AT983" t="str">
            <v/>
          </cell>
          <cell r="AU983" t="str">
            <v/>
          </cell>
          <cell r="AV983" t="str">
            <v/>
          </cell>
          <cell r="AW983" t="str">
            <v/>
          </cell>
          <cell r="AX983" t="str">
            <v/>
          </cell>
          <cell r="AY983" t="str">
            <v/>
          </cell>
          <cell r="AZ983" t="str">
            <v/>
          </cell>
          <cell r="BA983" t="str">
            <v/>
          </cell>
          <cell r="BB983" t="str">
            <v/>
          </cell>
          <cell r="BC983" t="str">
            <v/>
          </cell>
        </row>
        <row r="984">
          <cell r="B984" t="str">
            <v>X47BL - Air</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t="str">
            <v/>
          </cell>
          <cell r="AI984" t="str">
            <v/>
          </cell>
          <cell r="AJ984" t="str">
            <v/>
          </cell>
          <cell r="AK984" t="str">
            <v/>
          </cell>
          <cell r="AL984" t="str">
            <v/>
          </cell>
          <cell r="AM984" t="str">
            <v/>
          </cell>
          <cell r="AN984" t="str">
            <v/>
          </cell>
          <cell r="AO984" t="str">
            <v/>
          </cell>
          <cell r="AP984" t="str">
            <v/>
          </cell>
          <cell r="AQ984" t="str">
            <v/>
          </cell>
          <cell r="AR984" t="str">
            <v/>
          </cell>
          <cell r="AS984" t="str">
            <v/>
          </cell>
          <cell r="AT984" t="str">
            <v/>
          </cell>
          <cell r="AU984" t="str">
            <v/>
          </cell>
          <cell r="AV984" t="str">
            <v/>
          </cell>
          <cell r="AW984" t="str">
            <v/>
          </cell>
          <cell r="AX984" t="str">
            <v/>
          </cell>
          <cell r="AY984" t="str">
            <v/>
          </cell>
          <cell r="AZ984" t="str">
            <v/>
          </cell>
          <cell r="BA984" t="str">
            <v/>
          </cell>
          <cell r="BB984" t="str">
            <v/>
          </cell>
          <cell r="BC984" t="str">
            <v/>
          </cell>
        </row>
        <row r="985">
          <cell r="B985" t="str">
            <v>X47BL - Sea</v>
          </cell>
          <cell r="C985">
            <v>0</v>
          </cell>
          <cell r="D985">
            <v>0</v>
          </cell>
          <cell r="E985">
            <v>0</v>
          </cell>
          <cell r="F985">
            <v>0</v>
          </cell>
          <cell r="G985">
            <v>0</v>
          </cell>
          <cell r="H985">
            <v>0</v>
          </cell>
          <cell r="I985">
            <v>0</v>
          </cell>
          <cell r="J985">
            <v>0</v>
          </cell>
          <cell r="K985">
            <v>0</v>
          </cell>
          <cell r="L985">
            <v>1</v>
          </cell>
          <cell r="M985">
            <v>0</v>
          </cell>
          <cell r="N985">
            <v>0</v>
          </cell>
          <cell r="O985">
            <v>0</v>
          </cell>
          <cell r="P985">
            <v>0</v>
          </cell>
          <cell r="Q985">
            <v>0</v>
          </cell>
          <cell r="R985">
            <v>0</v>
          </cell>
          <cell r="S985">
            <v>0</v>
          </cell>
          <cell r="T985">
            <v>0</v>
          </cell>
          <cell r="U985">
            <v>2</v>
          </cell>
          <cell r="V985">
            <v>1</v>
          </cell>
          <cell r="W985">
            <v>1</v>
          </cell>
          <cell r="X985">
            <v>0</v>
          </cell>
          <cell r="Y985">
            <v>0</v>
          </cell>
          <cell r="Z985">
            <v>0</v>
          </cell>
          <cell r="AA985">
            <v>1</v>
          </cell>
          <cell r="AB985">
            <v>2</v>
          </cell>
          <cell r="AC985">
            <v>0</v>
          </cell>
          <cell r="AD985">
            <v>0</v>
          </cell>
          <cell r="AE985">
            <v>0</v>
          </cell>
          <cell r="AF985">
            <v>0</v>
          </cell>
          <cell r="AG985">
            <v>0</v>
          </cell>
          <cell r="AH985" t="str">
            <v/>
          </cell>
          <cell r="AI985" t="str">
            <v/>
          </cell>
          <cell r="AJ985" t="str">
            <v/>
          </cell>
          <cell r="AK985" t="str">
            <v/>
          </cell>
          <cell r="AL985" t="str">
            <v/>
          </cell>
          <cell r="AM985" t="str">
            <v/>
          </cell>
          <cell r="AN985" t="str">
            <v/>
          </cell>
          <cell r="AO985" t="str">
            <v/>
          </cell>
          <cell r="AP985" t="str">
            <v/>
          </cell>
          <cell r="AQ985" t="str">
            <v/>
          </cell>
          <cell r="AR985" t="str">
            <v/>
          </cell>
          <cell r="AS985" t="str">
            <v/>
          </cell>
          <cell r="AT985" t="str">
            <v/>
          </cell>
          <cell r="AU985" t="str">
            <v/>
          </cell>
          <cell r="AV985" t="str">
            <v/>
          </cell>
          <cell r="AW985" t="str">
            <v/>
          </cell>
          <cell r="AX985" t="str">
            <v/>
          </cell>
          <cell r="AY985" t="str">
            <v/>
          </cell>
          <cell r="AZ985" t="str">
            <v/>
          </cell>
          <cell r="BA985" t="str">
            <v/>
          </cell>
          <cell r="BB985" t="str">
            <v/>
          </cell>
          <cell r="BC985" t="str">
            <v/>
          </cell>
        </row>
        <row r="986">
          <cell r="B986" t="str">
            <v>X4MAE - Air</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t="str">
            <v/>
          </cell>
          <cell r="AI986" t="str">
            <v/>
          </cell>
          <cell r="AJ986" t="str">
            <v/>
          </cell>
          <cell r="AK986" t="str">
            <v/>
          </cell>
          <cell r="AL986" t="str">
            <v/>
          </cell>
          <cell r="AM986" t="str">
            <v/>
          </cell>
          <cell r="AN986" t="str">
            <v/>
          </cell>
          <cell r="AO986" t="str">
            <v/>
          </cell>
          <cell r="AP986" t="str">
            <v/>
          </cell>
          <cell r="AQ986" t="str">
            <v/>
          </cell>
          <cell r="AR986" t="str">
            <v/>
          </cell>
          <cell r="AS986" t="str">
            <v/>
          </cell>
          <cell r="AT986" t="str">
            <v/>
          </cell>
          <cell r="AU986" t="str">
            <v/>
          </cell>
          <cell r="AV986" t="str">
            <v/>
          </cell>
          <cell r="AW986" t="str">
            <v/>
          </cell>
          <cell r="AX986" t="str">
            <v/>
          </cell>
          <cell r="AY986" t="str">
            <v/>
          </cell>
          <cell r="AZ986" t="str">
            <v/>
          </cell>
          <cell r="BA986" t="str">
            <v/>
          </cell>
          <cell r="BB986" t="str">
            <v/>
          </cell>
          <cell r="BC986" t="str">
            <v/>
          </cell>
        </row>
        <row r="987">
          <cell r="B987" t="str">
            <v>X4MAE - Sea</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t="str">
            <v/>
          </cell>
          <cell r="AI987" t="str">
            <v/>
          </cell>
          <cell r="AJ987" t="str">
            <v/>
          </cell>
          <cell r="AK987" t="str">
            <v/>
          </cell>
          <cell r="AL987" t="str">
            <v/>
          </cell>
          <cell r="AM987" t="str">
            <v/>
          </cell>
          <cell r="AN987" t="str">
            <v/>
          </cell>
          <cell r="AO987" t="str">
            <v/>
          </cell>
          <cell r="AP987" t="str">
            <v/>
          </cell>
          <cell r="AQ987" t="str">
            <v/>
          </cell>
          <cell r="AR987" t="str">
            <v/>
          </cell>
          <cell r="AS987" t="str">
            <v/>
          </cell>
          <cell r="AT987" t="str">
            <v/>
          </cell>
          <cell r="AU987" t="str">
            <v/>
          </cell>
          <cell r="AV987" t="str">
            <v/>
          </cell>
          <cell r="AW987" t="str">
            <v/>
          </cell>
          <cell r="AX987" t="str">
            <v/>
          </cell>
          <cell r="AY987" t="str">
            <v/>
          </cell>
          <cell r="AZ987" t="str">
            <v/>
          </cell>
          <cell r="BA987" t="str">
            <v/>
          </cell>
          <cell r="BB987" t="str">
            <v/>
          </cell>
          <cell r="BC987" t="str">
            <v/>
          </cell>
        </row>
        <row r="988">
          <cell r="B988" t="str">
            <v>X4TICH - Air</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t="str">
            <v/>
          </cell>
          <cell r="AI988" t="str">
            <v/>
          </cell>
          <cell r="AJ988" t="str">
            <v/>
          </cell>
          <cell r="AK988" t="str">
            <v/>
          </cell>
          <cell r="AL988" t="str">
            <v/>
          </cell>
          <cell r="AM988" t="str">
            <v/>
          </cell>
          <cell r="AN988" t="str">
            <v/>
          </cell>
          <cell r="AO988" t="str">
            <v/>
          </cell>
          <cell r="AP988" t="str">
            <v/>
          </cell>
          <cell r="AQ988" t="str">
            <v/>
          </cell>
          <cell r="AR988" t="str">
            <v/>
          </cell>
          <cell r="AS988" t="str">
            <v/>
          </cell>
          <cell r="AT988" t="str">
            <v/>
          </cell>
          <cell r="AU988" t="str">
            <v/>
          </cell>
          <cell r="AV988" t="str">
            <v/>
          </cell>
          <cell r="AW988" t="str">
            <v/>
          </cell>
          <cell r="AX988" t="str">
            <v/>
          </cell>
          <cell r="AY988" t="str">
            <v/>
          </cell>
          <cell r="AZ988" t="str">
            <v/>
          </cell>
          <cell r="BA988" t="str">
            <v/>
          </cell>
          <cell r="BB988" t="str">
            <v/>
          </cell>
          <cell r="BC988" t="str">
            <v/>
          </cell>
        </row>
        <row r="989">
          <cell r="B989" t="str">
            <v>X4TICH - Sea</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t="str">
            <v/>
          </cell>
          <cell r="AI989" t="str">
            <v/>
          </cell>
          <cell r="AJ989" t="str">
            <v/>
          </cell>
          <cell r="AK989" t="str">
            <v/>
          </cell>
          <cell r="AL989" t="str">
            <v/>
          </cell>
          <cell r="AM989" t="str">
            <v/>
          </cell>
          <cell r="AN989" t="str">
            <v/>
          </cell>
          <cell r="AO989" t="str">
            <v/>
          </cell>
          <cell r="AP989" t="str">
            <v/>
          </cell>
          <cell r="AQ989" t="str">
            <v/>
          </cell>
          <cell r="AR989" t="str">
            <v/>
          </cell>
          <cell r="AS989" t="str">
            <v/>
          </cell>
          <cell r="AT989" t="str">
            <v/>
          </cell>
          <cell r="AU989" t="str">
            <v/>
          </cell>
          <cell r="AV989" t="str">
            <v/>
          </cell>
          <cell r="AW989" t="str">
            <v/>
          </cell>
          <cell r="AX989" t="str">
            <v/>
          </cell>
          <cell r="AY989" t="str">
            <v/>
          </cell>
          <cell r="AZ989" t="str">
            <v/>
          </cell>
          <cell r="BA989" t="str">
            <v/>
          </cell>
          <cell r="BB989" t="str">
            <v/>
          </cell>
          <cell r="BC989" t="str">
            <v/>
          </cell>
        </row>
        <row r="990">
          <cell r="B990" t="str">
            <v>X5LOLL - Air</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t="str">
            <v/>
          </cell>
          <cell r="AI990" t="str">
            <v/>
          </cell>
          <cell r="AJ990" t="str">
            <v/>
          </cell>
          <cell r="AK990" t="str">
            <v/>
          </cell>
          <cell r="AL990" t="str">
            <v/>
          </cell>
          <cell r="AM990" t="str">
            <v/>
          </cell>
          <cell r="AN990" t="str">
            <v/>
          </cell>
          <cell r="AO990" t="str">
            <v/>
          </cell>
          <cell r="AP990" t="str">
            <v/>
          </cell>
          <cell r="AQ990" t="str">
            <v/>
          </cell>
          <cell r="AR990" t="str">
            <v/>
          </cell>
          <cell r="AS990" t="str">
            <v/>
          </cell>
          <cell r="AT990" t="str">
            <v/>
          </cell>
          <cell r="AU990" t="str">
            <v/>
          </cell>
          <cell r="AV990" t="str">
            <v/>
          </cell>
          <cell r="AW990" t="str">
            <v/>
          </cell>
          <cell r="AX990" t="str">
            <v/>
          </cell>
          <cell r="AY990" t="str">
            <v/>
          </cell>
          <cell r="AZ990" t="str">
            <v/>
          </cell>
          <cell r="BA990" t="str">
            <v/>
          </cell>
          <cell r="BB990" t="str">
            <v/>
          </cell>
          <cell r="BC990" t="str">
            <v/>
          </cell>
        </row>
        <row r="991">
          <cell r="B991" t="str">
            <v>X5LOLL - Sea</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t="str">
            <v/>
          </cell>
          <cell r="AI991" t="str">
            <v/>
          </cell>
          <cell r="AJ991" t="str">
            <v/>
          </cell>
          <cell r="AK991" t="str">
            <v/>
          </cell>
          <cell r="AL991" t="str">
            <v/>
          </cell>
          <cell r="AM991" t="str">
            <v/>
          </cell>
          <cell r="AN991" t="str">
            <v/>
          </cell>
          <cell r="AO991" t="str">
            <v/>
          </cell>
          <cell r="AP991" t="str">
            <v/>
          </cell>
          <cell r="AQ991" t="str">
            <v/>
          </cell>
          <cell r="AR991" t="str">
            <v/>
          </cell>
          <cell r="AS991" t="str">
            <v/>
          </cell>
          <cell r="AT991" t="str">
            <v/>
          </cell>
          <cell r="AU991" t="str">
            <v/>
          </cell>
          <cell r="AV991" t="str">
            <v/>
          </cell>
          <cell r="AW991" t="str">
            <v/>
          </cell>
          <cell r="AX991" t="str">
            <v/>
          </cell>
          <cell r="AY991" t="str">
            <v/>
          </cell>
          <cell r="AZ991" t="str">
            <v/>
          </cell>
          <cell r="BA991" t="str">
            <v/>
          </cell>
          <cell r="BB991" t="str">
            <v/>
          </cell>
          <cell r="BC991" t="str">
            <v/>
          </cell>
        </row>
        <row r="992">
          <cell r="B992" t="str">
            <v>X5MARU - Air</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t="str">
            <v/>
          </cell>
          <cell r="AI992" t="str">
            <v/>
          </cell>
          <cell r="AJ992" t="str">
            <v/>
          </cell>
          <cell r="AK992" t="str">
            <v/>
          </cell>
          <cell r="AL992" t="str">
            <v/>
          </cell>
          <cell r="AM992" t="str">
            <v/>
          </cell>
          <cell r="AN992" t="str">
            <v/>
          </cell>
          <cell r="AO992" t="str">
            <v/>
          </cell>
          <cell r="AP992" t="str">
            <v/>
          </cell>
          <cell r="AQ992" t="str">
            <v/>
          </cell>
          <cell r="AR992" t="str">
            <v/>
          </cell>
          <cell r="AS992" t="str">
            <v/>
          </cell>
          <cell r="AT992" t="str">
            <v/>
          </cell>
          <cell r="AU992" t="str">
            <v/>
          </cell>
          <cell r="AV992" t="str">
            <v/>
          </cell>
          <cell r="AW992" t="str">
            <v/>
          </cell>
          <cell r="AX992" t="str">
            <v/>
          </cell>
          <cell r="AY992" t="str">
            <v/>
          </cell>
          <cell r="AZ992" t="str">
            <v/>
          </cell>
          <cell r="BA992" t="str">
            <v/>
          </cell>
          <cell r="BB992" t="str">
            <v/>
          </cell>
          <cell r="BC992" t="str">
            <v/>
          </cell>
        </row>
        <row r="993">
          <cell r="B993" t="str">
            <v>X5MARU - Sea</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t="str">
            <v/>
          </cell>
          <cell r="AI993" t="str">
            <v/>
          </cell>
          <cell r="AJ993" t="str">
            <v/>
          </cell>
          <cell r="AK993" t="str">
            <v/>
          </cell>
          <cell r="AL993" t="str">
            <v/>
          </cell>
          <cell r="AM993" t="str">
            <v/>
          </cell>
          <cell r="AN993" t="str">
            <v/>
          </cell>
          <cell r="AO993" t="str">
            <v/>
          </cell>
          <cell r="AP993" t="str">
            <v/>
          </cell>
          <cell r="AQ993" t="str">
            <v/>
          </cell>
          <cell r="AR993" t="str">
            <v/>
          </cell>
          <cell r="AS993" t="str">
            <v/>
          </cell>
          <cell r="AT993" t="str">
            <v/>
          </cell>
          <cell r="AU993" t="str">
            <v/>
          </cell>
          <cell r="AV993" t="str">
            <v/>
          </cell>
          <cell r="AW993" t="str">
            <v/>
          </cell>
          <cell r="AX993" t="str">
            <v/>
          </cell>
          <cell r="AY993" t="str">
            <v/>
          </cell>
          <cell r="AZ993" t="str">
            <v/>
          </cell>
          <cell r="BA993" t="str">
            <v/>
          </cell>
          <cell r="BB993" t="str">
            <v/>
          </cell>
          <cell r="BC993" t="str">
            <v/>
          </cell>
        </row>
        <row r="994">
          <cell r="B994" t="str">
            <v>X5MCCA - Air</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t="str">
            <v/>
          </cell>
          <cell r="AI994" t="str">
            <v/>
          </cell>
          <cell r="AJ994" t="str">
            <v/>
          </cell>
          <cell r="AK994" t="str">
            <v/>
          </cell>
          <cell r="AL994" t="str">
            <v/>
          </cell>
          <cell r="AM994" t="str">
            <v/>
          </cell>
          <cell r="AN994" t="str">
            <v/>
          </cell>
          <cell r="AO994" t="str">
            <v/>
          </cell>
          <cell r="AP994" t="str">
            <v/>
          </cell>
          <cell r="AQ994" t="str">
            <v/>
          </cell>
          <cell r="AR994" t="str">
            <v/>
          </cell>
          <cell r="AS994" t="str">
            <v/>
          </cell>
          <cell r="AT994" t="str">
            <v/>
          </cell>
          <cell r="AU994" t="str">
            <v/>
          </cell>
          <cell r="AV994" t="str">
            <v/>
          </cell>
          <cell r="AW994" t="str">
            <v/>
          </cell>
          <cell r="AX994" t="str">
            <v/>
          </cell>
          <cell r="AY994" t="str">
            <v/>
          </cell>
          <cell r="AZ994" t="str">
            <v/>
          </cell>
          <cell r="BA994" t="str">
            <v/>
          </cell>
          <cell r="BB994" t="str">
            <v/>
          </cell>
          <cell r="BC994" t="str">
            <v/>
          </cell>
        </row>
        <row r="995">
          <cell r="B995" t="str">
            <v>X5MCCA - Sea</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t="str">
            <v/>
          </cell>
          <cell r="AI995" t="str">
            <v/>
          </cell>
          <cell r="AJ995" t="str">
            <v/>
          </cell>
          <cell r="AK995" t="str">
            <v/>
          </cell>
          <cell r="AL995" t="str">
            <v/>
          </cell>
          <cell r="AM995" t="str">
            <v/>
          </cell>
          <cell r="AN995" t="str">
            <v/>
          </cell>
          <cell r="AO995" t="str">
            <v/>
          </cell>
          <cell r="AP995" t="str">
            <v/>
          </cell>
          <cell r="AQ995" t="str">
            <v/>
          </cell>
          <cell r="AR995" t="str">
            <v/>
          </cell>
          <cell r="AS995" t="str">
            <v/>
          </cell>
          <cell r="AT995" t="str">
            <v/>
          </cell>
          <cell r="AU995" t="str">
            <v/>
          </cell>
          <cell r="AV995" t="str">
            <v/>
          </cell>
          <cell r="AW995" t="str">
            <v/>
          </cell>
          <cell r="AX995" t="str">
            <v/>
          </cell>
          <cell r="AY995" t="str">
            <v/>
          </cell>
          <cell r="AZ995" t="str">
            <v/>
          </cell>
          <cell r="BA995" t="str">
            <v/>
          </cell>
          <cell r="BB995" t="str">
            <v/>
          </cell>
          <cell r="BC995" t="str">
            <v/>
          </cell>
        </row>
        <row r="996">
          <cell r="B996" t="str">
            <v>X5SPEE - Air</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t="str">
            <v/>
          </cell>
          <cell r="AI996" t="str">
            <v/>
          </cell>
          <cell r="AJ996" t="str">
            <v/>
          </cell>
          <cell r="AK996" t="str">
            <v/>
          </cell>
          <cell r="AL996" t="str">
            <v/>
          </cell>
          <cell r="AM996" t="str">
            <v/>
          </cell>
          <cell r="AN996" t="str">
            <v/>
          </cell>
          <cell r="AO996" t="str">
            <v/>
          </cell>
          <cell r="AP996" t="str">
            <v/>
          </cell>
          <cell r="AQ996" t="str">
            <v/>
          </cell>
          <cell r="AR996" t="str">
            <v/>
          </cell>
          <cell r="AS996" t="str">
            <v/>
          </cell>
          <cell r="AT996" t="str">
            <v/>
          </cell>
          <cell r="AU996" t="str">
            <v/>
          </cell>
          <cell r="AV996" t="str">
            <v/>
          </cell>
          <cell r="AW996" t="str">
            <v/>
          </cell>
          <cell r="AX996" t="str">
            <v/>
          </cell>
          <cell r="AY996" t="str">
            <v/>
          </cell>
          <cell r="AZ996" t="str">
            <v/>
          </cell>
          <cell r="BA996" t="str">
            <v/>
          </cell>
          <cell r="BB996" t="str">
            <v/>
          </cell>
          <cell r="BC996" t="str">
            <v/>
          </cell>
        </row>
        <row r="997">
          <cell r="B997" t="str">
            <v>X5SPEE - Sea</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t="str">
            <v/>
          </cell>
          <cell r="AI997" t="str">
            <v/>
          </cell>
          <cell r="AJ997" t="str">
            <v/>
          </cell>
          <cell r="AK997" t="str">
            <v/>
          </cell>
          <cell r="AL997" t="str">
            <v/>
          </cell>
          <cell r="AM997" t="str">
            <v/>
          </cell>
          <cell r="AN997" t="str">
            <v/>
          </cell>
          <cell r="AO997" t="str">
            <v/>
          </cell>
          <cell r="AP997" t="str">
            <v/>
          </cell>
          <cell r="AQ997" t="str">
            <v/>
          </cell>
          <cell r="AR997" t="str">
            <v/>
          </cell>
          <cell r="AS997" t="str">
            <v/>
          </cell>
          <cell r="AT997" t="str">
            <v/>
          </cell>
          <cell r="AU997" t="str">
            <v/>
          </cell>
          <cell r="AV997" t="str">
            <v/>
          </cell>
          <cell r="AW997" t="str">
            <v/>
          </cell>
          <cell r="AX997" t="str">
            <v/>
          </cell>
          <cell r="AY997" t="str">
            <v/>
          </cell>
          <cell r="AZ997" t="str">
            <v/>
          </cell>
          <cell r="BA997" t="str">
            <v/>
          </cell>
          <cell r="BB997" t="str">
            <v/>
          </cell>
          <cell r="BC997" t="str">
            <v/>
          </cell>
        </row>
        <row r="998">
          <cell r="B998" t="str">
            <v>X5SSC - Air</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t="str">
            <v/>
          </cell>
          <cell r="AI998" t="str">
            <v/>
          </cell>
          <cell r="AJ998" t="str">
            <v/>
          </cell>
          <cell r="AK998" t="str">
            <v/>
          </cell>
          <cell r="AL998" t="str">
            <v/>
          </cell>
          <cell r="AM998" t="str">
            <v/>
          </cell>
          <cell r="AN998" t="str">
            <v/>
          </cell>
          <cell r="AO998" t="str">
            <v/>
          </cell>
          <cell r="AP998" t="str">
            <v/>
          </cell>
          <cell r="AQ998" t="str">
            <v/>
          </cell>
          <cell r="AR998" t="str">
            <v/>
          </cell>
          <cell r="AS998" t="str">
            <v/>
          </cell>
          <cell r="AT998" t="str">
            <v/>
          </cell>
          <cell r="AU998" t="str">
            <v/>
          </cell>
          <cell r="AV998" t="str">
            <v/>
          </cell>
          <cell r="AW998" t="str">
            <v/>
          </cell>
          <cell r="AX998" t="str">
            <v/>
          </cell>
          <cell r="AY998" t="str">
            <v/>
          </cell>
          <cell r="AZ998" t="str">
            <v/>
          </cell>
          <cell r="BA998" t="str">
            <v/>
          </cell>
          <cell r="BB998" t="str">
            <v/>
          </cell>
          <cell r="BC998" t="str">
            <v/>
          </cell>
        </row>
        <row r="999">
          <cell r="B999" t="str">
            <v>X5SSC - Sea</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t="str">
            <v/>
          </cell>
          <cell r="AI999" t="str">
            <v/>
          </cell>
          <cell r="AJ999" t="str">
            <v/>
          </cell>
          <cell r="AK999" t="str">
            <v/>
          </cell>
          <cell r="AL999" t="str">
            <v/>
          </cell>
          <cell r="AM999" t="str">
            <v/>
          </cell>
          <cell r="AN999" t="str">
            <v/>
          </cell>
          <cell r="AO999" t="str">
            <v/>
          </cell>
          <cell r="AP999" t="str">
            <v/>
          </cell>
          <cell r="AQ999" t="str">
            <v/>
          </cell>
          <cell r="AR999" t="str">
            <v/>
          </cell>
          <cell r="AS999" t="str">
            <v/>
          </cell>
          <cell r="AT999" t="str">
            <v/>
          </cell>
          <cell r="AU999" t="str">
            <v/>
          </cell>
          <cell r="AV999" t="str">
            <v/>
          </cell>
          <cell r="AW999" t="str">
            <v/>
          </cell>
          <cell r="AX999" t="str">
            <v/>
          </cell>
          <cell r="AY999" t="str">
            <v/>
          </cell>
          <cell r="AZ999" t="str">
            <v/>
          </cell>
          <cell r="BA999" t="str">
            <v/>
          </cell>
          <cell r="BB999" t="str">
            <v/>
          </cell>
          <cell r="BC999" t="str">
            <v/>
          </cell>
        </row>
        <row r="1000">
          <cell r="B1000" t="str">
            <v>XABET - Air</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t="str">
            <v/>
          </cell>
          <cell r="AI1000" t="str">
            <v/>
          </cell>
          <cell r="AJ1000" t="str">
            <v/>
          </cell>
          <cell r="AK1000" t="str">
            <v/>
          </cell>
          <cell r="AL1000" t="str">
            <v/>
          </cell>
          <cell r="AM1000" t="str">
            <v/>
          </cell>
          <cell r="AN1000" t="str">
            <v/>
          </cell>
          <cell r="AO1000" t="str">
            <v/>
          </cell>
          <cell r="AP1000" t="str">
            <v/>
          </cell>
          <cell r="AQ1000" t="str">
            <v/>
          </cell>
          <cell r="AR1000" t="str">
            <v/>
          </cell>
          <cell r="AS1000" t="str">
            <v/>
          </cell>
          <cell r="AT1000" t="str">
            <v/>
          </cell>
          <cell r="AU1000" t="str">
            <v/>
          </cell>
          <cell r="AV1000" t="str">
            <v/>
          </cell>
          <cell r="AW1000" t="str">
            <v/>
          </cell>
          <cell r="AX1000" t="str">
            <v/>
          </cell>
          <cell r="AY1000" t="str">
            <v/>
          </cell>
          <cell r="AZ1000" t="str">
            <v/>
          </cell>
          <cell r="BA1000" t="str">
            <v/>
          </cell>
          <cell r="BB1000" t="str">
            <v/>
          </cell>
          <cell r="BC1000" t="str">
            <v/>
          </cell>
        </row>
        <row r="1001">
          <cell r="B1001" t="str">
            <v>XABET - Sea</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t="str">
            <v/>
          </cell>
          <cell r="AI1001" t="str">
            <v/>
          </cell>
          <cell r="AJ1001" t="str">
            <v/>
          </cell>
          <cell r="AK1001" t="str">
            <v/>
          </cell>
          <cell r="AL1001" t="str">
            <v/>
          </cell>
          <cell r="AM1001" t="str">
            <v/>
          </cell>
          <cell r="AN1001" t="str">
            <v/>
          </cell>
          <cell r="AO1001" t="str">
            <v/>
          </cell>
          <cell r="AP1001" t="str">
            <v/>
          </cell>
          <cell r="AQ1001" t="str">
            <v/>
          </cell>
          <cell r="AR1001" t="str">
            <v/>
          </cell>
          <cell r="AS1001" t="str">
            <v/>
          </cell>
          <cell r="AT1001" t="str">
            <v/>
          </cell>
          <cell r="AU1001" t="str">
            <v/>
          </cell>
          <cell r="AV1001" t="str">
            <v/>
          </cell>
          <cell r="AW1001" t="str">
            <v/>
          </cell>
          <cell r="AX1001" t="str">
            <v/>
          </cell>
          <cell r="AY1001" t="str">
            <v/>
          </cell>
          <cell r="AZ1001" t="str">
            <v/>
          </cell>
          <cell r="BA1001" t="str">
            <v/>
          </cell>
          <cell r="BB1001" t="str">
            <v/>
          </cell>
          <cell r="BC1001" t="str">
            <v/>
          </cell>
        </row>
        <row r="1002">
          <cell r="B1002" t="str">
            <v>XACCB - Air</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t="str">
            <v/>
          </cell>
          <cell r="AI1002" t="str">
            <v/>
          </cell>
          <cell r="AJ1002" t="str">
            <v/>
          </cell>
          <cell r="AK1002" t="str">
            <v/>
          </cell>
          <cell r="AL1002" t="str">
            <v/>
          </cell>
          <cell r="AM1002" t="str">
            <v/>
          </cell>
          <cell r="AN1002" t="str">
            <v/>
          </cell>
          <cell r="AO1002" t="str">
            <v/>
          </cell>
          <cell r="AP1002" t="str">
            <v/>
          </cell>
          <cell r="AQ1002" t="str">
            <v/>
          </cell>
          <cell r="AR1002" t="str">
            <v/>
          </cell>
          <cell r="AS1002" t="str">
            <v/>
          </cell>
          <cell r="AT1002" t="str">
            <v/>
          </cell>
          <cell r="AU1002" t="str">
            <v/>
          </cell>
          <cell r="AV1002" t="str">
            <v/>
          </cell>
          <cell r="AW1002" t="str">
            <v/>
          </cell>
          <cell r="AX1002" t="str">
            <v/>
          </cell>
          <cell r="AY1002" t="str">
            <v/>
          </cell>
          <cell r="AZ1002" t="str">
            <v/>
          </cell>
          <cell r="BA1002" t="str">
            <v/>
          </cell>
          <cell r="BB1002" t="str">
            <v/>
          </cell>
          <cell r="BC1002" t="str">
            <v/>
          </cell>
        </row>
        <row r="1003">
          <cell r="B1003" t="str">
            <v>XACCB - Sea</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t="str">
            <v/>
          </cell>
          <cell r="AI1003" t="str">
            <v/>
          </cell>
          <cell r="AJ1003" t="str">
            <v/>
          </cell>
          <cell r="AK1003" t="str">
            <v/>
          </cell>
          <cell r="AL1003" t="str">
            <v/>
          </cell>
          <cell r="AM1003" t="str">
            <v/>
          </cell>
          <cell r="AN1003" t="str">
            <v/>
          </cell>
          <cell r="AO1003" t="str">
            <v/>
          </cell>
          <cell r="AP1003" t="str">
            <v/>
          </cell>
          <cell r="AQ1003" t="str">
            <v/>
          </cell>
          <cell r="AR1003" t="str">
            <v/>
          </cell>
          <cell r="AS1003" t="str">
            <v/>
          </cell>
          <cell r="AT1003" t="str">
            <v/>
          </cell>
          <cell r="AU1003" t="str">
            <v/>
          </cell>
          <cell r="AV1003" t="str">
            <v/>
          </cell>
          <cell r="AW1003" t="str">
            <v/>
          </cell>
          <cell r="AX1003" t="str">
            <v/>
          </cell>
          <cell r="AY1003" t="str">
            <v/>
          </cell>
          <cell r="AZ1003" t="str">
            <v/>
          </cell>
          <cell r="BA1003" t="str">
            <v/>
          </cell>
          <cell r="BB1003" t="str">
            <v/>
          </cell>
          <cell r="BC1003" t="str">
            <v/>
          </cell>
        </row>
        <row r="1004">
          <cell r="B1004" t="str">
            <v>XACFO - Air</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t="str">
            <v/>
          </cell>
          <cell r="AI1004" t="str">
            <v/>
          </cell>
          <cell r="AJ1004" t="str">
            <v/>
          </cell>
          <cell r="AK1004" t="str">
            <v/>
          </cell>
          <cell r="AL1004" t="str">
            <v/>
          </cell>
          <cell r="AM1004" t="str">
            <v/>
          </cell>
          <cell r="AN1004" t="str">
            <v/>
          </cell>
          <cell r="AO1004" t="str">
            <v/>
          </cell>
          <cell r="AP1004" t="str">
            <v/>
          </cell>
          <cell r="AQ1004" t="str">
            <v/>
          </cell>
          <cell r="AR1004" t="str">
            <v/>
          </cell>
          <cell r="AS1004" t="str">
            <v/>
          </cell>
          <cell r="AT1004" t="str">
            <v/>
          </cell>
          <cell r="AU1004" t="str">
            <v/>
          </cell>
          <cell r="AV1004" t="str">
            <v/>
          </cell>
          <cell r="AW1004" t="str">
            <v/>
          </cell>
          <cell r="AX1004" t="str">
            <v/>
          </cell>
          <cell r="AY1004" t="str">
            <v/>
          </cell>
          <cell r="AZ1004" t="str">
            <v/>
          </cell>
          <cell r="BA1004" t="str">
            <v/>
          </cell>
          <cell r="BB1004" t="str">
            <v/>
          </cell>
          <cell r="BC1004" t="str">
            <v/>
          </cell>
        </row>
        <row r="1005">
          <cell r="B1005" t="str">
            <v>XACFO - Sea</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t="str">
            <v/>
          </cell>
          <cell r="AI1005" t="str">
            <v/>
          </cell>
          <cell r="AJ1005" t="str">
            <v/>
          </cell>
          <cell r="AK1005" t="str">
            <v/>
          </cell>
          <cell r="AL1005" t="str">
            <v/>
          </cell>
          <cell r="AM1005" t="str">
            <v/>
          </cell>
          <cell r="AN1005" t="str">
            <v/>
          </cell>
          <cell r="AO1005" t="str">
            <v/>
          </cell>
          <cell r="AP1005" t="str">
            <v/>
          </cell>
          <cell r="AQ1005" t="str">
            <v/>
          </cell>
          <cell r="AR1005" t="str">
            <v/>
          </cell>
          <cell r="AS1005" t="str">
            <v/>
          </cell>
          <cell r="AT1005" t="str">
            <v/>
          </cell>
          <cell r="AU1005" t="str">
            <v/>
          </cell>
          <cell r="AV1005" t="str">
            <v/>
          </cell>
          <cell r="AW1005" t="str">
            <v/>
          </cell>
          <cell r="AX1005" t="str">
            <v/>
          </cell>
          <cell r="AY1005" t="str">
            <v/>
          </cell>
          <cell r="AZ1005" t="str">
            <v/>
          </cell>
          <cell r="BA1005" t="str">
            <v/>
          </cell>
          <cell r="BB1005" t="str">
            <v/>
          </cell>
          <cell r="BC1005" t="str">
            <v/>
          </cell>
        </row>
        <row r="1006">
          <cell r="B1006" t="str">
            <v>XADAD - Air</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t="str">
            <v/>
          </cell>
          <cell r="AI1006" t="str">
            <v/>
          </cell>
          <cell r="AJ1006" t="str">
            <v/>
          </cell>
          <cell r="AK1006" t="str">
            <v/>
          </cell>
          <cell r="AL1006" t="str">
            <v/>
          </cell>
          <cell r="AM1006" t="str">
            <v/>
          </cell>
          <cell r="AN1006" t="str">
            <v/>
          </cell>
          <cell r="AO1006" t="str">
            <v/>
          </cell>
          <cell r="AP1006" t="str">
            <v/>
          </cell>
          <cell r="AQ1006" t="str">
            <v/>
          </cell>
          <cell r="AR1006" t="str">
            <v/>
          </cell>
          <cell r="AS1006" t="str">
            <v/>
          </cell>
          <cell r="AT1006" t="str">
            <v/>
          </cell>
          <cell r="AU1006" t="str">
            <v/>
          </cell>
          <cell r="AV1006" t="str">
            <v/>
          </cell>
          <cell r="AW1006" t="str">
            <v/>
          </cell>
          <cell r="AX1006" t="str">
            <v/>
          </cell>
          <cell r="AY1006" t="str">
            <v/>
          </cell>
          <cell r="AZ1006" t="str">
            <v/>
          </cell>
          <cell r="BA1006" t="str">
            <v/>
          </cell>
          <cell r="BB1006" t="str">
            <v/>
          </cell>
          <cell r="BC1006" t="str">
            <v/>
          </cell>
        </row>
        <row r="1007">
          <cell r="B1007" t="str">
            <v>XADAD - Sea</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t="str">
            <v/>
          </cell>
          <cell r="AI1007" t="str">
            <v/>
          </cell>
          <cell r="AJ1007" t="str">
            <v/>
          </cell>
          <cell r="AK1007" t="str">
            <v/>
          </cell>
          <cell r="AL1007" t="str">
            <v/>
          </cell>
          <cell r="AM1007" t="str">
            <v/>
          </cell>
          <cell r="AN1007" t="str">
            <v/>
          </cell>
          <cell r="AO1007" t="str">
            <v/>
          </cell>
          <cell r="AP1007" t="str">
            <v/>
          </cell>
          <cell r="AQ1007" t="str">
            <v/>
          </cell>
          <cell r="AR1007" t="str">
            <v/>
          </cell>
          <cell r="AS1007" t="str">
            <v/>
          </cell>
          <cell r="AT1007" t="str">
            <v/>
          </cell>
          <cell r="AU1007" t="str">
            <v/>
          </cell>
          <cell r="AV1007" t="str">
            <v/>
          </cell>
          <cell r="AW1007" t="str">
            <v/>
          </cell>
          <cell r="AX1007" t="str">
            <v/>
          </cell>
          <cell r="AY1007" t="str">
            <v/>
          </cell>
          <cell r="AZ1007" t="str">
            <v/>
          </cell>
          <cell r="BA1007" t="str">
            <v/>
          </cell>
          <cell r="BB1007" t="str">
            <v/>
          </cell>
          <cell r="BC1007" t="str">
            <v/>
          </cell>
        </row>
        <row r="1008">
          <cell r="B1008" t="str">
            <v>XADPE - Air</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t="str">
            <v/>
          </cell>
          <cell r="AI1008" t="str">
            <v/>
          </cell>
          <cell r="AJ1008" t="str">
            <v/>
          </cell>
          <cell r="AK1008" t="str">
            <v/>
          </cell>
          <cell r="AL1008" t="str">
            <v/>
          </cell>
          <cell r="AM1008" t="str">
            <v/>
          </cell>
          <cell r="AN1008" t="str">
            <v/>
          </cell>
          <cell r="AO1008" t="str">
            <v/>
          </cell>
          <cell r="AP1008" t="str">
            <v/>
          </cell>
          <cell r="AQ1008" t="str">
            <v/>
          </cell>
          <cell r="AR1008" t="str">
            <v/>
          </cell>
          <cell r="AS1008" t="str">
            <v/>
          </cell>
          <cell r="AT1008" t="str">
            <v/>
          </cell>
          <cell r="AU1008" t="str">
            <v/>
          </cell>
          <cell r="AV1008" t="str">
            <v/>
          </cell>
          <cell r="AW1008" t="str">
            <v/>
          </cell>
          <cell r="AX1008" t="str">
            <v/>
          </cell>
          <cell r="AY1008" t="str">
            <v/>
          </cell>
          <cell r="AZ1008" t="str">
            <v/>
          </cell>
          <cell r="BA1008" t="str">
            <v/>
          </cell>
          <cell r="BB1008" t="str">
            <v/>
          </cell>
          <cell r="BC1008" t="str">
            <v/>
          </cell>
        </row>
        <row r="1009">
          <cell r="B1009" t="str">
            <v>XADPE - Sea</v>
          </cell>
          <cell r="C1009">
            <v>0</v>
          </cell>
          <cell r="D1009">
            <v>0</v>
          </cell>
          <cell r="E1009">
            <v>0</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cell r="AF1009">
            <v>0</v>
          </cell>
          <cell r="AG1009">
            <v>0</v>
          </cell>
          <cell r="AH1009" t="str">
            <v/>
          </cell>
          <cell r="AI1009" t="str">
            <v/>
          </cell>
          <cell r="AJ1009" t="str">
            <v/>
          </cell>
          <cell r="AK1009" t="str">
            <v/>
          </cell>
          <cell r="AL1009" t="str">
            <v/>
          </cell>
          <cell r="AM1009" t="str">
            <v/>
          </cell>
          <cell r="AN1009" t="str">
            <v/>
          </cell>
          <cell r="AO1009" t="str">
            <v/>
          </cell>
          <cell r="AP1009" t="str">
            <v/>
          </cell>
          <cell r="AQ1009" t="str">
            <v/>
          </cell>
          <cell r="AR1009" t="str">
            <v/>
          </cell>
          <cell r="AS1009" t="str">
            <v/>
          </cell>
          <cell r="AT1009" t="str">
            <v/>
          </cell>
          <cell r="AU1009" t="str">
            <v/>
          </cell>
          <cell r="AV1009" t="str">
            <v/>
          </cell>
          <cell r="AW1009" t="str">
            <v/>
          </cell>
          <cell r="AX1009" t="str">
            <v/>
          </cell>
          <cell r="AY1009" t="str">
            <v/>
          </cell>
          <cell r="AZ1009" t="str">
            <v/>
          </cell>
          <cell r="BA1009" t="str">
            <v/>
          </cell>
          <cell r="BB1009" t="str">
            <v/>
          </cell>
          <cell r="BC1009" t="str">
            <v/>
          </cell>
        </row>
        <row r="1010">
          <cell r="B1010" t="str">
            <v>XAGMV - Air</v>
          </cell>
          <cell r="C1010">
            <v>0</v>
          </cell>
          <cell r="D1010">
            <v>0</v>
          </cell>
          <cell r="E1010">
            <v>0</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cell r="AF1010">
            <v>0</v>
          </cell>
          <cell r="AG1010">
            <v>0</v>
          </cell>
          <cell r="AH1010" t="str">
            <v/>
          </cell>
          <cell r="AI1010" t="str">
            <v/>
          </cell>
          <cell r="AJ1010" t="str">
            <v/>
          </cell>
          <cell r="AK1010" t="str">
            <v/>
          </cell>
          <cell r="AL1010" t="str">
            <v/>
          </cell>
          <cell r="AM1010" t="str">
            <v/>
          </cell>
          <cell r="AN1010" t="str">
            <v/>
          </cell>
          <cell r="AO1010" t="str">
            <v/>
          </cell>
          <cell r="AP1010" t="str">
            <v/>
          </cell>
          <cell r="AQ1010" t="str">
            <v/>
          </cell>
          <cell r="AR1010" t="str">
            <v/>
          </cell>
          <cell r="AS1010" t="str">
            <v/>
          </cell>
          <cell r="AT1010" t="str">
            <v/>
          </cell>
          <cell r="AU1010" t="str">
            <v/>
          </cell>
          <cell r="AV1010" t="str">
            <v/>
          </cell>
          <cell r="AW1010" t="str">
            <v/>
          </cell>
          <cell r="AX1010" t="str">
            <v/>
          </cell>
          <cell r="AY1010" t="str">
            <v/>
          </cell>
          <cell r="AZ1010" t="str">
            <v/>
          </cell>
          <cell r="BA1010" t="str">
            <v/>
          </cell>
          <cell r="BB1010" t="str">
            <v/>
          </cell>
          <cell r="BC1010" t="str">
            <v/>
          </cell>
        </row>
        <row r="1011">
          <cell r="B1011" t="str">
            <v>XAGMV - Sea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cell r="AF1011">
            <v>0</v>
          </cell>
          <cell r="AG1011">
            <v>0</v>
          </cell>
          <cell r="AH1011" t="str">
            <v/>
          </cell>
          <cell r="AI1011" t="str">
            <v/>
          </cell>
          <cell r="AJ1011" t="str">
            <v/>
          </cell>
          <cell r="AK1011" t="str">
            <v/>
          </cell>
          <cell r="AL1011" t="str">
            <v/>
          </cell>
          <cell r="AM1011" t="str">
            <v/>
          </cell>
          <cell r="AN1011" t="str">
            <v/>
          </cell>
          <cell r="AO1011" t="str">
            <v/>
          </cell>
          <cell r="AP1011" t="str">
            <v/>
          </cell>
          <cell r="AQ1011" t="str">
            <v/>
          </cell>
          <cell r="AR1011" t="str">
            <v/>
          </cell>
          <cell r="AS1011" t="str">
            <v/>
          </cell>
          <cell r="AT1011" t="str">
            <v/>
          </cell>
          <cell r="AU1011" t="str">
            <v/>
          </cell>
          <cell r="AV1011" t="str">
            <v/>
          </cell>
          <cell r="AW1011" t="str">
            <v/>
          </cell>
          <cell r="AX1011" t="str">
            <v/>
          </cell>
          <cell r="AY1011" t="str">
            <v/>
          </cell>
          <cell r="AZ1011" t="str">
            <v/>
          </cell>
          <cell r="BA1011" t="str">
            <v/>
          </cell>
          <cell r="BB1011" t="str">
            <v/>
          </cell>
          <cell r="BC1011" t="str">
            <v/>
          </cell>
        </row>
        <row r="1012">
          <cell r="B1012" t="str">
            <v>XAHP7 - Air</v>
          </cell>
          <cell r="C1012">
            <v>0</v>
          </cell>
          <cell r="D1012">
            <v>0</v>
          </cell>
          <cell r="E1012">
            <v>0</v>
          </cell>
          <cell r="F1012">
            <v>0</v>
          </cell>
          <cell r="G1012">
            <v>0</v>
          </cell>
          <cell r="H1012">
            <v>0</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0</v>
          </cell>
          <cell r="AC1012">
            <v>0</v>
          </cell>
          <cell r="AD1012">
            <v>0</v>
          </cell>
          <cell r="AE1012">
            <v>0</v>
          </cell>
          <cell r="AF1012">
            <v>0</v>
          </cell>
          <cell r="AG1012">
            <v>0</v>
          </cell>
          <cell r="AH1012" t="str">
            <v/>
          </cell>
          <cell r="AI1012" t="str">
            <v/>
          </cell>
          <cell r="AJ1012" t="str">
            <v/>
          </cell>
          <cell r="AK1012" t="str">
            <v/>
          </cell>
          <cell r="AL1012" t="str">
            <v/>
          </cell>
          <cell r="AM1012" t="str">
            <v/>
          </cell>
          <cell r="AN1012" t="str">
            <v/>
          </cell>
          <cell r="AO1012" t="str">
            <v/>
          </cell>
          <cell r="AP1012" t="str">
            <v/>
          </cell>
          <cell r="AQ1012" t="str">
            <v/>
          </cell>
          <cell r="AR1012" t="str">
            <v/>
          </cell>
          <cell r="AS1012" t="str">
            <v/>
          </cell>
          <cell r="AT1012" t="str">
            <v/>
          </cell>
          <cell r="AU1012" t="str">
            <v/>
          </cell>
          <cell r="AV1012" t="str">
            <v/>
          </cell>
          <cell r="AW1012" t="str">
            <v/>
          </cell>
          <cell r="AX1012" t="str">
            <v/>
          </cell>
          <cell r="AY1012" t="str">
            <v/>
          </cell>
          <cell r="AZ1012" t="str">
            <v/>
          </cell>
          <cell r="BA1012" t="str">
            <v/>
          </cell>
          <cell r="BB1012" t="str">
            <v/>
          </cell>
          <cell r="BC1012" t="str">
            <v/>
          </cell>
        </row>
        <row r="1013">
          <cell r="B1013" t="str">
            <v>XAHP7 - Sea</v>
          </cell>
          <cell r="C1013">
            <v>0</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cell r="AF1013">
            <v>0</v>
          </cell>
          <cell r="AG1013">
            <v>0</v>
          </cell>
          <cell r="AH1013" t="str">
            <v/>
          </cell>
          <cell r="AI1013" t="str">
            <v/>
          </cell>
          <cell r="AJ1013" t="str">
            <v/>
          </cell>
          <cell r="AK1013" t="str">
            <v/>
          </cell>
          <cell r="AL1013" t="str">
            <v/>
          </cell>
          <cell r="AM1013" t="str">
            <v/>
          </cell>
          <cell r="AN1013" t="str">
            <v/>
          </cell>
          <cell r="AO1013" t="str">
            <v/>
          </cell>
          <cell r="AP1013" t="str">
            <v/>
          </cell>
          <cell r="AQ1013" t="str">
            <v/>
          </cell>
          <cell r="AR1013" t="str">
            <v/>
          </cell>
          <cell r="AS1013" t="str">
            <v/>
          </cell>
          <cell r="AT1013" t="str">
            <v/>
          </cell>
          <cell r="AU1013" t="str">
            <v/>
          </cell>
          <cell r="AV1013" t="str">
            <v/>
          </cell>
          <cell r="AW1013" t="str">
            <v/>
          </cell>
          <cell r="AX1013" t="str">
            <v/>
          </cell>
          <cell r="AY1013" t="str">
            <v/>
          </cell>
          <cell r="AZ1013" t="str">
            <v/>
          </cell>
          <cell r="BA1013" t="str">
            <v/>
          </cell>
          <cell r="BB1013" t="str">
            <v/>
          </cell>
          <cell r="BC1013" t="str">
            <v/>
          </cell>
        </row>
        <row r="1014">
          <cell r="B1014" t="str">
            <v>XALCI - Air</v>
          </cell>
          <cell r="C1014">
            <v>0</v>
          </cell>
          <cell r="D1014">
            <v>0</v>
          </cell>
          <cell r="E1014">
            <v>0</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cell r="AF1014">
            <v>0</v>
          </cell>
          <cell r="AG1014">
            <v>0</v>
          </cell>
          <cell r="AH1014" t="str">
            <v/>
          </cell>
          <cell r="AI1014" t="str">
            <v/>
          </cell>
          <cell r="AJ1014" t="str">
            <v/>
          </cell>
          <cell r="AK1014" t="str">
            <v/>
          </cell>
          <cell r="AL1014" t="str">
            <v/>
          </cell>
          <cell r="AM1014" t="str">
            <v/>
          </cell>
          <cell r="AN1014" t="str">
            <v/>
          </cell>
          <cell r="AO1014" t="str">
            <v/>
          </cell>
          <cell r="AP1014" t="str">
            <v/>
          </cell>
          <cell r="AQ1014" t="str">
            <v/>
          </cell>
          <cell r="AR1014" t="str">
            <v/>
          </cell>
          <cell r="AS1014" t="str">
            <v/>
          </cell>
          <cell r="AT1014" t="str">
            <v/>
          </cell>
          <cell r="AU1014" t="str">
            <v/>
          </cell>
          <cell r="AV1014" t="str">
            <v/>
          </cell>
          <cell r="AW1014" t="str">
            <v/>
          </cell>
          <cell r="AX1014" t="str">
            <v/>
          </cell>
          <cell r="AY1014" t="str">
            <v/>
          </cell>
          <cell r="AZ1014" t="str">
            <v/>
          </cell>
          <cell r="BA1014" t="str">
            <v/>
          </cell>
          <cell r="BB1014" t="str">
            <v/>
          </cell>
          <cell r="BC1014" t="str">
            <v/>
          </cell>
        </row>
        <row r="1015">
          <cell r="B1015" t="str">
            <v>XALCI - Sea</v>
          </cell>
          <cell r="C1015">
            <v>0</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cell r="AF1015">
            <v>0</v>
          </cell>
          <cell r="AG1015">
            <v>0</v>
          </cell>
          <cell r="AH1015" t="str">
            <v/>
          </cell>
          <cell r="AI1015" t="str">
            <v/>
          </cell>
          <cell r="AJ1015" t="str">
            <v/>
          </cell>
          <cell r="AK1015" t="str">
            <v/>
          </cell>
          <cell r="AL1015" t="str">
            <v/>
          </cell>
          <cell r="AM1015" t="str">
            <v/>
          </cell>
          <cell r="AN1015" t="str">
            <v/>
          </cell>
          <cell r="AO1015" t="str">
            <v/>
          </cell>
          <cell r="AP1015" t="str">
            <v/>
          </cell>
          <cell r="AQ1015" t="str">
            <v/>
          </cell>
          <cell r="AR1015" t="str">
            <v/>
          </cell>
          <cell r="AS1015" t="str">
            <v/>
          </cell>
          <cell r="AT1015" t="str">
            <v/>
          </cell>
          <cell r="AU1015" t="str">
            <v/>
          </cell>
          <cell r="AV1015" t="str">
            <v/>
          </cell>
          <cell r="AW1015" t="str">
            <v/>
          </cell>
          <cell r="AX1015" t="str">
            <v/>
          </cell>
          <cell r="AY1015" t="str">
            <v/>
          </cell>
          <cell r="AZ1015" t="str">
            <v/>
          </cell>
          <cell r="BA1015" t="str">
            <v/>
          </cell>
          <cell r="BB1015" t="str">
            <v/>
          </cell>
          <cell r="BC1015" t="str">
            <v/>
          </cell>
        </row>
        <row r="1016">
          <cell r="B1016" t="str">
            <v>XALPZ - Air</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cell r="AF1016">
            <v>0</v>
          </cell>
          <cell r="AG1016">
            <v>0</v>
          </cell>
          <cell r="AH1016" t="str">
            <v/>
          </cell>
          <cell r="AI1016" t="str">
            <v/>
          </cell>
          <cell r="AJ1016" t="str">
            <v/>
          </cell>
          <cell r="AK1016" t="str">
            <v/>
          </cell>
          <cell r="AL1016" t="str">
            <v/>
          </cell>
          <cell r="AM1016" t="str">
            <v/>
          </cell>
          <cell r="AN1016" t="str">
            <v/>
          </cell>
          <cell r="AO1016" t="str">
            <v/>
          </cell>
          <cell r="AP1016" t="str">
            <v/>
          </cell>
          <cell r="AQ1016" t="str">
            <v/>
          </cell>
          <cell r="AR1016" t="str">
            <v/>
          </cell>
          <cell r="AS1016" t="str">
            <v/>
          </cell>
          <cell r="AT1016" t="str">
            <v/>
          </cell>
          <cell r="AU1016" t="str">
            <v/>
          </cell>
          <cell r="AV1016" t="str">
            <v/>
          </cell>
          <cell r="AW1016" t="str">
            <v/>
          </cell>
          <cell r="AX1016" t="str">
            <v/>
          </cell>
          <cell r="AY1016" t="str">
            <v/>
          </cell>
          <cell r="AZ1016" t="str">
            <v/>
          </cell>
          <cell r="BA1016" t="str">
            <v/>
          </cell>
          <cell r="BB1016" t="str">
            <v/>
          </cell>
          <cell r="BC1016" t="str">
            <v/>
          </cell>
        </row>
        <row r="1017">
          <cell r="B1017" t="str">
            <v>XALPZ - Sea</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cell r="AF1017">
            <v>0</v>
          </cell>
          <cell r="AG1017">
            <v>0</v>
          </cell>
          <cell r="AH1017" t="str">
            <v/>
          </cell>
          <cell r="AI1017" t="str">
            <v/>
          </cell>
          <cell r="AJ1017" t="str">
            <v/>
          </cell>
          <cell r="AK1017" t="str">
            <v/>
          </cell>
          <cell r="AL1017" t="str">
            <v/>
          </cell>
          <cell r="AM1017" t="str">
            <v/>
          </cell>
          <cell r="AN1017" t="str">
            <v/>
          </cell>
          <cell r="AO1017" t="str">
            <v/>
          </cell>
          <cell r="AP1017" t="str">
            <v/>
          </cell>
          <cell r="AQ1017" t="str">
            <v/>
          </cell>
          <cell r="AR1017" t="str">
            <v/>
          </cell>
          <cell r="AS1017" t="str">
            <v/>
          </cell>
          <cell r="AT1017" t="str">
            <v/>
          </cell>
          <cell r="AU1017" t="str">
            <v/>
          </cell>
          <cell r="AV1017" t="str">
            <v/>
          </cell>
          <cell r="AW1017" t="str">
            <v/>
          </cell>
          <cell r="AX1017" t="str">
            <v/>
          </cell>
          <cell r="AY1017" t="str">
            <v/>
          </cell>
          <cell r="AZ1017" t="str">
            <v/>
          </cell>
          <cell r="BA1017" t="str">
            <v/>
          </cell>
          <cell r="BB1017" t="str">
            <v/>
          </cell>
          <cell r="BC1017" t="str">
            <v/>
          </cell>
        </row>
        <row r="1018">
          <cell r="B1018" t="str">
            <v>XAPAT - Air</v>
          </cell>
          <cell r="C1018">
            <v>0</v>
          </cell>
          <cell r="D1018">
            <v>0</v>
          </cell>
          <cell r="E1018">
            <v>0</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cell r="AF1018">
            <v>0</v>
          </cell>
          <cell r="AG1018">
            <v>0</v>
          </cell>
          <cell r="AH1018" t="str">
            <v/>
          </cell>
          <cell r="AI1018" t="str">
            <v/>
          </cell>
          <cell r="AJ1018" t="str">
            <v/>
          </cell>
          <cell r="AK1018" t="str">
            <v/>
          </cell>
          <cell r="AL1018" t="str">
            <v/>
          </cell>
          <cell r="AM1018" t="str">
            <v/>
          </cell>
          <cell r="AN1018" t="str">
            <v/>
          </cell>
          <cell r="AO1018" t="str">
            <v/>
          </cell>
          <cell r="AP1018" t="str">
            <v/>
          </cell>
          <cell r="AQ1018" t="str">
            <v/>
          </cell>
          <cell r="AR1018" t="str">
            <v/>
          </cell>
          <cell r="AS1018" t="str">
            <v/>
          </cell>
          <cell r="AT1018" t="str">
            <v/>
          </cell>
          <cell r="AU1018" t="str">
            <v/>
          </cell>
          <cell r="AV1018" t="str">
            <v/>
          </cell>
          <cell r="AW1018" t="str">
            <v/>
          </cell>
          <cell r="AX1018" t="str">
            <v/>
          </cell>
          <cell r="AY1018" t="str">
            <v/>
          </cell>
          <cell r="AZ1018" t="str">
            <v/>
          </cell>
          <cell r="BA1018" t="str">
            <v/>
          </cell>
          <cell r="BB1018" t="str">
            <v/>
          </cell>
          <cell r="BC1018" t="str">
            <v/>
          </cell>
        </row>
        <row r="1019">
          <cell r="B1019" t="str">
            <v>XAPAT - Sea</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cell r="AF1019">
            <v>0</v>
          </cell>
          <cell r="AG1019">
            <v>0</v>
          </cell>
          <cell r="AH1019" t="str">
            <v/>
          </cell>
          <cell r="AI1019" t="str">
            <v/>
          </cell>
          <cell r="AJ1019" t="str">
            <v/>
          </cell>
          <cell r="AK1019" t="str">
            <v/>
          </cell>
          <cell r="AL1019" t="str">
            <v/>
          </cell>
          <cell r="AM1019" t="str">
            <v/>
          </cell>
          <cell r="AN1019" t="str">
            <v/>
          </cell>
          <cell r="AO1019" t="str">
            <v/>
          </cell>
          <cell r="AP1019" t="str">
            <v/>
          </cell>
          <cell r="AQ1019" t="str">
            <v/>
          </cell>
          <cell r="AR1019" t="str">
            <v/>
          </cell>
          <cell r="AS1019" t="str">
            <v/>
          </cell>
          <cell r="AT1019" t="str">
            <v/>
          </cell>
          <cell r="AU1019" t="str">
            <v/>
          </cell>
          <cell r="AV1019" t="str">
            <v/>
          </cell>
          <cell r="AW1019" t="str">
            <v/>
          </cell>
          <cell r="AX1019" t="str">
            <v/>
          </cell>
          <cell r="AY1019" t="str">
            <v/>
          </cell>
          <cell r="AZ1019" t="str">
            <v/>
          </cell>
          <cell r="BA1019" t="str">
            <v/>
          </cell>
          <cell r="BB1019" t="str">
            <v/>
          </cell>
          <cell r="BC1019" t="str">
            <v/>
          </cell>
        </row>
        <row r="1020">
          <cell r="B1020" t="str">
            <v>XAPCK - Air</v>
          </cell>
          <cell r="C1020">
            <v>0</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cell r="AF1020">
            <v>0</v>
          </cell>
          <cell r="AG1020">
            <v>0</v>
          </cell>
          <cell r="AH1020" t="str">
            <v/>
          </cell>
          <cell r="AI1020" t="str">
            <v/>
          </cell>
          <cell r="AJ1020" t="str">
            <v/>
          </cell>
          <cell r="AK1020" t="str">
            <v/>
          </cell>
          <cell r="AL1020" t="str">
            <v/>
          </cell>
          <cell r="AM1020" t="str">
            <v/>
          </cell>
          <cell r="AN1020" t="str">
            <v/>
          </cell>
          <cell r="AO1020" t="str">
            <v/>
          </cell>
          <cell r="AP1020" t="str">
            <v/>
          </cell>
          <cell r="AQ1020" t="str">
            <v/>
          </cell>
          <cell r="AR1020" t="str">
            <v/>
          </cell>
          <cell r="AS1020" t="str">
            <v/>
          </cell>
          <cell r="AT1020" t="str">
            <v/>
          </cell>
          <cell r="AU1020" t="str">
            <v/>
          </cell>
          <cell r="AV1020" t="str">
            <v/>
          </cell>
          <cell r="AW1020" t="str">
            <v/>
          </cell>
          <cell r="AX1020" t="str">
            <v/>
          </cell>
          <cell r="AY1020" t="str">
            <v/>
          </cell>
          <cell r="AZ1020" t="str">
            <v/>
          </cell>
          <cell r="BA1020" t="str">
            <v/>
          </cell>
          <cell r="BB1020" t="str">
            <v/>
          </cell>
          <cell r="BC1020" t="str">
            <v/>
          </cell>
        </row>
        <row r="1021">
          <cell r="B1021" t="str">
            <v>XAPCK - Sea</v>
          </cell>
          <cell r="C1021">
            <v>0</v>
          </cell>
          <cell r="D1021">
            <v>0</v>
          </cell>
          <cell r="E1021">
            <v>0</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cell r="AF1021">
            <v>0</v>
          </cell>
          <cell r="AG1021">
            <v>0</v>
          </cell>
          <cell r="AH1021" t="str">
            <v/>
          </cell>
          <cell r="AI1021" t="str">
            <v/>
          </cell>
          <cell r="AJ1021" t="str">
            <v/>
          </cell>
          <cell r="AK1021" t="str">
            <v/>
          </cell>
          <cell r="AL1021" t="str">
            <v/>
          </cell>
          <cell r="AM1021" t="str">
            <v/>
          </cell>
          <cell r="AN1021" t="str">
            <v/>
          </cell>
          <cell r="AO1021" t="str">
            <v/>
          </cell>
          <cell r="AP1021" t="str">
            <v/>
          </cell>
          <cell r="AQ1021" t="str">
            <v/>
          </cell>
          <cell r="AR1021" t="str">
            <v/>
          </cell>
          <cell r="AS1021" t="str">
            <v/>
          </cell>
          <cell r="AT1021" t="str">
            <v/>
          </cell>
          <cell r="AU1021" t="str">
            <v/>
          </cell>
          <cell r="AV1021" t="str">
            <v/>
          </cell>
          <cell r="AW1021" t="str">
            <v/>
          </cell>
          <cell r="AX1021" t="str">
            <v/>
          </cell>
          <cell r="AY1021" t="str">
            <v/>
          </cell>
          <cell r="AZ1021" t="str">
            <v/>
          </cell>
          <cell r="BA1021" t="str">
            <v/>
          </cell>
          <cell r="BB1021" t="str">
            <v/>
          </cell>
          <cell r="BC1021" t="str">
            <v/>
          </cell>
        </row>
        <row r="1022">
          <cell r="B1022" t="str">
            <v>XASSD - Air</v>
          </cell>
          <cell r="C1022">
            <v>0</v>
          </cell>
          <cell r="D1022">
            <v>0</v>
          </cell>
          <cell r="E1022">
            <v>0</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cell r="AF1022">
            <v>0</v>
          </cell>
          <cell r="AG1022">
            <v>0</v>
          </cell>
          <cell r="AH1022" t="str">
            <v/>
          </cell>
          <cell r="AI1022" t="str">
            <v/>
          </cell>
          <cell r="AJ1022" t="str">
            <v/>
          </cell>
          <cell r="AK1022" t="str">
            <v/>
          </cell>
          <cell r="AL1022" t="str">
            <v/>
          </cell>
          <cell r="AM1022" t="str">
            <v/>
          </cell>
          <cell r="AN1022" t="str">
            <v/>
          </cell>
          <cell r="AO1022" t="str">
            <v/>
          </cell>
          <cell r="AP1022" t="str">
            <v/>
          </cell>
          <cell r="AQ1022" t="str">
            <v/>
          </cell>
          <cell r="AR1022" t="str">
            <v/>
          </cell>
          <cell r="AS1022" t="str">
            <v/>
          </cell>
          <cell r="AT1022" t="str">
            <v/>
          </cell>
          <cell r="AU1022" t="str">
            <v/>
          </cell>
          <cell r="AV1022" t="str">
            <v/>
          </cell>
          <cell r="AW1022" t="str">
            <v/>
          </cell>
          <cell r="AX1022" t="str">
            <v/>
          </cell>
          <cell r="AY1022" t="str">
            <v/>
          </cell>
          <cell r="AZ1022" t="str">
            <v/>
          </cell>
          <cell r="BA1022" t="str">
            <v/>
          </cell>
          <cell r="BB1022" t="str">
            <v/>
          </cell>
          <cell r="BC1022" t="str">
            <v/>
          </cell>
        </row>
        <row r="1023">
          <cell r="B1023" t="str">
            <v>XASSD - Sea</v>
          </cell>
          <cell r="C1023">
            <v>0</v>
          </cell>
          <cell r="D1023">
            <v>0</v>
          </cell>
          <cell r="E1023">
            <v>0</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cell r="AF1023">
            <v>0</v>
          </cell>
          <cell r="AG1023">
            <v>0</v>
          </cell>
          <cell r="AH1023" t="str">
            <v/>
          </cell>
          <cell r="AI1023" t="str">
            <v/>
          </cell>
          <cell r="AJ1023" t="str">
            <v/>
          </cell>
          <cell r="AK1023" t="str">
            <v/>
          </cell>
          <cell r="AL1023" t="str">
            <v/>
          </cell>
          <cell r="AM1023" t="str">
            <v/>
          </cell>
          <cell r="AN1023" t="str">
            <v/>
          </cell>
          <cell r="AO1023" t="str">
            <v/>
          </cell>
          <cell r="AP1023" t="str">
            <v/>
          </cell>
          <cell r="AQ1023" t="str">
            <v/>
          </cell>
          <cell r="AR1023" t="str">
            <v/>
          </cell>
          <cell r="AS1023" t="str">
            <v/>
          </cell>
          <cell r="AT1023" t="str">
            <v/>
          </cell>
          <cell r="AU1023" t="str">
            <v/>
          </cell>
          <cell r="AV1023" t="str">
            <v/>
          </cell>
          <cell r="AW1023" t="str">
            <v/>
          </cell>
          <cell r="AX1023" t="str">
            <v/>
          </cell>
          <cell r="AY1023" t="str">
            <v/>
          </cell>
          <cell r="AZ1023" t="str">
            <v/>
          </cell>
          <cell r="BA1023" t="str">
            <v/>
          </cell>
          <cell r="BB1023" t="str">
            <v/>
          </cell>
          <cell r="BC1023" t="str">
            <v/>
          </cell>
        </row>
        <row r="1024">
          <cell r="B1024" t="str">
            <v>XATEK - Air</v>
          </cell>
          <cell r="C1024">
            <v>0</v>
          </cell>
          <cell r="D1024">
            <v>0</v>
          </cell>
          <cell r="E1024">
            <v>0</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cell r="AF1024">
            <v>0</v>
          </cell>
          <cell r="AG1024">
            <v>0</v>
          </cell>
          <cell r="AH1024" t="str">
            <v/>
          </cell>
          <cell r="AI1024" t="str">
            <v/>
          </cell>
          <cell r="AJ1024" t="str">
            <v/>
          </cell>
          <cell r="AK1024" t="str">
            <v/>
          </cell>
          <cell r="AL1024" t="str">
            <v/>
          </cell>
          <cell r="AM1024" t="str">
            <v/>
          </cell>
          <cell r="AN1024" t="str">
            <v/>
          </cell>
          <cell r="AO1024" t="str">
            <v/>
          </cell>
          <cell r="AP1024" t="str">
            <v/>
          </cell>
          <cell r="AQ1024" t="str">
            <v/>
          </cell>
          <cell r="AR1024" t="str">
            <v/>
          </cell>
          <cell r="AS1024" t="str">
            <v/>
          </cell>
          <cell r="AT1024" t="str">
            <v/>
          </cell>
          <cell r="AU1024" t="str">
            <v/>
          </cell>
          <cell r="AV1024" t="str">
            <v/>
          </cell>
          <cell r="AW1024" t="str">
            <v/>
          </cell>
          <cell r="AX1024" t="str">
            <v/>
          </cell>
          <cell r="AY1024" t="str">
            <v/>
          </cell>
          <cell r="AZ1024" t="str">
            <v/>
          </cell>
          <cell r="BA1024" t="str">
            <v/>
          </cell>
          <cell r="BB1024" t="str">
            <v/>
          </cell>
          <cell r="BC1024" t="str">
            <v/>
          </cell>
        </row>
        <row r="1025">
          <cell r="B1025" t="str">
            <v>XATEK - Sea</v>
          </cell>
          <cell r="C1025">
            <v>0</v>
          </cell>
          <cell r="D1025">
            <v>0</v>
          </cell>
          <cell r="E1025">
            <v>0</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cell r="AF1025">
            <v>0</v>
          </cell>
          <cell r="AG1025">
            <v>0</v>
          </cell>
          <cell r="AH1025" t="str">
            <v/>
          </cell>
          <cell r="AI1025" t="str">
            <v/>
          </cell>
          <cell r="AJ1025" t="str">
            <v/>
          </cell>
          <cell r="AK1025" t="str">
            <v/>
          </cell>
          <cell r="AL1025" t="str">
            <v/>
          </cell>
          <cell r="AM1025" t="str">
            <v/>
          </cell>
          <cell r="AN1025" t="str">
            <v/>
          </cell>
          <cell r="AO1025" t="str">
            <v/>
          </cell>
          <cell r="AP1025" t="str">
            <v/>
          </cell>
          <cell r="AQ1025" t="str">
            <v/>
          </cell>
          <cell r="AR1025" t="str">
            <v/>
          </cell>
          <cell r="AS1025" t="str">
            <v/>
          </cell>
          <cell r="AT1025" t="str">
            <v/>
          </cell>
          <cell r="AU1025" t="str">
            <v/>
          </cell>
          <cell r="AV1025" t="str">
            <v/>
          </cell>
          <cell r="AW1025" t="str">
            <v/>
          </cell>
          <cell r="AX1025" t="str">
            <v/>
          </cell>
          <cell r="AY1025" t="str">
            <v/>
          </cell>
          <cell r="AZ1025" t="str">
            <v/>
          </cell>
          <cell r="BA1025" t="str">
            <v/>
          </cell>
          <cell r="BB1025" t="str">
            <v/>
          </cell>
          <cell r="BC1025" t="str">
            <v/>
          </cell>
        </row>
        <row r="1026">
          <cell r="B1026" t="str">
            <v>XATIP - Air</v>
          </cell>
          <cell r="C1026">
            <v>0</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cell r="AF1026">
            <v>0</v>
          </cell>
          <cell r="AG1026">
            <v>0</v>
          </cell>
          <cell r="AH1026" t="str">
            <v/>
          </cell>
          <cell r="AI1026" t="str">
            <v/>
          </cell>
          <cell r="AJ1026" t="str">
            <v/>
          </cell>
          <cell r="AK1026" t="str">
            <v/>
          </cell>
          <cell r="AL1026" t="str">
            <v/>
          </cell>
          <cell r="AM1026" t="str">
            <v/>
          </cell>
          <cell r="AN1026" t="str">
            <v/>
          </cell>
          <cell r="AO1026" t="str">
            <v/>
          </cell>
          <cell r="AP1026" t="str">
            <v/>
          </cell>
          <cell r="AQ1026" t="str">
            <v/>
          </cell>
          <cell r="AR1026" t="str">
            <v/>
          </cell>
          <cell r="AS1026" t="str">
            <v/>
          </cell>
          <cell r="AT1026" t="str">
            <v/>
          </cell>
          <cell r="AU1026" t="str">
            <v/>
          </cell>
          <cell r="AV1026" t="str">
            <v/>
          </cell>
          <cell r="AW1026" t="str">
            <v/>
          </cell>
          <cell r="AX1026" t="str">
            <v/>
          </cell>
          <cell r="AY1026" t="str">
            <v/>
          </cell>
          <cell r="AZ1026" t="str">
            <v/>
          </cell>
          <cell r="BA1026" t="str">
            <v/>
          </cell>
          <cell r="BB1026" t="str">
            <v/>
          </cell>
          <cell r="BC1026" t="str">
            <v/>
          </cell>
        </row>
        <row r="1027">
          <cell r="B1027" t="str">
            <v>XATIP - Sea</v>
          </cell>
          <cell r="C1027">
            <v>0</v>
          </cell>
          <cell r="D1027">
            <v>0</v>
          </cell>
          <cell r="E1027">
            <v>0</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cell r="AF1027">
            <v>0</v>
          </cell>
          <cell r="AG1027">
            <v>0</v>
          </cell>
          <cell r="AH1027" t="str">
            <v/>
          </cell>
          <cell r="AI1027" t="str">
            <v/>
          </cell>
          <cell r="AJ1027" t="str">
            <v/>
          </cell>
          <cell r="AK1027" t="str">
            <v/>
          </cell>
          <cell r="AL1027" t="str">
            <v/>
          </cell>
          <cell r="AM1027" t="str">
            <v/>
          </cell>
          <cell r="AN1027" t="str">
            <v/>
          </cell>
          <cell r="AO1027" t="str">
            <v/>
          </cell>
          <cell r="AP1027" t="str">
            <v/>
          </cell>
          <cell r="AQ1027" t="str">
            <v/>
          </cell>
          <cell r="AR1027" t="str">
            <v/>
          </cell>
          <cell r="AS1027" t="str">
            <v/>
          </cell>
          <cell r="AT1027" t="str">
            <v/>
          </cell>
          <cell r="AU1027" t="str">
            <v/>
          </cell>
          <cell r="AV1027" t="str">
            <v/>
          </cell>
          <cell r="AW1027" t="str">
            <v/>
          </cell>
          <cell r="AX1027" t="str">
            <v/>
          </cell>
          <cell r="AY1027" t="str">
            <v/>
          </cell>
          <cell r="AZ1027" t="str">
            <v/>
          </cell>
          <cell r="BA1027" t="str">
            <v/>
          </cell>
          <cell r="BB1027" t="str">
            <v/>
          </cell>
          <cell r="BC1027" t="str">
            <v/>
          </cell>
        </row>
        <row r="1028">
          <cell r="B1028" t="str">
            <v>XATPE - Air</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cell r="AF1028">
            <v>0</v>
          </cell>
          <cell r="AG1028">
            <v>0</v>
          </cell>
          <cell r="AH1028" t="str">
            <v/>
          </cell>
          <cell r="AI1028" t="str">
            <v/>
          </cell>
          <cell r="AJ1028" t="str">
            <v/>
          </cell>
          <cell r="AK1028" t="str">
            <v/>
          </cell>
          <cell r="AL1028" t="str">
            <v/>
          </cell>
          <cell r="AM1028" t="str">
            <v/>
          </cell>
          <cell r="AN1028" t="str">
            <v/>
          </cell>
          <cell r="AO1028" t="str">
            <v/>
          </cell>
          <cell r="AP1028" t="str">
            <v/>
          </cell>
          <cell r="AQ1028" t="str">
            <v/>
          </cell>
          <cell r="AR1028" t="str">
            <v/>
          </cell>
          <cell r="AS1028" t="str">
            <v/>
          </cell>
          <cell r="AT1028" t="str">
            <v/>
          </cell>
          <cell r="AU1028" t="str">
            <v/>
          </cell>
          <cell r="AV1028" t="str">
            <v/>
          </cell>
          <cell r="AW1028" t="str">
            <v/>
          </cell>
          <cell r="AX1028" t="str">
            <v/>
          </cell>
          <cell r="AY1028" t="str">
            <v/>
          </cell>
          <cell r="AZ1028" t="str">
            <v/>
          </cell>
          <cell r="BA1028" t="str">
            <v/>
          </cell>
          <cell r="BB1028" t="str">
            <v/>
          </cell>
          <cell r="BC1028" t="str">
            <v/>
          </cell>
        </row>
        <row r="1029">
          <cell r="B1029" t="str">
            <v>XATPE - Sea</v>
          </cell>
          <cell r="C1029">
            <v>1</v>
          </cell>
          <cell r="D1029">
            <v>6</v>
          </cell>
          <cell r="E1029">
            <v>0</v>
          </cell>
          <cell r="F1029">
            <v>1</v>
          </cell>
          <cell r="G1029">
            <v>0</v>
          </cell>
          <cell r="H1029">
            <v>0</v>
          </cell>
          <cell r="I1029">
            <v>4</v>
          </cell>
          <cell r="J1029">
            <v>4</v>
          </cell>
          <cell r="K1029">
            <v>0</v>
          </cell>
          <cell r="L1029">
            <v>2</v>
          </cell>
          <cell r="M1029">
            <v>0</v>
          </cell>
          <cell r="N1029">
            <v>4</v>
          </cell>
          <cell r="O1029">
            <v>0</v>
          </cell>
          <cell r="P1029">
            <v>0</v>
          </cell>
          <cell r="Q1029">
            <v>0</v>
          </cell>
          <cell r="R1029">
            <v>2</v>
          </cell>
          <cell r="S1029">
            <v>0</v>
          </cell>
          <cell r="T1029">
            <v>0</v>
          </cell>
          <cell r="U1029">
            <v>6</v>
          </cell>
          <cell r="V1029">
            <v>1</v>
          </cell>
          <cell r="W1029">
            <v>0</v>
          </cell>
          <cell r="X1029">
            <v>0</v>
          </cell>
          <cell r="Y1029">
            <v>3</v>
          </cell>
          <cell r="Z1029">
            <v>1</v>
          </cell>
          <cell r="AA1029">
            <v>5</v>
          </cell>
          <cell r="AB1029">
            <v>1</v>
          </cell>
          <cell r="AC1029">
            <v>3</v>
          </cell>
          <cell r="AD1029">
            <v>0</v>
          </cell>
          <cell r="AE1029">
            <v>3</v>
          </cell>
          <cell r="AF1029">
            <v>2</v>
          </cell>
          <cell r="AG1029">
            <v>0</v>
          </cell>
          <cell r="AH1029" t="str">
            <v/>
          </cell>
          <cell r="AI1029" t="str">
            <v/>
          </cell>
          <cell r="AJ1029" t="str">
            <v/>
          </cell>
          <cell r="AK1029" t="str">
            <v/>
          </cell>
          <cell r="AL1029" t="str">
            <v/>
          </cell>
          <cell r="AM1029" t="str">
            <v/>
          </cell>
          <cell r="AN1029" t="str">
            <v/>
          </cell>
          <cell r="AO1029" t="str">
            <v/>
          </cell>
          <cell r="AP1029" t="str">
            <v/>
          </cell>
          <cell r="AQ1029" t="str">
            <v/>
          </cell>
          <cell r="AR1029" t="str">
            <v/>
          </cell>
          <cell r="AS1029" t="str">
            <v/>
          </cell>
          <cell r="AT1029" t="str">
            <v/>
          </cell>
          <cell r="AU1029" t="str">
            <v/>
          </cell>
          <cell r="AV1029" t="str">
            <v/>
          </cell>
          <cell r="AW1029" t="str">
            <v/>
          </cell>
          <cell r="AX1029" t="str">
            <v/>
          </cell>
          <cell r="AY1029" t="str">
            <v/>
          </cell>
          <cell r="AZ1029" t="str">
            <v/>
          </cell>
          <cell r="BA1029" t="str">
            <v/>
          </cell>
          <cell r="BB1029" t="str">
            <v/>
          </cell>
          <cell r="BC1029" t="str">
            <v/>
          </cell>
        </row>
        <row r="1030">
          <cell r="B1030" t="str">
            <v>XATPT - Air</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cell r="AF1030">
            <v>0</v>
          </cell>
          <cell r="AG1030">
            <v>0</v>
          </cell>
          <cell r="AH1030" t="str">
            <v/>
          </cell>
          <cell r="AI1030" t="str">
            <v/>
          </cell>
          <cell r="AJ1030" t="str">
            <v/>
          </cell>
          <cell r="AK1030" t="str">
            <v/>
          </cell>
          <cell r="AL1030" t="str">
            <v/>
          </cell>
          <cell r="AM1030" t="str">
            <v/>
          </cell>
          <cell r="AN1030" t="str">
            <v/>
          </cell>
          <cell r="AO1030" t="str">
            <v/>
          </cell>
          <cell r="AP1030" t="str">
            <v/>
          </cell>
          <cell r="AQ1030" t="str">
            <v/>
          </cell>
          <cell r="AR1030" t="str">
            <v/>
          </cell>
          <cell r="AS1030" t="str">
            <v/>
          </cell>
          <cell r="AT1030" t="str">
            <v/>
          </cell>
          <cell r="AU1030" t="str">
            <v/>
          </cell>
          <cell r="AV1030" t="str">
            <v/>
          </cell>
          <cell r="AW1030" t="str">
            <v/>
          </cell>
          <cell r="AX1030" t="str">
            <v/>
          </cell>
          <cell r="AY1030" t="str">
            <v/>
          </cell>
          <cell r="AZ1030" t="str">
            <v/>
          </cell>
          <cell r="BA1030" t="str">
            <v/>
          </cell>
          <cell r="BB1030" t="str">
            <v/>
          </cell>
          <cell r="BC1030" t="str">
            <v/>
          </cell>
        </row>
        <row r="1031">
          <cell r="B1031" t="str">
            <v>XATPT - Sea</v>
          </cell>
          <cell r="C1031">
            <v>0</v>
          </cell>
          <cell r="D1031">
            <v>0</v>
          </cell>
          <cell r="E1031">
            <v>0</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cell r="AF1031">
            <v>0</v>
          </cell>
          <cell r="AG1031">
            <v>0</v>
          </cell>
          <cell r="AH1031" t="str">
            <v/>
          </cell>
          <cell r="AI1031" t="str">
            <v/>
          </cell>
          <cell r="AJ1031" t="str">
            <v/>
          </cell>
          <cell r="AK1031" t="str">
            <v/>
          </cell>
          <cell r="AL1031" t="str">
            <v/>
          </cell>
          <cell r="AM1031" t="str">
            <v/>
          </cell>
          <cell r="AN1031" t="str">
            <v/>
          </cell>
          <cell r="AO1031" t="str">
            <v/>
          </cell>
          <cell r="AP1031" t="str">
            <v/>
          </cell>
          <cell r="AQ1031" t="str">
            <v/>
          </cell>
          <cell r="AR1031" t="str">
            <v/>
          </cell>
          <cell r="AS1031" t="str">
            <v/>
          </cell>
          <cell r="AT1031" t="str">
            <v/>
          </cell>
          <cell r="AU1031" t="str">
            <v/>
          </cell>
          <cell r="AV1031" t="str">
            <v/>
          </cell>
          <cell r="AW1031" t="str">
            <v/>
          </cell>
          <cell r="AX1031" t="str">
            <v/>
          </cell>
          <cell r="AY1031" t="str">
            <v/>
          </cell>
          <cell r="AZ1031" t="str">
            <v/>
          </cell>
          <cell r="BA1031" t="str">
            <v/>
          </cell>
          <cell r="BB1031" t="str">
            <v/>
          </cell>
          <cell r="BC1031" t="str">
            <v/>
          </cell>
        </row>
        <row r="1032">
          <cell r="B1032" t="str">
            <v>XAUHC - Air</v>
          </cell>
          <cell r="C1032">
            <v>0</v>
          </cell>
          <cell r="D1032">
            <v>0</v>
          </cell>
          <cell r="E1032">
            <v>0</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cell r="AF1032">
            <v>0</v>
          </cell>
          <cell r="AG1032">
            <v>0</v>
          </cell>
          <cell r="AH1032" t="str">
            <v/>
          </cell>
          <cell r="AI1032" t="str">
            <v/>
          </cell>
          <cell r="AJ1032" t="str">
            <v/>
          </cell>
          <cell r="AK1032" t="str">
            <v/>
          </cell>
          <cell r="AL1032" t="str">
            <v/>
          </cell>
          <cell r="AM1032" t="str">
            <v/>
          </cell>
          <cell r="AN1032" t="str">
            <v/>
          </cell>
          <cell r="AO1032" t="str">
            <v/>
          </cell>
          <cell r="AP1032" t="str">
            <v/>
          </cell>
          <cell r="AQ1032" t="str">
            <v/>
          </cell>
          <cell r="AR1032" t="str">
            <v/>
          </cell>
          <cell r="AS1032" t="str">
            <v/>
          </cell>
          <cell r="AT1032" t="str">
            <v/>
          </cell>
          <cell r="AU1032" t="str">
            <v/>
          </cell>
          <cell r="AV1032" t="str">
            <v/>
          </cell>
          <cell r="AW1032" t="str">
            <v/>
          </cell>
          <cell r="AX1032" t="str">
            <v/>
          </cell>
          <cell r="AY1032" t="str">
            <v/>
          </cell>
          <cell r="AZ1032" t="str">
            <v/>
          </cell>
          <cell r="BA1032" t="str">
            <v/>
          </cell>
          <cell r="BB1032" t="str">
            <v/>
          </cell>
          <cell r="BC1032" t="str">
            <v/>
          </cell>
        </row>
        <row r="1033">
          <cell r="B1033" t="str">
            <v>XAUHC - Sea</v>
          </cell>
          <cell r="C1033">
            <v>0</v>
          </cell>
          <cell r="D1033">
            <v>0</v>
          </cell>
          <cell r="E1033">
            <v>0</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cell r="AF1033">
            <v>0</v>
          </cell>
          <cell r="AG1033">
            <v>0</v>
          </cell>
          <cell r="AH1033" t="str">
            <v/>
          </cell>
          <cell r="AI1033" t="str">
            <v/>
          </cell>
          <cell r="AJ1033" t="str">
            <v/>
          </cell>
          <cell r="AK1033" t="str">
            <v/>
          </cell>
          <cell r="AL1033" t="str">
            <v/>
          </cell>
          <cell r="AM1033" t="str">
            <v/>
          </cell>
          <cell r="AN1033" t="str">
            <v/>
          </cell>
          <cell r="AO1033" t="str">
            <v/>
          </cell>
          <cell r="AP1033" t="str">
            <v/>
          </cell>
          <cell r="AQ1033" t="str">
            <v/>
          </cell>
          <cell r="AR1033" t="str">
            <v/>
          </cell>
          <cell r="AS1033" t="str">
            <v/>
          </cell>
          <cell r="AT1033" t="str">
            <v/>
          </cell>
          <cell r="AU1033" t="str">
            <v/>
          </cell>
          <cell r="AV1033" t="str">
            <v/>
          </cell>
          <cell r="AW1033" t="str">
            <v/>
          </cell>
          <cell r="AX1033" t="str">
            <v/>
          </cell>
          <cell r="AY1033" t="str">
            <v/>
          </cell>
          <cell r="AZ1033" t="str">
            <v/>
          </cell>
          <cell r="BA1033" t="str">
            <v/>
          </cell>
          <cell r="BB1033" t="str">
            <v/>
          </cell>
          <cell r="BC1033" t="str">
            <v/>
          </cell>
        </row>
        <row r="1034">
          <cell r="B1034" t="str">
            <v>XBAHT - Air</v>
          </cell>
          <cell r="C1034">
            <v>0</v>
          </cell>
          <cell r="D1034">
            <v>0</v>
          </cell>
          <cell r="E1034">
            <v>0</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cell r="AF1034">
            <v>0</v>
          </cell>
          <cell r="AG1034">
            <v>0</v>
          </cell>
          <cell r="AH1034" t="str">
            <v/>
          </cell>
          <cell r="AI1034" t="str">
            <v/>
          </cell>
          <cell r="AJ1034" t="str">
            <v/>
          </cell>
          <cell r="AK1034" t="str">
            <v/>
          </cell>
          <cell r="AL1034" t="str">
            <v/>
          </cell>
          <cell r="AM1034" t="str">
            <v/>
          </cell>
          <cell r="AN1034" t="str">
            <v/>
          </cell>
          <cell r="AO1034" t="str">
            <v/>
          </cell>
          <cell r="AP1034" t="str">
            <v/>
          </cell>
          <cell r="AQ1034" t="str">
            <v/>
          </cell>
          <cell r="AR1034" t="str">
            <v/>
          </cell>
          <cell r="AS1034" t="str">
            <v/>
          </cell>
          <cell r="AT1034" t="str">
            <v/>
          </cell>
          <cell r="AU1034" t="str">
            <v/>
          </cell>
          <cell r="AV1034" t="str">
            <v/>
          </cell>
          <cell r="AW1034" t="str">
            <v/>
          </cell>
          <cell r="AX1034" t="str">
            <v/>
          </cell>
          <cell r="AY1034" t="str">
            <v/>
          </cell>
          <cell r="AZ1034" t="str">
            <v/>
          </cell>
          <cell r="BA1034" t="str">
            <v/>
          </cell>
          <cell r="BB1034" t="str">
            <v/>
          </cell>
          <cell r="BC1034" t="str">
            <v/>
          </cell>
        </row>
        <row r="1035">
          <cell r="B1035" t="str">
            <v>XBAHT - Sea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cell r="AF1035">
            <v>0</v>
          </cell>
          <cell r="AG1035">
            <v>0</v>
          </cell>
          <cell r="AH1035" t="str">
            <v/>
          </cell>
          <cell r="AI1035" t="str">
            <v/>
          </cell>
          <cell r="AJ1035" t="str">
            <v/>
          </cell>
          <cell r="AK1035" t="str">
            <v/>
          </cell>
          <cell r="AL1035" t="str">
            <v/>
          </cell>
          <cell r="AM1035" t="str">
            <v/>
          </cell>
          <cell r="AN1035" t="str">
            <v/>
          </cell>
          <cell r="AO1035" t="str">
            <v/>
          </cell>
          <cell r="AP1035" t="str">
            <v/>
          </cell>
          <cell r="AQ1035" t="str">
            <v/>
          </cell>
          <cell r="AR1035" t="str">
            <v/>
          </cell>
          <cell r="AS1035" t="str">
            <v/>
          </cell>
          <cell r="AT1035" t="str">
            <v/>
          </cell>
          <cell r="AU1035" t="str">
            <v/>
          </cell>
          <cell r="AV1035" t="str">
            <v/>
          </cell>
          <cell r="AW1035" t="str">
            <v/>
          </cell>
          <cell r="AX1035" t="str">
            <v/>
          </cell>
          <cell r="AY1035" t="str">
            <v/>
          </cell>
          <cell r="AZ1035" t="str">
            <v/>
          </cell>
          <cell r="BA1035" t="str">
            <v/>
          </cell>
          <cell r="BB1035" t="str">
            <v/>
          </cell>
          <cell r="BC1035" t="str">
            <v/>
          </cell>
        </row>
        <row r="1036">
          <cell r="B1036" t="str">
            <v>XBALD - Air</v>
          </cell>
          <cell r="C1036">
            <v>0</v>
          </cell>
          <cell r="D1036">
            <v>0</v>
          </cell>
          <cell r="E1036">
            <v>0</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cell r="AF1036">
            <v>0</v>
          </cell>
          <cell r="AG1036">
            <v>0</v>
          </cell>
          <cell r="AH1036" t="str">
            <v/>
          </cell>
          <cell r="AI1036" t="str">
            <v/>
          </cell>
          <cell r="AJ1036" t="str">
            <v/>
          </cell>
          <cell r="AK1036" t="str">
            <v/>
          </cell>
          <cell r="AL1036" t="str">
            <v/>
          </cell>
          <cell r="AM1036" t="str">
            <v/>
          </cell>
          <cell r="AN1036" t="str">
            <v/>
          </cell>
          <cell r="AO1036" t="str">
            <v/>
          </cell>
          <cell r="AP1036" t="str">
            <v/>
          </cell>
          <cell r="AQ1036" t="str">
            <v/>
          </cell>
          <cell r="AR1036" t="str">
            <v/>
          </cell>
          <cell r="AS1036" t="str">
            <v/>
          </cell>
          <cell r="AT1036" t="str">
            <v/>
          </cell>
          <cell r="AU1036" t="str">
            <v/>
          </cell>
          <cell r="AV1036" t="str">
            <v/>
          </cell>
          <cell r="AW1036" t="str">
            <v/>
          </cell>
          <cell r="AX1036" t="str">
            <v/>
          </cell>
          <cell r="AY1036" t="str">
            <v/>
          </cell>
          <cell r="AZ1036" t="str">
            <v/>
          </cell>
          <cell r="BA1036" t="str">
            <v/>
          </cell>
          <cell r="BB1036" t="str">
            <v/>
          </cell>
          <cell r="BC1036" t="str">
            <v/>
          </cell>
        </row>
        <row r="1037">
          <cell r="B1037" t="str">
            <v>XBALD - Sea</v>
          </cell>
          <cell r="C1037">
            <v>0</v>
          </cell>
          <cell r="D1037">
            <v>0</v>
          </cell>
          <cell r="E1037">
            <v>0</v>
          </cell>
          <cell r="F1037">
            <v>0</v>
          </cell>
          <cell r="G1037">
            <v>0</v>
          </cell>
          <cell r="H1037">
            <v>0</v>
          </cell>
          <cell r="I1037">
            <v>0</v>
          </cell>
          <cell r="J1037">
            <v>0</v>
          </cell>
          <cell r="K1037">
            <v>0</v>
          </cell>
          <cell r="L1037">
            <v>0</v>
          </cell>
          <cell r="M1037">
            <v>0</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cell r="AD1037">
            <v>0</v>
          </cell>
          <cell r="AE1037">
            <v>0</v>
          </cell>
          <cell r="AF1037">
            <v>0</v>
          </cell>
          <cell r="AG1037">
            <v>0</v>
          </cell>
          <cell r="AH1037" t="str">
            <v/>
          </cell>
          <cell r="AI1037" t="str">
            <v/>
          </cell>
          <cell r="AJ1037" t="str">
            <v/>
          </cell>
          <cell r="AK1037" t="str">
            <v/>
          </cell>
          <cell r="AL1037" t="str">
            <v/>
          </cell>
          <cell r="AM1037" t="str">
            <v/>
          </cell>
          <cell r="AN1037" t="str">
            <v/>
          </cell>
          <cell r="AO1037" t="str">
            <v/>
          </cell>
          <cell r="AP1037" t="str">
            <v/>
          </cell>
          <cell r="AQ1037" t="str">
            <v/>
          </cell>
          <cell r="AR1037" t="str">
            <v/>
          </cell>
          <cell r="AS1037" t="str">
            <v/>
          </cell>
          <cell r="AT1037" t="str">
            <v/>
          </cell>
          <cell r="AU1037" t="str">
            <v/>
          </cell>
          <cell r="AV1037" t="str">
            <v/>
          </cell>
          <cell r="AW1037" t="str">
            <v/>
          </cell>
          <cell r="AX1037" t="str">
            <v/>
          </cell>
          <cell r="AY1037" t="str">
            <v/>
          </cell>
          <cell r="AZ1037" t="str">
            <v/>
          </cell>
          <cell r="BA1037" t="str">
            <v/>
          </cell>
          <cell r="BB1037" t="str">
            <v/>
          </cell>
          <cell r="BC1037" t="str">
            <v/>
          </cell>
        </row>
        <row r="1038">
          <cell r="B1038" t="str">
            <v>XBATA - Air</v>
          </cell>
          <cell r="C1038">
            <v>0</v>
          </cell>
          <cell r="D1038">
            <v>0</v>
          </cell>
          <cell r="E1038">
            <v>0</v>
          </cell>
          <cell r="F1038">
            <v>0</v>
          </cell>
          <cell r="G1038">
            <v>0</v>
          </cell>
          <cell r="H1038">
            <v>0</v>
          </cell>
          <cell r="I1038">
            <v>0</v>
          </cell>
          <cell r="J1038">
            <v>0</v>
          </cell>
          <cell r="K1038">
            <v>0</v>
          </cell>
          <cell r="L1038">
            <v>0</v>
          </cell>
          <cell r="M1038">
            <v>0</v>
          </cell>
          <cell r="N1038">
            <v>0</v>
          </cell>
          <cell r="O1038">
            <v>0</v>
          </cell>
          <cell r="P1038">
            <v>0</v>
          </cell>
          <cell r="Q1038">
            <v>0</v>
          </cell>
          <cell r="R1038">
            <v>0</v>
          </cell>
          <cell r="S1038">
            <v>0</v>
          </cell>
          <cell r="T1038">
            <v>0</v>
          </cell>
          <cell r="U1038">
            <v>0</v>
          </cell>
          <cell r="V1038">
            <v>0</v>
          </cell>
          <cell r="W1038">
            <v>0</v>
          </cell>
          <cell r="X1038">
            <v>0</v>
          </cell>
          <cell r="Y1038">
            <v>0</v>
          </cell>
          <cell r="Z1038">
            <v>0</v>
          </cell>
          <cell r="AA1038">
            <v>0</v>
          </cell>
          <cell r="AB1038">
            <v>0</v>
          </cell>
          <cell r="AC1038">
            <v>0</v>
          </cell>
          <cell r="AD1038">
            <v>0</v>
          </cell>
          <cell r="AE1038">
            <v>0</v>
          </cell>
          <cell r="AF1038">
            <v>0</v>
          </cell>
          <cell r="AG1038">
            <v>0</v>
          </cell>
          <cell r="AH1038" t="str">
            <v/>
          </cell>
          <cell r="AI1038" t="str">
            <v/>
          </cell>
          <cell r="AJ1038" t="str">
            <v/>
          </cell>
          <cell r="AK1038" t="str">
            <v/>
          </cell>
          <cell r="AL1038" t="str">
            <v/>
          </cell>
          <cell r="AM1038" t="str">
            <v/>
          </cell>
          <cell r="AN1038" t="str">
            <v/>
          </cell>
          <cell r="AO1038" t="str">
            <v/>
          </cell>
          <cell r="AP1038" t="str">
            <v/>
          </cell>
          <cell r="AQ1038" t="str">
            <v/>
          </cell>
          <cell r="AR1038" t="str">
            <v/>
          </cell>
          <cell r="AS1038" t="str">
            <v/>
          </cell>
          <cell r="AT1038" t="str">
            <v/>
          </cell>
          <cell r="AU1038" t="str">
            <v/>
          </cell>
          <cell r="AV1038" t="str">
            <v/>
          </cell>
          <cell r="AW1038" t="str">
            <v/>
          </cell>
          <cell r="AX1038" t="str">
            <v/>
          </cell>
          <cell r="AY1038" t="str">
            <v/>
          </cell>
          <cell r="AZ1038" t="str">
            <v/>
          </cell>
          <cell r="BA1038" t="str">
            <v/>
          </cell>
          <cell r="BB1038" t="str">
            <v/>
          </cell>
          <cell r="BC1038" t="str">
            <v/>
          </cell>
        </row>
        <row r="1039">
          <cell r="B1039" t="str">
            <v>XBATA - Sea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cell r="AF1039">
            <v>0</v>
          </cell>
          <cell r="AG1039">
            <v>0</v>
          </cell>
          <cell r="AH1039" t="str">
            <v/>
          </cell>
          <cell r="AI1039" t="str">
            <v/>
          </cell>
          <cell r="AJ1039" t="str">
            <v/>
          </cell>
          <cell r="AK1039" t="str">
            <v/>
          </cell>
          <cell r="AL1039" t="str">
            <v/>
          </cell>
          <cell r="AM1039" t="str">
            <v/>
          </cell>
          <cell r="AN1039" t="str">
            <v/>
          </cell>
          <cell r="AO1039" t="str">
            <v/>
          </cell>
          <cell r="AP1039" t="str">
            <v/>
          </cell>
          <cell r="AQ1039" t="str">
            <v/>
          </cell>
          <cell r="AR1039" t="str">
            <v/>
          </cell>
          <cell r="AS1039" t="str">
            <v/>
          </cell>
          <cell r="AT1039" t="str">
            <v/>
          </cell>
          <cell r="AU1039" t="str">
            <v/>
          </cell>
          <cell r="AV1039" t="str">
            <v/>
          </cell>
          <cell r="AW1039" t="str">
            <v/>
          </cell>
          <cell r="AX1039" t="str">
            <v/>
          </cell>
          <cell r="AY1039" t="str">
            <v/>
          </cell>
          <cell r="AZ1039" t="str">
            <v/>
          </cell>
          <cell r="BA1039" t="str">
            <v/>
          </cell>
          <cell r="BB1039" t="str">
            <v/>
          </cell>
          <cell r="BC1039" t="str">
            <v/>
          </cell>
        </row>
        <row r="1040">
          <cell r="B1040" t="str">
            <v>XBBHI - Air</v>
          </cell>
          <cell r="C1040">
            <v>0</v>
          </cell>
          <cell r="D1040">
            <v>0</v>
          </cell>
          <cell r="E1040">
            <v>0</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cell r="AF1040">
            <v>0</v>
          </cell>
          <cell r="AG1040">
            <v>0</v>
          </cell>
          <cell r="AH1040" t="str">
            <v/>
          </cell>
          <cell r="AI1040" t="str">
            <v/>
          </cell>
          <cell r="AJ1040" t="str">
            <v/>
          </cell>
          <cell r="AK1040" t="str">
            <v/>
          </cell>
          <cell r="AL1040" t="str">
            <v/>
          </cell>
          <cell r="AM1040" t="str">
            <v/>
          </cell>
          <cell r="AN1040" t="str">
            <v/>
          </cell>
          <cell r="AO1040" t="str">
            <v/>
          </cell>
          <cell r="AP1040" t="str">
            <v/>
          </cell>
          <cell r="AQ1040" t="str">
            <v/>
          </cell>
          <cell r="AR1040" t="str">
            <v/>
          </cell>
          <cell r="AS1040" t="str">
            <v/>
          </cell>
          <cell r="AT1040" t="str">
            <v/>
          </cell>
          <cell r="AU1040" t="str">
            <v/>
          </cell>
          <cell r="AV1040" t="str">
            <v/>
          </cell>
          <cell r="AW1040" t="str">
            <v/>
          </cell>
          <cell r="AX1040" t="str">
            <v/>
          </cell>
          <cell r="AY1040" t="str">
            <v/>
          </cell>
          <cell r="AZ1040" t="str">
            <v/>
          </cell>
          <cell r="BA1040" t="str">
            <v/>
          </cell>
          <cell r="BB1040" t="str">
            <v/>
          </cell>
          <cell r="BC1040" t="str">
            <v/>
          </cell>
        </row>
        <row r="1041">
          <cell r="B1041" t="str">
            <v>XBBHI - Sea</v>
          </cell>
          <cell r="C1041">
            <v>0</v>
          </cell>
          <cell r="D1041">
            <v>0</v>
          </cell>
          <cell r="E1041">
            <v>0</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cell r="AF1041">
            <v>0</v>
          </cell>
          <cell r="AG1041">
            <v>0</v>
          </cell>
          <cell r="AH1041" t="str">
            <v/>
          </cell>
          <cell r="AI1041" t="str">
            <v/>
          </cell>
          <cell r="AJ1041" t="str">
            <v/>
          </cell>
          <cell r="AK1041" t="str">
            <v/>
          </cell>
          <cell r="AL1041" t="str">
            <v/>
          </cell>
          <cell r="AM1041" t="str">
            <v/>
          </cell>
          <cell r="AN1041" t="str">
            <v/>
          </cell>
          <cell r="AO1041" t="str">
            <v/>
          </cell>
          <cell r="AP1041" t="str">
            <v/>
          </cell>
          <cell r="AQ1041" t="str">
            <v/>
          </cell>
          <cell r="AR1041" t="str">
            <v/>
          </cell>
          <cell r="AS1041" t="str">
            <v/>
          </cell>
          <cell r="AT1041" t="str">
            <v/>
          </cell>
          <cell r="AU1041" t="str">
            <v/>
          </cell>
          <cell r="AV1041" t="str">
            <v/>
          </cell>
          <cell r="AW1041" t="str">
            <v/>
          </cell>
          <cell r="AX1041" t="str">
            <v/>
          </cell>
          <cell r="AY1041" t="str">
            <v/>
          </cell>
          <cell r="AZ1041" t="str">
            <v/>
          </cell>
          <cell r="BA1041" t="str">
            <v/>
          </cell>
          <cell r="BB1041" t="str">
            <v/>
          </cell>
          <cell r="BC1041" t="str">
            <v/>
          </cell>
        </row>
        <row r="1042">
          <cell r="B1042" t="str">
            <v>XBDIT - Air</v>
          </cell>
          <cell r="C1042">
            <v>0</v>
          </cell>
          <cell r="D1042">
            <v>0</v>
          </cell>
          <cell r="E1042">
            <v>0</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cell r="AF1042">
            <v>0</v>
          </cell>
          <cell r="AG1042">
            <v>0</v>
          </cell>
          <cell r="AH1042" t="str">
            <v/>
          </cell>
          <cell r="AI1042" t="str">
            <v/>
          </cell>
          <cell r="AJ1042" t="str">
            <v/>
          </cell>
          <cell r="AK1042" t="str">
            <v/>
          </cell>
          <cell r="AL1042" t="str">
            <v/>
          </cell>
          <cell r="AM1042" t="str">
            <v/>
          </cell>
          <cell r="AN1042" t="str">
            <v/>
          </cell>
          <cell r="AO1042" t="str">
            <v/>
          </cell>
          <cell r="AP1042" t="str">
            <v/>
          </cell>
          <cell r="AQ1042" t="str">
            <v/>
          </cell>
          <cell r="AR1042" t="str">
            <v/>
          </cell>
          <cell r="AS1042" t="str">
            <v/>
          </cell>
          <cell r="AT1042" t="str">
            <v/>
          </cell>
          <cell r="AU1042" t="str">
            <v/>
          </cell>
          <cell r="AV1042" t="str">
            <v/>
          </cell>
          <cell r="AW1042" t="str">
            <v/>
          </cell>
          <cell r="AX1042" t="str">
            <v/>
          </cell>
          <cell r="AY1042" t="str">
            <v/>
          </cell>
          <cell r="AZ1042" t="str">
            <v/>
          </cell>
          <cell r="BA1042" t="str">
            <v/>
          </cell>
          <cell r="BB1042" t="str">
            <v/>
          </cell>
          <cell r="BC1042" t="str">
            <v/>
          </cell>
        </row>
        <row r="1043">
          <cell r="B1043" t="str">
            <v>XBDIT - Sea</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cell r="AF1043">
            <v>0</v>
          </cell>
          <cell r="AG1043">
            <v>0</v>
          </cell>
          <cell r="AH1043" t="str">
            <v/>
          </cell>
          <cell r="AI1043" t="str">
            <v/>
          </cell>
          <cell r="AJ1043" t="str">
            <v/>
          </cell>
          <cell r="AK1043" t="str">
            <v/>
          </cell>
          <cell r="AL1043" t="str">
            <v/>
          </cell>
          <cell r="AM1043" t="str">
            <v/>
          </cell>
          <cell r="AN1043" t="str">
            <v/>
          </cell>
          <cell r="AO1043" t="str">
            <v/>
          </cell>
          <cell r="AP1043" t="str">
            <v/>
          </cell>
          <cell r="AQ1043" t="str">
            <v/>
          </cell>
          <cell r="AR1043" t="str">
            <v/>
          </cell>
          <cell r="AS1043" t="str">
            <v/>
          </cell>
          <cell r="AT1043" t="str">
            <v/>
          </cell>
          <cell r="AU1043" t="str">
            <v/>
          </cell>
          <cell r="AV1043" t="str">
            <v/>
          </cell>
          <cell r="AW1043" t="str">
            <v/>
          </cell>
          <cell r="AX1043" t="str">
            <v/>
          </cell>
          <cell r="AY1043" t="str">
            <v/>
          </cell>
          <cell r="AZ1043" t="str">
            <v/>
          </cell>
          <cell r="BA1043" t="str">
            <v/>
          </cell>
          <cell r="BB1043" t="str">
            <v/>
          </cell>
          <cell r="BC1043" t="str">
            <v/>
          </cell>
        </row>
        <row r="1044">
          <cell r="B1044" t="str">
            <v>XBETT - Air</v>
          </cell>
          <cell r="C1044">
            <v>0</v>
          </cell>
          <cell r="D1044">
            <v>0</v>
          </cell>
          <cell r="E1044">
            <v>0</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cell r="AF1044">
            <v>0</v>
          </cell>
          <cell r="AG1044">
            <v>0</v>
          </cell>
          <cell r="AH1044" t="str">
            <v/>
          </cell>
          <cell r="AI1044" t="str">
            <v/>
          </cell>
          <cell r="AJ1044" t="str">
            <v/>
          </cell>
          <cell r="AK1044" t="str">
            <v/>
          </cell>
          <cell r="AL1044" t="str">
            <v/>
          </cell>
          <cell r="AM1044" t="str">
            <v/>
          </cell>
          <cell r="AN1044" t="str">
            <v/>
          </cell>
          <cell r="AO1044" t="str">
            <v/>
          </cell>
          <cell r="AP1044" t="str">
            <v/>
          </cell>
          <cell r="AQ1044" t="str">
            <v/>
          </cell>
          <cell r="AR1044" t="str">
            <v/>
          </cell>
          <cell r="AS1044" t="str">
            <v/>
          </cell>
          <cell r="AT1044" t="str">
            <v/>
          </cell>
          <cell r="AU1044" t="str">
            <v/>
          </cell>
          <cell r="AV1044" t="str">
            <v/>
          </cell>
          <cell r="AW1044" t="str">
            <v/>
          </cell>
          <cell r="AX1044" t="str">
            <v/>
          </cell>
          <cell r="AY1044" t="str">
            <v/>
          </cell>
          <cell r="AZ1044" t="str">
            <v/>
          </cell>
          <cell r="BA1044" t="str">
            <v/>
          </cell>
          <cell r="BB1044" t="str">
            <v/>
          </cell>
          <cell r="BC1044" t="str">
            <v/>
          </cell>
        </row>
        <row r="1045">
          <cell r="B1045" t="str">
            <v>XBETT - Sea</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cell r="AF1045">
            <v>0</v>
          </cell>
          <cell r="AG1045">
            <v>0</v>
          </cell>
          <cell r="AH1045" t="str">
            <v/>
          </cell>
          <cell r="AI1045" t="str">
            <v/>
          </cell>
          <cell r="AJ1045" t="str">
            <v/>
          </cell>
          <cell r="AK1045" t="str">
            <v/>
          </cell>
          <cell r="AL1045" t="str">
            <v/>
          </cell>
          <cell r="AM1045" t="str">
            <v/>
          </cell>
          <cell r="AN1045" t="str">
            <v/>
          </cell>
          <cell r="AO1045" t="str">
            <v/>
          </cell>
          <cell r="AP1045" t="str">
            <v/>
          </cell>
          <cell r="AQ1045" t="str">
            <v/>
          </cell>
          <cell r="AR1045" t="str">
            <v/>
          </cell>
          <cell r="AS1045" t="str">
            <v/>
          </cell>
          <cell r="AT1045" t="str">
            <v/>
          </cell>
          <cell r="AU1045" t="str">
            <v/>
          </cell>
          <cell r="AV1045" t="str">
            <v/>
          </cell>
          <cell r="AW1045" t="str">
            <v/>
          </cell>
          <cell r="AX1045" t="str">
            <v/>
          </cell>
          <cell r="AY1045" t="str">
            <v/>
          </cell>
          <cell r="AZ1045" t="str">
            <v/>
          </cell>
          <cell r="BA1045" t="str">
            <v/>
          </cell>
          <cell r="BB1045" t="str">
            <v/>
          </cell>
          <cell r="BC1045" t="str">
            <v/>
          </cell>
        </row>
        <row r="1046">
          <cell r="B1046" t="str">
            <v>XBFPM - Air</v>
          </cell>
          <cell r="C1046">
            <v>0</v>
          </cell>
          <cell r="D1046">
            <v>0</v>
          </cell>
          <cell r="E1046">
            <v>0</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cell r="AF1046">
            <v>0</v>
          </cell>
          <cell r="AG1046">
            <v>0</v>
          </cell>
          <cell r="AH1046" t="str">
            <v/>
          </cell>
          <cell r="AI1046" t="str">
            <v/>
          </cell>
          <cell r="AJ1046" t="str">
            <v/>
          </cell>
          <cell r="AK1046" t="str">
            <v/>
          </cell>
          <cell r="AL1046" t="str">
            <v/>
          </cell>
          <cell r="AM1046" t="str">
            <v/>
          </cell>
          <cell r="AN1046" t="str">
            <v/>
          </cell>
          <cell r="AO1046" t="str">
            <v/>
          </cell>
          <cell r="AP1046" t="str">
            <v/>
          </cell>
          <cell r="AQ1046" t="str">
            <v/>
          </cell>
          <cell r="AR1046" t="str">
            <v/>
          </cell>
          <cell r="AS1046" t="str">
            <v/>
          </cell>
          <cell r="AT1046" t="str">
            <v/>
          </cell>
          <cell r="AU1046" t="str">
            <v/>
          </cell>
          <cell r="AV1046" t="str">
            <v/>
          </cell>
          <cell r="AW1046" t="str">
            <v/>
          </cell>
          <cell r="AX1046" t="str">
            <v/>
          </cell>
          <cell r="AY1046" t="str">
            <v/>
          </cell>
          <cell r="AZ1046" t="str">
            <v/>
          </cell>
          <cell r="BA1046" t="str">
            <v/>
          </cell>
          <cell r="BB1046" t="str">
            <v/>
          </cell>
          <cell r="BC1046" t="str">
            <v/>
          </cell>
        </row>
        <row r="1047">
          <cell r="B1047" t="str">
            <v>XBFPM - Sea</v>
          </cell>
          <cell r="C1047">
            <v>0</v>
          </cell>
          <cell r="D1047">
            <v>0</v>
          </cell>
          <cell r="E1047">
            <v>0</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cell r="AF1047">
            <v>0</v>
          </cell>
          <cell r="AG1047">
            <v>0</v>
          </cell>
          <cell r="AH1047" t="str">
            <v/>
          </cell>
          <cell r="AI1047" t="str">
            <v/>
          </cell>
          <cell r="AJ1047" t="str">
            <v/>
          </cell>
          <cell r="AK1047" t="str">
            <v/>
          </cell>
          <cell r="AL1047" t="str">
            <v/>
          </cell>
          <cell r="AM1047" t="str">
            <v/>
          </cell>
          <cell r="AN1047" t="str">
            <v/>
          </cell>
          <cell r="AO1047" t="str">
            <v/>
          </cell>
          <cell r="AP1047" t="str">
            <v/>
          </cell>
          <cell r="AQ1047" t="str">
            <v/>
          </cell>
          <cell r="AR1047" t="str">
            <v/>
          </cell>
          <cell r="AS1047" t="str">
            <v/>
          </cell>
          <cell r="AT1047" t="str">
            <v/>
          </cell>
          <cell r="AU1047" t="str">
            <v/>
          </cell>
          <cell r="AV1047" t="str">
            <v/>
          </cell>
          <cell r="AW1047" t="str">
            <v/>
          </cell>
          <cell r="AX1047" t="str">
            <v/>
          </cell>
          <cell r="AY1047" t="str">
            <v/>
          </cell>
          <cell r="AZ1047" t="str">
            <v/>
          </cell>
          <cell r="BA1047" t="str">
            <v/>
          </cell>
          <cell r="BB1047" t="str">
            <v/>
          </cell>
          <cell r="BC1047" t="str">
            <v/>
          </cell>
        </row>
        <row r="1048">
          <cell r="B1048" t="str">
            <v>XBGCK - Air</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cell r="AF1048">
            <v>0</v>
          </cell>
          <cell r="AG1048">
            <v>0</v>
          </cell>
          <cell r="AH1048" t="str">
            <v/>
          </cell>
          <cell r="AI1048" t="str">
            <v/>
          </cell>
          <cell r="AJ1048" t="str">
            <v/>
          </cell>
          <cell r="AK1048" t="str">
            <v/>
          </cell>
          <cell r="AL1048" t="str">
            <v/>
          </cell>
          <cell r="AM1048" t="str">
            <v/>
          </cell>
          <cell r="AN1048" t="str">
            <v/>
          </cell>
          <cell r="AO1048" t="str">
            <v/>
          </cell>
          <cell r="AP1048" t="str">
            <v/>
          </cell>
          <cell r="AQ1048" t="str">
            <v/>
          </cell>
          <cell r="AR1048" t="str">
            <v/>
          </cell>
          <cell r="AS1048" t="str">
            <v/>
          </cell>
          <cell r="AT1048" t="str">
            <v/>
          </cell>
          <cell r="AU1048" t="str">
            <v/>
          </cell>
          <cell r="AV1048" t="str">
            <v/>
          </cell>
          <cell r="AW1048" t="str">
            <v/>
          </cell>
          <cell r="AX1048" t="str">
            <v/>
          </cell>
          <cell r="AY1048" t="str">
            <v/>
          </cell>
          <cell r="AZ1048" t="str">
            <v/>
          </cell>
          <cell r="BA1048" t="str">
            <v/>
          </cell>
          <cell r="BB1048" t="str">
            <v/>
          </cell>
          <cell r="BC1048" t="str">
            <v/>
          </cell>
        </row>
        <row r="1049">
          <cell r="B1049" t="str">
            <v>XBGCK - Sea</v>
          </cell>
          <cell r="C1049">
            <v>0</v>
          </cell>
          <cell r="D1049">
            <v>0</v>
          </cell>
          <cell r="E1049">
            <v>0</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cell r="AF1049">
            <v>0</v>
          </cell>
          <cell r="AG1049">
            <v>0</v>
          </cell>
          <cell r="AH1049" t="str">
            <v/>
          </cell>
          <cell r="AI1049" t="str">
            <v/>
          </cell>
          <cell r="AJ1049" t="str">
            <v/>
          </cell>
          <cell r="AK1049" t="str">
            <v/>
          </cell>
          <cell r="AL1049" t="str">
            <v/>
          </cell>
          <cell r="AM1049" t="str">
            <v/>
          </cell>
          <cell r="AN1049" t="str">
            <v/>
          </cell>
          <cell r="AO1049" t="str">
            <v/>
          </cell>
          <cell r="AP1049" t="str">
            <v/>
          </cell>
          <cell r="AQ1049" t="str">
            <v/>
          </cell>
          <cell r="AR1049" t="str">
            <v/>
          </cell>
          <cell r="AS1049" t="str">
            <v/>
          </cell>
          <cell r="AT1049" t="str">
            <v/>
          </cell>
          <cell r="AU1049" t="str">
            <v/>
          </cell>
          <cell r="AV1049" t="str">
            <v/>
          </cell>
          <cell r="AW1049" t="str">
            <v/>
          </cell>
          <cell r="AX1049" t="str">
            <v/>
          </cell>
          <cell r="AY1049" t="str">
            <v/>
          </cell>
          <cell r="AZ1049" t="str">
            <v/>
          </cell>
          <cell r="BA1049" t="str">
            <v/>
          </cell>
          <cell r="BB1049" t="str">
            <v/>
          </cell>
          <cell r="BC1049" t="str">
            <v/>
          </cell>
        </row>
        <row r="1050">
          <cell r="B1050" t="str">
            <v>XBIGS - Air</v>
          </cell>
          <cell r="C1050">
            <v>0</v>
          </cell>
          <cell r="D1050">
            <v>0</v>
          </cell>
          <cell r="E1050">
            <v>0</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cell r="AF1050">
            <v>0</v>
          </cell>
          <cell r="AG1050">
            <v>0</v>
          </cell>
          <cell r="AH1050" t="str">
            <v/>
          </cell>
          <cell r="AI1050" t="str">
            <v/>
          </cell>
          <cell r="AJ1050" t="str">
            <v/>
          </cell>
          <cell r="AK1050" t="str">
            <v/>
          </cell>
          <cell r="AL1050" t="str">
            <v/>
          </cell>
          <cell r="AM1050" t="str">
            <v/>
          </cell>
          <cell r="AN1050" t="str">
            <v/>
          </cell>
          <cell r="AO1050" t="str">
            <v/>
          </cell>
          <cell r="AP1050" t="str">
            <v/>
          </cell>
          <cell r="AQ1050" t="str">
            <v/>
          </cell>
          <cell r="AR1050" t="str">
            <v/>
          </cell>
          <cell r="AS1050" t="str">
            <v/>
          </cell>
          <cell r="AT1050" t="str">
            <v/>
          </cell>
          <cell r="AU1050" t="str">
            <v/>
          </cell>
          <cell r="AV1050" t="str">
            <v/>
          </cell>
          <cell r="AW1050" t="str">
            <v/>
          </cell>
          <cell r="AX1050" t="str">
            <v/>
          </cell>
          <cell r="AY1050" t="str">
            <v/>
          </cell>
          <cell r="AZ1050" t="str">
            <v/>
          </cell>
          <cell r="BA1050" t="str">
            <v/>
          </cell>
          <cell r="BB1050" t="str">
            <v/>
          </cell>
          <cell r="BC1050" t="str">
            <v/>
          </cell>
        </row>
        <row r="1051">
          <cell r="B1051" t="str">
            <v>XBIGS - Sea</v>
          </cell>
          <cell r="C1051">
            <v>0</v>
          </cell>
          <cell r="D1051">
            <v>0</v>
          </cell>
          <cell r="E1051">
            <v>0</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cell r="AF1051">
            <v>0</v>
          </cell>
          <cell r="AG1051">
            <v>0</v>
          </cell>
          <cell r="AH1051" t="str">
            <v/>
          </cell>
          <cell r="AI1051" t="str">
            <v/>
          </cell>
          <cell r="AJ1051" t="str">
            <v/>
          </cell>
          <cell r="AK1051" t="str">
            <v/>
          </cell>
          <cell r="AL1051" t="str">
            <v/>
          </cell>
          <cell r="AM1051" t="str">
            <v/>
          </cell>
          <cell r="AN1051" t="str">
            <v/>
          </cell>
          <cell r="AO1051" t="str">
            <v/>
          </cell>
          <cell r="AP1051" t="str">
            <v/>
          </cell>
          <cell r="AQ1051" t="str">
            <v/>
          </cell>
          <cell r="AR1051" t="str">
            <v/>
          </cell>
          <cell r="AS1051" t="str">
            <v/>
          </cell>
          <cell r="AT1051" t="str">
            <v/>
          </cell>
          <cell r="AU1051" t="str">
            <v/>
          </cell>
          <cell r="AV1051" t="str">
            <v/>
          </cell>
          <cell r="AW1051" t="str">
            <v/>
          </cell>
          <cell r="AX1051" t="str">
            <v/>
          </cell>
          <cell r="AY1051" t="str">
            <v/>
          </cell>
          <cell r="AZ1051" t="str">
            <v/>
          </cell>
          <cell r="BA1051" t="str">
            <v/>
          </cell>
          <cell r="BB1051" t="str">
            <v/>
          </cell>
          <cell r="BC1051" t="str">
            <v/>
          </cell>
        </row>
        <row r="1052">
          <cell r="B1052" t="str">
            <v>XBLAIN - Air</v>
          </cell>
          <cell r="C1052">
            <v>0</v>
          </cell>
          <cell r="D1052">
            <v>0</v>
          </cell>
          <cell r="E1052">
            <v>0</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cell r="AF1052">
            <v>0</v>
          </cell>
          <cell r="AG1052">
            <v>0</v>
          </cell>
          <cell r="AH1052" t="str">
            <v/>
          </cell>
          <cell r="AI1052" t="str">
            <v/>
          </cell>
          <cell r="AJ1052" t="str">
            <v/>
          </cell>
          <cell r="AK1052" t="str">
            <v/>
          </cell>
          <cell r="AL1052" t="str">
            <v/>
          </cell>
          <cell r="AM1052" t="str">
            <v/>
          </cell>
          <cell r="AN1052" t="str">
            <v/>
          </cell>
          <cell r="AO1052" t="str">
            <v/>
          </cell>
          <cell r="AP1052" t="str">
            <v/>
          </cell>
          <cell r="AQ1052" t="str">
            <v/>
          </cell>
          <cell r="AR1052" t="str">
            <v/>
          </cell>
          <cell r="AS1052" t="str">
            <v/>
          </cell>
          <cell r="AT1052" t="str">
            <v/>
          </cell>
          <cell r="AU1052" t="str">
            <v/>
          </cell>
          <cell r="AV1052" t="str">
            <v/>
          </cell>
          <cell r="AW1052" t="str">
            <v/>
          </cell>
          <cell r="AX1052" t="str">
            <v/>
          </cell>
          <cell r="AY1052" t="str">
            <v/>
          </cell>
          <cell r="AZ1052" t="str">
            <v/>
          </cell>
          <cell r="BA1052" t="str">
            <v/>
          </cell>
          <cell r="BB1052" t="str">
            <v/>
          </cell>
          <cell r="BC1052" t="str">
            <v/>
          </cell>
        </row>
        <row r="1053">
          <cell r="B1053" t="str">
            <v>XBLAIN - Sea</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1</v>
          </cell>
          <cell r="AC1053">
            <v>1</v>
          </cell>
          <cell r="AD1053">
            <v>0</v>
          </cell>
          <cell r="AE1053">
            <v>0</v>
          </cell>
          <cell r="AF1053">
            <v>0</v>
          </cell>
          <cell r="AG1053">
            <v>0</v>
          </cell>
          <cell r="AH1053" t="str">
            <v/>
          </cell>
          <cell r="AI1053" t="str">
            <v/>
          </cell>
          <cell r="AJ1053" t="str">
            <v/>
          </cell>
          <cell r="AK1053" t="str">
            <v/>
          </cell>
          <cell r="AL1053" t="str">
            <v/>
          </cell>
          <cell r="AM1053" t="str">
            <v/>
          </cell>
          <cell r="AN1053" t="str">
            <v/>
          </cell>
          <cell r="AO1053" t="str">
            <v/>
          </cell>
          <cell r="AP1053" t="str">
            <v/>
          </cell>
          <cell r="AQ1053" t="str">
            <v/>
          </cell>
          <cell r="AR1053" t="str">
            <v/>
          </cell>
          <cell r="AS1053" t="str">
            <v/>
          </cell>
          <cell r="AT1053" t="str">
            <v/>
          </cell>
          <cell r="AU1053" t="str">
            <v/>
          </cell>
          <cell r="AV1053" t="str">
            <v/>
          </cell>
          <cell r="AW1053" t="str">
            <v/>
          </cell>
          <cell r="AX1053" t="str">
            <v/>
          </cell>
          <cell r="AY1053" t="str">
            <v/>
          </cell>
          <cell r="AZ1053" t="str">
            <v/>
          </cell>
          <cell r="BA1053" t="str">
            <v/>
          </cell>
          <cell r="BB1053" t="str">
            <v/>
          </cell>
          <cell r="BC1053" t="str">
            <v/>
          </cell>
        </row>
        <row r="1054">
          <cell r="B1054" t="str">
            <v>XBLOT - Air</v>
          </cell>
          <cell r="C1054">
            <v>0</v>
          </cell>
          <cell r="D1054">
            <v>0</v>
          </cell>
          <cell r="E1054">
            <v>0</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cell r="AF1054">
            <v>0</v>
          </cell>
          <cell r="AG1054">
            <v>0</v>
          </cell>
          <cell r="AH1054" t="str">
            <v/>
          </cell>
          <cell r="AI1054" t="str">
            <v/>
          </cell>
          <cell r="AJ1054" t="str">
            <v/>
          </cell>
          <cell r="AK1054" t="str">
            <v/>
          </cell>
          <cell r="AL1054" t="str">
            <v/>
          </cell>
          <cell r="AM1054" t="str">
            <v/>
          </cell>
          <cell r="AN1054" t="str">
            <v/>
          </cell>
          <cell r="AO1054" t="str">
            <v/>
          </cell>
          <cell r="AP1054" t="str">
            <v/>
          </cell>
          <cell r="AQ1054" t="str">
            <v/>
          </cell>
          <cell r="AR1054" t="str">
            <v/>
          </cell>
          <cell r="AS1054" t="str">
            <v/>
          </cell>
          <cell r="AT1054" t="str">
            <v/>
          </cell>
          <cell r="AU1054" t="str">
            <v/>
          </cell>
          <cell r="AV1054" t="str">
            <v/>
          </cell>
          <cell r="AW1054" t="str">
            <v/>
          </cell>
          <cell r="AX1054" t="str">
            <v/>
          </cell>
          <cell r="AY1054" t="str">
            <v/>
          </cell>
          <cell r="AZ1054" t="str">
            <v/>
          </cell>
          <cell r="BA1054" t="str">
            <v/>
          </cell>
          <cell r="BB1054" t="str">
            <v/>
          </cell>
          <cell r="BC1054" t="str">
            <v/>
          </cell>
        </row>
        <row r="1055">
          <cell r="B1055" t="str">
            <v>XBLOT - Sea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cell r="AF1055">
            <v>0</v>
          </cell>
          <cell r="AG1055">
            <v>0</v>
          </cell>
          <cell r="AH1055" t="str">
            <v/>
          </cell>
          <cell r="AI1055" t="str">
            <v/>
          </cell>
          <cell r="AJ1055" t="str">
            <v/>
          </cell>
          <cell r="AK1055" t="str">
            <v/>
          </cell>
          <cell r="AL1055" t="str">
            <v/>
          </cell>
          <cell r="AM1055" t="str">
            <v/>
          </cell>
          <cell r="AN1055" t="str">
            <v/>
          </cell>
          <cell r="AO1055" t="str">
            <v/>
          </cell>
          <cell r="AP1055" t="str">
            <v/>
          </cell>
          <cell r="AQ1055" t="str">
            <v/>
          </cell>
          <cell r="AR1055" t="str">
            <v/>
          </cell>
          <cell r="AS1055" t="str">
            <v/>
          </cell>
          <cell r="AT1055" t="str">
            <v/>
          </cell>
          <cell r="AU1055" t="str">
            <v/>
          </cell>
          <cell r="AV1055" t="str">
            <v/>
          </cell>
          <cell r="AW1055" t="str">
            <v/>
          </cell>
          <cell r="AX1055" t="str">
            <v/>
          </cell>
          <cell r="AY1055" t="str">
            <v/>
          </cell>
          <cell r="AZ1055" t="str">
            <v/>
          </cell>
          <cell r="BA1055" t="str">
            <v/>
          </cell>
          <cell r="BB1055" t="str">
            <v/>
          </cell>
          <cell r="BC1055" t="str">
            <v/>
          </cell>
        </row>
        <row r="1056">
          <cell r="B1056" t="str">
            <v>XBRSC - Air</v>
          </cell>
          <cell r="C1056">
            <v>0</v>
          </cell>
          <cell r="D1056">
            <v>0</v>
          </cell>
          <cell r="E1056">
            <v>0</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cell r="AF1056">
            <v>0</v>
          </cell>
          <cell r="AG1056">
            <v>0</v>
          </cell>
          <cell r="AH1056" t="str">
            <v/>
          </cell>
          <cell r="AI1056" t="str">
            <v/>
          </cell>
          <cell r="AJ1056" t="str">
            <v/>
          </cell>
          <cell r="AK1056" t="str">
            <v/>
          </cell>
          <cell r="AL1056" t="str">
            <v/>
          </cell>
          <cell r="AM1056" t="str">
            <v/>
          </cell>
          <cell r="AN1056" t="str">
            <v/>
          </cell>
          <cell r="AO1056" t="str">
            <v/>
          </cell>
          <cell r="AP1056" t="str">
            <v/>
          </cell>
          <cell r="AQ1056" t="str">
            <v/>
          </cell>
          <cell r="AR1056" t="str">
            <v/>
          </cell>
          <cell r="AS1056" t="str">
            <v/>
          </cell>
          <cell r="AT1056" t="str">
            <v/>
          </cell>
          <cell r="AU1056" t="str">
            <v/>
          </cell>
          <cell r="AV1056" t="str">
            <v/>
          </cell>
          <cell r="AW1056" t="str">
            <v/>
          </cell>
          <cell r="AX1056" t="str">
            <v/>
          </cell>
          <cell r="AY1056" t="str">
            <v/>
          </cell>
          <cell r="AZ1056" t="str">
            <v/>
          </cell>
          <cell r="BA1056" t="str">
            <v/>
          </cell>
          <cell r="BB1056" t="str">
            <v/>
          </cell>
          <cell r="BC1056" t="str">
            <v/>
          </cell>
        </row>
        <row r="1057">
          <cell r="B1057" t="str">
            <v>XBRSC - Sea</v>
          </cell>
          <cell r="C1057">
            <v>0</v>
          </cell>
          <cell r="D1057">
            <v>0</v>
          </cell>
          <cell r="E1057">
            <v>0</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cell r="AF1057">
            <v>0</v>
          </cell>
          <cell r="AG1057">
            <v>0</v>
          </cell>
          <cell r="AH1057" t="str">
            <v/>
          </cell>
          <cell r="AI1057" t="str">
            <v/>
          </cell>
          <cell r="AJ1057" t="str">
            <v/>
          </cell>
          <cell r="AK1057" t="str">
            <v/>
          </cell>
          <cell r="AL1057" t="str">
            <v/>
          </cell>
          <cell r="AM1057" t="str">
            <v/>
          </cell>
          <cell r="AN1057" t="str">
            <v/>
          </cell>
          <cell r="AO1057" t="str">
            <v/>
          </cell>
          <cell r="AP1057" t="str">
            <v/>
          </cell>
          <cell r="AQ1057" t="str">
            <v/>
          </cell>
          <cell r="AR1057" t="str">
            <v/>
          </cell>
          <cell r="AS1057" t="str">
            <v/>
          </cell>
          <cell r="AT1057" t="str">
            <v/>
          </cell>
          <cell r="AU1057" t="str">
            <v/>
          </cell>
          <cell r="AV1057" t="str">
            <v/>
          </cell>
          <cell r="AW1057" t="str">
            <v/>
          </cell>
          <cell r="AX1057" t="str">
            <v/>
          </cell>
          <cell r="AY1057" t="str">
            <v/>
          </cell>
          <cell r="AZ1057" t="str">
            <v/>
          </cell>
          <cell r="BA1057" t="str">
            <v/>
          </cell>
          <cell r="BB1057" t="str">
            <v/>
          </cell>
          <cell r="BC1057" t="str">
            <v/>
          </cell>
        </row>
        <row r="1058">
          <cell r="B1058" t="str">
            <v>XBSKY - Air</v>
          </cell>
          <cell r="C1058">
            <v>0</v>
          </cell>
          <cell r="D1058">
            <v>0</v>
          </cell>
          <cell r="E1058">
            <v>0</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cell r="AF1058">
            <v>0</v>
          </cell>
          <cell r="AG1058">
            <v>0</v>
          </cell>
          <cell r="AH1058" t="str">
            <v/>
          </cell>
          <cell r="AI1058" t="str">
            <v/>
          </cell>
          <cell r="AJ1058" t="str">
            <v/>
          </cell>
          <cell r="AK1058" t="str">
            <v/>
          </cell>
          <cell r="AL1058" t="str">
            <v/>
          </cell>
          <cell r="AM1058" t="str">
            <v/>
          </cell>
          <cell r="AN1058" t="str">
            <v/>
          </cell>
          <cell r="AO1058" t="str">
            <v/>
          </cell>
          <cell r="AP1058" t="str">
            <v/>
          </cell>
          <cell r="AQ1058" t="str">
            <v/>
          </cell>
          <cell r="AR1058" t="str">
            <v/>
          </cell>
          <cell r="AS1058" t="str">
            <v/>
          </cell>
          <cell r="AT1058" t="str">
            <v/>
          </cell>
          <cell r="AU1058" t="str">
            <v/>
          </cell>
          <cell r="AV1058" t="str">
            <v/>
          </cell>
          <cell r="AW1058" t="str">
            <v/>
          </cell>
          <cell r="AX1058" t="str">
            <v/>
          </cell>
          <cell r="AY1058" t="str">
            <v/>
          </cell>
          <cell r="AZ1058" t="str">
            <v/>
          </cell>
          <cell r="BA1058" t="str">
            <v/>
          </cell>
          <cell r="BB1058" t="str">
            <v/>
          </cell>
          <cell r="BC1058" t="str">
            <v/>
          </cell>
        </row>
        <row r="1059">
          <cell r="B1059" t="str">
            <v>XBSKY - Sea</v>
          </cell>
          <cell r="C1059">
            <v>0</v>
          </cell>
          <cell r="D1059">
            <v>0</v>
          </cell>
          <cell r="E1059">
            <v>0</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1</v>
          </cell>
          <cell r="X1059">
            <v>0</v>
          </cell>
          <cell r="Y1059">
            <v>0</v>
          </cell>
          <cell r="Z1059">
            <v>0</v>
          </cell>
          <cell r="AA1059">
            <v>0</v>
          </cell>
          <cell r="AB1059">
            <v>0</v>
          </cell>
          <cell r="AC1059">
            <v>1</v>
          </cell>
          <cell r="AD1059">
            <v>0</v>
          </cell>
          <cell r="AE1059">
            <v>0</v>
          </cell>
          <cell r="AF1059">
            <v>0</v>
          </cell>
          <cell r="AG1059">
            <v>0</v>
          </cell>
          <cell r="AH1059" t="str">
            <v/>
          </cell>
          <cell r="AI1059" t="str">
            <v/>
          </cell>
          <cell r="AJ1059" t="str">
            <v/>
          </cell>
          <cell r="AK1059" t="str">
            <v/>
          </cell>
          <cell r="AL1059" t="str">
            <v/>
          </cell>
          <cell r="AM1059" t="str">
            <v/>
          </cell>
          <cell r="AN1059" t="str">
            <v/>
          </cell>
          <cell r="AO1059" t="str">
            <v/>
          </cell>
          <cell r="AP1059" t="str">
            <v/>
          </cell>
          <cell r="AQ1059" t="str">
            <v/>
          </cell>
          <cell r="AR1059" t="str">
            <v/>
          </cell>
          <cell r="AS1059" t="str">
            <v/>
          </cell>
          <cell r="AT1059" t="str">
            <v/>
          </cell>
          <cell r="AU1059" t="str">
            <v/>
          </cell>
          <cell r="AV1059" t="str">
            <v/>
          </cell>
          <cell r="AW1059" t="str">
            <v/>
          </cell>
          <cell r="AX1059" t="str">
            <v/>
          </cell>
          <cell r="AY1059" t="str">
            <v/>
          </cell>
          <cell r="AZ1059" t="str">
            <v/>
          </cell>
          <cell r="BA1059" t="str">
            <v/>
          </cell>
          <cell r="BB1059" t="str">
            <v/>
          </cell>
          <cell r="BC1059" t="str">
            <v/>
          </cell>
        </row>
        <row r="1060">
          <cell r="B1060" t="str">
            <v>XBVCS - Air</v>
          </cell>
          <cell r="C1060">
            <v>0</v>
          </cell>
          <cell r="D1060">
            <v>0</v>
          </cell>
          <cell r="E1060">
            <v>0</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cell r="AF1060">
            <v>0</v>
          </cell>
          <cell r="AG1060">
            <v>0</v>
          </cell>
          <cell r="AH1060" t="str">
            <v/>
          </cell>
          <cell r="AI1060" t="str">
            <v/>
          </cell>
          <cell r="AJ1060" t="str">
            <v/>
          </cell>
          <cell r="AK1060" t="str">
            <v/>
          </cell>
          <cell r="AL1060" t="str">
            <v/>
          </cell>
          <cell r="AM1060" t="str">
            <v/>
          </cell>
          <cell r="AN1060" t="str">
            <v/>
          </cell>
          <cell r="AO1060" t="str">
            <v/>
          </cell>
          <cell r="AP1060" t="str">
            <v/>
          </cell>
          <cell r="AQ1060" t="str">
            <v/>
          </cell>
          <cell r="AR1060" t="str">
            <v/>
          </cell>
          <cell r="AS1060" t="str">
            <v/>
          </cell>
          <cell r="AT1060" t="str">
            <v/>
          </cell>
          <cell r="AU1060" t="str">
            <v/>
          </cell>
          <cell r="AV1060" t="str">
            <v/>
          </cell>
          <cell r="AW1060" t="str">
            <v/>
          </cell>
          <cell r="AX1060" t="str">
            <v/>
          </cell>
          <cell r="AY1060" t="str">
            <v/>
          </cell>
          <cell r="AZ1060" t="str">
            <v/>
          </cell>
          <cell r="BA1060" t="str">
            <v/>
          </cell>
          <cell r="BB1060" t="str">
            <v/>
          </cell>
          <cell r="BC1060" t="str">
            <v/>
          </cell>
        </row>
        <row r="1061">
          <cell r="B1061" t="str">
            <v>XBVCS - Sea</v>
          </cell>
          <cell r="C1061">
            <v>0</v>
          </cell>
          <cell r="D1061">
            <v>0</v>
          </cell>
          <cell r="E1061">
            <v>0</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cell r="AF1061">
            <v>0</v>
          </cell>
          <cell r="AG1061">
            <v>0</v>
          </cell>
          <cell r="AH1061" t="str">
            <v/>
          </cell>
          <cell r="AI1061" t="str">
            <v/>
          </cell>
          <cell r="AJ1061" t="str">
            <v/>
          </cell>
          <cell r="AK1061" t="str">
            <v/>
          </cell>
          <cell r="AL1061" t="str">
            <v/>
          </cell>
          <cell r="AM1061" t="str">
            <v/>
          </cell>
          <cell r="AN1061" t="str">
            <v/>
          </cell>
          <cell r="AO1061" t="str">
            <v/>
          </cell>
          <cell r="AP1061" t="str">
            <v/>
          </cell>
          <cell r="AQ1061" t="str">
            <v/>
          </cell>
          <cell r="AR1061" t="str">
            <v/>
          </cell>
          <cell r="AS1061" t="str">
            <v/>
          </cell>
          <cell r="AT1061" t="str">
            <v/>
          </cell>
          <cell r="AU1061" t="str">
            <v/>
          </cell>
          <cell r="AV1061" t="str">
            <v/>
          </cell>
          <cell r="AW1061" t="str">
            <v/>
          </cell>
          <cell r="AX1061" t="str">
            <v/>
          </cell>
          <cell r="AY1061" t="str">
            <v/>
          </cell>
          <cell r="AZ1061" t="str">
            <v/>
          </cell>
          <cell r="BA1061" t="str">
            <v/>
          </cell>
          <cell r="BB1061" t="str">
            <v/>
          </cell>
          <cell r="BC1061" t="str">
            <v/>
          </cell>
        </row>
        <row r="1062">
          <cell r="B1062" t="str">
            <v>XCAC - Air</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G1062">
            <v>0</v>
          </cell>
          <cell r="AH1062" t="str">
            <v/>
          </cell>
          <cell r="AI1062" t="str">
            <v/>
          </cell>
          <cell r="AJ1062" t="str">
            <v/>
          </cell>
          <cell r="AK1062" t="str">
            <v/>
          </cell>
          <cell r="AL1062" t="str">
            <v/>
          </cell>
          <cell r="AM1062" t="str">
            <v/>
          </cell>
          <cell r="AN1062" t="str">
            <v/>
          </cell>
          <cell r="AO1062" t="str">
            <v/>
          </cell>
          <cell r="AP1062" t="str">
            <v/>
          </cell>
          <cell r="AQ1062" t="str">
            <v/>
          </cell>
          <cell r="AR1062" t="str">
            <v/>
          </cell>
          <cell r="AS1062" t="str">
            <v/>
          </cell>
          <cell r="AT1062" t="str">
            <v/>
          </cell>
          <cell r="AU1062" t="str">
            <v/>
          </cell>
          <cell r="AV1062" t="str">
            <v/>
          </cell>
          <cell r="AW1062" t="str">
            <v/>
          </cell>
          <cell r="AX1062" t="str">
            <v/>
          </cell>
          <cell r="AY1062" t="str">
            <v/>
          </cell>
          <cell r="AZ1062" t="str">
            <v/>
          </cell>
          <cell r="BA1062" t="str">
            <v/>
          </cell>
          <cell r="BB1062" t="str">
            <v/>
          </cell>
          <cell r="BC1062" t="str">
            <v/>
          </cell>
        </row>
        <row r="1063">
          <cell r="B1063" t="str">
            <v>XCAC - Sea</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cell r="AF1063">
            <v>0</v>
          </cell>
          <cell r="AG1063">
            <v>0</v>
          </cell>
          <cell r="AH1063" t="str">
            <v/>
          </cell>
          <cell r="AI1063" t="str">
            <v/>
          </cell>
          <cell r="AJ1063" t="str">
            <v/>
          </cell>
          <cell r="AK1063" t="str">
            <v/>
          </cell>
          <cell r="AL1063" t="str">
            <v/>
          </cell>
          <cell r="AM1063" t="str">
            <v/>
          </cell>
          <cell r="AN1063" t="str">
            <v/>
          </cell>
          <cell r="AO1063" t="str">
            <v/>
          </cell>
          <cell r="AP1063" t="str">
            <v/>
          </cell>
          <cell r="AQ1063" t="str">
            <v/>
          </cell>
          <cell r="AR1063" t="str">
            <v/>
          </cell>
          <cell r="AS1063" t="str">
            <v/>
          </cell>
          <cell r="AT1063" t="str">
            <v/>
          </cell>
          <cell r="AU1063" t="str">
            <v/>
          </cell>
          <cell r="AV1063" t="str">
            <v/>
          </cell>
          <cell r="AW1063" t="str">
            <v/>
          </cell>
          <cell r="AX1063" t="str">
            <v/>
          </cell>
          <cell r="AY1063" t="str">
            <v/>
          </cell>
          <cell r="AZ1063" t="str">
            <v/>
          </cell>
          <cell r="BA1063" t="str">
            <v/>
          </cell>
          <cell r="BB1063" t="str">
            <v/>
          </cell>
          <cell r="BC1063" t="str">
            <v/>
          </cell>
        </row>
        <row r="1064">
          <cell r="B1064" t="str">
            <v>XCALM - Air</v>
          </cell>
          <cell r="C1064">
            <v>0</v>
          </cell>
          <cell r="D1064">
            <v>0</v>
          </cell>
          <cell r="E1064">
            <v>0</v>
          </cell>
          <cell r="F1064">
            <v>0</v>
          </cell>
          <cell r="G1064">
            <v>0</v>
          </cell>
          <cell r="H1064">
            <v>0</v>
          </cell>
          <cell r="I1064">
            <v>0</v>
          </cell>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cell r="AD1064">
            <v>0</v>
          </cell>
          <cell r="AE1064">
            <v>0</v>
          </cell>
          <cell r="AF1064">
            <v>0</v>
          </cell>
          <cell r="AG1064">
            <v>0</v>
          </cell>
          <cell r="AH1064" t="str">
            <v/>
          </cell>
          <cell r="AI1064" t="str">
            <v/>
          </cell>
          <cell r="AJ1064" t="str">
            <v/>
          </cell>
          <cell r="AK1064" t="str">
            <v/>
          </cell>
          <cell r="AL1064" t="str">
            <v/>
          </cell>
          <cell r="AM1064" t="str">
            <v/>
          </cell>
          <cell r="AN1064" t="str">
            <v/>
          </cell>
          <cell r="AO1064" t="str">
            <v/>
          </cell>
          <cell r="AP1064" t="str">
            <v/>
          </cell>
          <cell r="AQ1064" t="str">
            <v/>
          </cell>
          <cell r="AR1064" t="str">
            <v/>
          </cell>
          <cell r="AS1064" t="str">
            <v/>
          </cell>
          <cell r="AT1064" t="str">
            <v/>
          </cell>
          <cell r="AU1064" t="str">
            <v/>
          </cell>
          <cell r="AV1064" t="str">
            <v/>
          </cell>
          <cell r="AW1064" t="str">
            <v/>
          </cell>
          <cell r="AX1064" t="str">
            <v/>
          </cell>
          <cell r="AY1064" t="str">
            <v/>
          </cell>
          <cell r="AZ1064" t="str">
            <v/>
          </cell>
          <cell r="BA1064" t="str">
            <v/>
          </cell>
          <cell r="BB1064" t="str">
            <v/>
          </cell>
          <cell r="BC1064" t="str">
            <v/>
          </cell>
        </row>
        <row r="1065">
          <cell r="B1065" t="str">
            <v>XCALM - Sea</v>
          </cell>
          <cell r="C1065">
            <v>0</v>
          </cell>
          <cell r="D1065">
            <v>0</v>
          </cell>
          <cell r="E1065">
            <v>0</v>
          </cell>
          <cell r="F1065">
            <v>3</v>
          </cell>
          <cell r="G1065">
            <v>0</v>
          </cell>
          <cell r="H1065">
            <v>1</v>
          </cell>
          <cell r="I1065">
            <v>0</v>
          </cell>
          <cell r="J1065">
            <v>2</v>
          </cell>
          <cell r="K1065">
            <v>0</v>
          </cell>
          <cell r="L1065">
            <v>2</v>
          </cell>
          <cell r="M1065">
            <v>1</v>
          </cell>
          <cell r="N1065">
            <v>0</v>
          </cell>
          <cell r="O1065">
            <v>1</v>
          </cell>
          <cell r="P1065">
            <v>0</v>
          </cell>
          <cell r="Q1065">
            <v>0</v>
          </cell>
          <cell r="R1065">
            <v>2</v>
          </cell>
          <cell r="S1065">
            <v>1</v>
          </cell>
          <cell r="T1065">
            <v>0</v>
          </cell>
          <cell r="U1065">
            <v>0</v>
          </cell>
          <cell r="V1065">
            <v>2</v>
          </cell>
          <cell r="W1065">
            <v>0</v>
          </cell>
          <cell r="X1065">
            <v>2</v>
          </cell>
          <cell r="Y1065">
            <v>0</v>
          </cell>
          <cell r="Z1065">
            <v>1</v>
          </cell>
          <cell r="AA1065">
            <v>0</v>
          </cell>
          <cell r="AB1065">
            <v>2</v>
          </cell>
          <cell r="AC1065">
            <v>0</v>
          </cell>
          <cell r="AD1065">
            <v>1</v>
          </cell>
          <cell r="AE1065">
            <v>0</v>
          </cell>
          <cell r="AF1065">
            <v>2</v>
          </cell>
          <cell r="AG1065">
            <v>0</v>
          </cell>
          <cell r="AH1065" t="str">
            <v/>
          </cell>
          <cell r="AI1065" t="str">
            <v/>
          </cell>
          <cell r="AJ1065" t="str">
            <v/>
          </cell>
          <cell r="AK1065" t="str">
            <v/>
          </cell>
          <cell r="AL1065" t="str">
            <v/>
          </cell>
          <cell r="AM1065" t="str">
            <v/>
          </cell>
          <cell r="AN1065" t="str">
            <v/>
          </cell>
          <cell r="AO1065" t="str">
            <v/>
          </cell>
          <cell r="AP1065" t="str">
            <v/>
          </cell>
          <cell r="AQ1065" t="str">
            <v/>
          </cell>
          <cell r="AR1065" t="str">
            <v/>
          </cell>
          <cell r="AS1065" t="str">
            <v/>
          </cell>
          <cell r="AT1065" t="str">
            <v/>
          </cell>
          <cell r="AU1065" t="str">
            <v/>
          </cell>
          <cell r="AV1065" t="str">
            <v/>
          </cell>
          <cell r="AW1065" t="str">
            <v/>
          </cell>
          <cell r="AX1065" t="str">
            <v/>
          </cell>
          <cell r="AY1065" t="str">
            <v/>
          </cell>
          <cell r="AZ1065" t="str">
            <v/>
          </cell>
          <cell r="BA1065" t="str">
            <v/>
          </cell>
          <cell r="BB1065" t="str">
            <v/>
          </cell>
          <cell r="BC1065" t="str">
            <v/>
          </cell>
        </row>
        <row r="1066">
          <cell r="B1066" t="str">
            <v>XCANT - Air</v>
          </cell>
          <cell r="C1066">
            <v>0</v>
          </cell>
          <cell r="D1066">
            <v>0</v>
          </cell>
          <cell r="E1066">
            <v>0</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cell r="AF1066">
            <v>0</v>
          </cell>
          <cell r="AG1066">
            <v>0</v>
          </cell>
          <cell r="AH1066" t="str">
            <v/>
          </cell>
          <cell r="AI1066" t="str">
            <v/>
          </cell>
          <cell r="AJ1066" t="str">
            <v/>
          </cell>
          <cell r="AK1066" t="str">
            <v/>
          </cell>
          <cell r="AL1066" t="str">
            <v/>
          </cell>
          <cell r="AM1066" t="str">
            <v/>
          </cell>
          <cell r="AN1066" t="str">
            <v/>
          </cell>
          <cell r="AO1066" t="str">
            <v/>
          </cell>
          <cell r="AP1066" t="str">
            <v/>
          </cell>
          <cell r="AQ1066" t="str">
            <v/>
          </cell>
          <cell r="AR1066" t="str">
            <v/>
          </cell>
          <cell r="AS1066" t="str">
            <v/>
          </cell>
          <cell r="AT1066" t="str">
            <v/>
          </cell>
          <cell r="AU1066" t="str">
            <v/>
          </cell>
          <cell r="AV1066" t="str">
            <v/>
          </cell>
          <cell r="AW1066" t="str">
            <v/>
          </cell>
          <cell r="AX1066" t="str">
            <v/>
          </cell>
          <cell r="AY1066" t="str">
            <v/>
          </cell>
          <cell r="AZ1066" t="str">
            <v/>
          </cell>
          <cell r="BA1066" t="str">
            <v/>
          </cell>
          <cell r="BB1066" t="str">
            <v/>
          </cell>
          <cell r="BC1066" t="str">
            <v/>
          </cell>
        </row>
        <row r="1067">
          <cell r="B1067" t="str">
            <v>XCANT - Sea</v>
          </cell>
          <cell r="C1067">
            <v>0</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cell r="AF1067">
            <v>0</v>
          </cell>
          <cell r="AG1067">
            <v>0</v>
          </cell>
          <cell r="AH1067" t="str">
            <v/>
          </cell>
          <cell r="AI1067" t="str">
            <v/>
          </cell>
          <cell r="AJ1067" t="str">
            <v/>
          </cell>
          <cell r="AK1067" t="str">
            <v/>
          </cell>
          <cell r="AL1067" t="str">
            <v/>
          </cell>
          <cell r="AM1067" t="str">
            <v/>
          </cell>
          <cell r="AN1067" t="str">
            <v/>
          </cell>
          <cell r="AO1067" t="str">
            <v/>
          </cell>
          <cell r="AP1067" t="str">
            <v/>
          </cell>
          <cell r="AQ1067" t="str">
            <v/>
          </cell>
          <cell r="AR1067" t="str">
            <v/>
          </cell>
          <cell r="AS1067" t="str">
            <v/>
          </cell>
          <cell r="AT1067" t="str">
            <v/>
          </cell>
          <cell r="AU1067" t="str">
            <v/>
          </cell>
          <cell r="AV1067" t="str">
            <v/>
          </cell>
          <cell r="AW1067" t="str">
            <v/>
          </cell>
          <cell r="AX1067" t="str">
            <v/>
          </cell>
          <cell r="AY1067" t="str">
            <v/>
          </cell>
          <cell r="AZ1067" t="str">
            <v/>
          </cell>
          <cell r="BA1067" t="str">
            <v/>
          </cell>
          <cell r="BB1067" t="str">
            <v/>
          </cell>
          <cell r="BC1067" t="str">
            <v/>
          </cell>
        </row>
        <row r="1068">
          <cell r="B1068" t="str">
            <v>XCARL - Air</v>
          </cell>
          <cell r="C1068">
            <v>0</v>
          </cell>
          <cell r="D1068">
            <v>0</v>
          </cell>
          <cell r="E1068">
            <v>0</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cell r="AF1068">
            <v>0</v>
          </cell>
          <cell r="AG1068">
            <v>0</v>
          </cell>
          <cell r="AH1068" t="str">
            <v/>
          </cell>
          <cell r="AI1068" t="str">
            <v/>
          </cell>
          <cell r="AJ1068" t="str">
            <v/>
          </cell>
          <cell r="AK1068" t="str">
            <v/>
          </cell>
          <cell r="AL1068" t="str">
            <v/>
          </cell>
          <cell r="AM1068" t="str">
            <v/>
          </cell>
          <cell r="AN1068" t="str">
            <v/>
          </cell>
          <cell r="AO1068" t="str">
            <v/>
          </cell>
          <cell r="AP1068" t="str">
            <v/>
          </cell>
          <cell r="AQ1068" t="str">
            <v/>
          </cell>
          <cell r="AR1068" t="str">
            <v/>
          </cell>
          <cell r="AS1068" t="str">
            <v/>
          </cell>
          <cell r="AT1068" t="str">
            <v/>
          </cell>
          <cell r="AU1068" t="str">
            <v/>
          </cell>
          <cell r="AV1068" t="str">
            <v/>
          </cell>
          <cell r="AW1068" t="str">
            <v/>
          </cell>
          <cell r="AX1068" t="str">
            <v/>
          </cell>
          <cell r="AY1068" t="str">
            <v/>
          </cell>
          <cell r="AZ1068" t="str">
            <v/>
          </cell>
          <cell r="BA1068" t="str">
            <v/>
          </cell>
          <cell r="BB1068" t="str">
            <v/>
          </cell>
          <cell r="BC1068" t="str">
            <v/>
          </cell>
        </row>
        <row r="1069">
          <cell r="B1069" t="str">
            <v>XCARL - Sea</v>
          </cell>
          <cell r="C1069">
            <v>0</v>
          </cell>
          <cell r="D1069">
            <v>0</v>
          </cell>
          <cell r="E1069">
            <v>0</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cell r="AF1069">
            <v>0</v>
          </cell>
          <cell r="AG1069">
            <v>0</v>
          </cell>
          <cell r="AH1069" t="str">
            <v/>
          </cell>
          <cell r="AI1069" t="str">
            <v/>
          </cell>
          <cell r="AJ1069" t="str">
            <v/>
          </cell>
          <cell r="AK1069" t="str">
            <v/>
          </cell>
          <cell r="AL1069" t="str">
            <v/>
          </cell>
          <cell r="AM1069" t="str">
            <v/>
          </cell>
          <cell r="AN1069" t="str">
            <v/>
          </cell>
          <cell r="AO1069" t="str">
            <v/>
          </cell>
          <cell r="AP1069" t="str">
            <v/>
          </cell>
          <cell r="AQ1069" t="str">
            <v/>
          </cell>
          <cell r="AR1069" t="str">
            <v/>
          </cell>
          <cell r="AS1069" t="str">
            <v/>
          </cell>
          <cell r="AT1069" t="str">
            <v/>
          </cell>
          <cell r="AU1069" t="str">
            <v/>
          </cell>
          <cell r="AV1069" t="str">
            <v/>
          </cell>
          <cell r="AW1069" t="str">
            <v/>
          </cell>
          <cell r="AX1069" t="str">
            <v/>
          </cell>
          <cell r="AY1069" t="str">
            <v/>
          </cell>
          <cell r="AZ1069" t="str">
            <v/>
          </cell>
          <cell r="BA1069" t="str">
            <v/>
          </cell>
          <cell r="BB1069" t="str">
            <v/>
          </cell>
          <cell r="BC1069" t="str">
            <v/>
          </cell>
        </row>
        <row r="1070">
          <cell r="B1070" t="str">
            <v>XCASI - Air</v>
          </cell>
          <cell r="C1070">
            <v>0</v>
          </cell>
          <cell r="D1070">
            <v>0</v>
          </cell>
          <cell r="E1070">
            <v>0</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cell r="AF1070">
            <v>0</v>
          </cell>
          <cell r="AG1070">
            <v>0</v>
          </cell>
          <cell r="AH1070" t="str">
            <v/>
          </cell>
          <cell r="AI1070" t="str">
            <v/>
          </cell>
          <cell r="AJ1070" t="str">
            <v/>
          </cell>
          <cell r="AK1070" t="str">
            <v/>
          </cell>
          <cell r="AL1070" t="str">
            <v/>
          </cell>
          <cell r="AM1070" t="str">
            <v/>
          </cell>
          <cell r="AN1070" t="str">
            <v/>
          </cell>
          <cell r="AO1070" t="str">
            <v/>
          </cell>
          <cell r="AP1070" t="str">
            <v/>
          </cell>
          <cell r="AQ1070" t="str">
            <v/>
          </cell>
          <cell r="AR1070" t="str">
            <v/>
          </cell>
          <cell r="AS1070" t="str">
            <v/>
          </cell>
          <cell r="AT1070" t="str">
            <v/>
          </cell>
          <cell r="AU1070" t="str">
            <v/>
          </cell>
          <cell r="AV1070" t="str">
            <v/>
          </cell>
          <cell r="AW1070" t="str">
            <v/>
          </cell>
          <cell r="AX1070" t="str">
            <v/>
          </cell>
          <cell r="AY1070" t="str">
            <v/>
          </cell>
          <cell r="AZ1070" t="str">
            <v/>
          </cell>
          <cell r="BA1070" t="str">
            <v/>
          </cell>
          <cell r="BB1070" t="str">
            <v/>
          </cell>
          <cell r="BC1070" t="str">
            <v/>
          </cell>
        </row>
        <row r="1071">
          <cell r="B1071" t="str">
            <v>XCASI - Sea</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cell r="AF1071">
            <v>0</v>
          </cell>
          <cell r="AG1071">
            <v>0</v>
          </cell>
          <cell r="AH1071" t="str">
            <v/>
          </cell>
          <cell r="AI1071" t="str">
            <v/>
          </cell>
          <cell r="AJ1071" t="str">
            <v/>
          </cell>
          <cell r="AK1071" t="str">
            <v/>
          </cell>
          <cell r="AL1071" t="str">
            <v/>
          </cell>
          <cell r="AM1071" t="str">
            <v/>
          </cell>
          <cell r="AN1071" t="str">
            <v/>
          </cell>
          <cell r="AO1071" t="str">
            <v/>
          </cell>
          <cell r="AP1071" t="str">
            <v/>
          </cell>
          <cell r="AQ1071" t="str">
            <v/>
          </cell>
          <cell r="AR1071" t="str">
            <v/>
          </cell>
          <cell r="AS1071" t="str">
            <v/>
          </cell>
          <cell r="AT1071" t="str">
            <v/>
          </cell>
          <cell r="AU1071" t="str">
            <v/>
          </cell>
          <cell r="AV1071" t="str">
            <v/>
          </cell>
          <cell r="AW1071" t="str">
            <v/>
          </cell>
          <cell r="AX1071" t="str">
            <v/>
          </cell>
          <cell r="AY1071" t="str">
            <v/>
          </cell>
          <cell r="AZ1071" t="str">
            <v/>
          </cell>
          <cell r="BA1071" t="str">
            <v/>
          </cell>
          <cell r="BB1071" t="str">
            <v/>
          </cell>
          <cell r="BC1071" t="str">
            <v/>
          </cell>
        </row>
        <row r="1072">
          <cell r="B1072" t="str">
            <v>XCBSB - Air</v>
          </cell>
          <cell r="C1072">
            <v>0</v>
          </cell>
          <cell r="D1072">
            <v>0</v>
          </cell>
          <cell r="E1072">
            <v>0</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cell r="AF1072">
            <v>0</v>
          </cell>
          <cell r="AG1072">
            <v>0</v>
          </cell>
          <cell r="AH1072" t="str">
            <v/>
          </cell>
          <cell r="AI1072" t="str">
            <v/>
          </cell>
          <cell r="AJ1072" t="str">
            <v/>
          </cell>
          <cell r="AK1072" t="str">
            <v/>
          </cell>
          <cell r="AL1072" t="str">
            <v/>
          </cell>
          <cell r="AM1072" t="str">
            <v/>
          </cell>
          <cell r="AN1072" t="str">
            <v/>
          </cell>
          <cell r="AO1072" t="str">
            <v/>
          </cell>
          <cell r="AP1072" t="str">
            <v/>
          </cell>
          <cell r="AQ1072" t="str">
            <v/>
          </cell>
          <cell r="AR1072" t="str">
            <v/>
          </cell>
          <cell r="AS1072" t="str">
            <v/>
          </cell>
          <cell r="AT1072" t="str">
            <v/>
          </cell>
          <cell r="AU1072" t="str">
            <v/>
          </cell>
          <cell r="AV1072" t="str">
            <v/>
          </cell>
          <cell r="AW1072" t="str">
            <v/>
          </cell>
          <cell r="AX1072" t="str">
            <v/>
          </cell>
          <cell r="AY1072" t="str">
            <v/>
          </cell>
          <cell r="AZ1072" t="str">
            <v/>
          </cell>
          <cell r="BA1072" t="str">
            <v/>
          </cell>
          <cell r="BB1072" t="str">
            <v/>
          </cell>
          <cell r="BC1072" t="str">
            <v/>
          </cell>
        </row>
        <row r="1073">
          <cell r="B1073" t="str">
            <v>XCBSB - Sea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cell r="AF1073">
            <v>0</v>
          </cell>
          <cell r="AG1073">
            <v>0</v>
          </cell>
          <cell r="AH1073" t="str">
            <v/>
          </cell>
          <cell r="AI1073" t="str">
            <v/>
          </cell>
          <cell r="AJ1073" t="str">
            <v/>
          </cell>
          <cell r="AK1073" t="str">
            <v/>
          </cell>
          <cell r="AL1073" t="str">
            <v/>
          </cell>
          <cell r="AM1073" t="str">
            <v/>
          </cell>
          <cell r="AN1073" t="str">
            <v/>
          </cell>
          <cell r="AO1073" t="str">
            <v/>
          </cell>
          <cell r="AP1073" t="str">
            <v/>
          </cell>
          <cell r="AQ1073" t="str">
            <v/>
          </cell>
          <cell r="AR1073" t="str">
            <v/>
          </cell>
          <cell r="AS1073" t="str">
            <v/>
          </cell>
          <cell r="AT1073" t="str">
            <v/>
          </cell>
          <cell r="AU1073" t="str">
            <v/>
          </cell>
          <cell r="AV1073" t="str">
            <v/>
          </cell>
          <cell r="AW1073" t="str">
            <v/>
          </cell>
          <cell r="AX1073" t="str">
            <v/>
          </cell>
          <cell r="AY1073" t="str">
            <v/>
          </cell>
          <cell r="AZ1073" t="str">
            <v/>
          </cell>
          <cell r="BA1073" t="str">
            <v/>
          </cell>
          <cell r="BB1073" t="str">
            <v/>
          </cell>
          <cell r="BC1073" t="str">
            <v/>
          </cell>
        </row>
        <row r="1074">
          <cell r="B1074" t="str">
            <v>XCCIN - Air</v>
          </cell>
          <cell r="C1074">
            <v>0</v>
          </cell>
          <cell r="D1074">
            <v>0</v>
          </cell>
          <cell r="E1074">
            <v>0</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cell r="AF1074">
            <v>0</v>
          </cell>
          <cell r="AG1074">
            <v>0</v>
          </cell>
          <cell r="AH1074" t="str">
            <v/>
          </cell>
          <cell r="AI1074" t="str">
            <v/>
          </cell>
          <cell r="AJ1074" t="str">
            <v/>
          </cell>
          <cell r="AK1074" t="str">
            <v/>
          </cell>
          <cell r="AL1074" t="str">
            <v/>
          </cell>
          <cell r="AM1074" t="str">
            <v/>
          </cell>
          <cell r="AN1074" t="str">
            <v/>
          </cell>
          <cell r="AO1074" t="str">
            <v/>
          </cell>
          <cell r="AP1074" t="str">
            <v/>
          </cell>
          <cell r="AQ1074" t="str">
            <v/>
          </cell>
          <cell r="AR1074" t="str">
            <v/>
          </cell>
          <cell r="AS1074" t="str">
            <v/>
          </cell>
          <cell r="AT1074" t="str">
            <v/>
          </cell>
          <cell r="AU1074" t="str">
            <v/>
          </cell>
          <cell r="AV1074" t="str">
            <v/>
          </cell>
          <cell r="AW1074" t="str">
            <v/>
          </cell>
          <cell r="AX1074" t="str">
            <v/>
          </cell>
          <cell r="AY1074" t="str">
            <v/>
          </cell>
          <cell r="AZ1074" t="str">
            <v/>
          </cell>
          <cell r="BA1074" t="str">
            <v/>
          </cell>
          <cell r="BB1074" t="str">
            <v/>
          </cell>
          <cell r="BC1074" t="str">
            <v/>
          </cell>
        </row>
        <row r="1075">
          <cell r="B1075" t="str">
            <v>XCCIN - Sea</v>
          </cell>
          <cell r="C1075">
            <v>0</v>
          </cell>
          <cell r="D1075">
            <v>0</v>
          </cell>
          <cell r="E1075">
            <v>0</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cell r="AF1075">
            <v>0</v>
          </cell>
          <cell r="AG1075">
            <v>0</v>
          </cell>
          <cell r="AH1075" t="str">
            <v/>
          </cell>
          <cell r="AI1075" t="str">
            <v/>
          </cell>
          <cell r="AJ1075" t="str">
            <v/>
          </cell>
          <cell r="AK1075" t="str">
            <v/>
          </cell>
          <cell r="AL1075" t="str">
            <v/>
          </cell>
          <cell r="AM1075" t="str">
            <v/>
          </cell>
          <cell r="AN1075" t="str">
            <v/>
          </cell>
          <cell r="AO1075" t="str">
            <v/>
          </cell>
          <cell r="AP1075" t="str">
            <v/>
          </cell>
          <cell r="AQ1075" t="str">
            <v/>
          </cell>
          <cell r="AR1075" t="str">
            <v/>
          </cell>
          <cell r="AS1075" t="str">
            <v/>
          </cell>
          <cell r="AT1075" t="str">
            <v/>
          </cell>
          <cell r="AU1075" t="str">
            <v/>
          </cell>
          <cell r="AV1075" t="str">
            <v/>
          </cell>
          <cell r="AW1075" t="str">
            <v/>
          </cell>
          <cell r="AX1075" t="str">
            <v/>
          </cell>
          <cell r="AY1075" t="str">
            <v/>
          </cell>
          <cell r="AZ1075" t="str">
            <v/>
          </cell>
          <cell r="BA1075" t="str">
            <v/>
          </cell>
          <cell r="BB1075" t="str">
            <v/>
          </cell>
          <cell r="BC1075" t="str">
            <v/>
          </cell>
        </row>
        <row r="1076">
          <cell r="B1076" t="str">
            <v>XCFLT - Air</v>
          </cell>
          <cell r="C1076">
            <v>0</v>
          </cell>
          <cell r="D1076">
            <v>0</v>
          </cell>
          <cell r="E1076">
            <v>0</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cell r="AF1076">
            <v>0</v>
          </cell>
          <cell r="AG1076">
            <v>0</v>
          </cell>
          <cell r="AH1076" t="str">
            <v/>
          </cell>
          <cell r="AI1076" t="str">
            <v/>
          </cell>
          <cell r="AJ1076" t="str">
            <v/>
          </cell>
          <cell r="AK1076" t="str">
            <v/>
          </cell>
          <cell r="AL1076" t="str">
            <v/>
          </cell>
          <cell r="AM1076" t="str">
            <v/>
          </cell>
          <cell r="AN1076" t="str">
            <v/>
          </cell>
          <cell r="AO1076" t="str">
            <v/>
          </cell>
          <cell r="AP1076" t="str">
            <v/>
          </cell>
          <cell r="AQ1076" t="str">
            <v/>
          </cell>
          <cell r="AR1076" t="str">
            <v/>
          </cell>
          <cell r="AS1076" t="str">
            <v/>
          </cell>
          <cell r="AT1076" t="str">
            <v/>
          </cell>
          <cell r="AU1076" t="str">
            <v/>
          </cell>
          <cell r="AV1076" t="str">
            <v/>
          </cell>
          <cell r="AW1076" t="str">
            <v/>
          </cell>
          <cell r="AX1076" t="str">
            <v/>
          </cell>
          <cell r="AY1076" t="str">
            <v/>
          </cell>
          <cell r="AZ1076" t="str">
            <v/>
          </cell>
          <cell r="BA1076" t="str">
            <v/>
          </cell>
          <cell r="BB1076" t="str">
            <v/>
          </cell>
          <cell r="BC1076" t="str">
            <v/>
          </cell>
        </row>
        <row r="1077">
          <cell r="B1077" t="str">
            <v>XCFLT - Sea</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cell r="AF1077">
            <v>0</v>
          </cell>
          <cell r="AG1077">
            <v>0</v>
          </cell>
          <cell r="AH1077" t="str">
            <v/>
          </cell>
          <cell r="AI1077" t="str">
            <v/>
          </cell>
          <cell r="AJ1077" t="str">
            <v/>
          </cell>
          <cell r="AK1077" t="str">
            <v/>
          </cell>
          <cell r="AL1077" t="str">
            <v/>
          </cell>
          <cell r="AM1077" t="str">
            <v/>
          </cell>
          <cell r="AN1077" t="str">
            <v/>
          </cell>
          <cell r="AO1077" t="str">
            <v/>
          </cell>
          <cell r="AP1077" t="str">
            <v/>
          </cell>
          <cell r="AQ1077" t="str">
            <v/>
          </cell>
          <cell r="AR1077" t="str">
            <v/>
          </cell>
          <cell r="AS1077" t="str">
            <v/>
          </cell>
          <cell r="AT1077" t="str">
            <v/>
          </cell>
          <cell r="AU1077" t="str">
            <v/>
          </cell>
          <cell r="AV1077" t="str">
            <v/>
          </cell>
          <cell r="AW1077" t="str">
            <v/>
          </cell>
          <cell r="AX1077" t="str">
            <v/>
          </cell>
          <cell r="AY1077" t="str">
            <v/>
          </cell>
          <cell r="AZ1077" t="str">
            <v/>
          </cell>
          <cell r="BA1077" t="str">
            <v/>
          </cell>
          <cell r="BB1077" t="str">
            <v/>
          </cell>
          <cell r="BC1077" t="str">
            <v/>
          </cell>
        </row>
        <row r="1078">
          <cell r="B1078" t="str">
            <v>XCGPA - Air</v>
          </cell>
          <cell r="C1078">
            <v>0</v>
          </cell>
          <cell r="D1078">
            <v>0</v>
          </cell>
          <cell r="E1078">
            <v>0</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cell r="AF1078">
            <v>0</v>
          </cell>
          <cell r="AG1078">
            <v>0</v>
          </cell>
          <cell r="AH1078" t="str">
            <v/>
          </cell>
          <cell r="AI1078" t="str">
            <v/>
          </cell>
          <cell r="AJ1078" t="str">
            <v/>
          </cell>
          <cell r="AK1078" t="str">
            <v/>
          </cell>
          <cell r="AL1078" t="str">
            <v/>
          </cell>
          <cell r="AM1078" t="str">
            <v/>
          </cell>
          <cell r="AN1078" t="str">
            <v/>
          </cell>
          <cell r="AO1078" t="str">
            <v/>
          </cell>
          <cell r="AP1078" t="str">
            <v/>
          </cell>
          <cell r="AQ1078" t="str">
            <v/>
          </cell>
          <cell r="AR1078" t="str">
            <v/>
          </cell>
          <cell r="AS1078" t="str">
            <v/>
          </cell>
          <cell r="AT1078" t="str">
            <v/>
          </cell>
          <cell r="AU1078" t="str">
            <v/>
          </cell>
          <cell r="AV1078" t="str">
            <v/>
          </cell>
          <cell r="AW1078" t="str">
            <v/>
          </cell>
          <cell r="AX1078" t="str">
            <v/>
          </cell>
          <cell r="AY1078" t="str">
            <v/>
          </cell>
          <cell r="AZ1078" t="str">
            <v/>
          </cell>
          <cell r="BA1078" t="str">
            <v/>
          </cell>
          <cell r="BB1078" t="str">
            <v/>
          </cell>
          <cell r="BC1078" t="str">
            <v/>
          </cell>
        </row>
        <row r="1079">
          <cell r="B1079" t="str">
            <v>XCGPA - Sea</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cell r="AF1079">
            <v>0</v>
          </cell>
          <cell r="AG1079">
            <v>0</v>
          </cell>
          <cell r="AH1079" t="str">
            <v/>
          </cell>
          <cell r="AI1079" t="str">
            <v/>
          </cell>
          <cell r="AJ1079" t="str">
            <v/>
          </cell>
          <cell r="AK1079" t="str">
            <v/>
          </cell>
          <cell r="AL1079" t="str">
            <v/>
          </cell>
          <cell r="AM1079" t="str">
            <v/>
          </cell>
          <cell r="AN1079" t="str">
            <v/>
          </cell>
          <cell r="AO1079" t="str">
            <v/>
          </cell>
          <cell r="AP1079" t="str">
            <v/>
          </cell>
          <cell r="AQ1079" t="str">
            <v/>
          </cell>
          <cell r="AR1079" t="str">
            <v/>
          </cell>
          <cell r="AS1079" t="str">
            <v/>
          </cell>
          <cell r="AT1079" t="str">
            <v/>
          </cell>
          <cell r="AU1079" t="str">
            <v/>
          </cell>
          <cell r="AV1079" t="str">
            <v/>
          </cell>
          <cell r="AW1079" t="str">
            <v/>
          </cell>
          <cell r="AX1079" t="str">
            <v/>
          </cell>
          <cell r="AY1079" t="str">
            <v/>
          </cell>
          <cell r="AZ1079" t="str">
            <v/>
          </cell>
          <cell r="BA1079" t="str">
            <v/>
          </cell>
          <cell r="BB1079" t="str">
            <v/>
          </cell>
          <cell r="BC1079" t="str">
            <v/>
          </cell>
        </row>
        <row r="1080">
          <cell r="B1080" t="str">
            <v>XCGPV - Air</v>
          </cell>
          <cell r="C1080">
            <v>0</v>
          </cell>
          <cell r="D1080">
            <v>0</v>
          </cell>
          <cell r="E1080">
            <v>0</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cell r="AF1080">
            <v>0</v>
          </cell>
          <cell r="AG1080">
            <v>0</v>
          </cell>
          <cell r="AH1080" t="str">
            <v/>
          </cell>
          <cell r="AI1080" t="str">
            <v/>
          </cell>
          <cell r="AJ1080" t="str">
            <v/>
          </cell>
          <cell r="AK1080" t="str">
            <v/>
          </cell>
          <cell r="AL1080" t="str">
            <v/>
          </cell>
          <cell r="AM1080" t="str">
            <v/>
          </cell>
          <cell r="AN1080" t="str">
            <v/>
          </cell>
          <cell r="AO1080" t="str">
            <v/>
          </cell>
          <cell r="AP1080" t="str">
            <v/>
          </cell>
          <cell r="AQ1080" t="str">
            <v/>
          </cell>
          <cell r="AR1080" t="str">
            <v/>
          </cell>
          <cell r="AS1080" t="str">
            <v/>
          </cell>
          <cell r="AT1080" t="str">
            <v/>
          </cell>
          <cell r="AU1080" t="str">
            <v/>
          </cell>
          <cell r="AV1080" t="str">
            <v/>
          </cell>
          <cell r="AW1080" t="str">
            <v/>
          </cell>
          <cell r="AX1080" t="str">
            <v/>
          </cell>
          <cell r="AY1080" t="str">
            <v/>
          </cell>
          <cell r="AZ1080" t="str">
            <v/>
          </cell>
          <cell r="BA1080" t="str">
            <v/>
          </cell>
          <cell r="BB1080" t="str">
            <v/>
          </cell>
          <cell r="BC1080" t="str">
            <v/>
          </cell>
        </row>
        <row r="1081">
          <cell r="B1081" t="str">
            <v>XCGPV - Sea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cell r="AF1081">
            <v>0</v>
          </cell>
          <cell r="AG1081">
            <v>0</v>
          </cell>
          <cell r="AH1081" t="str">
            <v/>
          </cell>
          <cell r="AI1081" t="str">
            <v/>
          </cell>
          <cell r="AJ1081" t="str">
            <v/>
          </cell>
          <cell r="AK1081" t="str">
            <v/>
          </cell>
          <cell r="AL1081" t="str">
            <v/>
          </cell>
          <cell r="AM1081" t="str">
            <v/>
          </cell>
          <cell r="AN1081" t="str">
            <v/>
          </cell>
          <cell r="AO1081" t="str">
            <v/>
          </cell>
          <cell r="AP1081" t="str">
            <v/>
          </cell>
          <cell r="AQ1081" t="str">
            <v/>
          </cell>
          <cell r="AR1081" t="str">
            <v/>
          </cell>
          <cell r="AS1081" t="str">
            <v/>
          </cell>
          <cell r="AT1081" t="str">
            <v/>
          </cell>
          <cell r="AU1081" t="str">
            <v/>
          </cell>
          <cell r="AV1081" t="str">
            <v/>
          </cell>
          <cell r="AW1081" t="str">
            <v/>
          </cell>
          <cell r="AX1081" t="str">
            <v/>
          </cell>
          <cell r="AY1081" t="str">
            <v/>
          </cell>
          <cell r="AZ1081" t="str">
            <v/>
          </cell>
          <cell r="BA1081" t="str">
            <v/>
          </cell>
          <cell r="BB1081" t="str">
            <v/>
          </cell>
          <cell r="BC1081" t="str">
            <v/>
          </cell>
        </row>
        <row r="1082">
          <cell r="B1082" t="str">
            <v>XCHLG - Air</v>
          </cell>
          <cell r="C1082">
            <v>0</v>
          </cell>
          <cell r="D1082">
            <v>0</v>
          </cell>
          <cell r="E1082">
            <v>0</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cell r="AF1082">
            <v>0</v>
          </cell>
          <cell r="AG1082">
            <v>0</v>
          </cell>
          <cell r="AH1082" t="str">
            <v/>
          </cell>
          <cell r="AI1082" t="str">
            <v/>
          </cell>
          <cell r="AJ1082" t="str">
            <v/>
          </cell>
          <cell r="AK1082" t="str">
            <v/>
          </cell>
          <cell r="AL1082" t="str">
            <v/>
          </cell>
          <cell r="AM1082" t="str">
            <v/>
          </cell>
          <cell r="AN1082" t="str">
            <v/>
          </cell>
          <cell r="AO1082" t="str">
            <v/>
          </cell>
          <cell r="AP1082" t="str">
            <v/>
          </cell>
          <cell r="AQ1082" t="str">
            <v/>
          </cell>
          <cell r="AR1082" t="str">
            <v/>
          </cell>
          <cell r="AS1082" t="str">
            <v/>
          </cell>
          <cell r="AT1082" t="str">
            <v/>
          </cell>
          <cell r="AU1082" t="str">
            <v/>
          </cell>
          <cell r="AV1082" t="str">
            <v/>
          </cell>
          <cell r="AW1082" t="str">
            <v/>
          </cell>
          <cell r="AX1082" t="str">
            <v/>
          </cell>
          <cell r="AY1082" t="str">
            <v/>
          </cell>
          <cell r="AZ1082" t="str">
            <v/>
          </cell>
          <cell r="BA1082" t="str">
            <v/>
          </cell>
          <cell r="BB1082" t="str">
            <v/>
          </cell>
          <cell r="BC1082" t="str">
            <v/>
          </cell>
        </row>
        <row r="1083">
          <cell r="B1083" t="str">
            <v>XCHLG - Sea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cell r="AF1083">
            <v>0</v>
          </cell>
          <cell r="AG1083">
            <v>0</v>
          </cell>
          <cell r="AH1083" t="str">
            <v/>
          </cell>
          <cell r="AI1083" t="str">
            <v/>
          </cell>
          <cell r="AJ1083" t="str">
            <v/>
          </cell>
          <cell r="AK1083" t="str">
            <v/>
          </cell>
          <cell r="AL1083" t="str">
            <v/>
          </cell>
          <cell r="AM1083" t="str">
            <v/>
          </cell>
          <cell r="AN1083" t="str">
            <v/>
          </cell>
          <cell r="AO1083" t="str">
            <v/>
          </cell>
          <cell r="AP1083" t="str">
            <v/>
          </cell>
          <cell r="AQ1083" t="str">
            <v/>
          </cell>
          <cell r="AR1083" t="str">
            <v/>
          </cell>
          <cell r="AS1083" t="str">
            <v/>
          </cell>
          <cell r="AT1083" t="str">
            <v/>
          </cell>
          <cell r="AU1083" t="str">
            <v/>
          </cell>
          <cell r="AV1083" t="str">
            <v/>
          </cell>
          <cell r="AW1083" t="str">
            <v/>
          </cell>
          <cell r="AX1083" t="str">
            <v/>
          </cell>
          <cell r="AY1083" t="str">
            <v/>
          </cell>
          <cell r="AZ1083" t="str">
            <v/>
          </cell>
          <cell r="BA1083" t="str">
            <v/>
          </cell>
          <cell r="BB1083" t="str">
            <v/>
          </cell>
          <cell r="BC1083" t="str">
            <v/>
          </cell>
        </row>
        <row r="1084">
          <cell r="B1084" t="str">
            <v>XCHSL - Air</v>
          </cell>
          <cell r="C1084">
            <v>0</v>
          </cell>
          <cell r="D1084">
            <v>0</v>
          </cell>
          <cell r="E1084">
            <v>0</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cell r="AF1084">
            <v>0</v>
          </cell>
          <cell r="AG1084">
            <v>0</v>
          </cell>
          <cell r="AH1084" t="str">
            <v/>
          </cell>
          <cell r="AI1084" t="str">
            <v/>
          </cell>
          <cell r="AJ1084" t="str">
            <v/>
          </cell>
          <cell r="AK1084" t="str">
            <v/>
          </cell>
          <cell r="AL1084" t="str">
            <v/>
          </cell>
          <cell r="AM1084" t="str">
            <v/>
          </cell>
          <cell r="AN1084" t="str">
            <v/>
          </cell>
          <cell r="AO1084" t="str">
            <v/>
          </cell>
          <cell r="AP1084" t="str">
            <v/>
          </cell>
          <cell r="AQ1084" t="str">
            <v/>
          </cell>
          <cell r="AR1084" t="str">
            <v/>
          </cell>
          <cell r="AS1084" t="str">
            <v/>
          </cell>
          <cell r="AT1084" t="str">
            <v/>
          </cell>
          <cell r="AU1084" t="str">
            <v/>
          </cell>
          <cell r="AV1084" t="str">
            <v/>
          </cell>
          <cell r="AW1084" t="str">
            <v/>
          </cell>
          <cell r="AX1084" t="str">
            <v/>
          </cell>
          <cell r="AY1084" t="str">
            <v/>
          </cell>
          <cell r="AZ1084" t="str">
            <v/>
          </cell>
          <cell r="BA1084" t="str">
            <v/>
          </cell>
          <cell r="BB1084" t="str">
            <v/>
          </cell>
          <cell r="BC1084" t="str">
            <v/>
          </cell>
        </row>
        <row r="1085">
          <cell r="B1085" t="str">
            <v>XCHSL - Sea</v>
          </cell>
          <cell r="C1085">
            <v>0</v>
          </cell>
          <cell r="D1085">
            <v>0</v>
          </cell>
          <cell r="E1085">
            <v>0</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cell r="AF1085">
            <v>0</v>
          </cell>
          <cell r="AG1085">
            <v>0</v>
          </cell>
          <cell r="AH1085" t="str">
            <v/>
          </cell>
          <cell r="AI1085" t="str">
            <v/>
          </cell>
          <cell r="AJ1085" t="str">
            <v/>
          </cell>
          <cell r="AK1085" t="str">
            <v/>
          </cell>
          <cell r="AL1085" t="str">
            <v/>
          </cell>
          <cell r="AM1085" t="str">
            <v/>
          </cell>
          <cell r="AN1085" t="str">
            <v/>
          </cell>
          <cell r="AO1085" t="str">
            <v/>
          </cell>
          <cell r="AP1085" t="str">
            <v/>
          </cell>
          <cell r="AQ1085" t="str">
            <v/>
          </cell>
          <cell r="AR1085" t="str">
            <v/>
          </cell>
          <cell r="AS1085" t="str">
            <v/>
          </cell>
          <cell r="AT1085" t="str">
            <v/>
          </cell>
          <cell r="AU1085" t="str">
            <v/>
          </cell>
          <cell r="AV1085" t="str">
            <v/>
          </cell>
          <cell r="AW1085" t="str">
            <v/>
          </cell>
          <cell r="AX1085" t="str">
            <v/>
          </cell>
          <cell r="AY1085" t="str">
            <v/>
          </cell>
          <cell r="AZ1085" t="str">
            <v/>
          </cell>
          <cell r="BA1085" t="str">
            <v/>
          </cell>
          <cell r="BB1085" t="str">
            <v/>
          </cell>
          <cell r="BC1085" t="str">
            <v/>
          </cell>
        </row>
        <row r="1086">
          <cell r="B1086" t="str">
            <v>XCIPS - Air</v>
          </cell>
          <cell r="C1086">
            <v>0</v>
          </cell>
          <cell r="D1086">
            <v>0</v>
          </cell>
          <cell r="E1086">
            <v>0</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cell r="AF1086">
            <v>0</v>
          </cell>
          <cell r="AG1086">
            <v>0</v>
          </cell>
          <cell r="AH1086" t="str">
            <v/>
          </cell>
          <cell r="AI1086" t="str">
            <v/>
          </cell>
          <cell r="AJ1086" t="str">
            <v/>
          </cell>
          <cell r="AK1086" t="str">
            <v/>
          </cell>
          <cell r="AL1086" t="str">
            <v/>
          </cell>
          <cell r="AM1086" t="str">
            <v/>
          </cell>
          <cell r="AN1086" t="str">
            <v/>
          </cell>
          <cell r="AO1086" t="str">
            <v/>
          </cell>
          <cell r="AP1086" t="str">
            <v/>
          </cell>
          <cell r="AQ1086" t="str">
            <v/>
          </cell>
          <cell r="AR1086" t="str">
            <v/>
          </cell>
          <cell r="AS1086" t="str">
            <v/>
          </cell>
          <cell r="AT1086" t="str">
            <v/>
          </cell>
          <cell r="AU1086" t="str">
            <v/>
          </cell>
          <cell r="AV1086" t="str">
            <v/>
          </cell>
          <cell r="AW1086" t="str">
            <v/>
          </cell>
          <cell r="AX1086" t="str">
            <v/>
          </cell>
          <cell r="AY1086" t="str">
            <v/>
          </cell>
          <cell r="AZ1086" t="str">
            <v/>
          </cell>
          <cell r="BA1086" t="str">
            <v/>
          </cell>
          <cell r="BB1086" t="str">
            <v/>
          </cell>
          <cell r="BC1086" t="str">
            <v/>
          </cell>
        </row>
        <row r="1087">
          <cell r="B1087" t="str">
            <v>XCIPS - Sea</v>
          </cell>
          <cell r="C1087">
            <v>0</v>
          </cell>
          <cell r="D1087">
            <v>0</v>
          </cell>
          <cell r="E1087">
            <v>0</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cell r="AF1087">
            <v>0</v>
          </cell>
          <cell r="AG1087">
            <v>0</v>
          </cell>
          <cell r="AH1087" t="str">
            <v/>
          </cell>
          <cell r="AI1087" t="str">
            <v/>
          </cell>
          <cell r="AJ1087" t="str">
            <v/>
          </cell>
          <cell r="AK1087" t="str">
            <v/>
          </cell>
          <cell r="AL1087" t="str">
            <v/>
          </cell>
          <cell r="AM1087" t="str">
            <v/>
          </cell>
          <cell r="AN1087" t="str">
            <v/>
          </cell>
          <cell r="AO1087" t="str">
            <v/>
          </cell>
          <cell r="AP1087" t="str">
            <v/>
          </cell>
          <cell r="AQ1087" t="str">
            <v/>
          </cell>
          <cell r="AR1087" t="str">
            <v/>
          </cell>
          <cell r="AS1087" t="str">
            <v/>
          </cell>
          <cell r="AT1087" t="str">
            <v/>
          </cell>
          <cell r="AU1087" t="str">
            <v/>
          </cell>
          <cell r="AV1087" t="str">
            <v/>
          </cell>
          <cell r="AW1087" t="str">
            <v/>
          </cell>
          <cell r="AX1087" t="str">
            <v/>
          </cell>
          <cell r="AY1087" t="str">
            <v/>
          </cell>
          <cell r="AZ1087" t="str">
            <v/>
          </cell>
          <cell r="BA1087" t="str">
            <v/>
          </cell>
          <cell r="BB1087" t="str">
            <v/>
          </cell>
          <cell r="BC1087" t="str">
            <v/>
          </cell>
        </row>
        <row r="1088">
          <cell r="B1088" t="str">
            <v>XCOEL - Air</v>
          </cell>
          <cell r="C1088">
            <v>0</v>
          </cell>
          <cell r="D1088">
            <v>0</v>
          </cell>
          <cell r="E1088">
            <v>0</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cell r="AF1088">
            <v>0</v>
          </cell>
          <cell r="AG1088">
            <v>0</v>
          </cell>
          <cell r="AH1088" t="str">
            <v/>
          </cell>
          <cell r="AI1088" t="str">
            <v/>
          </cell>
          <cell r="AJ1088" t="str">
            <v/>
          </cell>
          <cell r="AK1088" t="str">
            <v/>
          </cell>
          <cell r="AL1088" t="str">
            <v/>
          </cell>
          <cell r="AM1088" t="str">
            <v/>
          </cell>
          <cell r="AN1088" t="str">
            <v/>
          </cell>
          <cell r="AO1088" t="str">
            <v/>
          </cell>
          <cell r="AP1088" t="str">
            <v/>
          </cell>
          <cell r="AQ1088" t="str">
            <v/>
          </cell>
          <cell r="AR1088" t="str">
            <v/>
          </cell>
          <cell r="AS1088" t="str">
            <v/>
          </cell>
          <cell r="AT1088" t="str">
            <v/>
          </cell>
          <cell r="AU1088" t="str">
            <v/>
          </cell>
          <cell r="AV1088" t="str">
            <v/>
          </cell>
          <cell r="AW1088" t="str">
            <v/>
          </cell>
          <cell r="AX1088" t="str">
            <v/>
          </cell>
          <cell r="AY1088" t="str">
            <v/>
          </cell>
          <cell r="AZ1088" t="str">
            <v/>
          </cell>
          <cell r="BA1088" t="str">
            <v/>
          </cell>
          <cell r="BB1088" t="str">
            <v/>
          </cell>
          <cell r="BC1088" t="str">
            <v/>
          </cell>
        </row>
        <row r="1089">
          <cell r="B1089" t="str">
            <v>XCOEL - Sea</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cell r="AD1089">
            <v>0</v>
          </cell>
          <cell r="AE1089">
            <v>0</v>
          </cell>
          <cell r="AF1089">
            <v>0</v>
          </cell>
          <cell r="AG1089">
            <v>0</v>
          </cell>
          <cell r="AH1089" t="str">
            <v/>
          </cell>
          <cell r="AI1089" t="str">
            <v/>
          </cell>
          <cell r="AJ1089" t="str">
            <v/>
          </cell>
          <cell r="AK1089" t="str">
            <v/>
          </cell>
          <cell r="AL1089" t="str">
            <v/>
          </cell>
          <cell r="AM1089" t="str">
            <v/>
          </cell>
          <cell r="AN1089" t="str">
            <v/>
          </cell>
          <cell r="AO1089" t="str">
            <v/>
          </cell>
          <cell r="AP1089" t="str">
            <v/>
          </cell>
          <cell r="AQ1089" t="str">
            <v/>
          </cell>
          <cell r="AR1089" t="str">
            <v/>
          </cell>
          <cell r="AS1089" t="str">
            <v/>
          </cell>
          <cell r="AT1089" t="str">
            <v/>
          </cell>
          <cell r="AU1089" t="str">
            <v/>
          </cell>
          <cell r="AV1089" t="str">
            <v/>
          </cell>
          <cell r="AW1089" t="str">
            <v/>
          </cell>
          <cell r="AX1089" t="str">
            <v/>
          </cell>
          <cell r="AY1089" t="str">
            <v/>
          </cell>
          <cell r="AZ1089" t="str">
            <v/>
          </cell>
          <cell r="BA1089" t="str">
            <v/>
          </cell>
          <cell r="BB1089" t="str">
            <v/>
          </cell>
          <cell r="BC1089" t="str">
            <v/>
          </cell>
        </row>
        <row r="1090">
          <cell r="B1090" t="str">
            <v>XCOLPL - Air</v>
          </cell>
          <cell r="C1090">
            <v>0</v>
          </cell>
          <cell r="D1090">
            <v>0</v>
          </cell>
          <cell r="E1090">
            <v>0</v>
          </cell>
          <cell r="F1090">
            <v>0</v>
          </cell>
          <cell r="G1090">
            <v>0</v>
          </cell>
          <cell r="H1090">
            <v>0</v>
          </cell>
          <cell r="I1090">
            <v>0</v>
          </cell>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cell r="AD1090">
            <v>0</v>
          </cell>
          <cell r="AE1090">
            <v>0</v>
          </cell>
          <cell r="AF1090">
            <v>0</v>
          </cell>
          <cell r="AG1090">
            <v>0</v>
          </cell>
          <cell r="AH1090" t="str">
            <v/>
          </cell>
          <cell r="AI1090" t="str">
            <v/>
          </cell>
          <cell r="AJ1090" t="str">
            <v/>
          </cell>
          <cell r="AK1090" t="str">
            <v/>
          </cell>
          <cell r="AL1090" t="str">
            <v/>
          </cell>
          <cell r="AM1090" t="str">
            <v/>
          </cell>
          <cell r="AN1090" t="str">
            <v/>
          </cell>
          <cell r="AO1090" t="str">
            <v/>
          </cell>
          <cell r="AP1090" t="str">
            <v/>
          </cell>
          <cell r="AQ1090" t="str">
            <v/>
          </cell>
          <cell r="AR1090" t="str">
            <v/>
          </cell>
          <cell r="AS1090" t="str">
            <v/>
          </cell>
          <cell r="AT1090" t="str">
            <v/>
          </cell>
          <cell r="AU1090" t="str">
            <v/>
          </cell>
          <cell r="AV1090" t="str">
            <v/>
          </cell>
          <cell r="AW1090" t="str">
            <v/>
          </cell>
          <cell r="AX1090" t="str">
            <v/>
          </cell>
          <cell r="AY1090" t="str">
            <v/>
          </cell>
          <cell r="AZ1090" t="str">
            <v/>
          </cell>
          <cell r="BA1090" t="str">
            <v/>
          </cell>
          <cell r="BB1090" t="str">
            <v/>
          </cell>
          <cell r="BC1090" t="str">
            <v/>
          </cell>
        </row>
        <row r="1091">
          <cell r="B1091" t="str">
            <v>XCOLPL - Sea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cell r="AF1091">
            <v>0</v>
          </cell>
          <cell r="AG1091">
            <v>0</v>
          </cell>
          <cell r="AH1091" t="str">
            <v/>
          </cell>
          <cell r="AI1091" t="str">
            <v/>
          </cell>
          <cell r="AJ1091" t="str">
            <v/>
          </cell>
          <cell r="AK1091" t="str">
            <v/>
          </cell>
          <cell r="AL1091" t="str">
            <v/>
          </cell>
          <cell r="AM1091" t="str">
            <v/>
          </cell>
          <cell r="AN1091" t="str">
            <v/>
          </cell>
          <cell r="AO1091" t="str">
            <v/>
          </cell>
          <cell r="AP1091" t="str">
            <v/>
          </cell>
          <cell r="AQ1091" t="str">
            <v/>
          </cell>
          <cell r="AR1091" t="str">
            <v/>
          </cell>
          <cell r="AS1091" t="str">
            <v/>
          </cell>
          <cell r="AT1091" t="str">
            <v/>
          </cell>
          <cell r="AU1091" t="str">
            <v/>
          </cell>
          <cell r="AV1091" t="str">
            <v/>
          </cell>
          <cell r="AW1091" t="str">
            <v/>
          </cell>
          <cell r="AX1091" t="str">
            <v/>
          </cell>
          <cell r="AY1091" t="str">
            <v/>
          </cell>
          <cell r="AZ1091" t="str">
            <v/>
          </cell>
          <cell r="BA1091" t="str">
            <v/>
          </cell>
          <cell r="BB1091" t="str">
            <v/>
          </cell>
          <cell r="BC1091" t="str">
            <v/>
          </cell>
        </row>
        <row r="1092">
          <cell r="B1092" t="str">
            <v>XCOOP - Air</v>
          </cell>
          <cell r="C1092">
            <v>0</v>
          </cell>
          <cell r="D1092">
            <v>0</v>
          </cell>
          <cell r="E1092">
            <v>0</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cell r="AF1092">
            <v>0</v>
          </cell>
          <cell r="AG1092">
            <v>0</v>
          </cell>
          <cell r="AH1092" t="str">
            <v/>
          </cell>
          <cell r="AI1092" t="str">
            <v/>
          </cell>
          <cell r="AJ1092" t="str">
            <v/>
          </cell>
          <cell r="AK1092" t="str">
            <v/>
          </cell>
          <cell r="AL1092" t="str">
            <v/>
          </cell>
          <cell r="AM1092" t="str">
            <v/>
          </cell>
          <cell r="AN1092" t="str">
            <v/>
          </cell>
          <cell r="AO1092" t="str">
            <v/>
          </cell>
          <cell r="AP1092" t="str">
            <v/>
          </cell>
          <cell r="AQ1092" t="str">
            <v/>
          </cell>
          <cell r="AR1092" t="str">
            <v/>
          </cell>
          <cell r="AS1092" t="str">
            <v/>
          </cell>
          <cell r="AT1092" t="str">
            <v/>
          </cell>
          <cell r="AU1092" t="str">
            <v/>
          </cell>
          <cell r="AV1092" t="str">
            <v/>
          </cell>
          <cell r="AW1092" t="str">
            <v/>
          </cell>
          <cell r="AX1092" t="str">
            <v/>
          </cell>
          <cell r="AY1092" t="str">
            <v/>
          </cell>
          <cell r="AZ1092" t="str">
            <v/>
          </cell>
          <cell r="BA1092" t="str">
            <v/>
          </cell>
          <cell r="BB1092" t="str">
            <v/>
          </cell>
          <cell r="BC1092" t="str">
            <v/>
          </cell>
        </row>
        <row r="1093">
          <cell r="B1093" t="str">
            <v>XCOOP - Sea</v>
          </cell>
          <cell r="C1093">
            <v>0</v>
          </cell>
          <cell r="D1093">
            <v>0</v>
          </cell>
          <cell r="E1093">
            <v>0</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cell r="AF1093">
            <v>0</v>
          </cell>
          <cell r="AG1093">
            <v>0</v>
          </cell>
          <cell r="AH1093" t="str">
            <v/>
          </cell>
          <cell r="AI1093" t="str">
            <v/>
          </cell>
          <cell r="AJ1093" t="str">
            <v/>
          </cell>
          <cell r="AK1093" t="str">
            <v/>
          </cell>
          <cell r="AL1093" t="str">
            <v/>
          </cell>
          <cell r="AM1093" t="str">
            <v/>
          </cell>
          <cell r="AN1093" t="str">
            <v/>
          </cell>
          <cell r="AO1093" t="str">
            <v/>
          </cell>
          <cell r="AP1093" t="str">
            <v/>
          </cell>
          <cell r="AQ1093" t="str">
            <v/>
          </cell>
          <cell r="AR1093" t="str">
            <v/>
          </cell>
          <cell r="AS1093" t="str">
            <v/>
          </cell>
          <cell r="AT1093" t="str">
            <v/>
          </cell>
          <cell r="AU1093" t="str">
            <v/>
          </cell>
          <cell r="AV1093" t="str">
            <v/>
          </cell>
          <cell r="AW1093" t="str">
            <v/>
          </cell>
          <cell r="AX1093" t="str">
            <v/>
          </cell>
          <cell r="AY1093" t="str">
            <v/>
          </cell>
          <cell r="AZ1093" t="str">
            <v/>
          </cell>
          <cell r="BA1093" t="str">
            <v/>
          </cell>
          <cell r="BB1093" t="str">
            <v/>
          </cell>
          <cell r="BC1093" t="str">
            <v/>
          </cell>
        </row>
        <row r="1094">
          <cell r="B1094" t="str">
            <v>XCOPP - Air</v>
          </cell>
          <cell r="C1094">
            <v>0</v>
          </cell>
          <cell r="D1094">
            <v>0</v>
          </cell>
          <cell r="E1094">
            <v>0</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cell r="AF1094">
            <v>0</v>
          </cell>
          <cell r="AG1094">
            <v>0</v>
          </cell>
          <cell r="AH1094" t="str">
            <v/>
          </cell>
          <cell r="AI1094" t="str">
            <v/>
          </cell>
          <cell r="AJ1094" t="str">
            <v/>
          </cell>
          <cell r="AK1094" t="str">
            <v/>
          </cell>
          <cell r="AL1094" t="str">
            <v/>
          </cell>
          <cell r="AM1094" t="str">
            <v/>
          </cell>
          <cell r="AN1094" t="str">
            <v/>
          </cell>
          <cell r="AO1094" t="str">
            <v/>
          </cell>
          <cell r="AP1094" t="str">
            <v/>
          </cell>
          <cell r="AQ1094" t="str">
            <v/>
          </cell>
          <cell r="AR1094" t="str">
            <v/>
          </cell>
          <cell r="AS1094" t="str">
            <v/>
          </cell>
          <cell r="AT1094" t="str">
            <v/>
          </cell>
          <cell r="AU1094" t="str">
            <v/>
          </cell>
          <cell r="AV1094" t="str">
            <v/>
          </cell>
          <cell r="AW1094" t="str">
            <v/>
          </cell>
          <cell r="AX1094" t="str">
            <v/>
          </cell>
          <cell r="AY1094" t="str">
            <v/>
          </cell>
          <cell r="AZ1094" t="str">
            <v/>
          </cell>
          <cell r="BA1094" t="str">
            <v/>
          </cell>
          <cell r="BB1094" t="str">
            <v/>
          </cell>
          <cell r="BC1094" t="str">
            <v/>
          </cell>
        </row>
        <row r="1095">
          <cell r="B1095" t="str">
            <v>XCOPP - Sea</v>
          </cell>
          <cell r="C1095">
            <v>0</v>
          </cell>
          <cell r="D1095">
            <v>0</v>
          </cell>
          <cell r="E1095">
            <v>0</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cell r="AF1095">
            <v>0</v>
          </cell>
          <cell r="AG1095">
            <v>0</v>
          </cell>
          <cell r="AH1095" t="str">
            <v/>
          </cell>
          <cell r="AI1095" t="str">
            <v/>
          </cell>
          <cell r="AJ1095" t="str">
            <v/>
          </cell>
          <cell r="AK1095" t="str">
            <v/>
          </cell>
          <cell r="AL1095" t="str">
            <v/>
          </cell>
          <cell r="AM1095" t="str">
            <v/>
          </cell>
          <cell r="AN1095" t="str">
            <v/>
          </cell>
          <cell r="AO1095" t="str">
            <v/>
          </cell>
          <cell r="AP1095" t="str">
            <v/>
          </cell>
          <cell r="AQ1095" t="str">
            <v/>
          </cell>
          <cell r="AR1095" t="str">
            <v/>
          </cell>
          <cell r="AS1095" t="str">
            <v/>
          </cell>
          <cell r="AT1095" t="str">
            <v/>
          </cell>
          <cell r="AU1095" t="str">
            <v/>
          </cell>
          <cell r="AV1095" t="str">
            <v/>
          </cell>
          <cell r="AW1095" t="str">
            <v/>
          </cell>
          <cell r="AX1095" t="str">
            <v/>
          </cell>
          <cell r="AY1095" t="str">
            <v/>
          </cell>
          <cell r="AZ1095" t="str">
            <v/>
          </cell>
          <cell r="BA1095" t="str">
            <v/>
          </cell>
          <cell r="BB1095" t="str">
            <v/>
          </cell>
          <cell r="BC1095" t="str">
            <v/>
          </cell>
        </row>
        <row r="1096">
          <cell r="B1096" t="str">
            <v>XCOTA - Air</v>
          </cell>
          <cell r="C1096">
            <v>0</v>
          </cell>
          <cell r="D1096">
            <v>0</v>
          </cell>
          <cell r="E1096">
            <v>0</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cell r="AF1096">
            <v>0</v>
          </cell>
          <cell r="AG1096">
            <v>0</v>
          </cell>
          <cell r="AH1096" t="str">
            <v/>
          </cell>
          <cell r="AI1096" t="str">
            <v/>
          </cell>
          <cell r="AJ1096" t="str">
            <v/>
          </cell>
          <cell r="AK1096" t="str">
            <v/>
          </cell>
          <cell r="AL1096" t="str">
            <v/>
          </cell>
          <cell r="AM1096" t="str">
            <v/>
          </cell>
          <cell r="AN1096" t="str">
            <v/>
          </cell>
          <cell r="AO1096" t="str">
            <v/>
          </cell>
          <cell r="AP1096" t="str">
            <v/>
          </cell>
          <cell r="AQ1096" t="str">
            <v/>
          </cell>
          <cell r="AR1096" t="str">
            <v/>
          </cell>
          <cell r="AS1096" t="str">
            <v/>
          </cell>
          <cell r="AT1096" t="str">
            <v/>
          </cell>
          <cell r="AU1096" t="str">
            <v/>
          </cell>
          <cell r="AV1096" t="str">
            <v/>
          </cell>
          <cell r="AW1096" t="str">
            <v/>
          </cell>
          <cell r="AX1096" t="str">
            <v/>
          </cell>
          <cell r="AY1096" t="str">
            <v/>
          </cell>
          <cell r="AZ1096" t="str">
            <v/>
          </cell>
          <cell r="BA1096" t="str">
            <v/>
          </cell>
          <cell r="BB1096" t="str">
            <v/>
          </cell>
          <cell r="BC1096" t="str">
            <v/>
          </cell>
        </row>
        <row r="1097">
          <cell r="B1097" t="str">
            <v>XCOTA - Sea</v>
          </cell>
          <cell r="C1097">
            <v>0</v>
          </cell>
          <cell r="D1097">
            <v>0</v>
          </cell>
          <cell r="E1097">
            <v>0</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cell r="AF1097">
            <v>0</v>
          </cell>
          <cell r="AG1097">
            <v>0</v>
          </cell>
          <cell r="AH1097" t="str">
            <v/>
          </cell>
          <cell r="AI1097" t="str">
            <v/>
          </cell>
          <cell r="AJ1097" t="str">
            <v/>
          </cell>
          <cell r="AK1097" t="str">
            <v/>
          </cell>
          <cell r="AL1097" t="str">
            <v/>
          </cell>
          <cell r="AM1097" t="str">
            <v/>
          </cell>
          <cell r="AN1097" t="str">
            <v/>
          </cell>
          <cell r="AO1097" t="str">
            <v/>
          </cell>
          <cell r="AP1097" t="str">
            <v/>
          </cell>
          <cell r="AQ1097" t="str">
            <v/>
          </cell>
          <cell r="AR1097" t="str">
            <v/>
          </cell>
          <cell r="AS1097" t="str">
            <v/>
          </cell>
          <cell r="AT1097" t="str">
            <v/>
          </cell>
          <cell r="AU1097" t="str">
            <v/>
          </cell>
          <cell r="AV1097" t="str">
            <v/>
          </cell>
          <cell r="AW1097" t="str">
            <v/>
          </cell>
          <cell r="AX1097" t="str">
            <v/>
          </cell>
          <cell r="AY1097" t="str">
            <v/>
          </cell>
          <cell r="AZ1097" t="str">
            <v/>
          </cell>
          <cell r="BA1097" t="str">
            <v/>
          </cell>
          <cell r="BB1097" t="str">
            <v/>
          </cell>
          <cell r="BC1097" t="str">
            <v/>
          </cell>
        </row>
        <row r="1098">
          <cell r="B1098" t="str">
            <v>XCOTY - Air</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cell r="AF1098">
            <v>0</v>
          </cell>
          <cell r="AG1098">
            <v>0</v>
          </cell>
          <cell r="AH1098" t="str">
            <v/>
          </cell>
          <cell r="AI1098" t="str">
            <v/>
          </cell>
          <cell r="AJ1098" t="str">
            <v/>
          </cell>
          <cell r="AK1098" t="str">
            <v/>
          </cell>
          <cell r="AL1098" t="str">
            <v/>
          </cell>
          <cell r="AM1098" t="str">
            <v/>
          </cell>
          <cell r="AN1098" t="str">
            <v/>
          </cell>
          <cell r="AO1098" t="str">
            <v/>
          </cell>
          <cell r="AP1098" t="str">
            <v/>
          </cell>
          <cell r="AQ1098" t="str">
            <v/>
          </cell>
          <cell r="AR1098" t="str">
            <v/>
          </cell>
          <cell r="AS1098" t="str">
            <v/>
          </cell>
          <cell r="AT1098" t="str">
            <v/>
          </cell>
          <cell r="AU1098" t="str">
            <v/>
          </cell>
          <cell r="AV1098" t="str">
            <v/>
          </cell>
          <cell r="AW1098" t="str">
            <v/>
          </cell>
          <cell r="AX1098" t="str">
            <v/>
          </cell>
          <cell r="AY1098" t="str">
            <v/>
          </cell>
          <cell r="AZ1098" t="str">
            <v/>
          </cell>
          <cell r="BA1098" t="str">
            <v/>
          </cell>
          <cell r="BB1098" t="str">
            <v/>
          </cell>
          <cell r="BC1098" t="str">
            <v/>
          </cell>
        </row>
        <row r="1099">
          <cell r="B1099" t="str">
            <v>XCOTY - Sea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cell r="AF1099">
            <v>0</v>
          </cell>
          <cell r="AG1099">
            <v>0</v>
          </cell>
          <cell r="AH1099" t="str">
            <v/>
          </cell>
          <cell r="AI1099" t="str">
            <v/>
          </cell>
          <cell r="AJ1099" t="str">
            <v/>
          </cell>
          <cell r="AK1099" t="str">
            <v/>
          </cell>
          <cell r="AL1099" t="str">
            <v/>
          </cell>
          <cell r="AM1099" t="str">
            <v/>
          </cell>
          <cell r="AN1099" t="str">
            <v/>
          </cell>
          <cell r="AO1099" t="str">
            <v/>
          </cell>
          <cell r="AP1099" t="str">
            <v/>
          </cell>
          <cell r="AQ1099" t="str">
            <v/>
          </cell>
          <cell r="AR1099" t="str">
            <v/>
          </cell>
          <cell r="AS1099" t="str">
            <v/>
          </cell>
          <cell r="AT1099" t="str">
            <v/>
          </cell>
          <cell r="AU1099" t="str">
            <v/>
          </cell>
          <cell r="AV1099" t="str">
            <v/>
          </cell>
          <cell r="AW1099" t="str">
            <v/>
          </cell>
          <cell r="AX1099" t="str">
            <v/>
          </cell>
          <cell r="AY1099" t="str">
            <v/>
          </cell>
          <cell r="AZ1099" t="str">
            <v/>
          </cell>
          <cell r="BA1099" t="str">
            <v/>
          </cell>
          <cell r="BB1099" t="str">
            <v/>
          </cell>
          <cell r="BC1099" t="str">
            <v/>
          </cell>
        </row>
        <row r="1100">
          <cell r="B1100" t="str">
            <v>XCRGB - Air</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cell r="AF1100">
            <v>0</v>
          </cell>
          <cell r="AG1100">
            <v>0</v>
          </cell>
          <cell r="AH1100" t="str">
            <v/>
          </cell>
          <cell r="AI1100" t="str">
            <v/>
          </cell>
          <cell r="AJ1100" t="str">
            <v/>
          </cell>
          <cell r="AK1100" t="str">
            <v/>
          </cell>
          <cell r="AL1100" t="str">
            <v/>
          </cell>
          <cell r="AM1100" t="str">
            <v/>
          </cell>
          <cell r="AN1100" t="str">
            <v/>
          </cell>
          <cell r="AO1100" t="str">
            <v/>
          </cell>
          <cell r="AP1100" t="str">
            <v/>
          </cell>
          <cell r="AQ1100" t="str">
            <v/>
          </cell>
          <cell r="AR1100" t="str">
            <v/>
          </cell>
          <cell r="AS1100" t="str">
            <v/>
          </cell>
          <cell r="AT1100" t="str">
            <v/>
          </cell>
          <cell r="AU1100" t="str">
            <v/>
          </cell>
          <cell r="AV1100" t="str">
            <v/>
          </cell>
          <cell r="AW1100" t="str">
            <v/>
          </cell>
          <cell r="AX1100" t="str">
            <v/>
          </cell>
          <cell r="AY1100" t="str">
            <v/>
          </cell>
          <cell r="AZ1100" t="str">
            <v/>
          </cell>
          <cell r="BA1100" t="str">
            <v/>
          </cell>
          <cell r="BB1100" t="str">
            <v/>
          </cell>
          <cell r="BC1100" t="str">
            <v/>
          </cell>
        </row>
        <row r="1101">
          <cell r="B1101" t="str">
            <v>XCRGB - Sea</v>
          </cell>
          <cell r="C1101">
            <v>0</v>
          </cell>
          <cell r="D1101">
            <v>0</v>
          </cell>
          <cell r="E1101">
            <v>0</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cell r="AF1101">
            <v>0</v>
          </cell>
          <cell r="AG1101">
            <v>0</v>
          </cell>
          <cell r="AH1101" t="str">
            <v/>
          </cell>
          <cell r="AI1101" t="str">
            <v/>
          </cell>
          <cell r="AJ1101" t="str">
            <v/>
          </cell>
          <cell r="AK1101" t="str">
            <v/>
          </cell>
          <cell r="AL1101" t="str">
            <v/>
          </cell>
          <cell r="AM1101" t="str">
            <v/>
          </cell>
          <cell r="AN1101" t="str">
            <v/>
          </cell>
          <cell r="AO1101" t="str">
            <v/>
          </cell>
          <cell r="AP1101" t="str">
            <v/>
          </cell>
          <cell r="AQ1101" t="str">
            <v/>
          </cell>
          <cell r="AR1101" t="str">
            <v/>
          </cell>
          <cell r="AS1101" t="str">
            <v/>
          </cell>
          <cell r="AT1101" t="str">
            <v/>
          </cell>
          <cell r="AU1101" t="str">
            <v/>
          </cell>
          <cell r="AV1101" t="str">
            <v/>
          </cell>
          <cell r="AW1101" t="str">
            <v/>
          </cell>
          <cell r="AX1101" t="str">
            <v/>
          </cell>
          <cell r="AY1101" t="str">
            <v/>
          </cell>
          <cell r="AZ1101" t="str">
            <v/>
          </cell>
          <cell r="BA1101" t="str">
            <v/>
          </cell>
          <cell r="BB1101" t="str">
            <v/>
          </cell>
          <cell r="BC1101" t="str">
            <v/>
          </cell>
        </row>
        <row r="1102">
          <cell r="B1102" t="str">
            <v>XCSCPL - Air</v>
          </cell>
          <cell r="C1102">
            <v>0</v>
          </cell>
          <cell r="D1102">
            <v>0</v>
          </cell>
          <cell r="E1102">
            <v>0</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cell r="AF1102">
            <v>0</v>
          </cell>
          <cell r="AG1102">
            <v>0</v>
          </cell>
          <cell r="AH1102" t="str">
            <v/>
          </cell>
          <cell r="AI1102" t="str">
            <v/>
          </cell>
          <cell r="AJ1102" t="str">
            <v/>
          </cell>
          <cell r="AK1102" t="str">
            <v/>
          </cell>
          <cell r="AL1102" t="str">
            <v/>
          </cell>
          <cell r="AM1102" t="str">
            <v/>
          </cell>
          <cell r="AN1102" t="str">
            <v/>
          </cell>
          <cell r="AO1102" t="str">
            <v/>
          </cell>
          <cell r="AP1102" t="str">
            <v/>
          </cell>
          <cell r="AQ1102" t="str">
            <v/>
          </cell>
          <cell r="AR1102" t="str">
            <v/>
          </cell>
          <cell r="AS1102" t="str">
            <v/>
          </cell>
          <cell r="AT1102" t="str">
            <v/>
          </cell>
          <cell r="AU1102" t="str">
            <v/>
          </cell>
          <cell r="AV1102" t="str">
            <v/>
          </cell>
          <cell r="AW1102" t="str">
            <v/>
          </cell>
          <cell r="AX1102" t="str">
            <v/>
          </cell>
          <cell r="AY1102" t="str">
            <v/>
          </cell>
          <cell r="AZ1102" t="str">
            <v/>
          </cell>
          <cell r="BA1102" t="str">
            <v/>
          </cell>
          <cell r="BB1102" t="str">
            <v/>
          </cell>
          <cell r="BC1102" t="str">
            <v/>
          </cell>
        </row>
        <row r="1103">
          <cell r="B1103" t="str">
            <v>XCSCPL - Sea</v>
          </cell>
          <cell r="C1103">
            <v>0</v>
          </cell>
          <cell r="D1103">
            <v>0</v>
          </cell>
          <cell r="E1103">
            <v>0</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cell r="AF1103">
            <v>0</v>
          </cell>
          <cell r="AG1103">
            <v>0</v>
          </cell>
          <cell r="AH1103" t="str">
            <v/>
          </cell>
          <cell r="AI1103" t="str">
            <v/>
          </cell>
          <cell r="AJ1103" t="str">
            <v/>
          </cell>
          <cell r="AK1103" t="str">
            <v/>
          </cell>
          <cell r="AL1103" t="str">
            <v/>
          </cell>
          <cell r="AM1103" t="str">
            <v/>
          </cell>
          <cell r="AN1103" t="str">
            <v/>
          </cell>
          <cell r="AO1103" t="str">
            <v/>
          </cell>
          <cell r="AP1103" t="str">
            <v/>
          </cell>
          <cell r="AQ1103" t="str">
            <v/>
          </cell>
          <cell r="AR1103" t="str">
            <v/>
          </cell>
          <cell r="AS1103" t="str">
            <v/>
          </cell>
          <cell r="AT1103" t="str">
            <v/>
          </cell>
          <cell r="AU1103" t="str">
            <v/>
          </cell>
          <cell r="AV1103" t="str">
            <v/>
          </cell>
          <cell r="AW1103" t="str">
            <v/>
          </cell>
          <cell r="AX1103" t="str">
            <v/>
          </cell>
          <cell r="AY1103" t="str">
            <v/>
          </cell>
          <cell r="AZ1103" t="str">
            <v/>
          </cell>
          <cell r="BA1103" t="str">
            <v/>
          </cell>
          <cell r="BB1103" t="str">
            <v/>
          </cell>
          <cell r="BC1103" t="str">
            <v/>
          </cell>
        </row>
        <row r="1104">
          <cell r="B1104" t="str">
            <v>XCSTA - Air</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cell r="AF1104">
            <v>0</v>
          </cell>
          <cell r="AG1104">
            <v>0</v>
          </cell>
          <cell r="AH1104" t="str">
            <v/>
          </cell>
          <cell r="AI1104" t="str">
            <v/>
          </cell>
          <cell r="AJ1104" t="str">
            <v/>
          </cell>
          <cell r="AK1104" t="str">
            <v/>
          </cell>
          <cell r="AL1104" t="str">
            <v/>
          </cell>
          <cell r="AM1104" t="str">
            <v/>
          </cell>
          <cell r="AN1104" t="str">
            <v/>
          </cell>
          <cell r="AO1104" t="str">
            <v/>
          </cell>
          <cell r="AP1104" t="str">
            <v/>
          </cell>
          <cell r="AQ1104" t="str">
            <v/>
          </cell>
          <cell r="AR1104" t="str">
            <v/>
          </cell>
          <cell r="AS1104" t="str">
            <v/>
          </cell>
          <cell r="AT1104" t="str">
            <v/>
          </cell>
          <cell r="AU1104" t="str">
            <v/>
          </cell>
          <cell r="AV1104" t="str">
            <v/>
          </cell>
          <cell r="AW1104" t="str">
            <v/>
          </cell>
          <cell r="AX1104" t="str">
            <v/>
          </cell>
          <cell r="AY1104" t="str">
            <v/>
          </cell>
          <cell r="AZ1104" t="str">
            <v/>
          </cell>
          <cell r="BA1104" t="str">
            <v/>
          </cell>
          <cell r="BB1104" t="str">
            <v/>
          </cell>
          <cell r="BC1104" t="str">
            <v/>
          </cell>
        </row>
        <row r="1105">
          <cell r="B1105" t="str">
            <v>XCSTA - Sea</v>
          </cell>
          <cell r="C1105">
            <v>0</v>
          </cell>
          <cell r="D1105">
            <v>0</v>
          </cell>
          <cell r="E1105">
            <v>0</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cell r="AF1105">
            <v>0</v>
          </cell>
          <cell r="AG1105">
            <v>0</v>
          </cell>
          <cell r="AH1105" t="str">
            <v/>
          </cell>
          <cell r="AI1105" t="str">
            <v/>
          </cell>
          <cell r="AJ1105" t="str">
            <v/>
          </cell>
          <cell r="AK1105" t="str">
            <v/>
          </cell>
          <cell r="AL1105" t="str">
            <v/>
          </cell>
          <cell r="AM1105" t="str">
            <v/>
          </cell>
          <cell r="AN1105" t="str">
            <v/>
          </cell>
          <cell r="AO1105" t="str">
            <v/>
          </cell>
          <cell r="AP1105" t="str">
            <v/>
          </cell>
          <cell r="AQ1105" t="str">
            <v/>
          </cell>
          <cell r="AR1105" t="str">
            <v/>
          </cell>
          <cell r="AS1105" t="str">
            <v/>
          </cell>
          <cell r="AT1105" t="str">
            <v/>
          </cell>
          <cell r="AU1105" t="str">
            <v/>
          </cell>
          <cell r="AV1105" t="str">
            <v/>
          </cell>
          <cell r="AW1105" t="str">
            <v/>
          </cell>
          <cell r="AX1105" t="str">
            <v/>
          </cell>
          <cell r="AY1105" t="str">
            <v/>
          </cell>
          <cell r="AZ1105" t="str">
            <v/>
          </cell>
          <cell r="BA1105" t="str">
            <v/>
          </cell>
          <cell r="BB1105" t="str">
            <v/>
          </cell>
          <cell r="BC1105" t="str">
            <v/>
          </cell>
        </row>
        <row r="1106">
          <cell r="B1106" t="str">
            <v>XCTLG - Air</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cell r="AF1106">
            <v>0</v>
          </cell>
          <cell r="AG1106">
            <v>0</v>
          </cell>
          <cell r="AH1106" t="str">
            <v/>
          </cell>
          <cell r="AI1106" t="str">
            <v/>
          </cell>
          <cell r="AJ1106" t="str">
            <v/>
          </cell>
          <cell r="AK1106" t="str">
            <v/>
          </cell>
          <cell r="AL1106" t="str">
            <v/>
          </cell>
          <cell r="AM1106" t="str">
            <v/>
          </cell>
          <cell r="AN1106" t="str">
            <v/>
          </cell>
          <cell r="AO1106" t="str">
            <v/>
          </cell>
          <cell r="AP1106" t="str">
            <v/>
          </cell>
          <cell r="AQ1106" t="str">
            <v/>
          </cell>
          <cell r="AR1106" t="str">
            <v/>
          </cell>
          <cell r="AS1106" t="str">
            <v/>
          </cell>
          <cell r="AT1106" t="str">
            <v/>
          </cell>
          <cell r="AU1106" t="str">
            <v/>
          </cell>
          <cell r="AV1106" t="str">
            <v/>
          </cell>
          <cell r="AW1106" t="str">
            <v/>
          </cell>
          <cell r="AX1106" t="str">
            <v/>
          </cell>
          <cell r="AY1106" t="str">
            <v/>
          </cell>
          <cell r="AZ1106" t="str">
            <v/>
          </cell>
          <cell r="BA1106" t="str">
            <v/>
          </cell>
          <cell r="BB1106" t="str">
            <v/>
          </cell>
          <cell r="BC1106" t="str">
            <v/>
          </cell>
        </row>
        <row r="1107">
          <cell r="B1107" t="str">
            <v>XCTLG - Sea</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cell r="AF1107">
            <v>0</v>
          </cell>
          <cell r="AG1107">
            <v>0</v>
          </cell>
          <cell r="AH1107" t="str">
            <v/>
          </cell>
          <cell r="AI1107" t="str">
            <v/>
          </cell>
          <cell r="AJ1107" t="str">
            <v/>
          </cell>
          <cell r="AK1107" t="str">
            <v/>
          </cell>
          <cell r="AL1107" t="str">
            <v/>
          </cell>
          <cell r="AM1107" t="str">
            <v/>
          </cell>
          <cell r="AN1107" t="str">
            <v/>
          </cell>
          <cell r="AO1107" t="str">
            <v/>
          </cell>
          <cell r="AP1107" t="str">
            <v/>
          </cell>
          <cell r="AQ1107" t="str">
            <v/>
          </cell>
          <cell r="AR1107" t="str">
            <v/>
          </cell>
          <cell r="AS1107" t="str">
            <v/>
          </cell>
          <cell r="AT1107" t="str">
            <v/>
          </cell>
          <cell r="AU1107" t="str">
            <v/>
          </cell>
          <cell r="AV1107" t="str">
            <v/>
          </cell>
          <cell r="AW1107" t="str">
            <v/>
          </cell>
          <cell r="AX1107" t="str">
            <v/>
          </cell>
          <cell r="AY1107" t="str">
            <v/>
          </cell>
          <cell r="AZ1107" t="str">
            <v/>
          </cell>
          <cell r="BA1107" t="str">
            <v/>
          </cell>
          <cell r="BB1107" t="str">
            <v/>
          </cell>
          <cell r="BC1107" t="str">
            <v/>
          </cell>
        </row>
        <row r="1108">
          <cell r="B1108" t="str">
            <v>XCWTD - Air</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cell r="AF1108">
            <v>0</v>
          </cell>
          <cell r="AG1108">
            <v>0</v>
          </cell>
          <cell r="AH1108" t="str">
            <v/>
          </cell>
          <cell r="AI1108" t="str">
            <v/>
          </cell>
          <cell r="AJ1108" t="str">
            <v/>
          </cell>
          <cell r="AK1108" t="str">
            <v/>
          </cell>
          <cell r="AL1108" t="str">
            <v/>
          </cell>
          <cell r="AM1108" t="str">
            <v/>
          </cell>
          <cell r="AN1108" t="str">
            <v/>
          </cell>
          <cell r="AO1108" t="str">
            <v/>
          </cell>
          <cell r="AP1108" t="str">
            <v/>
          </cell>
          <cell r="AQ1108" t="str">
            <v/>
          </cell>
          <cell r="AR1108" t="str">
            <v/>
          </cell>
          <cell r="AS1108" t="str">
            <v/>
          </cell>
          <cell r="AT1108" t="str">
            <v/>
          </cell>
          <cell r="AU1108" t="str">
            <v/>
          </cell>
          <cell r="AV1108" t="str">
            <v/>
          </cell>
          <cell r="AW1108" t="str">
            <v/>
          </cell>
          <cell r="AX1108" t="str">
            <v/>
          </cell>
          <cell r="AY1108" t="str">
            <v/>
          </cell>
          <cell r="AZ1108" t="str">
            <v/>
          </cell>
          <cell r="BA1108" t="str">
            <v/>
          </cell>
          <cell r="BB1108" t="str">
            <v/>
          </cell>
          <cell r="BC1108" t="str">
            <v/>
          </cell>
        </row>
        <row r="1109">
          <cell r="B1109" t="str">
            <v>XCWTD - Sea</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cell r="AF1109">
            <v>0</v>
          </cell>
          <cell r="AG1109">
            <v>0</v>
          </cell>
          <cell r="AH1109" t="str">
            <v/>
          </cell>
          <cell r="AI1109" t="str">
            <v/>
          </cell>
          <cell r="AJ1109" t="str">
            <v/>
          </cell>
          <cell r="AK1109" t="str">
            <v/>
          </cell>
          <cell r="AL1109" t="str">
            <v/>
          </cell>
          <cell r="AM1109" t="str">
            <v/>
          </cell>
          <cell r="AN1109" t="str">
            <v/>
          </cell>
          <cell r="AO1109" t="str">
            <v/>
          </cell>
          <cell r="AP1109" t="str">
            <v/>
          </cell>
          <cell r="AQ1109" t="str">
            <v/>
          </cell>
          <cell r="AR1109" t="str">
            <v/>
          </cell>
          <cell r="AS1109" t="str">
            <v/>
          </cell>
          <cell r="AT1109" t="str">
            <v/>
          </cell>
          <cell r="AU1109" t="str">
            <v/>
          </cell>
          <cell r="AV1109" t="str">
            <v/>
          </cell>
          <cell r="AW1109" t="str">
            <v/>
          </cell>
          <cell r="AX1109" t="str">
            <v/>
          </cell>
          <cell r="AY1109" t="str">
            <v/>
          </cell>
          <cell r="AZ1109" t="str">
            <v/>
          </cell>
          <cell r="BA1109" t="str">
            <v/>
          </cell>
          <cell r="BB1109" t="str">
            <v/>
          </cell>
          <cell r="BC1109" t="str">
            <v/>
          </cell>
        </row>
        <row r="1110">
          <cell r="B1110" t="str">
            <v>XCYGR - Air</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cell r="AF1110">
            <v>0</v>
          </cell>
          <cell r="AG1110">
            <v>0</v>
          </cell>
          <cell r="AH1110" t="str">
            <v/>
          </cell>
          <cell r="AI1110" t="str">
            <v/>
          </cell>
          <cell r="AJ1110" t="str">
            <v/>
          </cell>
          <cell r="AK1110" t="str">
            <v/>
          </cell>
          <cell r="AL1110" t="str">
            <v/>
          </cell>
          <cell r="AM1110" t="str">
            <v/>
          </cell>
          <cell r="AN1110" t="str">
            <v/>
          </cell>
          <cell r="AO1110" t="str">
            <v/>
          </cell>
          <cell r="AP1110" t="str">
            <v/>
          </cell>
          <cell r="AQ1110" t="str">
            <v/>
          </cell>
          <cell r="AR1110" t="str">
            <v/>
          </cell>
          <cell r="AS1110" t="str">
            <v/>
          </cell>
          <cell r="AT1110" t="str">
            <v/>
          </cell>
          <cell r="AU1110" t="str">
            <v/>
          </cell>
          <cell r="AV1110" t="str">
            <v/>
          </cell>
          <cell r="AW1110" t="str">
            <v/>
          </cell>
          <cell r="AX1110" t="str">
            <v/>
          </cell>
          <cell r="AY1110" t="str">
            <v/>
          </cell>
          <cell r="AZ1110" t="str">
            <v/>
          </cell>
          <cell r="BA1110" t="str">
            <v/>
          </cell>
          <cell r="BB1110" t="str">
            <v/>
          </cell>
          <cell r="BC1110" t="str">
            <v/>
          </cell>
        </row>
        <row r="1111">
          <cell r="B1111" t="str">
            <v>XCYGR - Sea</v>
          </cell>
          <cell r="C1111">
            <v>0</v>
          </cell>
          <cell r="D1111">
            <v>0</v>
          </cell>
          <cell r="E1111">
            <v>0</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cell r="AF1111">
            <v>0</v>
          </cell>
          <cell r="AG1111">
            <v>0</v>
          </cell>
          <cell r="AH1111" t="str">
            <v/>
          </cell>
          <cell r="AI1111" t="str">
            <v/>
          </cell>
          <cell r="AJ1111" t="str">
            <v/>
          </cell>
          <cell r="AK1111" t="str">
            <v/>
          </cell>
          <cell r="AL1111" t="str">
            <v/>
          </cell>
          <cell r="AM1111" t="str">
            <v/>
          </cell>
          <cell r="AN1111" t="str">
            <v/>
          </cell>
          <cell r="AO1111" t="str">
            <v/>
          </cell>
          <cell r="AP1111" t="str">
            <v/>
          </cell>
          <cell r="AQ1111" t="str">
            <v/>
          </cell>
          <cell r="AR1111" t="str">
            <v/>
          </cell>
          <cell r="AS1111" t="str">
            <v/>
          </cell>
          <cell r="AT1111" t="str">
            <v/>
          </cell>
          <cell r="AU1111" t="str">
            <v/>
          </cell>
          <cell r="AV1111" t="str">
            <v/>
          </cell>
          <cell r="AW1111" t="str">
            <v/>
          </cell>
          <cell r="AX1111" t="str">
            <v/>
          </cell>
          <cell r="AY1111" t="str">
            <v/>
          </cell>
          <cell r="AZ1111" t="str">
            <v/>
          </cell>
          <cell r="BA1111" t="str">
            <v/>
          </cell>
          <cell r="BB1111" t="str">
            <v/>
          </cell>
          <cell r="BC1111" t="str">
            <v/>
          </cell>
        </row>
        <row r="1112">
          <cell r="B1112" t="str">
            <v>XDACL - Air</v>
          </cell>
          <cell r="C1112">
            <v>0</v>
          </cell>
          <cell r="D1112">
            <v>0</v>
          </cell>
          <cell r="E1112">
            <v>0</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cell r="AF1112">
            <v>0</v>
          </cell>
          <cell r="AG1112">
            <v>0</v>
          </cell>
          <cell r="AH1112" t="str">
            <v/>
          </cell>
          <cell r="AI1112" t="str">
            <v/>
          </cell>
          <cell r="AJ1112" t="str">
            <v/>
          </cell>
          <cell r="AK1112" t="str">
            <v/>
          </cell>
          <cell r="AL1112" t="str">
            <v/>
          </cell>
          <cell r="AM1112" t="str">
            <v/>
          </cell>
          <cell r="AN1112" t="str">
            <v/>
          </cell>
          <cell r="AO1112" t="str">
            <v/>
          </cell>
          <cell r="AP1112" t="str">
            <v/>
          </cell>
          <cell r="AQ1112" t="str">
            <v/>
          </cell>
          <cell r="AR1112" t="str">
            <v/>
          </cell>
          <cell r="AS1112" t="str">
            <v/>
          </cell>
          <cell r="AT1112" t="str">
            <v/>
          </cell>
          <cell r="AU1112" t="str">
            <v/>
          </cell>
          <cell r="AV1112" t="str">
            <v/>
          </cell>
          <cell r="AW1112" t="str">
            <v/>
          </cell>
          <cell r="AX1112" t="str">
            <v/>
          </cell>
          <cell r="AY1112" t="str">
            <v/>
          </cell>
          <cell r="AZ1112" t="str">
            <v/>
          </cell>
          <cell r="BA1112" t="str">
            <v/>
          </cell>
          <cell r="BB1112" t="str">
            <v/>
          </cell>
          <cell r="BC1112" t="str">
            <v/>
          </cell>
        </row>
        <row r="1113">
          <cell r="B1113" t="str">
            <v>XDACL - Sea</v>
          </cell>
          <cell r="C1113">
            <v>0</v>
          </cell>
          <cell r="D1113">
            <v>0</v>
          </cell>
          <cell r="E1113">
            <v>0</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cell r="AF1113">
            <v>0</v>
          </cell>
          <cell r="AG1113">
            <v>0</v>
          </cell>
          <cell r="AH1113" t="str">
            <v/>
          </cell>
          <cell r="AI1113" t="str">
            <v/>
          </cell>
          <cell r="AJ1113" t="str">
            <v/>
          </cell>
          <cell r="AK1113" t="str">
            <v/>
          </cell>
          <cell r="AL1113" t="str">
            <v/>
          </cell>
          <cell r="AM1113" t="str">
            <v/>
          </cell>
          <cell r="AN1113" t="str">
            <v/>
          </cell>
          <cell r="AO1113" t="str">
            <v/>
          </cell>
          <cell r="AP1113" t="str">
            <v/>
          </cell>
          <cell r="AQ1113" t="str">
            <v/>
          </cell>
          <cell r="AR1113" t="str">
            <v/>
          </cell>
          <cell r="AS1113" t="str">
            <v/>
          </cell>
          <cell r="AT1113" t="str">
            <v/>
          </cell>
          <cell r="AU1113" t="str">
            <v/>
          </cell>
          <cell r="AV1113" t="str">
            <v/>
          </cell>
          <cell r="AW1113" t="str">
            <v/>
          </cell>
          <cell r="AX1113" t="str">
            <v/>
          </cell>
          <cell r="AY1113" t="str">
            <v/>
          </cell>
          <cell r="AZ1113" t="str">
            <v/>
          </cell>
          <cell r="BA1113" t="str">
            <v/>
          </cell>
          <cell r="BB1113" t="str">
            <v/>
          </cell>
          <cell r="BC1113" t="str">
            <v/>
          </cell>
        </row>
        <row r="1114">
          <cell r="B1114" t="str">
            <v>XDATC - Air</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cell r="AF1114">
            <v>0</v>
          </cell>
          <cell r="AG1114">
            <v>0</v>
          </cell>
          <cell r="AH1114" t="str">
            <v/>
          </cell>
          <cell r="AI1114" t="str">
            <v/>
          </cell>
          <cell r="AJ1114" t="str">
            <v/>
          </cell>
          <cell r="AK1114" t="str">
            <v/>
          </cell>
          <cell r="AL1114" t="str">
            <v/>
          </cell>
          <cell r="AM1114" t="str">
            <v/>
          </cell>
          <cell r="AN1114" t="str">
            <v/>
          </cell>
          <cell r="AO1114" t="str">
            <v/>
          </cell>
          <cell r="AP1114" t="str">
            <v/>
          </cell>
          <cell r="AQ1114" t="str">
            <v/>
          </cell>
          <cell r="AR1114" t="str">
            <v/>
          </cell>
          <cell r="AS1114" t="str">
            <v/>
          </cell>
          <cell r="AT1114" t="str">
            <v/>
          </cell>
          <cell r="AU1114" t="str">
            <v/>
          </cell>
          <cell r="AV1114" t="str">
            <v/>
          </cell>
          <cell r="AW1114" t="str">
            <v/>
          </cell>
          <cell r="AX1114" t="str">
            <v/>
          </cell>
          <cell r="AY1114" t="str">
            <v/>
          </cell>
          <cell r="AZ1114" t="str">
            <v/>
          </cell>
          <cell r="BA1114" t="str">
            <v/>
          </cell>
          <cell r="BB1114" t="str">
            <v/>
          </cell>
          <cell r="BC1114" t="str">
            <v/>
          </cell>
        </row>
        <row r="1115">
          <cell r="B1115" t="str">
            <v>XDATC - Sea</v>
          </cell>
          <cell r="C1115">
            <v>0</v>
          </cell>
          <cell r="D1115">
            <v>0</v>
          </cell>
          <cell r="E1115">
            <v>0</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cell r="AF1115">
            <v>0</v>
          </cell>
          <cell r="AG1115">
            <v>0</v>
          </cell>
          <cell r="AH1115" t="str">
            <v/>
          </cell>
          <cell r="AI1115" t="str">
            <v/>
          </cell>
          <cell r="AJ1115" t="str">
            <v/>
          </cell>
          <cell r="AK1115" t="str">
            <v/>
          </cell>
          <cell r="AL1115" t="str">
            <v/>
          </cell>
          <cell r="AM1115" t="str">
            <v/>
          </cell>
          <cell r="AN1115" t="str">
            <v/>
          </cell>
          <cell r="AO1115" t="str">
            <v/>
          </cell>
          <cell r="AP1115" t="str">
            <v/>
          </cell>
          <cell r="AQ1115" t="str">
            <v/>
          </cell>
          <cell r="AR1115" t="str">
            <v/>
          </cell>
          <cell r="AS1115" t="str">
            <v/>
          </cell>
          <cell r="AT1115" t="str">
            <v/>
          </cell>
          <cell r="AU1115" t="str">
            <v/>
          </cell>
          <cell r="AV1115" t="str">
            <v/>
          </cell>
          <cell r="AW1115" t="str">
            <v/>
          </cell>
          <cell r="AX1115" t="str">
            <v/>
          </cell>
          <cell r="AY1115" t="str">
            <v/>
          </cell>
          <cell r="AZ1115" t="str">
            <v/>
          </cell>
          <cell r="BA1115" t="str">
            <v/>
          </cell>
          <cell r="BB1115" t="str">
            <v/>
          </cell>
          <cell r="BC1115" t="str">
            <v/>
          </cell>
        </row>
        <row r="1116">
          <cell r="B1116" t="str">
            <v>XDEMS - Air</v>
          </cell>
          <cell r="C1116">
            <v>0</v>
          </cell>
          <cell r="D1116">
            <v>0</v>
          </cell>
          <cell r="E1116">
            <v>0</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cell r="AF1116">
            <v>0</v>
          </cell>
          <cell r="AG1116">
            <v>0</v>
          </cell>
          <cell r="AH1116" t="str">
            <v/>
          </cell>
          <cell r="AI1116" t="str">
            <v/>
          </cell>
          <cell r="AJ1116" t="str">
            <v/>
          </cell>
          <cell r="AK1116" t="str">
            <v/>
          </cell>
          <cell r="AL1116" t="str">
            <v/>
          </cell>
          <cell r="AM1116" t="str">
            <v/>
          </cell>
          <cell r="AN1116" t="str">
            <v/>
          </cell>
          <cell r="AO1116" t="str">
            <v/>
          </cell>
          <cell r="AP1116" t="str">
            <v/>
          </cell>
          <cell r="AQ1116" t="str">
            <v/>
          </cell>
          <cell r="AR1116" t="str">
            <v/>
          </cell>
          <cell r="AS1116" t="str">
            <v/>
          </cell>
          <cell r="AT1116" t="str">
            <v/>
          </cell>
          <cell r="AU1116" t="str">
            <v/>
          </cell>
          <cell r="AV1116" t="str">
            <v/>
          </cell>
          <cell r="AW1116" t="str">
            <v/>
          </cell>
          <cell r="AX1116" t="str">
            <v/>
          </cell>
          <cell r="AY1116" t="str">
            <v/>
          </cell>
          <cell r="AZ1116" t="str">
            <v/>
          </cell>
          <cell r="BA1116" t="str">
            <v/>
          </cell>
          <cell r="BB1116" t="str">
            <v/>
          </cell>
          <cell r="BC1116" t="str">
            <v/>
          </cell>
        </row>
        <row r="1117">
          <cell r="B1117" t="str">
            <v>XDEMS - Sea</v>
          </cell>
          <cell r="C1117">
            <v>0</v>
          </cell>
          <cell r="D1117">
            <v>0</v>
          </cell>
          <cell r="E1117">
            <v>0</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cell r="AF1117">
            <v>0</v>
          </cell>
          <cell r="AG1117">
            <v>0</v>
          </cell>
          <cell r="AH1117" t="str">
            <v/>
          </cell>
          <cell r="AI1117" t="str">
            <v/>
          </cell>
          <cell r="AJ1117" t="str">
            <v/>
          </cell>
          <cell r="AK1117" t="str">
            <v/>
          </cell>
          <cell r="AL1117" t="str">
            <v/>
          </cell>
          <cell r="AM1117" t="str">
            <v/>
          </cell>
          <cell r="AN1117" t="str">
            <v/>
          </cell>
          <cell r="AO1117" t="str">
            <v/>
          </cell>
          <cell r="AP1117" t="str">
            <v/>
          </cell>
          <cell r="AQ1117" t="str">
            <v/>
          </cell>
          <cell r="AR1117" t="str">
            <v/>
          </cell>
          <cell r="AS1117" t="str">
            <v/>
          </cell>
          <cell r="AT1117" t="str">
            <v/>
          </cell>
          <cell r="AU1117" t="str">
            <v/>
          </cell>
          <cell r="AV1117" t="str">
            <v/>
          </cell>
          <cell r="AW1117" t="str">
            <v/>
          </cell>
          <cell r="AX1117" t="str">
            <v/>
          </cell>
          <cell r="AY1117" t="str">
            <v/>
          </cell>
          <cell r="AZ1117" t="str">
            <v/>
          </cell>
          <cell r="BA1117" t="str">
            <v/>
          </cell>
          <cell r="BB1117" t="str">
            <v/>
          </cell>
          <cell r="BC1117" t="str">
            <v/>
          </cell>
        </row>
        <row r="1118">
          <cell r="B1118" t="str">
            <v>XDGAS - Air</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cell r="AF1118">
            <v>0</v>
          </cell>
          <cell r="AG1118">
            <v>0</v>
          </cell>
          <cell r="AH1118" t="str">
            <v/>
          </cell>
          <cell r="AI1118" t="str">
            <v/>
          </cell>
          <cell r="AJ1118" t="str">
            <v/>
          </cell>
          <cell r="AK1118" t="str">
            <v/>
          </cell>
          <cell r="AL1118" t="str">
            <v/>
          </cell>
          <cell r="AM1118" t="str">
            <v/>
          </cell>
          <cell r="AN1118" t="str">
            <v/>
          </cell>
          <cell r="AO1118" t="str">
            <v/>
          </cell>
          <cell r="AP1118" t="str">
            <v/>
          </cell>
          <cell r="AQ1118" t="str">
            <v/>
          </cell>
          <cell r="AR1118" t="str">
            <v/>
          </cell>
          <cell r="AS1118" t="str">
            <v/>
          </cell>
          <cell r="AT1118" t="str">
            <v/>
          </cell>
          <cell r="AU1118" t="str">
            <v/>
          </cell>
          <cell r="AV1118" t="str">
            <v/>
          </cell>
          <cell r="AW1118" t="str">
            <v/>
          </cell>
          <cell r="AX1118" t="str">
            <v/>
          </cell>
          <cell r="AY1118" t="str">
            <v/>
          </cell>
          <cell r="AZ1118" t="str">
            <v/>
          </cell>
          <cell r="BA1118" t="str">
            <v/>
          </cell>
          <cell r="BB1118" t="str">
            <v/>
          </cell>
          <cell r="BC1118" t="str">
            <v/>
          </cell>
        </row>
        <row r="1119">
          <cell r="B1119" t="str">
            <v>XDGAS - Sea</v>
          </cell>
          <cell r="C1119">
            <v>0</v>
          </cell>
          <cell r="D1119">
            <v>0</v>
          </cell>
          <cell r="E1119">
            <v>0</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cell r="AF1119">
            <v>0</v>
          </cell>
          <cell r="AG1119">
            <v>0</v>
          </cell>
          <cell r="AH1119" t="str">
            <v/>
          </cell>
          <cell r="AI1119" t="str">
            <v/>
          </cell>
          <cell r="AJ1119" t="str">
            <v/>
          </cell>
          <cell r="AK1119" t="str">
            <v/>
          </cell>
          <cell r="AL1119" t="str">
            <v/>
          </cell>
          <cell r="AM1119" t="str">
            <v/>
          </cell>
          <cell r="AN1119" t="str">
            <v/>
          </cell>
          <cell r="AO1119" t="str">
            <v/>
          </cell>
          <cell r="AP1119" t="str">
            <v/>
          </cell>
          <cell r="AQ1119" t="str">
            <v/>
          </cell>
          <cell r="AR1119" t="str">
            <v/>
          </cell>
          <cell r="AS1119" t="str">
            <v/>
          </cell>
          <cell r="AT1119" t="str">
            <v/>
          </cell>
          <cell r="AU1119" t="str">
            <v/>
          </cell>
          <cell r="AV1119" t="str">
            <v/>
          </cell>
          <cell r="AW1119" t="str">
            <v/>
          </cell>
          <cell r="AX1119" t="str">
            <v/>
          </cell>
          <cell r="AY1119" t="str">
            <v/>
          </cell>
          <cell r="AZ1119" t="str">
            <v/>
          </cell>
          <cell r="BA1119" t="str">
            <v/>
          </cell>
          <cell r="BB1119" t="str">
            <v/>
          </cell>
          <cell r="BC1119" t="str">
            <v/>
          </cell>
        </row>
        <row r="1120">
          <cell r="B1120" t="str">
            <v>XDGC - Air</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cell r="AF1120">
            <v>0</v>
          </cell>
          <cell r="AG1120">
            <v>0</v>
          </cell>
          <cell r="AH1120" t="str">
            <v/>
          </cell>
          <cell r="AI1120" t="str">
            <v/>
          </cell>
          <cell r="AJ1120" t="str">
            <v/>
          </cell>
          <cell r="AK1120" t="str">
            <v/>
          </cell>
          <cell r="AL1120" t="str">
            <v/>
          </cell>
          <cell r="AM1120" t="str">
            <v/>
          </cell>
          <cell r="AN1120" t="str">
            <v/>
          </cell>
          <cell r="AO1120" t="str">
            <v/>
          </cell>
          <cell r="AP1120" t="str">
            <v/>
          </cell>
          <cell r="AQ1120" t="str">
            <v/>
          </cell>
          <cell r="AR1120" t="str">
            <v/>
          </cell>
          <cell r="AS1120" t="str">
            <v/>
          </cell>
          <cell r="AT1120" t="str">
            <v/>
          </cell>
          <cell r="AU1120" t="str">
            <v/>
          </cell>
          <cell r="AV1120" t="str">
            <v/>
          </cell>
          <cell r="AW1120" t="str">
            <v/>
          </cell>
          <cell r="AX1120" t="str">
            <v/>
          </cell>
          <cell r="AY1120" t="str">
            <v/>
          </cell>
          <cell r="AZ1120" t="str">
            <v/>
          </cell>
          <cell r="BA1120" t="str">
            <v/>
          </cell>
          <cell r="BB1120" t="str">
            <v/>
          </cell>
          <cell r="BC1120" t="str">
            <v/>
          </cell>
        </row>
        <row r="1121">
          <cell r="B1121" t="str">
            <v>XDGC - Sea</v>
          </cell>
          <cell r="C1121">
            <v>0</v>
          </cell>
          <cell r="D1121">
            <v>0</v>
          </cell>
          <cell r="E1121">
            <v>0</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cell r="AF1121">
            <v>0</v>
          </cell>
          <cell r="AG1121">
            <v>0</v>
          </cell>
          <cell r="AH1121" t="str">
            <v/>
          </cell>
          <cell r="AI1121" t="str">
            <v/>
          </cell>
          <cell r="AJ1121" t="str">
            <v/>
          </cell>
          <cell r="AK1121" t="str">
            <v/>
          </cell>
          <cell r="AL1121" t="str">
            <v/>
          </cell>
          <cell r="AM1121" t="str">
            <v/>
          </cell>
          <cell r="AN1121" t="str">
            <v/>
          </cell>
          <cell r="AO1121" t="str">
            <v/>
          </cell>
          <cell r="AP1121" t="str">
            <v/>
          </cell>
          <cell r="AQ1121" t="str">
            <v/>
          </cell>
          <cell r="AR1121" t="str">
            <v/>
          </cell>
          <cell r="AS1121" t="str">
            <v/>
          </cell>
          <cell r="AT1121" t="str">
            <v/>
          </cell>
          <cell r="AU1121" t="str">
            <v/>
          </cell>
          <cell r="AV1121" t="str">
            <v/>
          </cell>
          <cell r="AW1121" t="str">
            <v/>
          </cell>
          <cell r="AX1121" t="str">
            <v/>
          </cell>
          <cell r="AY1121" t="str">
            <v/>
          </cell>
          <cell r="AZ1121" t="str">
            <v/>
          </cell>
          <cell r="BA1121" t="str">
            <v/>
          </cell>
          <cell r="BB1121" t="str">
            <v/>
          </cell>
          <cell r="BC1121" t="str">
            <v/>
          </cell>
        </row>
        <row r="1122">
          <cell r="B1122" t="str">
            <v>XDOIT - Air</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cell r="AF1122">
            <v>0</v>
          </cell>
          <cell r="AG1122">
            <v>0</v>
          </cell>
          <cell r="AH1122" t="str">
            <v/>
          </cell>
          <cell r="AI1122" t="str">
            <v/>
          </cell>
          <cell r="AJ1122" t="str">
            <v/>
          </cell>
          <cell r="AK1122" t="str">
            <v/>
          </cell>
          <cell r="AL1122" t="str">
            <v/>
          </cell>
          <cell r="AM1122" t="str">
            <v/>
          </cell>
          <cell r="AN1122" t="str">
            <v/>
          </cell>
          <cell r="AO1122" t="str">
            <v/>
          </cell>
          <cell r="AP1122" t="str">
            <v/>
          </cell>
          <cell r="AQ1122" t="str">
            <v/>
          </cell>
          <cell r="AR1122" t="str">
            <v/>
          </cell>
          <cell r="AS1122" t="str">
            <v/>
          </cell>
          <cell r="AT1122" t="str">
            <v/>
          </cell>
          <cell r="AU1122" t="str">
            <v/>
          </cell>
          <cell r="AV1122" t="str">
            <v/>
          </cell>
          <cell r="AW1122" t="str">
            <v/>
          </cell>
          <cell r="AX1122" t="str">
            <v/>
          </cell>
          <cell r="AY1122" t="str">
            <v/>
          </cell>
          <cell r="AZ1122" t="str">
            <v/>
          </cell>
          <cell r="BA1122" t="str">
            <v/>
          </cell>
          <cell r="BB1122" t="str">
            <v/>
          </cell>
          <cell r="BC1122" t="str">
            <v/>
          </cell>
        </row>
        <row r="1123">
          <cell r="B1123" t="str">
            <v>XDOIT - Sea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cell r="AF1123">
            <v>0</v>
          </cell>
          <cell r="AG1123">
            <v>0</v>
          </cell>
          <cell r="AH1123" t="str">
            <v/>
          </cell>
          <cell r="AI1123" t="str">
            <v/>
          </cell>
          <cell r="AJ1123" t="str">
            <v/>
          </cell>
          <cell r="AK1123" t="str">
            <v/>
          </cell>
          <cell r="AL1123" t="str">
            <v/>
          </cell>
          <cell r="AM1123" t="str">
            <v/>
          </cell>
          <cell r="AN1123" t="str">
            <v/>
          </cell>
          <cell r="AO1123" t="str">
            <v/>
          </cell>
          <cell r="AP1123" t="str">
            <v/>
          </cell>
          <cell r="AQ1123" t="str">
            <v/>
          </cell>
          <cell r="AR1123" t="str">
            <v/>
          </cell>
          <cell r="AS1123" t="str">
            <v/>
          </cell>
          <cell r="AT1123" t="str">
            <v/>
          </cell>
          <cell r="AU1123" t="str">
            <v/>
          </cell>
          <cell r="AV1123" t="str">
            <v/>
          </cell>
          <cell r="AW1123" t="str">
            <v/>
          </cell>
          <cell r="AX1123" t="str">
            <v/>
          </cell>
          <cell r="AY1123" t="str">
            <v/>
          </cell>
          <cell r="AZ1123" t="str">
            <v/>
          </cell>
          <cell r="BA1123" t="str">
            <v/>
          </cell>
          <cell r="BB1123" t="str">
            <v/>
          </cell>
          <cell r="BC1123" t="str">
            <v/>
          </cell>
        </row>
        <row r="1124">
          <cell r="B1124" t="str">
            <v>XDONG - Air</v>
          </cell>
          <cell r="C1124">
            <v>0</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cell r="AF1124">
            <v>0</v>
          </cell>
          <cell r="AG1124">
            <v>0</v>
          </cell>
          <cell r="AH1124" t="str">
            <v/>
          </cell>
          <cell r="AI1124" t="str">
            <v/>
          </cell>
          <cell r="AJ1124" t="str">
            <v/>
          </cell>
          <cell r="AK1124" t="str">
            <v/>
          </cell>
          <cell r="AL1124" t="str">
            <v/>
          </cell>
          <cell r="AM1124" t="str">
            <v/>
          </cell>
          <cell r="AN1124" t="str">
            <v/>
          </cell>
          <cell r="AO1124" t="str">
            <v/>
          </cell>
          <cell r="AP1124" t="str">
            <v/>
          </cell>
          <cell r="AQ1124" t="str">
            <v/>
          </cell>
          <cell r="AR1124" t="str">
            <v/>
          </cell>
          <cell r="AS1124" t="str">
            <v/>
          </cell>
          <cell r="AT1124" t="str">
            <v/>
          </cell>
          <cell r="AU1124" t="str">
            <v/>
          </cell>
          <cell r="AV1124" t="str">
            <v/>
          </cell>
          <cell r="AW1124" t="str">
            <v/>
          </cell>
          <cell r="AX1124" t="str">
            <v/>
          </cell>
          <cell r="AY1124" t="str">
            <v/>
          </cell>
          <cell r="AZ1124" t="str">
            <v/>
          </cell>
          <cell r="BA1124" t="str">
            <v/>
          </cell>
          <cell r="BB1124" t="str">
            <v/>
          </cell>
          <cell r="BC1124" t="str">
            <v/>
          </cell>
        </row>
        <row r="1125">
          <cell r="B1125" t="str">
            <v>XDONG - Sea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cell r="AF1125">
            <v>0</v>
          </cell>
          <cell r="AG1125">
            <v>0</v>
          </cell>
          <cell r="AH1125" t="str">
            <v/>
          </cell>
          <cell r="AI1125" t="str">
            <v/>
          </cell>
          <cell r="AJ1125" t="str">
            <v/>
          </cell>
          <cell r="AK1125" t="str">
            <v/>
          </cell>
          <cell r="AL1125" t="str">
            <v/>
          </cell>
          <cell r="AM1125" t="str">
            <v/>
          </cell>
          <cell r="AN1125" t="str">
            <v/>
          </cell>
          <cell r="AO1125" t="str">
            <v/>
          </cell>
          <cell r="AP1125" t="str">
            <v/>
          </cell>
          <cell r="AQ1125" t="str">
            <v/>
          </cell>
          <cell r="AR1125" t="str">
            <v/>
          </cell>
          <cell r="AS1125" t="str">
            <v/>
          </cell>
          <cell r="AT1125" t="str">
            <v/>
          </cell>
          <cell r="AU1125" t="str">
            <v/>
          </cell>
          <cell r="AV1125" t="str">
            <v/>
          </cell>
          <cell r="AW1125" t="str">
            <v/>
          </cell>
          <cell r="AX1125" t="str">
            <v/>
          </cell>
          <cell r="AY1125" t="str">
            <v/>
          </cell>
          <cell r="AZ1125" t="str">
            <v/>
          </cell>
          <cell r="BA1125" t="str">
            <v/>
          </cell>
          <cell r="BB1125" t="str">
            <v/>
          </cell>
          <cell r="BC1125" t="str">
            <v/>
          </cell>
        </row>
        <row r="1126">
          <cell r="B1126" t="str">
            <v>XDOPA - Air</v>
          </cell>
          <cell r="C1126">
            <v>0</v>
          </cell>
          <cell r="D1126">
            <v>0</v>
          </cell>
          <cell r="E1126">
            <v>0</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cell r="AF1126">
            <v>0</v>
          </cell>
          <cell r="AG1126">
            <v>0</v>
          </cell>
          <cell r="AH1126" t="str">
            <v/>
          </cell>
          <cell r="AI1126" t="str">
            <v/>
          </cell>
          <cell r="AJ1126" t="str">
            <v/>
          </cell>
          <cell r="AK1126" t="str">
            <v/>
          </cell>
          <cell r="AL1126" t="str">
            <v/>
          </cell>
          <cell r="AM1126" t="str">
            <v/>
          </cell>
          <cell r="AN1126" t="str">
            <v/>
          </cell>
          <cell r="AO1126" t="str">
            <v/>
          </cell>
          <cell r="AP1126" t="str">
            <v/>
          </cell>
          <cell r="AQ1126" t="str">
            <v/>
          </cell>
          <cell r="AR1126" t="str">
            <v/>
          </cell>
          <cell r="AS1126" t="str">
            <v/>
          </cell>
          <cell r="AT1126" t="str">
            <v/>
          </cell>
          <cell r="AU1126" t="str">
            <v/>
          </cell>
          <cell r="AV1126" t="str">
            <v/>
          </cell>
          <cell r="AW1126" t="str">
            <v/>
          </cell>
          <cell r="AX1126" t="str">
            <v/>
          </cell>
          <cell r="AY1126" t="str">
            <v/>
          </cell>
          <cell r="AZ1126" t="str">
            <v/>
          </cell>
          <cell r="BA1126" t="str">
            <v/>
          </cell>
          <cell r="BB1126" t="str">
            <v/>
          </cell>
          <cell r="BC1126" t="str">
            <v/>
          </cell>
        </row>
        <row r="1127">
          <cell r="B1127" t="str">
            <v>XDOPA - Sea</v>
          </cell>
          <cell r="C1127">
            <v>0</v>
          </cell>
          <cell r="D1127">
            <v>0</v>
          </cell>
          <cell r="E1127">
            <v>0</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cell r="AF1127">
            <v>0</v>
          </cell>
          <cell r="AG1127">
            <v>0</v>
          </cell>
          <cell r="AH1127" t="str">
            <v/>
          </cell>
          <cell r="AI1127" t="str">
            <v/>
          </cell>
          <cell r="AJ1127" t="str">
            <v/>
          </cell>
          <cell r="AK1127" t="str">
            <v/>
          </cell>
          <cell r="AL1127" t="str">
            <v/>
          </cell>
          <cell r="AM1127" t="str">
            <v/>
          </cell>
          <cell r="AN1127" t="str">
            <v/>
          </cell>
          <cell r="AO1127" t="str">
            <v/>
          </cell>
          <cell r="AP1127" t="str">
            <v/>
          </cell>
          <cell r="AQ1127" t="str">
            <v/>
          </cell>
          <cell r="AR1127" t="str">
            <v/>
          </cell>
          <cell r="AS1127" t="str">
            <v/>
          </cell>
          <cell r="AT1127" t="str">
            <v/>
          </cell>
          <cell r="AU1127" t="str">
            <v/>
          </cell>
          <cell r="AV1127" t="str">
            <v/>
          </cell>
          <cell r="AW1127" t="str">
            <v/>
          </cell>
          <cell r="AX1127" t="str">
            <v/>
          </cell>
          <cell r="AY1127" t="str">
            <v/>
          </cell>
          <cell r="AZ1127" t="str">
            <v/>
          </cell>
          <cell r="BA1127" t="str">
            <v/>
          </cell>
          <cell r="BB1127" t="str">
            <v/>
          </cell>
          <cell r="BC1127" t="str">
            <v/>
          </cell>
        </row>
        <row r="1128">
          <cell r="B1128" t="str">
            <v>XDSPP - Air</v>
          </cell>
          <cell r="C1128">
            <v>0</v>
          </cell>
          <cell r="D1128">
            <v>0</v>
          </cell>
          <cell r="E1128">
            <v>0</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cell r="AF1128">
            <v>0</v>
          </cell>
          <cell r="AG1128">
            <v>0</v>
          </cell>
          <cell r="AH1128" t="str">
            <v/>
          </cell>
          <cell r="AI1128" t="str">
            <v/>
          </cell>
          <cell r="AJ1128" t="str">
            <v/>
          </cell>
          <cell r="AK1128" t="str">
            <v/>
          </cell>
          <cell r="AL1128" t="str">
            <v/>
          </cell>
          <cell r="AM1128" t="str">
            <v/>
          </cell>
          <cell r="AN1128" t="str">
            <v/>
          </cell>
          <cell r="AO1128" t="str">
            <v/>
          </cell>
          <cell r="AP1128" t="str">
            <v/>
          </cell>
          <cell r="AQ1128" t="str">
            <v/>
          </cell>
          <cell r="AR1128" t="str">
            <v/>
          </cell>
          <cell r="AS1128" t="str">
            <v/>
          </cell>
          <cell r="AT1128" t="str">
            <v/>
          </cell>
          <cell r="AU1128" t="str">
            <v/>
          </cell>
          <cell r="AV1128" t="str">
            <v/>
          </cell>
          <cell r="AW1128" t="str">
            <v/>
          </cell>
          <cell r="AX1128" t="str">
            <v/>
          </cell>
          <cell r="AY1128" t="str">
            <v/>
          </cell>
          <cell r="AZ1128" t="str">
            <v/>
          </cell>
          <cell r="BA1128" t="str">
            <v/>
          </cell>
          <cell r="BB1128" t="str">
            <v/>
          </cell>
          <cell r="BC1128" t="str">
            <v/>
          </cell>
        </row>
        <row r="1129">
          <cell r="B1129" t="str">
            <v>XDSPP - Sea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cell r="AF1129">
            <v>0</v>
          </cell>
          <cell r="AG1129">
            <v>0</v>
          </cell>
          <cell r="AH1129" t="str">
            <v/>
          </cell>
          <cell r="AI1129" t="str">
            <v/>
          </cell>
          <cell r="AJ1129" t="str">
            <v/>
          </cell>
          <cell r="AK1129" t="str">
            <v/>
          </cell>
          <cell r="AL1129" t="str">
            <v/>
          </cell>
          <cell r="AM1129" t="str">
            <v/>
          </cell>
          <cell r="AN1129" t="str">
            <v/>
          </cell>
          <cell r="AO1129" t="str">
            <v/>
          </cell>
          <cell r="AP1129" t="str">
            <v/>
          </cell>
          <cell r="AQ1129" t="str">
            <v/>
          </cell>
          <cell r="AR1129" t="str">
            <v/>
          </cell>
          <cell r="AS1129" t="str">
            <v/>
          </cell>
          <cell r="AT1129" t="str">
            <v/>
          </cell>
          <cell r="AU1129" t="str">
            <v/>
          </cell>
          <cell r="AV1129" t="str">
            <v/>
          </cell>
          <cell r="AW1129" t="str">
            <v/>
          </cell>
          <cell r="AX1129" t="str">
            <v/>
          </cell>
          <cell r="AY1129" t="str">
            <v/>
          </cell>
          <cell r="AZ1129" t="str">
            <v/>
          </cell>
          <cell r="BA1129" t="str">
            <v/>
          </cell>
          <cell r="BB1129" t="str">
            <v/>
          </cell>
          <cell r="BC1129" t="str">
            <v/>
          </cell>
        </row>
        <row r="1130">
          <cell r="B1130" t="str">
            <v>XDSYS - Air</v>
          </cell>
          <cell r="C1130">
            <v>0</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cell r="AF1130">
            <v>0</v>
          </cell>
          <cell r="AG1130">
            <v>0</v>
          </cell>
          <cell r="AH1130" t="str">
            <v/>
          </cell>
          <cell r="AI1130" t="str">
            <v/>
          </cell>
          <cell r="AJ1130" t="str">
            <v/>
          </cell>
          <cell r="AK1130" t="str">
            <v/>
          </cell>
          <cell r="AL1130" t="str">
            <v/>
          </cell>
          <cell r="AM1130" t="str">
            <v/>
          </cell>
          <cell r="AN1130" t="str">
            <v/>
          </cell>
          <cell r="AO1130" t="str">
            <v/>
          </cell>
          <cell r="AP1130" t="str">
            <v/>
          </cell>
          <cell r="AQ1130" t="str">
            <v/>
          </cell>
          <cell r="AR1130" t="str">
            <v/>
          </cell>
          <cell r="AS1130" t="str">
            <v/>
          </cell>
          <cell r="AT1130" t="str">
            <v/>
          </cell>
          <cell r="AU1130" t="str">
            <v/>
          </cell>
          <cell r="AV1130" t="str">
            <v/>
          </cell>
          <cell r="AW1130" t="str">
            <v/>
          </cell>
          <cell r="AX1130" t="str">
            <v/>
          </cell>
          <cell r="AY1130" t="str">
            <v/>
          </cell>
          <cell r="AZ1130" t="str">
            <v/>
          </cell>
          <cell r="BA1130" t="str">
            <v/>
          </cell>
          <cell r="BB1130" t="str">
            <v/>
          </cell>
          <cell r="BC1130" t="str">
            <v/>
          </cell>
        </row>
        <row r="1131">
          <cell r="B1131" t="str">
            <v>XDSYS - Sea</v>
          </cell>
          <cell r="C1131">
            <v>0</v>
          </cell>
          <cell r="D1131">
            <v>0</v>
          </cell>
          <cell r="E1131">
            <v>0</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cell r="AF1131">
            <v>0</v>
          </cell>
          <cell r="AG1131">
            <v>0</v>
          </cell>
          <cell r="AH1131" t="str">
            <v/>
          </cell>
          <cell r="AI1131" t="str">
            <v/>
          </cell>
          <cell r="AJ1131" t="str">
            <v/>
          </cell>
          <cell r="AK1131" t="str">
            <v/>
          </cell>
          <cell r="AL1131" t="str">
            <v/>
          </cell>
          <cell r="AM1131" t="str">
            <v/>
          </cell>
          <cell r="AN1131" t="str">
            <v/>
          </cell>
          <cell r="AO1131" t="str">
            <v/>
          </cell>
          <cell r="AP1131" t="str">
            <v/>
          </cell>
          <cell r="AQ1131" t="str">
            <v/>
          </cell>
          <cell r="AR1131" t="str">
            <v/>
          </cell>
          <cell r="AS1131" t="str">
            <v/>
          </cell>
          <cell r="AT1131" t="str">
            <v/>
          </cell>
          <cell r="AU1131" t="str">
            <v/>
          </cell>
          <cell r="AV1131" t="str">
            <v/>
          </cell>
          <cell r="AW1131" t="str">
            <v/>
          </cell>
          <cell r="AX1131" t="str">
            <v/>
          </cell>
          <cell r="AY1131" t="str">
            <v/>
          </cell>
          <cell r="AZ1131" t="str">
            <v/>
          </cell>
          <cell r="BA1131" t="str">
            <v/>
          </cell>
          <cell r="BB1131" t="str">
            <v/>
          </cell>
          <cell r="BC1131" t="str">
            <v/>
          </cell>
        </row>
        <row r="1132">
          <cell r="B1132" t="str">
            <v>XEASS - Air</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cell r="AF1132">
            <v>0</v>
          </cell>
          <cell r="AG1132">
            <v>0</v>
          </cell>
          <cell r="AH1132" t="str">
            <v/>
          </cell>
          <cell r="AI1132" t="str">
            <v/>
          </cell>
          <cell r="AJ1132" t="str">
            <v/>
          </cell>
          <cell r="AK1132" t="str">
            <v/>
          </cell>
          <cell r="AL1132" t="str">
            <v/>
          </cell>
          <cell r="AM1132" t="str">
            <v/>
          </cell>
          <cell r="AN1132" t="str">
            <v/>
          </cell>
          <cell r="AO1132" t="str">
            <v/>
          </cell>
          <cell r="AP1132" t="str">
            <v/>
          </cell>
          <cell r="AQ1132" t="str">
            <v/>
          </cell>
          <cell r="AR1132" t="str">
            <v/>
          </cell>
          <cell r="AS1132" t="str">
            <v/>
          </cell>
          <cell r="AT1132" t="str">
            <v/>
          </cell>
          <cell r="AU1132" t="str">
            <v/>
          </cell>
          <cell r="AV1132" t="str">
            <v/>
          </cell>
          <cell r="AW1132" t="str">
            <v/>
          </cell>
          <cell r="AX1132" t="str">
            <v/>
          </cell>
          <cell r="AY1132" t="str">
            <v/>
          </cell>
          <cell r="AZ1132" t="str">
            <v/>
          </cell>
          <cell r="BA1132" t="str">
            <v/>
          </cell>
          <cell r="BB1132" t="str">
            <v/>
          </cell>
          <cell r="BC1132" t="str">
            <v/>
          </cell>
        </row>
        <row r="1133">
          <cell r="B1133" t="str">
            <v>XEASS - Sea</v>
          </cell>
          <cell r="C1133">
            <v>0</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cell r="AF1133">
            <v>0</v>
          </cell>
          <cell r="AG1133">
            <v>0</v>
          </cell>
          <cell r="AH1133" t="str">
            <v/>
          </cell>
          <cell r="AI1133" t="str">
            <v/>
          </cell>
          <cell r="AJ1133" t="str">
            <v/>
          </cell>
          <cell r="AK1133" t="str">
            <v/>
          </cell>
          <cell r="AL1133" t="str">
            <v/>
          </cell>
          <cell r="AM1133" t="str">
            <v/>
          </cell>
          <cell r="AN1133" t="str">
            <v/>
          </cell>
          <cell r="AO1133" t="str">
            <v/>
          </cell>
          <cell r="AP1133" t="str">
            <v/>
          </cell>
          <cell r="AQ1133" t="str">
            <v/>
          </cell>
          <cell r="AR1133" t="str">
            <v/>
          </cell>
          <cell r="AS1133" t="str">
            <v/>
          </cell>
          <cell r="AT1133" t="str">
            <v/>
          </cell>
          <cell r="AU1133" t="str">
            <v/>
          </cell>
          <cell r="AV1133" t="str">
            <v/>
          </cell>
          <cell r="AW1133" t="str">
            <v/>
          </cell>
          <cell r="AX1133" t="str">
            <v/>
          </cell>
          <cell r="AY1133" t="str">
            <v/>
          </cell>
          <cell r="AZ1133" t="str">
            <v/>
          </cell>
          <cell r="BA1133" t="str">
            <v/>
          </cell>
          <cell r="BB1133" t="str">
            <v/>
          </cell>
          <cell r="BC1133" t="str">
            <v/>
          </cell>
        </row>
        <row r="1134">
          <cell r="B1134" t="str">
            <v>XEDPF - Air</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cell r="AF1134">
            <v>0</v>
          </cell>
          <cell r="AG1134">
            <v>0</v>
          </cell>
          <cell r="AH1134" t="str">
            <v/>
          </cell>
          <cell r="AI1134" t="str">
            <v/>
          </cell>
          <cell r="AJ1134" t="str">
            <v/>
          </cell>
          <cell r="AK1134" t="str">
            <v/>
          </cell>
          <cell r="AL1134" t="str">
            <v/>
          </cell>
          <cell r="AM1134" t="str">
            <v/>
          </cell>
          <cell r="AN1134" t="str">
            <v/>
          </cell>
          <cell r="AO1134" t="str">
            <v/>
          </cell>
          <cell r="AP1134" t="str">
            <v/>
          </cell>
          <cell r="AQ1134" t="str">
            <v/>
          </cell>
          <cell r="AR1134" t="str">
            <v/>
          </cell>
          <cell r="AS1134" t="str">
            <v/>
          </cell>
          <cell r="AT1134" t="str">
            <v/>
          </cell>
          <cell r="AU1134" t="str">
            <v/>
          </cell>
          <cell r="AV1134" t="str">
            <v/>
          </cell>
          <cell r="AW1134" t="str">
            <v/>
          </cell>
          <cell r="AX1134" t="str">
            <v/>
          </cell>
          <cell r="AY1134" t="str">
            <v/>
          </cell>
          <cell r="AZ1134" t="str">
            <v/>
          </cell>
          <cell r="BA1134" t="str">
            <v/>
          </cell>
          <cell r="BB1134" t="str">
            <v/>
          </cell>
          <cell r="BC1134" t="str">
            <v/>
          </cell>
        </row>
        <row r="1135">
          <cell r="B1135" t="str">
            <v>XEDPF - Sea</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cell r="AF1135">
            <v>0</v>
          </cell>
          <cell r="AG1135">
            <v>0</v>
          </cell>
          <cell r="AH1135" t="str">
            <v/>
          </cell>
          <cell r="AI1135" t="str">
            <v/>
          </cell>
          <cell r="AJ1135" t="str">
            <v/>
          </cell>
          <cell r="AK1135" t="str">
            <v/>
          </cell>
          <cell r="AL1135" t="str">
            <v/>
          </cell>
          <cell r="AM1135" t="str">
            <v/>
          </cell>
          <cell r="AN1135" t="str">
            <v/>
          </cell>
          <cell r="AO1135" t="str">
            <v/>
          </cell>
          <cell r="AP1135" t="str">
            <v/>
          </cell>
          <cell r="AQ1135" t="str">
            <v/>
          </cell>
          <cell r="AR1135" t="str">
            <v/>
          </cell>
          <cell r="AS1135" t="str">
            <v/>
          </cell>
          <cell r="AT1135" t="str">
            <v/>
          </cell>
          <cell r="AU1135" t="str">
            <v/>
          </cell>
          <cell r="AV1135" t="str">
            <v/>
          </cell>
          <cell r="AW1135" t="str">
            <v/>
          </cell>
          <cell r="AX1135" t="str">
            <v/>
          </cell>
          <cell r="AY1135" t="str">
            <v/>
          </cell>
          <cell r="AZ1135" t="str">
            <v/>
          </cell>
          <cell r="BA1135" t="str">
            <v/>
          </cell>
          <cell r="BB1135" t="str">
            <v/>
          </cell>
          <cell r="BC1135" t="str">
            <v/>
          </cell>
        </row>
        <row r="1136">
          <cell r="B1136" t="str">
            <v>XEKCP - Air</v>
          </cell>
          <cell r="C1136">
            <v>0</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cell r="AF1136">
            <v>0</v>
          </cell>
          <cell r="AG1136">
            <v>0</v>
          </cell>
          <cell r="AH1136" t="str">
            <v/>
          </cell>
          <cell r="AI1136" t="str">
            <v/>
          </cell>
          <cell r="AJ1136" t="str">
            <v/>
          </cell>
          <cell r="AK1136" t="str">
            <v/>
          </cell>
          <cell r="AL1136" t="str">
            <v/>
          </cell>
          <cell r="AM1136" t="str">
            <v/>
          </cell>
          <cell r="AN1136" t="str">
            <v/>
          </cell>
          <cell r="AO1136" t="str">
            <v/>
          </cell>
          <cell r="AP1136" t="str">
            <v/>
          </cell>
          <cell r="AQ1136" t="str">
            <v/>
          </cell>
          <cell r="AR1136" t="str">
            <v/>
          </cell>
          <cell r="AS1136" t="str">
            <v/>
          </cell>
          <cell r="AT1136" t="str">
            <v/>
          </cell>
          <cell r="AU1136" t="str">
            <v/>
          </cell>
          <cell r="AV1136" t="str">
            <v/>
          </cell>
          <cell r="AW1136" t="str">
            <v/>
          </cell>
          <cell r="AX1136" t="str">
            <v/>
          </cell>
          <cell r="AY1136" t="str">
            <v/>
          </cell>
          <cell r="AZ1136" t="str">
            <v/>
          </cell>
          <cell r="BA1136" t="str">
            <v/>
          </cell>
          <cell r="BB1136" t="str">
            <v/>
          </cell>
          <cell r="BC1136" t="str">
            <v/>
          </cell>
        </row>
        <row r="1137">
          <cell r="B1137" t="str">
            <v>XEKCP - Sea</v>
          </cell>
          <cell r="C1137">
            <v>0</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cell r="AF1137">
            <v>0</v>
          </cell>
          <cell r="AG1137">
            <v>0</v>
          </cell>
          <cell r="AH1137" t="str">
            <v/>
          </cell>
          <cell r="AI1137" t="str">
            <v/>
          </cell>
          <cell r="AJ1137" t="str">
            <v/>
          </cell>
          <cell r="AK1137" t="str">
            <v/>
          </cell>
          <cell r="AL1137" t="str">
            <v/>
          </cell>
          <cell r="AM1137" t="str">
            <v/>
          </cell>
          <cell r="AN1137" t="str">
            <v/>
          </cell>
          <cell r="AO1137" t="str">
            <v/>
          </cell>
          <cell r="AP1137" t="str">
            <v/>
          </cell>
          <cell r="AQ1137" t="str">
            <v/>
          </cell>
          <cell r="AR1137" t="str">
            <v/>
          </cell>
          <cell r="AS1137" t="str">
            <v/>
          </cell>
          <cell r="AT1137" t="str">
            <v/>
          </cell>
          <cell r="AU1137" t="str">
            <v/>
          </cell>
          <cell r="AV1137" t="str">
            <v/>
          </cell>
          <cell r="AW1137" t="str">
            <v/>
          </cell>
          <cell r="AX1137" t="str">
            <v/>
          </cell>
          <cell r="AY1137" t="str">
            <v/>
          </cell>
          <cell r="AZ1137" t="str">
            <v/>
          </cell>
          <cell r="BA1137" t="str">
            <v/>
          </cell>
          <cell r="BB1137" t="str">
            <v/>
          </cell>
          <cell r="BC1137" t="str">
            <v/>
          </cell>
        </row>
        <row r="1138">
          <cell r="B1138" t="str">
            <v>XEMTS - Air</v>
          </cell>
          <cell r="C1138">
            <v>0</v>
          </cell>
          <cell r="D1138">
            <v>0</v>
          </cell>
          <cell r="E1138">
            <v>0</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cell r="AF1138">
            <v>0</v>
          </cell>
          <cell r="AG1138">
            <v>0</v>
          </cell>
          <cell r="AH1138" t="str">
            <v/>
          </cell>
          <cell r="AI1138" t="str">
            <v/>
          </cell>
          <cell r="AJ1138" t="str">
            <v/>
          </cell>
          <cell r="AK1138" t="str">
            <v/>
          </cell>
          <cell r="AL1138" t="str">
            <v/>
          </cell>
          <cell r="AM1138" t="str">
            <v/>
          </cell>
          <cell r="AN1138" t="str">
            <v/>
          </cell>
          <cell r="AO1138" t="str">
            <v/>
          </cell>
          <cell r="AP1138" t="str">
            <v/>
          </cell>
          <cell r="AQ1138" t="str">
            <v/>
          </cell>
          <cell r="AR1138" t="str">
            <v/>
          </cell>
          <cell r="AS1138" t="str">
            <v/>
          </cell>
          <cell r="AT1138" t="str">
            <v/>
          </cell>
          <cell r="AU1138" t="str">
            <v/>
          </cell>
          <cell r="AV1138" t="str">
            <v/>
          </cell>
          <cell r="AW1138" t="str">
            <v/>
          </cell>
          <cell r="AX1138" t="str">
            <v/>
          </cell>
          <cell r="AY1138" t="str">
            <v/>
          </cell>
          <cell r="AZ1138" t="str">
            <v/>
          </cell>
          <cell r="BA1138" t="str">
            <v/>
          </cell>
          <cell r="BB1138" t="str">
            <v/>
          </cell>
          <cell r="BC1138" t="str">
            <v/>
          </cell>
        </row>
        <row r="1139">
          <cell r="B1139" t="str">
            <v>XEMTS - Sea</v>
          </cell>
          <cell r="C1139">
            <v>0</v>
          </cell>
          <cell r="D1139">
            <v>0</v>
          </cell>
          <cell r="E1139">
            <v>0</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cell r="AF1139">
            <v>0</v>
          </cell>
          <cell r="AG1139">
            <v>0</v>
          </cell>
          <cell r="AH1139" t="str">
            <v/>
          </cell>
          <cell r="AI1139" t="str">
            <v/>
          </cell>
          <cell r="AJ1139" t="str">
            <v/>
          </cell>
          <cell r="AK1139" t="str">
            <v/>
          </cell>
          <cell r="AL1139" t="str">
            <v/>
          </cell>
          <cell r="AM1139" t="str">
            <v/>
          </cell>
          <cell r="AN1139" t="str">
            <v/>
          </cell>
          <cell r="AO1139" t="str">
            <v/>
          </cell>
          <cell r="AP1139" t="str">
            <v/>
          </cell>
          <cell r="AQ1139" t="str">
            <v/>
          </cell>
          <cell r="AR1139" t="str">
            <v/>
          </cell>
          <cell r="AS1139" t="str">
            <v/>
          </cell>
          <cell r="AT1139" t="str">
            <v/>
          </cell>
          <cell r="AU1139" t="str">
            <v/>
          </cell>
          <cell r="AV1139" t="str">
            <v/>
          </cell>
          <cell r="AW1139" t="str">
            <v/>
          </cell>
          <cell r="AX1139" t="str">
            <v/>
          </cell>
          <cell r="AY1139" t="str">
            <v/>
          </cell>
          <cell r="AZ1139" t="str">
            <v/>
          </cell>
          <cell r="BA1139" t="str">
            <v/>
          </cell>
          <cell r="BB1139" t="str">
            <v/>
          </cell>
          <cell r="BC1139" t="str">
            <v/>
          </cell>
        </row>
        <row r="1140">
          <cell r="B1140" t="str">
            <v>XEWGB - Air</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cell r="AF1140">
            <v>0</v>
          </cell>
          <cell r="AG1140">
            <v>0</v>
          </cell>
          <cell r="AH1140" t="str">
            <v/>
          </cell>
          <cell r="AI1140" t="str">
            <v/>
          </cell>
          <cell r="AJ1140" t="str">
            <v/>
          </cell>
          <cell r="AK1140" t="str">
            <v/>
          </cell>
          <cell r="AL1140" t="str">
            <v/>
          </cell>
          <cell r="AM1140" t="str">
            <v/>
          </cell>
          <cell r="AN1140" t="str">
            <v/>
          </cell>
          <cell r="AO1140" t="str">
            <v/>
          </cell>
          <cell r="AP1140" t="str">
            <v/>
          </cell>
          <cell r="AQ1140" t="str">
            <v/>
          </cell>
          <cell r="AR1140" t="str">
            <v/>
          </cell>
          <cell r="AS1140" t="str">
            <v/>
          </cell>
          <cell r="AT1140" t="str">
            <v/>
          </cell>
          <cell r="AU1140" t="str">
            <v/>
          </cell>
          <cell r="AV1140" t="str">
            <v/>
          </cell>
          <cell r="AW1140" t="str">
            <v/>
          </cell>
          <cell r="AX1140" t="str">
            <v/>
          </cell>
          <cell r="AY1140" t="str">
            <v/>
          </cell>
          <cell r="AZ1140" t="str">
            <v/>
          </cell>
          <cell r="BA1140" t="str">
            <v/>
          </cell>
          <cell r="BB1140" t="str">
            <v/>
          </cell>
          <cell r="BC1140" t="str">
            <v/>
          </cell>
        </row>
        <row r="1141">
          <cell r="B1141" t="str">
            <v>XEWGB - Sea</v>
          </cell>
          <cell r="C1141">
            <v>0</v>
          </cell>
          <cell r="D1141">
            <v>0</v>
          </cell>
          <cell r="E1141">
            <v>0</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cell r="AF1141">
            <v>0</v>
          </cell>
          <cell r="AG1141">
            <v>0</v>
          </cell>
          <cell r="AH1141" t="str">
            <v/>
          </cell>
          <cell r="AI1141" t="str">
            <v/>
          </cell>
          <cell r="AJ1141" t="str">
            <v/>
          </cell>
          <cell r="AK1141" t="str">
            <v/>
          </cell>
          <cell r="AL1141" t="str">
            <v/>
          </cell>
          <cell r="AM1141" t="str">
            <v/>
          </cell>
          <cell r="AN1141" t="str">
            <v/>
          </cell>
          <cell r="AO1141" t="str">
            <v/>
          </cell>
          <cell r="AP1141" t="str">
            <v/>
          </cell>
          <cell r="AQ1141" t="str">
            <v/>
          </cell>
          <cell r="AR1141" t="str">
            <v/>
          </cell>
          <cell r="AS1141" t="str">
            <v/>
          </cell>
          <cell r="AT1141" t="str">
            <v/>
          </cell>
          <cell r="AU1141" t="str">
            <v/>
          </cell>
          <cell r="AV1141" t="str">
            <v/>
          </cell>
          <cell r="AW1141" t="str">
            <v/>
          </cell>
          <cell r="AX1141" t="str">
            <v/>
          </cell>
          <cell r="AY1141" t="str">
            <v/>
          </cell>
          <cell r="AZ1141" t="str">
            <v/>
          </cell>
          <cell r="BA1141" t="str">
            <v/>
          </cell>
          <cell r="BB1141" t="str">
            <v/>
          </cell>
          <cell r="BC1141" t="str">
            <v/>
          </cell>
        </row>
        <row r="1142">
          <cell r="B1142" t="str">
            <v>XFALH - Air</v>
          </cell>
          <cell r="C1142">
            <v>0</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cell r="AF1142">
            <v>0</v>
          </cell>
          <cell r="AG1142">
            <v>0</v>
          </cell>
          <cell r="AH1142" t="str">
            <v/>
          </cell>
          <cell r="AI1142" t="str">
            <v/>
          </cell>
          <cell r="AJ1142" t="str">
            <v/>
          </cell>
          <cell r="AK1142" t="str">
            <v/>
          </cell>
          <cell r="AL1142" t="str">
            <v/>
          </cell>
          <cell r="AM1142" t="str">
            <v/>
          </cell>
          <cell r="AN1142" t="str">
            <v/>
          </cell>
          <cell r="AO1142" t="str">
            <v/>
          </cell>
          <cell r="AP1142" t="str">
            <v/>
          </cell>
          <cell r="AQ1142" t="str">
            <v/>
          </cell>
          <cell r="AR1142" t="str">
            <v/>
          </cell>
          <cell r="AS1142" t="str">
            <v/>
          </cell>
          <cell r="AT1142" t="str">
            <v/>
          </cell>
          <cell r="AU1142" t="str">
            <v/>
          </cell>
          <cell r="AV1142" t="str">
            <v/>
          </cell>
          <cell r="AW1142" t="str">
            <v/>
          </cell>
          <cell r="AX1142" t="str">
            <v/>
          </cell>
          <cell r="AY1142" t="str">
            <v/>
          </cell>
          <cell r="AZ1142" t="str">
            <v/>
          </cell>
          <cell r="BA1142" t="str">
            <v/>
          </cell>
          <cell r="BB1142" t="str">
            <v/>
          </cell>
          <cell r="BC1142" t="str">
            <v/>
          </cell>
        </row>
        <row r="1143">
          <cell r="B1143" t="str">
            <v>XFALH - Sea</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cell r="AF1143">
            <v>0</v>
          </cell>
          <cell r="AG1143">
            <v>0</v>
          </cell>
          <cell r="AH1143" t="str">
            <v/>
          </cell>
          <cell r="AI1143" t="str">
            <v/>
          </cell>
          <cell r="AJ1143" t="str">
            <v/>
          </cell>
          <cell r="AK1143" t="str">
            <v/>
          </cell>
          <cell r="AL1143" t="str">
            <v/>
          </cell>
          <cell r="AM1143" t="str">
            <v/>
          </cell>
          <cell r="AN1143" t="str">
            <v/>
          </cell>
          <cell r="AO1143" t="str">
            <v/>
          </cell>
          <cell r="AP1143" t="str">
            <v/>
          </cell>
          <cell r="AQ1143" t="str">
            <v/>
          </cell>
          <cell r="AR1143" t="str">
            <v/>
          </cell>
          <cell r="AS1143" t="str">
            <v/>
          </cell>
          <cell r="AT1143" t="str">
            <v/>
          </cell>
          <cell r="AU1143" t="str">
            <v/>
          </cell>
          <cell r="AV1143" t="str">
            <v/>
          </cell>
          <cell r="AW1143" t="str">
            <v/>
          </cell>
          <cell r="AX1143" t="str">
            <v/>
          </cell>
          <cell r="AY1143" t="str">
            <v/>
          </cell>
          <cell r="AZ1143" t="str">
            <v/>
          </cell>
          <cell r="BA1143" t="str">
            <v/>
          </cell>
          <cell r="BB1143" t="str">
            <v/>
          </cell>
          <cell r="BC1143" t="str">
            <v/>
          </cell>
        </row>
        <row r="1144">
          <cell r="B1144" t="str">
            <v>XFCPE - Air</v>
          </cell>
          <cell r="C1144">
            <v>0</v>
          </cell>
          <cell r="D1144">
            <v>0</v>
          </cell>
          <cell r="E1144">
            <v>0</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cell r="AF1144">
            <v>0</v>
          </cell>
          <cell r="AG1144">
            <v>0</v>
          </cell>
          <cell r="AH1144" t="str">
            <v/>
          </cell>
          <cell r="AI1144" t="str">
            <v/>
          </cell>
          <cell r="AJ1144" t="str">
            <v/>
          </cell>
          <cell r="AK1144" t="str">
            <v/>
          </cell>
          <cell r="AL1144" t="str">
            <v/>
          </cell>
          <cell r="AM1144" t="str">
            <v/>
          </cell>
          <cell r="AN1144" t="str">
            <v/>
          </cell>
          <cell r="AO1144" t="str">
            <v/>
          </cell>
          <cell r="AP1144" t="str">
            <v/>
          </cell>
          <cell r="AQ1144" t="str">
            <v/>
          </cell>
          <cell r="AR1144" t="str">
            <v/>
          </cell>
          <cell r="AS1144" t="str">
            <v/>
          </cell>
          <cell r="AT1144" t="str">
            <v/>
          </cell>
          <cell r="AU1144" t="str">
            <v/>
          </cell>
          <cell r="AV1144" t="str">
            <v/>
          </cell>
          <cell r="AW1144" t="str">
            <v/>
          </cell>
          <cell r="AX1144" t="str">
            <v/>
          </cell>
          <cell r="AY1144" t="str">
            <v/>
          </cell>
          <cell r="AZ1144" t="str">
            <v/>
          </cell>
          <cell r="BA1144" t="str">
            <v/>
          </cell>
          <cell r="BB1144" t="str">
            <v/>
          </cell>
          <cell r="BC1144" t="str">
            <v/>
          </cell>
        </row>
        <row r="1145">
          <cell r="B1145" t="str">
            <v>XFCPE - Sea</v>
          </cell>
          <cell r="C1145">
            <v>0</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cell r="AF1145">
            <v>0</v>
          </cell>
          <cell r="AG1145">
            <v>0</v>
          </cell>
          <cell r="AH1145" t="str">
            <v/>
          </cell>
          <cell r="AI1145" t="str">
            <v/>
          </cell>
          <cell r="AJ1145" t="str">
            <v/>
          </cell>
          <cell r="AK1145" t="str">
            <v/>
          </cell>
          <cell r="AL1145" t="str">
            <v/>
          </cell>
          <cell r="AM1145" t="str">
            <v/>
          </cell>
          <cell r="AN1145" t="str">
            <v/>
          </cell>
          <cell r="AO1145" t="str">
            <v/>
          </cell>
          <cell r="AP1145" t="str">
            <v/>
          </cell>
          <cell r="AQ1145" t="str">
            <v/>
          </cell>
          <cell r="AR1145" t="str">
            <v/>
          </cell>
          <cell r="AS1145" t="str">
            <v/>
          </cell>
          <cell r="AT1145" t="str">
            <v/>
          </cell>
          <cell r="AU1145" t="str">
            <v/>
          </cell>
          <cell r="AV1145" t="str">
            <v/>
          </cell>
          <cell r="AW1145" t="str">
            <v/>
          </cell>
          <cell r="AX1145" t="str">
            <v/>
          </cell>
          <cell r="AY1145" t="str">
            <v/>
          </cell>
          <cell r="AZ1145" t="str">
            <v/>
          </cell>
          <cell r="BA1145" t="str">
            <v/>
          </cell>
          <cell r="BB1145" t="str">
            <v/>
          </cell>
          <cell r="BC1145" t="str">
            <v/>
          </cell>
        </row>
        <row r="1146">
          <cell r="B1146" t="str">
            <v>XFCSA - Air</v>
          </cell>
          <cell r="C1146">
            <v>0</v>
          </cell>
          <cell r="D1146">
            <v>0</v>
          </cell>
          <cell r="E1146">
            <v>0</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cell r="AF1146">
            <v>0</v>
          </cell>
          <cell r="AG1146">
            <v>0</v>
          </cell>
          <cell r="AH1146" t="str">
            <v/>
          </cell>
          <cell r="AI1146" t="str">
            <v/>
          </cell>
          <cell r="AJ1146" t="str">
            <v/>
          </cell>
          <cell r="AK1146" t="str">
            <v/>
          </cell>
          <cell r="AL1146" t="str">
            <v/>
          </cell>
          <cell r="AM1146" t="str">
            <v/>
          </cell>
          <cell r="AN1146" t="str">
            <v/>
          </cell>
          <cell r="AO1146" t="str">
            <v/>
          </cell>
          <cell r="AP1146" t="str">
            <v/>
          </cell>
          <cell r="AQ1146" t="str">
            <v/>
          </cell>
          <cell r="AR1146" t="str">
            <v/>
          </cell>
          <cell r="AS1146" t="str">
            <v/>
          </cell>
          <cell r="AT1146" t="str">
            <v/>
          </cell>
          <cell r="AU1146" t="str">
            <v/>
          </cell>
          <cell r="AV1146" t="str">
            <v/>
          </cell>
          <cell r="AW1146" t="str">
            <v/>
          </cell>
          <cell r="AX1146" t="str">
            <v/>
          </cell>
          <cell r="AY1146" t="str">
            <v/>
          </cell>
          <cell r="AZ1146" t="str">
            <v/>
          </cell>
          <cell r="BA1146" t="str">
            <v/>
          </cell>
          <cell r="BB1146" t="str">
            <v/>
          </cell>
          <cell r="BC1146" t="str">
            <v/>
          </cell>
        </row>
        <row r="1147">
          <cell r="B1147" t="str">
            <v>XFCSA - Sea</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cell r="AF1147">
            <v>0</v>
          </cell>
          <cell r="AG1147">
            <v>0</v>
          </cell>
          <cell r="AH1147" t="str">
            <v/>
          </cell>
          <cell r="AI1147" t="str">
            <v/>
          </cell>
          <cell r="AJ1147" t="str">
            <v/>
          </cell>
          <cell r="AK1147" t="str">
            <v/>
          </cell>
          <cell r="AL1147" t="str">
            <v/>
          </cell>
          <cell r="AM1147" t="str">
            <v/>
          </cell>
          <cell r="AN1147" t="str">
            <v/>
          </cell>
          <cell r="AO1147" t="str">
            <v/>
          </cell>
          <cell r="AP1147" t="str">
            <v/>
          </cell>
          <cell r="AQ1147" t="str">
            <v/>
          </cell>
          <cell r="AR1147" t="str">
            <v/>
          </cell>
          <cell r="AS1147" t="str">
            <v/>
          </cell>
          <cell r="AT1147" t="str">
            <v/>
          </cell>
          <cell r="AU1147" t="str">
            <v/>
          </cell>
          <cell r="AV1147" t="str">
            <v/>
          </cell>
          <cell r="AW1147" t="str">
            <v/>
          </cell>
          <cell r="AX1147" t="str">
            <v/>
          </cell>
          <cell r="AY1147" t="str">
            <v/>
          </cell>
          <cell r="AZ1147" t="str">
            <v/>
          </cell>
          <cell r="BA1147" t="str">
            <v/>
          </cell>
          <cell r="BB1147" t="str">
            <v/>
          </cell>
          <cell r="BC1147" t="str">
            <v/>
          </cell>
        </row>
        <row r="1148">
          <cell r="B1148" t="str">
            <v>XFIKA - Air</v>
          </cell>
          <cell r="C1148">
            <v>0</v>
          </cell>
          <cell r="D1148">
            <v>0</v>
          </cell>
          <cell r="E1148">
            <v>0</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cell r="AF1148">
            <v>0</v>
          </cell>
          <cell r="AG1148">
            <v>0</v>
          </cell>
          <cell r="AH1148" t="str">
            <v/>
          </cell>
          <cell r="AI1148" t="str">
            <v/>
          </cell>
          <cell r="AJ1148" t="str">
            <v/>
          </cell>
          <cell r="AK1148" t="str">
            <v/>
          </cell>
          <cell r="AL1148" t="str">
            <v/>
          </cell>
          <cell r="AM1148" t="str">
            <v/>
          </cell>
          <cell r="AN1148" t="str">
            <v/>
          </cell>
          <cell r="AO1148" t="str">
            <v/>
          </cell>
          <cell r="AP1148" t="str">
            <v/>
          </cell>
          <cell r="AQ1148" t="str">
            <v/>
          </cell>
          <cell r="AR1148" t="str">
            <v/>
          </cell>
          <cell r="AS1148" t="str">
            <v/>
          </cell>
          <cell r="AT1148" t="str">
            <v/>
          </cell>
          <cell r="AU1148" t="str">
            <v/>
          </cell>
          <cell r="AV1148" t="str">
            <v/>
          </cell>
          <cell r="AW1148" t="str">
            <v/>
          </cell>
          <cell r="AX1148" t="str">
            <v/>
          </cell>
          <cell r="AY1148" t="str">
            <v/>
          </cell>
          <cell r="AZ1148" t="str">
            <v/>
          </cell>
          <cell r="BA1148" t="str">
            <v/>
          </cell>
          <cell r="BB1148" t="str">
            <v/>
          </cell>
          <cell r="BC1148" t="str">
            <v/>
          </cell>
        </row>
        <row r="1149">
          <cell r="B1149" t="str">
            <v>XFIKA - Sea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cell r="AF1149">
            <v>0</v>
          </cell>
          <cell r="AG1149">
            <v>0</v>
          </cell>
          <cell r="AH1149" t="str">
            <v/>
          </cell>
          <cell r="AI1149" t="str">
            <v/>
          </cell>
          <cell r="AJ1149" t="str">
            <v/>
          </cell>
          <cell r="AK1149" t="str">
            <v/>
          </cell>
          <cell r="AL1149" t="str">
            <v/>
          </cell>
          <cell r="AM1149" t="str">
            <v/>
          </cell>
          <cell r="AN1149" t="str">
            <v/>
          </cell>
          <cell r="AO1149" t="str">
            <v/>
          </cell>
          <cell r="AP1149" t="str">
            <v/>
          </cell>
          <cell r="AQ1149" t="str">
            <v/>
          </cell>
          <cell r="AR1149" t="str">
            <v/>
          </cell>
          <cell r="AS1149" t="str">
            <v/>
          </cell>
          <cell r="AT1149" t="str">
            <v/>
          </cell>
          <cell r="AU1149" t="str">
            <v/>
          </cell>
          <cell r="AV1149" t="str">
            <v/>
          </cell>
          <cell r="AW1149" t="str">
            <v/>
          </cell>
          <cell r="AX1149" t="str">
            <v/>
          </cell>
          <cell r="AY1149" t="str">
            <v/>
          </cell>
          <cell r="AZ1149" t="str">
            <v/>
          </cell>
          <cell r="BA1149" t="str">
            <v/>
          </cell>
          <cell r="BB1149" t="str">
            <v/>
          </cell>
          <cell r="BC1149" t="str">
            <v/>
          </cell>
        </row>
        <row r="1150">
          <cell r="B1150" t="str">
            <v>XFLEP - Air</v>
          </cell>
          <cell r="C1150">
            <v>0</v>
          </cell>
          <cell r="D1150">
            <v>0</v>
          </cell>
          <cell r="E1150">
            <v>0</v>
          </cell>
          <cell r="F1150">
            <v>0</v>
          </cell>
          <cell r="G1150">
            <v>0</v>
          </cell>
          <cell r="H1150">
            <v>0</v>
          </cell>
          <cell r="I1150">
            <v>0</v>
          </cell>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0</v>
          </cell>
          <cell r="Y1150">
            <v>0</v>
          </cell>
          <cell r="Z1150">
            <v>0</v>
          </cell>
          <cell r="AA1150">
            <v>0</v>
          </cell>
          <cell r="AB1150">
            <v>0</v>
          </cell>
          <cell r="AC1150">
            <v>0</v>
          </cell>
          <cell r="AD1150">
            <v>0</v>
          </cell>
          <cell r="AE1150">
            <v>0</v>
          </cell>
          <cell r="AF1150">
            <v>0</v>
          </cell>
          <cell r="AG1150">
            <v>0</v>
          </cell>
          <cell r="AH1150" t="str">
            <v/>
          </cell>
          <cell r="AI1150" t="str">
            <v/>
          </cell>
          <cell r="AJ1150" t="str">
            <v/>
          </cell>
          <cell r="AK1150" t="str">
            <v/>
          </cell>
          <cell r="AL1150" t="str">
            <v/>
          </cell>
          <cell r="AM1150" t="str">
            <v/>
          </cell>
          <cell r="AN1150" t="str">
            <v/>
          </cell>
          <cell r="AO1150" t="str">
            <v/>
          </cell>
          <cell r="AP1150" t="str">
            <v/>
          </cell>
          <cell r="AQ1150" t="str">
            <v/>
          </cell>
          <cell r="AR1150" t="str">
            <v/>
          </cell>
          <cell r="AS1150" t="str">
            <v/>
          </cell>
          <cell r="AT1150" t="str">
            <v/>
          </cell>
          <cell r="AU1150" t="str">
            <v/>
          </cell>
          <cell r="AV1150" t="str">
            <v/>
          </cell>
          <cell r="AW1150" t="str">
            <v/>
          </cell>
          <cell r="AX1150" t="str">
            <v/>
          </cell>
          <cell r="AY1150" t="str">
            <v/>
          </cell>
          <cell r="AZ1150" t="str">
            <v/>
          </cell>
          <cell r="BA1150" t="str">
            <v/>
          </cell>
          <cell r="BB1150" t="str">
            <v/>
          </cell>
          <cell r="BC1150" t="str">
            <v/>
          </cell>
        </row>
        <row r="1151">
          <cell r="B1151" t="str">
            <v>XFLEP - Sea</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0</v>
          </cell>
          <cell r="AC1151">
            <v>0</v>
          </cell>
          <cell r="AD1151">
            <v>0</v>
          </cell>
          <cell r="AE1151">
            <v>0</v>
          </cell>
          <cell r="AF1151">
            <v>0</v>
          </cell>
          <cell r="AG1151">
            <v>0</v>
          </cell>
          <cell r="AH1151" t="str">
            <v/>
          </cell>
          <cell r="AI1151" t="str">
            <v/>
          </cell>
          <cell r="AJ1151" t="str">
            <v/>
          </cell>
          <cell r="AK1151" t="str">
            <v/>
          </cell>
          <cell r="AL1151" t="str">
            <v/>
          </cell>
          <cell r="AM1151" t="str">
            <v/>
          </cell>
          <cell r="AN1151" t="str">
            <v/>
          </cell>
          <cell r="AO1151" t="str">
            <v/>
          </cell>
          <cell r="AP1151" t="str">
            <v/>
          </cell>
          <cell r="AQ1151" t="str">
            <v/>
          </cell>
          <cell r="AR1151" t="str">
            <v/>
          </cell>
          <cell r="AS1151" t="str">
            <v/>
          </cell>
          <cell r="AT1151" t="str">
            <v/>
          </cell>
          <cell r="AU1151" t="str">
            <v/>
          </cell>
          <cell r="AV1151" t="str">
            <v/>
          </cell>
          <cell r="AW1151" t="str">
            <v/>
          </cell>
          <cell r="AX1151" t="str">
            <v/>
          </cell>
          <cell r="AY1151" t="str">
            <v/>
          </cell>
          <cell r="AZ1151" t="str">
            <v/>
          </cell>
          <cell r="BA1151" t="str">
            <v/>
          </cell>
          <cell r="BB1151" t="str">
            <v/>
          </cell>
          <cell r="BC1151" t="str">
            <v/>
          </cell>
        </row>
        <row r="1152">
          <cell r="B1152" t="str">
            <v>XFMGH - Air</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cell r="S1152">
            <v>0</v>
          </cell>
          <cell r="T1152">
            <v>0</v>
          </cell>
          <cell r="U1152">
            <v>0</v>
          </cell>
          <cell r="V1152">
            <v>0</v>
          </cell>
          <cell r="W1152">
            <v>0</v>
          </cell>
          <cell r="X1152">
            <v>0</v>
          </cell>
          <cell r="Y1152">
            <v>0</v>
          </cell>
          <cell r="Z1152">
            <v>0</v>
          </cell>
          <cell r="AA1152">
            <v>0</v>
          </cell>
          <cell r="AB1152">
            <v>0</v>
          </cell>
          <cell r="AC1152">
            <v>0</v>
          </cell>
          <cell r="AD1152">
            <v>0</v>
          </cell>
          <cell r="AE1152">
            <v>0</v>
          </cell>
          <cell r="AF1152">
            <v>0</v>
          </cell>
          <cell r="AG1152">
            <v>0</v>
          </cell>
          <cell r="AH1152" t="str">
            <v/>
          </cell>
          <cell r="AI1152" t="str">
            <v/>
          </cell>
          <cell r="AJ1152" t="str">
            <v/>
          </cell>
          <cell r="AK1152" t="str">
            <v/>
          </cell>
          <cell r="AL1152" t="str">
            <v/>
          </cell>
          <cell r="AM1152" t="str">
            <v/>
          </cell>
          <cell r="AN1152" t="str">
            <v/>
          </cell>
          <cell r="AO1152" t="str">
            <v/>
          </cell>
          <cell r="AP1152" t="str">
            <v/>
          </cell>
          <cell r="AQ1152" t="str">
            <v/>
          </cell>
          <cell r="AR1152" t="str">
            <v/>
          </cell>
          <cell r="AS1152" t="str">
            <v/>
          </cell>
          <cell r="AT1152" t="str">
            <v/>
          </cell>
          <cell r="AU1152" t="str">
            <v/>
          </cell>
          <cell r="AV1152" t="str">
            <v/>
          </cell>
          <cell r="AW1152" t="str">
            <v/>
          </cell>
          <cell r="AX1152" t="str">
            <v/>
          </cell>
          <cell r="AY1152" t="str">
            <v/>
          </cell>
          <cell r="AZ1152" t="str">
            <v/>
          </cell>
          <cell r="BA1152" t="str">
            <v/>
          </cell>
          <cell r="BB1152" t="str">
            <v/>
          </cell>
          <cell r="BC1152" t="str">
            <v/>
          </cell>
        </row>
        <row r="1153">
          <cell r="B1153" t="str">
            <v>XFMGH - Sea</v>
          </cell>
          <cell r="C1153">
            <v>0</v>
          </cell>
          <cell r="D1153">
            <v>0</v>
          </cell>
          <cell r="E1153">
            <v>0</v>
          </cell>
          <cell r="F1153">
            <v>0</v>
          </cell>
          <cell r="G1153">
            <v>0</v>
          </cell>
          <cell r="H1153">
            <v>0</v>
          </cell>
          <cell r="I1153">
            <v>0</v>
          </cell>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cell r="AD1153">
            <v>0</v>
          </cell>
          <cell r="AE1153">
            <v>0</v>
          </cell>
          <cell r="AF1153">
            <v>0</v>
          </cell>
          <cell r="AG1153">
            <v>0</v>
          </cell>
          <cell r="AH1153" t="str">
            <v/>
          </cell>
          <cell r="AI1153" t="str">
            <v/>
          </cell>
          <cell r="AJ1153" t="str">
            <v/>
          </cell>
          <cell r="AK1153" t="str">
            <v/>
          </cell>
          <cell r="AL1153" t="str">
            <v/>
          </cell>
          <cell r="AM1153" t="str">
            <v/>
          </cell>
          <cell r="AN1153" t="str">
            <v/>
          </cell>
          <cell r="AO1153" t="str">
            <v/>
          </cell>
          <cell r="AP1153" t="str">
            <v/>
          </cell>
          <cell r="AQ1153" t="str">
            <v/>
          </cell>
          <cell r="AR1153" t="str">
            <v/>
          </cell>
          <cell r="AS1153" t="str">
            <v/>
          </cell>
          <cell r="AT1153" t="str">
            <v/>
          </cell>
          <cell r="AU1153" t="str">
            <v/>
          </cell>
          <cell r="AV1153" t="str">
            <v/>
          </cell>
          <cell r="AW1153" t="str">
            <v/>
          </cell>
          <cell r="AX1153" t="str">
            <v/>
          </cell>
          <cell r="AY1153" t="str">
            <v/>
          </cell>
          <cell r="AZ1153" t="str">
            <v/>
          </cell>
          <cell r="BA1153" t="str">
            <v/>
          </cell>
          <cell r="BB1153" t="str">
            <v/>
          </cell>
          <cell r="BC1153" t="str">
            <v/>
          </cell>
        </row>
        <row r="1154">
          <cell r="B1154" t="str">
            <v>XFRAN - Air</v>
          </cell>
          <cell r="C1154">
            <v>0</v>
          </cell>
          <cell r="D1154">
            <v>0</v>
          </cell>
          <cell r="E1154">
            <v>0</v>
          </cell>
          <cell r="F1154">
            <v>0</v>
          </cell>
          <cell r="G1154">
            <v>0</v>
          </cell>
          <cell r="H1154">
            <v>0</v>
          </cell>
          <cell r="I1154">
            <v>0</v>
          </cell>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v>0</v>
          </cell>
          <cell r="AD1154">
            <v>0</v>
          </cell>
          <cell r="AE1154">
            <v>0</v>
          </cell>
          <cell r="AF1154">
            <v>0</v>
          </cell>
          <cell r="AG1154">
            <v>0</v>
          </cell>
          <cell r="AH1154" t="str">
            <v/>
          </cell>
          <cell r="AI1154" t="str">
            <v/>
          </cell>
          <cell r="AJ1154" t="str">
            <v/>
          </cell>
          <cell r="AK1154" t="str">
            <v/>
          </cell>
          <cell r="AL1154" t="str">
            <v/>
          </cell>
          <cell r="AM1154" t="str">
            <v/>
          </cell>
          <cell r="AN1154" t="str">
            <v/>
          </cell>
          <cell r="AO1154" t="str">
            <v/>
          </cell>
          <cell r="AP1154" t="str">
            <v/>
          </cell>
          <cell r="AQ1154" t="str">
            <v/>
          </cell>
          <cell r="AR1154" t="str">
            <v/>
          </cell>
          <cell r="AS1154" t="str">
            <v/>
          </cell>
          <cell r="AT1154" t="str">
            <v/>
          </cell>
          <cell r="AU1154" t="str">
            <v/>
          </cell>
          <cell r="AV1154" t="str">
            <v/>
          </cell>
          <cell r="AW1154" t="str">
            <v/>
          </cell>
          <cell r="AX1154" t="str">
            <v/>
          </cell>
          <cell r="AY1154" t="str">
            <v/>
          </cell>
          <cell r="AZ1154" t="str">
            <v/>
          </cell>
          <cell r="BA1154" t="str">
            <v/>
          </cell>
          <cell r="BB1154" t="str">
            <v/>
          </cell>
          <cell r="BC1154" t="str">
            <v/>
          </cell>
        </row>
        <row r="1155">
          <cell r="B1155" t="str">
            <v>XFRAN - Sea</v>
          </cell>
          <cell r="C1155">
            <v>0</v>
          </cell>
          <cell r="D1155">
            <v>0</v>
          </cell>
          <cell r="E1155">
            <v>0</v>
          </cell>
          <cell r="F1155">
            <v>0</v>
          </cell>
          <cell r="G1155">
            <v>0</v>
          </cell>
          <cell r="H1155">
            <v>0</v>
          </cell>
          <cell r="I1155">
            <v>0</v>
          </cell>
          <cell r="J1155">
            <v>0</v>
          </cell>
          <cell r="K1155">
            <v>0</v>
          </cell>
          <cell r="L1155">
            <v>0</v>
          </cell>
          <cell r="M1155">
            <v>0</v>
          </cell>
          <cell r="N1155">
            <v>0</v>
          </cell>
          <cell r="O1155">
            <v>0</v>
          </cell>
          <cell r="P1155">
            <v>0</v>
          </cell>
          <cell r="Q1155">
            <v>0</v>
          </cell>
          <cell r="R1155">
            <v>0</v>
          </cell>
          <cell r="S1155">
            <v>0</v>
          </cell>
          <cell r="T1155">
            <v>0</v>
          </cell>
          <cell r="U1155">
            <v>0</v>
          </cell>
          <cell r="V1155">
            <v>0</v>
          </cell>
          <cell r="W1155">
            <v>0</v>
          </cell>
          <cell r="X1155">
            <v>0</v>
          </cell>
          <cell r="Y1155">
            <v>0</v>
          </cell>
          <cell r="Z1155">
            <v>0</v>
          </cell>
          <cell r="AA1155">
            <v>0</v>
          </cell>
          <cell r="AB1155">
            <v>0</v>
          </cell>
          <cell r="AC1155">
            <v>0</v>
          </cell>
          <cell r="AD1155">
            <v>0</v>
          </cell>
          <cell r="AE1155">
            <v>0</v>
          </cell>
          <cell r="AF1155">
            <v>0</v>
          </cell>
          <cell r="AG1155">
            <v>0</v>
          </cell>
          <cell r="AH1155" t="str">
            <v/>
          </cell>
          <cell r="AI1155" t="str">
            <v/>
          </cell>
          <cell r="AJ1155" t="str">
            <v/>
          </cell>
          <cell r="AK1155" t="str">
            <v/>
          </cell>
          <cell r="AL1155" t="str">
            <v/>
          </cell>
          <cell r="AM1155" t="str">
            <v/>
          </cell>
          <cell r="AN1155" t="str">
            <v/>
          </cell>
          <cell r="AO1155" t="str">
            <v/>
          </cell>
          <cell r="AP1155" t="str">
            <v/>
          </cell>
          <cell r="AQ1155" t="str">
            <v/>
          </cell>
          <cell r="AR1155" t="str">
            <v/>
          </cell>
          <cell r="AS1155" t="str">
            <v/>
          </cell>
          <cell r="AT1155" t="str">
            <v/>
          </cell>
          <cell r="AU1155" t="str">
            <v/>
          </cell>
          <cell r="AV1155" t="str">
            <v/>
          </cell>
          <cell r="AW1155" t="str">
            <v/>
          </cell>
          <cell r="AX1155" t="str">
            <v/>
          </cell>
          <cell r="AY1155" t="str">
            <v/>
          </cell>
          <cell r="AZ1155" t="str">
            <v/>
          </cell>
          <cell r="BA1155" t="str">
            <v/>
          </cell>
          <cell r="BB1155" t="str">
            <v/>
          </cell>
          <cell r="BC1155" t="str">
            <v/>
          </cell>
        </row>
        <row r="1156">
          <cell r="B1156" t="str">
            <v>XFRITZ - Air</v>
          </cell>
          <cell r="C1156">
            <v>0</v>
          </cell>
          <cell r="D1156">
            <v>0</v>
          </cell>
          <cell r="E1156">
            <v>0</v>
          </cell>
          <cell r="F1156">
            <v>0</v>
          </cell>
          <cell r="G1156">
            <v>0</v>
          </cell>
          <cell r="H1156">
            <v>0</v>
          </cell>
          <cell r="I1156">
            <v>0</v>
          </cell>
          <cell r="J1156">
            <v>0</v>
          </cell>
          <cell r="K1156">
            <v>0</v>
          </cell>
          <cell r="L1156">
            <v>0</v>
          </cell>
          <cell r="M1156">
            <v>0</v>
          </cell>
          <cell r="N1156">
            <v>0</v>
          </cell>
          <cell r="O1156">
            <v>0</v>
          </cell>
          <cell r="P1156">
            <v>0</v>
          </cell>
          <cell r="Q1156">
            <v>0</v>
          </cell>
          <cell r="R1156">
            <v>0</v>
          </cell>
          <cell r="S1156">
            <v>0</v>
          </cell>
          <cell r="T1156">
            <v>0</v>
          </cell>
          <cell r="U1156">
            <v>0</v>
          </cell>
          <cell r="V1156">
            <v>0</v>
          </cell>
          <cell r="W1156">
            <v>0</v>
          </cell>
          <cell r="X1156">
            <v>0</v>
          </cell>
          <cell r="Y1156">
            <v>0</v>
          </cell>
          <cell r="Z1156">
            <v>0</v>
          </cell>
          <cell r="AA1156">
            <v>0</v>
          </cell>
          <cell r="AB1156">
            <v>0</v>
          </cell>
          <cell r="AC1156">
            <v>0</v>
          </cell>
          <cell r="AD1156">
            <v>0</v>
          </cell>
          <cell r="AE1156">
            <v>0</v>
          </cell>
          <cell r="AF1156">
            <v>0</v>
          </cell>
          <cell r="AG1156">
            <v>0</v>
          </cell>
          <cell r="AH1156" t="str">
            <v/>
          </cell>
          <cell r="AI1156" t="str">
            <v/>
          </cell>
          <cell r="AJ1156" t="str">
            <v/>
          </cell>
          <cell r="AK1156" t="str">
            <v/>
          </cell>
          <cell r="AL1156" t="str">
            <v/>
          </cell>
          <cell r="AM1156" t="str">
            <v/>
          </cell>
          <cell r="AN1156" t="str">
            <v/>
          </cell>
          <cell r="AO1156" t="str">
            <v/>
          </cell>
          <cell r="AP1156" t="str">
            <v/>
          </cell>
          <cell r="AQ1156" t="str">
            <v/>
          </cell>
          <cell r="AR1156" t="str">
            <v/>
          </cell>
          <cell r="AS1156" t="str">
            <v/>
          </cell>
          <cell r="AT1156" t="str">
            <v/>
          </cell>
          <cell r="AU1156" t="str">
            <v/>
          </cell>
          <cell r="AV1156" t="str">
            <v/>
          </cell>
          <cell r="AW1156" t="str">
            <v/>
          </cell>
          <cell r="AX1156" t="str">
            <v/>
          </cell>
          <cell r="AY1156" t="str">
            <v/>
          </cell>
          <cell r="AZ1156" t="str">
            <v/>
          </cell>
          <cell r="BA1156" t="str">
            <v/>
          </cell>
          <cell r="BB1156" t="str">
            <v/>
          </cell>
          <cell r="BC1156" t="str">
            <v/>
          </cell>
        </row>
        <row r="1157">
          <cell r="B1157" t="str">
            <v>XFRITZ - Sea</v>
          </cell>
          <cell r="C1157">
            <v>0</v>
          </cell>
          <cell r="D1157">
            <v>0</v>
          </cell>
          <cell r="E1157">
            <v>0</v>
          </cell>
          <cell r="F1157">
            <v>0</v>
          </cell>
          <cell r="G1157">
            <v>0</v>
          </cell>
          <cell r="H1157">
            <v>0</v>
          </cell>
          <cell r="I1157">
            <v>0</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cell r="AF1157">
            <v>0</v>
          </cell>
          <cell r="AG1157">
            <v>0</v>
          </cell>
          <cell r="AH1157" t="str">
            <v/>
          </cell>
          <cell r="AI1157" t="str">
            <v/>
          </cell>
          <cell r="AJ1157" t="str">
            <v/>
          </cell>
          <cell r="AK1157" t="str">
            <v/>
          </cell>
          <cell r="AL1157" t="str">
            <v/>
          </cell>
          <cell r="AM1157" t="str">
            <v/>
          </cell>
          <cell r="AN1157" t="str">
            <v/>
          </cell>
          <cell r="AO1157" t="str">
            <v/>
          </cell>
          <cell r="AP1157" t="str">
            <v/>
          </cell>
          <cell r="AQ1157" t="str">
            <v/>
          </cell>
          <cell r="AR1157" t="str">
            <v/>
          </cell>
          <cell r="AS1157" t="str">
            <v/>
          </cell>
          <cell r="AT1157" t="str">
            <v/>
          </cell>
          <cell r="AU1157" t="str">
            <v/>
          </cell>
          <cell r="AV1157" t="str">
            <v/>
          </cell>
          <cell r="AW1157" t="str">
            <v/>
          </cell>
          <cell r="AX1157" t="str">
            <v/>
          </cell>
          <cell r="AY1157" t="str">
            <v/>
          </cell>
          <cell r="AZ1157" t="str">
            <v/>
          </cell>
          <cell r="BA1157" t="str">
            <v/>
          </cell>
          <cell r="BB1157" t="str">
            <v/>
          </cell>
          <cell r="BC1157" t="str">
            <v/>
          </cell>
        </row>
        <row r="1158">
          <cell r="B1158" t="str">
            <v>XFUXE - Air</v>
          </cell>
          <cell r="C1158">
            <v>0</v>
          </cell>
          <cell r="D1158">
            <v>0</v>
          </cell>
          <cell r="E1158">
            <v>0</v>
          </cell>
          <cell r="F1158">
            <v>0</v>
          </cell>
          <cell r="G1158">
            <v>0</v>
          </cell>
          <cell r="H1158">
            <v>0</v>
          </cell>
          <cell r="I1158">
            <v>0</v>
          </cell>
          <cell r="J1158">
            <v>0</v>
          </cell>
          <cell r="K1158">
            <v>0</v>
          </cell>
          <cell r="L1158">
            <v>0</v>
          </cell>
          <cell r="M1158">
            <v>0</v>
          </cell>
          <cell r="N1158">
            <v>0</v>
          </cell>
          <cell r="O1158">
            <v>0</v>
          </cell>
          <cell r="P1158">
            <v>0</v>
          </cell>
          <cell r="Q1158">
            <v>0</v>
          </cell>
          <cell r="R1158">
            <v>0</v>
          </cell>
          <cell r="S1158">
            <v>0</v>
          </cell>
          <cell r="T1158">
            <v>0</v>
          </cell>
          <cell r="U1158">
            <v>0</v>
          </cell>
          <cell r="V1158">
            <v>0</v>
          </cell>
          <cell r="W1158">
            <v>0</v>
          </cell>
          <cell r="X1158">
            <v>0</v>
          </cell>
          <cell r="Y1158">
            <v>0</v>
          </cell>
          <cell r="Z1158">
            <v>0</v>
          </cell>
          <cell r="AA1158">
            <v>0</v>
          </cell>
          <cell r="AB1158">
            <v>0</v>
          </cell>
          <cell r="AC1158">
            <v>0</v>
          </cell>
          <cell r="AD1158">
            <v>0</v>
          </cell>
          <cell r="AE1158">
            <v>0</v>
          </cell>
          <cell r="AF1158">
            <v>0</v>
          </cell>
          <cell r="AG1158">
            <v>0</v>
          </cell>
          <cell r="AH1158" t="str">
            <v/>
          </cell>
          <cell r="AI1158" t="str">
            <v/>
          </cell>
          <cell r="AJ1158" t="str">
            <v/>
          </cell>
          <cell r="AK1158" t="str">
            <v/>
          </cell>
          <cell r="AL1158" t="str">
            <v/>
          </cell>
          <cell r="AM1158" t="str">
            <v/>
          </cell>
          <cell r="AN1158" t="str">
            <v/>
          </cell>
          <cell r="AO1158" t="str">
            <v/>
          </cell>
          <cell r="AP1158" t="str">
            <v/>
          </cell>
          <cell r="AQ1158" t="str">
            <v/>
          </cell>
          <cell r="AR1158" t="str">
            <v/>
          </cell>
          <cell r="AS1158" t="str">
            <v/>
          </cell>
          <cell r="AT1158" t="str">
            <v/>
          </cell>
          <cell r="AU1158" t="str">
            <v/>
          </cell>
          <cell r="AV1158" t="str">
            <v/>
          </cell>
          <cell r="AW1158" t="str">
            <v/>
          </cell>
          <cell r="AX1158" t="str">
            <v/>
          </cell>
          <cell r="AY1158" t="str">
            <v/>
          </cell>
          <cell r="AZ1158" t="str">
            <v/>
          </cell>
          <cell r="BA1158" t="str">
            <v/>
          </cell>
          <cell r="BB1158" t="str">
            <v/>
          </cell>
          <cell r="BC1158" t="str">
            <v/>
          </cell>
        </row>
        <row r="1159">
          <cell r="B1159" t="str">
            <v>XFUXE - Sea</v>
          </cell>
          <cell r="C1159">
            <v>0</v>
          </cell>
          <cell r="D1159">
            <v>0</v>
          </cell>
          <cell r="E1159">
            <v>0</v>
          </cell>
          <cell r="F1159">
            <v>0</v>
          </cell>
          <cell r="G1159">
            <v>0</v>
          </cell>
          <cell r="H1159">
            <v>0</v>
          </cell>
          <cell r="I1159">
            <v>0</v>
          </cell>
          <cell r="J1159">
            <v>0</v>
          </cell>
          <cell r="K1159">
            <v>0</v>
          </cell>
          <cell r="L1159">
            <v>0</v>
          </cell>
          <cell r="M1159">
            <v>0</v>
          </cell>
          <cell r="N1159">
            <v>0</v>
          </cell>
          <cell r="O1159">
            <v>0</v>
          </cell>
          <cell r="P1159">
            <v>0</v>
          </cell>
          <cell r="Q1159">
            <v>0</v>
          </cell>
          <cell r="R1159">
            <v>0</v>
          </cell>
          <cell r="S1159">
            <v>0</v>
          </cell>
          <cell r="T1159">
            <v>0</v>
          </cell>
          <cell r="U1159">
            <v>0</v>
          </cell>
          <cell r="V1159">
            <v>0</v>
          </cell>
          <cell r="W1159">
            <v>0</v>
          </cell>
          <cell r="X1159">
            <v>0</v>
          </cell>
          <cell r="Y1159">
            <v>0</v>
          </cell>
          <cell r="Z1159">
            <v>0</v>
          </cell>
          <cell r="AA1159">
            <v>0</v>
          </cell>
          <cell r="AB1159">
            <v>0</v>
          </cell>
          <cell r="AC1159">
            <v>0</v>
          </cell>
          <cell r="AD1159">
            <v>0</v>
          </cell>
          <cell r="AE1159">
            <v>0</v>
          </cell>
          <cell r="AF1159">
            <v>0</v>
          </cell>
          <cell r="AG1159">
            <v>0</v>
          </cell>
          <cell r="AH1159" t="str">
            <v/>
          </cell>
          <cell r="AI1159" t="str">
            <v/>
          </cell>
          <cell r="AJ1159" t="str">
            <v/>
          </cell>
          <cell r="AK1159" t="str">
            <v/>
          </cell>
          <cell r="AL1159" t="str">
            <v/>
          </cell>
          <cell r="AM1159" t="str">
            <v/>
          </cell>
          <cell r="AN1159" t="str">
            <v/>
          </cell>
          <cell r="AO1159" t="str">
            <v/>
          </cell>
          <cell r="AP1159" t="str">
            <v/>
          </cell>
          <cell r="AQ1159" t="str">
            <v/>
          </cell>
          <cell r="AR1159" t="str">
            <v/>
          </cell>
          <cell r="AS1159" t="str">
            <v/>
          </cell>
          <cell r="AT1159" t="str">
            <v/>
          </cell>
          <cell r="AU1159" t="str">
            <v/>
          </cell>
          <cell r="AV1159" t="str">
            <v/>
          </cell>
          <cell r="AW1159" t="str">
            <v/>
          </cell>
          <cell r="AX1159" t="str">
            <v/>
          </cell>
          <cell r="AY1159" t="str">
            <v/>
          </cell>
          <cell r="AZ1159" t="str">
            <v/>
          </cell>
          <cell r="BA1159" t="str">
            <v/>
          </cell>
          <cell r="BB1159" t="str">
            <v/>
          </cell>
          <cell r="BC1159" t="str">
            <v/>
          </cell>
        </row>
        <row r="1160">
          <cell r="B1160" t="str">
            <v>XGASU - Air</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cell r="S1160">
            <v>0</v>
          </cell>
          <cell r="T1160">
            <v>0</v>
          </cell>
          <cell r="U1160">
            <v>0</v>
          </cell>
          <cell r="V1160">
            <v>0</v>
          </cell>
          <cell r="W1160">
            <v>0</v>
          </cell>
          <cell r="X1160">
            <v>0</v>
          </cell>
          <cell r="Y1160">
            <v>0</v>
          </cell>
          <cell r="Z1160">
            <v>0</v>
          </cell>
          <cell r="AA1160">
            <v>0</v>
          </cell>
          <cell r="AB1160">
            <v>0</v>
          </cell>
          <cell r="AC1160">
            <v>0</v>
          </cell>
          <cell r="AD1160">
            <v>0</v>
          </cell>
          <cell r="AE1160">
            <v>0</v>
          </cell>
          <cell r="AF1160">
            <v>0</v>
          </cell>
          <cell r="AG1160">
            <v>0</v>
          </cell>
          <cell r="AH1160" t="str">
            <v/>
          </cell>
          <cell r="AI1160" t="str">
            <v/>
          </cell>
          <cell r="AJ1160" t="str">
            <v/>
          </cell>
          <cell r="AK1160" t="str">
            <v/>
          </cell>
          <cell r="AL1160" t="str">
            <v/>
          </cell>
          <cell r="AM1160" t="str">
            <v/>
          </cell>
          <cell r="AN1160" t="str">
            <v/>
          </cell>
          <cell r="AO1160" t="str">
            <v/>
          </cell>
          <cell r="AP1160" t="str">
            <v/>
          </cell>
          <cell r="AQ1160" t="str">
            <v/>
          </cell>
          <cell r="AR1160" t="str">
            <v/>
          </cell>
          <cell r="AS1160" t="str">
            <v/>
          </cell>
          <cell r="AT1160" t="str">
            <v/>
          </cell>
          <cell r="AU1160" t="str">
            <v/>
          </cell>
          <cell r="AV1160" t="str">
            <v/>
          </cell>
          <cell r="AW1160" t="str">
            <v/>
          </cell>
          <cell r="AX1160" t="str">
            <v/>
          </cell>
          <cell r="AY1160" t="str">
            <v/>
          </cell>
          <cell r="AZ1160" t="str">
            <v/>
          </cell>
          <cell r="BA1160" t="str">
            <v/>
          </cell>
          <cell r="BB1160" t="str">
            <v/>
          </cell>
          <cell r="BC1160" t="str">
            <v/>
          </cell>
        </row>
        <row r="1161">
          <cell r="B1161" t="str">
            <v>XGASU - Sea</v>
          </cell>
          <cell r="C1161">
            <v>0</v>
          </cell>
          <cell r="D1161">
            <v>0</v>
          </cell>
          <cell r="E1161">
            <v>0</v>
          </cell>
          <cell r="F1161">
            <v>0</v>
          </cell>
          <cell r="G1161">
            <v>0</v>
          </cell>
          <cell r="H1161">
            <v>0</v>
          </cell>
          <cell r="I1161">
            <v>0</v>
          </cell>
          <cell r="J1161">
            <v>0</v>
          </cell>
          <cell r="K1161">
            <v>0</v>
          </cell>
          <cell r="L1161">
            <v>0</v>
          </cell>
          <cell r="M1161">
            <v>0</v>
          </cell>
          <cell r="N1161">
            <v>0</v>
          </cell>
          <cell r="O1161">
            <v>0</v>
          </cell>
          <cell r="P1161">
            <v>0</v>
          </cell>
          <cell r="Q1161">
            <v>0</v>
          </cell>
          <cell r="R1161">
            <v>0</v>
          </cell>
          <cell r="S1161">
            <v>0</v>
          </cell>
          <cell r="T1161">
            <v>0</v>
          </cell>
          <cell r="U1161">
            <v>0</v>
          </cell>
          <cell r="V1161">
            <v>0</v>
          </cell>
          <cell r="W1161">
            <v>0</v>
          </cell>
          <cell r="X1161">
            <v>0</v>
          </cell>
          <cell r="Y1161">
            <v>0</v>
          </cell>
          <cell r="Z1161">
            <v>0</v>
          </cell>
          <cell r="AA1161">
            <v>0</v>
          </cell>
          <cell r="AB1161">
            <v>0</v>
          </cell>
          <cell r="AC1161">
            <v>0</v>
          </cell>
          <cell r="AD1161">
            <v>0</v>
          </cell>
          <cell r="AE1161">
            <v>0</v>
          </cell>
          <cell r="AF1161">
            <v>0</v>
          </cell>
          <cell r="AG1161">
            <v>0</v>
          </cell>
          <cell r="AH1161" t="str">
            <v/>
          </cell>
          <cell r="AI1161" t="str">
            <v/>
          </cell>
          <cell r="AJ1161" t="str">
            <v/>
          </cell>
          <cell r="AK1161" t="str">
            <v/>
          </cell>
          <cell r="AL1161" t="str">
            <v/>
          </cell>
          <cell r="AM1161" t="str">
            <v/>
          </cell>
          <cell r="AN1161" t="str">
            <v/>
          </cell>
          <cell r="AO1161" t="str">
            <v/>
          </cell>
          <cell r="AP1161" t="str">
            <v/>
          </cell>
          <cell r="AQ1161" t="str">
            <v/>
          </cell>
          <cell r="AR1161" t="str">
            <v/>
          </cell>
          <cell r="AS1161" t="str">
            <v/>
          </cell>
          <cell r="AT1161" t="str">
            <v/>
          </cell>
          <cell r="AU1161" t="str">
            <v/>
          </cell>
          <cell r="AV1161" t="str">
            <v/>
          </cell>
          <cell r="AW1161" t="str">
            <v/>
          </cell>
          <cell r="AX1161" t="str">
            <v/>
          </cell>
          <cell r="AY1161" t="str">
            <v/>
          </cell>
          <cell r="AZ1161" t="str">
            <v/>
          </cell>
          <cell r="BA1161" t="str">
            <v/>
          </cell>
          <cell r="BB1161" t="str">
            <v/>
          </cell>
          <cell r="BC1161" t="str">
            <v/>
          </cell>
        </row>
        <row r="1162">
          <cell r="B1162" t="str">
            <v>XGAYT - Air</v>
          </cell>
          <cell r="C1162">
            <v>0</v>
          </cell>
          <cell r="D1162">
            <v>0</v>
          </cell>
          <cell r="E1162">
            <v>0</v>
          </cell>
          <cell r="F1162">
            <v>0</v>
          </cell>
          <cell r="G1162">
            <v>0</v>
          </cell>
          <cell r="H1162">
            <v>0</v>
          </cell>
          <cell r="I1162">
            <v>0</v>
          </cell>
          <cell r="J1162">
            <v>0</v>
          </cell>
          <cell r="K1162">
            <v>0</v>
          </cell>
          <cell r="L1162">
            <v>0</v>
          </cell>
          <cell r="M1162">
            <v>0</v>
          </cell>
          <cell r="N1162">
            <v>0</v>
          </cell>
          <cell r="O1162">
            <v>0</v>
          </cell>
          <cell r="P1162">
            <v>0</v>
          </cell>
          <cell r="Q1162">
            <v>0</v>
          </cell>
          <cell r="R1162">
            <v>0</v>
          </cell>
          <cell r="S1162">
            <v>0</v>
          </cell>
          <cell r="T1162">
            <v>0</v>
          </cell>
          <cell r="U1162">
            <v>0</v>
          </cell>
          <cell r="V1162">
            <v>0</v>
          </cell>
          <cell r="W1162">
            <v>0</v>
          </cell>
          <cell r="X1162">
            <v>0</v>
          </cell>
          <cell r="Y1162">
            <v>0</v>
          </cell>
          <cell r="Z1162">
            <v>0</v>
          </cell>
          <cell r="AA1162">
            <v>0</v>
          </cell>
          <cell r="AB1162">
            <v>0</v>
          </cell>
          <cell r="AC1162">
            <v>0</v>
          </cell>
          <cell r="AD1162">
            <v>0</v>
          </cell>
          <cell r="AE1162">
            <v>0</v>
          </cell>
          <cell r="AF1162">
            <v>0</v>
          </cell>
          <cell r="AG1162">
            <v>0</v>
          </cell>
          <cell r="AH1162" t="str">
            <v/>
          </cell>
          <cell r="AI1162" t="str">
            <v/>
          </cell>
          <cell r="AJ1162" t="str">
            <v/>
          </cell>
          <cell r="AK1162" t="str">
            <v/>
          </cell>
          <cell r="AL1162" t="str">
            <v/>
          </cell>
          <cell r="AM1162" t="str">
            <v/>
          </cell>
          <cell r="AN1162" t="str">
            <v/>
          </cell>
          <cell r="AO1162" t="str">
            <v/>
          </cell>
          <cell r="AP1162" t="str">
            <v/>
          </cell>
          <cell r="AQ1162" t="str">
            <v/>
          </cell>
          <cell r="AR1162" t="str">
            <v/>
          </cell>
          <cell r="AS1162" t="str">
            <v/>
          </cell>
          <cell r="AT1162" t="str">
            <v/>
          </cell>
          <cell r="AU1162" t="str">
            <v/>
          </cell>
          <cell r="AV1162" t="str">
            <v/>
          </cell>
          <cell r="AW1162" t="str">
            <v/>
          </cell>
          <cell r="AX1162" t="str">
            <v/>
          </cell>
          <cell r="AY1162" t="str">
            <v/>
          </cell>
          <cell r="AZ1162" t="str">
            <v/>
          </cell>
          <cell r="BA1162" t="str">
            <v/>
          </cell>
          <cell r="BB1162" t="str">
            <v/>
          </cell>
          <cell r="BC1162" t="str">
            <v/>
          </cell>
        </row>
        <row r="1163">
          <cell r="B1163" t="str">
            <v>XGAYT - Sea</v>
          </cell>
          <cell r="C1163">
            <v>0</v>
          </cell>
          <cell r="D1163">
            <v>0</v>
          </cell>
          <cell r="E1163">
            <v>0</v>
          </cell>
          <cell r="F1163">
            <v>0</v>
          </cell>
          <cell r="G1163">
            <v>0</v>
          </cell>
          <cell r="H1163">
            <v>0</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0</v>
          </cell>
          <cell r="AD1163">
            <v>0</v>
          </cell>
          <cell r="AE1163">
            <v>0</v>
          </cell>
          <cell r="AF1163">
            <v>0</v>
          </cell>
          <cell r="AG1163">
            <v>0</v>
          </cell>
          <cell r="AH1163" t="str">
            <v/>
          </cell>
          <cell r="AI1163" t="str">
            <v/>
          </cell>
          <cell r="AJ1163" t="str">
            <v/>
          </cell>
          <cell r="AK1163" t="str">
            <v/>
          </cell>
          <cell r="AL1163" t="str">
            <v/>
          </cell>
          <cell r="AM1163" t="str">
            <v/>
          </cell>
          <cell r="AN1163" t="str">
            <v/>
          </cell>
          <cell r="AO1163" t="str">
            <v/>
          </cell>
          <cell r="AP1163" t="str">
            <v/>
          </cell>
          <cell r="AQ1163" t="str">
            <v/>
          </cell>
          <cell r="AR1163" t="str">
            <v/>
          </cell>
          <cell r="AS1163" t="str">
            <v/>
          </cell>
          <cell r="AT1163" t="str">
            <v/>
          </cell>
          <cell r="AU1163" t="str">
            <v/>
          </cell>
          <cell r="AV1163" t="str">
            <v/>
          </cell>
          <cell r="AW1163" t="str">
            <v/>
          </cell>
          <cell r="AX1163" t="str">
            <v/>
          </cell>
          <cell r="AY1163" t="str">
            <v/>
          </cell>
          <cell r="AZ1163" t="str">
            <v/>
          </cell>
          <cell r="BA1163" t="str">
            <v/>
          </cell>
          <cell r="BB1163" t="str">
            <v/>
          </cell>
          <cell r="BC1163" t="str">
            <v/>
          </cell>
        </row>
        <row r="1164">
          <cell r="B1164" t="str">
            <v>XGBBG - Air</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cell r="V1164">
            <v>0</v>
          </cell>
          <cell r="W1164">
            <v>0</v>
          </cell>
          <cell r="X1164">
            <v>0</v>
          </cell>
          <cell r="Y1164">
            <v>0</v>
          </cell>
          <cell r="Z1164">
            <v>0</v>
          </cell>
          <cell r="AA1164">
            <v>0</v>
          </cell>
          <cell r="AB1164">
            <v>0</v>
          </cell>
          <cell r="AC1164">
            <v>0</v>
          </cell>
          <cell r="AD1164">
            <v>0</v>
          </cell>
          <cell r="AE1164">
            <v>0</v>
          </cell>
          <cell r="AF1164">
            <v>0</v>
          </cell>
          <cell r="AG1164">
            <v>0</v>
          </cell>
          <cell r="AH1164" t="str">
            <v/>
          </cell>
          <cell r="AI1164" t="str">
            <v/>
          </cell>
          <cell r="AJ1164" t="str">
            <v/>
          </cell>
          <cell r="AK1164" t="str">
            <v/>
          </cell>
          <cell r="AL1164" t="str">
            <v/>
          </cell>
          <cell r="AM1164" t="str">
            <v/>
          </cell>
          <cell r="AN1164" t="str">
            <v/>
          </cell>
          <cell r="AO1164" t="str">
            <v/>
          </cell>
          <cell r="AP1164" t="str">
            <v/>
          </cell>
          <cell r="AQ1164" t="str">
            <v/>
          </cell>
          <cell r="AR1164" t="str">
            <v/>
          </cell>
          <cell r="AS1164" t="str">
            <v/>
          </cell>
          <cell r="AT1164" t="str">
            <v/>
          </cell>
          <cell r="AU1164" t="str">
            <v/>
          </cell>
          <cell r="AV1164" t="str">
            <v/>
          </cell>
          <cell r="AW1164" t="str">
            <v/>
          </cell>
          <cell r="AX1164" t="str">
            <v/>
          </cell>
          <cell r="AY1164" t="str">
            <v/>
          </cell>
          <cell r="AZ1164" t="str">
            <v/>
          </cell>
          <cell r="BA1164" t="str">
            <v/>
          </cell>
          <cell r="BB1164" t="str">
            <v/>
          </cell>
          <cell r="BC1164" t="str">
            <v/>
          </cell>
        </row>
        <row r="1165">
          <cell r="B1165" t="str">
            <v>XGBBG - Sea</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v>0</v>
          </cell>
          <cell r="AD1165">
            <v>0</v>
          </cell>
          <cell r="AE1165">
            <v>0</v>
          </cell>
          <cell r="AF1165">
            <v>0</v>
          </cell>
          <cell r="AG1165">
            <v>0</v>
          </cell>
          <cell r="AH1165" t="str">
            <v/>
          </cell>
          <cell r="AI1165" t="str">
            <v/>
          </cell>
          <cell r="AJ1165" t="str">
            <v/>
          </cell>
          <cell r="AK1165" t="str">
            <v/>
          </cell>
          <cell r="AL1165" t="str">
            <v/>
          </cell>
          <cell r="AM1165" t="str">
            <v/>
          </cell>
          <cell r="AN1165" t="str">
            <v/>
          </cell>
          <cell r="AO1165" t="str">
            <v/>
          </cell>
          <cell r="AP1165" t="str">
            <v/>
          </cell>
          <cell r="AQ1165" t="str">
            <v/>
          </cell>
          <cell r="AR1165" t="str">
            <v/>
          </cell>
          <cell r="AS1165" t="str">
            <v/>
          </cell>
          <cell r="AT1165" t="str">
            <v/>
          </cell>
          <cell r="AU1165" t="str">
            <v/>
          </cell>
          <cell r="AV1165" t="str">
            <v/>
          </cell>
          <cell r="AW1165" t="str">
            <v/>
          </cell>
          <cell r="AX1165" t="str">
            <v/>
          </cell>
          <cell r="AY1165" t="str">
            <v/>
          </cell>
          <cell r="AZ1165" t="str">
            <v/>
          </cell>
          <cell r="BA1165" t="str">
            <v/>
          </cell>
          <cell r="BB1165" t="str">
            <v/>
          </cell>
          <cell r="BC1165" t="str">
            <v/>
          </cell>
        </row>
        <row r="1166">
          <cell r="B1166" t="str">
            <v>XGEHP - Air</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cell r="S1166">
            <v>0</v>
          </cell>
          <cell r="T1166">
            <v>0</v>
          </cell>
          <cell r="U1166">
            <v>0</v>
          </cell>
          <cell r="V1166">
            <v>0</v>
          </cell>
          <cell r="W1166">
            <v>0</v>
          </cell>
          <cell r="X1166">
            <v>0</v>
          </cell>
          <cell r="Y1166">
            <v>0</v>
          </cell>
          <cell r="Z1166">
            <v>0</v>
          </cell>
          <cell r="AA1166">
            <v>0</v>
          </cell>
          <cell r="AB1166">
            <v>0</v>
          </cell>
          <cell r="AC1166">
            <v>0</v>
          </cell>
          <cell r="AD1166">
            <v>0</v>
          </cell>
          <cell r="AE1166">
            <v>0</v>
          </cell>
          <cell r="AF1166">
            <v>0</v>
          </cell>
          <cell r="AG1166">
            <v>0</v>
          </cell>
          <cell r="AH1166" t="str">
            <v/>
          </cell>
          <cell r="AI1166" t="str">
            <v/>
          </cell>
          <cell r="AJ1166" t="str">
            <v/>
          </cell>
          <cell r="AK1166" t="str">
            <v/>
          </cell>
          <cell r="AL1166" t="str">
            <v/>
          </cell>
          <cell r="AM1166" t="str">
            <v/>
          </cell>
          <cell r="AN1166" t="str">
            <v/>
          </cell>
          <cell r="AO1166" t="str">
            <v/>
          </cell>
          <cell r="AP1166" t="str">
            <v/>
          </cell>
          <cell r="AQ1166" t="str">
            <v/>
          </cell>
          <cell r="AR1166" t="str">
            <v/>
          </cell>
          <cell r="AS1166" t="str">
            <v/>
          </cell>
          <cell r="AT1166" t="str">
            <v/>
          </cell>
          <cell r="AU1166" t="str">
            <v/>
          </cell>
          <cell r="AV1166" t="str">
            <v/>
          </cell>
          <cell r="AW1166" t="str">
            <v/>
          </cell>
          <cell r="AX1166" t="str">
            <v/>
          </cell>
          <cell r="AY1166" t="str">
            <v/>
          </cell>
          <cell r="AZ1166" t="str">
            <v/>
          </cell>
          <cell r="BA1166" t="str">
            <v/>
          </cell>
          <cell r="BB1166" t="str">
            <v/>
          </cell>
          <cell r="BC1166" t="str">
            <v/>
          </cell>
        </row>
        <row r="1167">
          <cell r="B1167" t="str">
            <v>XGEHP - Sea</v>
          </cell>
          <cell r="C1167">
            <v>0</v>
          </cell>
          <cell r="D1167">
            <v>0</v>
          </cell>
          <cell r="E1167">
            <v>0</v>
          </cell>
          <cell r="F1167">
            <v>0</v>
          </cell>
          <cell r="G1167">
            <v>0</v>
          </cell>
          <cell r="H1167">
            <v>0</v>
          </cell>
          <cell r="I1167">
            <v>0</v>
          </cell>
          <cell r="J1167">
            <v>0</v>
          </cell>
          <cell r="K1167">
            <v>0</v>
          </cell>
          <cell r="L1167">
            <v>0</v>
          </cell>
          <cell r="M1167">
            <v>0</v>
          </cell>
          <cell r="N1167">
            <v>0</v>
          </cell>
          <cell r="O1167">
            <v>0</v>
          </cell>
          <cell r="P1167">
            <v>0</v>
          </cell>
          <cell r="Q1167">
            <v>0</v>
          </cell>
          <cell r="R1167">
            <v>0</v>
          </cell>
          <cell r="S1167">
            <v>0</v>
          </cell>
          <cell r="T1167">
            <v>0</v>
          </cell>
          <cell r="U1167">
            <v>0</v>
          </cell>
          <cell r="V1167">
            <v>0</v>
          </cell>
          <cell r="W1167">
            <v>0</v>
          </cell>
          <cell r="X1167">
            <v>0</v>
          </cell>
          <cell r="Y1167">
            <v>0</v>
          </cell>
          <cell r="Z1167">
            <v>0</v>
          </cell>
          <cell r="AA1167">
            <v>0</v>
          </cell>
          <cell r="AB1167">
            <v>0</v>
          </cell>
          <cell r="AC1167">
            <v>1</v>
          </cell>
          <cell r="AD1167">
            <v>0</v>
          </cell>
          <cell r="AE1167">
            <v>0</v>
          </cell>
          <cell r="AF1167">
            <v>0</v>
          </cell>
          <cell r="AG1167">
            <v>0</v>
          </cell>
          <cell r="AH1167" t="str">
            <v/>
          </cell>
          <cell r="AI1167" t="str">
            <v/>
          </cell>
          <cell r="AJ1167" t="str">
            <v/>
          </cell>
          <cell r="AK1167" t="str">
            <v/>
          </cell>
          <cell r="AL1167" t="str">
            <v/>
          </cell>
          <cell r="AM1167" t="str">
            <v/>
          </cell>
          <cell r="AN1167" t="str">
            <v/>
          </cell>
          <cell r="AO1167" t="str">
            <v/>
          </cell>
          <cell r="AP1167" t="str">
            <v/>
          </cell>
          <cell r="AQ1167" t="str">
            <v/>
          </cell>
          <cell r="AR1167" t="str">
            <v/>
          </cell>
          <cell r="AS1167" t="str">
            <v/>
          </cell>
          <cell r="AT1167" t="str">
            <v/>
          </cell>
          <cell r="AU1167" t="str">
            <v/>
          </cell>
          <cell r="AV1167" t="str">
            <v/>
          </cell>
          <cell r="AW1167" t="str">
            <v/>
          </cell>
          <cell r="AX1167" t="str">
            <v/>
          </cell>
          <cell r="AY1167" t="str">
            <v/>
          </cell>
          <cell r="AZ1167" t="str">
            <v/>
          </cell>
          <cell r="BA1167" t="str">
            <v/>
          </cell>
          <cell r="BB1167" t="str">
            <v/>
          </cell>
          <cell r="BC1167" t="str">
            <v/>
          </cell>
        </row>
        <row r="1168">
          <cell r="B1168" t="str">
            <v>XGETE - Air</v>
          </cell>
          <cell r="C1168">
            <v>0</v>
          </cell>
          <cell r="D1168">
            <v>0</v>
          </cell>
          <cell r="E1168">
            <v>0</v>
          </cell>
          <cell r="F1168">
            <v>0</v>
          </cell>
          <cell r="G1168">
            <v>0</v>
          </cell>
          <cell r="H1168">
            <v>0</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cell r="V1168">
            <v>0</v>
          </cell>
          <cell r="W1168">
            <v>0</v>
          </cell>
          <cell r="X1168">
            <v>0</v>
          </cell>
          <cell r="Y1168">
            <v>0</v>
          </cell>
          <cell r="Z1168">
            <v>0</v>
          </cell>
          <cell r="AA1168">
            <v>0</v>
          </cell>
          <cell r="AB1168">
            <v>0</v>
          </cell>
          <cell r="AC1168">
            <v>0</v>
          </cell>
          <cell r="AD1168">
            <v>0</v>
          </cell>
          <cell r="AE1168">
            <v>0</v>
          </cell>
          <cell r="AF1168">
            <v>0</v>
          </cell>
          <cell r="AG1168">
            <v>0</v>
          </cell>
          <cell r="AH1168" t="str">
            <v/>
          </cell>
          <cell r="AI1168" t="str">
            <v/>
          </cell>
          <cell r="AJ1168" t="str">
            <v/>
          </cell>
          <cell r="AK1168" t="str">
            <v/>
          </cell>
          <cell r="AL1168" t="str">
            <v/>
          </cell>
          <cell r="AM1168" t="str">
            <v/>
          </cell>
          <cell r="AN1168" t="str">
            <v/>
          </cell>
          <cell r="AO1168" t="str">
            <v/>
          </cell>
          <cell r="AP1168" t="str">
            <v/>
          </cell>
          <cell r="AQ1168" t="str">
            <v/>
          </cell>
          <cell r="AR1168" t="str">
            <v/>
          </cell>
          <cell r="AS1168" t="str">
            <v/>
          </cell>
          <cell r="AT1168" t="str">
            <v/>
          </cell>
          <cell r="AU1168" t="str">
            <v/>
          </cell>
          <cell r="AV1168" t="str">
            <v/>
          </cell>
          <cell r="AW1168" t="str">
            <v/>
          </cell>
          <cell r="AX1168" t="str">
            <v/>
          </cell>
          <cell r="AY1168" t="str">
            <v/>
          </cell>
          <cell r="AZ1168" t="str">
            <v/>
          </cell>
          <cell r="BA1168" t="str">
            <v/>
          </cell>
          <cell r="BB1168" t="str">
            <v/>
          </cell>
          <cell r="BC1168" t="str">
            <v/>
          </cell>
        </row>
        <row r="1169">
          <cell r="B1169" t="str">
            <v>XGETE - Sea</v>
          </cell>
          <cell r="C1169">
            <v>0</v>
          </cell>
          <cell r="D1169">
            <v>0</v>
          </cell>
          <cell r="E1169">
            <v>0</v>
          </cell>
          <cell r="F1169">
            <v>0</v>
          </cell>
          <cell r="G1169">
            <v>0</v>
          </cell>
          <cell r="H1169">
            <v>0</v>
          </cell>
          <cell r="I1169">
            <v>0</v>
          </cell>
          <cell r="J1169">
            <v>0</v>
          </cell>
          <cell r="K1169">
            <v>0</v>
          </cell>
          <cell r="L1169">
            <v>0</v>
          </cell>
          <cell r="M1169">
            <v>0</v>
          </cell>
          <cell r="N1169">
            <v>0</v>
          </cell>
          <cell r="O1169">
            <v>0</v>
          </cell>
          <cell r="P1169">
            <v>0</v>
          </cell>
          <cell r="Q1169">
            <v>0</v>
          </cell>
          <cell r="R1169">
            <v>0</v>
          </cell>
          <cell r="S1169">
            <v>0</v>
          </cell>
          <cell r="T1169">
            <v>0</v>
          </cell>
          <cell r="U1169">
            <v>0</v>
          </cell>
          <cell r="V1169">
            <v>0</v>
          </cell>
          <cell r="W1169">
            <v>0</v>
          </cell>
          <cell r="X1169">
            <v>0</v>
          </cell>
          <cell r="Y1169">
            <v>0</v>
          </cell>
          <cell r="Z1169">
            <v>0</v>
          </cell>
          <cell r="AA1169">
            <v>0</v>
          </cell>
          <cell r="AB1169">
            <v>0</v>
          </cell>
          <cell r="AC1169">
            <v>0</v>
          </cell>
          <cell r="AD1169">
            <v>0</v>
          </cell>
          <cell r="AE1169">
            <v>0</v>
          </cell>
          <cell r="AF1169">
            <v>0</v>
          </cell>
          <cell r="AG1169">
            <v>0</v>
          </cell>
          <cell r="AH1169" t="str">
            <v/>
          </cell>
          <cell r="AI1169" t="str">
            <v/>
          </cell>
          <cell r="AJ1169" t="str">
            <v/>
          </cell>
          <cell r="AK1169" t="str">
            <v/>
          </cell>
          <cell r="AL1169" t="str">
            <v/>
          </cell>
          <cell r="AM1169" t="str">
            <v/>
          </cell>
          <cell r="AN1169" t="str">
            <v/>
          </cell>
          <cell r="AO1169" t="str">
            <v/>
          </cell>
          <cell r="AP1169" t="str">
            <v/>
          </cell>
          <cell r="AQ1169" t="str">
            <v/>
          </cell>
          <cell r="AR1169" t="str">
            <v/>
          </cell>
          <cell r="AS1169" t="str">
            <v/>
          </cell>
          <cell r="AT1169" t="str">
            <v/>
          </cell>
          <cell r="AU1169" t="str">
            <v/>
          </cell>
          <cell r="AV1169" t="str">
            <v/>
          </cell>
          <cell r="AW1169" t="str">
            <v/>
          </cell>
          <cell r="AX1169" t="str">
            <v/>
          </cell>
          <cell r="AY1169" t="str">
            <v/>
          </cell>
          <cell r="AZ1169" t="str">
            <v/>
          </cell>
          <cell r="BA1169" t="str">
            <v/>
          </cell>
          <cell r="BB1169" t="str">
            <v/>
          </cell>
          <cell r="BC1169" t="str">
            <v/>
          </cell>
        </row>
        <row r="1170">
          <cell r="B1170" t="str">
            <v>XGEWD - Air</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v>0</v>
          </cell>
          <cell r="AD1170">
            <v>0</v>
          </cell>
          <cell r="AE1170">
            <v>0</v>
          </cell>
          <cell r="AF1170">
            <v>0</v>
          </cell>
          <cell r="AG1170">
            <v>0</v>
          </cell>
          <cell r="AH1170" t="str">
            <v/>
          </cell>
          <cell r="AI1170" t="str">
            <v/>
          </cell>
          <cell r="AJ1170" t="str">
            <v/>
          </cell>
          <cell r="AK1170" t="str">
            <v/>
          </cell>
          <cell r="AL1170" t="str">
            <v/>
          </cell>
          <cell r="AM1170" t="str">
            <v/>
          </cell>
          <cell r="AN1170" t="str">
            <v/>
          </cell>
          <cell r="AO1170" t="str">
            <v/>
          </cell>
          <cell r="AP1170" t="str">
            <v/>
          </cell>
          <cell r="AQ1170" t="str">
            <v/>
          </cell>
          <cell r="AR1170" t="str">
            <v/>
          </cell>
          <cell r="AS1170" t="str">
            <v/>
          </cell>
          <cell r="AT1170" t="str">
            <v/>
          </cell>
          <cell r="AU1170" t="str">
            <v/>
          </cell>
          <cell r="AV1170" t="str">
            <v/>
          </cell>
          <cell r="AW1170" t="str">
            <v/>
          </cell>
          <cell r="AX1170" t="str">
            <v/>
          </cell>
          <cell r="AY1170" t="str">
            <v/>
          </cell>
          <cell r="AZ1170" t="str">
            <v/>
          </cell>
          <cell r="BA1170" t="str">
            <v/>
          </cell>
          <cell r="BB1170" t="str">
            <v/>
          </cell>
          <cell r="BC1170" t="str">
            <v/>
          </cell>
        </row>
        <row r="1171">
          <cell r="B1171" t="str">
            <v>XGEWD - Sea</v>
          </cell>
          <cell r="C1171">
            <v>0</v>
          </cell>
          <cell r="D1171">
            <v>0</v>
          </cell>
          <cell r="E1171">
            <v>0</v>
          </cell>
          <cell r="F1171">
            <v>0</v>
          </cell>
          <cell r="G1171">
            <v>0</v>
          </cell>
          <cell r="H1171">
            <v>0</v>
          </cell>
          <cell r="I1171">
            <v>0</v>
          </cell>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v>0</v>
          </cell>
          <cell r="AD1171">
            <v>0</v>
          </cell>
          <cell r="AE1171">
            <v>0</v>
          </cell>
          <cell r="AF1171">
            <v>0</v>
          </cell>
          <cell r="AG1171">
            <v>0</v>
          </cell>
          <cell r="AH1171" t="str">
            <v/>
          </cell>
          <cell r="AI1171" t="str">
            <v/>
          </cell>
          <cell r="AJ1171" t="str">
            <v/>
          </cell>
          <cell r="AK1171" t="str">
            <v/>
          </cell>
          <cell r="AL1171" t="str">
            <v/>
          </cell>
          <cell r="AM1171" t="str">
            <v/>
          </cell>
          <cell r="AN1171" t="str">
            <v/>
          </cell>
          <cell r="AO1171" t="str">
            <v/>
          </cell>
          <cell r="AP1171" t="str">
            <v/>
          </cell>
          <cell r="AQ1171" t="str">
            <v/>
          </cell>
          <cell r="AR1171" t="str">
            <v/>
          </cell>
          <cell r="AS1171" t="str">
            <v/>
          </cell>
          <cell r="AT1171" t="str">
            <v/>
          </cell>
          <cell r="AU1171" t="str">
            <v/>
          </cell>
          <cell r="AV1171" t="str">
            <v/>
          </cell>
          <cell r="AW1171" t="str">
            <v/>
          </cell>
          <cell r="AX1171" t="str">
            <v/>
          </cell>
          <cell r="AY1171" t="str">
            <v/>
          </cell>
          <cell r="AZ1171" t="str">
            <v/>
          </cell>
          <cell r="BA1171" t="str">
            <v/>
          </cell>
          <cell r="BB1171" t="str">
            <v/>
          </cell>
          <cell r="BC1171" t="str">
            <v/>
          </cell>
        </row>
        <row r="1172">
          <cell r="B1172" t="str">
            <v>XGFA - Air</v>
          </cell>
          <cell r="C1172">
            <v>0</v>
          </cell>
          <cell r="D1172">
            <v>0</v>
          </cell>
          <cell r="E1172">
            <v>0</v>
          </cell>
          <cell r="F1172">
            <v>0</v>
          </cell>
          <cell r="G1172">
            <v>0</v>
          </cell>
          <cell r="H1172">
            <v>0</v>
          </cell>
          <cell r="I1172">
            <v>0</v>
          </cell>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v>0</v>
          </cell>
          <cell r="AD1172">
            <v>0</v>
          </cell>
          <cell r="AE1172">
            <v>0</v>
          </cell>
          <cell r="AF1172">
            <v>0</v>
          </cell>
          <cell r="AG1172">
            <v>0</v>
          </cell>
          <cell r="AH1172" t="str">
            <v/>
          </cell>
          <cell r="AI1172" t="str">
            <v/>
          </cell>
          <cell r="AJ1172" t="str">
            <v/>
          </cell>
          <cell r="AK1172" t="str">
            <v/>
          </cell>
          <cell r="AL1172" t="str">
            <v/>
          </cell>
          <cell r="AM1172" t="str">
            <v/>
          </cell>
          <cell r="AN1172" t="str">
            <v/>
          </cell>
          <cell r="AO1172" t="str">
            <v/>
          </cell>
          <cell r="AP1172" t="str">
            <v/>
          </cell>
          <cell r="AQ1172" t="str">
            <v/>
          </cell>
          <cell r="AR1172" t="str">
            <v/>
          </cell>
          <cell r="AS1172" t="str">
            <v/>
          </cell>
          <cell r="AT1172" t="str">
            <v/>
          </cell>
          <cell r="AU1172" t="str">
            <v/>
          </cell>
          <cell r="AV1172" t="str">
            <v/>
          </cell>
          <cell r="AW1172" t="str">
            <v/>
          </cell>
          <cell r="AX1172" t="str">
            <v/>
          </cell>
          <cell r="AY1172" t="str">
            <v/>
          </cell>
          <cell r="AZ1172" t="str">
            <v/>
          </cell>
          <cell r="BA1172" t="str">
            <v/>
          </cell>
          <cell r="BB1172" t="str">
            <v/>
          </cell>
          <cell r="BC1172" t="str">
            <v/>
          </cell>
        </row>
        <row r="1173">
          <cell r="B1173" t="str">
            <v>XGFA - Sea</v>
          </cell>
          <cell r="C1173">
            <v>0</v>
          </cell>
          <cell r="D1173">
            <v>0</v>
          </cell>
          <cell r="E1173">
            <v>0</v>
          </cell>
          <cell r="F1173">
            <v>0</v>
          </cell>
          <cell r="G1173">
            <v>0</v>
          </cell>
          <cell r="H1173">
            <v>0</v>
          </cell>
          <cell r="I1173">
            <v>0</v>
          </cell>
          <cell r="J1173">
            <v>0</v>
          </cell>
          <cell r="K1173">
            <v>0</v>
          </cell>
          <cell r="L1173">
            <v>0</v>
          </cell>
          <cell r="M1173">
            <v>0</v>
          </cell>
          <cell r="N1173">
            <v>0</v>
          </cell>
          <cell r="O1173">
            <v>0</v>
          </cell>
          <cell r="P1173">
            <v>0</v>
          </cell>
          <cell r="Q1173">
            <v>0</v>
          </cell>
          <cell r="R1173">
            <v>0</v>
          </cell>
          <cell r="S1173">
            <v>0</v>
          </cell>
          <cell r="T1173">
            <v>0</v>
          </cell>
          <cell r="U1173">
            <v>0</v>
          </cell>
          <cell r="V1173">
            <v>0</v>
          </cell>
          <cell r="W1173">
            <v>0</v>
          </cell>
          <cell r="X1173">
            <v>0</v>
          </cell>
          <cell r="Y1173">
            <v>0</v>
          </cell>
          <cell r="Z1173">
            <v>0</v>
          </cell>
          <cell r="AA1173">
            <v>0</v>
          </cell>
          <cell r="AB1173">
            <v>0</v>
          </cell>
          <cell r="AC1173">
            <v>0</v>
          </cell>
          <cell r="AD1173">
            <v>0</v>
          </cell>
          <cell r="AE1173">
            <v>0</v>
          </cell>
          <cell r="AF1173">
            <v>0</v>
          </cell>
          <cell r="AG1173">
            <v>0</v>
          </cell>
          <cell r="AH1173" t="str">
            <v/>
          </cell>
          <cell r="AI1173" t="str">
            <v/>
          </cell>
          <cell r="AJ1173" t="str">
            <v/>
          </cell>
          <cell r="AK1173" t="str">
            <v/>
          </cell>
          <cell r="AL1173" t="str">
            <v/>
          </cell>
          <cell r="AM1173" t="str">
            <v/>
          </cell>
          <cell r="AN1173" t="str">
            <v/>
          </cell>
          <cell r="AO1173" t="str">
            <v/>
          </cell>
          <cell r="AP1173" t="str">
            <v/>
          </cell>
          <cell r="AQ1173" t="str">
            <v/>
          </cell>
          <cell r="AR1173" t="str">
            <v/>
          </cell>
          <cell r="AS1173" t="str">
            <v/>
          </cell>
          <cell r="AT1173" t="str">
            <v/>
          </cell>
          <cell r="AU1173" t="str">
            <v/>
          </cell>
          <cell r="AV1173" t="str">
            <v/>
          </cell>
          <cell r="AW1173" t="str">
            <v/>
          </cell>
          <cell r="AX1173" t="str">
            <v/>
          </cell>
          <cell r="AY1173" t="str">
            <v/>
          </cell>
          <cell r="AZ1173" t="str">
            <v/>
          </cell>
          <cell r="BA1173" t="str">
            <v/>
          </cell>
          <cell r="BB1173" t="str">
            <v/>
          </cell>
          <cell r="BC1173" t="str">
            <v/>
          </cell>
        </row>
        <row r="1174">
          <cell r="B1174" t="str">
            <v>XGOOL - Air</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cell r="AD1174">
            <v>0</v>
          </cell>
          <cell r="AE1174">
            <v>0</v>
          </cell>
          <cell r="AF1174">
            <v>0</v>
          </cell>
          <cell r="AG1174">
            <v>0</v>
          </cell>
          <cell r="AH1174" t="str">
            <v/>
          </cell>
          <cell r="AI1174" t="str">
            <v/>
          </cell>
          <cell r="AJ1174" t="str">
            <v/>
          </cell>
          <cell r="AK1174" t="str">
            <v/>
          </cell>
          <cell r="AL1174" t="str">
            <v/>
          </cell>
          <cell r="AM1174" t="str">
            <v/>
          </cell>
          <cell r="AN1174" t="str">
            <v/>
          </cell>
          <cell r="AO1174" t="str">
            <v/>
          </cell>
          <cell r="AP1174" t="str">
            <v/>
          </cell>
          <cell r="AQ1174" t="str">
            <v/>
          </cell>
          <cell r="AR1174" t="str">
            <v/>
          </cell>
          <cell r="AS1174" t="str">
            <v/>
          </cell>
          <cell r="AT1174" t="str">
            <v/>
          </cell>
          <cell r="AU1174" t="str">
            <v/>
          </cell>
          <cell r="AV1174" t="str">
            <v/>
          </cell>
          <cell r="AW1174" t="str">
            <v/>
          </cell>
          <cell r="AX1174" t="str">
            <v/>
          </cell>
          <cell r="AY1174" t="str">
            <v/>
          </cell>
          <cell r="AZ1174" t="str">
            <v/>
          </cell>
          <cell r="BA1174" t="str">
            <v/>
          </cell>
          <cell r="BB1174" t="str">
            <v/>
          </cell>
          <cell r="BC1174" t="str">
            <v/>
          </cell>
        </row>
        <row r="1175">
          <cell r="B1175" t="str">
            <v>XGOOL - Sea</v>
          </cell>
          <cell r="C1175">
            <v>0</v>
          </cell>
          <cell r="D1175">
            <v>0</v>
          </cell>
          <cell r="E1175">
            <v>0</v>
          </cell>
          <cell r="F1175">
            <v>0</v>
          </cell>
          <cell r="G1175">
            <v>0</v>
          </cell>
          <cell r="H1175">
            <v>0</v>
          </cell>
          <cell r="I1175">
            <v>0</v>
          </cell>
          <cell r="J1175">
            <v>0</v>
          </cell>
          <cell r="K1175">
            <v>0</v>
          </cell>
          <cell r="L1175">
            <v>0</v>
          </cell>
          <cell r="M1175">
            <v>0</v>
          </cell>
          <cell r="N1175">
            <v>0</v>
          </cell>
          <cell r="O1175">
            <v>0</v>
          </cell>
          <cell r="P1175">
            <v>0</v>
          </cell>
          <cell r="Q1175">
            <v>0</v>
          </cell>
          <cell r="R1175">
            <v>0</v>
          </cell>
          <cell r="S1175">
            <v>0</v>
          </cell>
          <cell r="T1175">
            <v>0</v>
          </cell>
          <cell r="U1175">
            <v>0</v>
          </cell>
          <cell r="V1175">
            <v>0</v>
          </cell>
          <cell r="W1175">
            <v>0</v>
          </cell>
          <cell r="X1175">
            <v>0</v>
          </cell>
          <cell r="Y1175">
            <v>0</v>
          </cell>
          <cell r="Z1175">
            <v>0</v>
          </cell>
          <cell r="AA1175">
            <v>0</v>
          </cell>
          <cell r="AB1175">
            <v>0</v>
          </cell>
          <cell r="AC1175">
            <v>0</v>
          </cell>
          <cell r="AD1175">
            <v>0</v>
          </cell>
          <cell r="AE1175">
            <v>0</v>
          </cell>
          <cell r="AF1175">
            <v>0</v>
          </cell>
          <cell r="AG1175">
            <v>0</v>
          </cell>
          <cell r="AH1175" t="str">
            <v/>
          </cell>
          <cell r="AI1175" t="str">
            <v/>
          </cell>
          <cell r="AJ1175" t="str">
            <v/>
          </cell>
          <cell r="AK1175" t="str">
            <v/>
          </cell>
          <cell r="AL1175" t="str">
            <v/>
          </cell>
          <cell r="AM1175" t="str">
            <v/>
          </cell>
          <cell r="AN1175" t="str">
            <v/>
          </cell>
          <cell r="AO1175" t="str">
            <v/>
          </cell>
          <cell r="AP1175" t="str">
            <v/>
          </cell>
          <cell r="AQ1175" t="str">
            <v/>
          </cell>
          <cell r="AR1175" t="str">
            <v/>
          </cell>
          <cell r="AS1175" t="str">
            <v/>
          </cell>
          <cell r="AT1175" t="str">
            <v/>
          </cell>
          <cell r="AU1175" t="str">
            <v/>
          </cell>
          <cell r="AV1175" t="str">
            <v/>
          </cell>
          <cell r="AW1175" t="str">
            <v/>
          </cell>
          <cell r="AX1175" t="str">
            <v/>
          </cell>
          <cell r="AY1175" t="str">
            <v/>
          </cell>
          <cell r="AZ1175" t="str">
            <v/>
          </cell>
          <cell r="BA1175" t="str">
            <v/>
          </cell>
          <cell r="BB1175" t="str">
            <v/>
          </cell>
          <cell r="BC1175" t="str">
            <v/>
          </cell>
        </row>
        <row r="1176">
          <cell r="B1176" t="str">
            <v>XGPWH - Air</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v>0</v>
          </cell>
          <cell r="AD1176">
            <v>0</v>
          </cell>
          <cell r="AE1176">
            <v>0</v>
          </cell>
          <cell r="AF1176">
            <v>0</v>
          </cell>
          <cell r="AG1176">
            <v>0</v>
          </cell>
          <cell r="AH1176" t="str">
            <v/>
          </cell>
          <cell r="AI1176" t="str">
            <v/>
          </cell>
          <cell r="AJ1176" t="str">
            <v/>
          </cell>
          <cell r="AK1176" t="str">
            <v/>
          </cell>
          <cell r="AL1176" t="str">
            <v/>
          </cell>
          <cell r="AM1176" t="str">
            <v/>
          </cell>
          <cell r="AN1176" t="str">
            <v/>
          </cell>
          <cell r="AO1176" t="str">
            <v/>
          </cell>
          <cell r="AP1176" t="str">
            <v/>
          </cell>
          <cell r="AQ1176" t="str">
            <v/>
          </cell>
          <cell r="AR1176" t="str">
            <v/>
          </cell>
          <cell r="AS1176" t="str">
            <v/>
          </cell>
          <cell r="AT1176" t="str">
            <v/>
          </cell>
          <cell r="AU1176" t="str">
            <v/>
          </cell>
          <cell r="AV1176" t="str">
            <v/>
          </cell>
          <cell r="AW1176" t="str">
            <v/>
          </cell>
          <cell r="AX1176" t="str">
            <v/>
          </cell>
          <cell r="AY1176" t="str">
            <v/>
          </cell>
          <cell r="AZ1176" t="str">
            <v/>
          </cell>
          <cell r="BA1176" t="str">
            <v/>
          </cell>
          <cell r="BB1176" t="str">
            <v/>
          </cell>
          <cell r="BC1176" t="str">
            <v/>
          </cell>
        </row>
        <row r="1177">
          <cell r="B1177" t="str">
            <v>XGPWH - Sea</v>
          </cell>
          <cell r="C1177">
            <v>0</v>
          </cell>
          <cell r="D1177">
            <v>0</v>
          </cell>
          <cell r="E1177">
            <v>0</v>
          </cell>
          <cell r="F1177">
            <v>0</v>
          </cell>
          <cell r="G1177">
            <v>0</v>
          </cell>
          <cell r="H1177">
            <v>0</v>
          </cell>
          <cell r="I1177">
            <v>0</v>
          </cell>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0</v>
          </cell>
          <cell r="AC1177">
            <v>0</v>
          </cell>
          <cell r="AD1177">
            <v>0</v>
          </cell>
          <cell r="AE1177">
            <v>0</v>
          </cell>
          <cell r="AF1177">
            <v>0</v>
          </cell>
          <cell r="AG1177">
            <v>0</v>
          </cell>
          <cell r="AH1177" t="str">
            <v/>
          </cell>
          <cell r="AI1177" t="str">
            <v/>
          </cell>
          <cell r="AJ1177" t="str">
            <v/>
          </cell>
          <cell r="AK1177" t="str">
            <v/>
          </cell>
          <cell r="AL1177" t="str">
            <v/>
          </cell>
          <cell r="AM1177" t="str">
            <v/>
          </cell>
          <cell r="AN1177" t="str">
            <v/>
          </cell>
          <cell r="AO1177" t="str">
            <v/>
          </cell>
          <cell r="AP1177" t="str">
            <v/>
          </cell>
          <cell r="AQ1177" t="str">
            <v/>
          </cell>
          <cell r="AR1177" t="str">
            <v/>
          </cell>
          <cell r="AS1177" t="str">
            <v/>
          </cell>
          <cell r="AT1177" t="str">
            <v/>
          </cell>
          <cell r="AU1177" t="str">
            <v/>
          </cell>
          <cell r="AV1177" t="str">
            <v/>
          </cell>
          <cell r="AW1177" t="str">
            <v/>
          </cell>
          <cell r="AX1177" t="str">
            <v/>
          </cell>
          <cell r="AY1177" t="str">
            <v/>
          </cell>
          <cell r="AZ1177" t="str">
            <v/>
          </cell>
          <cell r="BA1177" t="str">
            <v/>
          </cell>
          <cell r="BB1177" t="str">
            <v/>
          </cell>
          <cell r="BC1177" t="str">
            <v/>
          </cell>
        </row>
        <row r="1178">
          <cell r="B1178" t="str">
            <v>XGRDI - Air</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cell r="S1178">
            <v>0</v>
          </cell>
          <cell r="T1178">
            <v>0</v>
          </cell>
          <cell r="U1178">
            <v>0</v>
          </cell>
          <cell r="V1178">
            <v>0</v>
          </cell>
          <cell r="W1178">
            <v>0</v>
          </cell>
          <cell r="X1178">
            <v>0</v>
          </cell>
          <cell r="Y1178">
            <v>0</v>
          </cell>
          <cell r="Z1178">
            <v>0</v>
          </cell>
          <cell r="AA1178">
            <v>0</v>
          </cell>
          <cell r="AB1178">
            <v>0</v>
          </cell>
          <cell r="AC1178">
            <v>0</v>
          </cell>
          <cell r="AD1178">
            <v>0</v>
          </cell>
          <cell r="AE1178">
            <v>0</v>
          </cell>
          <cell r="AF1178">
            <v>0</v>
          </cell>
          <cell r="AG1178">
            <v>0</v>
          </cell>
          <cell r="AH1178" t="str">
            <v/>
          </cell>
          <cell r="AI1178" t="str">
            <v/>
          </cell>
          <cell r="AJ1178" t="str">
            <v/>
          </cell>
          <cell r="AK1178" t="str">
            <v/>
          </cell>
          <cell r="AL1178" t="str">
            <v/>
          </cell>
          <cell r="AM1178" t="str">
            <v/>
          </cell>
          <cell r="AN1178" t="str">
            <v/>
          </cell>
          <cell r="AO1178" t="str">
            <v/>
          </cell>
          <cell r="AP1178" t="str">
            <v/>
          </cell>
          <cell r="AQ1178" t="str">
            <v/>
          </cell>
          <cell r="AR1178" t="str">
            <v/>
          </cell>
          <cell r="AS1178" t="str">
            <v/>
          </cell>
          <cell r="AT1178" t="str">
            <v/>
          </cell>
          <cell r="AU1178" t="str">
            <v/>
          </cell>
          <cell r="AV1178" t="str">
            <v/>
          </cell>
          <cell r="AW1178" t="str">
            <v/>
          </cell>
          <cell r="AX1178" t="str">
            <v/>
          </cell>
          <cell r="AY1178" t="str">
            <v/>
          </cell>
          <cell r="AZ1178" t="str">
            <v/>
          </cell>
          <cell r="BA1178" t="str">
            <v/>
          </cell>
          <cell r="BB1178" t="str">
            <v/>
          </cell>
          <cell r="BC1178" t="str">
            <v/>
          </cell>
        </row>
        <row r="1179">
          <cell r="B1179" t="str">
            <v>XGRDI - Sea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0</v>
          </cell>
          <cell r="AD1179">
            <v>0</v>
          </cell>
          <cell r="AE1179">
            <v>0</v>
          </cell>
          <cell r="AF1179">
            <v>0</v>
          </cell>
          <cell r="AG1179">
            <v>0</v>
          </cell>
          <cell r="AH1179" t="str">
            <v/>
          </cell>
          <cell r="AI1179" t="str">
            <v/>
          </cell>
          <cell r="AJ1179" t="str">
            <v/>
          </cell>
          <cell r="AK1179" t="str">
            <v/>
          </cell>
          <cell r="AL1179" t="str">
            <v/>
          </cell>
          <cell r="AM1179" t="str">
            <v/>
          </cell>
          <cell r="AN1179" t="str">
            <v/>
          </cell>
          <cell r="AO1179" t="str">
            <v/>
          </cell>
          <cell r="AP1179" t="str">
            <v/>
          </cell>
          <cell r="AQ1179" t="str">
            <v/>
          </cell>
          <cell r="AR1179" t="str">
            <v/>
          </cell>
          <cell r="AS1179" t="str">
            <v/>
          </cell>
          <cell r="AT1179" t="str">
            <v/>
          </cell>
          <cell r="AU1179" t="str">
            <v/>
          </cell>
          <cell r="AV1179" t="str">
            <v/>
          </cell>
          <cell r="AW1179" t="str">
            <v/>
          </cell>
          <cell r="AX1179" t="str">
            <v/>
          </cell>
          <cell r="AY1179" t="str">
            <v/>
          </cell>
          <cell r="AZ1179" t="str">
            <v/>
          </cell>
          <cell r="BA1179" t="str">
            <v/>
          </cell>
          <cell r="BB1179" t="str">
            <v/>
          </cell>
          <cell r="BC1179" t="str">
            <v/>
          </cell>
        </row>
        <row r="1180">
          <cell r="B1180" t="str">
            <v>XGUCO - Air</v>
          </cell>
          <cell r="C1180">
            <v>0</v>
          </cell>
          <cell r="D1180">
            <v>0</v>
          </cell>
          <cell r="E1180">
            <v>0</v>
          </cell>
          <cell r="F1180">
            <v>0</v>
          </cell>
          <cell r="G1180">
            <v>0</v>
          </cell>
          <cell r="H1180">
            <v>0</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cell r="V1180">
            <v>0</v>
          </cell>
          <cell r="W1180">
            <v>0</v>
          </cell>
          <cell r="X1180">
            <v>0</v>
          </cell>
          <cell r="Y1180">
            <v>0</v>
          </cell>
          <cell r="Z1180">
            <v>0</v>
          </cell>
          <cell r="AA1180">
            <v>0</v>
          </cell>
          <cell r="AB1180">
            <v>0</v>
          </cell>
          <cell r="AC1180">
            <v>0</v>
          </cell>
          <cell r="AD1180">
            <v>0</v>
          </cell>
          <cell r="AE1180">
            <v>0</v>
          </cell>
          <cell r="AF1180">
            <v>0</v>
          </cell>
          <cell r="AG1180">
            <v>0</v>
          </cell>
          <cell r="AH1180" t="str">
            <v/>
          </cell>
          <cell r="AI1180" t="str">
            <v/>
          </cell>
          <cell r="AJ1180" t="str">
            <v/>
          </cell>
          <cell r="AK1180" t="str">
            <v/>
          </cell>
          <cell r="AL1180" t="str">
            <v/>
          </cell>
          <cell r="AM1180" t="str">
            <v/>
          </cell>
          <cell r="AN1180" t="str">
            <v/>
          </cell>
          <cell r="AO1180" t="str">
            <v/>
          </cell>
          <cell r="AP1180" t="str">
            <v/>
          </cell>
          <cell r="AQ1180" t="str">
            <v/>
          </cell>
          <cell r="AR1180" t="str">
            <v/>
          </cell>
          <cell r="AS1180" t="str">
            <v/>
          </cell>
          <cell r="AT1180" t="str">
            <v/>
          </cell>
          <cell r="AU1180" t="str">
            <v/>
          </cell>
          <cell r="AV1180" t="str">
            <v/>
          </cell>
          <cell r="AW1180" t="str">
            <v/>
          </cell>
          <cell r="AX1180" t="str">
            <v/>
          </cell>
          <cell r="AY1180" t="str">
            <v/>
          </cell>
          <cell r="AZ1180" t="str">
            <v/>
          </cell>
          <cell r="BA1180" t="str">
            <v/>
          </cell>
          <cell r="BB1180" t="str">
            <v/>
          </cell>
          <cell r="BC1180" t="str">
            <v/>
          </cell>
        </row>
        <row r="1181">
          <cell r="B1181" t="str">
            <v>XGUCO - Sea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cell r="S1181">
            <v>0</v>
          </cell>
          <cell r="T1181">
            <v>0</v>
          </cell>
          <cell r="U1181">
            <v>0</v>
          </cell>
          <cell r="V1181">
            <v>0</v>
          </cell>
          <cell r="W1181">
            <v>0</v>
          </cell>
          <cell r="X1181">
            <v>0</v>
          </cell>
          <cell r="Y1181">
            <v>0</v>
          </cell>
          <cell r="Z1181">
            <v>0</v>
          </cell>
          <cell r="AA1181">
            <v>0</v>
          </cell>
          <cell r="AB1181">
            <v>0</v>
          </cell>
          <cell r="AC1181">
            <v>0</v>
          </cell>
          <cell r="AD1181">
            <v>0</v>
          </cell>
          <cell r="AE1181">
            <v>0</v>
          </cell>
          <cell r="AF1181">
            <v>0</v>
          </cell>
          <cell r="AG1181">
            <v>0</v>
          </cell>
          <cell r="AH1181" t="str">
            <v/>
          </cell>
          <cell r="AI1181" t="str">
            <v/>
          </cell>
          <cell r="AJ1181" t="str">
            <v/>
          </cell>
          <cell r="AK1181" t="str">
            <v/>
          </cell>
          <cell r="AL1181" t="str">
            <v/>
          </cell>
          <cell r="AM1181" t="str">
            <v/>
          </cell>
          <cell r="AN1181" t="str">
            <v/>
          </cell>
          <cell r="AO1181" t="str">
            <v/>
          </cell>
          <cell r="AP1181" t="str">
            <v/>
          </cell>
          <cell r="AQ1181" t="str">
            <v/>
          </cell>
          <cell r="AR1181" t="str">
            <v/>
          </cell>
          <cell r="AS1181" t="str">
            <v/>
          </cell>
          <cell r="AT1181" t="str">
            <v/>
          </cell>
          <cell r="AU1181" t="str">
            <v/>
          </cell>
          <cell r="AV1181" t="str">
            <v/>
          </cell>
          <cell r="AW1181" t="str">
            <v/>
          </cell>
          <cell r="AX1181" t="str">
            <v/>
          </cell>
          <cell r="AY1181" t="str">
            <v/>
          </cell>
          <cell r="AZ1181" t="str">
            <v/>
          </cell>
          <cell r="BA1181" t="str">
            <v/>
          </cell>
          <cell r="BB1181" t="str">
            <v/>
          </cell>
          <cell r="BC1181" t="str">
            <v/>
          </cell>
        </row>
        <row r="1182">
          <cell r="B1182" t="str">
            <v>XGUTL - Air</v>
          </cell>
          <cell r="C1182">
            <v>0</v>
          </cell>
          <cell r="D1182">
            <v>0</v>
          </cell>
          <cell r="E1182">
            <v>0</v>
          </cell>
          <cell r="F1182">
            <v>0</v>
          </cell>
          <cell r="G1182">
            <v>0</v>
          </cell>
          <cell r="H1182">
            <v>0</v>
          </cell>
          <cell r="I1182">
            <v>0</v>
          </cell>
          <cell r="J1182">
            <v>0</v>
          </cell>
          <cell r="K1182">
            <v>0</v>
          </cell>
          <cell r="L1182">
            <v>0</v>
          </cell>
          <cell r="M1182">
            <v>0</v>
          </cell>
          <cell r="N1182">
            <v>0</v>
          </cell>
          <cell r="O1182">
            <v>0</v>
          </cell>
          <cell r="P1182">
            <v>0</v>
          </cell>
          <cell r="Q1182">
            <v>0</v>
          </cell>
          <cell r="R1182">
            <v>0</v>
          </cell>
          <cell r="S1182">
            <v>0</v>
          </cell>
          <cell r="T1182">
            <v>0</v>
          </cell>
          <cell r="U1182">
            <v>0</v>
          </cell>
          <cell r="V1182">
            <v>0</v>
          </cell>
          <cell r="W1182">
            <v>0</v>
          </cell>
          <cell r="X1182">
            <v>0</v>
          </cell>
          <cell r="Y1182">
            <v>0</v>
          </cell>
          <cell r="Z1182">
            <v>0</v>
          </cell>
          <cell r="AA1182">
            <v>0</v>
          </cell>
          <cell r="AB1182">
            <v>0</v>
          </cell>
          <cell r="AC1182">
            <v>0</v>
          </cell>
          <cell r="AD1182">
            <v>0</v>
          </cell>
          <cell r="AE1182">
            <v>0</v>
          </cell>
          <cell r="AF1182">
            <v>0</v>
          </cell>
          <cell r="AG1182">
            <v>0</v>
          </cell>
          <cell r="AH1182" t="str">
            <v/>
          </cell>
          <cell r="AI1182" t="str">
            <v/>
          </cell>
          <cell r="AJ1182" t="str">
            <v/>
          </cell>
          <cell r="AK1182" t="str">
            <v/>
          </cell>
          <cell r="AL1182" t="str">
            <v/>
          </cell>
          <cell r="AM1182" t="str">
            <v/>
          </cell>
          <cell r="AN1182" t="str">
            <v/>
          </cell>
          <cell r="AO1182" t="str">
            <v/>
          </cell>
          <cell r="AP1182" t="str">
            <v/>
          </cell>
          <cell r="AQ1182" t="str">
            <v/>
          </cell>
          <cell r="AR1182" t="str">
            <v/>
          </cell>
          <cell r="AS1182" t="str">
            <v/>
          </cell>
          <cell r="AT1182" t="str">
            <v/>
          </cell>
          <cell r="AU1182" t="str">
            <v/>
          </cell>
          <cell r="AV1182" t="str">
            <v/>
          </cell>
          <cell r="AW1182" t="str">
            <v/>
          </cell>
          <cell r="AX1182" t="str">
            <v/>
          </cell>
          <cell r="AY1182" t="str">
            <v/>
          </cell>
          <cell r="AZ1182" t="str">
            <v/>
          </cell>
          <cell r="BA1182" t="str">
            <v/>
          </cell>
          <cell r="BB1182" t="str">
            <v/>
          </cell>
          <cell r="BC1182" t="str">
            <v/>
          </cell>
        </row>
        <row r="1183">
          <cell r="B1183" t="str">
            <v>XGUTL - Sea</v>
          </cell>
          <cell r="C1183">
            <v>0</v>
          </cell>
          <cell r="D1183">
            <v>0</v>
          </cell>
          <cell r="E1183">
            <v>0</v>
          </cell>
          <cell r="F1183">
            <v>0</v>
          </cell>
          <cell r="G1183">
            <v>0</v>
          </cell>
          <cell r="H1183">
            <v>0</v>
          </cell>
          <cell r="I1183">
            <v>0</v>
          </cell>
          <cell r="J1183">
            <v>0</v>
          </cell>
          <cell r="K1183">
            <v>0</v>
          </cell>
          <cell r="L1183">
            <v>0</v>
          </cell>
          <cell r="M1183">
            <v>0</v>
          </cell>
          <cell r="N1183">
            <v>0</v>
          </cell>
          <cell r="O1183">
            <v>0</v>
          </cell>
          <cell r="P1183">
            <v>0</v>
          </cell>
          <cell r="Q1183">
            <v>0</v>
          </cell>
          <cell r="R1183">
            <v>0</v>
          </cell>
          <cell r="S1183">
            <v>0</v>
          </cell>
          <cell r="T1183">
            <v>0</v>
          </cell>
          <cell r="U1183">
            <v>0</v>
          </cell>
          <cell r="V1183">
            <v>0</v>
          </cell>
          <cell r="W1183">
            <v>0</v>
          </cell>
          <cell r="X1183">
            <v>0</v>
          </cell>
          <cell r="Y1183">
            <v>0</v>
          </cell>
          <cell r="Z1183">
            <v>0</v>
          </cell>
          <cell r="AA1183">
            <v>0</v>
          </cell>
          <cell r="AB1183">
            <v>0</v>
          </cell>
          <cell r="AC1183">
            <v>0</v>
          </cell>
          <cell r="AD1183">
            <v>0</v>
          </cell>
          <cell r="AE1183">
            <v>0</v>
          </cell>
          <cell r="AF1183">
            <v>0</v>
          </cell>
          <cell r="AG1183">
            <v>0</v>
          </cell>
          <cell r="AH1183" t="str">
            <v/>
          </cell>
          <cell r="AI1183" t="str">
            <v/>
          </cell>
          <cell r="AJ1183" t="str">
            <v/>
          </cell>
          <cell r="AK1183" t="str">
            <v/>
          </cell>
          <cell r="AL1183" t="str">
            <v/>
          </cell>
          <cell r="AM1183" t="str">
            <v/>
          </cell>
          <cell r="AN1183" t="str">
            <v/>
          </cell>
          <cell r="AO1183" t="str">
            <v/>
          </cell>
          <cell r="AP1183" t="str">
            <v/>
          </cell>
          <cell r="AQ1183" t="str">
            <v/>
          </cell>
          <cell r="AR1183" t="str">
            <v/>
          </cell>
          <cell r="AS1183" t="str">
            <v/>
          </cell>
          <cell r="AT1183" t="str">
            <v/>
          </cell>
          <cell r="AU1183" t="str">
            <v/>
          </cell>
          <cell r="AV1183" t="str">
            <v/>
          </cell>
          <cell r="AW1183" t="str">
            <v/>
          </cell>
          <cell r="AX1183" t="str">
            <v/>
          </cell>
          <cell r="AY1183" t="str">
            <v/>
          </cell>
          <cell r="AZ1183" t="str">
            <v/>
          </cell>
          <cell r="BA1183" t="str">
            <v/>
          </cell>
          <cell r="BB1183" t="str">
            <v/>
          </cell>
          <cell r="BC1183" t="str">
            <v/>
          </cell>
        </row>
        <row r="1184">
          <cell r="B1184" t="str">
            <v>XHAGL - Air</v>
          </cell>
          <cell r="C1184">
            <v>0</v>
          </cell>
          <cell r="D1184">
            <v>0</v>
          </cell>
          <cell r="E1184">
            <v>0</v>
          </cell>
          <cell r="F1184">
            <v>0</v>
          </cell>
          <cell r="G1184">
            <v>0</v>
          </cell>
          <cell r="H1184">
            <v>0</v>
          </cell>
          <cell r="I1184">
            <v>0</v>
          </cell>
          <cell r="J1184">
            <v>0</v>
          </cell>
          <cell r="K1184">
            <v>0</v>
          </cell>
          <cell r="L1184">
            <v>0</v>
          </cell>
          <cell r="M1184">
            <v>0</v>
          </cell>
          <cell r="N1184">
            <v>0</v>
          </cell>
          <cell r="O1184">
            <v>0</v>
          </cell>
          <cell r="P1184">
            <v>0</v>
          </cell>
          <cell r="Q1184">
            <v>0</v>
          </cell>
          <cell r="R1184">
            <v>0</v>
          </cell>
          <cell r="S1184">
            <v>0</v>
          </cell>
          <cell r="T1184">
            <v>0</v>
          </cell>
          <cell r="U1184">
            <v>0</v>
          </cell>
          <cell r="V1184">
            <v>0</v>
          </cell>
          <cell r="W1184">
            <v>0</v>
          </cell>
          <cell r="X1184">
            <v>0</v>
          </cell>
          <cell r="Y1184">
            <v>0</v>
          </cell>
          <cell r="Z1184">
            <v>0</v>
          </cell>
          <cell r="AA1184">
            <v>0</v>
          </cell>
          <cell r="AB1184">
            <v>0</v>
          </cell>
          <cell r="AC1184">
            <v>0</v>
          </cell>
          <cell r="AD1184">
            <v>0</v>
          </cell>
          <cell r="AE1184">
            <v>0</v>
          </cell>
          <cell r="AF1184">
            <v>0</v>
          </cell>
          <cell r="AG1184">
            <v>0</v>
          </cell>
          <cell r="AH1184" t="str">
            <v/>
          </cell>
          <cell r="AI1184" t="str">
            <v/>
          </cell>
          <cell r="AJ1184" t="str">
            <v/>
          </cell>
          <cell r="AK1184" t="str">
            <v/>
          </cell>
          <cell r="AL1184" t="str">
            <v/>
          </cell>
          <cell r="AM1184" t="str">
            <v/>
          </cell>
          <cell r="AN1184" t="str">
            <v/>
          </cell>
          <cell r="AO1184" t="str">
            <v/>
          </cell>
          <cell r="AP1184" t="str">
            <v/>
          </cell>
          <cell r="AQ1184" t="str">
            <v/>
          </cell>
          <cell r="AR1184" t="str">
            <v/>
          </cell>
          <cell r="AS1184" t="str">
            <v/>
          </cell>
          <cell r="AT1184" t="str">
            <v/>
          </cell>
          <cell r="AU1184" t="str">
            <v/>
          </cell>
          <cell r="AV1184" t="str">
            <v/>
          </cell>
          <cell r="AW1184" t="str">
            <v/>
          </cell>
          <cell r="AX1184" t="str">
            <v/>
          </cell>
          <cell r="AY1184" t="str">
            <v/>
          </cell>
          <cell r="AZ1184" t="str">
            <v/>
          </cell>
          <cell r="BA1184" t="str">
            <v/>
          </cell>
          <cell r="BB1184" t="str">
            <v/>
          </cell>
          <cell r="BC1184" t="str">
            <v/>
          </cell>
        </row>
        <row r="1185">
          <cell r="B1185" t="str">
            <v>XHAGL - Sea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cell r="S1185">
            <v>0</v>
          </cell>
          <cell r="T1185">
            <v>0</v>
          </cell>
          <cell r="U1185">
            <v>0</v>
          </cell>
          <cell r="V1185">
            <v>0</v>
          </cell>
          <cell r="W1185">
            <v>0</v>
          </cell>
          <cell r="X1185">
            <v>0</v>
          </cell>
          <cell r="Y1185">
            <v>0</v>
          </cell>
          <cell r="Z1185">
            <v>0</v>
          </cell>
          <cell r="AA1185">
            <v>0</v>
          </cell>
          <cell r="AB1185">
            <v>0</v>
          </cell>
          <cell r="AC1185">
            <v>0</v>
          </cell>
          <cell r="AD1185">
            <v>0</v>
          </cell>
          <cell r="AE1185">
            <v>0</v>
          </cell>
          <cell r="AF1185">
            <v>0</v>
          </cell>
          <cell r="AG1185">
            <v>0</v>
          </cell>
          <cell r="AH1185" t="str">
            <v/>
          </cell>
          <cell r="AI1185" t="str">
            <v/>
          </cell>
          <cell r="AJ1185" t="str">
            <v/>
          </cell>
          <cell r="AK1185" t="str">
            <v/>
          </cell>
          <cell r="AL1185" t="str">
            <v/>
          </cell>
          <cell r="AM1185" t="str">
            <v/>
          </cell>
          <cell r="AN1185" t="str">
            <v/>
          </cell>
          <cell r="AO1185" t="str">
            <v/>
          </cell>
          <cell r="AP1185" t="str">
            <v/>
          </cell>
          <cell r="AQ1185" t="str">
            <v/>
          </cell>
          <cell r="AR1185" t="str">
            <v/>
          </cell>
          <cell r="AS1185" t="str">
            <v/>
          </cell>
          <cell r="AT1185" t="str">
            <v/>
          </cell>
          <cell r="AU1185" t="str">
            <v/>
          </cell>
          <cell r="AV1185" t="str">
            <v/>
          </cell>
          <cell r="AW1185" t="str">
            <v/>
          </cell>
          <cell r="AX1185" t="str">
            <v/>
          </cell>
          <cell r="AY1185" t="str">
            <v/>
          </cell>
          <cell r="AZ1185" t="str">
            <v/>
          </cell>
          <cell r="BA1185" t="str">
            <v/>
          </cell>
          <cell r="BB1185" t="str">
            <v/>
          </cell>
          <cell r="BC1185" t="str">
            <v/>
          </cell>
        </row>
        <row r="1186">
          <cell r="B1186" t="str">
            <v>XHBIL - Air</v>
          </cell>
          <cell r="C1186">
            <v>0</v>
          </cell>
          <cell r="D1186">
            <v>0</v>
          </cell>
          <cell r="E1186">
            <v>0</v>
          </cell>
          <cell r="F1186">
            <v>0</v>
          </cell>
          <cell r="G1186">
            <v>0</v>
          </cell>
          <cell r="H1186">
            <v>0</v>
          </cell>
          <cell r="I1186">
            <v>0</v>
          </cell>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0</v>
          </cell>
          <cell r="Y1186">
            <v>0</v>
          </cell>
          <cell r="Z1186">
            <v>0</v>
          </cell>
          <cell r="AA1186">
            <v>0</v>
          </cell>
          <cell r="AB1186">
            <v>0</v>
          </cell>
          <cell r="AC1186">
            <v>0</v>
          </cell>
          <cell r="AD1186">
            <v>0</v>
          </cell>
          <cell r="AE1186">
            <v>0</v>
          </cell>
          <cell r="AF1186">
            <v>0</v>
          </cell>
          <cell r="AG1186">
            <v>0</v>
          </cell>
          <cell r="AH1186" t="str">
            <v/>
          </cell>
          <cell r="AI1186" t="str">
            <v/>
          </cell>
          <cell r="AJ1186" t="str">
            <v/>
          </cell>
          <cell r="AK1186" t="str">
            <v/>
          </cell>
          <cell r="AL1186" t="str">
            <v/>
          </cell>
          <cell r="AM1186" t="str">
            <v/>
          </cell>
          <cell r="AN1186" t="str">
            <v/>
          </cell>
          <cell r="AO1186" t="str">
            <v/>
          </cell>
          <cell r="AP1186" t="str">
            <v/>
          </cell>
          <cell r="AQ1186" t="str">
            <v/>
          </cell>
          <cell r="AR1186" t="str">
            <v/>
          </cell>
          <cell r="AS1186" t="str">
            <v/>
          </cell>
          <cell r="AT1186" t="str">
            <v/>
          </cell>
          <cell r="AU1186" t="str">
            <v/>
          </cell>
          <cell r="AV1186" t="str">
            <v/>
          </cell>
          <cell r="AW1186" t="str">
            <v/>
          </cell>
          <cell r="AX1186" t="str">
            <v/>
          </cell>
          <cell r="AY1186" t="str">
            <v/>
          </cell>
          <cell r="AZ1186" t="str">
            <v/>
          </cell>
          <cell r="BA1186" t="str">
            <v/>
          </cell>
          <cell r="BB1186" t="str">
            <v/>
          </cell>
          <cell r="BC1186" t="str">
            <v/>
          </cell>
        </row>
        <row r="1187">
          <cell r="B1187" t="str">
            <v>XHBIL - Sea</v>
          </cell>
          <cell r="C1187">
            <v>0</v>
          </cell>
          <cell r="D1187">
            <v>1</v>
          </cell>
          <cell r="E1187">
            <v>0</v>
          </cell>
          <cell r="F1187">
            <v>0</v>
          </cell>
          <cell r="G1187">
            <v>0</v>
          </cell>
          <cell r="H1187">
            <v>0</v>
          </cell>
          <cell r="I1187">
            <v>1</v>
          </cell>
          <cell r="J1187">
            <v>1</v>
          </cell>
          <cell r="K1187">
            <v>0</v>
          </cell>
          <cell r="L1187">
            <v>0</v>
          </cell>
          <cell r="M1187">
            <v>0</v>
          </cell>
          <cell r="N1187">
            <v>1</v>
          </cell>
          <cell r="O1187">
            <v>0</v>
          </cell>
          <cell r="P1187">
            <v>0</v>
          </cell>
          <cell r="Q1187">
            <v>0</v>
          </cell>
          <cell r="R1187">
            <v>0</v>
          </cell>
          <cell r="S1187">
            <v>1</v>
          </cell>
          <cell r="T1187">
            <v>0</v>
          </cell>
          <cell r="U1187">
            <v>0</v>
          </cell>
          <cell r="V1187">
            <v>0</v>
          </cell>
          <cell r="W1187">
            <v>0</v>
          </cell>
          <cell r="X1187">
            <v>0</v>
          </cell>
          <cell r="Y1187">
            <v>0</v>
          </cell>
          <cell r="Z1187">
            <v>0</v>
          </cell>
          <cell r="AA1187">
            <v>0</v>
          </cell>
          <cell r="AB1187">
            <v>0</v>
          </cell>
          <cell r="AC1187">
            <v>0</v>
          </cell>
          <cell r="AD1187">
            <v>0</v>
          </cell>
          <cell r="AE1187">
            <v>0</v>
          </cell>
          <cell r="AF1187">
            <v>0</v>
          </cell>
          <cell r="AG1187">
            <v>1</v>
          </cell>
          <cell r="AH1187" t="str">
            <v/>
          </cell>
          <cell r="AI1187" t="str">
            <v/>
          </cell>
          <cell r="AJ1187" t="str">
            <v/>
          </cell>
          <cell r="AK1187" t="str">
            <v/>
          </cell>
          <cell r="AL1187" t="str">
            <v/>
          </cell>
          <cell r="AM1187" t="str">
            <v/>
          </cell>
          <cell r="AN1187" t="str">
            <v/>
          </cell>
          <cell r="AO1187" t="str">
            <v/>
          </cell>
          <cell r="AP1187" t="str">
            <v/>
          </cell>
          <cell r="AQ1187" t="str">
            <v/>
          </cell>
          <cell r="AR1187" t="str">
            <v/>
          </cell>
          <cell r="AS1187" t="str">
            <v/>
          </cell>
          <cell r="AT1187" t="str">
            <v/>
          </cell>
          <cell r="AU1187" t="str">
            <v/>
          </cell>
          <cell r="AV1187" t="str">
            <v/>
          </cell>
          <cell r="AW1187" t="str">
            <v/>
          </cell>
          <cell r="AX1187" t="str">
            <v/>
          </cell>
          <cell r="AY1187" t="str">
            <v/>
          </cell>
          <cell r="AZ1187" t="str">
            <v/>
          </cell>
          <cell r="BA1187" t="str">
            <v/>
          </cell>
          <cell r="BB1187" t="str">
            <v/>
          </cell>
          <cell r="BC1187" t="str">
            <v/>
          </cell>
        </row>
        <row r="1188">
          <cell r="B1188" t="str">
            <v>XIDSA - Air</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cell r="S1188">
            <v>0</v>
          </cell>
          <cell r="T1188">
            <v>0</v>
          </cell>
          <cell r="U1188">
            <v>0</v>
          </cell>
          <cell r="V1188">
            <v>0</v>
          </cell>
          <cell r="W1188">
            <v>0</v>
          </cell>
          <cell r="X1188">
            <v>0</v>
          </cell>
          <cell r="Y1188">
            <v>0</v>
          </cell>
          <cell r="Z1188">
            <v>0</v>
          </cell>
          <cell r="AA1188">
            <v>0</v>
          </cell>
          <cell r="AB1188">
            <v>0</v>
          </cell>
          <cell r="AC1188">
            <v>0</v>
          </cell>
          <cell r="AD1188">
            <v>0</v>
          </cell>
          <cell r="AE1188">
            <v>0</v>
          </cell>
          <cell r="AF1188">
            <v>0</v>
          </cell>
          <cell r="AG1188">
            <v>0</v>
          </cell>
          <cell r="AH1188" t="str">
            <v/>
          </cell>
          <cell r="AI1188" t="str">
            <v/>
          </cell>
          <cell r="AJ1188" t="str">
            <v/>
          </cell>
          <cell r="AK1188" t="str">
            <v/>
          </cell>
          <cell r="AL1188" t="str">
            <v/>
          </cell>
          <cell r="AM1188" t="str">
            <v/>
          </cell>
          <cell r="AN1188" t="str">
            <v/>
          </cell>
          <cell r="AO1188" t="str">
            <v/>
          </cell>
          <cell r="AP1188" t="str">
            <v/>
          </cell>
          <cell r="AQ1188" t="str">
            <v/>
          </cell>
          <cell r="AR1188" t="str">
            <v/>
          </cell>
          <cell r="AS1188" t="str">
            <v/>
          </cell>
          <cell r="AT1188" t="str">
            <v/>
          </cell>
          <cell r="AU1188" t="str">
            <v/>
          </cell>
          <cell r="AV1188" t="str">
            <v/>
          </cell>
          <cell r="AW1188" t="str">
            <v/>
          </cell>
          <cell r="AX1188" t="str">
            <v/>
          </cell>
          <cell r="AY1188" t="str">
            <v/>
          </cell>
          <cell r="AZ1188" t="str">
            <v/>
          </cell>
          <cell r="BA1188" t="str">
            <v/>
          </cell>
          <cell r="BB1188" t="str">
            <v/>
          </cell>
          <cell r="BC1188" t="str">
            <v/>
          </cell>
        </row>
        <row r="1189">
          <cell r="B1189" t="str">
            <v>XIDSA - Sea</v>
          </cell>
          <cell r="C1189">
            <v>0</v>
          </cell>
          <cell r="D1189">
            <v>0</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cell r="AD1189">
            <v>0</v>
          </cell>
          <cell r="AE1189">
            <v>0</v>
          </cell>
          <cell r="AF1189">
            <v>0</v>
          </cell>
          <cell r="AG1189">
            <v>0</v>
          </cell>
          <cell r="AH1189" t="str">
            <v/>
          </cell>
          <cell r="AI1189" t="str">
            <v/>
          </cell>
          <cell r="AJ1189" t="str">
            <v/>
          </cell>
          <cell r="AK1189" t="str">
            <v/>
          </cell>
          <cell r="AL1189" t="str">
            <v/>
          </cell>
          <cell r="AM1189" t="str">
            <v/>
          </cell>
          <cell r="AN1189" t="str">
            <v/>
          </cell>
          <cell r="AO1189" t="str">
            <v/>
          </cell>
          <cell r="AP1189" t="str">
            <v/>
          </cell>
          <cell r="AQ1189" t="str">
            <v/>
          </cell>
          <cell r="AR1189" t="str">
            <v/>
          </cell>
          <cell r="AS1189" t="str">
            <v/>
          </cell>
          <cell r="AT1189" t="str">
            <v/>
          </cell>
          <cell r="AU1189" t="str">
            <v/>
          </cell>
          <cell r="AV1189" t="str">
            <v/>
          </cell>
          <cell r="AW1189" t="str">
            <v/>
          </cell>
          <cell r="AX1189" t="str">
            <v/>
          </cell>
          <cell r="AY1189" t="str">
            <v/>
          </cell>
          <cell r="AZ1189" t="str">
            <v/>
          </cell>
          <cell r="BA1189" t="str">
            <v/>
          </cell>
          <cell r="BB1189" t="str">
            <v/>
          </cell>
          <cell r="BC1189" t="str">
            <v/>
          </cell>
        </row>
        <row r="1190">
          <cell r="B1190" t="str">
            <v>XIGDG - Air</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cell r="S1190">
            <v>0</v>
          </cell>
          <cell r="T1190">
            <v>0</v>
          </cell>
          <cell r="U1190">
            <v>0</v>
          </cell>
          <cell r="V1190">
            <v>0</v>
          </cell>
          <cell r="W1190">
            <v>0</v>
          </cell>
          <cell r="X1190">
            <v>0</v>
          </cell>
          <cell r="Y1190">
            <v>0</v>
          </cell>
          <cell r="Z1190">
            <v>0</v>
          </cell>
          <cell r="AA1190">
            <v>0</v>
          </cell>
          <cell r="AB1190">
            <v>0</v>
          </cell>
          <cell r="AC1190">
            <v>0</v>
          </cell>
          <cell r="AD1190">
            <v>0</v>
          </cell>
          <cell r="AE1190">
            <v>0</v>
          </cell>
          <cell r="AF1190">
            <v>0</v>
          </cell>
          <cell r="AG1190">
            <v>0</v>
          </cell>
          <cell r="AH1190" t="str">
            <v/>
          </cell>
          <cell r="AI1190" t="str">
            <v/>
          </cell>
          <cell r="AJ1190" t="str">
            <v/>
          </cell>
          <cell r="AK1190" t="str">
            <v/>
          </cell>
          <cell r="AL1190" t="str">
            <v/>
          </cell>
          <cell r="AM1190" t="str">
            <v/>
          </cell>
          <cell r="AN1190" t="str">
            <v/>
          </cell>
          <cell r="AO1190" t="str">
            <v/>
          </cell>
          <cell r="AP1190" t="str">
            <v/>
          </cell>
          <cell r="AQ1190" t="str">
            <v/>
          </cell>
          <cell r="AR1190" t="str">
            <v/>
          </cell>
          <cell r="AS1190" t="str">
            <v/>
          </cell>
          <cell r="AT1190" t="str">
            <v/>
          </cell>
          <cell r="AU1190" t="str">
            <v/>
          </cell>
          <cell r="AV1190" t="str">
            <v/>
          </cell>
          <cell r="AW1190" t="str">
            <v/>
          </cell>
          <cell r="AX1190" t="str">
            <v/>
          </cell>
          <cell r="AY1190" t="str">
            <v/>
          </cell>
          <cell r="AZ1190" t="str">
            <v/>
          </cell>
          <cell r="BA1190" t="str">
            <v/>
          </cell>
          <cell r="BB1190" t="str">
            <v/>
          </cell>
          <cell r="BC1190" t="str">
            <v/>
          </cell>
        </row>
        <row r="1191">
          <cell r="B1191" t="str">
            <v>XIGDG - Sea</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0</v>
          </cell>
          <cell r="AC1191">
            <v>0</v>
          </cell>
          <cell r="AD1191">
            <v>0</v>
          </cell>
          <cell r="AE1191">
            <v>0</v>
          </cell>
          <cell r="AF1191">
            <v>0</v>
          </cell>
          <cell r="AG1191">
            <v>0</v>
          </cell>
          <cell r="AH1191" t="str">
            <v/>
          </cell>
          <cell r="AI1191" t="str">
            <v/>
          </cell>
          <cell r="AJ1191" t="str">
            <v/>
          </cell>
          <cell r="AK1191" t="str">
            <v/>
          </cell>
          <cell r="AL1191" t="str">
            <v/>
          </cell>
          <cell r="AM1191" t="str">
            <v/>
          </cell>
          <cell r="AN1191" t="str">
            <v/>
          </cell>
          <cell r="AO1191" t="str">
            <v/>
          </cell>
          <cell r="AP1191" t="str">
            <v/>
          </cell>
          <cell r="AQ1191" t="str">
            <v/>
          </cell>
          <cell r="AR1191" t="str">
            <v/>
          </cell>
          <cell r="AS1191" t="str">
            <v/>
          </cell>
          <cell r="AT1191" t="str">
            <v/>
          </cell>
          <cell r="AU1191" t="str">
            <v/>
          </cell>
          <cell r="AV1191" t="str">
            <v/>
          </cell>
          <cell r="AW1191" t="str">
            <v/>
          </cell>
          <cell r="AX1191" t="str">
            <v/>
          </cell>
          <cell r="AY1191" t="str">
            <v/>
          </cell>
          <cell r="AZ1191" t="str">
            <v/>
          </cell>
          <cell r="BA1191" t="str">
            <v/>
          </cell>
          <cell r="BB1191" t="str">
            <v/>
          </cell>
          <cell r="BC1191" t="str">
            <v/>
          </cell>
        </row>
        <row r="1192">
          <cell r="B1192" t="str">
            <v>XIGPO - Air</v>
          </cell>
          <cell r="C1192">
            <v>0</v>
          </cell>
          <cell r="D1192">
            <v>0</v>
          </cell>
          <cell r="E1192">
            <v>0</v>
          </cell>
          <cell r="F1192">
            <v>0</v>
          </cell>
          <cell r="G1192">
            <v>0</v>
          </cell>
          <cell r="H1192">
            <v>0</v>
          </cell>
          <cell r="I1192">
            <v>0</v>
          </cell>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0</v>
          </cell>
          <cell r="AD1192">
            <v>0</v>
          </cell>
          <cell r="AE1192">
            <v>0</v>
          </cell>
          <cell r="AF1192">
            <v>0</v>
          </cell>
          <cell r="AG1192">
            <v>0</v>
          </cell>
          <cell r="AH1192" t="str">
            <v/>
          </cell>
          <cell r="AI1192" t="str">
            <v/>
          </cell>
          <cell r="AJ1192" t="str">
            <v/>
          </cell>
          <cell r="AK1192" t="str">
            <v/>
          </cell>
          <cell r="AL1192" t="str">
            <v/>
          </cell>
          <cell r="AM1192" t="str">
            <v/>
          </cell>
          <cell r="AN1192" t="str">
            <v/>
          </cell>
          <cell r="AO1192" t="str">
            <v/>
          </cell>
          <cell r="AP1192" t="str">
            <v/>
          </cell>
          <cell r="AQ1192" t="str">
            <v/>
          </cell>
          <cell r="AR1192" t="str">
            <v/>
          </cell>
          <cell r="AS1192" t="str">
            <v/>
          </cell>
          <cell r="AT1192" t="str">
            <v/>
          </cell>
          <cell r="AU1192" t="str">
            <v/>
          </cell>
          <cell r="AV1192" t="str">
            <v/>
          </cell>
          <cell r="AW1192" t="str">
            <v/>
          </cell>
          <cell r="AX1192" t="str">
            <v/>
          </cell>
          <cell r="AY1192" t="str">
            <v/>
          </cell>
          <cell r="AZ1192" t="str">
            <v/>
          </cell>
          <cell r="BA1192" t="str">
            <v/>
          </cell>
          <cell r="BB1192" t="str">
            <v/>
          </cell>
          <cell r="BC1192" t="str">
            <v/>
          </cell>
        </row>
        <row r="1193">
          <cell r="B1193" t="str">
            <v>XIGPO - Sea</v>
          </cell>
          <cell r="C1193">
            <v>0</v>
          </cell>
          <cell r="D1193">
            <v>0</v>
          </cell>
          <cell r="E1193">
            <v>0</v>
          </cell>
          <cell r="F1193">
            <v>0</v>
          </cell>
          <cell r="G1193">
            <v>0</v>
          </cell>
          <cell r="H1193">
            <v>0</v>
          </cell>
          <cell r="I1193">
            <v>0</v>
          </cell>
          <cell r="J1193">
            <v>0</v>
          </cell>
          <cell r="K1193">
            <v>0</v>
          </cell>
          <cell r="L1193">
            <v>0</v>
          </cell>
          <cell r="M1193">
            <v>0</v>
          </cell>
          <cell r="N1193">
            <v>0</v>
          </cell>
          <cell r="O1193">
            <v>0</v>
          </cell>
          <cell r="P1193">
            <v>0</v>
          </cell>
          <cell r="Q1193">
            <v>0</v>
          </cell>
          <cell r="R1193">
            <v>0</v>
          </cell>
          <cell r="S1193">
            <v>0</v>
          </cell>
          <cell r="T1193">
            <v>0</v>
          </cell>
          <cell r="U1193">
            <v>0</v>
          </cell>
          <cell r="V1193">
            <v>0</v>
          </cell>
          <cell r="W1193">
            <v>0</v>
          </cell>
          <cell r="X1193">
            <v>0</v>
          </cell>
          <cell r="Y1193">
            <v>0</v>
          </cell>
          <cell r="Z1193">
            <v>0</v>
          </cell>
          <cell r="AA1193">
            <v>0</v>
          </cell>
          <cell r="AB1193">
            <v>0</v>
          </cell>
          <cell r="AC1193">
            <v>0</v>
          </cell>
          <cell r="AD1193">
            <v>0</v>
          </cell>
          <cell r="AE1193">
            <v>0</v>
          </cell>
          <cell r="AF1193">
            <v>0</v>
          </cell>
          <cell r="AG1193">
            <v>0</v>
          </cell>
          <cell r="AH1193" t="str">
            <v/>
          </cell>
          <cell r="AI1193" t="str">
            <v/>
          </cell>
          <cell r="AJ1193" t="str">
            <v/>
          </cell>
          <cell r="AK1193" t="str">
            <v/>
          </cell>
          <cell r="AL1193" t="str">
            <v/>
          </cell>
          <cell r="AM1193" t="str">
            <v/>
          </cell>
          <cell r="AN1193" t="str">
            <v/>
          </cell>
          <cell r="AO1193" t="str">
            <v/>
          </cell>
          <cell r="AP1193" t="str">
            <v/>
          </cell>
          <cell r="AQ1193" t="str">
            <v/>
          </cell>
          <cell r="AR1193" t="str">
            <v/>
          </cell>
          <cell r="AS1193" t="str">
            <v/>
          </cell>
          <cell r="AT1193" t="str">
            <v/>
          </cell>
          <cell r="AU1193" t="str">
            <v/>
          </cell>
          <cell r="AV1193" t="str">
            <v/>
          </cell>
          <cell r="AW1193" t="str">
            <v/>
          </cell>
          <cell r="AX1193" t="str">
            <v/>
          </cell>
          <cell r="AY1193" t="str">
            <v/>
          </cell>
          <cell r="AZ1193" t="str">
            <v/>
          </cell>
          <cell r="BA1193" t="str">
            <v/>
          </cell>
          <cell r="BB1193" t="str">
            <v/>
          </cell>
          <cell r="BC1193" t="str">
            <v/>
          </cell>
        </row>
        <row r="1194">
          <cell r="B1194" t="str">
            <v>XINMC - Air</v>
          </cell>
          <cell r="C1194">
            <v>0</v>
          </cell>
          <cell r="D1194">
            <v>0</v>
          </cell>
          <cell r="E1194">
            <v>0</v>
          </cell>
          <cell r="F1194">
            <v>0</v>
          </cell>
          <cell r="G1194">
            <v>0</v>
          </cell>
          <cell r="H1194">
            <v>0</v>
          </cell>
          <cell r="I1194">
            <v>0</v>
          </cell>
          <cell r="J1194">
            <v>0</v>
          </cell>
          <cell r="K1194">
            <v>0</v>
          </cell>
          <cell r="L1194">
            <v>0</v>
          </cell>
          <cell r="M1194">
            <v>0</v>
          </cell>
          <cell r="N1194">
            <v>0</v>
          </cell>
          <cell r="O1194">
            <v>0</v>
          </cell>
          <cell r="P1194">
            <v>0</v>
          </cell>
          <cell r="Q1194">
            <v>0</v>
          </cell>
          <cell r="R1194">
            <v>0</v>
          </cell>
          <cell r="S1194">
            <v>0</v>
          </cell>
          <cell r="T1194">
            <v>0</v>
          </cell>
          <cell r="U1194">
            <v>0</v>
          </cell>
          <cell r="V1194">
            <v>0</v>
          </cell>
          <cell r="W1194">
            <v>0</v>
          </cell>
          <cell r="X1194">
            <v>0</v>
          </cell>
          <cell r="Y1194">
            <v>0</v>
          </cell>
          <cell r="Z1194">
            <v>0</v>
          </cell>
          <cell r="AA1194">
            <v>0</v>
          </cell>
          <cell r="AB1194">
            <v>0</v>
          </cell>
          <cell r="AC1194">
            <v>0</v>
          </cell>
          <cell r="AD1194">
            <v>0</v>
          </cell>
          <cell r="AE1194">
            <v>0</v>
          </cell>
          <cell r="AF1194">
            <v>0</v>
          </cell>
          <cell r="AG1194">
            <v>0</v>
          </cell>
          <cell r="AH1194" t="str">
            <v/>
          </cell>
          <cell r="AI1194" t="str">
            <v/>
          </cell>
          <cell r="AJ1194" t="str">
            <v/>
          </cell>
          <cell r="AK1194" t="str">
            <v/>
          </cell>
          <cell r="AL1194" t="str">
            <v/>
          </cell>
          <cell r="AM1194" t="str">
            <v/>
          </cell>
          <cell r="AN1194" t="str">
            <v/>
          </cell>
          <cell r="AO1194" t="str">
            <v/>
          </cell>
          <cell r="AP1194" t="str">
            <v/>
          </cell>
          <cell r="AQ1194" t="str">
            <v/>
          </cell>
          <cell r="AR1194" t="str">
            <v/>
          </cell>
          <cell r="AS1194" t="str">
            <v/>
          </cell>
          <cell r="AT1194" t="str">
            <v/>
          </cell>
          <cell r="AU1194" t="str">
            <v/>
          </cell>
          <cell r="AV1194" t="str">
            <v/>
          </cell>
          <cell r="AW1194" t="str">
            <v/>
          </cell>
          <cell r="AX1194" t="str">
            <v/>
          </cell>
          <cell r="AY1194" t="str">
            <v/>
          </cell>
          <cell r="AZ1194" t="str">
            <v/>
          </cell>
          <cell r="BA1194" t="str">
            <v/>
          </cell>
          <cell r="BB1194" t="str">
            <v/>
          </cell>
          <cell r="BC1194" t="str">
            <v/>
          </cell>
        </row>
        <row r="1195">
          <cell r="B1195" t="str">
            <v>XINMC - Sea</v>
          </cell>
          <cell r="C1195">
            <v>0</v>
          </cell>
          <cell r="D1195">
            <v>0</v>
          </cell>
          <cell r="E1195">
            <v>0</v>
          </cell>
          <cell r="F1195">
            <v>0</v>
          </cell>
          <cell r="G1195">
            <v>0</v>
          </cell>
          <cell r="H1195">
            <v>0</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cell r="V1195">
            <v>0</v>
          </cell>
          <cell r="W1195">
            <v>0</v>
          </cell>
          <cell r="X1195">
            <v>0</v>
          </cell>
          <cell r="Y1195">
            <v>0</v>
          </cell>
          <cell r="Z1195">
            <v>0</v>
          </cell>
          <cell r="AA1195">
            <v>0</v>
          </cell>
          <cell r="AB1195">
            <v>0</v>
          </cell>
          <cell r="AC1195">
            <v>0</v>
          </cell>
          <cell r="AD1195">
            <v>0</v>
          </cell>
          <cell r="AE1195">
            <v>0</v>
          </cell>
          <cell r="AF1195">
            <v>0</v>
          </cell>
          <cell r="AG1195">
            <v>0</v>
          </cell>
          <cell r="AH1195" t="str">
            <v/>
          </cell>
          <cell r="AI1195" t="str">
            <v/>
          </cell>
          <cell r="AJ1195" t="str">
            <v/>
          </cell>
          <cell r="AK1195" t="str">
            <v/>
          </cell>
          <cell r="AL1195" t="str">
            <v/>
          </cell>
          <cell r="AM1195" t="str">
            <v/>
          </cell>
          <cell r="AN1195" t="str">
            <v/>
          </cell>
          <cell r="AO1195" t="str">
            <v/>
          </cell>
          <cell r="AP1195" t="str">
            <v/>
          </cell>
          <cell r="AQ1195" t="str">
            <v/>
          </cell>
          <cell r="AR1195" t="str">
            <v/>
          </cell>
          <cell r="AS1195" t="str">
            <v/>
          </cell>
          <cell r="AT1195" t="str">
            <v/>
          </cell>
          <cell r="AU1195" t="str">
            <v/>
          </cell>
          <cell r="AV1195" t="str">
            <v/>
          </cell>
          <cell r="AW1195" t="str">
            <v/>
          </cell>
          <cell r="AX1195" t="str">
            <v/>
          </cell>
          <cell r="AY1195" t="str">
            <v/>
          </cell>
          <cell r="AZ1195" t="str">
            <v/>
          </cell>
          <cell r="BA1195" t="str">
            <v/>
          </cell>
          <cell r="BB1195" t="str">
            <v/>
          </cell>
          <cell r="BC1195" t="str">
            <v/>
          </cell>
        </row>
        <row r="1196">
          <cell r="B1196" t="str">
            <v>XIRGA - Air</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cell r="S1196">
            <v>0</v>
          </cell>
          <cell r="T1196">
            <v>0</v>
          </cell>
          <cell r="U1196">
            <v>0</v>
          </cell>
          <cell r="V1196">
            <v>0</v>
          </cell>
          <cell r="W1196">
            <v>0</v>
          </cell>
          <cell r="X1196">
            <v>0</v>
          </cell>
          <cell r="Y1196">
            <v>0</v>
          </cell>
          <cell r="Z1196">
            <v>0</v>
          </cell>
          <cell r="AA1196">
            <v>0</v>
          </cell>
          <cell r="AB1196">
            <v>0</v>
          </cell>
          <cell r="AC1196">
            <v>0</v>
          </cell>
          <cell r="AD1196">
            <v>0</v>
          </cell>
          <cell r="AE1196">
            <v>0</v>
          </cell>
          <cell r="AF1196">
            <v>0</v>
          </cell>
          <cell r="AG1196">
            <v>0</v>
          </cell>
          <cell r="AH1196" t="str">
            <v/>
          </cell>
          <cell r="AI1196" t="str">
            <v/>
          </cell>
          <cell r="AJ1196" t="str">
            <v/>
          </cell>
          <cell r="AK1196" t="str">
            <v/>
          </cell>
          <cell r="AL1196" t="str">
            <v/>
          </cell>
          <cell r="AM1196" t="str">
            <v/>
          </cell>
          <cell r="AN1196" t="str">
            <v/>
          </cell>
          <cell r="AO1196" t="str">
            <v/>
          </cell>
          <cell r="AP1196" t="str">
            <v/>
          </cell>
          <cell r="AQ1196" t="str">
            <v/>
          </cell>
          <cell r="AR1196" t="str">
            <v/>
          </cell>
          <cell r="AS1196" t="str">
            <v/>
          </cell>
          <cell r="AT1196" t="str">
            <v/>
          </cell>
          <cell r="AU1196" t="str">
            <v/>
          </cell>
          <cell r="AV1196" t="str">
            <v/>
          </cell>
          <cell r="AW1196" t="str">
            <v/>
          </cell>
          <cell r="AX1196" t="str">
            <v/>
          </cell>
          <cell r="AY1196" t="str">
            <v/>
          </cell>
          <cell r="AZ1196" t="str">
            <v/>
          </cell>
          <cell r="BA1196" t="str">
            <v/>
          </cell>
          <cell r="BB1196" t="str">
            <v/>
          </cell>
          <cell r="BC1196" t="str">
            <v/>
          </cell>
        </row>
        <row r="1197">
          <cell r="B1197" t="str">
            <v>XIRGA - Sea</v>
          </cell>
          <cell r="C1197">
            <v>0</v>
          </cell>
          <cell r="D1197">
            <v>0</v>
          </cell>
          <cell r="E1197">
            <v>0</v>
          </cell>
          <cell r="F1197">
            <v>0</v>
          </cell>
          <cell r="G1197">
            <v>0</v>
          </cell>
          <cell r="H1197">
            <v>0</v>
          </cell>
          <cell r="I1197">
            <v>0</v>
          </cell>
          <cell r="J1197">
            <v>0</v>
          </cell>
          <cell r="K1197">
            <v>0</v>
          </cell>
          <cell r="L1197">
            <v>0</v>
          </cell>
          <cell r="M1197">
            <v>0</v>
          </cell>
          <cell r="N1197">
            <v>0</v>
          </cell>
          <cell r="O1197">
            <v>0</v>
          </cell>
          <cell r="P1197">
            <v>0</v>
          </cell>
          <cell r="Q1197">
            <v>0</v>
          </cell>
          <cell r="R1197">
            <v>0</v>
          </cell>
          <cell r="S1197">
            <v>0</v>
          </cell>
          <cell r="T1197">
            <v>0</v>
          </cell>
          <cell r="U1197">
            <v>0</v>
          </cell>
          <cell r="V1197">
            <v>0</v>
          </cell>
          <cell r="W1197">
            <v>0</v>
          </cell>
          <cell r="X1197">
            <v>0</v>
          </cell>
          <cell r="Y1197">
            <v>0</v>
          </cell>
          <cell r="Z1197">
            <v>0</v>
          </cell>
          <cell r="AA1197">
            <v>0</v>
          </cell>
          <cell r="AB1197">
            <v>0</v>
          </cell>
          <cell r="AC1197">
            <v>0</v>
          </cell>
          <cell r="AD1197">
            <v>0</v>
          </cell>
          <cell r="AE1197">
            <v>0</v>
          </cell>
          <cell r="AF1197">
            <v>0</v>
          </cell>
          <cell r="AG1197">
            <v>0</v>
          </cell>
          <cell r="AH1197" t="str">
            <v/>
          </cell>
          <cell r="AI1197" t="str">
            <v/>
          </cell>
          <cell r="AJ1197" t="str">
            <v/>
          </cell>
          <cell r="AK1197" t="str">
            <v/>
          </cell>
          <cell r="AL1197" t="str">
            <v/>
          </cell>
          <cell r="AM1197" t="str">
            <v/>
          </cell>
          <cell r="AN1197" t="str">
            <v/>
          </cell>
          <cell r="AO1197" t="str">
            <v/>
          </cell>
          <cell r="AP1197" t="str">
            <v/>
          </cell>
          <cell r="AQ1197" t="str">
            <v/>
          </cell>
          <cell r="AR1197" t="str">
            <v/>
          </cell>
          <cell r="AS1197" t="str">
            <v/>
          </cell>
          <cell r="AT1197" t="str">
            <v/>
          </cell>
          <cell r="AU1197" t="str">
            <v/>
          </cell>
          <cell r="AV1197" t="str">
            <v/>
          </cell>
          <cell r="AW1197" t="str">
            <v/>
          </cell>
          <cell r="AX1197" t="str">
            <v/>
          </cell>
          <cell r="AY1197" t="str">
            <v/>
          </cell>
          <cell r="AZ1197" t="str">
            <v/>
          </cell>
          <cell r="BA1197" t="str">
            <v/>
          </cell>
          <cell r="BB1197" t="str">
            <v/>
          </cell>
          <cell r="BC1197" t="str">
            <v/>
          </cell>
        </row>
        <row r="1198">
          <cell r="B1198" t="str">
            <v>XIRISP - Air</v>
          </cell>
          <cell r="C1198">
            <v>0</v>
          </cell>
          <cell r="D1198">
            <v>0</v>
          </cell>
          <cell r="E1198">
            <v>0</v>
          </cell>
          <cell r="F1198">
            <v>0</v>
          </cell>
          <cell r="G1198">
            <v>0</v>
          </cell>
          <cell r="H1198">
            <v>0</v>
          </cell>
          <cell r="I1198">
            <v>0</v>
          </cell>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v>0</v>
          </cell>
          <cell r="AD1198">
            <v>0</v>
          </cell>
          <cell r="AE1198">
            <v>0</v>
          </cell>
          <cell r="AF1198">
            <v>0</v>
          </cell>
          <cell r="AG1198">
            <v>0</v>
          </cell>
          <cell r="AH1198" t="str">
            <v/>
          </cell>
          <cell r="AI1198" t="str">
            <v/>
          </cell>
          <cell r="AJ1198" t="str">
            <v/>
          </cell>
          <cell r="AK1198" t="str">
            <v/>
          </cell>
          <cell r="AL1198" t="str">
            <v/>
          </cell>
          <cell r="AM1198" t="str">
            <v/>
          </cell>
          <cell r="AN1198" t="str">
            <v/>
          </cell>
          <cell r="AO1198" t="str">
            <v/>
          </cell>
          <cell r="AP1198" t="str">
            <v/>
          </cell>
          <cell r="AQ1198" t="str">
            <v/>
          </cell>
          <cell r="AR1198" t="str">
            <v/>
          </cell>
          <cell r="AS1198" t="str">
            <v/>
          </cell>
          <cell r="AT1198" t="str">
            <v/>
          </cell>
          <cell r="AU1198" t="str">
            <v/>
          </cell>
          <cell r="AV1198" t="str">
            <v/>
          </cell>
          <cell r="AW1198" t="str">
            <v/>
          </cell>
          <cell r="AX1198" t="str">
            <v/>
          </cell>
          <cell r="AY1198" t="str">
            <v/>
          </cell>
          <cell r="AZ1198" t="str">
            <v/>
          </cell>
          <cell r="BA1198" t="str">
            <v/>
          </cell>
          <cell r="BB1198" t="str">
            <v/>
          </cell>
          <cell r="BC1198" t="str">
            <v/>
          </cell>
        </row>
        <row r="1199">
          <cell r="B1199" t="str">
            <v>XIRISP - Sea</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cell r="S1199">
            <v>0</v>
          </cell>
          <cell r="T1199">
            <v>0</v>
          </cell>
          <cell r="U1199">
            <v>0</v>
          </cell>
          <cell r="V1199">
            <v>0</v>
          </cell>
          <cell r="W1199">
            <v>0</v>
          </cell>
          <cell r="X1199">
            <v>0</v>
          </cell>
          <cell r="Y1199">
            <v>0</v>
          </cell>
          <cell r="Z1199">
            <v>0</v>
          </cell>
          <cell r="AA1199">
            <v>0</v>
          </cell>
          <cell r="AB1199">
            <v>0</v>
          </cell>
          <cell r="AC1199">
            <v>0</v>
          </cell>
          <cell r="AD1199">
            <v>0</v>
          </cell>
          <cell r="AE1199">
            <v>0</v>
          </cell>
          <cell r="AF1199">
            <v>0</v>
          </cell>
          <cell r="AG1199">
            <v>0</v>
          </cell>
          <cell r="AH1199" t="str">
            <v/>
          </cell>
          <cell r="AI1199" t="str">
            <v/>
          </cell>
          <cell r="AJ1199" t="str">
            <v/>
          </cell>
          <cell r="AK1199" t="str">
            <v/>
          </cell>
          <cell r="AL1199" t="str">
            <v/>
          </cell>
          <cell r="AM1199" t="str">
            <v/>
          </cell>
          <cell r="AN1199" t="str">
            <v/>
          </cell>
          <cell r="AO1199" t="str">
            <v/>
          </cell>
          <cell r="AP1199" t="str">
            <v/>
          </cell>
          <cell r="AQ1199" t="str">
            <v/>
          </cell>
          <cell r="AR1199" t="str">
            <v/>
          </cell>
          <cell r="AS1199" t="str">
            <v/>
          </cell>
          <cell r="AT1199" t="str">
            <v/>
          </cell>
          <cell r="AU1199" t="str">
            <v/>
          </cell>
          <cell r="AV1199" t="str">
            <v/>
          </cell>
          <cell r="AW1199" t="str">
            <v/>
          </cell>
          <cell r="AX1199" t="str">
            <v/>
          </cell>
          <cell r="AY1199" t="str">
            <v/>
          </cell>
          <cell r="AZ1199" t="str">
            <v/>
          </cell>
          <cell r="BA1199" t="str">
            <v/>
          </cell>
          <cell r="BB1199" t="str">
            <v/>
          </cell>
          <cell r="BC1199" t="str">
            <v/>
          </cell>
        </row>
        <row r="1200">
          <cell r="B1200" t="str">
            <v>XJINW - Air</v>
          </cell>
          <cell r="C1200">
            <v>0</v>
          </cell>
          <cell r="D1200">
            <v>0</v>
          </cell>
          <cell r="E1200">
            <v>0</v>
          </cell>
          <cell r="F1200">
            <v>0</v>
          </cell>
          <cell r="G1200">
            <v>0</v>
          </cell>
          <cell r="H1200">
            <v>0</v>
          </cell>
          <cell r="I1200">
            <v>0</v>
          </cell>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v>0</v>
          </cell>
          <cell r="AD1200">
            <v>0</v>
          </cell>
          <cell r="AE1200">
            <v>0</v>
          </cell>
          <cell r="AF1200">
            <v>0</v>
          </cell>
          <cell r="AG1200">
            <v>0</v>
          </cell>
          <cell r="AH1200" t="str">
            <v/>
          </cell>
          <cell r="AI1200" t="str">
            <v/>
          </cell>
          <cell r="AJ1200" t="str">
            <v/>
          </cell>
          <cell r="AK1200" t="str">
            <v/>
          </cell>
          <cell r="AL1200" t="str">
            <v/>
          </cell>
          <cell r="AM1200" t="str">
            <v/>
          </cell>
          <cell r="AN1200" t="str">
            <v/>
          </cell>
          <cell r="AO1200" t="str">
            <v/>
          </cell>
          <cell r="AP1200" t="str">
            <v/>
          </cell>
          <cell r="AQ1200" t="str">
            <v/>
          </cell>
          <cell r="AR1200" t="str">
            <v/>
          </cell>
          <cell r="AS1200" t="str">
            <v/>
          </cell>
          <cell r="AT1200" t="str">
            <v/>
          </cell>
          <cell r="AU1200" t="str">
            <v/>
          </cell>
          <cell r="AV1200" t="str">
            <v/>
          </cell>
          <cell r="AW1200" t="str">
            <v/>
          </cell>
          <cell r="AX1200" t="str">
            <v/>
          </cell>
          <cell r="AY1200" t="str">
            <v/>
          </cell>
          <cell r="AZ1200" t="str">
            <v/>
          </cell>
          <cell r="BA1200" t="str">
            <v/>
          </cell>
          <cell r="BB1200" t="str">
            <v/>
          </cell>
          <cell r="BC1200" t="str">
            <v/>
          </cell>
        </row>
        <row r="1201">
          <cell r="B1201" t="str">
            <v>XJINW - Sea</v>
          </cell>
          <cell r="C1201">
            <v>0</v>
          </cell>
          <cell r="D1201">
            <v>0</v>
          </cell>
          <cell r="E1201">
            <v>0</v>
          </cell>
          <cell r="F1201">
            <v>0</v>
          </cell>
          <cell r="G1201">
            <v>0</v>
          </cell>
          <cell r="H1201">
            <v>0</v>
          </cell>
          <cell r="I1201">
            <v>0</v>
          </cell>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cell r="AD1201">
            <v>0</v>
          </cell>
          <cell r="AE1201">
            <v>0</v>
          </cell>
          <cell r="AF1201">
            <v>0</v>
          </cell>
          <cell r="AG1201">
            <v>0</v>
          </cell>
          <cell r="AH1201" t="str">
            <v/>
          </cell>
          <cell r="AI1201" t="str">
            <v/>
          </cell>
          <cell r="AJ1201" t="str">
            <v/>
          </cell>
          <cell r="AK1201" t="str">
            <v/>
          </cell>
          <cell r="AL1201" t="str">
            <v/>
          </cell>
          <cell r="AM1201" t="str">
            <v/>
          </cell>
          <cell r="AN1201" t="str">
            <v/>
          </cell>
          <cell r="AO1201" t="str">
            <v/>
          </cell>
          <cell r="AP1201" t="str">
            <v/>
          </cell>
          <cell r="AQ1201" t="str">
            <v/>
          </cell>
          <cell r="AR1201" t="str">
            <v/>
          </cell>
          <cell r="AS1201" t="str">
            <v/>
          </cell>
          <cell r="AT1201" t="str">
            <v/>
          </cell>
          <cell r="AU1201" t="str">
            <v/>
          </cell>
          <cell r="AV1201" t="str">
            <v/>
          </cell>
          <cell r="AW1201" t="str">
            <v/>
          </cell>
          <cell r="AX1201" t="str">
            <v/>
          </cell>
          <cell r="AY1201" t="str">
            <v/>
          </cell>
          <cell r="AZ1201" t="str">
            <v/>
          </cell>
          <cell r="BA1201" t="str">
            <v/>
          </cell>
          <cell r="BB1201" t="str">
            <v/>
          </cell>
          <cell r="BC1201" t="str">
            <v/>
          </cell>
        </row>
        <row r="1202">
          <cell r="B1202" t="str">
            <v>XJTIN - Air</v>
          </cell>
          <cell r="C1202">
            <v>0</v>
          </cell>
          <cell r="D1202">
            <v>0</v>
          </cell>
          <cell r="E1202">
            <v>0</v>
          </cell>
          <cell r="F1202">
            <v>0</v>
          </cell>
          <cell r="G1202">
            <v>0</v>
          </cell>
          <cell r="H1202">
            <v>0</v>
          </cell>
          <cell r="I1202">
            <v>0</v>
          </cell>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cell r="AD1202">
            <v>0</v>
          </cell>
          <cell r="AE1202">
            <v>0</v>
          </cell>
          <cell r="AF1202">
            <v>0</v>
          </cell>
          <cell r="AG1202">
            <v>0</v>
          </cell>
          <cell r="AH1202" t="str">
            <v/>
          </cell>
          <cell r="AI1202" t="str">
            <v/>
          </cell>
          <cell r="AJ1202" t="str">
            <v/>
          </cell>
          <cell r="AK1202" t="str">
            <v/>
          </cell>
          <cell r="AL1202" t="str">
            <v/>
          </cell>
          <cell r="AM1202" t="str">
            <v/>
          </cell>
          <cell r="AN1202" t="str">
            <v/>
          </cell>
          <cell r="AO1202" t="str">
            <v/>
          </cell>
          <cell r="AP1202" t="str">
            <v/>
          </cell>
          <cell r="AQ1202" t="str">
            <v/>
          </cell>
          <cell r="AR1202" t="str">
            <v/>
          </cell>
          <cell r="AS1202" t="str">
            <v/>
          </cell>
          <cell r="AT1202" t="str">
            <v/>
          </cell>
          <cell r="AU1202" t="str">
            <v/>
          </cell>
          <cell r="AV1202" t="str">
            <v/>
          </cell>
          <cell r="AW1202" t="str">
            <v/>
          </cell>
          <cell r="AX1202" t="str">
            <v/>
          </cell>
          <cell r="AY1202" t="str">
            <v/>
          </cell>
          <cell r="AZ1202" t="str">
            <v/>
          </cell>
          <cell r="BA1202" t="str">
            <v/>
          </cell>
          <cell r="BB1202" t="str">
            <v/>
          </cell>
          <cell r="BC1202" t="str">
            <v/>
          </cell>
        </row>
        <row r="1203">
          <cell r="B1203" t="str">
            <v>XJTIN - Sea</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cell r="AF1203">
            <v>0</v>
          </cell>
          <cell r="AG1203">
            <v>0</v>
          </cell>
          <cell r="AH1203" t="str">
            <v/>
          </cell>
          <cell r="AI1203" t="str">
            <v/>
          </cell>
          <cell r="AJ1203" t="str">
            <v/>
          </cell>
          <cell r="AK1203" t="str">
            <v/>
          </cell>
          <cell r="AL1203" t="str">
            <v/>
          </cell>
          <cell r="AM1203" t="str">
            <v/>
          </cell>
          <cell r="AN1203" t="str">
            <v/>
          </cell>
          <cell r="AO1203" t="str">
            <v/>
          </cell>
          <cell r="AP1203" t="str">
            <v/>
          </cell>
          <cell r="AQ1203" t="str">
            <v/>
          </cell>
          <cell r="AR1203" t="str">
            <v/>
          </cell>
          <cell r="AS1203" t="str">
            <v/>
          </cell>
          <cell r="AT1203" t="str">
            <v/>
          </cell>
          <cell r="AU1203" t="str">
            <v/>
          </cell>
          <cell r="AV1203" t="str">
            <v/>
          </cell>
          <cell r="AW1203" t="str">
            <v/>
          </cell>
          <cell r="AX1203" t="str">
            <v/>
          </cell>
          <cell r="AY1203" t="str">
            <v/>
          </cell>
          <cell r="AZ1203" t="str">
            <v/>
          </cell>
          <cell r="BA1203" t="str">
            <v/>
          </cell>
          <cell r="BB1203" t="str">
            <v/>
          </cell>
          <cell r="BC1203" t="str">
            <v/>
          </cell>
        </row>
        <row r="1204">
          <cell r="B1204" t="str">
            <v>XKEENI - Air</v>
          </cell>
          <cell r="C1204">
            <v>0</v>
          </cell>
          <cell r="D1204">
            <v>0</v>
          </cell>
          <cell r="E1204">
            <v>0</v>
          </cell>
          <cell r="F1204">
            <v>0</v>
          </cell>
          <cell r="G1204">
            <v>0</v>
          </cell>
          <cell r="H1204">
            <v>0</v>
          </cell>
          <cell r="I1204">
            <v>0</v>
          </cell>
          <cell r="J1204">
            <v>0</v>
          </cell>
          <cell r="K1204">
            <v>0</v>
          </cell>
          <cell r="L1204">
            <v>0</v>
          </cell>
          <cell r="M1204">
            <v>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cell r="AF1204">
            <v>0</v>
          </cell>
          <cell r="AG1204">
            <v>0</v>
          </cell>
          <cell r="AH1204" t="str">
            <v/>
          </cell>
          <cell r="AI1204" t="str">
            <v/>
          </cell>
          <cell r="AJ1204" t="str">
            <v/>
          </cell>
          <cell r="AK1204" t="str">
            <v/>
          </cell>
          <cell r="AL1204" t="str">
            <v/>
          </cell>
          <cell r="AM1204" t="str">
            <v/>
          </cell>
          <cell r="AN1204" t="str">
            <v/>
          </cell>
          <cell r="AO1204" t="str">
            <v/>
          </cell>
          <cell r="AP1204" t="str">
            <v/>
          </cell>
          <cell r="AQ1204" t="str">
            <v/>
          </cell>
          <cell r="AR1204" t="str">
            <v/>
          </cell>
          <cell r="AS1204" t="str">
            <v/>
          </cell>
          <cell r="AT1204" t="str">
            <v/>
          </cell>
          <cell r="AU1204" t="str">
            <v/>
          </cell>
          <cell r="AV1204" t="str">
            <v/>
          </cell>
          <cell r="AW1204" t="str">
            <v/>
          </cell>
          <cell r="AX1204" t="str">
            <v/>
          </cell>
          <cell r="AY1204" t="str">
            <v/>
          </cell>
          <cell r="AZ1204" t="str">
            <v/>
          </cell>
          <cell r="BA1204" t="str">
            <v/>
          </cell>
          <cell r="BB1204" t="str">
            <v/>
          </cell>
          <cell r="BC1204" t="str">
            <v/>
          </cell>
        </row>
        <row r="1205">
          <cell r="B1205" t="str">
            <v>XKEENI - Sea</v>
          </cell>
          <cell r="C1205">
            <v>0</v>
          </cell>
          <cell r="D1205">
            <v>0</v>
          </cell>
          <cell r="E1205">
            <v>1</v>
          </cell>
          <cell r="F1205">
            <v>0</v>
          </cell>
          <cell r="G1205">
            <v>0</v>
          </cell>
          <cell r="H1205">
            <v>0</v>
          </cell>
          <cell r="I1205">
            <v>0</v>
          </cell>
          <cell r="J1205">
            <v>0</v>
          </cell>
          <cell r="K1205">
            <v>1</v>
          </cell>
          <cell r="L1205">
            <v>0</v>
          </cell>
          <cell r="M1205">
            <v>0</v>
          </cell>
          <cell r="N1205">
            <v>0</v>
          </cell>
          <cell r="O1205">
            <v>0</v>
          </cell>
          <cell r="P1205">
            <v>0</v>
          </cell>
          <cell r="Q1205">
            <v>0</v>
          </cell>
          <cell r="R1205">
            <v>0</v>
          </cell>
          <cell r="S1205">
            <v>1</v>
          </cell>
          <cell r="T1205">
            <v>1</v>
          </cell>
          <cell r="U1205">
            <v>0</v>
          </cell>
          <cell r="V1205">
            <v>0</v>
          </cell>
          <cell r="W1205">
            <v>0</v>
          </cell>
          <cell r="X1205">
            <v>0</v>
          </cell>
          <cell r="Y1205">
            <v>0</v>
          </cell>
          <cell r="Z1205">
            <v>0</v>
          </cell>
          <cell r="AA1205">
            <v>0</v>
          </cell>
          <cell r="AB1205">
            <v>0</v>
          </cell>
          <cell r="AC1205">
            <v>0</v>
          </cell>
          <cell r="AD1205">
            <v>0</v>
          </cell>
          <cell r="AE1205">
            <v>0</v>
          </cell>
          <cell r="AF1205">
            <v>1</v>
          </cell>
          <cell r="AG1205">
            <v>0</v>
          </cell>
          <cell r="AH1205" t="str">
            <v/>
          </cell>
          <cell r="AI1205" t="str">
            <v/>
          </cell>
          <cell r="AJ1205" t="str">
            <v/>
          </cell>
          <cell r="AK1205" t="str">
            <v/>
          </cell>
          <cell r="AL1205" t="str">
            <v/>
          </cell>
          <cell r="AM1205" t="str">
            <v/>
          </cell>
          <cell r="AN1205" t="str">
            <v/>
          </cell>
          <cell r="AO1205" t="str">
            <v/>
          </cell>
          <cell r="AP1205" t="str">
            <v/>
          </cell>
          <cell r="AQ1205" t="str">
            <v/>
          </cell>
          <cell r="AR1205" t="str">
            <v/>
          </cell>
          <cell r="AS1205" t="str">
            <v/>
          </cell>
          <cell r="AT1205" t="str">
            <v/>
          </cell>
          <cell r="AU1205" t="str">
            <v/>
          </cell>
          <cell r="AV1205" t="str">
            <v/>
          </cell>
          <cell r="AW1205" t="str">
            <v/>
          </cell>
          <cell r="AX1205" t="str">
            <v/>
          </cell>
          <cell r="AY1205" t="str">
            <v/>
          </cell>
          <cell r="AZ1205" t="str">
            <v/>
          </cell>
          <cell r="BA1205" t="str">
            <v/>
          </cell>
          <cell r="BB1205" t="str">
            <v/>
          </cell>
          <cell r="BC1205" t="str">
            <v/>
          </cell>
        </row>
        <row r="1206">
          <cell r="B1206" t="str">
            <v>XKLLG - Air</v>
          </cell>
          <cell r="C1206">
            <v>0</v>
          </cell>
          <cell r="D1206">
            <v>0</v>
          </cell>
          <cell r="E1206">
            <v>0</v>
          </cell>
          <cell r="F1206">
            <v>0</v>
          </cell>
          <cell r="G1206">
            <v>0</v>
          </cell>
          <cell r="H1206">
            <v>0</v>
          </cell>
          <cell r="I1206">
            <v>0</v>
          </cell>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cell r="AF1206">
            <v>0</v>
          </cell>
          <cell r="AG1206">
            <v>0</v>
          </cell>
          <cell r="AH1206" t="str">
            <v/>
          </cell>
          <cell r="AI1206" t="str">
            <v/>
          </cell>
          <cell r="AJ1206" t="str">
            <v/>
          </cell>
          <cell r="AK1206" t="str">
            <v/>
          </cell>
          <cell r="AL1206" t="str">
            <v/>
          </cell>
          <cell r="AM1206" t="str">
            <v/>
          </cell>
          <cell r="AN1206" t="str">
            <v/>
          </cell>
          <cell r="AO1206" t="str">
            <v/>
          </cell>
          <cell r="AP1206" t="str">
            <v/>
          </cell>
          <cell r="AQ1206" t="str">
            <v/>
          </cell>
          <cell r="AR1206" t="str">
            <v/>
          </cell>
          <cell r="AS1206" t="str">
            <v/>
          </cell>
          <cell r="AT1206" t="str">
            <v/>
          </cell>
          <cell r="AU1206" t="str">
            <v/>
          </cell>
          <cell r="AV1206" t="str">
            <v/>
          </cell>
          <cell r="AW1206" t="str">
            <v/>
          </cell>
          <cell r="AX1206" t="str">
            <v/>
          </cell>
          <cell r="AY1206" t="str">
            <v/>
          </cell>
          <cell r="AZ1206" t="str">
            <v/>
          </cell>
          <cell r="BA1206" t="str">
            <v/>
          </cell>
          <cell r="BB1206" t="str">
            <v/>
          </cell>
          <cell r="BC1206" t="str">
            <v/>
          </cell>
        </row>
        <row r="1207">
          <cell r="B1207" t="str">
            <v>XKLLG - Sea</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cell r="AF1207">
            <v>0</v>
          </cell>
          <cell r="AG1207">
            <v>0</v>
          </cell>
          <cell r="AH1207" t="str">
            <v/>
          </cell>
          <cell r="AI1207" t="str">
            <v/>
          </cell>
          <cell r="AJ1207" t="str">
            <v/>
          </cell>
          <cell r="AK1207" t="str">
            <v/>
          </cell>
          <cell r="AL1207" t="str">
            <v/>
          </cell>
          <cell r="AM1207" t="str">
            <v/>
          </cell>
          <cell r="AN1207" t="str">
            <v/>
          </cell>
          <cell r="AO1207" t="str">
            <v/>
          </cell>
          <cell r="AP1207" t="str">
            <v/>
          </cell>
          <cell r="AQ1207" t="str">
            <v/>
          </cell>
          <cell r="AR1207" t="str">
            <v/>
          </cell>
          <cell r="AS1207" t="str">
            <v/>
          </cell>
          <cell r="AT1207" t="str">
            <v/>
          </cell>
          <cell r="AU1207" t="str">
            <v/>
          </cell>
          <cell r="AV1207" t="str">
            <v/>
          </cell>
          <cell r="AW1207" t="str">
            <v/>
          </cell>
          <cell r="AX1207" t="str">
            <v/>
          </cell>
          <cell r="AY1207" t="str">
            <v/>
          </cell>
          <cell r="AZ1207" t="str">
            <v/>
          </cell>
          <cell r="BA1207" t="str">
            <v/>
          </cell>
          <cell r="BB1207" t="str">
            <v/>
          </cell>
          <cell r="BC1207" t="str">
            <v/>
          </cell>
        </row>
        <row r="1208">
          <cell r="B1208" t="str">
            <v>XKOFO - Air</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cell r="AF1208">
            <v>0</v>
          </cell>
          <cell r="AG1208">
            <v>0</v>
          </cell>
          <cell r="AH1208" t="str">
            <v/>
          </cell>
          <cell r="AI1208" t="str">
            <v/>
          </cell>
          <cell r="AJ1208" t="str">
            <v/>
          </cell>
          <cell r="AK1208" t="str">
            <v/>
          </cell>
          <cell r="AL1208" t="str">
            <v/>
          </cell>
          <cell r="AM1208" t="str">
            <v/>
          </cell>
          <cell r="AN1208" t="str">
            <v/>
          </cell>
          <cell r="AO1208" t="str">
            <v/>
          </cell>
          <cell r="AP1208" t="str">
            <v/>
          </cell>
          <cell r="AQ1208" t="str">
            <v/>
          </cell>
          <cell r="AR1208" t="str">
            <v/>
          </cell>
          <cell r="AS1208" t="str">
            <v/>
          </cell>
          <cell r="AT1208" t="str">
            <v/>
          </cell>
          <cell r="AU1208" t="str">
            <v/>
          </cell>
          <cell r="AV1208" t="str">
            <v/>
          </cell>
          <cell r="AW1208" t="str">
            <v/>
          </cell>
          <cell r="AX1208" t="str">
            <v/>
          </cell>
          <cell r="AY1208" t="str">
            <v/>
          </cell>
          <cell r="AZ1208" t="str">
            <v/>
          </cell>
          <cell r="BA1208" t="str">
            <v/>
          </cell>
          <cell r="BB1208" t="str">
            <v/>
          </cell>
          <cell r="BC1208" t="str">
            <v/>
          </cell>
        </row>
        <row r="1209">
          <cell r="B1209" t="str">
            <v>XKOFO - Sea</v>
          </cell>
          <cell r="C1209">
            <v>0</v>
          </cell>
          <cell r="D1209">
            <v>0</v>
          </cell>
          <cell r="E1209">
            <v>0</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cell r="AF1209">
            <v>0</v>
          </cell>
          <cell r="AG1209">
            <v>0</v>
          </cell>
          <cell r="AH1209" t="str">
            <v/>
          </cell>
          <cell r="AI1209" t="str">
            <v/>
          </cell>
          <cell r="AJ1209" t="str">
            <v/>
          </cell>
          <cell r="AK1209" t="str">
            <v/>
          </cell>
          <cell r="AL1209" t="str">
            <v/>
          </cell>
          <cell r="AM1209" t="str">
            <v/>
          </cell>
          <cell r="AN1209" t="str">
            <v/>
          </cell>
          <cell r="AO1209" t="str">
            <v/>
          </cell>
          <cell r="AP1209" t="str">
            <v/>
          </cell>
          <cell r="AQ1209" t="str">
            <v/>
          </cell>
          <cell r="AR1209" t="str">
            <v/>
          </cell>
          <cell r="AS1209" t="str">
            <v/>
          </cell>
          <cell r="AT1209" t="str">
            <v/>
          </cell>
          <cell r="AU1209" t="str">
            <v/>
          </cell>
          <cell r="AV1209" t="str">
            <v/>
          </cell>
          <cell r="AW1209" t="str">
            <v/>
          </cell>
          <cell r="AX1209" t="str">
            <v/>
          </cell>
          <cell r="AY1209" t="str">
            <v/>
          </cell>
          <cell r="AZ1209" t="str">
            <v/>
          </cell>
          <cell r="BA1209" t="str">
            <v/>
          </cell>
          <cell r="BB1209" t="str">
            <v/>
          </cell>
          <cell r="BC1209" t="str">
            <v/>
          </cell>
        </row>
        <row r="1210">
          <cell r="B1210" t="str">
            <v>XKOMAR - Air</v>
          </cell>
          <cell r="C1210">
            <v>0</v>
          </cell>
          <cell r="D1210">
            <v>0</v>
          </cell>
          <cell r="E1210">
            <v>0</v>
          </cell>
          <cell r="F1210">
            <v>0</v>
          </cell>
          <cell r="G1210">
            <v>0</v>
          </cell>
          <cell r="H1210">
            <v>0</v>
          </cell>
          <cell r="I1210">
            <v>0</v>
          </cell>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cell r="AF1210">
            <v>0</v>
          </cell>
          <cell r="AG1210">
            <v>0</v>
          </cell>
          <cell r="AH1210" t="str">
            <v/>
          </cell>
          <cell r="AI1210" t="str">
            <v/>
          </cell>
          <cell r="AJ1210" t="str">
            <v/>
          </cell>
          <cell r="AK1210" t="str">
            <v/>
          </cell>
          <cell r="AL1210" t="str">
            <v/>
          </cell>
          <cell r="AM1210" t="str">
            <v/>
          </cell>
          <cell r="AN1210" t="str">
            <v/>
          </cell>
          <cell r="AO1210" t="str">
            <v/>
          </cell>
          <cell r="AP1210" t="str">
            <v/>
          </cell>
          <cell r="AQ1210" t="str">
            <v/>
          </cell>
          <cell r="AR1210" t="str">
            <v/>
          </cell>
          <cell r="AS1210" t="str">
            <v/>
          </cell>
          <cell r="AT1210" t="str">
            <v/>
          </cell>
          <cell r="AU1210" t="str">
            <v/>
          </cell>
          <cell r="AV1210" t="str">
            <v/>
          </cell>
          <cell r="AW1210" t="str">
            <v/>
          </cell>
          <cell r="AX1210" t="str">
            <v/>
          </cell>
          <cell r="AY1210" t="str">
            <v/>
          </cell>
          <cell r="AZ1210" t="str">
            <v/>
          </cell>
          <cell r="BA1210" t="str">
            <v/>
          </cell>
          <cell r="BB1210" t="str">
            <v/>
          </cell>
          <cell r="BC1210" t="str">
            <v/>
          </cell>
        </row>
        <row r="1211">
          <cell r="B1211" t="str">
            <v>XKOMAR - Sea</v>
          </cell>
          <cell r="C1211">
            <v>0</v>
          </cell>
          <cell r="D1211">
            <v>0</v>
          </cell>
          <cell r="E1211">
            <v>0</v>
          </cell>
          <cell r="F1211">
            <v>0</v>
          </cell>
          <cell r="G1211">
            <v>0</v>
          </cell>
          <cell r="H1211">
            <v>0</v>
          </cell>
          <cell r="I1211">
            <v>0</v>
          </cell>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cell r="AF1211">
            <v>0</v>
          </cell>
          <cell r="AG1211">
            <v>0</v>
          </cell>
          <cell r="AH1211" t="str">
            <v/>
          </cell>
          <cell r="AI1211" t="str">
            <v/>
          </cell>
          <cell r="AJ1211" t="str">
            <v/>
          </cell>
          <cell r="AK1211" t="str">
            <v/>
          </cell>
          <cell r="AL1211" t="str">
            <v/>
          </cell>
          <cell r="AM1211" t="str">
            <v/>
          </cell>
          <cell r="AN1211" t="str">
            <v/>
          </cell>
          <cell r="AO1211" t="str">
            <v/>
          </cell>
          <cell r="AP1211" t="str">
            <v/>
          </cell>
          <cell r="AQ1211" t="str">
            <v/>
          </cell>
          <cell r="AR1211" t="str">
            <v/>
          </cell>
          <cell r="AS1211" t="str">
            <v/>
          </cell>
          <cell r="AT1211" t="str">
            <v/>
          </cell>
          <cell r="AU1211" t="str">
            <v/>
          </cell>
          <cell r="AV1211" t="str">
            <v/>
          </cell>
          <cell r="AW1211" t="str">
            <v/>
          </cell>
          <cell r="AX1211" t="str">
            <v/>
          </cell>
          <cell r="AY1211" t="str">
            <v/>
          </cell>
          <cell r="AZ1211" t="str">
            <v/>
          </cell>
          <cell r="BA1211" t="str">
            <v/>
          </cell>
          <cell r="BB1211" t="str">
            <v/>
          </cell>
          <cell r="BC1211" t="str">
            <v/>
          </cell>
        </row>
        <row r="1212">
          <cell r="B1212" t="str">
            <v>XKWET - Air</v>
          </cell>
          <cell r="C1212">
            <v>0</v>
          </cell>
          <cell r="D1212">
            <v>0</v>
          </cell>
          <cell r="E1212">
            <v>0</v>
          </cell>
          <cell r="F1212">
            <v>0</v>
          </cell>
          <cell r="G1212">
            <v>0</v>
          </cell>
          <cell r="H1212">
            <v>0</v>
          </cell>
          <cell r="I1212">
            <v>0</v>
          </cell>
          <cell r="J1212">
            <v>0</v>
          </cell>
          <cell r="K1212">
            <v>0</v>
          </cell>
          <cell r="L1212">
            <v>0</v>
          </cell>
          <cell r="M1212">
            <v>0</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cell r="AF1212">
            <v>0</v>
          </cell>
          <cell r="AG1212">
            <v>0</v>
          </cell>
          <cell r="AH1212" t="str">
            <v/>
          </cell>
          <cell r="AI1212" t="str">
            <v/>
          </cell>
          <cell r="AJ1212" t="str">
            <v/>
          </cell>
          <cell r="AK1212" t="str">
            <v/>
          </cell>
          <cell r="AL1212" t="str">
            <v/>
          </cell>
          <cell r="AM1212" t="str">
            <v/>
          </cell>
          <cell r="AN1212" t="str">
            <v/>
          </cell>
          <cell r="AO1212" t="str">
            <v/>
          </cell>
          <cell r="AP1212" t="str">
            <v/>
          </cell>
          <cell r="AQ1212" t="str">
            <v/>
          </cell>
          <cell r="AR1212" t="str">
            <v/>
          </cell>
          <cell r="AS1212" t="str">
            <v/>
          </cell>
          <cell r="AT1212" t="str">
            <v/>
          </cell>
          <cell r="AU1212" t="str">
            <v/>
          </cell>
          <cell r="AV1212" t="str">
            <v/>
          </cell>
          <cell r="AW1212" t="str">
            <v/>
          </cell>
          <cell r="AX1212" t="str">
            <v/>
          </cell>
          <cell r="AY1212" t="str">
            <v/>
          </cell>
          <cell r="AZ1212" t="str">
            <v/>
          </cell>
          <cell r="BA1212" t="str">
            <v/>
          </cell>
          <cell r="BB1212" t="str">
            <v/>
          </cell>
          <cell r="BC1212" t="str">
            <v/>
          </cell>
        </row>
        <row r="1213">
          <cell r="B1213" t="str">
            <v>XKWET - Sea</v>
          </cell>
          <cell r="C1213">
            <v>0</v>
          </cell>
          <cell r="D1213">
            <v>0</v>
          </cell>
          <cell r="E1213">
            <v>0</v>
          </cell>
          <cell r="F1213">
            <v>0</v>
          </cell>
          <cell r="G1213">
            <v>0</v>
          </cell>
          <cell r="H1213">
            <v>0</v>
          </cell>
          <cell r="I1213">
            <v>0</v>
          </cell>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cell r="AF1213">
            <v>0</v>
          </cell>
          <cell r="AG1213">
            <v>0</v>
          </cell>
          <cell r="AH1213" t="str">
            <v/>
          </cell>
          <cell r="AI1213" t="str">
            <v/>
          </cell>
          <cell r="AJ1213" t="str">
            <v/>
          </cell>
          <cell r="AK1213" t="str">
            <v/>
          </cell>
          <cell r="AL1213" t="str">
            <v/>
          </cell>
          <cell r="AM1213" t="str">
            <v/>
          </cell>
          <cell r="AN1213" t="str">
            <v/>
          </cell>
          <cell r="AO1213" t="str">
            <v/>
          </cell>
          <cell r="AP1213" t="str">
            <v/>
          </cell>
          <cell r="AQ1213" t="str">
            <v/>
          </cell>
          <cell r="AR1213" t="str">
            <v/>
          </cell>
          <cell r="AS1213" t="str">
            <v/>
          </cell>
          <cell r="AT1213" t="str">
            <v/>
          </cell>
          <cell r="AU1213" t="str">
            <v/>
          </cell>
          <cell r="AV1213" t="str">
            <v/>
          </cell>
          <cell r="AW1213" t="str">
            <v/>
          </cell>
          <cell r="AX1213" t="str">
            <v/>
          </cell>
          <cell r="AY1213" t="str">
            <v/>
          </cell>
          <cell r="AZ1213" t="str">
            <v/>
          </cell>
          <cell r="BA1213" t="str">
            <v/>
          </cell>
          <cell r="BB1213" t="str">
            <v/>
          </cell>
          <cell r="BC1213" t="str">
            <v/>
          </cell>
        </row>
        <row r="1214">
          <cell r="B1214" t="str">
            <v>XLATH - Air</v>
          </cell>
          <cell r="C1214">
            <v>0</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cell r="AF1214">
            <v>0</v>
          </cell>
          <cell r="AG1214">
            <v>0</v>
          </cell>
          <cell r="AH1214" t="str">
            <v/>
          </cell>
          <cell r="AI1214" t="str">
            <v/>
          </cell>
          <cell r="AJ1214" t="str">
            <v/>
          </cell>
          <cell r="AK1214" t="str">
            <v/>
          </cell>
          <cell r="AL1214" t="str">
            <v/>
          </cell>
          <cell r="AM1214" t="str">
            <v/>
          </cell>
          <cell r="AN1214" t="str">
            <v/>
          </cell>
          <cell r="AO1214" t="str">
            <v/>
          </cell>
          <cell r="AP1214" t="str">
            <v/>
          </cell>
          <cell r="AQ1214" t="str">
            <v/>
          </cell>
          <cell r="AR1214" t="str">
            <v/>
          </cell>
          <cell r="AS1214" t="str">
            <v/>
          </cell>
          <cell r="AT1214" t="str">
            <v/>
          </cell>
          <cell r="AU1214" t="str">
            <v/>
          </cell>
          <cell r="AV1214" t="str">
            <v/>
          </cell>
          <cell r="AW1214" t="str">
            <v/>
          </cell>
          <cell r="AX1214" t="str">
            <v/>
          </cell>
          <cell r="AY1214" t="str">
            <v/>
          </cell>
          <cell r="AZ1214" t="str">
            <v/>
          </cell>
          <cell r="BA1214" t="str">
            <v/>
          </cell>
          <cell r="BB1214" t="str">
            <v/>
          </cell>
          <cell r="BC1214" t="str">
            <v/>
          </cell>
        </row>
        <row r="1215">
          <cell r="B1215" t="str">
            <v>XLATH - Sea</v>
          </cell>
          <cell r="C1215">
            <v>0</v>
          </cell>
          <cell r="D1215">
            <v>0</v>
          </cell>
          <cell r="E1215">
            <v>0</v>
          </cell>
          <cell r="F1215">
            <v>0</v>
          </cell>
          <cell r="G1215">
            <v>0</v>
          </cell>
          <cell r="H1215">
            <v>0</v>
          </cell>
          <cell r="I1215">
            <v>0</v>
          </cell>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cell r="AF1215">
            <v>0</v>
          </cell>
          <cell r="AG1215">
            <v>0</v>
          </cell>
          <cell r="AH1215" t="str">
            <v/>
          </cell>
          <cell r="AI1215" t="str">
            <v/>
          </cell>
          <cell r="AJ1215" t="str">
            <v/>
          </cell>
          <cell r="AK1215" t="str">
            <v/>
          </cell>
          <cell r="AL1215" t="str">
            <v/>
          </cell>
          <cell r="AM1215" t="str">
            <v/>
          </cell>
          <cell r="AN1215" t="str">
            <v/>
          </cell>
          <cell r="AO1215" t="str">
            <v/>
          </cell>
          <cell r="AP1215" t="str">
            <v/>
          </cell>
          <cell r="AQ1215" t="str">
            <v/>
          </cell>
          <cell r="AR1215" t="str">
            <v/>
          </cell>
          <cell r="AS1215" t="str">
            <v/>
          </cell>
          <cell r="AT1215" t="str">
            <v/>
          </cell>
          <cell r="AU1215" t="str">
            <v/>
          </cell>
          <cell r="AV1215" t="str">
            <v/>
          </cell>
          <cell r="AW1215" t="str">
            <v/>
          </cell>
          <cell r="AX1215" t="str">
            <v/>
          </cell>
          <cell r="AY1215" t="str">
            <v/>
          </cell>
          <cell r="AZ1215" t="str">
            <v/>
          </cell>
          <cell r="BA1215" t="str">
            <v/>
          </cell>
          <cell r="BB1215" t="str">
            <v/>
          </cell>
          <cell r="BC1215" t="str">
            <v/>
          </cell>
        </row>
        <row r="1216">
          <cell r="B1216" t="str">
            <v>XLEBE - Air</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cell r="AF1216">
            <v>0</v>
          </cell>
          <cell r="AG1216">
            <v>0</v>
          </cell>
          <cell r="AH1216" t="str">
            <v/>
          </cell>
          <cell r="AI1216" t="str">
            <v/>
          </cell>
          <cell r="AJ1216" t="str">
            <v/>
          </cell>
          <cell r="AK1216" t="str">
            <v/>
          </cell>
          <cell r="AL1216" t="str">
            <v/>
          </cell>
          <cell r="AM1216" t="str">
            <v/>
          </cell>
          <cell r="AN1216" t="str">
            <v/>
          </cell>
          <cell r="AO1216" t="str">
            <v/>
          </cell>
          <cell r="AP1216" t="str">
            <v/>
          </cell>
          <cell r="AQ1216" t="str">
            <v/>
          </cell>
          <cell r="AR1216" t="str">
            <v/>
          </cell>
          <cell r="AS1216" t="str">
            <v/>
          </cell>
          <cell r="AT1216" t="str">
            <v/>
          </cell>
          <cell r="AU1216" t="str">
            <v/>
          </cell>
          <cell r="AV1216" t="str">
            <v/>
          </cell>
          <cell r="AW1216" t="str">
            <v/>
          </cell>
          <cell r="AX1216" t="str">
            <v/>
          </cell>
          <cell r="AY1216" t="str">
            <v/>
          </cell>
          <cell r="AZ1216" t="str">
            <v/>
          </cell>
          <cell r="BA1216" t="str">
            <v/>
          </cell>
          <cell r="BB1216" t="str">
            <v/>
          </cell>
          <cell r="BC1216" t="str">
            <v/>
          </cell>
        </row>
        <row r="1217">
          <cell r="B1217" t="str">
            <v>XLEBE - Sea</v>
          </cell>
          <cell r="C1217">
            <v>0</v>
          </cell>
          <cell r="D1217">
            <v>0</v>
          </cell>
          <cell r="E1217">
            <v>0</v>
          </cell>
          <cell r="F1217">
            <v>0</v>
          </cell>
          <cell r="G1217">
            <v>0</v>
          </cell>
          <cell r="H1217">
            <v>0</v>
          </cell>
          <cell r="I1217">
            <v>0</v>
          </cell>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cell r="AF1217">
            <v>0</v>
          </cell>
          <cell r="AG1217">
            <v>0</v>
          </cell>
          <cell r="AH1217" t="str">
            <v/>
          </cell>
          <cell r="AI1217" t="str">
            <v/>
          </cell>
          <cell r="AJ1217" t="str">
            <v/>
          </cell>
          <cell r="AK1217" t="str">
            <v/>
          </cell>
          <cell r="AL1217" t="str">
            <v/>
          </cell>
          <cell r="AM1217" t="str">
            <v/>
          </cell>
          <cell r="AN1217" t="str">
            <v/>
          </cell>
          <cell r="AO1217" t="str">
            <v/>
          </cell>
          <cell r="AP1217" t="str">
            <v/>
          </cell>
          <cell r="AQ1217" t="str">
            <v/>
          </cell>
          <cell r="AR1217" t="str">
            <v/>
          </cell>
          <cell r="AS1217" t="str">
            <v/>
          </cell>
          <cell r="AT1217" t="str">
            <v/>
          </cell>
          <cell r="AU1217" t="str">
            <v/>
          </cell>
          <cell r="AV1217" t="str">
            <v/>
          </cell>
          <cell r="AW1217" t="str">
            <v/>
          </cell>
          <cell r="AX1217" t="str">
            <v/>
          </cell>
          <cell r="AY1217" t="str">
            <v/>
          </cell>
          <cell r="AZ1217" t="str">
            <v/>
          </cell>
          <cell r="BA1217" t="str">
            <v/>
          </cell>
          <cell r="BB1217" t="str">
            <v/>
          </cell>
          <cell r="BC1217" t="str">
            <v/>
          </cell>
        </row>
        <row r="1218">
          <cell r="B1218" t="str">
            <v>XLEBI - Air</v>
          </cell>
          <cell r="C1218">
            <v>0</v>
          </cell>
          <cell r="D1218">
            <v>0</v>
          </cell>
          <cell r="E1218">
            <v>0</v>
          </cell>
          <cell r="F1218">
            <v>0</v>
          </cell>
          <cell r="G1218">
            <v>0</v>
          </cell>
          <cell r="H1218">
            <v>0</v>
          </cell>
          <cell r="I1218">
            <v>0</v>
          </cell>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cell r="AF1218">
            <v>0</v>
          </cell>
          <cell r="AG1218">
            <v>0</v>
          </cell>
          <cell r="AH1218" t="str">
            <v/>
          </cell>
          <cell r="AI1218" t="str">
            <v/>
          </cell>
          <cell r="AJ1218" t="str">
            <v/>
          </cell>
          <cell r="AK1218" t="str">
            <v/>
          </cell>
          <cell r="AL1218" t="str">
            <v/>
          </cell>
          <cell r="AM1218" t="str">
            <v/>
          </cell>
          <cell r="AN1218" t="str">
            <v/>
          </cell>
          <cell r="AO1218" t="str">
            <v/>
          </cell>
          <cell r="AP1218" t="str">
            <v/>
          </cell>
          <cell r="AQ1218" t="str">
            <v/>
          </cell>
          <cell r="AR1218" t="str">
            <v/>
          </cell>
          <cell r="AS1218" t="str">
            <v/>
          </cell>
          <cell r="AT1218" t="str">
            <v/>
          </cell>
          <cell r="AU1218" t="str">
            <v/>
          </cell>
          <cell r="AV1218" t="str">
            <v/>
          </cell>
          <cell r="AW1218" t="str">
            <v/>
          </cell>
          <cell r="AX1218" t="str">
            <v/>
          </cell>
          <cell r="AY1218" t="str">
            <v/>
          </cell>
          <cell r="AZ1218" t="str">
            <v/>
          </cell>
          <cell r="BA1218" t="str">
            <v/>
          </cell>
          <cell r="BB1218" t="str">
            <v/>
          </cell>
          <cell r="BC1218" t="str">
            <v/>
          </cell>
        </row>
        <row r="1219">
          <cell r="B1219" t="str">
            <v>XLEBI - Sea</v>
          </cell>
          <cell r="C1219">
            <v>0</v>
          </cell>
          <cell r="D1219">
            <v>0</v>
          </cell>
          <cell r="E1219">
            <v>0</v>
          </cell>
          <cell r="F1219">
            <v>0</v>
          </cell>
          <cell r="G1219">
            <v>0</v>
          </cell>
          <cell r="H1219">
            <v>0</v>
          </cell>
          <cell r="I1219">
            <v>0</v>
          </cell>
          <cell r="J1219">
            <v>0</v>
          </cell>
          <cell r="K1219">
            <v>0</v>
          </cell>
          <cell r="L1219">
            <v>0</v>
          </cell>
          <cell r="M1219">
            <v>0</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cell r="AF1219">
            <v>0</v>
          </cell>
          <cell r="AG1219">
            <v>0</v>
          </cell>
          <cell r="AH1219" t="str">
            <v/>
          </cell>
          <cell r="AI1219" t="str">
            <v/>
          </cell>
          <cell r="AJ1219" t="str">
            <v/>
          </cell>
          <cell r="AK1219" t="str">
            <v/>
          </cell>
          <cell r="AL1219" t="str">
            <v/>
          </cell>
          <cell r="AM1219" t="str">
            <v/>
          </cell>
          <cell r="AN1219" t="str">
            <v/>
          </cell>
          <cell r="AO1219" t="str">
            <v/>
          </cell>
          <cell r="AP1219" t="str">
            <v/>
          </cell>
          <cell r="AQ1219" t="str">
            <v/>
          </cell>
          <cell r="AR1219" t="str">
            <v/>
          </cell>
          <cell r="AS1219" t="str">
            <v/>
          </cell>
          <cell r="AT1219" t="str">
            <v/>
          </cell>
          <cell r="AU1219" t="str">
            <v/>
          </cell>
          <cell r="AV1219" t="str">
            <v/>
          </cell>
          <cell r="AW1219" t="str">
            <v/>
          </cell>
          <cell r="AX1219" t="str">
            <v/>
          </cell>
          <cell r="AY1219" t="str">
            <v/>
          </cell>
          <cell r="AZ1219" t="str">
            <v/>
          </cell>
          <cell r="BA1219" t="str">
            <v/>
          </cell>
          <cell r="BB1219" t="str">
            <v/>
          </cell>
          <cell r="BC1219" t="str">
            <v/>
          </cell>
        </row>
        <row r="1220">
          <cell r="B1220" t="str">
            <v>XLIETZ - Air</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cell r="AF1220">
            <v>0</v>
          </cell>
          <cell r="AG1220">
            <v>0</v>
          </cell>
          <cell r="AH1220" t="str">
            <v/>
          </cell>
          <cell r="AI1220" t="str">
            <v/>
          </cell>
          <cell r="AJ1220" t="str">
            <v/>
          </cell>
          <cell r="AK1220" t="str">
            <v/>
          </cell>
          <cell r="AL1220" t="str">
            <v/>
          </cell>
          <cell r="AM1220" t="str">
            <v/>
          </cell>
          <cell r="AN1220" t="str">
            <v/>
          </cell>
          <cell r="AO1220" t="str">
            <v/>
          </cell>
          <cell r="AP1220" t="str">
            <v/>
          </cell>
          <cell r="AQ1220" t="str">
            <v/>
          </cell>
          <cell r="AR1220" t="str">
            <v/>
          </cell>
          <cell r="AS1220" t="str">
            <v/>
          </cell>
          <cell r="AT1220" t="str">
            <v/>
          </cell>
          <cell r="AU1220" t="str">
            <v/>
          </cell>
          <cell r="AV1220" t="str">
            <v/>
          </cell>
          <cell r="AW1220" t="str">
            <v/>
          </cell>
          <cell r="AX1220" t="str">
            <v/>
          </cell>
          <cell r="AY1220" t="str">
            <v/>
          </cell>
          <cell r="AZ1220" t="str">
            <v/>
          </cell>
          <cell r="BA1220" t="str">
            <v/>
          </cell>
          <cell r="BB1220" t="str">
            <v/>
          </cell>
          <cell r="BC1220" t="str">
            <v/>
          </cell>
        </row>
        <row r="1221">
          <cell r="B1221" t="str">
            <v>XLIETZ - Sea</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cell r="AF1221">
            <v>0</v>
          </cell>
          <cell r="AG1221">
            <v>0</v>
          </cell>
          <cell r="AH1221" t="str">
            <v/>
          </cell>
          <cell r="AI1221" t="str">
            <v/>
          </cell>
          <cell r="AJ1221" t="str">
            <v/>
          </cell>
          <cell r="AK1221" t="str">
            <v/>
          </cell>
          <cell r="AL1221" t="str">
            <v/>
          </cell>
          <cell r="AM1221" t="str">
            <v/>
          </cell>
          <cell r="AN1221" t="str">
            <v/>
          </cell>
          <cell r="AO1221" t="str">
            <v/>
          </cell>
          <cell r="AP1221" t="str">
            <v/>
          </cell>
          <cell r="AQ1221" t="str">
            <v/>
          </cell>
          <cell r="AR1221" t="str">
            <v/>
          </cell>
          <cell r="AS1221" t="str">
            <v/>
          </cell>
          <cell r="AT1221" t="str">
            <v/>
          </cell>
          <cell r="AU1221" t="str">
            <v/>
          </cell>
          <cell r="AV1221" t="str">
            <v/>
          </cell>
          <cell r="AW1221" t="str">
            <v/>
          </cell>
          <cell r="AX1221" t="str">
            <v/>
          </cell>
          <cell r="AY1221" t="str">
            <v/>
          </cell>
          <cell r="AZ1221" t="str">
            <v/>
          </cell>
          <cell r="BA1221" t="str">
            <v/>
          </cell>
          <cell r="BB1221" t="str">
            <v/>
          </cell>
          <cell r="BC1221" t="str">
            <v/>
          </cell>
        </row>
        <row r="1222">
          <cell r="B1222" t="str">
            <v>XLLYR - Air</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cell r="AF1222">
            <v>0</v>
          </cell>
          <cell r="AG1222">
            <v>0</v>
          </cell>
          <cell r="AH1222" t="str">
            <v/>
          </cell>
          <cell r="AI1222" t="str">
            <v/>
          </cell>
          <cell r="AJ1222" t="str">
            <v/>
          </cell>
          <cell r="AK1222" t="str">
            <v/>
          </cell>
          <cell r="AL1222" t="str">
            <v/>
          </cell>
          <cell r="AM1222" t="str">
            <v/>
          </cell>
          <cell r="AN1222" t="str">
            <v/>
          </cell>
          <cell r="AO1222" t="str">
            <v/>
          </cell>
          <cell r="AP1222" t="str">
            <v/>
          </cell>
          <cell r="AQ1222" t="str">
            <v/>
          </cell>
          <cell r="AR1222" t="str">
            <v/>
          </cell>
          <cell r="AS1222" t="str">
            <v/>
          </cell>
          <cell r="AT1222" t="str">
            <v/>
          </cell>
          <cell r="AU1222" t="str">
            <v/>
          </cell>
          <cell r="AV1222" t="str">
            <v/>
          </cell>
          <cell r="AW1222" t="str">
            <v/>
          </cell>
          <cell r="AX1222" t="str">
            <v/>
          </cell>
          <cell r="AY1222" t="str">
            <v/>
          </cell>
          <cell r="AZ1222" t="str">
            <v/>
          </cell>
          <cell r="BA1222" t="str">
            <v/>
          </cell>
          <cell r="BB1222" t="str">
            <v/>
          </cell>
          <cell r="BC1222" t="str">
            <v/>
          </cell>
        </row>
        <row r="1223">
          <cell r="B1223" t="str">
            <v>XLLYR - Sea</v>
          </cell>
          <cell r="C1223">
            <v>0</v>
          </cell>
          <cell r="D1223">
            <v>0</v>
          </cell>
          <cell r="E1223">
            <v>0</v>
          </cell>
          <cell r="F1223">
            <v>0</v>
          </cell>
          <cell r="G1223">
            <v>0</v>
          </cell>
          <cell r="H1223">
            <v>0</v>
          </cell>
          <cell r="I1223">
            <v>0</v>
          </cell>
          <cell r="J1223">
            <v>0</v>
          </cell>
          <cell r="K1223">
            <v>0</v>
          </cell>
          <cell r="L1223">
            <v>0</v>
          </cell>
          <cell r="M1223">
            <v>0</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cell r="AF1223">
            <v>0</v>
          </cell>
          <cell r="AG1223">
            <v>0</v>
          </cell>
          <cell r="AH1223" t="str">
            <v/>
          </cell>
          <cell r="AI1223" t="str">
            <v/>
          </cell>
          <cell r="AJ1223" t="str">
            <v/>
          </cell>
          <cell r="AK1223" t="str">
            <v/>
          </cell>
          <cell r="AL1223" t="str">
            <v/>
          </cell>
          <cell r="AM1223" t="str">
            <v/>
          </cell>
          <cell r="AN1223" t="str">
            <v/>
          </cell>
          <cell r="AO1223" t="str">
            <v/>
          </cell>
          <cell r="AP1223" t="str">
            <v/>
          </cell>
          <cell r="AQ1223" t="str">
            <v/>
          </cell>
          <cell r="AR1223" t="str">
            <v/>
          </cell>
          <cell r="AS1223" t="str">
            <v/>
          </cell>
          <cell r="AT1223" t="str">
            <v/>
          </cell>
          <cell r="AU1223" t="str">
            <v/>
          </cell>
          <cell r="AV1223" t="str">
            <v/>
          </cell>
          <cell r="AW1223" t="str">
            <v/>
          </cell>
          <cell r="AX1223" t="str">
            <v/>
          </cell>
          <cell r="AY1223" t="str">
            <v/>
          </cell>
          <cell r="AZ1223" t="str">
            <v/>
          </cell>
          <cell r="BA1223" t="str">
            <v/>
          </cell>
          <cell r="BB1223" t="str">
            <v/>
          </cell>
          <cell r="BC1223" t="str">
            <v/>
          </cell>
        </row>
        <row r="1224">
          <cell r="B1224" t="str">
            <v>XLUGU - Air</v>
          </cell>
          <cell r="C1224">
            <v>0</v>
          </cell>
          <cell r="D1224">
            <v>0</v>
          </cell>
          <cell r="E1224">
            <v>0</v>
          </cell>
          <cell r="F1224">
            <v>0</v>
          </cell>
          <cell r="G1224">
            <v>0</v>
          </cell>
          <cell r="H1224">
            <v>0</v>
          </cell>
          <cell r="I1224">
            <v>0</v>
          </cell>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cell r="AF1224">
            <v>0</v>
          </cell>
          <cell r="AG1224">
            <v>0</v>
          </cell>
          <cell r="AH1224" t="str">
            <v/>
          </cell>
          <cell r="AI1224" t="str">
            <v/>
          </cell>
          <cell r="AJ1224" t="str">
            <v/>
          </cell>
          <cell r="AK1224" t="str">
            <v/>
          </cell>
          <cell r="AL1224" t="str">
            <v/>
          </cell>
          <cell r="AM1224" t="str">
            <v/>
          </cell>
          <cell r="AN1224" t="str">
            <v/>
          </cell>
          <cell r="AO1224" t="str">
            <v/>
          </cell>
          <cell r="AP1224" t="str">
            <v/>
          </cell>
          <cell r="AQ1224" t="str">
            <v/>
          </cell>
          <cell r="AR1224" t="str">
            <v/>
          </cell>
          <cell r="AS1224" t="str">
            <v/>
          </cell>
          <cell r="AT1224" t="str">
            <v/>
          </cell>
          <cell r="AU1224" t="str">
            <v/>
          </cell>
          <cell r="AV1224" t="str">
            <v/>
          </cell>
          <cell r="AW1224" t="str">
            <v/>
          </cell>
          <cell r="AX1224" t="str">
            <v/>
          </cell>
          <cell r="AY1224" t="str">
            <v/>
          </cell>
          <cell r="AZ1224" t="str">
            <v/>
          </cell>
          <cell r="BA1224" t="str">
            <v/>
          </cell>
          <cell r="BB1224" t="str">
            <v/>
          </cell>
          <cell r="BC1224" t="str">
            <v/>
          </cell>
        </row>
        <row r="1225">
          <cell r="B1225" t="str">
            <v>XLUGU - Sea</v>
          </cell>
          <cell r="C1225">
            <v>0</v>
          </cell>
          <cell r="D1225">
            <v>0</v>
          </cell>
          <cell r="E1225">
            <v>0</v>
          </cell>
          <cell r="F1225">
            <v>0</v>
          </cell>
          <cell r="G1225">
            <v>0</v>
          </cell>
          <cell r="H1225">
            <v>0</v>
          </cell>
          <cell r="I1225">
            <v>0</v>
          </cell>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cell r="AF1225">
            <v>0</v>
          </cell>
          <cell r="AG1225">
            <v>0</v>
          </cell>
          <cell r="AH1225" t="str">
            <v/>
          </cell>
          <cell r="AI1225" t="str">
            <v/>
          </cell>
          <cell r="AJ1225" t="str">
            <v/>
          </cell>
          <cell r="AK1225" t="str">
            <v/>
          </cell>
          <cell r="AL1225" t="str">
            <v/>
          </cell>
          <cell r="AM1225" t="str">
            <v/>
          </cell>
          <cell r="AN1225" t="str">
            <v/>
          </cell>
          <cell r="AO1225" t="str">
            <v/>
          </cell>
          <cell r="AP1225" t="str">
            <v/>
          </cell>
          <cell r="AQ1225" t="str">
            <v/>
          </cell>
          <cell r="AR1225" t="str">
            <v/>
          </cell>
          <cell r="AS1225" t="str">
            <v/>
          </cell>
          <cell r="AT1225" t="str">
            <v/>
          </cell>
          <cell r="AU1225" t="str">
            <v/>
          </cell>
          <cell r="AV1225" t="str">
            <v/>
          </cell>
          <cell r="AW1225" t="str">
            <v/>
          </cell>
          <cell r="AX1225" t="str">
            <v/>
          </cell>
          <cell r="AY1225" t="str">
            <v/>
          </cell>
          <cell r="AZ1225" t="str">
            <v/>
          </cell>
          <cell r="BA1225" t="str">
            <v/>
          </cell>
          <cell r="BB1225" t="str">
            <v/>
          </cell>
          <cell r="BC1225" t="str">
            <v/>
          </cell>
        </row>
        <row r="1226">
          <cell r="B1226" t="str">
            <v>XMABD - Air</v>
          </cell>
          <cell r="C1226">
            <v>0</v>
          </cell>
          <cell r="D1226">
            <v>0</v>
          </cell>
          <cell r="E1226">
            <v>0</v>
          </cell>
          <cell r="F1226">
            <v>0</v>
          </cell>
          <cell r="G1226">
            <v>0</v>
          </cell>
          <cell r="H1226">
            <v>0</v>
          </cell>
          <cell r="I1226">
            <v>0</v>
          </cell>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cell r="AF1226">
            <v>0</v>
          </cell>
          <cell r="AG1226">
            <v>0</v>
          </cell>
          <cell r="AH1226" t="str">
            <v/>
          </cell>
          <cell r="AI1226" t="str">
            <v/>
          </cell>
          <cell r="AJ1226" t="str">
            <v/>
          </cell>
          <cell r="AK1226" t="str">
            <v/>
          </cell>
          <cell r="AL1226" t="str">
            <v/>
          </cell>
          <cell r="AM1226" t="str">
            <v/>
          </cell>
          <cell r="AN1226" t="str">
            <v/>
          </cell>
          <cell r="AO1226" t="str">
            <v/>
          </cell>
          <cell r="AP1226" t="str">
            <v/>
          </cell>
          <cell r="AQ1226" t="str">
            <v/>
          </cell>
          <cell r="AR1226" t="str">
            <v/>
          </cell>
          <cell r="AS1226" t="str">
            <v/>
          </cell>
          <cell r="AT1226" t="str">
            <v/>
          </cell>
          <cell r="AU1226" t="str">
            <v/>
          </cell>
          <cell r="AV1226" t="str">
            <v/>
          </cell>
          <cell r="AW1226" t="str">
            <v/>
          </cell>
          <cell r="AX1226" t="str">
            <v/>
          </cell>
          <cell r="AY1226" t="str">
            <v/>
          </cell>
          <cell r="AZ1226" t="str">
            <v/>
          </cell>
          <cell r="BA1226" t="str">
            <v/>
          </cell>
          <cell r="BB1226" t="str">
            <v/>
          </cell>
          <cell r="BC1226" t="str">
            <v/>
          </cell>
        </row>
        <row r="1227">
          <cell r="B1227" t="str">
            <v>XMABD - Sea</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cell r="AF1227">
            <v>0</v>
          </cell>
          <cell r="AG1227">
            <v>0</v>
          </cell>
          <cell r="AH1227" t="str">
            <v/>
          </cell>
          <cell r="AI1227" t="str">
            <v/>
          </cell>
          <cell r="AJ1227" t="str">
            <v/>
          </cell>
          <cell r="AK1227" t="str">
            <v/>
          </cell>
          <cell r="AL1227" t="str">
            <v/>
          </cell>
          <cell r="AM1227" t="str">
            <v/>
          </cell>
          <cell r="AN1227" t="str">
            <v/>
          </cell>
          <cell r="AO1227" t="str">
            <v/>
          </cell>
          <cell r="AP1227" t="str">
            <v/>
          </cell>
          <cell r="AQ1227" t="str">
            <v/>
          </cell>
          <cell r="AR1227" t="str">
            <v/>
          </cell>
          <cell r="AS1227" t="str">
            <v/>
          </cell>
          <cell r="AT1227" t="str">
            <v/>
          </cell>
          <cell r="AU1227" t="str">
            <v/>
          </cell>
          <cell r="AV1227" t="str">
            <v/>
          </cell>
          <cell r="AW1227" t="str">
            <v/>
          </cell>
          <cell r="AX1227" t="str">
            <v/>
          </cell>
          <cell r="AY1227" t="str">
            <v/>
          </cell>
          <cell r="AZ1227" t="str">
            <v/>
          </cell>
          <cell r="BA1227" t="str">
            <v/>
          </cell>
          <cell r="BB1227" t="str">
            <v/>
          </cell>
          <cell r="BC1227" t="str">
            <v/>
          </cell>
        </row>
        <row r="1228">
          <cell r="B1228" t="str">
            <v>XMAIM - Air</v>
          </cell>
          <cell r="C1228">
            <v>0</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cell r="AF1228">
            <v>0</v>
          </cell>
          <cell r="AG1228">
            <v>0</v>
          </cell>
          <cell r="AH1228" t="str">
            <v/>
          </cell>
          <cell r="AI1228" t="str">
            <v/>
          </cell>
          <cell r="AJ1228" t="str">
            <v/>
          </cell>
          <cell r="AK1228" t="str">
            <v/>
          </cell>
          <cell r="AL1228" t="str">
            <v/>
          </cell>
          <cell r="AM1228" t="str">
            <v/>
          </cell>
          <cell r="AN1228" t="str">
            <v/>
          </cell>
          <cell r="AO1228" t="str">
            <v/>
          </cell>
          <cell r="AP1228" t="str">
            <v/>
          </cell>
          <cell r="AQ1228" t="str">
            <v/>
          </cell>
          <cell r="AR1228" t="str">
            <v/>
          </cell>
          <cell r="AS1228" t="str">
            <v/>
          </cell>
          <cell r="AT1228" t="str">
            <v/>
          </cell>
          <cell r="AU1228" t="str">
            <v/>
          </cell>
          <cell r="AV1228" t="str">
            <v/>
          </cell>
          <cell r="AW1228" t="str">
            <v/>
          </cell>
          <cell r="AX1228" t="str">
            <v/>
          </cell>
          <cell r="AY1228" t="str">
            <v/>
          </cell>
          <cell r="AZ1228" t="str">
            <v/>
          </cell>
          <cell r="BA1228" t="str">
            <v/>
          </cell>
          <cell r="BB1228" t="str">
            <v/>
          </cell>
          <cell r="BC1228" t="str">
            <v/>
          </cell>
        </row>
        <row r="1229">
          <cell r="B1229" t="str">
            <v>XMAIM - Sea</v>
          </cell>
          <cell r="C1229">
            <v>0</v>
          </cell>
          <cell r="D1229">
            <v>0</v>
          </cell>
          <cell r="E1229">
            <v>0</v>
          </cell>
          <cell r="F1229">
            <v>0</v>
          </cell>
          <cell r="G1229">
            <v>0</v>
          </cell>
          <cell r="H1229">
            <v>0</v>
          </cell>
          <cell r="I1229">
            <v>0</v>
          </cell>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cell r="AF1229">
            <v>0</v>
          </cell>
          <cell r="AG1229">
            <v>0</v>
          </cell>
          <cell r="AH1229" t="str">
            <v/>
          </cell>
          <cell r="AI1229" t="str">
            <v/>
          </cell>
          <cell r="AJ1229" t="str">
            <v/>
          </cell>
          <cell r="AK1229" t="str">
            <v/>
          </cell>
          <cell r="AL1229" t="str">
            <v/>
          </cell>
          <cell r="AM1229" t="str">
            <v/>
          </cell>
          <cell r="AN1229" t="str">
            <v/>
          </cell>
          <cell r="AO1229" t="str">
            <v/>
          </cell>
          <cell r="AP1229" t="str">
            <v/>
          </cell>
          <cell r="AQ1229" t="str">
            <v/>
          </cell>
          <cell r="AR1229" t="str">
            <v/>
          </cell>
          <cell r="AS1229" t="str">
            <v/>
          </cell>
          <cell r="AT1229" t="str">
            <v/>
          </cell>
          <cell r="AU1229" t="str">
            <v/>
          </cell>
          <cell r="AV1229" t="str">
            <v/>
          </cell>
          <cell r="AW1229" t="str">
            <v/>
          </cell>
          <cell r="AX1229" t="str">
            <v/>
          </cell>
          <cell r="AY1229" t="str">
            <v/>
          </cell>
          <cell r="AZ1229" t="str">
            <v/>
          </cell>
          <cell r="BA1229" t="str">
            <v/>
          </cell>
          <cell r="BB1229" t="str">
            <v/>
          </cell>
          <cell r="BC1229" t="str">
            <v/>
          </cell>
        </row>
        <row r="1230">
          <cell r="B1230" t="str">
            <v>XMEFO - Air</v>
          </cell>
          <cell r="C1230">
            <v>0</v>
          </cell>
          <cell r="D1230">
            <v>0</v>
          </cell>
          <cell r="E1230">
            <v>0</v>
          </cell>
          <cell r="F1230">
            <v>0</v>
          </cell>
          <cell r="G1230">
            <v>0</v>
          </cell>
          <cell r="H1230">
            <v>0</v>
          </cell>
          <cell r="I1230">
            <v>0</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cell r="AF1230">
            <v>0</v>
          </cell>
          <cell r="AG1230">
            <v>0</v>
          </cell>
          <cell r="AH1230" t="str">
            <v/>
          </cell>
          <cell r="AI1230" t="str">
            <v/>
          </cell>
          <cell r="AJ1230" t="str">
            <v/>
          </cell>
          <cell r="AK1230" t="str">
            <v/>
          </cell>
          <cell r="AL1230" t="str">
            <v/>
          </cell>
          <cell r="AM1230" t="str">
            <v/>
          </cell>
          <cell r="AN1230" t="str">
            <v/>
          </cell>
          <cell r="AO1230" t="str">
            <v/>
          </cell>
          <cell r="AP1230" t="str">
            <v/>
          </cell>
          <cell r="AQ1230" t="str">
            <v/>
          </cell>
          <cell r="AR1230" t="str">
            <v/>
          </cell>
          <cell r="AS1230" t="str">
            <v/>
          </cell>
          <cell r="AT1230" t="str">
            <v/>
          </cell>
          <cell r="AU1230" t="str">
            <v/>
          </cell>
          <cell r="AV1230" t="str">
            <v/>
          </cell>
          <cell r="AW1230" t="str">
            <v/>
          </cell>
          <cell r="AX1230" t="str">
            <v/>
          </cell>
          <cell r="AY1230" t="str">
            <v/>
          </cell>
          <cell r="AZ1230" t="str">
            <v/>
          </cell>
          <cell r="BA1230" t="str">
            <v/>
          </cell>
          <cell r="BB1230" t="str">
            <v/>
          </cell>
          <cell r="BC1230" t="str">
            <v/>
          </cell>
        </row>
        <row r="1231">
          <cell r="B1231" t="str">
            <v>XMEFO - Sea</v>
          </cell>
          <cell r="C1231">
            <v>0</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cell r="AF1231">
            <v>0</v>
          </cell>
          <cell r="AG1231">
            <v>0</v>
          </cell>
          <cell r="AH1231" t="str">
            <v/>
          </cell>
          <cell r="AI1231" t="str">
            <v/>
          </cell>
          <cell r="AJ1231" t="str">
            <v/>
          </cell>
          <cell r="AK1231" t="str">
            <v/>
          </cell>
          <cell r="AL1231" t="str">
            <v/>
          </cell>
          <cell r="AM1231" t="str">
            <v/>
          </cell>
          <cell r="AN1231" t="str">
            <v/>
          </cell>
          <cell r="AO1231" t="str">
            <v/>
          </cell>
          <cell r="AP1231" t="str">
            <v/>
          </cell>
          <cell r="AQ1231" t="str">
            <v/>
          </cell>
          <cell r="AR1231" t="str">
            <v/>
          </cell>
          <cell r="AS1231" t="str">
            <v/>
          </cell>
          <cell r="AT1231" t="str">
            <v/>
          </cell>
          <cell r="AU1231" t="str">
            <v/>
          </cell>
          <cell r="AV1231" t="str">
            <v/>
          </cell>
          <cell r="AW1231" t="str">
            <v/>
          </cell>
          <cell r="AX1231" t="str">
            <v/>
          </cell>
          <cell r="AY1231" t="str">
            <v/>
          </cell>
          <cell r="AZ1231" t="str">
            <v/>
          </cell>
          <cell r="BA1231" t="str">
            <v/>
          </cell>
          <cell r="BB1231" t="str">
            <v/>
          </cell>
          <cell r="BC1231" t="str">
            <v/>
          </cell>
        </row>
        <row r="1232">
          <cell r="B1232" t="str">
            <v>XMGMK - Air</v>
          </cell>
          <cell r="C1232">
            <v>0</v>
          </cell>
          <cell r="D1232">
            <v>0</v>
          </cell>
          <cell r="E1232">
            <v>0</v>
          </cell>
          <cell r="F1232">
            <v>0</v>
          </cell>
          <cell r="G1232">
            <v>0</v>
          </cell>
          <cell r="H1232">
            <v>0</v>
          </cell>
          <cell r="I1232">
            <v>0</v>
          </cell>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cell r="AF1232">
            <v>0</v>
          </cell>
          <cell r="AG1232">
            <v>0</v>
          </cell>
          <cell r="AH1232" t="str">
            <v/>
          </cell>
          <cell r="AI1232" t="str">
            <v/>
          </cell>
          <cell r="AJ1232" t="str">
            <v/>
          </cell>
          <cell r="AK1232" t="str">
            <v/>
          </cell>
          <cell r="AL1232" t="str">
            <v/>
          </cell>
          <cell r="AM1232" t="str">
            <v/>
          </cell>
          <cell r="AN1232" t="str">
            <v/>
          </cell>
          <cell r="AO1232" t="str">
            <v/>
          </cell>
          <cell r="AP1232" t="str">
            <v/>
          </cell>
          <cell r="AQ1232" t="str">
            <v/>
          </cell>
          <cell r="AR1232" t="str">
            <v/>
          </cell>
          <cell r="AS1232" t="str">
            <v/>
          </cell>
          <cell r="AT1232" t="str">
            <v/>
          </cell>
          <cell r="AU1232" t="str">
            <v/>
          </cell>
          <cell r="AV1232" t="str">
            <v/>
          </cell>
          <cell r="AW1232" t="str">
            <v/>
          </cell>
          <cell r="AX1232" t="str">
            <v/>
          </cell>
          <cell r="AY1232" t="str">
            <v/>
          </cell>
          <cell r="AZ1232" t="str">
            <v/>
          </cell>
          <cell r="BA1232" t="str">
            <v/>
          </cell>
          <cell r="BB1232" t="str">
            <v/>
          </cell>
          <cell r="BC1232" t="str">
            <v/>
          </cell>
        </row>
        <row r="1233">
          <cell r="B1233" t="str">
            <v>XMGMK - Sea</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cell r="AF1233">
            <v>0</v>
          </cell>
          <cell r="AG1233">
            <v>0</v>
          </cell>
          <cell r="AH1233" t="str">
            <v/>
          </cell>
          <cell r="AI1233" t="str">
            <v/>
          </cell>
          <cell r="AJ1233" t="str">
            <v/>
          </cell>
          <cell r="AK1233" t="str">
            <v/>
          </cell>
          <cell r="AL1233" t="str">
            <v/>
          </cell>
          <cell r="AM1233" t="str">
            <v/>
          </cell>
          <cell r="AN1233" t="str">
            <v/>
          </cell>
          <cell r="AO1233" t="str">
            <v/>
          </cell>
          <cell r="AP1233" t="str">
            <v/>
          </cell>
          <cell r="AQ1233" t="str">
            <v/>
          </cell>
          <cell r="AR1233" t="str">
            <v/>
          </cell>
          <cell r="AS1233" t="str">
            <v/>
          </cell>
          <cell r="AT1233" t="str">
            <v/>
          </cell>
          <cell r="AU1233" t="str">
            <v/>
          </cell>
          <cell r="AV1233" t="str">
            <v/>
          </cell>
          <cell r="AW1233" t="str">
            <v/>
          </cell>
          <cell r="AX1233" t="str">
            <v/>
          </cell>
          <cell r="AY1233" t="str">
            <v/>
          </cell>
          <cell r="AZ1233" t="str">
            <v/>
          </cell>
          <cell r="BA1233" t="str">
            <v/>
          </cell>
          <cell r="BB1233" t="str">
            <v/>
          </cell>
          <cell r="BC1233" t="str">
            <v/>
          </cell>
        </row>
        <row r="1234">
          <cell r="B1234" t="str">
            <v>XMMSA - Air</v>
          </cell>
          <cell r="C1234">
            <v>0</v>
          </cell>
          <cell r="D1234">
            <v>0</v>
          </cell>
          <cell r="E1234">
            <v>0</v>
          </cell>
          <cell r="F1234">
            <v>0</v>
          </cell>
          <cell r="G1234">
            <v>0</v>
          </cell>
          <cell r="H1234">
            <v>0</v>
          </cell>
          <cell r="I1234">
            <v>0</v>
          </cell>
          <cell r="J1234">
            <v>0</v>
          </cell>
          <cell r="K1234">
            <v>0</v>
          </cell>
          <cell r="L1234">
            <v>0</v>
          </cell>
          <cell r="M1234">
            <v>0</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cell r="AF1234">
            <v>0</v>
          </cell>
          <cell r="AG1234">
            <v>0</v>
          </cell>
          <cell r="AH1234" t="str">
            <v/>
          </cell>
          <cell r="AI1234" t="str">
            <v/>
          </cell>
          <cell r="AJ1234" t="str">
            <v/>
          </cell>
          <cell r="AK1234" t="str">
            <v/>
          </cell>
          <cell r="AL1234" t="str">
            <v/>
          </cell>
          <cell r="AM1234" t="str">
            <v/>
          </cell>
          <cell r="AN1234" t="str">
            <v/>
          </cell>
          <cell r="AO1234" t="str">
            <v/>
          </cell>
          <cell r="AP1234" t="str">
            <v/>
          </cell>
          <cell r="AQ1234" t="str">
            <v/>
          </cell>
          <cell r="AR1234" t="str">
            <v/>
          </cell>
          <cell r="AS1234" t="str">
            <v/>
          </cell>
          <cell r="AT1234" t="str">
            <v/>
          </cell>
          <cell r="AU1234" t="str">
            <v/>
          </cell>
          <cell r="AV1234" t="str">
            <v/>
          </cell>
          <cell r="AW1234" t="str">
            <v/>
          </cell>
          <cell r="AX1234" t="str">
            <v/>
          </cell>
          <cell r="AY1234" t="str">
            <v/>
          </cell>
          <cell r="AZ1234" t="str">
            <v/>
          </cell>
          <cell r="BA1234" t="str">
            <v/>
          </cell>
          <cell r="BB1234" t="str">
            <v/>
          </cell>
          <cell r="BC1234" t="str">
            <v/>
          </cell>
        </row>
        <row r="1235">
          <cell r="B1235" t="str">
            <v>XMMSA - Sea</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cell r="AF1235">
            <v>0</v>
          </cell>
          <cell r="AG1235">
            <v>0</v>
          </cell>
          <cell r="AH1235" t="str">
            <v/>
          </cell>
          <cell r="AI1235" t="str">
            <v/>
          </cell>
          <cell r="AJ1235" t="str">
            <v/>
          </cell>
          <cell r="AK1235" t="str">
            <v/>
          </cell>
          <cell r="AL1235" t="str">
            <v/>
          </cell>
          <cell r="AM1235" t="str">
            <v/>
          </cell>
          <cell r="AN1235" t="str">
            <v/>
          </cell>
          <cell r="AO1235" t="str">
            <v/>
          </cell>
          <cell r="AP1235" t="str">
            <v/>
          </cell>
          <cell r="AQ1235" t="str">
            <v/>
          </cell>
          <cell r="AR1235" t="str">
            <v/>
          </cell>
          <cell r="AS1235" t="str">
            <v/>
          </cell>
          <cell r="AT1235" t="str">
            <v/>
          </cell>
          <cell r="AU1235" t="str">
            <v/>
          </cell>
          <cell r="AV1235" t="str">
            <v/>
          </cell>
          <cell r="AW1235" t="str">
            <v/>
          </cell>
          <cell r="AX1235" t="str">
            <v/>
          </cell>
          <cell r="AY1235" t="str">
            <v/>
          </cell>
          <cell r="AZ1235" t="str">
            <v/>
          </cell>
          <cell r="BA1235" t="str">
            <v/>
          </cell>
          <cell r="BB1235" t="str">
            <v/>
          </cell>
          <cell r="BC1235" t="str">
            <v/>
          </cell>
        </row>
        <row r="1236">
          <cell r="B1236" t="str">
            <v>XMOFO - Air</v>
          </cell>
          <cell r="C1236">
            <v>0</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cell r="AF1236">
            <v>0</v>
          </cell>
          <cell r="AG1236">
            <v>0</v>
          </cell>
          <cell r="AH1236" t="str">
            <v/>
          </cell>
          <cell r="AI1236" t="str">
            <v/>
          </cell>
          <cell r="AJ1236" t="str">
            <v/>
          </cell>
          <cell r="AK1236" t="str">
            <v/>
          </cell>
          <cell r="AL1236" t="str">
            <v/>
          </cell>
          <cell r="AM1236" t="str">
            <v/>
          </cell>
          <cell r="AN1236" t="str">
            <v/>
          </cell>
          <cell r="AO1236" t="str">
            <v/>
          </cell>
          <cell r="AP1236" t="str">
            <v/>
          </cell>
          <cell r="AQ1236" t="str">
            <v/>
          </cell>
          <cell r="AR1236" t="str">
            <v/>
          </cell>
          <cell r="AS1236" t="str">
            <v/>
          </cell>
          <cell r="AT1236" t="str">
            <v/>
          </cell>
          <cell r="AU1236" t="str">
            <v/>
          </cell>
          <cell r="AV1236" t="str">
            <v/>
          </cell>
          <cell r="AW1236" t="str">
            <v/>
          </cell>
          <cell r="AX1236" t="str">
            <v/>
          </cell>
          <cell r="AY1236" t="str">
            <v/>
          </cell>
          <cell r="AZ1236" t="str">
            <v/>
          </cell>
          <cell r="BA1236" t="str">
            <v/>
          </cell>
          <cell r="BB1236" t="str">
            <v/>
          </cell>
          <cell r="BC1236" t="str">
            <v/>
          </cell>
        </row>
        <row r="1237">
          <cell r="B1237" t="str">
            <v>XMOFO - Sea</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cell r="AF1237">
            <v>0</v>
          </cell>
          <cell r="AG1237">
            <v>0</v>
          </cell>
          <cell r="AH1237" t="str">
            <v/>
          </cell>
          <cell r="AI1237" t="str">
            <v/>
          </cell>
          <cell r="AJ1237" t="str">
            <v/>
          </cell>
          <cell r="AK1237" t="str">
            <v/>
          </cell>
          <cell r="AL1237" t="str">
            <v/>
          </cell>
          <cell r="AM1237" t="str">
            <v/>
          </cell>
          <cell r="AN1237" t="str">
            <v/>
          </cell>
          <cell r="AO1237" t="str">
            <v/>
          </cell>
          <cell r="AP1237" t="str">
            <v/>
          </cell>
          <cell r="AQ1237" t="str">
            <v/>
          </cell>
          <cell r="AR1237" t="str">
            <v/>
          </cell>
          <cell r="AS1237" t="str">
            <v/>
          </cell>
          <cell r="AT1237" t="str">
            <v/>
          </cell>
          <cell r="AU1237" t="str">
            <v/>
          </cell>
          <cell r="AV1237" t="str">
            <v/>
          </cell>
          <cell r="AW1237" t="str">
            <v/>
          </cell>
          <cell r="AX1237" t="str">
            <v/>
          </cell>
          <cell r="AY1237" t="str">
            <v/>
          </cell>
          <cell r="AZ1237" t="str">
            <v/>
          </cell>
          <cell r="BA1237" t="str">
            <v/>
          </cell>
          <cell r="BB1237" t="str">
            <v/>
          </cell>
          <cell r="BC1237" t="str">
            <v/>
          </cell>
        </row>
        <row r="1238">
          <cell r="B1238" t="str">
            <v>XMOMU - Air</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cell r="AF1238">
            <v>0</v>
          </cell>
          <cell r="AG1238">
            <v>0</v>
          </cell>
          <cell r="AH1238" t="str">
            <v/>
          </cell>
          <cell r="AI1238" t="str">
            <v/>
          </cell>
          <cell r="AJ1238" t="str">
            <v/>
          </cell>
          <cell r="AK1238" t="str">
            <v/>
          </cell>
          <cell r="AL1238" t="str">
            <v/>
          </cell>
          <cell r="AM1238" t="str">
            <v/>
          </cell>
          <cell r="AN1238" t="str">
            <v/>
          </cell>
          <cell r="AO1238" t="str">
            <v/>
          </cell>
          <cell r="AP1238" t="str">
            <v/>
          </cell>
          <cell r="AQ1238" t="str">
            <v/>
          </cell>
          <cell r="AR1238" t="str">
            <v/>
          </cell>
          <cell r="AS1238" t="str">
            <v/>
          </cell>
          <cell r="AT1238" t="str">
            <v/>
          </cell>
          <cell r="AU1238" t="str">
            <v/>
          </cell>
          <cell r="AV1238" t="str">
            <v/>
          </cell>
          <cell r="AW1238" t="str">
            <v/>
          </cell>
          <cell r="AX1238" t="str">
            <v/>
          </cell>
          <cell r="AY1238" t="str">
            <v/>
          </cell>
          <cell r="AZ1238" t="str">
            <v/>
          </cell>
          <cell r="BA1238" t="str">
            <v/>
          </cell>
          <cell r="BB1238" t="str">
            <v/>
          </cell>
          <cell r="BC1238" t="str">
            <v/>
          </cell>
        </row>
        <row r="1239">
          <cell r="B1239" t="str">
            <v>XMOMU - Sea</v>
          </cell>
          <cell r="C1239">
            <v>0</v>
          </cell>
          <cell r="D1239">
            <v>0</v>
          </cell>
          <cell r="E1239">
            <v>0</v>
          </cell>
          <cell r="F1239">
            <v>0</v>
          </cell>
          <cell r="G1239">
            <v>0</v>
          </cell>
          <cell r="H1239">
            <v>0</v>
          </cell>
          <cell r="I1239">
            <v>0</v>
          </cell>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cell r="AF1239">
            <v>0</v>
          </cell>
          <cell r="AG1239">
            <v>0</v>
          </cell>
          <cell r="AH1239" t="str">
            <v/>
          </cell>
          <cell r="AI1239" t="str">
            <v/>
          </cell>
          <cell r="AJ1239" t="str">
            <v/>
          </cell>
          <cell r="AK1239" t="str">
            <v/>
          </cell>
          <cell r="AL1239" t="str">
            <v/>
          </cell>
          <cell r="AM1239" t="str">
            <v/>
          </cell>
          <cell r="AN1239" t="str">
            <v/>
          </cell>
          <cell r="AO1239" t="str">
            <v/>
          </cell>
          <cell r="AP1239" t="str">
            <v/>
          </cell>
          <cell r="AQ1239" t="str">
            <v/>
          </cell>
          <cell r="AR1239" t="str">
            <v/>
          </cell>
          <cell r="AS1239" t="str">
            <v/>
          </cell>
          <cell r="AT1239" t="str">
            <v/>
          </cell>
          <cell r="AU1239" t="str">
            <v/>
          </cell>
          <cell r="AV1239" t="str">
            <v/>
          </cell>
          <cell r="AW1239" t="str">
            <v/>
          </cell>
          <cell r="AX1239" t="str">
            <v/>
          </cell>
          <cell r="AY1239" t="str">
            <v/>
          </cell>
          <cell r="AZ1239" t="str">
            <v/>
          </cell>
          <cell r="BA1239" t="str">
            <v/>
          </cell>
          <cell r="BB1239" t="str">
            <v/>
          </cell>
          <cell r="BC1239" t="str">
            <v/>
          </cell>
        </row>
        <row r="1240">
          <cell r="B1240" t="str">
            <v>XMSHD - Air</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cell r="AF1240">
            <v>0</v>
          </cell>
          <cell r="AG1240">
            <v>0</v>
          </cell>
          <cell r="AH1240" t="str">
            <v/>
          </cell>
          <cell r="AI1240" t="str">
            <v/>
          </cell>
          <cell r="AJ1240" t="str">
            <v/>
          </cell>
          <cell r="AK1240" t="str">
            <v/>
          </cell>
          <cell r="AL1240" t="str">
            <v/>
          </cell>
          <cell r="AM1240" t="str">
            <v/>
          </cell>
          <cell r="AN1240" t="str">
            <v/>
          </cell>
          <cell r="AO1240" t="str">
            <v/>
          </cell>
          <cell r="AP1240" t="str">
            <v/>
          </cell>
          <cell r="AQ1240" t="str">
            <v/>
          </cell>
          <cell r="AR1240" t="str">
            <v/>
          </cell>
          <cell r="AS1240" t="str">
            <v/>
          </cell>
          <cell r="AT1240" t="str">
            <v/>
          </cell>
          <cell r="AU1240" t="str">
            <v/>
          </cell>
          <cell r="AV1240" t="str">
            <v/>
          </cell>
          <cell r="AW1240" t="str">
            <v/>
          </cell>
          <cell r="AX1240" t="str">
            <v/>
          </cell>
          <cell r="AY1240" t="str">
            <v/>
          </cell>
          <cell r="AZ1240" t="str">
            <v/>
          </cell>
          <cell r="BA1240" t="str">
            <v/>
          </cell>
          <cell r="BB1240" t="str">
            <v/>
          </cell>
          <cell r="BC1240" t="str">
            <v/>
          </cell>
        </row>
        <row r="1241">
          <cell r="B1241" t="str">
            <v>XMSHD - Sea</v>
          </cell>
          <cell r="C1241">
            <v>0</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cell r="AF1241">
            <v>0</v>
          </cell>
          <cell r="AG1241">
            <v>0</v>
          </cell>
          <cell r="AH1241" t="str">
            <v/>
          </cell>
          <cell r="AI1241" t="str">
            <v/>
          </cell>
          <cell r="AJ1241" t="str">
            <v/>
          </cell>
          <cell r="AK1241" t="str">
            <v/>
          </cell>
          <cell r="AL1241" t="str">
            <v/>
          </cell>
          <cell r="AM1241" t="str">
            <v/>
          </cell>
          <cell r="AN1241" t="str">
            <v/>
          </cell>
          <cell r="AO1241" t="str">
            <v/>
          </cell>
          <cell r="AP1241" t="str">
            <v/>
          </cell>
          <cell r="AQ1241" t="str">
            <v/>
          </cell>
          <cell r="AR1241" t="str">
            <v/>
          </cell>
          <cell r="AS1241" t="str">
            <v/>
          </cell>
          <cell r="AT1241" t="str">
            <v/>
          </cell>
          <cell r="AU1241" t="str">
            <v/>
          </cell>
          <cell r="AV1241" t="str">
            <v/>
          </cell>
          <cell r="AW1241" t="str">
            <v/>
          </cell>
          <cell r="AX1241" t="str">
            <v/>
          </cell>
          <cell r="AY1241" t="str">
            <v/>
          </cell>
          <cell r="AZ1241" t="str">
            <v/>
          </cell>
          <cell r="BA1241" t="str">
            <v/>
          </cell>
          <cell r="BB1241" t="str">
            <v/>
          </cell>
          <cell r="BC1241" t="str">
            <v/>
          </cell>
        </row>
        <row r="1242">
          <cell r="B1242" t="str">
            <v>XMSSF - Air</v>
          </cell>
          <cell r="C1242">
            <v>0</v>
          </cell>
          <cell r="D1242">
            <v>0</v>
          </cell>
          <cell r="E1242">
            <v>0</v>
          </cell>
          <cell r="F1242">
            <v>0</v>
          </cell>
          <cell r="G1242">
            <v>0</v>
          </cell>
          <cell r="H1242">
            <v>0</v>
          </cell>
          <cell r="I1242">
            <v>0</v>
          </cell>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cell r="AF1242">
            <v>0</v>
          </cell>
          <cell r="AG1242">
            <v>0</v>
          </cell>
          <cell r="AH1242" t="str">
            <v/>
          </cell>
          <cell r="AI1242" t="str">
            <v/>
          </cell>
          <cell r="AJ1242" t="str">
            <v/>
          </cell>
          <cell r="AK1242" t="str">
            <v/>
          </cell>
          <cell r="AL1242" t="str">
            <v/>
          </cell>
          <cell r="AM1242" t="str">
            <v/>
          </cell>
          <cell r="AN1242" t="str">
            <v/>
          </cell>
          <cell r="AO1242" t="str">
            <v/>
          </cell>
          <cell r="AP1242" t="str">
            <v/>
          </cell>
          <cell r="AQ1242" t="str">
            <v/>
          </cell>
          <cell r="AR1242" t="str">
            <v/>
          </cell>
          <cell r="AS1242" t="str">
            <v/>
          </cell>
          <cell r="AT1242" t="str">
            <v/>
          </cell>
          <cell r="AU1242" t="str">
            <v/>
          </cell>
          <cell r="AV1242" t="str">
            <v/>
          </cell>
          <cell r="AW1242" t="str">
            <v/>
          </cell>
          <cell r="AX1242" t="str">
            <v/>
          </cell>
          <cell r="AY1242" t="str">
            <v/>
          </cell>
          <cell r="AZ1242" t="str">
            <v/>
          </cell>
          <cell r="BA1242" t="str">
            <v/>
          </cell>
          <cell r="BB1242" t="str">
            <v/>
          </cell>
          <cell r="BC1242" t="str">
            <v/>
          </cell>
        </row>
        <row r="1243">
          <cell r="B1243" t="str">
            <v>XMSSF - Sea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cell r="AF1243">
            <v>0</v>
          </cell>
          <cell r="AG1243">
            <v>0</v>
          </cell>
          <cell r="AH1243" t="str">
            <v/>
          </cell>
          <cell r="AI1243" t="str">
            <v/>
          </cell>
          <cell r="AJ1243" t="str">
            <v/>
          </cell>
          <cell r="AK1243" t="str">
            <v/>
          </cell>
          <cell r="AL1243" t="str">
            <v/>
          </cell>
          <cell r="AM1243" t="str">
            <v/>
          </cell>
          <cell r="AN1243" t="str">
            <v/>
          </cell>
          <cell r="AO1243" t="str">
            <v/>
          </cell>
          <cell r="AP1243" t="str">
            <v/>
          </cell>
          <cell r="AQ1243" t="str">
            <v/>
          </cell>
          <cell r="AR1243" t="str">
            <v/>
          </cell>
          <cell r="AS1243" t="str">
            <v/>
          </cell>
          <cell r="AT1243" t="str">
            <v/>
          </cell>
          <cell r="AU1243" t="str">
            <v/>
          </cell>
          <cell r="AV1243" t="str">
            <v/>
          </cell>
          <cell r="AW1243" t="str">
            <v/>
          </cell>
          <cell r="AX1243" t="str">
            <v/>
          </cell>
          <cell r="AY1243" t="str">
            <v/>
          </cell>
          <cell r="AZ1243" t="str">
            <v/>
          </cell>
          <cell r="BA1243" t="str">
            <v/>
          </cell>
          <cell r="BB1243" t="str">
            <v/>
          </cell>
          <cell r="BC1243" t="str">
            <v/>
          </cell>
        </row>
        <row r="1244">
          <cell r="B1244" t="str">
            <v>XMSTS - Air</v>
          </cell>
          <cell r="C1244">
            <v>0</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cell r="AF1244">
            <v>0</v>
          </cell>
          <cell r="AG1244">
            <v>0</v>
          </cell>
          <cell r="AH1244" t="str">
            <v/>
          </cell>
          <cell r="AI1244" t="str">
            <v/>
          </cell>
          <cell r="AJ1244" t="str">
            <v/>
          </cell>
          <cell r="AK1244" t="str">
            <v/>
          </cell>
          <cell r="AL1244" t="str">
            <v/>
          </cell>
          <cell r="AM1244" t="str">
            <v/>
          </cell>
          <cell r="AN1244" t="str">
            <v/>
          </cell>
          <cell r="AO1244" t="str">
            <v/>
          </cell>
          <cell r="AP1244" t="str">
            <v/>
          </cell>
          <cell r="AQ1244" t="str">
            <v/>
          </cell>
          <cell r="AR1244" t="str">
            <v/>
          </cell>
          <cell r="AS1244" t="str">
            <v/>
          </cell>
          <cell r="AT1244" t="str">
            <v/>
          </cell>
          <cell r="AU1244" t="str">
            <v/>
          </cell>
          <cell r="AV1244" t="str">
            <v/>
          </cell>
          <cell r="AW1244" t="str">
            <v/>
          </cell>
          <cell r="AX1244" t="str">
            <v/>
          </cell>
          <cell r="AY1244" t="str">
            <v/>
          </cell>
          <cell r="AZ1244" t="str">
            <v/>
          </cell>
          <cell r="BA1244" t="str">
            <v/>
          </cell>
          <cell r="BB1244" t="str">
            <v/>
          </cell>
          <cell r="BC1244" t="str">
            <v/>
          </cell>
        </row>
        <row r="1245">
          <cell r="B1245" t="str">
            <v>XMSTS - Sea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cell r="AF1245">
            <v>0</v>
          </cell>
          <cell r="AG1245">
            <v>0</v>
          </cell>
          <cell r="AH1245" t="str">
            <v/>
          </cell>
          <cell r="AI1245" t="str">
            <v/>
          </cell>
          <cell r="AJ1245" t="str">
            <v/>
          </cell>
          <cell r="AK1245" t="str">
            <v/>
          </cell>
          <cell r="AL1245" t="str">
            <v/>
          </cell>
          <cell r="AM1245" t="str">
            <v/>
          </cell>
          <cell r="AN1245" t="str">
            <v/>
          </cell>
          <cell r="AO1245" t="str">
            <v/>
          </cell>
          <cell r="AP1245" t="str">
            <v/>
          </cell>
          <cell r="AQ1245" t="str">
            <v/>
          </cell>
          <cell r="AR1245" t="str">
            <v/>
          </cell>
          <cell r="AS1245" t="str">
            <v/>
          </cell>
          <cell r="AT1245" t="str">
            <v/>
          </cell>
          <cell r="AU1245" t="str">
            <v/>
          </cell>
          <cell r="AV1245" t="str">
            <v/>
          </cell>
          <cell r="AW1245" t="str">
            <v/>
          </cell>
          <cell r="AX1245" t="str">
            <v/>
          </cell>
          <cell r="AY1245" t="str">
            <v/>
          </cell>
          <cell r="AZ1245" t="str">
            <v/>
          </cell>
          <cell r="BA1245" t="str">
            <v/>
          </cell>
          <cell r="BB1245" t="str">
            <v/>
          </cell>
          <cell r="BC1245" t="str">
            <v/>
          </cell>
        </row>
        <row r="1246">
          <cell r="B1246" t="str">
            <v>XMYTI - Air</v>
          </cell>
          <cell r="C1246">
            <v>0</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cell r="AF1246">
            <v>0</v>
          </cell>
          <cell r="AG1246">
            <v>0</v>
          </cell>
          <cell r="AH1246" t="str">
            <v/>
          </cell>
          <cell r="AI1246" t="str">
            <v/>
          </cell>
          <cell r="AJ1246" t="str">
            <v/>
          </cell>
          <cell r="AK1246" t="str">
            <v/>
          </cell>
          <cell r="AL1246" t="str">
            <v/>
          </cell>
          <cell r="AM1246" t="str">
            <v/>
          </cell>
          <cell r="AN1246" t="str">
            <v/>
          </cell>
          <cell r="AO1246" t="str">
            <v/>
          </cell>
          <cell r="AP1246" t="str">
            <v/>
          </cell>
          <cell r="AQ1246" t="str">
            <v/>
          </cell>
          <cell r="AR1246" t="str">
            <v/>
          </cell>
          <cell r="AS1246" t="str">
            <v/>
          </cell>
          <cell r="AT1246" t="str">
            <v/>
          </cell>
          <cell r="AU1246" t="str">
            <v/>
          </cell>
          <cell r="AV1246" t="str">
            <v/>
          </cell>
          <cell r="AW1246" t="str">
            <v/>
          </cell>
          <cell r="AX1246" t="str">
            <v/>
          </cell>
          <cell r="AY1246" t="str">
            <v/>
          </cell>
          <cell r="AZ1246" t="str">
            <v/>
          </cell>
          <cell r="BA1246" t="str">
            <v/>
          </cell>
          <cell r="BB1246" t="str">
            <v/>
          </cell>
          <cell r="BC1246" t="str">
            <v/>
          </cell>
        </row>
        <row r="1247">
          <cell r="B1247" t="str">
            <v>XMYTI - Sea</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cell r="AF1247">
            <v>0</v>
          </cell>
          <cell r="AG1247">
            <v>0</v>
          </cell>
          <cell r="AH1247" t="str">
            <v/>
          </cell>
          <cell r="AI1247" t="str">
            <v/>
          </cell>
          <cell r="AJ1247" t="str">
            <v/>
          </cell>
          <cell r="AK1247" t="str">
            <v/>
          </cell>
          <cell r="AL1247" t="str">
            <v/>
          </cell>
          <cell r="AM1247" t="str">
            <v/>
          </cell>
          <cell r="AN1247" t="str">
            <v/>
          </cell>
          <cell r="AO1247" t="str">
            <v/>
          </cell>
          <cell r="AP1247" t="str">
            <v/>
          </cell>
          <cell r="AQ1247" t="str">
            <v/>
          </cell>
          <cell r="AR1247" t="str">
            <v/>
          </cell>
          <cell r="AS1247" t="str">
            <v/>
          </cell>
          <cell r="AT1247" t="str">
            <v/>
          </cell>
          <cell r="AU1247" t="str">
            <v/>
          </cell>
          <cell r="AV1247" t="str">
            <v/>
          </cell>
          <cell r="AW1247" t="str">
            <v/>
          </cell>
          <cell r="AX1247" t="str">
            <v/>
          </cell>
          <cell r="AY1247" t="str">
            <v/>
          </cell>
          <cell r="AZ1247" t="str">
            <v/>
          </cell>
          <cell r="BA1247" t="str">
            <v/>
          </cell>
          <cell r="BB1247" t="str">
            <v/>
          </cell>
          <cell r="BC1247" t="str">
            <v/>
          </cell>
        </row>
        <row r="1248">
          <cell r="B1248" t="str">
            <v>XNBNV - Air</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cell r="AF1248">
            <v>0</v>
          </cell>
          <cell r="AG1248">
            <v>0</v>
          </cell>
          <cell r="AH1248" t="str">
            <v/>
          </cell>
          <cell r="AI1248" t="str">
            <v/>
          </cell>
          <cell r="AJ1248" t="str">
            <v/>
          </cell>
          <cell r="AK1248" t="str">
            <v/>
          </cell>
          <cell r="AL1248" t="str">
            <v/>
          </cell>
          <cell r="AM1248" t="str">
            <v/>
          </cell>
          <cell r="AN1248" t="str">
            <v/>
          </cell>
          <cell r="AO1248" t="str">
            <v/>
          </cell>
          <cell r="AP1248" t="str">
            <v/>
          </cell>
          <cell r="AQ1248" t="str">
            <v/>
          </cell>
          <cell r="AR1248" t="str">
            <v/>
          </cell>
          <cell r="AS1248" t="str">
            <v/>
          </cell>
          <cell r="AT1248" t="str">
            <v/>
          </cell>
          <cell r="AU1248" t="str">
            <v/>
          </cell>
          <cell r="AV1248" t="str">
            <v/>
          </cell>
          <cell r="AW1248" t="str">
            <v/>
          </cell>
          <cell r="AX1248" t="str">
            <v/>
          </cell>
          <cell r="AY1248" t="str">
            <v/>
          </cell>
          <cell r="AZ1248" t="str">
            <v/>
          </cell>
          <cell r="BA1248" t="str">
            <v/>
          </cell>
          <cell r="BB1248" t="str">
            <v/>
          </cell>
          <cell r="BC1248" t="str">
            <v/>
          </cell>
        </row>
        <row r="1249">
          <cell r="B1249" t="str">
            <v>XNBNV - Sea</v>
          </cell>
          <cell r="C1249">
            <v>0</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cell r="AF1249">
            <v>0</v>
          </cell>
          <cell r="AG1249">
            <v>0</v>
          </cell>
          <cell r="AH1249" t="str">
            <v/>
          </cell>
          <cell r="AI1249" t="str">
            <v/>
          </cell>
          <cell r="AJ1249" t="str">
            <v/>
          </cell>
          <cell r="AK1249" t="str">
            <v/>
          </cell>
          <cell r="AL1249" t="str">
            <v/>
          </cell>
          <cell r="AM1249" t="str">
            <v/>
          </cell>
          <cell r="AN1249" t="str">
            <v/>
          </cell>
          <cell r="AO1249" t="str">
            <v/>
          </cell>
          <cell r="AP1249" t="str">
            <v/>
          </cell>
          <cell r="AQ1249" t="str">
            <v/>
          </cell>
          <cell r="AR1249" t="str">
            <v/>
          </cell>
          <cell r="AS1249" t="str">
            <v/>
          </cell>
          <cell r="AT1249" t="str">
            <v/>
          </cell>
          <cell r="AU1249" t="str">
            <v/>
          </cell>
          <cell r="AV1249" t="str">
            <v/>
          </cell>
          <cell r="AW1249" t="str">
            <v/>
          </cell>
          <cell r="AX1249" t="str">
            <v/>
          </cell>
          <cell r="AY1249" t="str">
            <v/>
          </cell>
          <cell r="AZ1249" t="str">
            <v/>
          </cell>
          <cell r="BA1249" t="str">
            <v/>
          </cell>
          <cell r="BB1249" t="str">
            <v/>
          </cell>
          <cell r="BC1249" t="str">
            <v/>
          </cell>
        </row>
        <row r="1250">
          <cell r="B1250" t="str">
            <v>XNBTG - Air</v>
          </cell>
          <cell r="C1250">
            <v>0</v>
          </cell>
          <cell r="D1250">
            <v>0</v>
          </cell>
          <cell r="E1250">
            <v>0</v>
          </cell>
          <cell r="F1250">
            <v>0</v>
          </cell>
          <cell r="G1250">
            <v>0</v>
          </cell>
          <cell r="H1250">
            <v>0</v>
          </cell>
          <cell r="I1250">
            <v>0</v>
          </cell>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cell r="AF1250">
            <v>0</v>
          </cell>
          <cell r="AG1250">
            <v>0</v>
          </cell>
          <cell r="AH1250" t="str">
            <v/>
          </cell>
          <cell r="AI1250" t="str">
            <v/>
          </cell>
          <cell r="AJ1250" t="str">
            <v/>
          </cell>
          <cell r="AK1250" t="str">
            <v/>
          </cell>
          <cell r="AL1250" t="str">
            <v/>
          </cell>
          <cell r="AM1250" t="str">
            <v/>
          </cell>
          <cell r="AN1250" t="str">
            <v/>
          </cell>
          <cell r="AO1250" t="str">
            <v/>
          </cell>
          <cell r="AP1250" t="str">
            <v/>
          </cell>
          <cell r="AQ1250" t="str">
            <v/>
          </cell>
          <cell r="AR1250" t="str">
            <v/>
          </cell>
          <cell r="AS1250" t="str">
            <v/>
          </cell>
          <cell r="AT1250" t="str">
            <v/>
          </cell>
          <cell r="AU1250" t="str">
            <v/>
          </cell>
          <cell r="AV1250" t="str">
            <v/>
          </cell>
          <cell r="AW1250" t="str">
            <v/>
          </cell>
          <cell r="AX1250" t="str">
            <v/>
          </cell>
          <cell r="AY1250" t="str">
            <v/>
          </cell>
          <cell r="AZ1250" t="str">
            <v/>
          </cell>
          <cell r="BA1250" t="str">
            <v/>
          </cell>
          <cell r="BB1250" t="str">
            <v/>
          </cell>
          <cell r="BC1250" t="str">
            <v/>
          </cell>
        </row>
        <row r="1251">
          <cell r="B1251" t="str">
            <v>XNBTG - Sea</v>
          </cell>
          <cell r="C1251">
            <v>0</v>
          </cell>
          <cell r="D1251">
            <v>0</v>
          </cell>
          <cell r="E1251">
            <v>0</v>
          </cell>
          <cell r="F1251">
            <v>0</v>
          </cell>
          <cell r="G1251">
            <v>0</v>
          </cell>
          <cell r="H1251">
            <v>0</v>
          </cell>
          <cell r="I1251">
            <v>0</v>
          </cell>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cell r="AF1251">
            <v>0</v>
          </cell>
          <cell r="AG1251">
            <v>0</v>
          </cell>
          <cell r="AH1251" t="str">
            <v/>
          </cell>
          <cell r="AI1251" t="str">
            <v/>
          </cell>
          <cell r="AJ1251" t="str">
            <v/>
          </cell>
          <cell r="AK1251" t="str">
            <v/>
          </cell>
          <cell r="AL1251" t="str">
            <v/>
          </cell>
          <cell r="AM1251" t="str">
            <v/>
          </cell>
          <cell r="AN1251" t="str">
            <v/>
          </cell>
          <cell r="AO1251" t="str">
            <v/>
          </cell>
          <cell r="AP1251" t="str">
            <v/>
          </cell>
          <cell r="AQ1251" t="str">
            <v/>
          </cell>
          <cell r="AR1251" t="str">
            <v/>
          </cell>
          <cell r="AS1251" t="str">
            <v/>
          </cell>
          <cell r="AT1251" t="str">
            <v/>
          </cell>
          <cell r="AU1251" t="str">
            <v/>
          </cell>
          <cell r="AV1251" t="str">
            <v/>
          </cell>
          <cell r="AW1251" t="str">
            <v/>
          </cell>
          <cell r="AX1251" t="str">
            <v/>
          </cell>
          <cell r="AY1251" t="str">
            <v/>
          </cell>
          <cell r="AZ1251" t="str">
            <v/>
          </cell>
          <cell r="BA1251" t="str">
            <v/>
          </cell>
          <cell r="BB1251" t="str">
            <v/>
          </cell>
          <cell r="BC1251" t="str">
            <v/>
          </cell>
        </row>
        <row r="1252">
          <cell r="B1252" t="str">
            <v>XNERA - Air</v>
          </cell>
          <cell r="C1252">
            <v>0</v>
          </cell>
          <cell r="D1252">
            <v>0</v>
          </cell>
          <cell r="E1252">
            <v>0</v>
          </cell>
          <cell r="F1252">
            <v>0</v>
          </cell>
          <cell r="G1252">
            <v>0</v>
          </cell>
          <cell r="H1252">
            <v>0</v>
          </cell>
          <cell r="I1252">
            <v>0</v>
          </cell>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cell r="AF1252">
            <v>0</v>
          </cell>
          <cell r="AG1252">
            <v>0</v>
          </cell>
          <cell r="AH1252" t="str">
            <v/>
          </cell>
          <cell r="AI1252" t="str">
            <v/>
          </cell>
          <cell r="AJ1252" t="str">
            <v/>
          </cell>
          <cell r="AK1252" t="str">
            <v/>
          </cell>
          <cell r="AL1252" t="str">
            <v/>
          </cell>
          <cell r="AM1252" t="str">
            <v/>
          </cell>
          <cell r="AN1252" t="str">
            <v/>
          </cell>
          <cell r="AO1252" t="str">
            <v/>
          </cell>
          <cell r="AP1252" t="str">
            <v/>
          </cell>
          <cell r="AQ1252" t="str">
            <v/>
          </cell>
          <cell r="AR1252" t="str">
            <v/>
          </cell>
          <cell r="AS1252" t="str">
            <v/>
          </cell>
          <cell r="AT1252" t="str">
            <v/>
          </cell>
          <cell r="AU1252" t="str">
            <v/>
          </cell>
          <cell r="AV1252" t="str">
            <v/>
          </cell>
          <cell r="AW1252" t="str">
            <v/>
          </cell>
          <cell r="AX1252" t="str">
            <v/>
          </cell>
          <cell r="AY1252" t="str">
            <v/>
          </cell>
          <cell r="AZ1252" t="str">
            <v/>
          </cell>
          <cell r="BA1252" t="str">
            <v/>
          </cell>
          <cell r="BB1252" t="str">
            <v/>
          </cell>
          <cell r="BC1252" t="str">
            <v/>
          </cell>
        </row>
        <row r="1253">
          <cell r="B1253" t="str">
            <v>XNERA - Sea</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cell r="AF1253">
            <v>0</v>
          </cell>
          <cell r="AG1253">
            <v>0</v>
          </cell>
          <cell r="AH1253" t="str">
            <v/>
          </cell>
          <cell r="AI1253" t="str">
            <v/>
          </cell>
          <cell r="AJ1253" t="str">
            <v/>
          </cell>
          <cell r="AK1253" t="str">
            <v/>
          </cell>
          <cell r="AL1253" t="str">
            <v/>
          </cell>
          <cell r="AM1253" t="str">
            <v/>
          </cell>
          <cell r="AN1253" t="str">
            <v/>
          </cell>
          <cell r="AO1253" t="str">
            <v/>
          </cell>
          <cell r="AP1253" t="str">
            <v/>
          </cell>
          <cell r="AQ1253" t="str">
            <v/>
          </cell>
          <cell r="AR1253" t="str">
            <v/>
          </cell>
          <cell r="AS1253" t="str">
            <v/>
          </cell>
          <cell r="AT1253" t="str">
            <v/>
          </cell>
          <cell r="AU1253" t="str">
            <v/>
          </cell>
          <cell r="AV1253" t="str">
            <v/>
          </cell>
          <cell r="AW1253" t="str">
            <v/>
          </cell>
          <cell r="AX1253" t="str">
            <v/>
          </cell>
          <cell r="AY1253" t="str">
            <v/>
          </cell>
          <cell r="AZ1253" t="str">
            <v/>
          </cell>
          <cell r="BA1253" t="str">
            <v/>
          </cell>
          <cell r="BB1253" t="str">
            <v/>
          </cell>
          <cell r="BC1253" t="str">
            <v/>
          </cell>
        </row>
        <row r="1254">
          <cell r="B1254" t="str">
            <v>XNEWI - Air</v>
          </cell>
          <cell r="C1254">
            <v>0</v>
          </cell>
          <cell r="D1254">
            <v>0</v>
          </cell>
          <cell r="E1254">
            <v>0</v>
          </cell>
          <cell r="F1254">
            <v>0</v>
          </cell>
          <cell r="G1254">
            <v>0</v>
          </cell>
          <cell r="H1254">
            <v>0</v>
          </cell>
          <cell r="I1254">
            <v>0</v>
          </cell>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0</v>
          </cell>
          <cell r="AD1254">
            <v>0</v>
          </cell>
          <cell r="AE1254">
            <v>0</v>
          </cell>
          <cell r="AF1254">
            <v>0</v>
          </cell>
          <cell r="AG1254">
            <v>0</v>
          </cell>
          <cell r="AH1254" t="str">
            <v/>
          </cell>
          <cell r="AI1254" t="str">
            <v/>
          </cell>
          <cell r="AJ1254" t="str">
            <v/>
          </cell>
          <cell r="AK1254" t="str">
            <v/>
          </cell>
          <cell r="AL1254" t="str">
            <v/>
          </cell>
          <cell r="AM1254" t="str">
            <v/>
          </cell>
          <cell r="AN1254" t="str">
            <v/>
          </cell>
          <cell r="AO1254" t="str">
            <v/>
          </cell>
          <cell r="AP1254" t="str">
            <v/>
          </cell>
          <cell r="AQ1254" t="str">
            <v/>
          </cell>
          <cell r="AR1254" t="str">
            <v/>
          </cell>
          <cell r="AS1254" t="str">
            <v/>
          </cell>
          <cell r="AT1254" t="str">
            <v/>
          </cell>
          <cell r="AU1254" t="str">
            <v/>
          </cell>
          <cell r="AV1254" t="str">
            <v/>
          </cell>
          <cell r="AW1254" t="str">
            <v/>
          </cell>
          <cell r="AX1254" t="str">
            <v/>
          </cell>
          <cell r="AY1254" t="str">
            <v/>
          </cell>
          <cell r="AZ1254" t="str">
            <v/>
          </cell>
          <cell r="BA1254" t="str">
            <v/>
          </cell>
          <cell r="BB1254" t="str">
            <v/>
          </cell>
          <cell r="BC1254" t="str">
            <v/>
          </cell>
        </row>
        <row r="1255">
          <cell r="B1255" t="str">
            <v>XNEWI - Sea</v>
          </cell>
          <cell r="C1255">
            <v>0</v>
          </cell>
          <cell r="D1255">
            <v>0</v>
          </cell>
          <cell r="E1255">
            <v>0</v>
          </cell>
          <cell r="F1255">
            <v>0</v>
          </cell>
          <cell r="G1255">
            <v>0</v>
          </cell>
          <cell r="H1255">
            <v>0</v>
          </cell>
          <cell r="I1255">
            <v>0</v>
          </cell>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0</v>
          </cell>
          <cell r="AD1255">
            <v>0</v>
          </cell>
          <cell r="AE1255">
            <v>0</v>
          </cell>
          <cell r="AF1255">
            <v>0</v>
          </cell>
          <cell r="AG1255">
            <v>0</v>
          </cell>
          <cell r="AH1255" t="str">
            <v/>
          </cell>
          <cell r="AI1255" t="str">
            <v/>
          </cell>
          <cell r="AJ1255" t="str">
            <v/>
          </cell>
          <cell r="AK1255" t="str">
            <v/>
          </cell>
          <cell r="AL1255" t="str">
            <v/>
          </cell>
          <cell r="AM1255" t="str">
            <v/>
          </cell>
          <cell r="AN1255" t="str">
            <v/>
          </cell>
          <cell r="AO1255" t="str">
            <v/>
          </cell>
          <cell r="AP1255" t="str">
            <v/>
          </cell>
          <cell r="AQ1255" t="str">
            <v/>
          </cell>
          <cell r="AR1255" t="str">
            <v/>
          </cell>
          <cell r="AS1255" t="str">
            <v/>
          </cell>
          <cell r="AT1255" t="str">
            <v/>
          </cell>
          <cell r="AU1255" t="str">
            <v/>
          </cell>
          <cell r="AV1255" t="str">
            <v/>
          </cell>
          <cell r="AW1255" t="str">
            <v/>
          </cell>
          <cell r="AX1255" t="str">
            <v/>
          </cell>
          <cell r="AY1255" t="str">
            <v/>
          </cell>
          <cell r="AZ1255" t="str">
            <v/>
          </cell>
          <cell r="BA1255" t="str">
            <v/>
          </cell>
          <cell r="BB1255" t="str">
            <v/>
          </cell>
          <cell r="BC1255" t="str">
            <v/>
          </cell>
        </row>
        <row r="1256">
          <cell r="B1256" t="str">
            <v>XOBI - Air</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cell r="AD1256">
            <v>0</v>
          </cell>
          <cell r="AE1256">
            <v>0</v>
          </cell>
          <cell r="AF1256">
            <v>0</v>
          </cell>
          <cell r="AG1256">
            <v>0</v>
          </cell>
          <cell r="AH1256" t="str">
            <v/>
          </cell>
          <cell r="AI1256" t="str">
            <v/>
          </cell>
          <cell r="AJ1256" t="str">
            <v/>
          </cell>
          <cell r="AK1256" t="str">
            <v/>
          </cell>
          <cell r="AL1256" t="str">
            <v/>
          </cell>
          <cell r="AM1256" t="str">
            <v/>
          </cell>
          <cell r="AN1256" t="str">
            <v/>
          </cell>
          <cell r="AO1256" t="str">
            <v/>
          </cell>
          <cell r="AP1256" t="str">
            <v/>
          </cell>
          <cell r="AQ1256" t="str">
            <v/>
          </cell>
          <cell r="AR1256" t="str">
            <v/>
          </cell>
          <cell r="AS1256" t="str">
            <v/>
          </cell>
          <cell r="AT1256" t="str">
            <v/>
          </cell>
          <cell r="AU1256" t="str">
            <v/>
          </cell>
          <cell r="AV1256" t="str">
            <v/>
          </cell>
          <cell r="AW1256" t="str">
            <v/>
          </cell>
          <cell r="AX1256" t="str">
            <v/>
          </cell>
          <cell r="AY1256" t="str">
            <v/>
          </cell>
          <cell r="AZ1256" t="str">
            <v/>
          </cell>
          <cell r="BA1256" t="str">
            <v/>
          </cell>
          <cell r="BB1256" t="str">
            <v/>
          </cell>
          <cell r="BC1256" t="str">
            <v/>
          </cell>
        </row>
        <row r="1257">
          <cell r="B1257" t="str">
            <v>XOBI - Sea</v>
          </cell>
          <cell r="C1257">
            <v>0</v>
          </cell>
          <cell r="D1257">
            <v>0</v>
          </cell>
          <cell r="E1257">
            <v>0</v>
          </cell>
          <cell r="F1257">
            <v>0</v>
          </cell>
          <cell r="G1257">
            <v>0</v>
          </cell>
          <cell r="H1257">
            <v>0</v>
          </cell>
          <cell r="I1257">
            <v>0</v>
          </cell>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v>0</v>
          </cell>
          <cell r="AD1257">
            <v>0</v>
          </cell>
          <cell r="AE1257">
            <v>0</v>
          </cell>
          <cell r="AF1257">
            <v>0</v>
          </cell>
          <cell r="AG1257">
            <v>0</v>
          </cell>
          <cell r="AH1257" t="str">
            <v/>
          </cell>
          <cell r="AI1257" t="str">
            <v/>
          </cell>
          <cell r="AJ1257" t="str">
            <v/>
          </cell>
          <cell r="AK1257" t="str">
            <v/>
          </cell>
          <cell r="AL1257" t="str">
            <v/>
          </cell>
          <cell r="AM1257" t="str">
            <v/>
          </cell>
          <cell r="AN1257" t="str">
            <v/>
          </cell>
          <cell r="AO1257" t="str">
            <v/>
          </cell>
          <cell r="AP1257" t="str">
            <v/>
          </cell>
          <cell r="AQ1257" t="str">
            <v/>
          </cell>
          <cell r="AR1257" t="str">
            <v/>
          </cell>
          <cell r="AS1257" t="str">
            <v/>
          </cell>
          <cell r="AT1257" t="str">
            <v/>
          </cell>
          <cell r="AU1257" t="str">
            <v/>
          </cell>
          <cell r="AV1257" t="str">
            <v/>
          </cell>
          <cell r="AW1257" t="str">
            <v/>
          </cell>
          <cell r="AX1257" t="str">
            <v/>
          </cell>
          <cell r="AY1257" t="str">
            <v/>
          </cell>
          <cell r="AZ1257" t="str">
            <v/>
          </cell>
          <cell r="BA1257" t="str">
            <v/>
          </cell>
          <cell r="BB1257" t="str">
            <v/>
          </cell>
          <cell r="BC1257" t="str">
            <v/>
          </cell>
        </row>
        <row r="1258">
          <cell r="B1258" t="str">
            <v>XOIPI - Air</v>
          </cell>
          <cell r="C1258">
            <v>0</v>
          </cell>
          <cell r="D1258">
            <v>0</v>
          </cell>
          <cell r="E1258">
            <v>0</v>
          </cell>
          <cell r="F1258">
            <v>0</v>
          </cell>
          <cell r="G1258">
            <v>0</v>
          </cell>
          <cell r="H1258">
            <v>0</v>
          </cell>
          <cell r="I1258">
            <v>0</v>
          </cell>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cell r="AD1258">
            <v>0</v>
          </cell>
          <cell r="AE1258">
            <v>0</v>
          </cell>
          <cell r="AF1258">
            <v>0</v>
          </cell>
          <cell r="AG1258">
            <v>0</v>
          </cell>
          <cell r="AH1258" t="str">
            <v/>
          </cell>
          <cell r="AI1258" t="str">
            <v/>
          </cell>
          <cell r="AJ1258" t="str">
            <v/>
          </cell>
          <cell r="AK1258" t="str">
            <v/>
          </cell>
          <cell r="AL1258" t="str">
            <v/>
          </cell>
          <cell r="AM1258" t="str">
            <v/>
          </cell>
          <cell r="AN1258" t="str">
            <v/>
          </cell>
          <cell r="AO1258" t="str">
            <v/>
          </cell>
          <cell r="AP1258" t="str">
            <v/>
          </cell>
          <cell r="AQ1258" t="str">
            <v/>
          </cell>
          <cell r="AR1258" t="str">
            <v/>
          </cell>
          <cell r="AS1258" t="str">
            <v/>
          </cell>
          <cell r="AT1258" t="str">
            <v/>
          </cell>
          <cell r="AU1258" t="str">
            <v/>
          </cell>
          <cell r="AV1258" t="str">
            <v/>
          </cell>
          <cell r="AW1258" t="str">
            <v/>
          </cell>
          <cell r="AX1258" t="str">
            <v/>
          </cell>
          <cell r="AY1258" t="str">
            <v/>
          </cell>
          <cell r="AZ1258" t="str">
            <v/>
          </cell>
          <cell r="BA1258" t="str">
            <v/>
          </cell>
          <cell r="BB1258" t="str">
            <v/>
          </cell>
          <cell r="BC1258" t="str">
            <v/>
          </cell>
        </row>
        <row r="1259">
          <cell r="B1259" t="str">
            <v>XOIPI - Sea</v>
          </cell>
          <cell r="C1259">
            <v>0</v>
          </cell>
          <cell r="D1259">
            <v>0</v>
          </cell>
          <cell r="E1259">
            <v>0</v>
          </cell>
          <cell r="F1259">
            <v>0</v>
          </cell>
          <cell r="G1259">
            <v>0</v>
          </cell>
          <cell r="H1259">
            <v>0</v>
          </cell>
          <cell r="I1259">
            <v>0</v>
          </cell>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cell r="AD1259">
            <v>0</v>
          </cell>
          <cell r="AE1259">
            <v>0</v>
          </cell>
          <cell r="AF1259">
            <v>0</v>
          </cell>
          <cell r="AG1259">
            <v>0</v>
          </cell>
          <cell r="AH1259" t="str">
            <v/>
          </cell>
          <cell r="AI1259" t="str">
            <v/>
          </cell>
          <cell r="AJ1259" t="str">
            <v/>
          </cell>
          <cell r="AK1259" t="str">
            <v/>
          </cell>
          <cell r="AL1259" t="str">
            <v/>
          </cell>
          <cell r="AM1259" t="str">
            <v/>
          </cell>
          <cell r="AN1259" t="str">
            <v/>
          </cell>
          <cell r="AO1259" t="str">
            <v/>
          </cell>
          <cell r="AP1259" t="str">
            <v/>
          </cell>
          <cell r="AQ1259" t="str">
            <v/>
          </cell>
          <cell r="AR1259" t="str">
            <v/>
          </cell>
          <cell r="AS1259" t="str">
            <v/>
          </cell>
          <cell r="AT1259" t="str">
            <v/>
          </cell>
          <cell r="AU1259" t="str">
            <v/>
          </cell>
          <cell r="AV1259" t="str">
            <v/>
          </cell>
          <cell r="AW1259" t="str">
            <v/>
          </cell>
          <cell r="AX1259" t="str">
            <v/>
          </cell>
          <cell r="AY1259" t="str">
            <v/>
          </cell>
          <cell r="AZ1259" t="str">
            <v/>
          </cell>
          <cell r="BA1259" t="str">
            <v/>
          </cell>
          <cell r="BB1259" t="str">
            <v/>
          </cell>
          <cell r="BC1259" t="str">
            <v/>
          </cell>
        </row>
        <row r="1260">
          <cell r="B1260" t="str">
            <v>XOWCP - Air</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cell r="AD1260">
            <v>0</v>
          </cell>
          <cell r="AE1260">
            <v>0</v>
          </cell>
          <cell r="AF1260">
            <v>0</v>
          </cell>
          <cell r="AG1260">
            <v>0</v>
          </cell>
          <cell r="AH1260" t="str">
            <v/>
          </cell>
          <cell r="AI1260" t="str">
            <v/>
          </cell>
          <cell r="AJ1260" t="str">
            <v/>
          </cell>
          <cell r="AK1260" t="str">
            <v/>
          </cell>
          <cell r="AL1260" t="str">
            <v/>
          </cell>
          <cell r="AM1260" t="str">
            <v/>
          </cell>
          <cell r="AN1260" t="str">
            <v/>
          </cell>
          <cell r="AO1260" t="str">
            <v/>
          </cell>
          <cell r="AP1260" t="str">
            <v/>
          </cell>
          <cell r="AQ1260" t="str">
            <v/>
          </cell>
          <cell r="AR1260" t="str">
            <v/>
          </cell>
          <cell r="AS1260" t="str">
            <v/>
          </cell>
          <cell r="AT1260" t="str">
            <v/>
          </cell>
          <cell r="AU1260" t="str">
            <v/>
          </cell>
          <cell r="AV1260" t="str">
            <v/>
          </cell>
          <cell r="AW1260" t="str">
            <v/>
          </cell>
          <cell r="AX1260" t="str">
            <v/>
          </cell>
          <cell r="AY1260" t="str">
            <v/>
          </cell>
          <cell r="AZ1260" t="str">
            <v/>
          </cell>
          <cell r="BA1260" t="str">
            <v/>
          </cell>
          <cell r="BB1260" t="str">
            <v/>
          </cell>
          <cell r="BC1260" t="str">
            <v/>
          </cell>
        </row>
        <row r="1261">
          <cell r="B1261" t="str">
            <v>XOWCP - Sea</v>
          </cell>
          <cell r="C1261">
            <v>0</v>
          </cell>
          <cell r="D1261">
            <v>0</v>
          </cell>
          <cell r="E1261">
            <v>0</v>
          </cell>
          <cell r="F1261">
            <v>0</v>
          </cell>
          <cell r="G1261">
            <v>0</v>
          </cell>
          <cell r="H1261">
            <v>0</v>
          </cell>
          <cell r="I1261">
            <v>0</v>
          </cell>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0</v>
          </cell>
          <cell r="Y1261">
            <v>0</v>
          </cell>
          <cell r="Z1261">
            <v>0</v>
          </cell>
          <cell r="AA1261">
            <v>0</v>
          </cell>
          <cell r="AB1261">
            <v>0</v>
          </cell>
          <cell r="AC1261">
            <v>0</v>
          </cell>
          <cell r="AD1261">
            <v>0</v>
          </cell>
          <cell r="AE1261">
            <v>0</v>
          </cell>
          <cell r="AF1261">
            <v>0</v>
          </cell>
          <cell r="AG1261">
            <v>0</v>
          </cell>
          <cell r="AH1261" t="str">
            <v/>
          </cell>
          <cell r="AI1261" t="str">
            <v/>
          </cell>
          <cell r="AJ1261" t="str">
            <v/>
          </cell>
          <cell r="AK1261" t="str">
            <v/>
          </cell>
          <cell r="AL1261" t="str">
            <v/>
          </cell>
          <cell r="AM1261" t="str">
            <v/>
          </cell>
          <cell r="AN1261" t="str">
            <v/>
          </cell>
          <cell r="AO1261" t="str">
            <v/>
          </cell>
          <cell r="AP1261" t="str">
            <v/>
          </cell>
          <cell r="AQ1261" t="str">
            <v/>
          </cell>
          <cell r="AR1261" t="str">
            <v/>
          </cell>
          <cell r="AS1261" t="str">
            <v/>
          </cell>
          <cell r="AT1261" t="str">
            <v/>
          </cell>
          <cell r="AU1261" t="str">
            <v/>
          </cell>
          <cell r="AV1261" t="str">
            <v/>
          </cell>
          <cell r="AW1261" t="str">
            <v/>
          </cell>
          <cell r="AX1261" t="str">
            <v/>
          </cell>
          <cell r="AY1261" t="str">
            <v/>
          </cell>
          <cell r="AZ1261" t="str">
            <v/>
          </cell>
          <cell r="BA1261" t="str">
            <v/>
          </cell>
          <cell r="BB1261" t="str">
            <v/>
          </cell>
          <cell r="BC1261" t="str">
            <v/>
          </cell>
        </row>
        <row r="1262">
          <cell r="B1262" t="str">
            <v>XPACS - Air</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cell r="AD1262">
            <v>0</v>
          </cell>
          <cell r="AE1262">
            <v>0</v>
          </cell>
          <cell r="AF1262">
            <v>0</v>
          </cell>
          <cell r="AG1262">
            <v>0</v>
          </cell>
          <cell r="AH1262" t="str">
            <v/>
          </cell>
          <cell r="AI1262" t="str">
            <v/>
          </cell>
          <cell r="AJ1262" t="str">
            <v/>
          </cell>
          <cell r="AK1262" t="str">
            <v/>
          </cell>
          <cell r="AL1262" t="str">
            <v/>
          </cell>
          <cell r="AM1262" t="str">
            <v/>
          </cell>
          <cell r="AN1262" t="str">
            <v/>
          </cell>
          <cell r="AO1262" t="str">
            <v/>
          </cell>
          <cell r="AP1262" t="str">
            <v/>
          </cell>
          <cell r="AQ1262" t="str">
            <v/>
          </cell>
          <cell r="AR1262" t="str">
            <v/>
          </cell>
          <cell r="AS1262" t="str">
            <v/>
          </cell>
          <cell r="AT1262" t="str">
            <v/>
          </cell>
          <cell r="AU1262" t="str">
            <v/>
          </cell>
          <cell r="AV1262" t="str">
            <v/>
          </cell>
          <cell r="AW1262" t="str">
            <v/>
          </cell>
          <cell r="AX1262" t="str">
            <v/>
          </cell>
          <cell r="AY1262" t="str">
            <v/>
          </cell>
          <cell r="AZ1262" t="str">
            <v/>
          </cell>
          <cell r="BA1262" t="str">
            <v/>
          </cell>
          <cell r="BB1262" t="str">
            <v/>
          </cell>
          <cell r="BC1262" t="str">
            <v/>
          </cell>
        </row>
        <row r="1263">
          <cell r="B1263" t="str">
            <v>XPACS - Sea</v>
          </cell>
          <cell r="C1263">
            <v>0</v>
          </cell>
          <cell r="D1263">
            <v>0</v>
          </cell>
          <cell r="E1263">
            <v>0</v>
          </cell>
          <cell r="F1263">
            <v>0</v>
          </cell>
          <cell r="G1263">
            <v>0</v>
          </cell>
          <cell r="H1263">
            <v>0</v>
          </cell>
          <cell r="I1263">
            <v>0</v>
          </cell>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0</v>
          </cell>
          <cell r="AD1263">
            <v>0</v>
          </cell>
          <cell r="AE1263">
            <v>0</v>
          </cell>
          <cell r="AF1263">
            <v>0</v>
          </cell>
          <cell r="AG1263">
            <v>0</v>
          </cell>
          <cell r="AH1263" t="str">
            <v/>
          </cell>
          <cell r="AI1263" t="str">
            <v/>
          </cell>
          <cell r="AJ1263" t="str">
            <v/>
          </cell>
          <cell r="AK1263" t="str">
            <v/>
          </cell>
          <cell r="AL1263" t="str">
            <v/>
          </cell>
          <cell r="AM1263" t="str">
            <v/>
          </cell>
          <cell r="AN1263" t="str">
            <v/>
          </cell>
          <cell r="AO1263" t="str">
            <v/>
          </cell>
          <cell r="AP1263" t="str">
            <v/>
          </cell>
          <cell r="AQ1263" t="str">
            <v/>
          </cell>
          <cell r="AR1263" t="str">
            <v/>
          </cell>
          <cell r="AS1263" t="str">
            <v/>
          </cell>
          <cell r="AT1263" t="str">
            <v/>
          </cell>
          <cell r="AU1263" t="str">
            <v/>
          </cell>
          <cell r="AV1263" t="str">
            <v/>
          </cell>
          <cell r="AW1263" t="str">
            <v/>
          </cell>
          <cell r="AX1263" t="str">
            <v/>
          </cell>
          <cell r="AY1263" t="str">
            <v/>
          </cell>
          <cell r="AZ1263" t="str">
            <v/>
          </cell>
          <cell r="BA1263" t="str">
            <v/>
          </cell>
          <cell r="BB1263" t="str">
            <v/>
          </cell>
          <cell r="BC1263" t="str">
            <v/>
          </cell>
        </row>
        <row r="1264">
          <cell r="B1264" t="str">
            <v>XPAMG - Air</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cell r="AD1264">
            <v>0</v>
          </cell>
          <cell r="AE1264">
            <v>0</v>
          </cell>
          <cell r="AF1264">
            <v>0</v>
          </cell>
          <cell r="AG1264">
            <v>0</v>
          </cell>
          <cell r="AH1264" t="str">
            <v/>
          </cell>
          <cell r="AI1264" t="str">
            <v/>
          </cell>
          <cell r="AJ1264" t="str">
            <v/>
          </cell>
          <cell r="AK1264" t="str">
            <v/>
          </cell>
          <cell r="AL1264" t="str">
            <v/>
          </cell>
          <cell r="AM1264" t="str">
            <v/>
          </cell>
          <cell r="AN1264" t="str">
            <v/>
          </cell>
          <cell r="AO1264" t="str">
            <v/>
          </cell>
          <cell r="AP1264" t="str">
            <v/>
          </cell>
          <cell r="AQ1264" t="str">
            <v/>
          </cell>
          <cell r="AR1264" t="str">
            <v/>
          </cell>
          <cell r="AS1264" t="str">
            <v/>
          </cell>
          <cell r="AT1264" t="str">
            <v/>
          </cell>
          <cell r="AU1264" t="str">
            <v/>
          </cell>
          <cell r="AV1264" t="str">
            <v/>
          </cell>
          <cell r="AW1264" t="str">
            <v/>
          </cell>
          <cell r="AX1264" t="str">
            <v/>
          </cell>
          <cell r="AY1264" t="str">
            <v/>
          </cell>
          <cell r="AZ1264" t="str">
            <v/>
          </cell>
          <cell r="BA1264" t="str">
            <v/>
          </cell>
          <cell r="BB1264" t="str">
            <v/>
          </cell>
          <cell r="BC1264" t="str">
            <v/>
          </cell>
        </row>
        <row r="1265">
          <cell r="B1265" t="str">
            <v>XPAMG - Sea</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cell r="AF1265">
            <v>0</v>
          </cell>
          <cell r="AG1265">
            <v>0</v>
          </cell>
          <cell r="AH1265" t="str">
            <v/>
          </cell>
          <cell r="AI1265" t="str">
            <v/>
          </cell>
          <cell r="AJ1265" t="str">
            <v/>
          </cell>
          <cell r="AK1265" t="str">
            <v/>
          </cell>
          <cell r="AL1265" t="str">
            <v/>
          </cell>
          <cell r="AM1265" t="str">
            <v/>
          </cell>
          <cell r="AN1265" t="str">
            <v/>
          </cell>
          <cell r="AO1265" t="str">
            <v/>
          </cell>
          <cell r="AP1265" t="str">
            <v/>
          </cell>
          <cell r="AQ1265" t="str">
            <v/>
          </cell>
          <cell r="AR1265" t="str">
            <v/>
          </cell>
          <cell r="AS1265" t="str">
            <v/>
          </cell>
          <cell r="AT1265" t="str">
            <v/>
          </cell>
          <cell r="AU1265" t="str">
            <v/>
          </cell>
          <cell r="AV1265" t="str">
            <v/>
          </cell>
          <cell r="AW1265" t="str">
            <v/>
          </cell>
          <cell r="AX1265" t="str">
            <v/>
          </cell>
          <cell r="AY1265" t="str">
            <v/>
          </cell>
          <cell r="AZ1265" t="str">
            <v/>
          </cell>
          <cell r="BA1265" t="str">
            <v/>
          </cell>
          <cell r="BB1265" t="str">
            <v/>
          </cell>
          <cell r="BC1265" t="str">
            <v/>
          </cell>
        </row>
        <row r="1266">
          <cell r="B1266" t="str">
            <v>XPCL - Air</v>
          </cell>
          <cell r="C1266">
            <v>0</v>
          </cell>
          <cell r="D1266">
            <v>0</v>
          </cell>
          <cell r="E1266">
            <v>0</v>
          </cell>
          <cell r="F1266">
            <v>0</v>
          </cell>
          <cell r="G1266">
            <v>0</v>
          </cell>
          <cell r="H1266">
            <v>0</v>
          </cell>
          <cell r="I1266">
            <v>0</v>
          </cell>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cell r="AD1266">
            <v>0</v>
          </cell>
          <cell r="AE1266">
            <v>0</v>
          </cell>
          <cell r="AF1266">
            <v>0</v>
          </cell>
          <cell r="AG1266">
            <v>0</v>
          </cell>
          <cell r="AH1266" t="str">
            <v/>
          </cell>
          <cell r="AI1266" t="str">
            <v/>
          </cell>
          <cell r="AJ1266" t="str">
            <v/>
          </cell>
          <cell r="AK1266" t="str">
            <v/>
          </cell>
          <cell r="AL1266" t="str">
            <v/>
          </cell>
          <cell r="AM1266" t="str">
            <v/>
          </cell>
          <cell r="AN1266" t="str">
            <v/>
          </cell>
          <cell r="AO1266" t="str">
            <v/>
          </cell>
          <cell r="AP1266" t="str">
            <v/>
          </cell>
          <cell r="AQ1266" t="str">
            <v/>
          </cell>
          <cell r="AR1266" t="str">
            <v/>
          </cell>
          <cell r="AS1266" t="str">
            <v/>
          </cell>
          <cell r="AT1266" t="str">
            <v/>
          </cell>
          <cell r="AU1266" t="str">
            <v/>
          </cell>
          <cell r="AV1266" t="str">
            <v/>
          </cell>
          <cell r="AW1266" t="str">
            <v/>
          </cell>
          <cell r="AX1266" t="str">
            <v/>
          </cell>
          <cell r="AY1266" t="str">
            <v/>
          </cell>
          <cell r="AZ1266" t="str">
            <v/>
          </cell>
          <cell r="BA1266" t="str">
            <v/>
          </cell>
          <cell r="BB1266" t="str">
            <v/>
          </cell>
          <cell r="BC1266" t="str">
            <v/>
          </cell>
        </row>
        <row r="1267">
          <cell r="B1267" t="str">
            <v>XPCL - Sea</v>
          </cell>
          <cell r="C1267">
            <v>0</v>
          </cell>
          <cell r="D1267">
            <v>0</v>
          </cell>
          <cell r="E1267">
            <v>0</v>
          </cell>
          <cell r="F1267">
            <v>0</v>
          </cell>
          <cell r="G1267">
            <v>0</v>
          </cell>
          <cell r="H1267">
            <v>0</v>
          </cell>
          <cell r="I1267">
            <v>0</v>
          </cell>
          <cell r="J1267">
            <v>0</v>
          </cell>
          <cell r="K1267">
            <v>0</v>
          </cell>
          <cell r="L1267">
            <v>0</v>
          </cell>
          <cell r="M1267">
            <v>0</v>
          </cell>
          <cell r="N1267">
            <v>0</v>
          </cell>
          <cell r="O1267">
            <v>0</v>
          </cell>
          <cell r="P1267">
            <v>0</v>
          </cell>
          <cell r="Q1267">
            <v>0</v>
          </cell>
          <cell r="R1267">
            <v>0</v>
          </cell>
          <cell r="S1267">
            <v>0</v>
          </cell>
          <cell r="T1267">
            <v>0</v>
          </cell>
          <cell r="U1267">
            <v>0</v>
          </cell>
          <cell r="V1267">
            <v>0</v>
          </cell>
          <cell r="W1267">
            <v>0</v>
          </cell>
          <cell r="X1267">
            <v>0</v>
          </cell>
          <cell r="Y1267">
            <v>0</v>
          </cell>
          <cell r="Z1267">
            <v>0</v>
          </cell>
          <cell r="AA1267">
            <v>0</v>
          </cell>
          <cell r="AB1267">
            <v>0</v>
          </cell>
          <cell r="AC1267">
            <v>0</v>
          </cell>
          <cell r="AD1267">
            <v>0</v>
          </cell>
          <cell r="AE1267">
            <v>0</v>
          </cell>
          <cell r="AF1267">
            <v>0</v>
          </cell>
          <cell r="AG1267">
            <v>0</v>
          </cell>
          <cell r="AH1267" t="str">
            <v/>
          </cell>
          <cell r="AI1267" t="str">
            <v/>
          </cell>
          <cell r="AJ1267" t="str">
            <v/>
          </cell>
          <cell r="AK1267" t="str">
            <v/>
          </cell>
          <cell r="AL1267" t="str">
            <v/>
          </cell>
          <cell r="AM1267" t="str">
            <v/>
          </cell>
          <cell r="AN1267" t="str">
            <v/>
          </cell>
          <cell r="AO1267" t="str">
            <v/>
          </cell>
          <cell r="AP1267" t="str">
            <v/>
          </cell>
          <cell r="AQ1267" t="str">
            <v/>
          </cell>
          <cell r="AR1267" t="str">
            <v/>
          </cell>
          <cell r="AS1267" t="str">
            <v/>
          </cell>
          <cell r="AT1267" t="str">
            <v/>
          </cell>
          <cell r="AU1267" t="str">
            <v/>
          </cell>
          <cell r="AV1267" t="str">
            <v/>
          </cell>
          <cell r="AW1267" t="str">
            <v/>
          </cell>
          <cell r="AX1267" t="str">
            <v/>
          </cell>
          <cell r="AY1267" t="str">
            <v/>
          </cell>
          <cell r="AZ1267" t="str">
            <v/>
          </cell>
          <cell r="BA1267" t="str">
            <v/>
          </cell>
          <cell r="BB1267" t="str">
            <v/>
          </cell>
          <cell r="BC1267" t="str">
            <v/>
          </cell>
        </row>
        <row r="1268">
          <cell r="B1268" t="str">
            <v>XPEAC - Air</v>
          </cell>
          <cell r="C1268">
            <v>0</v>
          </cell>
          <cell r="D1268">
            <v>0</v>
          </cell>
          <cell r="E1268">
            <v>0</v>
          </cell>
          <cell r="F1268">
            <v>0</v>
          </cell>
          <cell r="G1268">
            <v>0</v>
          </cell>
          <cell r="H1268">
            <v>0</v>
          </cell>
          <cell r="I1268">
            <v>0</v>
          </cell>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0</v>
          </cell>
          <cell r="AD1268">
            <v>0</v>
          </cell>
          <cell r="AE1268">
            <v>0</v>
          </cell>
          <cell r="AF1268">
            <v>0</v>
          </cell>
          <cell r="AG1268">
            <v>0</v>
          </cell>
          <cell r="AH1268" t="str">
            <v/>
          </cell>
          <cell r="AI1268" t="str">
            <v/>
          </cell>
          <cell r="AJ1268" t="str">
            <v/>
          </cell>
          <cell r="AK1268" t="str">
            <v/>
          </cell>
          <cell r="AL1268" t="str">
            <v/>
          </cell>
          <cell r="AM1268" t="str">
            <v/>
          </cell>
          <cell r="AN1268" t="str">
            <v/>
          </cell>
          <cell r="AO1268" t="str">
            <v/>
          </cell>
          <cell r="AP1268" t="str">
            <v/>
          </cell>
          <cell r="AQ1268" t="str">
            <v/>
          </cell>
          <cell r="AR1268" t="str">
            <v/>
          </cell>
          <cell r="AS1268" t="str">
            <v/>
          </cell>
          <cell r="AT1268" t="str">
            <v/>
          </cell>
          <cell r="AU1268" t="str">
            <v/>
          </cell>
          <cell r="AV1268" t="str">
            <v/>
          </cell>
          <cell r="AW1268" t="str">
            <v/>
          </cell>
          <cell r="AX1268" t="str">
            <v/>
          </cell>
          <cell r="AY1268" t="str">
            <v/>
          </cell>
          <cell r="AZ1268" t="str">
            <v/>
          </cell>
          <cell r="BA1268" t="str">
            <v/>
          </cell>
          <cell r="BB1268" t="str">
            <v/>
          </cell>
          <cell r="BC1268" t="str">
            <v/>
          </cell>
        </row>
        <row r="1269">
          <cell r="B1269" t="str">
            <v>XPEAC - Sea</v>
          </cell>
          <cell r="C1269">
            <v>0</v>
          </cell>
          <cell r="D1269">
            <v>0</v>
          </cell>
          <cell r="E1269">
            <v>0</v>
          </cell>
          <cell r="F1269">
            <v>0</v>
          </cell>
          <cell r="G1269">
            <v>0</v>
          </cell>
          <cell r="H1269">
            <v>0</v>
          </cell>
          <cell r="I1269">
            <v>0</v>
          </cell>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cell r="AD1269">
            <v>0</v>
          </cell>
          <cell r="AE1269">
            <v>0</v>
          </cell>
          <cell r="AF1269">
            <v>0</v>
          </cell>
          <cell r="AG1269">
            <v>0</v>
          </cell>
          <cell r="AH1269" t="str">
            <v/>
          </cell>
          <cell r="AI1269" t="str">
            <v/>
          </cell>
          <cell r="AJ1269" t="str">
            <v/>
          </cell>
          <cell r="AK1269" t="str">
            <v/>
          </cell>
          <cell r="AL1269" t="str">
            <v/>
          </cell>
          <cell r="AM1269" t="str">
            <v/>
          </cell>
          <cell r="AN1269" t="str">
            <v/>
          </cell>
          <cell r="AO1269" t="str">
            <v/>
          </cell>
          <cell r="AP1269" t="str">
            <v/>
          </cell>
          <cell r="AQ1269" t="str">
            <v/>
          </cell>
          <cell r="AR1269" t="str">
            <v/>
          </cell>
          <cell r="AS1269" t="str">
            <v/>
          </cell>
          <cell r="AT1269" t="str">
            <v/>
          </cell>
          <cell r="AU1269" t="str">
            <v/>
          </cell>
          <cell r="AV1269" t="str">
            <v/>
          </cell>
          <cell r="AW1269" t="str">
            <v/>
          </cell>
          <cell r="AX1269" t="str">
            <v/>
          </cell>
          <cell r="AY1269" t="str">
            <v/>
          </cell>
          <cell r="AZ1269" t="str">
            <v/>
          </cell>
          <cell r="BA1269" t="str">
            <v/>
          </cell>
          <cell r="BB1269" t="str">
            <v/>
          </cell>
          <cell r="BC1269" t="str">
            <v/>
          </cell>
        </row>
        <row r="1270">
          <cell r="B1270" t="str">
            <v>XPETS - Air</v>
          </cell>
          <cell r="C1270">
            <v>0</v>
          </cell>
          <cell r="D1270">
            <v>0</v>
          </cell>
          <cell r="E1270">
            <v>0</v>
          </cell>
          <cell r="F1270">
            <v>0</v>
          </cell>
          <cell r="G1270">
            <v>0</v>
          </cell>
          <cell r="H1270">
            <v>0</v>
          </cell>
          <cell r="I1270">
            <v>0</v>
          </cell>
          <cell r="J1270">
            <v>0</v>
          </cell>
          <cell r="K1270">
            <v>0</v>
          </cell>
          <cell r="L1270">
            <v>0</v>
          </cell>
          <cell r="M1270">
            <v>0</v>
          </cell>
          <cell r="N1270">
            <v>0</v>
          </cell>
          <cell r="O1270">
            <v>0</v>
          </cell>
          <cell r="P1270">
            <v>0</v>
          </cell>
          <cell r="Q1270">
            <v>0</v>
          </cell>
          <cell r="R1270">
            <v>0</v>
          </cell>
          <cell r="S1270">
            <v>0</v>
          </cell>
          <cell r="T1270">
            <v>0</v>
          </cell>
          <cell r="U1270">
            <v>0</v>
          </cell>
          <cell r="V1270">
            <v>0</v>
          </cell>
          <cell r="W1270">
            <v>0</v>
          </cell>
          <cell r="X1270">
            <v>0</v>
          </cell>
          <cell r="Y1270">
            <v>0</v>
          </cell>
          <cell r="Z1270">
            <v>0</v>
          </cell>
          <cell r="AA1270">
            <v>0</v>
          </cell>
          <cell r="AB1270">
            <v>0</v>
          </cell>
          <cell r="AC1270">
            <v>0</v>
          </cell>
          <cell r="AD1270">
            <v>0</v>
          </cell>
          <cell r="AE1270">
            <v>0</v>
          </cell>
          <cell r="AF1270">
            <v>0</v>
          </cell>
          <cell r="AG1270">
            <v>0</v>
          </cell>
          <cell r="AH1270" t="str">
            <v/>
          </cell>
          <cell r="AI1270" t="str">
            <v/>
          </cell>
          <cell r="AJ1270" t="str">
            <v/>
          </cell>
          <cell r="AK1270" t="str">
            <v/>
          </cell>
          <cell r="AL1270" t="str">
            <v/>
          </cell>
          <cell r="AM1270" t="str">
            <v/>
          </cell>
          <cell r="AN1270" t="str">
            <v/>
          </cell>
          <cell r="AO1270" t="str">
            <v/>
          </cell>
          <cell r="AP1270" t="str">
            <v/>
          </cell>
          <cell r="AQ1270" t="str">
            <v/>
          </cell>
          <cell r="AR1270" t="str">
            <v/>
          </cell>
          <cell r="AS1270" t="str">
            <v/>
          </cell>
          <cell r="AT1270" t="str">
            <v/>
          </cell>
          <cell r="AU1270" t="str">
            <v/>
          </cell>
          <cell r="AV1270" t="str">
            <v/>
          </cell>
          <cell r="AW1270" t="str">
            <v/>
          </cell>
          <cell r="AX1270" t="str">
            <v/>
          </cell>
          <cell r="AY1270" t="str">
            <v/>
          </cell>
          <cell r="AZ1270" t="str">
            <v/>
          </cell>
          <cell r="BA1270" t="str">
            <v/>
          </cell>
          <cell r="BB1270" t="str">
            <v/>
          </cell>
          <cell r="BC1270" t="str">
            <v/>
          </cell>
        </row>
        <row r="1271">
          <cell r="B1271" t="str">
            <v>XPETS - Sea</v>
          </cell>
          <cell r="C1271">
            <v>0</v>
          </cell>
          <cell r="D1271">
            <v>0</v>
          </cell>
          <cell r="E1271">
            <v>0</v>
          </cell>
          <cell r="F1271">
            <v>0</v>
          </cell>
          <cell r="G1271">
            <v>0</v>
          </cell>
          <cell r="H1271">
            <v>0</v>
          </cell>
          <cell r="I1271">
            <v>0</v>
          </cell>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cell r="AD1271">
            <v>0</v>
          </cell>
          <cell r="AE1271">
            <v>0</v>
          </cell>
          <cell r="AF1271">
            <v>0</v>
          </cell>
          <cell r="AG1271">
            <v>0</v>
          </cell>
          <cell r="AH1271" t="str">
            <v/>
          </cell>
          <cell r="AI1271" t="str">
            <v/>
          </cell>
          <cell r="AJ1271" t="str">
            <v/>
          </cell>
          <cell r="AK1271" t="str">
            <v/>
          </cell>
          <cell r="AL1271" t="str">
            <v/>
          </cell>
          <cell r="AM1271" t="str">
            <v/>
          </cell>
          <cell r="AN1271" t="str">
            <v/>
          </cell>
          <cell r="AO1271" t="str">
            <v/>
          </cell>
          <cell r="AP1271" t="str">
            <v/>
          </cell>
          <cell r="AQ1271" t="str">
            <v/>
          </cell>
          <cell r="AR1271" t="str">
            <v/>
          </cell>
          <cell r="AS1271" t="str">
            <v/>
          </cell>
          <cell r="AT1271" t="str">
            <v/>
          </cell>
          <cell r="AU1271" t="str">
            <v/>
          </cell>
          <cell r="AV1271" t="str">
            <v/>
          </cell>
          <cell r="AW1271" t="str">
            <v/>
          </cell>
          <cell r="AX1271" t="str">
            <v/>
          </cell>
          <cell r="AY1271" t="str">
            <v/>
          </cell>
          <cell r="AZ1271" t="str">
            <v/>
          </cell>
          <cell r="BA1271" t="str">
            <v/>
          </cell>
          <cell r="BB1271" t="str">
            <v/>
          </cell>
          <cell r="BC1271" t="str">
            <v/>
          </cell>
        </row>
        <row r="1272">
          <cell r="B1272" t="str">
            <v>XPICO - Air</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cell r="AD1272">
            <v>0</v>
          </cell>
          <cell r="AE1272">
            <v>0</v>
          </cell>
          <cell r="AF1272">
            <v>0</v>
          </cell>
          <cell r="AG1272">
            <v>0</v>
          </cell>
          <cell r="AH1272" t="str">
            <v/>
          </cell>
          <cell r="AI1272" t="str">
            <v/>
          </cell>
          <cell r="AJ1272" t="str">
            <v/>
          </cell>
          <cell r="AK1272" t="str">
            <v/>
          </cell>
          <cell r="AL1272" t="str">
            <v/>
          </cell>
          <cell r="AM1272" t="str">
            <v/>
          </cell>
          <cell r="AN1272" t="str">
            <v/>
          </cell>
          <cell r="AO1272" t="str">
            <v/>
          </cell>
          <cell r="AP1272" t="str">
            <v/>
          </cell>
          <cell r="AQ1272" t="str">
            <v/>
          </cell>
          <cell r="AR1272" t="str">
            <v/>
          </cell>
          <cell r="AS1272" t="str">
            <v/>
          </cell>
          <cell r="AT1272" t="str">
            <v/>
          </cell>
          <cell r="AU1272" t="str">
            <v/>
          </cell>
          <cell r="AV1272" t="str">
            <v/>
          </cell>
          <cell r="AW1272" t="str">
            <v/>
          </cell>
          <cell r="AX1272" t="str">
            <v/>
          </cell>
          <cell r="AY1272" t="str">
            <v/>
          </cell>
          <cell r="AZ1272" t="str">
            <v/>
          </cell>
          <cell r="BA1272" t="str">
            <v/>
          </cell>
          <cell r="BB1272" t="str">
            <v/>
          </cell>
          <cell r="BC1272" t="str">
            <v/>
          </cell>
        </row>
        <row r="1273">
          <cell r="B1273" t="str">
            <v>XPICO - Sea</v>
          </cell>
          <cell r="C1273">
            <v>0</v>
          </cell>
          <cell r="D1273">
            <v>0</v>
          </cell>
          <cell r="E1273">
            <v>0</v>
          </cell>
          <cell r="F1273">
            <v>0</v>
          </cell>
          <cell r="G1273">
            <v>0</v>
          </cell>
          <cell r="H1273">
            <v>0</v>
          </cell>
          <cell r="I1273">
            <v>0</v>
          </cell>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cell r="AD1273">
            <v>0</v>
          </cell>
          <cell r="AE1273">
            <v>0</v>
          </cell>
          <cell r="AF1273">
            <v>0</v>
          </cell>
          <cell r="AG1273">
            <v>0</v>
          </cell>
          <cell r="AH1273" t="str">
            <v/>
          </cell>
          <cell r="AI1273" t="str">
            <v/>
          </cell>
          <cell r="AJ1273" t="str">
            <v/>
          </cell>
          <cell r="AK1273" t="str">
            <v/>
          </cell>
          <cell r="AL1273" t="str">
            <v/>
          </cell>
          <cell r="AM1273" t="str">
            <v/>
          </cell>
          <cell r="AN1273" t="str">
            <v/>
          </cell>
          <cell r="AO1273" t="str">
            <v/>
          </cell>
          <cell r="AP1273" t="str">
            <v/>
          </cell>
          <cell r="AQ1273" t="str">
            <v/>
          </cell>
          <cell r="AR1273" t="str">
            <v/>
          </cell>
          <cell r="AS1273" t="str">
            <v/>
          </cell>
          <cell r="AT1273" t="str">
            <v/>
          </cell>
          <cell r="AU1273" t="str">
            <v/>
          </cell>
          <cell r="AV1273" t="str">
            <v/>
          </cell>
          <cell r="AW1273" t="str">
            <v/>
          </cell>
          <cell r="AX1273" t="str">
            <v/>
          </cell>
          <cell r="AY1273" t="str">
            <v/>
          </cell>
          <cell r="AZ1273" t="str">
            <v/>
          </cell>
          <cell r="BA1273" t="str">
            <v/>
          </cell>
          <cell r="BB1273" t="str">
            <v/>
          </cell>
          <cell r="BC1273" t="str">
            <v/>
          </cell>
        </row>
        <row r="1274">
          <cell r="B1274" t="str">
            <v>XPKIDS - Air</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cell r="AD1274">
            <v>0</v>
          </cell>
          <cell r="AE1274">
            <v>0</v>
          </cell>
          <cell r="AF1274">
            <v>0</v>
          </cell>
          <cell r="AG1274">
            <v>0</v>
          </cell>
          <cell r="AH1274" t="str">
            <v/>
          </cell>
          <cell r="AI1274" t="str">
            <v/>
          </cell>
          <cell r="AJ1274" t="str">
            <v/>
          </cell>
          <cell r="AK1274" t="str">
            <v/>
          </cell>
          <cell r="AL1274" t="str">
            <v/>
          </cell>
          <cell r="AM1274" t="str">
            <v/>
          </cell>
          <cell r="AN1274" t="str">
            <v/>
          </cell>
          <cell r="AO1274" t="str">
            <v/>
          </cell>
          <cell r="AP1274" t="str">
            <v/>
          </cell>
          <cell r="AQ1274" t="str">
            <v/>
          </cell>
          <cell r="AR1274" t="str">
            <v/>
          </cell>
          <cell r="AS1274" t="str">
            <v/>
          </cell>
          <cell r="AT1274" t="str">
            <v/>
          </cell>
          <cell r="AU1274" t="str">
            <v/>
          </cell>
          <cell r="AV1274" t="str">
            <v/>
          </cell>
          <cell r="AW1274" t="str">
            <v/>
          </cell>
          <cell r="AX1274" t="str">
            <v/>
          </cell>
          <cell r="AY1274" t="str">
            <v/>
          </cell>
          <cell r="AZ1274" t="str">
            <v/>
          </cell>
          <cell r="BA1274" t="str">
            <v/>
          </cell>
          <cell r="BB1274" t="str">
            <v/>
          </cell>
          <cell r="BC1274" t="str">
            <v/>
          </cell>
        </row>
        <row r="1275">
          <cell r="B1275" t="str">
            <v>XPKIDS - Sea</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cell r="AD1275">
            <v>0</v>
          </cell>
          <cell r="AE1275">
            <v>0</v>
          </cell>
          <cell r="AF1275">
            <v>0</v>
          </cell>
          <cell r="AG1275">
            <v>0</v>
          </cell>
          <cell r="AH1275" t="str">
            <v/>
          </cell>
          <cell r="AI1275" t="str">
            <v/>
          </cell>
          <cell r="AJ1275" t="str">
            <v/>
          </cell>
          <cell r="AK1275" t="str">
            <v/>
          </cell>
          <cell r="AL1275" t="str">
            <v/>
          </cell>
          <cell r="AM1275" t="str">
            <v/>
          </cell>
          <cell r="AN1275" t="str">
            <v/>
          </cell>
          <cell r="AO1275" t="str">
            <v/>
          </cell>
          <cell r="AP1275" t="str">
            <v/>
          </cell>
          <cell r="AQ1275" t="str">
            <v/>
          </cell>
          <cell r="AR1275" t="str">
            <v/>
          </cell>
          <cell r="AS1275" t="str">
            <v/>
          </cell>
          <cell r="AT1275" t="str">
            <v/>
          </cell>
          <cell r="AU1275" t="str">
            <v/>
          </cell>
          <cell r="AV1275" t="str">
            <v/>
          </cell>
          <cell r="AW1275" t="str">
            <v/>
          </cell>
          <cell r="AX1275" t="str">
            <v/>
          </cell>
          <cell r="AY1275" t="str">
            <v/>
          </cell>
          <cell r="AZ1275" t="str">
            <v/>
          </cell>
          <cell r="BA1275" t="str">
            <v/>
          </cell>
          <cell r="BB1275" t="str">
            <v/>
          </cell>
          <cell r="BC1275" t="str">
            <v/>
          </cell>
        </row>
        <row r="1276">
          <cell r="B1276" t="str">
            <v>XPMPP - Air</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cell r="AD1276">
            <v>0</v>
          </cell>
          <cell r="AE1276">
            <v>0</v>
          </cell>
          <cell r="AF1276">
            <v>0</v>
          </cell>
          <cell r="AG1276">
            <v>0</v>
          </cell>
          <cell r="AH1276" t="str">
            <v/>
          </cell>
          <cell r="AI1276" t="str">
            <v/>
          </cell>
          <cell r="AJ1276" t="str">
            <v/>
          </cell>
          <cell r="AK1276" t="str">
            <v/>
          </cell>
          <cell r="AL1276" t="str">
            <v/>
          </cell>
          <cell r="AM1276" t="str">
            <v/>
          </cell>
          <cell r="AN1276" t="str">
            <v/>
          </cell>
          <cell r="AO1276" t="str">
            <v/>
          </cell>
          <cell r="AP1276" t="str">
            <v/>
          </cell>
          <cell r="AQ1276" t="str">
            <v/>
          </cell>
          <cell r="AR1276" t="str">
            <v/>
          </cell>
          <cell r="AS1276" t="str">
            <v/>
          </cell>
          <cell r="AT1276" t="str">
            <v/>
          </cell>
          <cell r="AU1276" t="str">
            <v/>
          </cell>
          <cell r="AV1276" t="str">
            <v/>
          </cell>
          <cell r="AW1276" t="str">
            <v/>
          </cell>
          <cell r="AX1276" t="str">
            <v/>
          </cell>
          <cell r="AY1276" t="str">
            <v/>
          </cell>
          <cell r="AZ1276" t="str">
            <v/>
          </cell>
          <cell r="BA1276" t="str">
            <v/>
          </cell>
          <cell r="BB1276" t="str">
            <v/>
          </cell>
          <cell r="BC1276" t="str">
            <v/>
          </cell>
        </row>
        <row r="1277">
          <cell r="B1277" t="str">
            <v>XPMPP - Sea</v>
          </cell>
          <cell r="C1277">
            <v>0</v>
          </cell>
          <cell r="D1277">
            <v>0</v>
          </cell>
          <cell r="E1277">
            <v>0</v>
          </cell>
          <cell r="F1277">
            <v>0</v>
          </cell>
          <cell r="G1277">
            <v>0</v>
          </cell>
          <cell r="H1277">
            <v>0</v>
          </cell>
          <cell r="I1277">
            <v>0</v>
          </cell>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cell r="AD1277">
            <v>0</v>
          </cell>
          <cell r="AE1277">
            <v>0</v>
          </cell>
          <cell r="AF1277">
            <v>0</v>
          </cell>
          <cell r="AG1277">
            <v>0</v>
          </cell>
          <cell r="AH1277" t="str">
            <v/>
          </cell>
          <cell r="AI1277" t="str">
            <v/>
          </cell>
          <cell r="AJ1277" t="str">
            <v/>
          </cell>
          <cell r="AK1277" t="str">
            <v/>
          </cell>
          <cell r="AL1277" t="str">
            <v/>
          </cell>
          <cell r="AM1277" t="str">
            <v/>
          </cell>
          <cell r="AN1277" t="str">
            <v/>
          </cell>
          <cell r="AO1277" t="str">
            <v/>
          </cell>
          <cell r="AP1277" t="str">
            <v/>
          </cell>
          <cell r="AQ1277" t="str">
            <v/>
          </cell>
          <cell r="AR1277" t="str">
            <v/>
          </cell>
          <cell r="AS1277" t="str">
            <v/>
          </cell>
          <cell r="AT1277" t="str">
            <v/>
          </cell>
          <cell r="AU1277" t="str">
            <v/>
          </cell>
          <cell r="AV1277" t="str">
            <v/>
          </cell>
          <cell r="AW1277" t="str">
            <v/>
          </cell>
          <cell r="AX1277" t="str">
            <v/>
          </cell>
          <cell r="AY1277" t="str">
            <v/>
          </cell>
          <cell r="AZ1277" t="str">
            <v/>
          </cell>
          <cell r="BA1277" t="str">
            <v/>
          </cell>
          <cell r="BB1277" t="str">
            <v/>
          </cell>
          <cell r="BC1277" t="str">
            <v/>
          </cell>
        </row>
        <row r="1278">
          <cell r="B1278" t="str">
            <v>XPTVE - Air</v>
          </cell>
          <cell r="C1278">
            <v>0</v>
          </cell>
          <cell r="D1278">
            <v>0</v>
          </cell>
          <cell r="E1278">
            <v>0</v>
          </cell>
          <cell r="F1278">
            <v>0</v>
          </cell>
          <cell r="G1278">
            <v>0</v>
          </cell>
          <cell r="H1278">
            <v>0</v>
          </cell>
          <cell r="I1278">
            <v>0</v>
          </cell>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cell r="AD1278">
            <v>0</v>
          </cell>
          <cell r="AE1278">
            <v>0</v>
          </cell>
          <cell r="AF1278">
            <v>0</v>
          </cell>
          <cell r="AG1278">
            <v>0</v>
          </cell>
          <cell r="AH1278" t="str">
            <v/>
          </cell>
          <cell r="AI1278" t="str">
            <v/>
          </cell>
          <cell r="AJ1278" t="str">
            <v/>
          </cell>
          <cell r="AK1278" t="str">
            <v/>
          </cell>
          <cell r="AL1278" t="str">
            <v/>
          </cell>
          <cell r="AM1278" t="str">
            <v/>
          </cell>
          <cell r="AN1278" t="str">
            <v/>
          </cell>
          <cell r="AO1278" t="str">
            <v/>
          </cell>
          <cell r="AP1278" t="str">
            <v/>
          </cell>
          <cell r="AQ1278" t="str">
            <v/>
          </cell>
          <cell r="AR1278" t="str">
            <v/>
          </cell>
          <cell r="AS1278" t="str">
            <v/>
          </cell>
          <cell r="AT1278" t="str">
            <v/>
          </cell>
          <cell r="AU1278" t="str">
            <v/>
          </cell>
          <cell r="AV1278" t="str">
            <v/>
          </cell>
          <cell r="AW1278" t="str">
            <v/>
          </cell>
          <cell r="AX1278" t="str">
            <v/>
          </cell>
          <cell r="AY1278" t="str">
            <v/>
          </cell>
          <cell r="AZ1278" t="str">
            <v/>
          </cell>
          <cell r="BA1278" t="str">
            <v/>
          </cell>
          <cell r="BB1278" t="str">
            <v/>
          </cell>
          <cell r="BC1278" t="str">
            <v/>
          </cell>
        </row>
        <row r="1279">
          <cell r="B1279" t="str">
            <v>XPTVE - Sea</v>
          </cell>
          <cell r="C1279">
            <v>0</v>
          </cell>
          <cell r="D1279">
            <v>0</v>
          </cell>
          <cell r="E1279">
            <v>0</v>
          </cell>
          <cell r="F1279">
            <v>0</v>
          </cell>
          <cell r="G1279">
            <v>0</v>
          </cell>
          <cell r="H1279">
            <v>0</v>
          </cell>
          <cell r="I1279">
            <v>0</v>
          </cell>
          <cell r="J1279">
            <v>0</v>
          </cell>
          <cell r="K1279">
            <v>0</v>
          </cell>
          <cell r="L1279">
            <v>0</v>
          </cell>
          <cell r="M1279">
            <v>0</v>
          </cell>
          <cell r="N1279">
            <v>0</v>
          </cell>
          <cell r="O1279">
            <v>0</v>
          </cell>
          <cell r="P1279">
            <v>0</v>
          </cell>
          <cell r="Q1279">
            <v>0</v>
          </cell>
          <cell r="R1279">
            <v>0</v>
          </cell>
          <cell r="S1279">
            <v>0</v>
          </cell>
          <cell r="T1279">
            <v>0</v>
          </cell>
          <cell r="U1279">
            <v>0</v>
          </cell>
          <cell r="V1279">
            <v>0</v>
          </cell>
          <cell r="W1279">
            <v>0</v>
          </cell>
          <cell r="X1279">
            <v>0</v>
          </cell>
          <cell r="Y1279">
            <v>0</v>
          </cell>
          <cell r="Z1279">
            <v>0</v>
          </cell>
          <cell r="AA1279">
            <v>0</v>
          </cell>
          <cell r="AB1279">
            <v>0</v>
          </cell>
          <cell r="AC1279">
            <v>0</v>
          </cell>
          <cell r="AD1279">
            <v>0</v>
          </cell>
          <cell r="AE1279">
            <v>0</v>
          </cell>
          <cell r="AF1279">
            <v>0</v>
          </cell>
          <cell r="AG1279">
            <v>0</v>
          </cell>
          <cell r="AH1279" t="str">
            <v/>
          </cell>
          <cell r="AI1279" t="str">
            <v/>
          </cell>
          <cell r="AJ1279" t="str">
            <v/>
          </cell>
          <cell r="AK1279" t="str">
            <v/>
          </cell>
          <cell r="AL1279" t="str">
            <v/>
          </cell>
          <cell r="AM1279" t="str">
            <v/>
          </cell>
          <cell r="AN1279" t="str">
            <v/>
          </cell>
          <cell r="AO1279" t="str">
            <v/>
          </cell>
          <cell r="AP1279" t="str">
            <v/>
          </cell>
          <cell r="AQ1279" t="str">
            <v/>
          </cell>
          <cell r="AR1279" t="str">
            <v/>
          </cell>
          <cell r="AS1279" t="str">
            <v/>
          </cell>
          <cell r="AT1279" t="str">
            <v/>
          </cell>
          <cell r="AU1279" t="str">
            <v/>
          </cell>
          <cell r="AV1279" t="str">
            <v/>
          </cell>
          <cell r="AW1279" t="str">
            <v/>
          </cell>
          <cell r="AX1279" t="str">
            <v/>
          </cell>
          <cell r="AY1279" t="str">
            <v/>
          </cell>
          <cell r="AZ1279" t="str">
            <v/>
          </cell>
          <cell r="BA1279" t="str">
            <v/>
          </cell>
          <cell r="BB1279" t="str">
            <v/>
          </cell>
          <cell r="BC1279" t="str">
            <v/>
          </cell>
        </row>
        <row r="1280">
          <cell r="B1280" t="str">
            <v>XPVMI - Air</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cell r="AF1280">
            <v>0</v>
          </cell>
          <cell r="AG1280">
            <v>0</v>
          </cell>
          <cell r="AH1280" t="str">
            <v/>
          </cell>
          <cell r="AI1280" t="str">
            <v/>
          </cell>
          <cell r="AJ1280" t="str">
            <v/>
          </cell>
          <cell r="AK1280" t="str">
            <v/>
          </cell>
          <cell r="AL1280" t="str">
            <v/>
          </cell>
          <cell r="AM1280" t="str">
            <v/>
          </cell>
          <cell r="AN1280" t="str">
            <v/>
          </cell>
          <cell r="AO1280" t="str">
            <v/>
          </cell>
          <cell r="AP1280" t="str">
            <v/>
          </cell>
          <cell r="AQ1280" t="str">
            <v/>
          </cell>
          <cell r="AR1280" t="str">
            <v/>
          </cell>
          <cell r="AS1280" t="str">
            <v/>
          </cell>
          <cell r="AT1280" t="str">
            <v/>
          </cell>
          <cell r="AU1280" t="str">
            <v/>
          </cell>
          <cell r="AV1280" t="str">
            <v/>
          </cell>
          <cell r="AW1280" t="str">
            <v/>
          </cell>
          <cell r="AX1280" t="str">
            <v/>
          </cell>
          <cell r="AY1280" t="str">
            <v/>
          </cell>
          <cell r="AZ1280" t="str">
            <v/>
          </cell>
          <cell r="BA1280" t="str">
            <v/>
          </cell>
          <cell r="BB1280" t="str">
            <v/>
          </cell>
          <cell r="BC1280" t="str">
            <v/>
          </cell>
        </row>
        <row r="1281">
          <cell r="B1281" t="str">
            <v>XPVMI - Sea</v>
          </cell>
          <cell r="C1281">
            <v>0</v>
          </cell>
          <cell r="D1281">
            <v>0</v>
          </cell>
          <cell r="E1281">
            <v>0</v>
          </cell>
          <cell r="F1281">
            <v>0</v>
          </cell>
          <cell r="G1281">
            <v>0</v>
          </cell>
          <cell r="H1281">
            <v>0</v>
          </cell>
          <cell r="I1281">
            <v>0</v>
          </cell>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cell r="AD1281">
            <v>0</v>
          </cell>
          <cell r="AE1281">
            <v>0</v>
          </cell>
          <cell r="AF1281">
            <v>0</v>
          </cell>
          <cell r="AG1281">
            <v>0</v>
          </cell>
          <cell r="AH1281" t="str">
            <v/>
          </cell>
          <cell r="AI1281" t="str">
            <v/>
          </cell>
          <cell r="AJ1281" t="str">
            <v/>
          </cell>
          <cell r="AK1281" t="str">
            <v/>
          </cell>
          <cell r="AL1281" t="str">
            <v/>
          </cell>
          <cell r="AM1281" t="str">
            <v/>
          </cell>
          <cell r="AN1281" t="str">
            <v/>
          </cell>
          <cell r="AO1281" t="str">
            <v/>
          </cell>
          <cell r="AP1281" t="str">
            <v/>
          </cell>
          <cell r="AQ1281" t="str">
            <v/>
          </cell>
          <cell r="AR1281" t="str">
            <v/>
          </cell>
          <cell r="AS1281" t="str">
            <v/>
          </cell>
          <cell r="AT1281" t="str">
            <v/>
          </cell>
          <cell r="AU1281" t="str">
            <v/>
          </cell>
          <cell r="AV1281" t="str">
            <v/>
          </cell>
          <cell r="AW1281" t="str">
            <v/>
          </cell>
          <cell r="AX1281" t="str">
            <v/>
          </cell>
          <cell r="AY1281" t="str">
            <v/>
          </cell>
          <cell r="AZ1281" t="str">
            <v/>
          </cell>
          <cell r="BA1281" t="str">
            <v/>
          </cell>
          <cell r="BB1281" t="str">
            <v/>
          </cell>
          <cell r="BC1281" t="str">
            <v/>
          </cell>
        </row>
        <row r="1282">
          <cell r="B1282" t="str">
            <v>XQSUY - Air</v>
          </cell>
          <cell r="C1282">
            <v>0</v>
          </cell>
          <cell r="D1282">
            <v>0</v>
          </cell>
          <cell r="E1282">
            <v>0</v>
          </cell>
          <cell r="F1282">
            <v>0</v>
          </cell>
          <cell r="G1282">
            <v>0</v>
          </cell>
          <cell r="H1282">
            <v>0</v>
          </cell>
          <cell r="I1282">
            <v>0</v>
          </cell>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cell r="AD1282">
            <v>0</v>
          </cell>
          <cell r="AE1282">
            <v>0</v>
          </cell>
          <cell r="AF1282">
            <v>0</v>
          </cell>
          <cell r="AG1282">
            <v>0</v>
          </cell>
          <cell r="AH1282" t="str">
            <v/>
          </cell>
          <cell r="AI1282" t="str">
            <v/>
          </cell>
          <cell r="AJ1282" t="str">
            <v/>
          </cell>
          <cell r="AK1282" t="str">
            <v/>
          </cell>
          <cell r="AL1282" t="str">
            <v/>
          </cell>
          <cell r="AM1282" t="str">
            <v/>
          </cell>
          <cell r="AN1282" t="str">
            <v/>
          </cell>
          <cell r="AO1282" t="str">
            <v/>
          </cell>
          <cell r="AP1282" t="str">
            <v/>
          </cell>
          <cell r="AQ1282" t="str">
            <v/>
          </cell>
          <cell r="AR1282" t="str">
            <v/>
          </cell>
          <cell r="AS1282" t="str">
            <v/>
          </cell>
          <cell r="AT1282" t="str">
            <v/>
          </cell>
          <cell r="AU1282" t="str">
            <v/>
          </cell>
          <cell r="AV1282" t="str">
            <v/>
          </cell>
          <cell r="AW1282" t="str">
            <v/>
          </cell>
          <cell r="AX1282" t="str">
            <v/>
          </cell>
          <cell r="AY1282" t="str">
            <v/>
          </cell>
          <cell r="AZ1282" t="str">
            <v/>
          </cell>
          <cell r="BA1282" t="str">
            <v/>
          </cell>
          <cell r="BB1282" t="str">
            <v/>
          </cell>
          <cell r="BC1282" t="str">
            <v/>
          </cell>
        </row>
        <row r="1283">
          <cell r="B1283" t="str">
            <v>XQSUY - Sea</v>
          </cell>
          <cell r="C1283">
            <v>0</v>
          </cell>
          <cell r="D1283">
            <v>0</v>
          </cell>
          <cell r="E1283">
            <v>0</v>
          </cell>
          <cell r="F1283">
            <v>0</v>
          </cell>
          <cell r="G1283">
            <v>0</v>
          </cell>
          <cell r="H1283">
            <v>0</v>
          </cell>
          <cell r="I1283">
            <v>0</v>
          </cell>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cell r="AD1283">
            <v>0</v>
          </cell>
          <cell r="AE1283">
            <v>0</v>
          </cell>
          <cell r="AF1283">
            <v>0</v>
          </cell>
          <cell r="AG1283">
            <v>0</v>
          </cell>
          <cell r="AH1283" t="str">
            <v/>
          </cell>
          <cell r="AI1283" t="str">
            <v/>
          </cell>
          <cell r="AJ1283" t="str">
            <v/>
          </cell>
          <cell r="AK1283" t="str">
            <v/>
          </cell>
          <cell r="AL1283" t="str">
            <v/>
          </cell>
          <cell r="AM1283" t="str">
            <v/>
          </cell>
          <cell r="AN1283" t="str">
            <v/>
          </cell>
          <cell r="AO1283" t="str">
            <v/>
          </cell>
          <cell r="AP1283" t="str">
            <v/>
          </cell>
          <cell r="AQ1283" t="str">
            <v/>
          </cell>
          <cell r="AR1283" t="str">
            <v/>
          </cell>
          <cell r="AS1283" t="str">
            <v/>
          </cell>
          <cell r="AT1283" t="str">
            <v/>
          </cell>
          <cell r="AU1283" t="str">
            <v/>
          </cell>
          <cell r="AV1283" t="str">
            <v/>
          </cell>
          <cell r="AW1283" t="str">
            <v/>
          </cell>
          <cell r="AX1283" t="str">
            <v/>
          </cell>
          <cell r="AY1283" t="str">
            <v/>
          </cell>
          <cell r="AZ1283" t="str">
            <v/>
          </cell>
          <cell r="BA1283" t="str">
            <v/>
          </cell>
          <cell r="BB1283" t="str">
            <v/>
          </cell>
          <cell r="BC1283" t="str">
            <v/>
          </cell>
        </row>
        <row r="1284">
          <cell r="B1284" t="str">
            <v>XRBKM - Air</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cell r="AD1284">
            <v>0</v>
          </cell>
          <cell r="AE1284">
            <v>0</v>
          </cell>
          <cell r="AF1284">
            <v>0</v>
          </cell>
          <cell r="AG1284">
            <v>0</v>
          </cell>
          <cell r="AH1284" t="str">
            <v/>
          </cell>
          <cell r="AI1284" t="str">
            <v/>
          </cell>
          <cell r="AJ1284" t="str">
            <v/>
          </cell>
          <cell r="AK1284" t="str">
            <v/>
          </cell>
          <cell r="AL1284" t="str">
            <v/>
          </cell>
          <cell r="AM1284" t="str">
            <v/>
          </cell>
          <cell r="AN1284" t="str">
            <v/>
          </cell>
          <cell r="AO1284" t="str">
            <v/>
          </cell>
          <cell r="AP1284" t="str">
            <v/>
          </cell>
          <cell r="AQ1284" t="str">
            <v/>
          </cell>
          <cell r="AR1284" t="str">
            <v/>
          </cell>
          <cell r="AS1284" t="str">
            <v/>
          </cell>
          <cell r="AT1284" t="str">
            <v/>
          </cell>
          <cell r="AU1284" t="str">
            <v/>
          </cell>
          <cell r="AV1284" t="str">
            <v/>
          </cell>
          <cell r="AW1284" t="str">
            <v/>
          </cell>
          <cell r="AX1284" t="str">
            <v/>
          </cell>
          <cell r="AY1284" t="str">
            <v/>
          </cell>
          <cell r="AZ1284" t="str">
            <v/>
          </cell>
          <cell r="BA1284" t="str">
            <v/>
          </cell>
          <cell r="BB1284" t="str">
            <v/>
          </cell>
          <cell r="BC1284" t="str">
            <v/>
          </cell>
        </row>
        <row r="1285">
          <cell r="B1285" t="str">
            <v>XRBKM - Sea</v>
          </cell>
          <cell r="C1285">
            <v>0</v>
          </cell>
          <cell r="D1285">
            <v>0</v>
          </cell>
          <cell r="E1285">
            <v>0</v>
          </cell>
          <cell r="F1285">
            <v>0</v>
          </cell>
          <cell r="G1285">
            <v>0</v>
          </cell>
          <cell r="H1285">
            <v>0</v>
          </cell>
          <cell r="I1285">
            <v>0</v>
          </cell>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cell r="AD1285">
            <v>0</v>
          </cell>
          <cell r="AE1285">
            <v>0</v>
          </cell>
          <cell r="AF1285">
            <v>0</v>
          </cell>
          <cell r="AG1285">
            <v>0</v>
          </cell>
          <cell r="AH1285" t="str">
            <v/>
          </cell>
          <cell r="AI1285" t="str">
            <v/>
          </cell>
          <cell r="AJ1285" t="str">
            <v/>
          </cell>
          <cell r="AK1285" t="str">
            <v/>
          </cell>
          <cell r="AL1285" t="str">
            <v/>
          </cell>
          <cell r="AM1285" t="str">
            <v/>
          </cell>
          <cell r="AN1285" t="str">
            <v/>
          </cell>
          <cell r="AO1285" t="str">
            <v/>
          </cell>
          <cell r="AP1285" t="str">
            <v/>
          </cell>
          <cell r="AQ1285" t="str">
            <v/>
          </cell>
          <cell r="AR1285" t="str">
            <v/>
          </cell>
          <cell r="AS1285" t="str">
            <v/>
          </cell>
          <cell r="AT1285" t="str">
            <v/>
          </cell>
          <cell r="AU1285" t="str">
            <v/>
          </cell>
          <cell r="AV1285" t="str">
            <v/>
          </cell>
          <cell r="AW1285" t="str">
            <v/>
          </cell>
          <cell r="AX1285" t="str">
            <v/>
          </cell>
          <cell r="AY1285" t="str">
            <v/>
          </cell>
          <cell r="AZ1285" t="str">
            <v/>
          </cell>
          <cell r="BA1285" t="str">
            <v/>
          </cell>
          <cell r="BB1285" t="str">
            <v/>
          </cell>
          <cell r="BC1285" t="str">
            <v/>
          </cell>
        </row>
        <row r="1286">
          <cell r="B1286" t="str">
            <v>XRCAP - Air</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cell r="AD1286">
            <v>0</v>
          </cell>
          <cell r="AE1286">
            <v>0</v>
          </cell>
          <cell r="AF1286">
            <v>0</v>
          </cell>
          <cell r="AG1286">
            <v>0</v>
          </cell>
          <cell r="AH1286" t="str">
            <v/>
          </cell>
          <cell r="AI1286" t="str">
            <v/>
          </cell>
          <cell r="AJ1286" t="str">
            <v/>
          </cell>
          <cell r="AK1286" t="str">
            <v/>
          </cell>
          <cell r="AL1286" t="str">
            <v/>
          </cell>
          <cell r="AM1286" t="str">
            <v/>
          </cell>
          <cell r="AN1286" t="str">
            <v/>
          </cell>
          <cell r="AO1286" t="str">
            <v/>
          </cell>
          <cell r="AP1286" t="str">
            <v/>
          </cell>
          <cell r="AQ1286" t="str">
            <v/>
          </cell>
          <cell r="AR1286" t="str">
            <v/>
          </cell>
          <cell r="AS1286" t="str">
            <v/>
          </cell>
          <cell r="AT1286" t="str">
            <v/>
          </cell>
          <cell r="AU1286" t="str">
            <v/>
          </cell>
          <cell r="AV1286" t="str">
            <v/>
          </cell>
          <cell r="AW1286" t="str">
            <v/>
          </cell>
          <cell r="AX1286" t="str">
            <v/>
          </cell>
          <cell r="AY1286" t="str">
            <v/>
          </cell>
          <cell r="AZ1286" t="str">
            <v/>
          </cell>
          <cell r="BA1286" t="str">
            <v/>
          </cell>
          <cell r="BB1286" t="str">
            <v/>
          </cell>
          <cell r="BC1286" t="str">
            <v/>
          </cell>
        </row>
        <row r="1287">
          <cell r="B1287" t="str">
            <v>XRCAP - Sea</v>
          </cell>
          <cell r="C1287">
            <v>0</v>
          </cell>
          <cell r="D1287">
            <v>0</v>
          </cell>
          <cell r="E1287">
            <v>0</v>
          </cell>
          <cell r="F1287">
            <v>0</v>
          </cell>
          <cell r="G1287">
            <v>0</v>
          </cell>
          <cell r="H1287">
            <v>0</v>
          </cell>
          <cell r="I1287">
            <v>0</v>
          </cell>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cell r="AD1287">
            <v>0</v>
          </cell>
          <cell r="AE1287">
            <v>0</v>
          </cell>
          <cell r="AF1287">
            <v>0</v>
          </cell>
          <cell r="AG1287">
            <v>0</v>
          </cell>
          <cell r="AH1287" t="str">
            <v/>
          </cell>
          <cell r="AI1287" t="str">
            <v/>
          </cell>
          <cell r="AJ1287" t="str">
            <v/>
          </cell>
          <cell r="AK1287" t="str">
            <v/>
          </cell>
          <cell r="AL1287" t="str">
            <v/>
          </cell>
          <cell r="AM1287" t="str">
            <v/>
          </cell>
          <cell r="AN1287" t="str">
            <v/>
          </cell>
          <cell r="AO1287" t="str">
            <v/>
          </cell>
          <cell r="AP1287" t="str">
            <v/>
          </cell>
          <cell r="AQ1287" t="str">
            <v/>
          </cell>
          <cell r="AR1287" t="str">
            <v/>
          </cell>
          <cell r="AS1287" t="str">
            <v/>
          </cell>
          <cell r="AT1287" t="str">
            <v/>
          </cell>
          <cell r="AU1287" t="str">
            <v/>
          </cell>
          <cell r="AV1287" t="str">
            <v/>
          </cell>
          <cell r="AW1287" t="str">
            <v/>
          </cell>
          <cell r="AX1287" t="str">
            <v/>
          </cell>
          <cell r="AY1287" t="str">
            <v/>
          </cell>
          <cell r="AZ1287" t="str">
            <v/>
          </cell>
          <cell r="BA1287" t="str">
            <v/>
          </cell>
          <cell r="BB1287" t="str">
            <v/>
          </cell>
          <cell r="BC1287" t="str">
            <v/>
          </cell>
        </row>
        <row r="1288">
          <cell r="B1288" t="str">
            <v>XREDC - Air</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cell r="AF1288">
            <v>0</v>
          </cell>
          <cell r="AG1288">
            <v>0</v>
          </cell>
          <cell r="AH1288" t="str">
            <v/>
          </cell>
          <cell r="AI1288" t="str">
            <v/>
          </cell>
          <cell r="AJ1288" t="str">
            <v/>
          </cell>
          <cell r="AK1288" t="str">
            <v/>
          </cell>
          <cell r="AL1288" t="str">
            <v/>
          </cell>
          <cell r="AM1288" t="str">
            <v/>
          </cell>
          <cell r="AN1288" t="str">
            <v/>
          </cell>
          <cell r="AO1288" t="str">
            <v/>
          </cell>
          <cell r="AP1288" t="str">
            <v/>
          </cell>
          <cell r="AQ1288" t="str">
            <v/>
          </cell>
          <cell r="AR1288" t="str">
            <v/>
          </cell>
          <cell r="AS1288" t="str">
            <v/>
          </cell>
          <cell r="AT1288" t="str">
            <v/>
          </cell>
          <cell r="AU1288" t="str">
            <v/>
          </cell>
          <cell r="AV1288" t="str">
            <v/>
          </cell>
          <cell r="AW1288" t="str">
            <v/>
          </cell>
          <cell r="AX1288" t="str">
            <v/>
          </cell>
          <cell r="AY1288" t="str">
            <v/>
          </cell>
          <cell r="AZ1288" t="str">
            <v/>
          </cell>
          <cell r="BA1288" t="str">
            <v/>
          </cell>
          <cell r="BB1288" t="str">
            <v/>
          </cell>
          <cell r="BC1288" t="str">
            <v/>
          </cell>
        </row>
        <row r="1289">
          <cell r="B1289" t="str">
            <v>XREDC - Sea</v>
          </cell>
          <cell r="C1289">
            <v>1</v>
          </cell>
          <cell r="D1289">
            <v>0</v>
          </cell>
          <cell r="E1289">
            <v>0</v>
          </cell>
          <cell r="F1289">
            <v>0</v>
          </cell>
          <cell r="G1289">
            <v>0</v>
          </cell>
          <cell r="H1289">
            <v>1</v>
          </cell>
          <cell r="I1289">
            <v>0</v>
          </cell>
          <cell r="J1289">
            <v>0</v>
          </cell>
          <cell r="K1289">
            <v>0</v>
          </cell>
          <cell r="L1289">
            <v>0</v>
          </cell>
          <cell r="M1289">
            <v>0</v>
          </cell>
          <cell r="N1289">
            <v>0</v>
          </cell>
          <cell r="O1289">
            <v>0</v>
          </cell>
          <cell r="P1289">
            <v>0</v>
          </cell>
          <cell r="Q1289">
            <v>1</v>
          </cell>
          <cell r="R1289">
            <v>0</v>
          </cell>
          <cell r="S1289">
            <v>1</v>
          </cell>
          <cell r="T1289">
            <v>0</v>
          </cell>
          <cell r="U1289">
            <v>0</v>
          </cell>
          <cell r="V1289">
            <v>4</v>
          </cell>
          <cell r="W1289">
            <v>0</v>
          </cell>
          <cell r="X1289">
            <v>0</v>
          </cell>
          <cell r="Y1289">
            <v>2</v>
          </cell>
          <cell r="Z1289">
            <v>0</v>
          </cell>
          <cell r="AA1289">
            <v>0</v>
          </cell>
          <cell r="AB1289">
            <v>0</v>
          </cell>
          <cell r="AC1289">
            <v>2</v>
          </cell>
          <cell r="AD1289">
            <v>0</v>
          </cell>
          <cell r="AE1289">
            <v>0</v>
          </cell>
          <cell r="AF1289">
            <v>0</v>
          </cell>
          <cell r="AG1289">
            <v>1</v>
          </cell>
          <cell r="AH1289" t="str">
            <v/>
          </cell>
          <cell r="AI1289" t="str">
            <v/>
          </cell>
          <cell r="AJ1289" t="str">
            <v/>
          </cell>
          <cell r="AK1289" t="str">
            <v/>
          </cell>
          <cell r="AL1289" t="str">
            <v/>
          </cell>
          <cell r="AM1289" t="str">
            <v/>
          </cell>
          <cell r="AN1289" t="str">
            <v/>
          </cell>
          <cell r="AO1289" t="str">
            <v/>
          </cell>
          <cell r="AP1289" t="str">
            <v/>
          </cell>
          <cell r="AQ1289" t="str">
            <v/>
          </cell>
          <cell r="AR1289" t="str">
            <v/>
          </cell>
          <cell r="AS1289" t="str">
            <v/>
          </cell>
          <cell r="AT1289" t="str">
            <v/>
          </cell>
          <cell r="AU1289" t="str">
            <v/>
          </cell>
          <cell r="AV1289" t="str">
            <v/>
          </cell>
          <cell r="AW1289" t="str">
            <v/>
          </cell>
          <cell r="AX1289" t="str">
            <v/>
          </cell>
          <cell r="AY1289" t="str">
            <v/>
          </cell>
          <cell r="AZ1289" t="str">
            <v/>
          </cell>
          <cell r="BA1289" t="str">
            <v/>
          </cell>
          <cell r="BB1289" t="str">
            <v/>
          </cell>
          <cell r="BC1289" t="str">
            <v/>
          </cell>
        </row>
        <row r="1290">
          <cell r="B1290" t="str">
            <v>XRIIS - Air</v>
          </cell>
          <cell r="C1290">
            <v>0</v>
          </cell>
          <cell r="D1290">
            <v>0</v>
          </cell>
          <cell r="E1290">
            <v>0</v>
          </cell>
          <cell r="F1290">
            <v>0</v>
          </cell>
          <cell r="G1290">
            <v>0</v>
          </cell>
          <cell r="H1290">
            <v>0</v>
          </cell>
          <cell r="I1290">
            <v>0</v>
          </cell>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cell r="AD1290">
            <v>0</v>
          </cell>
          <cell r="AE1290">
            <v>0</v>
          </cell>
          <cell r="AF1290">
            <v>0</v>
          </cell>
          <cell r="AG1290">
            <v>0</v>
          </cell>
          <cell r="AH1290" t="str">
            <v/>
          </cell>
          <cell r="AI1290" t="str">
            <v/>
          </cell>
          <cell r="AJ1290" t="str">
            <v/>
          </cell>
          <cell r="AK1290" t="str">
            <v/>
          </cell>
          <cell r="AL1290" t="str">
            <v/>
          </cell>
          <cell r="AM1290" t="str">
            <v/>
          </cell>
          <cell r="AN1290" t="str">
            <v/>
          </cell>
          <cell r="AO1290" t="str">
            <v/>
          </cell>
          <cell r="AP1290" t="str">
            <v/>
          </cell>
          <cell r="AQ1290" t="str">
            <v/>
          </cell>
          <cell r="AR1290" t="str">
            <v/>
          </cell>
          <cell r="AS1290" t="str">
            <v/>
          </cell>
          <cell r="AT1290" t="str">
            <v/>
          </cell>
          <cell r="AU1290" t="str">
            <v/>
          </cell>
          <cell r="AV1290" t="str">
            <v/>
          </cell>
          <cell r="AW1290" t="str">
            <v/>
          </cell>
          <cell r="AX1290" t="str">
            <v/>
          </cell>
          <cell r="AY1290" t="str">
            <v/>
          </cell>
          <cell r="AZ1290" t="str">
            <v/>
          </cell>
          <cell r="BA1290" t="str">
            <v/>
          </cell>
          <cell r="BB1290" t="str">
            <v/>
          </cell>
          <cell r="BC1290" t="str">
            <v/>
          </cell>
        </row>
        <row r="1291">
          <cell r="B1291" t="str">
            <v>XRIIS - Sea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cell r="AD1291">
            <v>0</v>
          </cell>
          <cell r="AE1291">
            <v>0</v>
          </cell>
          <cell r="AF1291">
            <v>0</v>
          </cell>
          <cell r="AG1291">
            <v>0</v>
          </cell>
          <cell r="AH1291" t="str">
            <v/>
          </cell>
          <cell r="AI1291" t="str">
            <v/>
          </cell>
          <cell r="AJ1291" t="str">
            <v/>
          </cell>
          <cell r="AK1291" t="str">
            <v/>
          </cell>
          <cell r="AL1291" t="str">
            <v/>
          </cell>
          <cell r="AM1291" t="str">
            <v/>
          </cell>
          <cell r="AN1291" t="str">
            <v/>
          </cell>
          <cell r="AO1291" t="str">
            <v/>
          </cell>
          <cell r="AP1291" t="str">
            <v/>
          </cell>
          <cell r="AQ1291" t="str">
            <v/>
          </cell>
          <cell r="AR1291" t="str">
            <v/>
          </cell>
          <cell r="AS1291" t="str">
            <v/>
          </cell>
          <cell r="AT1291" t="str">
            <v/>
          </cell>
          <cell r="AU1291" t="str">
            <v/>
          </cell>
          <cell r="AV1291" t="str">
            <v/>
          </cell>
          <cell r="AW1291" t="str">
            <v/>
          </cell>
          <cell r="AX1291" t="str">
            <v/>
          </cell>
          <cell r="AY1291" t="str">
            <v/>
          </cell>
          <cell r="AZ1291" t="str">
            <v/>
          </cell>
          <cell r="BA1291" t="str">
            <v/>
          </cell>
          <cell r="BB1291" t="str">
            <v/>
          </cell>
          <cell r="BC1291" t="str">
            <v/>
          </cell>
        </row>
        <row r="1292">
          <cell r="B1292" t="str">
            <v>XRISP - Air</v>
          </cell>
          <cell r="C1292">
            <v>0</v>
          </cell>
          <cell r="D1292">
            <v>0</v>
          </cell>
          <cell r="E1292">
            <v>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cell r="AD1292">
            <v>0</v>
          </cell>
          <cell r="AE1292">
            <v>0</v>
          </cell>
          <cell r="AF1292">
            <v>0</v>
          </cell>
          <cell r="AG1292">
            <v>0</v>
          </cell>
          <cell r="AH1292" t="str">
            <v/>
          </cell>
          <cell r="AI1292" t="str">
            <v/>
          </cell>
          <cell r="AJ1292" t="str">
            <v/>
          </cell>
          <cell r="AK1292" t="str">
            <v/>
          </cell>
          <cell r="AL1292" t="str">
            <v/>
          </cell>
          <cell r="AM1292" t="str">
            <v/>
          </cell>
          <cell r="AN1292" t="str">
            <v/>
          </cell>
          <cell r="AO1292" t="str">
            <v/>
          </cell>
          <cell r="AP1292" t="str">
            <v/>
          </cell>
          <cell r="AQ1292" t="str">
            <v/>
          </cell>
          <cell r="AR1292" t="str">
            <v/>
          </cell>
          <cell r="AS1292" t="str">
            <v/>
          </cell>
          <cell r="AT1292" t="str">
            <v/>
          </cell>
          <cell r="AU1292" t="str">
            <v/>
          </cell>
          <cell r="AV1292" t="str">
            <v/>
          </cell>
          <cell r="AW1292" t="str">
            <v/>
          </cell>
          <cell r="AX1292" t="str">
            <v/>
          </cell>
          <cell r="AY1292" t="str">
            <v/>
          </cell>
          <cell r="AZ1292" t="str">
            <v/>
          </cell>
          <cell r="BA1292" t="str">
            <v/>
          </cell>
          <cell r="BB1292" t="str">
            <v/>
          </cell>
          <cell r="BC1292" t="str">
            <v/>
          </cell>
        </row>
        <row r="1293">
          <cell r="B1293" t="str">
            <v>XRISP - Sea</v>
          </cell>
          <cell r="C1293">
            <v>0</v>
          </cell>
          <cell r="D1293">
            <v>0</v>
          </cell>
          <cell r="E1293">
            <v>0</v>
          </cell>
          <cell r="F1293">
            <v>0</v>
          </cell>
          <cell r="G1293">
            <v>0</v>
          </cell>
          <cell r="H1293">
            <v>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cell r="AD1293">
            <v>0</v>
          </cell>
          <cell r="AE1293">
            <v>0</v>
          </cell>
          <cell r="AF1293">
            <v>0</v>
          </cell>
          <cell r="AG1293">
            <v>0</v>
          </cell>
          <cell r="AH1293" t="str">
            <v/>
          </cell>
          <cell r="AI1293" t="str">
            <v/>
          </cell>
          <cell r="AJ1293" t="str">
            <v/>
          </cell>
          <cell r="AK1293" t="str">
            <v/>
          </cell>
          <cell r="AL1293" t="str">
            <v/>
          </cell>
          <cell r="AM1293" t="str">
            <v/>
          </cell>
          <cell r="AN1293" t="str">
            <v/>
          </cell>
          <cell r="AO1293" t="str">
            <v/>
          </cell>
          <cell r="AP1293" t="str">
            <v/>
          </cell>
          <cell r="AQ1293" t="str">
            <v/>
          </cell>
          <cell r="AR1293" t="str">
            <v/>
          </cell>
          <cell r="AS1293" t="str">
            <v/>
          </cell>
          <cell r="AT1293" t="str">
            <v/>
          </cell>
          <cell r="AU1293" t="str">
            <v/>
          </cell>
          <cell r="AV1293" t="str">
            <v/>
          </cell>
          <cell r="AW1293" t="str">
            <v/>
          </cell>
          <cell r="AX1293" t="str">
            <v/>
          </cell>
          <cell r="AY1293" t="str">
            <v/>
          </cell>
          <cell r="AZ1293" t="str">
            <v/>
          </cell>
          <cell r="BA1293" t="str">
            <v/>
          </cell>
          <cell r="BB1293" t="str">
            <v/>
          </cell>
          <cell r="BC1293" t="str">
            <v/>
          </cell>
        </row>
        <row r="1294">
          <cell r="B1294" t="str">
            <v>XROKI - Air</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cell r="AD1294">
            <v>0</v>
          </cell>
          <cell r="AE1294">
            <v>0</v>
          </cell>
          <cell r="AF1294">
            <v>0</v>
          </cell>
          <cell r="AG1294">
            <v>0</v>
          </cell>
          <cell r="AH1294" t="str">
            <v/>
          </cell>
          <cell r="AI1294" t="str">
            <v/>
          </cell>
          <cell r="AJ1294" t="str">
            <v/>
          </cell>
          <cell r="AK1294" t="str">
            <v/>
          </cell>
          <cell r="AL1294" t="str">
            <v/>
          </cell>
          <cell r="AM1294" t="str">
            <v/>
          </cell>
          <cell r="AN1294" t="str">
            <v/>
          </cell>
          <cell r="AO1294" t="str">
            <v/>
          </cell>
          <cell r="AP1294" t="str">
            <v/>
          </cell>
          <cell r="AQ1294" t="str">
            <v/>
          </cell>
          <cell r="AR1294" t="str">
            <v/>
          </cell>
          <cell r="AS1294" t="str">
            <v/>
          </cell>
          <cell r="AT1294" t="str">
            <v/>
          </cell>
          <cell r="AU1294" t="str">
            <v/>
          </cell>
          <cell r="AV1294" t="str">
            <v/>
          </cell>
          <cell r="AW1294" t="str">
            <v/>
          </cell>
          <cell r="AX1294" t="str">
            <v/>
          </cell>
          <cell r="AY1294" t="str">
            <v/>
          </cell>
          <cell r="AZ1294" t="str">
            <v/>
          </cell>
          <cell r="BA1294" t="str">
            <v/>
          </cell>
          <cell r="BB1294" t="str">
            <v/>
          </cell>
          <cell r="BC1294" t="str">
            <v/>
          </cell>
        </row>
        <row r="1295">
          <cell r="B1295" t="str">
            <v>XROKI - Sea</v>
          </cell>
          <cell r="C1295">
            <v>0</v>
          </cell>
          <cell r="D1295">
            <v>0</v>
          </cell>
          <cell r="E1295">
            <v>0</v>
          </cell>
          <cell r="F1295">
            <v>0</v>
          </cell>
          <cell r="G1295">
            <v>0</v>
          </cell>
          <cell r="H1295">
            <v>0</v>
          </cell>
          <cell r="I1295">
            <v>0</v>
          </cell>
          <cell r="J1295">
            <v>0</v>
          </cell>
          <cell r="K1295">
            <v>0</v>
          </cell>
          <cell r="L1295">
            <v>0</v>
          </cell>
          <cell r="M1295">
            <v>0</v>
          </cell>
          <cell r="N1295">
            <v>0</v>
          </cell>
          <cell r="O1295">
            <v>0</v>
          </cell>
          <cell r="P1295">
            <v>0</v>
          </cell>
          <cell r="Q1295">
            <v>0</v>
          </cell>
          <cell r="R1295">
            <v>0</v>
          </cell>
          <cell r="S1295">
            <v>0</v>
          </cell>
          <cell r="T1295">
            <v>0</v>
          </cell>
          <cell r="U1295">
            <v>0</v>
          </cell>
          <cell r="V1295">
            <v>0</v>
          </cell>
          <cell r="W1295">
            <v>0</v>
          </cell>
          <cell r="X1295">
            <v>0</v>
          </cell>
          <cell r="Y1295">
            <v>0</v>
          </cell>
          <cell r="Z1295">
            <v>0</v>
          </cell>
          <cell r="AA1295">
            <v>0</v>
          </cell>
          <cell r="AB1295">
            <v>0</v>
          </cell>
          <cell r="AC1295">
            <v>0</v>
          </cell>
          <cell r="AD1295">
            <v>0</v>
          </cell>
          <cell r="AE1295">
            <v>0</v>
          </cell>
          <cell r="AF1295">
            <v>0</v>
          </cell>
          <cell r="AG1295">
            <v>0</v>
          </cell>
          <cell r="AH1295" t="str">
            <v/>
          </cell>
          <cell r="AI1295" t="str">
            <v/>
          </cell>
          <cell r="AJ1295" t="str">
            <v/>
          </cell>
          <cell r="AK1295" t="str">
            <v/>
          </cell>
          <cell r="AL1295" t="str">
            <v/>
          </cell>
          <cell r="AM1295" t="str">
            <v/>
          </cell>
          <cell r="AN1295" t="str">
            <v/>
          </cell>
          <cell r="AO1295" t="str">
            <v/>
          </cell>
          <cell r="AP1295" t="str">
            <v/>
          </cell>
          <cell r="AQ1295" t="str">
            <v/>
          </cell>
          <cell r="AR1295" t="str">
            <v/>
          </cell>
          <cell r="AS1295" t="str">
            <v/>
          </cell>
          <cell r="AT1295" t="str">
            <v/>
          </cell>
          <cell r="AU1295" t="str">
            <v/>
          </cell>
          <cell r="AV1295" t="str">
            <v/>
          </cell>
          <cell r="AW1295" t="str">
            <v/>
          </cell>
          <cell r="AX1295" t="str">
            <v/>
          </cell>
          <cell r="AY1295" t="str">
            <v/>
          </cell>
          <cell r="AZ1295" t="str">
            <v/>
          </cell>
          <cell r="BA1295" t="str">
            <v/>
          </cell>
          <cell r="BB1295" t="str">
            <v/>
          </cell>
          <cell r="BC1295" t="str">
            <v/>
          </cell>
        </row>
        <row r="1296">
          <cell r="B1296" t="str">
            <v>XRORO - Air</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cell r="AD1296">
            <v>0</v>
          </cell>
          <cell r="AE1296">
            <v>0</v>
          </cell>
          <cell r="AF1296">
            <v>0</v>
          </cell>
          <cell r="AG1296">
            <v>0</v>
          </cell>
          <cell r="AH1296" t="str">
            <v/>
          </cell>
          <cell r="AI1296" t="str">
            <v/>
          </cell>
          <cell r="AJ1296" t="str">
            <v/>
          </cell>
          <cell r="AK1296" t="str">
            <v/>
          </cell>
          <cell r="AL1296" t="str">
            <v/>
          </cell>
          <cell r="AM1296" t="str">
            <v/>
          </cell>
          <cell r="AN1296" t="str">
            <v/>
          </cell>
          <cell r="AO1296" t="str">
            <v/>
          </cell>
          <cell r="AP1296" t="str">
            <v/>
          </cell>
          <cell r="AQ1296" t="str">
            <v/>
          </cell>
          <cell r="AR1296" t="str">
            <v/>
          </cell>
          <cell r="AS1296" t="str">
            <v/>
          </cell>
          <cell r="AT1296" t="str">
            <v/>
          </cell>
          <cell r="AU1296" t="str">
            <v/>
          </cell>
          <cell r="AV1296" t="str">
            <v/>
          </cell>
          <cell r="AW1296" t="str">
            <v/>
          </cell>
          <cell r="AX1296" t="str">
            <v/>
          </cell>
          <cell r="AY1296" t="str">
            <v/>
          </cell>
          <cell r="AZ1296" t="str">
            <v/>
          </cell>
          <cell r="BA1296" t="str">
            <v/>
          </cell>
          <cell r="BB1296" t="str">
            <v/>
          </cell>
          <cell r="BC1296" t="str">
            <v/>
          </cell>
        </row>
        <row r="1297">
          <cell r="B1297" t="str">
            <v>XRORO - Sea</v>
          </cell>
          <cell r="C1297">
            <v>0</v>
          </cell>
          <cell r="D1297">
            <v>0</v>
          </cell>
          <cell r="E1297">
            <v>0</v>
          </cell>
          <cell r="F1297">
            <v>0</v>
          </cell>
          <cell r="G1297">
            <v>0</v>
          </cell>
          <cell r="H1297">
            <v>0</v>
          </cell>
          <cell r="I1297">
            <v>0</v>
          </cell>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cell r="AD1297">
            <v>0</v>
          </cell>
          <cell r="AE1297">
            <v>0</v>
          </cell>
          <cell r="AF1297">
            <v>0</v>
          </cell>
          <cell r="AG1297">
            <v>0</v>
          </cell>
          <cell r="AH1297" t="str">
            <v/>
          </cell>
          <cell r="AI1297" t="str">
            <v/>
          </cell>
          <cell r="AJ1297" t="str">
            <v/>
          </cell>
          <cell r="AK1297" t="str">
            <v/>
          </cell>
          <cell r="AL1297" t="str">
            <v/>
          </cell>
          <cell r="AM1297" t="str">
            <v/>
          </cell>
          <cell r="AN1297" t="str">
            <v/>
          </cell>
          <cell r="AO1297" t="str">
            <v/>
          </cell>
          <cell r="AP1297" t="str">
            <v/>
          </cell>
          <cell r="AQ1297" t="str">
            <v/>
          </cell>
          <cell r="AR1297" t="str">
            <v/>
          </cell>
          <cell r="AS1297" t="str">
            <v/>
          </cell>
          <cell r="AT1297" t="str">
            <v/>
          </cell>
          <cell r="AU1297" t="str">
            <v/>
          </cell>
          <cell r="AV1297" t="str">
            <v/>
          </cell>
          <cell r="AW1297" t="str">
            <v/>
          </cell>
          <cell r="AX1297" t="str">
            <v/>
          </cell>
          <cell r="AY1297" t="str">
            <v/>
          </cell>
          <cell r="AZ1297" t="str">
            <v/>
          </cell>
          <cell r="BA1297" t="str">
            <v/>
          </cell>
          <cell r="BB1297" t="str">
            <v/>
          </cell>
          <cell r="BC1297" t="str">
            <v/>
          </cell>
        </row>
        <row r="1298">
          <cell r="B1298" t="str">
            <v>XRPAC - Air</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cell r="AD1298">
            <v>0</v>
          </cell>
          <cell r="AE1298">
            <v>0</v>
          </cell>
          <cell r="AF1298">
            <v>0</v>
          </cell>
          <cell r="AG1298">
            <v>0</v>
          </cell>
          <cell r="AH1298" t="str">
            <v/>
          </cell>
          <cell r="AI1298" t="str">
            <v/>
          </cell>
          <cell r="AJ1298" t="str">
            <v/>
          </cell>
          <cell r="AK1298" t="str">
            <v/>
          </cell>
          <cell r="AL1298" t="str">
            <v/>
          </cell>
          <cell r="AM1298" t="str">
            <v/>
          </cell>
          <cell r="AN1298" t="str">
            <v/>
          </cell>
          <cell r="AO1298" t="str">
            <v/>
          </cell>
          <cell r="AP1298" t="str">
            <v/>
          </cell>
          <cell r="AQ1298" t="str">
            <v/>
          </cell>
          <cell r="AR1298" t="str">
            <v/>
          </cell>
          <cell r="AS1298" t="str">
            <v/>
          </cell>
          <cell r="AT1298" t="str">
            <v/>
          </cell>
          <cell r="AU1298" t="str">
            <v/>
          </cell>
          <cell r="AV1298" t="str">
            <v/>
          </cell>
          <cell r="AW1298" t="str">
            <v/>
          </cell>
          <cell r="AX1298" t="str">
            <v/>
          </cell>
          <cell r="AY1298" t="str">
            <v/>
          </cell>
          <cell r="AZ1298" t="str">
            <v/>
          </cell>
          <cell r="BA1298" t="str">
            <v/>
          </cell>
          <cell r="BB1298" t="str">
            <v/>
          </cell>
          <cell r="BC1298" t="str">
            <v/>
          </cell>
        </row>
        <row r="1299">
          <cell r="B1299" t="str">
            <v>XRPAC - Sea</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cell r="AD1299">
            <v>0</v>
          </cell>
          <cell r="AE1299">
            <v>0</v>
          </cell>
          <cell r="AF1299">
            <v>0</v>
          </cell>
          <cell r="AG1299">
            <v>0</v>
          </cell>
          <cell r="AH1299" t="str">
            <v/>
          </cell>
          <cell r="AI1299" t="str">
            <v/>
          </cell>
          <cell r="AJ1299" t="str">
            <v/>
          </cell>
          <cell r="AK1299" t="str">
            <v/>
          </cell>
          <cell r="AL1299" t="str">
            <v/>
          </cell>
          <cell r="AM1299" t="str">
            <v/>
          </cell>
          <cell r="AN1299" t="str">
            <v/>
          </cell>
          <cell r="AO1299" t="str">
            <v/>
          </cell>
          <cell r="AP1299" t="str">
            <v/>
          </cell>
          <cell r="AQ1299" t="str">
            <v/>
          </cell>
          <cell r="AR1299" t="str">
            <v/>
          </cell>
          <cell r="AS1299" t="str">
            <v/>
          </cell>
          <cell r="AT1299" t="str">
            <v/>
          </cell>
          <cell r="AU1299" t="str">
            <v/>
          </cell>
          <cell r="AV1299" t="str">
            <v/>
          </cell>
          <cell r="AW1299" t="str">
            <v/>
          </cell>
          <cell r="AX1299" t="str">
            <v/>
          </cell>
          <cell r="AY1299" t="str">
            <v/>
          </cell>
          <cell r="AZ1299" t="str">
            <v/>
          </cell>
          <cell r="BA1299" t="str">
            <v/>
          </cell>
          <cell r="BB1299" t="str">
            <v/>
          </cell>
          <cell r="BC1299" t="str">
            <v/>
          </cell>
        </row>
        <row r="1300">
          <cell r="B1300" t="str">
            <v>XRVCL - Air</v>
          </cell>
          <cell r="C1300">
            <v>0</v>
          </cell>
          <cell r="D1300">
            <v>0</v>
          </cell>
          <cell r="E1300">
            <v>0</v>
          </cell>
          <cell r="F1300">
            <v>0</v>
          </cell>
          <cell r="G1300">
            <v>0</v>
          </cell>
          <cell r="H1300">
            <v>0</v>
          </cell>
          <cell r="I1300">
            <v>0</v>
          </cell>
          <cell r="J1300">
            <v>0</v>
          </cell>
          <cell r="K1300">
            <v>0</v>
          </cell>
          <cell r="L1300">
            <v>0</v>
          </cell>
          <cell r="M1300">
            <v>0</v>
          </cell>
          <cell r="N1300">
            <v>0</v>
          </cell>
          <cell r="O1300">
            <v>0</v>
          </cell>
          <cell r="P1300">
            <v>0</v>
          </cell>
          <cell r="Q1300">
            <v>0</v>
          </cell>
          <cell r="R1300">
            <v>0</v>
          </cell>
          <cell r="S1300">
            <v>0</v>
          </cell>
          <cell r="T1300">
            <v>0</v>
          </cell>
          <cell r="U1300">
            <v>0</v>
          </cell>
          <cell r="V1300">
            <v>0</v>
          </cell>
          <cell r="W1300">
            <v>0</v>
          </cell>
          <cell r="X1300">
            <v>0</v>
          </cell>
          <cell r="Y1300">
            <v>0</v>
          </cell>
          <cell r="Z1300">
            <v>0</v>
          </cell>
          <cell r="AA1300">
            <v>0</v>
          </cell>
          <cell r="AB1300">
            <v>0</v>
          </cell>
          <cell r="AC1300">
            <v>0</v>
          </cell>
          <cell r="AD1300">
            <v>0</v>
          </cell>
          <cell r="AE1300">
            <v>0</v>
          </cell>
          <cell r="AF1300">
            <v>0</v>
          </cell>
          <cell r="AG1300">
            <v>0</v>
          </cell>
          <cell r="AH1300" t="str">
            <v/>
          </cell>
          <cell r="AI1300" t="str">
            <v/>
          </cell>
          <cell r="AJ1300" t="str">
            <v/>
          </cell>
          <cell r="AK1300" t="str">
            <v/>
          </cell>
          <cell r="AL1300" t="str">
            <v/>
          </cell>
          <cell r="AM1300" t="str">
            <v/>
          </cell>
          <cell r="AN1300" t="str">
            <v/>
          </cell>
          <cell r="AO1300" t="str">
            <v/>
          </cell>
          <cell r="AP1300" t="str">
            <v/>
          </cell>
          <cell r="AQ1300" t="str">
            <v/>
          </cell>
          <cell r="AR1300" t="str">
            <v/>
          </cell>
          <cell r="AS1300" t="str">
            <v/>
          </cell>
          <cell r="AT1300" t="str">
            <v/>
          </cell>
          <cell r="AU1300" t="str">
            <v/>
          </cell>
          <cell r="AV1300" t="str">
            <v/>
          </cell>
          <cell r="AW1300" t="str">
            <v/>
          </cell>
          <cell r="AX1300" t="str">
            <v/>
          </cell>
          <cell r="AY1300" t="str">
            <v/>
          </cell>
          <cell r="AZ1300" t="str">
            <v/>
          </cell>
          <cell r="BA1300" t="str">
            <v/>
          </cell>
          <cell r="BB1300" t="str">
            <v/>
          </cell>
          <cell r="BC1300" t="str">
            <v/>
          </cell>
        </row>
        <row r="1301">
          <cell r="B1301" t="str">
            <v>XRVCL - Sea</v>
          </cell>
          <cell r="C1301">
            <v>0</v>
          </cell>
          <cell r="D1301">
            <v>0</v>
          </cell>
          <cell r="E1301">
            <v>0</v>
          </cell>
          <cell r="F1301">
            <v>0</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cell r="AD1301">
            <v>0</v>
          </cell>
          <cell r="AE1301">
            <v>0</v>
          </cell>
          <cell r="AF1301">
            <v>0</v>
          </cell>
          <cell r="AG1301">
            <v>0</v>
          </cell>
          <cell r="AH1301" t="str">
            <v/>
          </cell>
          <cell r="AI1301" t="str">
            <v/>
          </cell>
          <cell r="AJ1301" t="str">
            <v/>
          </cell>
          <cell r="AK1301" t="str">
            <v/>
          </cell>
          <cell r="AL1301" t="str">
            <v/>
          </cell>
          <cell r="AM1301" t="str">
            <v/>
          </cell>
          <cell r="AN1301" t="str">
            <v/>
          </cell>
          <cell r="AO1301" t="str">
            <v/>
          </cell>
          <cell r="AP1301" t="str">
            <v/>
          </cell>
          <cell r="AQ1301" t="str">
            <v/>
          </cell>
          <cell r="AR1301" t="str">
            <v/>
          </cell>
          <cell r="AS1301" t="str">
            <v/>
          </cell>
          <cell r="AT1301" t="str">
            <v/>
          </cell>
          <cell r="AU1301" t="str">
            <v/>
          </cell>
          <cell r="AV1301" t="str">
            <v/>
          </cell>
          <cell r="AW1301" t="str">
            <v/>
          </cell>
          <cell r="AX1301" t="str">
            <v/>
          </cell>
          <cell r="AY1301" t="str">
            <v/>
          </cell>
          <cell r="AZ1301" t="str">
            <v/>
          </cell>
          <cell r="BA1301" t="str">
            <v/>
          </cell>
          <cell r="BB1301" t="str">
            <v/>
          </cell>
          <cell r="BC1301" t="str">
            <v/>
          </cell>
        </row>
        <row r="1302">
          <cell r="B1302" t="str">
            <v>XSAGO - Air</v>
          </cell>
          <cell r="C1302">
            <v>0</v>
          </cell>
          <cell r="D1302">
            <v>0</v>
          </cell>
          <cell r="E1302">
            <v>0</v>
          </cell>
          <cell r="F1302">
            <v>0</v>
          </cell>
          <cell r="G1302">
            <v>0</v>
          </cell>
          <cell r="H1302">
            <v>0</v>
          </cell>
          <cell r="I1302">
            <v>0</v>
          </cell>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cell r="AD1302">
            <v>0</v>
          </cell>
          <cell r="AE1302">
            <v>0</v>
          </cell>
          <cell r="AF1302">
            <v>0</v>
          </cell>
          <cell r="AG1302">
            <v>0</v>
          </cell>
          <cell r="AH1302" t="str">
            <v/>
          </cell>
          <cell r="AI1302" t="str">
            <v/>
          </cell>
          <cell r="AJ1302" t="str">
            <v/>
          </cell>
          <cell r="AK1302" t="str">
            <v/>
          </cell>
          <cell r="AL1302" t="str">
            <v/>
          </cell>
          <cell r="AM1302" t="str">
            <v/>
          </cell>
          <cell r="AN1302" t="str">
            <v/>
          </cell>
          <cell r="AO1302" t="str">
            <v/>
          </cell>
          <cell r="AP1302" t="str">
            <v/>
          </cell>
          <cell r="AQ1302" t="str">
            <v/>
          </cell>
          <cell r="AR1302" t="str">
            <v/>
          </cell>
          <cell r="AS1302" t="str">
            <v/>
          </cell>
          <cell r="AT1302" t="str">
            <v/>
          </cell>
          <cell r="AU1302" t="str">
            <v/>
          </cell>
          <cell r="AV1302" t="str">
            <v/>
          </cell>
          <cell r="AW1302" t="str">
            <v/>
          </cell>
          <cell r="AX1302" t="str">
            <v/>
          </cell>
          <cell r="AY1302" t="str">
            <v/>
          </cell>
          <cell r="AZ1302" t="str">
            <v/>
          </cell>
          <cell r="BA1302" t="str">
            <v/>
          </cell>
          <cell r="BB1302" t="str">
            <v/>
          </cell>
          <cell r="BC1302" t="str">
            <v/>
          </cell>
        </row>
        <row r="1303">
          <cell r="B1303" t="str">
            <v>XSAGO - Sea</v>
          </cell>
          <cell r="C1303">
            <v>0</v>
          </cell>
          <cell r="D1303">
            <v>0</v>
          </cell>
          <cell r="E1303">
            <v>0</v>
          </cell>
          <cell r="F1303">
            <v>0</v>
          </cell>
          <cell r="G1303">
            <v>0</v>
          </cell>
          <cell r="H1303">
            <v>0</v>
          </cell>
          <cell r="I1303">
            <v>0</v>
          </cell>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cell r="AD1303">
            <v>0</v>
          </cell>
          <cell r="AE1303">
            <v>0</v>
          </cell>
          <cell r="AF1303">
            <v>0</v>
          </cell>
          <cell r="AG1303">
            <v>0</v>
          </cell>
          <cell r="AH1303" t="str">
            <v/>
          </cell>
          <cell r="AI1303" t="str">
            <v/>
          </cell>
          <cell r="AJ1303" t="str">
            <v/>
          </cell>
          <cell r="AK1303" t="str">
            <v/>
          </cell>
          <cell r="AL1303" t="str">
            <v/>
          </cell>
          <cell r="AM1303" t="str">
            <v/>
          </cell>
          <cell r="AN1303" t="str">
            <v/>
          </cell>
          <cell r="AO1303" t="str">
            <v/>
          </cell>
          <cell r="AP1303" t="str">
            <v/>
          </cell>
          <cell r="AQ1303" t="str">
            <v/>
          </cell>
          <cell r="AR1303" t="str">
            <v/>
          </cell>
          <cell r="AS1303" t="str">
            <v/>
          </cell>
          <cell r="AT1303" t="str">
            <v/>
          </cell>
          <cell r="AU1303" t="str">
            <v/>
          </cell>
          <cell r="AV1303" t="str">
            <v/>
          </cell>
          <cell r="AW1303" t="str">
            <v/>
          </cell>
          <cell r="AX1303" t="str">
            <v/>
          </cell>
          <cell r="AY1303" t="str">
            <v/>
          </cell>
          <cell r="AZ1303" t="str">
            <v/>
          </cell>
          <cell r="BA1303" t="str">
            <v/>
          </cell>
          <cell r="BB1303" t="str">
            <v/>
          </cell>
          <cell r="BC1303" t="str">
            <v/>
          </cell>
        </row>
        <row r="1304">
          <cell r="B1304" t="str">
            <v>XSBFCP - Air</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cell r="AD1304">
            <v>0</v>
          </cell>
          <cell r="AE1304">
            <v>0</v>
          </cell>
          <cell r="AF1304">
            <v>0</v>
          </cell>
          <cell r="AG1304">
            <v>0</v>
          </cell>
          <cell r="AH1304" t="str">
            <v/>
          </cell>
          <cell r="AI1304" t="str">
            <v/>
          </cell>
          <cell r="AJ1304" t="str">
            <v/>
          </cell>
          <cell r="AK1304" t="str">
            <v/>
          </cell>
          <cell r="AL1304" t="str">
            <v/>
          </cell>
          <cell r="AM1304" t="str">
            <v/>
          </cell>
          <cell r="AN1304" t="str">
            <v/>
          </cell>
          <cell r="AO1304" t="str">
            <v/>
          </cell>
          <cell r="AP1304" t="str">
            <v/>
          </cell>
          <cell r="AQ1304" t="str">
            <v/>
          </cell>
          <cell r="AR1304" t="str">
            <v/>
          </cell>
          <cell r="AS1304" t="str">
            <v/>
          </cell>
          <cell r="AT1304" t="str">
            <v/>
          </cell>
          <cell r="AU1304" t="str">
            <v/>
          </cell>
          <cell r="AV1304" t="str">
            <v/>
          </cell>
          <cell r="AW1304" t="str">
            <v/>
          </cell>
          <cell r="AX1304" t="str">
            <v/>
          </cell>
          <cell r="AY1304" t="str">
            <v/>
          </cell>
          <cell r="AZ1304" t="str">
            <v/>
          </cell>
          <cell r="BA1304" t="str">
            <v/>
          </cell>
          <cell r="BB1304" t="str">
            <v/>
          </cell>
          <cell r="BC1304" t="str">
            <v/>
          </cell>
        </row>
        <row r="1305">
          <cell r="B1305" t="str">
            <v>XSBFCP - Sea</v>
          </cell>
          <cell r="C1305">
            <v>0</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cell r="AD1305">
            <v>0</v>
          </cell>
          <cell r="AE1305">
            <v>0</v>
          </cell>
          <cell r="AF1305">
            <v>0</v>
          </cell>
          <cell r="AG1305">
            <v>0</v>
          </cell>
          <cell r="AH1305" t="str">
            <v/>
          </cell>
          <cell r="AI1305" t="str">
            <v/>
          </cell>
          <cell r="AJ1305" t="str">
            <v/>
          </cell>
          <cell r="AK1305" t="str">
            <v/>
          </cell>
          <cell r="AL1305" t="str">
            <v/>
          </cell>
          <cell r="AM1305" t="str">
            <v/>
          </cell>
          <cell r="AN1305" t="str">
            <v/>
          </cell>
          <cell r="AO1305" t="str">
            <v/>
          </cell>
          <cell r="AP1305" t="str">
            <v/>
          </cell>
          <cell r="AQ1305" t="str">
            <v/>
          </cell>
          <cell r="AR1305" t="str">
            <v/>
          </cell>
          <cell r="AS1305" t="str">
            <v/>
          </cell>
          <cell r="AT1305" t="str">
            <v/>
          </cell>
          <cell r="AU1305" t="str">
            <v/>
          </cell>
          <cell r="AV1305" t="str">
            <v/>
          </cell>
          <cell r="AW1305" t="str">
            <v/>
          </cell>
          <cell r="AX1305" t="str">
            <v/>
          </cell>
          <cell r="AY1305" t="str">
            <v/>
          </cell>
          <cell r="AZ1305" t="str">
            <v/>
          </cell>
          <cell r="BA1305" t="str">
            <v/>
          </cell>
          <cell r="BB1305" t="str">
            <v/>
          </cell>
          <cell r="BC1305" t="str">
            <v/>
          </cell>
        </row>
        <row r="1306">
          <cell r="B1306" t="str">
            <v>XSCGY - Air</v>
          </cell>
          <cell r="C1306">
            <v>0</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cell r="AF1306">
            <v>0</v>
          </cell>
          <cell r="AG1306">
            <v>0</v>
          </cell>
          <cell r="AH1306" t="str">
            <v/>
          </cell>
          <cell r="AI1306" t="str">
            <v/>
          </cell>
          <cell r="AJ1306" t="str">
            <v/>
          </cell>
          <cell r="AK1306" t="str">
            <v/>
          </cell>
          <cell r="AL1306" t="str">
            <v/>
          </cell>
          <cell r="AM1306" t="str">
            <v/>
          </cell>
          <cell r="AN1306" t="str">
            <v/>
          </cell>
          <cell r="AO1306" t="str">
            <v/>
          </cell>
          <cell r="AP1306" t="str">
            <v/>
          </cell>
          <cell r="AQ1306" t="str">
            <v/>
          </cell>
          <cell r="AR1306" t="str">
            <v/>
          </cell>
          <cell r="AS1306" t="str">
            <v/>
          </cell>
          <cell r="AT1306" t="str">
            <v/>
          </cell>
          <cell r="AU1306" t="str">
            <v/>
          </cell>
          <cell r="AV1306" t="str">
            <v/>
          </cell>
          <cell r="AW1306" t="str">
            <v/>
          </cell>
          <cell r="AX1306" t="str">
            <v/>
          </cell>
          <cell r="AY1306" t="str">
            <v/>
          </cell>
          <cell r="AZ1306" t="str">
            <v/>
          </cell>
          <cell r="BA1306" t="str">
            <v/>
          </cell>
          <cell r="BB1306" t="str">
            <v/>
          </cell>
          <cell r="BC1306" t="str">
            <v/>
          </cell>
        </row>
        <row r="1307">
          <cell r="B1307" t="str">
            <v>XSCGY - Sea</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cell r="AD1307">
            <v>0</v>
          </cell>
          <cell r="AE1307">
            <v>0</v>
          </cell>
          <cell r="AF1307">
            <v>0</v>
          </cell>
          <cell r="AG1307">
            <v>0</v>
          </cell>
          <cell r="AH1307" t="str">
            <v/>
          </cell>
          <cell r="AI1307" t="str">
            <v/>
          </cell>
          <cell r="AJ1307" t="str">
            <v/>
          </cell>
          <cell r="AK1307" t="str">
            <v/>
          </cell>
          <cell r="AL1307" t="str">
            <v/>
          </cell>
          <cell r="AM1307" t="str">
            <v/>
          </cell>
          <cell r="AN1307" t="str">
            <v/>
          </cell>
          <cell r="AO1307" t="str">
            <v/>
          </cell>
          <cell r="AP1307" t="str">
            <v/>
          </cell>
          <cell r="AQ1307" t="str">
            <v/>
          </cell>
          <cell r="AR1307" t="str">
            <v/>
          </cell>
          <cell r="AS1307" t="str">
            <v/>
          </cell>
          <cell r="AT1307" t="str">
            <v/>
          </cell>
          <cell r="AU1307" t="str">
            <v/>
          </cell>
          <cell r="AV1307" t="str">
            <v/>
          </cell>
          <cell r="AW1307" t="str">
            <v/>
          </cell>
          <cell r="AX1307" t="str">
            <v/>
          </cell>
          <cell r="AY1307" t="str">
            <v/>
          </cell>
          <cell r="AZ1307" t="str">
            <v/>
          </cell>
          <cell r="BA1307" t="str">
            <v/>
          </cell>
          <cell r="BB1307" t="str">
            <v/>
          </cell>
          <cell r="BC1307" t="str">
            <v/>
          </cell>
        </row>
        <row r="1308">
          <cell r="B1308" t="str">
            <v>XSCIN - Air</v>
          </cell>
          <cell r="C1308">
            <v>0</v>
          </cell>
          <cell r="D1308">
            <v>0</v>
          </cell>
          <cell r="E1308">
            <v>0</v>
          </cell>
          <cell r="F1308">
            <v>0</v>
          </cell>
          <cell r="G1308">
            <v>0</v>
          </cell>
          <cell r="H1308">
            <v>0</v>
          </cell>
          <cell r="I1308">
            <v>0</v>
          </cell>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cell r="AD1308">
            <v>0</v>
          </cell>
          <cell r="AE1308">
            <v>0</v>
          </cell>
          <cell r="AF1308">
            <v>0</v>
          </cell>
          <cell r="AG1308">
            <v>0</v>
          </cell>
          <cell r="AH1308" t="str">
            <v/>
          </cell>
          <cell r="AI1308" t="str">
            <v/>
          </cell>
          <cell r="AJ1308" t="str">
            <v/>
          </cell>
          <cell r="AK1308" t="str">
            <v/>
          </cell>
          <cell r="AL1308" t="str">
            <v/>
          </cell>
          <cell r="AM1308" t="str">
            <v/>
          </cell>
          <cell r="AN1308" t="str">
            <v/>
          </cell>
          <cell r="AO1308" t="str">
            <v/>
          </cell>
          <cell r="AP1308" t="str">
            <v/>
          </cell>
          <cell r="AQ1308" t="str">
            <v/>
          </cell>
          <cell r="AR1308" t="str">
            <v/>
          </cell>
          <cell r="AS1308" t="str">
            <v/>
          </cell>
          <cell r="AT1308" t="str">
            <v/>
          </cell>
          <cell r="AU1308" t="str">
            <v/>
          </cell>
          <cell r="AV1308" t="str">
            <v/>
          </cell>
          <cell r="AW1308" t="str">
            <v/>
          </cell>
          <cell r="AX1308" t="str">
            <v/>
          </cell>
          <cell r="AY1308" t="str">
            <v/>
          </cell>
          <cell r="AZ1308" t="str">
            <v/>
          </cell>
          <cell r="BA1308" t="str">
            <v/>
          </cell>
          <cell r="BB1308" t="str">
            <v/>
          </cell>
          <cell r="BC1308" t="str">
            <v/>
          </cell>
        </row>
        <row r="1309">
          <cell r="B1309" t="str">
            <v>XSCIN - Sea</v>
          </cell>
          <cell r="C1309">
            <v>0</v>
          </cell>
          <cell r="D1309">
            <v>0</v>
          </cell>
          <cell r="E1309">
            <v>0</v>
          </cell>
          <cell r="F1309">
            <v>0</v>
          </cell>
          <cell r="G1309">
            <v>0</v>
          </cell>
          <cell r="H1309">
            <v>0</v>
          </cell>
          <cell r="I1309">
            <v>0</v>
          </cell>
          <cell r="J1309">
            <v>0</v>
          </cell>
          <cell r="K1309">
            <v>0</v>
          </cell>
          <cell r="L1309">
            <v>0</v>
          </cell>
          <cell r="M1309">
            <v>1</v>
          </cell>
          <cell r="N1309">
            <v>0</v>
          </cell>
          <cell r="O1309">
            <v>0</v>
          </cell>
          <cell r="P1309">
            <v>0</v>
          </cell>
          <cell r="Q1309">
            <v>0</v>
          </cell>
          <cell r="R1309">
            <v>0</v>
          </cell>
          <cell r="S1309">
            <v>0</v>
          </cell>
          <cell r="T1309">
            <v>0</v>
          </cell>
          <cell r="U1309">
            <v>0</v>
          </cell>
          <cell r="V1309">
            <v>1</v>
          </cell>
          <cell r="W1309">
            <v>0</v>
          </cell>
          <cell r="X1309">
            <v>0</v>
          </cell>
          <cell r="Y1309">
            <v>0</v>
          </cell>
          <cell r="Z1309">
            <v>0</v>
          </cell>
          <cell r="AA1309">
            <v>1</v>
          </cell>
          <cell r="AB1309">
            <v>0</v>
          </cell>
          <cell r="AC1309">
            <v>0</v>
          </cell>
          <cell r="AD1309">
            <v>0</v>
          </cell>
          <cell r="AE1309">
            <v>0</v>
          </cell>
          <cell r="AF1309">
            <v>0</v>
          </cell>
          <cell r="AG1309">
            <v>0</v>
          </cell>
          <cell r="AH1309" t="str">
            <v/>
          </cell>
          <cell r="AI1309" t="str">
            <v/>
          </cell>
          <cell r="AJ1309" t="str">
            <v/>
          </cell>
          <cell r="AK1309" t="str">
            <v/>
          </cell>
          <cell r="AL1309" t="str">
            <v/>
          </cell>
          <cell r="AM1309" t="str">
            <v/>
          </cell>
          <cell r="AN1309" t="str">
            <v/>
          </cell>
          <cell r="AO1309" t="str">
            <v/>
          </cell>
          <cell r="AP1309" t="str">
            <v/>
          </cell>
          <cell r="AQ1309" t="str">
            <v/>
          </cell>
          <cell r="AR1309" t="str">
            <v/>
          </cell>
          <cell r="AS1309" t="str">
            <v/>
          </cell>
          <cell r="AT1309" t="str">
            <v/>
          </cell>
          <cell r="AU1309" t="str">
            <v/>
          </cell>
          <cell r="AV1309" t="str">
            <v/>
          </cell>
          <cell r="AW1309" t="str">
            <v/>
          </cell>
          <cell r="AX1309" t="str">
            <v/>
          </cell>
          <cell r="AY1309" t="str">
            <v/>
          </cell>
          <cell r="AZ1309" t="str">
            <v/>
          </cell>
          <cell r="BA1309" t="str">
            <v/>
          </cell>
          <cell r="BB1309" t="str">
            <v/>
          </cell>
          <cell r="BC1309" t="str">
            <v/>
          </cell>
        </row>
        <row r="1310">
          <cell r="B1310" t="str">
            <v>XSEBO - Air</v>
          </cell>
          <cell r="C1310">
            <v>0</v>
          </cell>
          <cell r="D1310">
            <v>0</v>
          </cell>
          <cell r="E1310">
            <v>0</v>
          </cell>
          <cell r="F1310">
            <v>0</v>
          </cell>
          <cell r="G1310">
            <v>0</v>
          </cell>
          <cell r="H1310">
            <v>0</v>
          </cell>
          <cell r="I1310">
            <v>0</v>
          </cell>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cell r="AD1310">
            <v>0</v>
          </cell>
          <cell r="AE1310">
            <v>0</v>
          </cell>
          <cell r="AF1310">
            <v>0</v>
          </cell>
          <cell r="AG1310">
            <v>0</v>
          </cell>
          <cell r="AH1310" t="str">
            <v/>
          </cell>
          <cell r="AI1310" t="str">
            <v/>
          </cell>
          <cell r="AJ1310" t="str">
            <v/>
          </cell>
          <cell r="AK1310" t="str">
            <v/>
          </cell>
          <cell r="AL1310" t="str">
            <v/>
          </cell>
          <cell r="AM1310" t="str">
            <v/>
          </cell>
          <cell r="AN1310" t="str">
            <v/>
          </cell>
          <cell r="AO1310" t="str">
            <v/>
          </cell>
          <cell r="AP1310" t="str">
            <v/>
          </cell>
          <cell r="AQ1310" t="str">
            <v/>
          </cell>
          <cell r="AR1310" t="str">
            <v/>
          </cell>
          <cell r="AS1310" t="str">
            <v/>
          </cell>
          <cell r="AT1310" t="str">
            <v/>
          </cell>
          <cell r="AU1310" t="str">
            <v/>
          </cell>
          <cell r="AV1310" t="str">
            <v/>
          </cell>
          <cell r="AW1310" t="str">
            <v/>
          </cell>
          <cell r="AX1310" t="str">
            <v/>
          </cell>
          <cell r="AY1310" t="str">
            <v/>
          </cell>
          <cell r="AZ1310" t="str">
            <v/>
          </cell>
          <cell r="BA1310" t="str">
            <v/>
          </cell>
          <cell r="BB1310" t="str">
            <v/>
          </cell>
          <cell r="BC1310" t="str">
            <v/>
          </cell>
        </row>
        <row r="1311">
          <cell r="B1311" t="str">
            <v>XSEBO - Sea</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cell r="AD1311">
            <v>0</v>
          </cell>
          <cell r="AE1311">
            <v>0</v>
          </cell>
          <cell r="AF1311">
            <v>0</v>
          </cell>
          <cell r="AG1311">
            <v>0</v>
          </cell>
          <cell r="AH1311" t="str">
            <v/>
          </cell>
          <cell r="AI1311" t="str">
            <v/>
          </cell>
          <cell r="AJ1311" t="str">
            <v/>
          </cell>
          <cell r="AK1311" t="str">
            <v/>
          </cell>
          <cell r="AL1311" t="str">
            <v/>
          </cell>
          <cell r="AM1311" t="str">
            <v/>
          </cell>
          <cell r="AN1311" t="str">
            <v/>
          </cell>
          <cell r="AO1311" t="str">
            <v/>
          </cell>
          <cell r="AP1311" t="str">
            <v/>
          </cell>
          <cell r="AQ1311" t="str">
            <v/>
          </cell>
          <cell r="AR1311" t="str">
            <v/>
          </cell>
          <cell r="AS1311" t="str">
            <v/>
          </cell>
          <cell r="AT1311" t="str">
            <v/>
          </cell>
          <cell r="AU1311" t="str">
            <v/>
          </cell>
          <cell r="AV1311" t="str">
            <v/>
          </cell>
          <cell r="AW1311" t="str">
            <v/>
          </cell>
          <cell r="AX1311" t="str">
            <v/>
          </cell>
          <cell r="AY1311" t="str">
            <v/>
          </cell>
          <cell r="AZ1311" t="str">
            <v/>
          </cell>
          <cell r="BA1311" t="str">
            <v/>
          </cell>
          <cell r="BB1311" t="str">
            <v/>
          </cell>
          <cell r="BC1311" t="str">
            <v/>
          </cell>
        </row>
        <row r="1312">
          <cell r="B1312" t="str">
            <v>XSERC - Air</v>
          </cell>
          <cell r="C1312">
            <v>0</v>
          </cell>
          <cell r="D1312">
            <v>0</v>
          </cell>
          <cell r="E1312">
            <v>0</v>
          </cell>
          <cell r="F1312">
            <v>0</v>
          </cell>
          <cell r="G1312">
            <v>0</v>
          </cell>
          <cell r="H1312">
            <v>0</v>
          </cell>
          <cell r="I1312">
            <v>0</v>
          </cell>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cell r="AF1312">
            <v>0</v>
          </cell>
          <cell r="AG1312">
            <v>0</v>
          </cell>
          <cell r="AH1312" t="str">
            <v/>
          </cell>
          <cell r="AI1312" t="str">
            <v/>
          </cell>
          <cell r="AJ1312" t="str">
            <v/>
          </cell>
          <cell r="AK1312" t="str">
            <v/>
          </cell>
          <cell r="AL1312" t="str">
            <v/>
          </cell>
          <cell r="AM1312" t="str">
            <v/>
          </cell>
          <cell r="AN1312" t="str">
            <v/>
          </cell>
          <cell r="AO1312" t="str">
            <v/>
          </cell>
          <cell r="AP1312" t="str">
            <v/>
          </cell>
          <cell r="AQ1312" t="str">
            <v/>
          </cell>
          <cell r="AR1312" t="str">
            <v/>
          </cell>
          <cell r="AS1312" t="str">
            <v/>
          </cell>
          <cell r="AT1312" t="str">
            <v/>
          </cell>
          <cell r="AU1312" t="str">
            <v/>
          </cell>
          <cell r="AV1312" t="str">
            <v/>
          </cell>
          <cell r="AW1312" t="str">
            <v/>
          </cell>
          <cell r="AX1312" t="str">
            <v/>
          </cell>
          <cell r="AY1312" t="str">
            <v/>
          </cell>
          <cell r="AZ1312" t="str">
            <v/>
          </cell>
          <cell r="BA1312" t="str">
            <v/>
          </cell>
          <cell r="BB1312" t="str">
            <v/>
          </cell>
          <cell r="BC1312" t="str">
            <v/>
          </cell>
        </row>
        <row r="1313">
          <cell r="B1313" t="str">
            <v>XSERC - Sea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cell r="AF1313">
            <v>0</v>
          </cell>
          <cell r="AG1313">
            <v>0</v>
          </cell>
          <cell r="AH1313" t="str">
            <v/>
          </cell>
          <cell r="AI1313" t="str">
            <v/>
          </cell>
          <cell r="AJ1313" t="str">
            <v/>
          </cell>
          <cell r="AK1313" t="str">
            <v/>
          </cell>
          <cell r="AL1313" t="str">
            <v/>
          </cell>
          <cell r="AM1313" t="str">
            <v/>
          </cell>
          <cell r="AN1313" t="str">
            <v/>
          </cell>
          <cell r="AO1313" t="str">
            <v/>
          </cell>
          <cell r="AP1313" t="str">
            <v/>
          </cell>
          <cell r="AQ1313" t="str">
            <v/>
          </cell>
          <cell r="AR1313" t="str">
            <v/>
          </cell>
          <cell r="AS1313" t="str">
            <v/>
          </cell>
          <cell r="AT1313" t="str">
            <v/>
          </cell>
          <cell r="AU1313" t="str">
            <v/>
          </cell>
          <cell r="AV1313" t="str">
            <v/>
          </cell>
          <cell r="AW1313" t="str">
            <v/>
          </cell>
          <cell r="AX1313" t="str">
            <v/>
          </cell>
          <cell r="AY1313" t="str">
            <v/>
          </cell>
          <cell r="AZ1313" t="str">
            <v/>
          </cell>
          <cell r="BA1313" t="str">
            <v/>
          </cell>
          <cell r="BB1313" t="str">
            <v/>
          </cell>
          <cell r="BC1313" t="str">
            <v/>
          </cell>
        </row>
        <row r="1314">
          <cell r="B1314" t="str">
            <v>XSHDL - Air</v>
          </cell>
          <cell r="C1314">
            <v>0</v>
          </cell>
          <cell r="D1314">
            <v>0</v>
          </cell>
          <cell r="E1314">
            <v>0</v>
          </cell>
          <cell r="F1314">
            <v>0</v>
          </cell>
          <cell r="G1314">
            <v>0</v>
          </cell>
          <cell r="H1314">
            <v>0</v>
          </cell>
          <cell r="I1314">
            <v>0</v>
          </cell>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cell r="AD1314">
            <v>0</v>
          </cell>
          <cell r="AE1314">
            <v>0</v>
          </cell>
          <cell r="AF1314">
            <v>0</v>
          </cell>
          <cell r="AG1314">
            <v>0</v>
          </cell>
          <cell r="AH1314" t="str">
            <v/>
          </cell>
          <cell r="AI1314" t="str">
            <v/>
          </cell>
          <cell r="AJ1314" t="str">
            <v/>
          </cell>
          <cell r="AK1314" t="str">
            <v/>
          </cell>
          <cell r="AL1314" t="str">
            <v/>
          </cell>
          <cell r="AM1314" t="str">
            <v/>
          </cell>
          <cell r="AN1314" t="str">
            <v/>
          </cell>
          <cell r="AO1314" t="str">
            <v/>
          </cell>
          <cell r="AP1314" t="str">
            <v/>
          </cell>
          <cell r="AQ1314" t="str">
            <v/>
          </cell>
          <cell r="AR1314" t="str">
            <v/>
          </cell>
          <cell r="AS1314" t="str">
            <v/>
          </cell>
          <cell r="AT1314" t="str">
            <v/>
          </cell>
          <cell r="AU1314" t="str">
            <v/>
          </cell>
          <cell r="AV1314" t="str">
            <v/>
          </cell>
          <cell r="AW1314" t="str">
            <v/>
          </cell>
          <cell r="AX1314" t="str">
            <v/>
          </cell>
          <cell r="AY1314" t="str">
            <v/>
          </cell>
          <cell r="AZ1314" t="str">
            <v/>
          </cell>
          <cell r="BA1314" t="str">
            <v/>
          </cell>
          <cell r="BB1314" t="str">
            <v/>
          </cell>
          <cell r="BC1314" t="str">
            <v/>
          </cell>
        </row>
        <row r="1315">
          <cell r="B1315" t="str">
            <v>XSHDL - Sea</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cell r="AD1315">
            <v>0</v>
          </cell>
          <cell r="AE1315">
            <v>0</v>
          </cell>
          <cell r="AF1315">
            <v>0</v>
          </cell>
          <cell r="AG1315">
            <v>0</v>
          </cell>
          <cell r="AH1315" t="str">
            <v/>
          </cell>
          <cell r="AI1315" t="str">
            <v/>
          </cell>
          <cell r="AJ1315" t="str">
            <v/>
          </cell>
          <cell r="AK1315" t="str">
            <v/>
          </cell>
          <cell r="AL1315" t="str">
            <v/>
          </cell>
          <cell r="AM1315" t="str">
            <v/>
          </cell>
          <cell r="AN1315" t="str">
            <v/>
          </cell>
          <cell r="AO1315" t="str">
            <v/>
          </cell>
          <cell r="AP1315" t="str">
            <v/>
          </cell>
          <cell r="AQ1315" t="str">
            <v/>
          </cell>
          <cell r="AR1315" t="str">
            <v/>
          </cell>
          <cell r="AS1315" t="str">
            <v/>
          </cell>
          <cell r="AT1315" t="str">
            <v/>
          </cell>
          <cell r="AU1315" t="str">
            <v/>
          </cell>
          <cell r="AV1315" t="str">
            <v/>
          </cell>
          <cell r="AW1315" t="str">
            <v/>
          </cell>
          <cell r="AX1315" t="str">
            <v/>
          </cell>
          <cell r="AY1315" t="str">
            <v/>
          </cell>
          <cell r="AZ1315" t="str">
            <v/>
          </cell>
          <cell r="BA1315" t="str">
            <v/>
          </cell>
          <cell r="BB1315" t="str">
            <v/>
          </cell>
          <cell r="BC1315" t="str">
            <v/>
          </cell>
        </row>
        <row r="1316">
          <cell r="B1316" t="str">
            <v>XSHWD - Air</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cell r="AD1316">
            <v>0</v>
          </cell>
          <cell r="AE1316">
            <v>0</v>
          </cell>
          <cell r="AF1316">
            <v>0</v>
          </cell>
          <cell r="AG1316">
            <v>0</v>
          </cell>
          <cell r="AH1316" t="str">
            <v/>
          </cell>
          <cell r="AI1316" t="str">
            <v/>
          </cell>
          <cell r="AJ1316" t="str">
            <v/>
          </cell>
          <cell r="AK1316" t="str">
            <v/>
          </cell>
          <cell r="AL1316" t="str">
            <v/>
          </cell>
          <cell r="AM1316" t="str">
            <v/>
          </cell>
          <cell r="AN1316" t="str">
            <v/>
          </cell>
          <cell r="AO1316" t="str">
            <v/>
          </cell>
          <cell r="AP1316" t="str">
            <v/>
          </cell>
          <cell r="AQ1316" t="str">
            <v/>
          </cell>
          <cell r="AR1316" t="str">
            <v/>
          </cell>
          <cell r="AS1316" t="str">
            <v/>
          </cell>
          <cell r="AT1316" t="str">
            <v/>
          </cell>
          <cell r="AU1316" t="str">
            <v/>
          </cell>
          <cell r="AV1316" t="str">
            <v/>
          </cell>
          <cell r="AW1316" t="str">
            <v/>
          </cell>
          <cell r="AX1316" t="str">
            <v/>
          </cell>
          <cell r="AY1316" t="str">
            <v/>
          </cell>
          <cell r="AZ1316" t="str">
            <v/>
          </cell>
          <cell r="BA1316" t="str">
            <v/>
          </cell>
          <cell r="BB1316" t="str">
            <v/>
          </cell>
          <cell r="BC1316" t="str">
            <v/>
          </cell>
        </row>
        <row r="1317">
          <cell r="B1317" t="str">
            <v>XSHWD - Sea</v>
          </cell>
          <cell r="C1317">
            <v>0</v>
          </cell>
          <cell r="D1317">
            <v>0</v>
          </cell>
          <cell r="E1317">
            <v>0</v>
          </cell>
          <cell r="F1317">
            <v>0</v>
          </cell>
          <cell r="G1317">
            <v>0</v>
          </cell>
          <cell r="H1317">
            <v>0</v>
          </cell>
          <cell r="I1317">
            <v>0</v>
          </cell>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cell r="AD1317">
            <v>0</v>
          </cell>
          <cell r="AE1317">
            <v>0</v>
          </cell>
          <cell r="AF1317">
            <v>0</v>
          </cell>
          <cell r="AG1317">
            <v>0</v>
          </cell>
          <cell r="AH1317" t="str">
            <v/>
          </cell>
          <cell r="AI1317" t="str">
            <v/>
          </cell>
          <cell r="AJ1317" t="str">
            <v/>
          </cell>
          <cell r="AK1317" t="str">
            <v/>
          </cell>
          <cell r="AL1317" t="str">
            <v/>
          </cell>
          <cell r="AM1317" t="str">
            <v/>
          </cell>
          <cell r="AN1317" t="str">
            <v/>
          </cell>
          <cell r="AO1317" t="str">
            <v/>
          </cell>
          <cell r="AP1317" t="str">
            <v/>
          </cell>
          <cell r="AQ1317" t="str">
            <v/>
          </cell>
          <cell r="AR1317" t="str">
            <v/>
          </cell>
          <cell r="AS1317" t="str">
            <v/>
          </cell>
          <cell r="AT1317" t="str">
            <v/>
          </cell>
          <cell r="AU1317" t="str">
            <v/>
          </cell>
          <cell r="AV1317" t="str">
            <v/>
          </cell>
          <cell r="AW1317" t="str">
            <v/>
          </cell>
          <cell r="AX1317" t="str">
            <v/>
          </cell>
          <cell r="AY1317" t="str">
            <v/>
          </cell>
          <cell r="AZ1317" t="str">
            <v/>
          </cell>
          <cell r="BA1317" t="str">
            <v/>
          </cell>
          <cell r="BB1317" t="str">
            <v/>
          </cell>
          <cell r="BC1317" t="str">
            <v/>
          </cell>
        </row>
        <row r="1318">
          <cell r="B1318" t="str">
            <v>XSJIF - Air</v>
          </cell>
          <cell r="C1318">
            <v>0</v>
          </cell>
          <cell r="D1318">
            <v>0</v>
          </cell>
          <cell r="E1318">
            <v>0</v>
          </cell>
          <cell r="F1318">
            <v>0</v>
          </cell>
          <cell r="G1318">
            <v>0</v>
          </cell>
          <cell r="H1318">
            <v>0</v>
          </cell>
          <cell r="I1318">
            <v>0</v>
          </cell>
          <cell r="J1318">
            <v>0</v>
          </cell>
          <cell r="K1318">
            <v>0</v>
          </cell>
          <cell r="L1318">
            <v>0</v>
          </cell>
          <cell r="M1318">
            <v>0</v>
          </cell>
          <cell r="N1318">
            <v>0</v>
          </cell>
          <cell r="O1318">
            <v>0</v>
          </cell>
          <cell r="P1318">
            <v>0</v>
          </cell>
          <cell r="Q1318">
            <v>0</v>
          </cell>
          <cell r="R1318">
            <v>0</v>
          </cell>
          <cell r="S1318">
            <v>0</v>
          </cell>
          <cell r="T1318">
            <v>0</v>
          </cell>
          <cell r="U1318">
            <v>0</v>
          </cell>
          <cell r="V1318">
            <v>0</v>
          </cell>
          <cell r="W1318">
            <v>0</v>
          </cell>
          <cell r="X1318">
            <v>0</v>
          </cell>
          <cell r="Y1318">
            <v>0</v>
          </cell>
          <cell r="Z1318">
            <v>0</v>
          </cell>
          <cell r="AA1318">
            <v>0</v>
          </cell>
          <cell r="AB1318">
            <v>0</v>
          </cell>
          <cell r="AC1318">
            <v>0</v>
          </cell>
          <cell r="AD1318">
            <v>0</v>
          </cell>
          <cell r="AE1318">
            <v>0</v>
          </cell>
          <cell r="AF1318">
            <v>0</v>
          </cell>
          <cell r="AG1318">
            <v>0</v>
          </cell>
          <cell r="AH1318" t="str">
            <v/>
          </cell>
          <cell r="AI1318" t="str">
            <v/>
          </cell>
          <cell r="AJ1318" t="str">
            <v/>
          </cell>
          <cell r="AK1318" t="str">
            <v/>
          </cell>
          <cell r="AL1318" t="str">
            <v/>
          </cell>
          <cell r="AM1318" t="str">
            <v/>
          </cell>
          <cell r="AN1318" t="str">
            <v/>
          </cell>
          <cell r="AO1318" t="str">
            <v/>
          </cell>
          <cell r="AP1318" t="str">
            <v/>
          </cell>
          <cell r="AQ1318" t="str">
            <v/>
          </cell>
          <cell r="AR1318" t="str">
            <v/>
          </cell>
          <cell r="AS1318" t="str">
            <v/>
          </cell>
          <cell r="AT1318" t="str">
            <v/>
          </cell>
          <cell r="AU1318" t="str">
            <v/>
          </cell>
          <cell r="AV1318" t="str">
            <v/>
          </cell>
          <cell r="AW1318" t="str">
            <v/>
          </cell>
          <cell r="AX1318" t="str">
            <v/>
          </cell>
          <cell r="AY1318" t="str">
            <v/>
          </cell>
          <cell r="AZ1318" t="str">
            <v/>
          </cell>
          <cell r="BA1318" t="str">
            <v/>
          </cell>
          <cell r="BB1318" t="str">
            <v/>
          </cell>
          <cell r="BC1318" t="str">
            <v/>
          </cell>
        </row>
        <row r="1319">
          <cell r="B1319" t="str">
            <v>XSJIF - Sea</v>
          </cell>
          <cell r="C1319">
            <v>0</v>
          </cell>
          <cell r="D1319">
            <v>0</v>
          </cell>
          <cell r="E1319">
            <v>0</v>
          </cell>
          <cell r="F1319">
            <v>0</v>
          </cell>
          <cell r="G1319">
            <v>0</v>
          </cell>
          <cell r="H1319">
            <v>0</v>
          </cell>
          <cell r="I1319">
            <v>0</v>
          </cell>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cell r="AD1319">
            <v>0</v>
          </cell>
          <cell r="AE1319">
            <v>0</v>
          </cell>
          <cell r="AF1319">
            <v>0</v>
          </cell>
          <cell r="AG1319">
            <v>0</v>
          </cell>
          <cell r="AH1319" t="str">
            <v/>
          </cell>
          <cell r="AI1319" t="str">
            <v/>
          </cell>
          <cell r="AJ1319" t="str">
            <v/>
          </cell>
          <cell r="AK1319" t="str">
            <v/>
          </cell>
          <cell r="AL1319" t="str">
            <v/>
          </cell>
          <cell r="AM1319" t="str">
            <v/>
          </cell>
          <cell r="AN1319" t="str">
            <v/>
          </cell>
          <cell r="AO1319" t="str">
            <v/>
          </cell>
          <cell r="AP1319" t="str">
            <v/>
          </cell>
          <cell r="AQ1319" t="str">
            <v/>
          </cell>
          <cell r="AR1319" t="str">
            <v/>
          </cell>
          <cell r="AS1319" t="str">
            <v/>
          </cell>
          <cell r="AT1319" t="str">
            <v/>
          </cell>
          <cell r="AU1319" t="str">
            <v/>
          </cell>
          <cell r="AV1319" t="str">
            <v/>
          </cell>
          <cell r="AW1319" t="str">
            <v/>
          </cell>
          <cell r="AX1319" t="str">
            <v/>
          </cell>
          <cell r="AY1319" t="str">
            <v/>
          </cell>
          <cell r="AZ1319" t="str">
            <v/>
          </cell>
          <cell r="BA1319" t="str">
            <v/>
          </cell>
          <cell r="BB1319" t="str">
            <v/>
          </cell>
          <cell r="BC1319" t="str">
            <v/>
          </cell>
        </row>
        <row r="1320">
          <cell r="B1320" t="str">
            <v>XSJVF - Air</v>
          </cell>
          <cell r="C1320">
            <v>0</v>
          </cell>
          <cell r="D1320">
            <v>0</v>
          </cell>
          <cell r="E1320">
            <v>0</v>
          </cell>
          <cell r="F1320">
            <v>0</v>
          </cell>
          <cell r="G1320">
            <v>0</v>
          </cell>
          <cell r="H1320">
            <v>0</v>
          </cell>
          <cell r="I1320">
            <v>0</v>
          </cell>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cell r="AD1320">
            <v>0</v>
          </cell>
          <cell r="AE1320">
            <v>0</v>
          </cell>
          <cell r="AF1320">
            <v>0</v>
          </cell>
          <cell r="AG1320">
            <v>0</v>
          </cell>
          <cell r="AH1320" t="str">
            <v/>
          </cell>
          <cell r="AI1320" t="str">
            <v/>
          </cell>
          <cell r="AJ1320" t="str">
            <v/>
          </cell>
          <cell r="AK1320" t="str">
            <v/>
          </cell>
          <cell r="AL1320" t="str">
            <v/>
          </cell>
          <cell r="AM1320" t="str">
            <v/>
          </cell>
          <cell r="AN1320" t="str">
            <v/>
          </cell>
          <cell r="AO1320" t="str">
            <v/>
          </cell>
          <cell r="AP1320" t="str">
            <v/>
          </cell>
          <cell r="AQ1320" t="str">
            <v/>
          </cell>
          <cell r="AR1320" t="str">
            <v/>
          </cell>
          <cell r="AS1320" t="str">
            <v/>
          </cell>
          <cell r="AT1320" t="str">
            <v/>
          </cell>
          <cell r="AU1320" t="str">
            <v/>
          </cell>
          <cell r="AV1320" t="str">
            <v/>
          </cell>
          <cell r="AW1320" t="str">
            <v/>
          </cell>
          <cell r="AX1320" t="str">
            <v/>
          </cell>
          <cell r="AY1320" t="str">
            <v/>
          </cell>
          <cell r="AZ1320" t="str">
            <v/>
          </cell>
          <cell r="BA1320" t="str">
            <v/>
          </cell>
          <cell r="BB1320" t="str">
            <v/>
          </cell>
          <cell r="BC1320" t="str">
            <v/>
          </cell>
        </row>
        <row r="1321">
          <cell r="B1321" t="str">
            <v>XSJVF - Sea</v>
          </cell>
          <cell r="C1321">
            <v>0</v>
          </cell>
          <cell r="D1321">
            <v>0</v>
          </cell>
          <cell r="E1321">
            <v>0</v>
          </cell>
          <cell r="F1321">
            <v>0</v>
          </cell>
          <cell r="G1321">
            <v>0</v>
          </cell>
          <cell r="H1321">
            <v>0</v>
          </cell>
          <cell r="I1321">
            <v>0</v>
          </cell>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cell r="AD1321">
            <v>0</v>
          </cell>
          <cell r="AE1321">
            <v>0</v>
          </cell>
          <cell r="AF1321">
            <v>0</v>
          </cell>
          <cell r="AG1321">
            <v>0</v>
          </cell>
          <cell r="AH1321" t="str">
            <v/>
          </cell>
          <cell r="AI1321" t="str">
            <v/>
          </cell>
          <cell r="AJ1321" t="str">
            <v/>
          </cell>
          <cell r="AK1321" t="str">
            <v/>
          </cell>
          <cell r="AL1321" t="str">
            <v/>
          </cell>
          <cell r="AM1321" t="str">
            <v/>
          </cell>
          <cell r="AN1321" t="str">
            <v/>
          </cell>
          <cell r="AO1321" t="str">
            <v/>
          </cell>
          <cell r="AP1321" t="str">
            <v/>
          </cell>
          <cell r="AQ1321" t="str">
            <v/>
          </cell>
          <cell r="AR1321" t="str">
            <v/>
          </cell>
          <cell r="AS1321" t="str">
            <v/>
          </cell>
          <cell r="AT1321" t="str">
            <v/>
          </cell>
          <cell r="AU1321" t="str">
            <v/>
          </cell>
          <cell r="AV1321" t="str">
            <v/>
          </cell>
          <cell r="AW1321" t="str">
            <v/>
          </cell>
          <cell r="AX1321" t="str">
            <v/>
          </cell>
          <cell r="AY1321" t="str">
            <v/>
          </cell>
          <cell r="AZ1321" t="str">
            <v/>
          </cell>
          <cell r="BA1321" t="str">
            <v/>
          </cell>
          <cell r="BB1321" t="str">
            <v/>
          </cell>
          <cell r="BC1321" t="str">
            <v/>
          </cell>
        </row>
        <row r="1322">
          <cell r="B1322" t="str">
            <v>XSKGM - Air</v>
          </cell>
          <cell r="C1322">
            <v>0</v>
          </cell>
          <cell r="D1322">
            <v>0</v>
          </cell>
          <cell r="E1322">
            <v>0</v>
          </cell>
          <cell r="F1322">
            <v>0</v>
          </cell>
          <cell r="G1322">
            <v>0</v>
          </cell>
          <cell r="H1322">
            <v>0</v>
          </cell>
          <cell r="I1322">
            <v>0</v>
          </cell>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cell r="AD1322">
            <v>0</v>
          </cell>
          <cell r="AE1322">
            <v>0</v>
          </cell>
          <cell r="AF1322">
            <v>0</v>
          </cell>
          <cell r="AG1322">
            <v>0</v>
          </cell>
          <cell r="AH1322" t="str">
            <v/>
          </cell>
          <cell r="AI1322" t="str">
            <v/>
          </cell>
          <cell r="AJ1322" t="str">
            <v/>
          </cell>
          <cell r="AK1322" t="str">
            <v/>
          </cell>
          <cell r="AL1322" t="str">
            <v/>
          </cell>
          <cell r="AM1322" t="str">
            <v/>
          </cell>
          <cell r="AN1322" t="str">
            <v/>
          </cell>
          <cell r="AO1322" t="str">
            <v/>
          </cell>
          <cell r="AP1322" t="str">
            <v/>
          </cell>
          <cell r="AQ1322" t="str">
            <v/>
          </cell>
          <cell r="AR1322" t="str">
            <v/>
          </cell>
          <cell r="AS1322" t="str">
            <v/>
          </cell>
          <cell r="AT1322" t="str">
            <v/>
          </cell>
          <cell r="AU1322" t="str">
            <v/>
          </cell>
          <cell r="AV1322" t="str">
            <v/>
          </cell>
          <cell r="AW1322" t="str">
            <v/>
          </cell>
          <cell r="AX1322" t="str">
            <v/>
          </cell>
          <cell r="AY1322" t="str">
            <v/>
          </cell>
          <cell r="AZ1322" t="str">
            <v/>
          </cell>
          <cell r="BA1322" t="str">
            <v/>
          </cell>
          <cell r="BB1322" t="str">
            <v/>
          </cell>
          <cell r="BC1322" t="str">
            <v/>
          </cell>
        </row>
        <row r="1323">
          <cell r="B1323" t="str">
            <v>XSKGM - Sea</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cell r="AD1323">
            <v>0</v>
          </cell>
          <cell r="AE1323">
            <v>0</v>
          </cell>
          <cell r="AF1323">
            <v>0</v>
          </cell>
          <cell r="AG1323">
            <v>0</v>
          </cell>
          <cell r="AH1323" t="str">
            <v/>
          </cell>
          <cell r="AI1323" t="str">
            <v/>
          </cell>
          <cell r="AJ1323" t="str">
            <v/>
          </cell>
          <cell r="AK1323" t="str">
            <v/>
          </cell>
          <cell r="AL1323" t="str">
            <v/>
          </cell>
          <cell r="AM1323" t="str">
            <v/>
          </cell>
          <cell r="AN1323" t="str">
            <v/>
          </cell>
          <cell r="AO1323" t="str">
            <v/>
          </cell>
          <cell r="AP1323" t="str">
            <v/>
          </cell>
          <cell r="AQ1323" t="str">
            <v/>
          </cell>
          <cell r="AR1323" t="str">
            <v/>
          </cell>
          <cell r="AS1323" t="str">
            <v/>
          </cell>
          <cell r="AT1323" t="str">
            <v/>
          </cell>
          <cell r="AU1323" t="str">
            <v/>
          </cell>
          <cell r="AV1323" t="str">
            <v/>
          </cell>
          <cell r="AW1323" t="str">
            <v/>
          </cell>
          <cell r="AX1323" t="str">
            <v/>
          </cell>
          <cell r="AY1323" t="str">
            <v/>
          </cell>
          <cell r="AZ1323" t="str">
            <v/>
          </cell>
          <cell r="BA1323" t="str">
            <v/>
          </cell>
          <cell r="BB1323" t="str">
            <v/>
          </cell>
          <cell r="BC1323" t="str">
            <v/>
          </cell>
        </row>
        <row r="1324">
          <cell r="B1324" t="str">
            <v>XSLFU - Air</v>
          </cell>
          <cell r="C1324">
            <v>0</v>
          </cell>
          <cell r="D1324">
            <v>0</v>
          </cell>
          <cell r="E1324">
            <v>0</v>
          </cell>
          <cell r="F1324">
            <v>0</v>
          </cell>
          <cell r="G1324">
            <v>0</v>
          </cell>
          <cell r="H1324">
            <v>0</v>
          </cell>
          <cell r="I1324">
            <v>0</v>
          </cell>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cell r="AD1324">
            <v>0</v>
          </cell>
          <cell r="AE1324">
            <v>0</v>
          </cell>
          <cell r="AF1324">
            <v>0</v>
          </cell>
          <cell r="AG1324">
            <v>0</v>
          </cell>
          <cell r="AH1324" t="str">
            <v/>
          </cell>
          <cell r="AI1324" t="str">
            <v/>
          </cell>
          <cell r="AJ1324" t="str">
            <v/>
          </cell>
          <cell r="AK1324" t="str">
            <v/>
          </cell>
          <cell r="AL1324" t="str">
            <v/>
          </cell>
          <cell r="AM1324" t="str">
            <v/>
          </cell>
          <cell r="AN1324" t="str">
            <v/>
          </cell>
          <cell r="AO1324" t="str">
            <v/>
          </cell>
          <cell r="AP1324" t="str">
            <v/>
          </cell>
          <cell r="AQ1324" t="str">
            <v/>
          </cell>
          <cell r="AR1324" t="str">
            <v/>
          </cell>
          <cell r="AS1324" t="str">
            <v/>
          </cell>
          <cell r="AT1324" t="str">
            <v/>
          </cell>
          <cell r="AU1324" t="str">
            <v/>
          </cell>
          <cell r="AV1324" t="str">
            <v/>
          </cell>
          <cell r="AW1324" t="str">
            <v/>
          </cell>
          <cell r="AX1324" t="str">
            <v/>
          </cell>
          <cell r="AY1324" t="str">
            <v/>
          </cell>
          <cell r="AZ1324" t="str">
            <v/>
          </cell>
          <cell r="BA1324" t="str">
            <v/>
          </cell>
          <cell r="BB1324" t="str">
            <v/>
          </cell>
          <cell r="BC1324" t="str">
            <v/>
          </cell>
        </row>
        <row r="1325">
          <cell r="B1325" t="str">
            <v>XSLFU - Sea</v>
          </cell>
          <cell r="C1325">
            <v>0</v>
          </cell>
          <cell r="D1325">
            <v>0</v>
          </cell>
          <cell r="E1325">
            <v>0</v>
          </cell>
          <cell r="F1325">
            <v>0</v>
          </cell>
          <cell r="G1325">
            <v>0</v>
          </cell>
          <cell r="H1325">
            <v>0</v>
          </cell>
          <cell r="I1325">
            <v>0</v>
          </cell>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cell r="AD1325">
            <v>0</v>
          </cell>
          <cell r="AE1325">
            <v>0</v>
          </cell>
          <cell r="AF1325">
            <v>0</v>
          </cell>
          <cell r="AG1325">
            <v>0</v>
          </cell>
          <cell r="AH1325" t="str">
            <v/>
          </cell>
          <cell r="AI1325" t="str">
            <v/>
          </cell>
          <cell r="AJ1325" t="str">
            <v/>
          </cell>
          <cell r="AK1325" t="str">
            <v/>
          </cell>
          <cell r="AL1325" t="str">
            <v/>
          </cell>
          <cell r="AM1325" t="str">
            <v/>
          </cell>
          <cell r="AN1325" t="str">
            <v/>
          </cell>
          <cell r="AO1325" t="str">
            <v/>
          </cell>
          <cell r="AP1325" t="str">
            <v/>
          </cell>
          <cell r="AQ1325" t="str">
            <v/>
          </cell>
          <cell r="AR1325" t="str">
            <v/>
          </cell>
          <cell r="AS1325" t="str">
            <v/>
          </cell>
          <cell r="AT1325" t="str">
            <v/>
          </cell>
          <cell r="AU1325" t="str">
            <v/>
          </cell>
          <cell r="AV1325" t="str">
            <v/>
          </cell>
          <cell r="AW1325" t="str">
            <v/>
          </cell>
          <cell r="AX1325" t="str">
            <v/>
          </cell>
          <cell r="AY1325" t="str">
            <v/>
          </cell>
          <cell r="AZ1325" t="str">
            <v/>
          </cell>
          <cell r="BA1325" t="str">
            <v/>
          </cell>
          <cell r="BB1325" t="str">
            <v/>
          </cell>
          <cell r="BC1325" t="str">
            <v/>
          </cell>
        </row>
        <row r="1326">
          <cell r="B1326" t="str">
            <v>XSNAC - Air</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0</v>
          </cell>
          <cell r="AD1326">
            <v>0</v>
          </cell>
          <cell r="AE1326">
            <v>0</v>
          </cell>
          <cell r="AF1326">
            <v>0</v>
          </cell>
          <cell r="AG1326">
            <v>0</v>
          </cell>
          <cell r="AH1326" t="str">
            <v/>
          </cell>
          <cell r="AI1326" t="str">
            <v/>
          </cell>
          <cell r="AJ1326" t="str">
            <v/>
          </cell>
          <cell r="AK1326" t="str">
            <v/>
          </cell>
          <cell r="AL1326" t="str">
            <v/>
          </cell>
          <cell r="AM1326" t="str">
            <v/>
          </cell>
          <cell r="AN1326" t="str">
            <v/>
          </cell>
          <cell r="AO1326" t="str">
            <v/>
          </cell>
          <cell r="AP1326" t="str">
            <v/>
          </cell>
          <cell r="AQ1326" t="str">
            <v/>
          </cell>
          <cell r="AR1326" t="str">
            <v/>
          </cell>
          <cell r="AS1326" t="str">
            <v/>
          </cell>
          <cell r="AT1326" t="str">
            <v/>
          </cell>
          <cell r="AU1326" t="str">
            <v/>
          </cell>
          <cell r="AV1326" t="str">
            <v/>
          </cell>
          <cell r="AW1326" t="str">
            <v/>
          </cell>
          <cell r="AX1326" t="str">
            <v/>
          </cell>
          <cell r="AY1326" t="str">
            <v/>
          </cell>
          <cell r="AZ1326" t="str">
            <v/>
          </cell>
          <cell r="BA1326" t="str">
            <v/>
          </cell>
          <cell r="BB1326" t="str">
            <v/>
          </cell>
          <cell r="BC1326" t="str">
            <v/>
          </cell>
        </row>
        <row r="1327">
          <cell r="B1327" t="str">
            <v>XSNAC - Sea</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cell r="AD1327">
            <v>0</v>
          </cell>
          <cell r="AE1327">
            <v>0</v>
          </cell>
          <cell r="AF1327">
            <v>0</v>
          </cell>
          <cell r="AG1327">
            <v>0</v>
          </cell>
          <cell r="AH1327" t="str">
            <v/>
          </cell>
          <cell r="AI1327" t="str">
            <v/>
          </cell>
          <cell r="AJ1327" t="str">
            <v/>
          </cell>
          <cell r="AK1327" t="str">
            <v/>
          </cell>
          <cell r="AL1327" t="str">
            <v/>
          </cell>
          <cell r="AM1327" t="str">
            <v/>
          </cell>
          <cell r="AN1327" t="str">
            <v/>
          </cell>
          <cell r="AO1327" t="str">
            <v/>
          </cell>
          <cell r="AP1327" t="str">
            <v/>
          </cell>
          <cell r="AQ1327" t="str">
            <v/>
          </cell>
          <cell r="AR1327" t="str">
            <v/>
          </cell>
          <cell r="AS1327" t="str">
            <v/>
          </cell>
          <cell r="AT1327" t="str">
            <v/>
          </cell>
          <cell r="AU1327" t="str">
            <v/>
          </cell>
          <cell r="AV1327" t="str">
            <v/>
          </cell>
          <cell r="AW1327" t="str">
            <v/>
          </cell>
          <cell r="AX1327" t="str">
            <v/>
          </cell>
          <cell r="AY1327" t="str">
            <v/>
          </cell>
          <cell r="AZ1327" t="str">
            <v/>
          </cell>
          <cell r="BA1327" t="str">
            <v/>
          </cell>
          <cell r="BB1327" t="str">
            <v/>
          </cell>
          <cell r="BC1327" t="str">
            <v/>
          </cell>
        </row>
        <row r="1328">
          <cell r="B1328" t="str">
            <v>XSOLS - Air</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cell r="S1328">
            <v>0</v>
          </cell>
          <cell r="T1328">
            <v>0</v>
          </cell>
          <cell r="U1328">
            <v>0</v>
          </cell>
          <cell r="V1328">
            <v>0</v>
          </cell>
          <cell r="W1328">
            <v>0</v>
          </cell>
          <cell r="X1328">
            <v>0</v>
          </cell>
          <cell r="Y1328">
            <v>0</v>
          </cell>
          <cell r="Z1328">
            <v>0</v>
          </cell>
          <cell r="AA1328">
            <v>0</v>
          </cell>
          <cell r="AB1328">
            <v>0</v>
          </cell>
          <cell r="AC1328">
            <v>0</v>
          </cell>
          <cell r="AD1328">
            <v>0</v>
          </cell>
          <cell r="AE1328">
            <v>0</v>
          </cell>
          <cell r="AF1328">
            <v>0</v>
          </cell>
          <cell r="AG1328">
            <v>0</v>
          </cell>
          <cell r="AH1328" t="str">
            <v/>
          </cell>
          <cell r="AI1328" t="str">
            <v/>
          </cell>
          <cell r="AJ1328" t="str">
            <v/>
          </cell>
          <cell r="AK1328" t="str">
            <v/>
          </cell>
          <cell r="AL1328" t="str">
            <v/>
          </cell>
          <cell r="AM1328" t="str">
            <v/>
          </cell>
          <cell r="AN1328" t="str">
            <v/>
          </cell>
          <cell r="AO1328" t="str">
            <v/>
          </cell>
          <cell r="AP1328" t="str">
            <v/>
          </cell>
          <cell r="AQ1328" t="str">
            <v/>
          </cell>
          <cell r="AR1328" t="str">
            <v/>
          </cell>
          <cell r="AS1328" t="str">
            <v/>
          </cell>
          <cell r="AT1328" t="str">
            <v/>
          </cell>
          <cell r="AU1328" t="str">
            <v/>
          </cell>
          <cell r="AV1328" t="str">
            <v/>
          </cell>
          <cell r="AW1328" t="str">
            <v/>
          </cell>
          <cell r="AX1328" t="str">
            <v/>
          </cell>
          <cell r="AY1328" t="str">
            <v/>
          </cell>
          <cell r="AZ1328" t="str">
            <v/>
          </cell>
          <cell r="BA1328" t="str">
            <v/>
          </cell>
          <cell r="BB1328" t="str">
            <v/>
          </cell>
          <cell r="BC1328" t="str">
            <v/>
          </cell>
        </row>
        <row r="1329">
          <cell r="B1329" t="str">
            <v>XSOLS - Sea</v>
          </cell>
          <cell r="C1329">
            <v>0</v>
          </cell>
          <cell r="D1329">
            <v>0</v>
          </cell>
          <cell r="E1329">
            <v>0</v>
          </cell>
          <cell r="F1329">
            <v>1</v>
          </cell>
          <cell r="G1329">
            <v>0</v>
          </cell>
          <cell r="H1329">
            <v>0</v>
          </cell>
          <cell r="I1329">
            <v>0</v>
          </cell>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cell r="AD1329">
            <v>0</v>
          </cell>
          <cell r="AE1329">
            <v>0</v>
          </cell>
          <cell r="AF1329">
            <v>0</v>
          </cell>
          <cell r="AG1329">
            <v>0</v>
          </cell>
          <cell r="AH1329" t="str">
            <v/>
          </cell>
          <cell r="AI1329" t="str">
            <v/>
          </cell>
          <cell r="AJ1329" t="str">
            <v/>
          </cell>
          <cell r="AK1329" t="str">
            <v/>
          </cell>
          <cell r="AL1329" t="str">
            <v/>
          </cell>
          <cell r="AM1329" t="str">
            <v/>
          </cell>
          <cell r="AN1329" t="str">
            <v/>
          </cell>
          <cell r="AO1329" t="str">
            <v/>
          </cell>
          <cell r="AP1329" t="str">
            <v/>
          </cell>
          <cell r="AQ1329" t="str">
            <v/>
          </cell>
          <cell r="AR1329" t="str">
            <v/>
          </cell>
          <cell r="AS1329" t="str">
            <v/>
          </cell>
          <cell r="AT1329" t="str">
            <v/>
          </cell>
          <cell r="AU1329" t="str">
            <v/>
          </cell>
          <cell r="AV1329" t="str">
            <v/>
          </cell>
          <cell r="AW1329" t="str">
            <v/>
          </cell>
          <cell r="AX1329" t="str">
            <v/>
          </cell>
          <cell r="AY1329" t="str">
            <v/>
          </cell>
          <cell r="AZ1329" t="str">
            <v/>
          </cell>
          <cell r="BA1329" t="str">
            <v/>
          </cell>
          <cell r="BB1329" t="str">
            <v/>
          </cell>
          <cell r="BC1329" t="str">
            <v/>
          </cell>
        </row>
        <row r="1330">
          <cell r="B1330" t="str">
            <v>XSOSO - Air</v>
          </cell>
          <cell r="C1330">
            <v>0</v>
          </cell>
          <cell r="D1330">
            <v>0</v>
          </cell>
          <cell r="E1330">
            <v>0</v>
          </cell>
          <cell r="F1330">
            <v>0</v>
          </cell>
          <cell r="G1330">
            <v>0</v>
          </cell>
          <cell r="H1330">
            <v>0</v>
          </cell>
          <cell r="I1330">
            <v>0</v>
          </cell>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cell r="AD1330">
            <v>0</v>
          </cell>
          <cell r="AE1330">
            <v>0</v>
          </cell>
          <cell r="AF1330">
            <v>0</v>
          </cell>
          <cell r="AG1330">
            <v>0</v>
          </cell>
          <cell r="AH1330" t="str">
            <v/>
          </cell>
          <cell r="AI1330" t="str">
            <v/>
          </cell>
          <cell r="AJ1330" t="str">
            <v/>
          </cell>
          <cell r="AK1330" t="str">
            <v/>
          </cell>
          <cell r="AL1330" t="str">
            <v/>
          </cell>
          <cell r="AM1330" t="str">
            <v/>
          </cell>
          <cell r="AN1330" t="str">
            <v/>
          </cell>
          <cell r="AO1330" t="str">
            <v/>
          </cell>
          <cell r="AP1330" t="str">
            <v/>
          </cell>
          <cell r="AQ1330" t="str">
            <v/>
          </cell>
          <cell r="AR1330" t="str">
            <v/>
          </cell>
          <cell r="AS1330" t="str">
            <v/>
          </cell>
          <cell r="AT1330" t="str">
            <v/>
          </cell>
          <cell r="AU1330" t="str">
            <v/>
          </cell>
          <cell r="AV1330" t="str">
            <v/>
          </cell>
          <cell r="AW1330" t="str">
            <v/>
          </cell>
          <cell r="AX1330" t="str">
            <v/>
          </cell>
          <cell r="AY1330" t="str">
            <v/>
          </cell>
          <cell r="AZ1330" t="str">
            <v/>
          </cell>
          <cell r="BA1330" t="str">
            <v/>
          </cell>
          <cell r="BB1330" t="str">
            <v/>
          </cell>
          <cell r="BC1330" t="str">
            <v/>
          </cell>
        </row>
        <row r="1331">
          <cell r="B1331" t="str">
            <v>XSOSO - Sea</v>
          </cell>
          <cell r="C1331">
            <v>0</v>
          </cell>
          <cell r="D1331">
            <v>0</v>
          </cell>
          <cell r="E1331">
            <v>0</v>
          </cell>
          <cell r="F1331">
            <v>0</v>
          </cell>
          <cell r="G1331">
            <v>0</v>
          </cell>
          <cell r="H1331">
            <v>0</v>
          </cell>
          <cell r="I1331">
            <v>0</v>
          </cell>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cell r="AD1331">
            <v>0</v>
          </cell>
          <cell r="AE1331">
            <v>0</v>
          </cell>
          <cell r="AF1331">
            <v>0</v>
          </cell>
          <cell r="AG1331">
            <v>0</v>
          </cell>
          <cell r="AH1331" t="str">
            <v/>
          </cell>
          <cell r="AI1331" t="str">
            <v/>
          </cell>
          <cell r="AJ1331" t="str">
            <v/>
          </cell>
          <cell r="AK1331" t="str">
            <v/>
          </cell>
          <cell r="AL1331" t="str">
            <v/>
          </cell>
          <cell r="AM1331" t="str">
            <v/>
          </cell>
          <cell r="AN1331" t="str">
            <v/>
          </cell>
          <cell r="AO1331" t="str">
            <v/>
          </cell>
          <cell r="AP1331" t="str">
            <v/>
          </cell>
          <cell r="AQ1331" t="str">
            <v/>
          </cell>
          <cell r="AR1331" t="str">
            <v/>
          </cell>
          <cell r="AS1331" t="str">
            <v/>
          </cell>
          <cell r="AT1331" t="str">
            <v/>
          </cell>
          <cell r="AU1331" t="str">
            <v/>
          </cell>
          <cell r="AV1331" t="str">
            <v/>
          </cell>
          <cell r="AW1331" t="str">
            <v/>
          </cell>
          <cell r="AX1331" t="str">
            <v/>
          </cell>
          <cell r="AY1331" t="str">
            <v/>
          </cell>
          <cell r="AZ1331" t="str">
            <v/>
          </cell>
          <cell r="BA1331" t="str">
            <v/>
          </cell>
          <cell r="BB1331" t="str">
            <v/>
          </cell>
          <cell r="BC1331" t="str">
            <v/>
          </cell>
        </row>
        <row r="1332">
          <cell r="B1332" t="str">
            <v>XSOSU - Air</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cell r="S1332">
            <v>0</v>
          </cell>
          <cell r="T1332">
            <v>0</v>
          </cell>
          <cell r="U1332">
            <v>0</v>
          </cell>
          <cell r="V1332">
            <v>0</v>
          </cell>
          <cell r="W1332">
            <v>0</v>
          </cell>
          <cell r="X1332">
            <v>0</v>
          </cell>
          <cell r="Y1332">
            <v>0</v>
          </cell>
          <cell r="Z1332">
            <v>0</v>
          </cell>
          <cell r="AA1332">
            <v>0</v>
          </cell>
          <cell r="AB1332">
            <v>0</v>
          </cell>
          <cell r="AC1332">
            <v>0</v>
          </cell>
          <cell r="AD1332">
            <v>0</v>
          </cell>
          <cell r="AE1332">
            <v>0</v>
          </cell>
          <cell r="AF1332">
            <v>0</v>
          </cell>
          <cell r="AG1332">
            <v>0</v>
          </cell>
          <cell r="AH1332" t="str">
            <v/>
          </cell>
          <cell r="AI1332" t="str">
            <v/>
          </cell>
          <cell r="AJ1332" t="str">
            <v/>
          </cell>
          <cell r="AK1332" t="str">
            <v/>
          </cell>
          <cell r="AL1332" t="str">
            <v/>
          </cell>
          <cell r="AM1332" t="str">
            <v/>
          </cell>
          <cell r="AN1332" t="str">
            <v/>
          </cell>
          <cell r="AO1332" t="str">
            <v/>
          </cell>
          <cell r="AP1332" t="str">
            <v/>
          </cell>
          <cell r="AQ1332" t="str">
            <v/>
          </cell>
          <cell r="AR1332" t="str">
            <v/>
          </cell>
          <cell r="AS1332" t="str">
            <v/>
          </cell>
          <cell r="AT1332" t="str">
            <v/>
          </cell>
          <cell r="AU1332" t="str">
            <v/>
          </cell>
          <cell r="AV1332" t="str">
            <v/>
          </cell>
          <cell r="AW1332" t="str">
            <v/>
          </cell>
          <cell r="AX1332" t="str">
            <v/>
          </cell>
          <cell r="AY1332" t="str">
            <v/>
          </cell>
          <cell r="AZ1332" t="str">
            <v/>
          </cell>
          <cell r="BA1332" t="str">
            <v/>
          </cell>
          <cell r="BB1332" t="str">
            <v/>
          </cell>
          <cell r="BC1332" t="str">
            <v/>
          </cell>
        </row>
        <row r="1333">
          <cell r="B1333" t="str">
            <v>XSOSU - Sea</v>
          </cell>
          <cell r="C1333">
            <v>0</v>
          </cell>
          <cell r="D1333">
            <v>0</v>
          </cell>
          <cell r="E1333">
            <v>0</v>
          </cell>
          <cell r="F1333">
            <v>0</v>
          </cell>
          <cell r="G1333">
            <v>0</v>
          </cell>
          <cell r="H1333">
            <v>0</v>
          </cell>
          <cell r="I1333">
            <v>0</v>
          </cell>
          <cell r="J1333">
            <v>0</v>
          </cell>
          <cell r="K1333">
            <v>0</v>
          </cell>
          <cell r="L1333">
            <v>0</v>
          </cell>
          <cell r="M1333">
            <v>0</v>
          </cell>
          <cell r="N1333">
            <v>0</v>
          </cell>
          <cell r="O1333">
            <v>0</v>
          </cell>
          <cell r="P1333">
            <v>0</v>
          </cell>
          <cell r="Q1333">
            <v>0</v>
          </cell>
          <cell r="R1333">
            <v>0</v>
          </cell>
          <cell r="S1333">
            <v>0</v>
          </cell>
          <cell r="T1333">
            <v>0</v>
          </cell>
          <cell r="U1333">
            <v>0</v>
          </cell>
          <cell r="V1333">
            <v>0</v>
          </cell>
          <cell r="W1333">
            <v>0</v>
          </cell>
          <cell r="X1333">
            <v>0</v>
          </cell>
          <cell r="Y1333">
            <v>0</v>
          </cell>
          <cell r="Z1333">
            <v>0</v>
          </cell>
          <cell r="AA1333">
            <v>0</v>
          </cell>
          <cell r="AB1333">
            <v>0</v>
          </cell>
          <cell r="AC1333">
            <v>0</v>
          </cell>
          <cell r="AD1333">
            <v>0</v>
          </cell>
          <cell r="AE1333">
            <v>0</v>
          </cell>
          <cell r="AF1333">
            <v>0</v>
          </cell>
          <cell r="AG1333">
            <v>0</v>
          </cell>
          <cell r="AH1333" t="str">
            <v/>
          </cell>
          <cell r="AI1333" t="str">
            <v/>
          </cell>
          <cell r="AJ1333" t="str">
            <v/>
          </cell>
          <cell r="AK1333" t="str">
            <v/>
          </cell>
          <cell r="AL1333" t="str">
            <v/>
          </cell>
          <cell r="AM1333" t="str">
            <v/>
          </cell>
          <cell r="AN1333" t="str">
            <v/>
          </cell>
          <cell r="AO1333" t="str">
            <v/>
          </cell>
          <cell r="AP1333" t="str">
            <v/>
          </cell>
          <cell r="AQ1333" t="str">
            <v/>
          </cell>
          <cell r="AR1333" t="str">
            <v/>
          </cell>
          <cell r="AS1333" t="str">
            <v/>
          </cell>
          <cell r="AT1333" t="str">
            <v/>
          </cell>
          <cell r="AU1333" t="str">
            <v/>
          </cell>
          <cell r="AV1333" t="str">
            <v/>
          </cell>
          <cell r="AW1333" t="str">
            <v/>
          </cell>
          <cell r="AX1333" t="str">
            <v/>
          </cell>
          <cell r="AY1333" t="str">
            <v/>
          </cell>
          <cell r="AZ1333" t="str">
            <v/>
          </cell>
          <cell r="BA1333" t="str">
            <v/>
          </cell>
          <cell r="BB1333" t="str">
            <v/>
          </cell>
          <cell r="BC1333" t="str">
            <v/>
          </cell>
        </row>
        <row r="1334">
          <cell r="B1334" t="str">
            <v>XSOTP - Air</v>
          </cell>
          <cell r="C1334">
            <v>0</v>
          </cell>
          <cell r="D1334">
            <v>0</v>
          </cell>
          <cell r="E1334">
            <v>0</v>
          </cell>
          <cell r="F1334">
            <v>0</v>
          </cell>
          <cell r="G1334">
            <v>0</v>
          </cell>
          <cell r="H1334">
            <v>0</v>
          </cell>
          <cell r="I1334">
            <v>0</v>
          </cell>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cell r="AD1334">
            <v>0</v>
          </cell>
          <cell r="AE1334">
            <v>0</v>
          </cell>
          <cell r="AF1334">
            <v>0</v>
          </cell>
          <cell r="AG1334">
            <v>0</v>
          </cell>
          <cell r="AH1334" t="str">
            <v/>
          </cell>
          <cell r="AI1334" t="str">
            <v/>
          </cell>
          <cell r="AJ1334" t="str">
            <v/>
          </cell>
          <cell r="AK1334" t="str">
            <v/>
          </cell>
          <cell r="AL1334" t="str">
            <v/>
          </cell>
          <cell r="AM1334" t="str">
            <v/>
          </cell>
          <cell r="AN1334" t="str">
            <v/>
          </cell>
          <cell r="AO1334" t="str">
            <v/>
          </cell>
          <cell r="AP1334" t="str">
            <v/>
          </cell>
          <cell r="AQ1334" t="str">
            <v/>
          </cell>
          <cell r="AR1334" t="str">
            <v/>
          </cell>
          <cell r="AS1334" t="str">
            <v/>
          </cell>
          <cell r="AT1334" t="str">
            <v/>
          </cell>
          <cell r="AU1334" t="str">
            <v/>
          </cell>
          <cell r="AV1334" t="str">
            <v/>
          </cell>
          <cell r="AW1334" t="str">
            <v/>
          </cell>
          <cell r="AX1334" t="str">
            <v/>
          </cell>
          <cell r="AY1334" t="str">
            <v/>
          </cell>
          <cell r="AZ1334" t="str">
            <v/>
          </cell>
          <cell r="BA1334" t="str">
            <v/>
          </cell>
          <cell r="BB1334" t="str">
            <v/>
          </cell>
          <cell r="BC1334" t="str">
            <v/>
          </cell>
        </row>
        <row r="1335">
          <cell r="B1335" t="str">
            <v>XSOTP - Sea</v>
          </cell>
          <cell r="C1335">
            <v>0</v>
          </cell>
          <cell r="D1335">
            <v>0</v>
          </cell>
          <cell r="E1335">
            <v>0</v>
          </cell>
          <cell r="F1335">
            <v>0</v>
          </cell>
          <cell r="G1335">
            <v>0</v>
          </cell>
          <cell r="H1335">
            <v>0</v>
          </cell>
          <cell r="I1335">
            <v>0</v>
          </cell>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cell r="AD1335">
            <v>0</v>
          </cell>
          <cell r="AE1335">
            <v>0</v>
          </cell>
          <cell r="AF1335">
            <v>0</v>
          </cell>
          <cell r="AG1335">
            <v>0</v>
          </cell>
          <cell r="AH1335" t="str">
            <v/>
          </cell>
          <cell r="AI1335" t="str">
            <v/>
          </cell>
          <cell r="AJ1335" t="str">
            <v/>
          </cell>
          <cell r="AK1335" t="str">
            <v/>
          </cell>
          <cell r="AL1335" t="str">
            <v/>
          </cell>
          <cell r="AM1335" t="str">
            <v/>
          </cell>
          <cell r="AN1335" t="str">
            <v/>
          </cell>
          <cell r="AO1335" t="str">
            <v/>
          </cell>
          <cell r="AP1335" t="str">
            <v/>
          </cell>
          <cell r="AQ1335" t="str">
            <v/>
          </cell>
          <cell r="AR1335" t="str">
            <v/>
          </cell>
          <cell r="AS1335" t="str">
            <v/>
          </cell>
          <cell r="AT1335" t="str">
            <v/>
          </cell>
          <cell r="AU1335" t="str">
            <v/>
          </cell>
          <cell r="AV1335" t="str">
            <v/>
          </cell>
          <cell r="AW1335" t="str">
            <v/>
          </cell>
          <cell r="AX1335" t="str">
            <v/>
          </cell>
          <cell r="AY1335" t="str">
            <v/>
          </cell>
          <cell r="AZ1335" t="str">
            <v/>
          </cell>
          <cell r="BA1335" t="str">
            <v/>
          </cell>
          <cell r="BB1335" t="str">
            <v/>
          </cell>
          <cell r="BC1335" t="str">
            <v/>
          </cell>
        </row>
        <row r="1336">
          <cell r="B1336" t="str">
            <v>XSSGM - Air</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cell r="AD1336">
            <v>0</v>
          </cell>
          <cell r="AE1336">
            <v>0</v>
          </cell>
          <cell r="AF1336">
            <v>0</v>
          </cell>
          <cell r="AG1336">
            <v>0</v>
          </cell>
          <cell r="AH1336" t="str">
            <v/>
          </cell>
          <cell r="AI1336" t="str">
            <v/>
          </cell>
          <cell r="AJ1336" t="str">
            <v/>
          </cell>
          <cell r="AK1336" t="str">
            <v/>
          </cell>
          <cell r="AL1336" t="str">
            <v/>
          </cell>
          <cell r="AM1336" t="str">
            <v/>
          </cell>
          <cell r="AN1336" t="str">
            <v/>
          </cell>
          <cell r="AO1336" t="str">
            <v/>
          </cell>
          <cell r="AP1336" t="str">
            <v/>
          </cell>
          <cell r="AQ1336" t="str">
            <v/>
          </cell>
          <cell r="AR1336" t="str">
            <v/>
          </cell>
          <cell r="AS1336" t="str">
            <v/>
          </cell>
          <cell r="AT1336" t="str">
            <v/>
          </cell>
          <cell r="AU1336" t="str">
            <v/>
          </cell>
          <cell r="AV1336" t="str">
            <v/>
          </cell>
          <cell r="AW1336" t="str">
            <v/>
          </cell>
          <cell r="AX1336" t="str">
            <v/>
          </cell>
          <cell r="AY1336" t="str">
            <v/>
          </cell>
          <cell r="AZ1336" t="str">
            <v/>
          </cell>
          <cell r="BA1336" t="str">
            <v/>
          </cell>
          <cell r="BB1336" t="str">
            <v/>
          </cell>
          <cell r="BC1336" t="str">
            <v/>
          </cell>
        </row>
        <row r="1337">
          <cell r="B1337" t="str">
            <v>XSSGM - Sea</v>
          </cell>
          <cell r="C1337">
            <v>0</v>
          </cell>
          <cell r="D1337">
            <v>0</v>
          </cell>
          <cell r="E1337">
            <v>0</v>
          </cell>
          <cell r="F1337">
            <v>0</v>
          </cell>
          <cell r="G1337">
            <v>0</v>
          </cell>
          <cell r="H1337">
            <v>0</v>
          </cell>
          <cell r="I1337">
            <v>0</v>
          </cell>
          <cell r="J1337">
            <v>0</v>
          </cell>
          <cell r="K1337">
            <v>0</v>
          </cell>
          <cell r="L1337">
            <v>0</v>
          </cell>
          <cell r="M1337">
            <v>0</v>
          </cell>
          <cell r="N1337">
            <v>0</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cell r="AD1337">
            <v>0</v>
          </cell>
          <cell r="AE1337">
            <v>0</v>
          </cell>
          <cell r="AF1337">
            <v>0</v>
          </cell>
          <cell r="AG1337">
            <v>0</v>
          </cell>
          <cell r="AH1337" t="str">
            <v/>
          </cell>
          <cell r="AI1337" t="str">
            <v/>
          </cell>
          <cell r="AJ1337" t="str">
            <v/>
          </cell>
          <cell r="AK1337" t="str">
            <v/>
          </cell>
          <cell r="AL1337" t="str">
            <v/>
          </cell>
          <cell r="AM1337" t="str">
            <v/>
          </cell>
          <cell r="AN1337" t="str">
            <v/>
          </cell>
          <cell r="AO1337" t="str">
            <v/>
          </cell>
          <cell r="AP1337" t="str">
            <v/>
          </cell>
          <cell r="AQ1337" t="str">
            <v/>
          </cell>
          <cell r="AR1337" t="str">
            <v/>
          </cell>
          <cell r="AS1337" t="str">
            <v/>
          </cell>
          <cell r="AT1337" t="str">
            <v/>
          </cell>
          <cell r="AU1337" t="str">
            <v/>
          </cell>
          <cell r="AV1337" t="str">
            <v/>
          </cell>
          <cell r="AW1337" t="str">
            <v/>
          </cell>
          <cell r="AX1337" t="str">
            <v/>
          </cell>
          <cell r="AY1337" t="str">
            <v/>
          </cell>
          <cell r="AZ1337" t="str">
            <v/>
          </cell>
          <cell r="BA1337" t="str">
            <v/>
          </cell>
          <cell r="BB1337" t="str">
            <v/>
          </cell>
          <cell r="BC1337" t="str">
            <v/>
          </cell>
        </row>
        <row r="1338">
          <cell r="B1338" t="str">
            <v>XSTIL - Air</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cell r="AD1338">
            <v>0</v>
          </cell>
          <cell r="AE1338">
            <v>0</v>
          </cell>
          <cell r="AF1338">
            <v>0</v>
          </cell>
          <cell r="AG1338">
            <v>0</v>
          </cell>
          <cell r="AH1338" t="str">
            <v/>
          </cell>
          <cell r="AI1338" t="str">
            <v/>
          </cell>
          <cell r="AJ1338" t="str">
            <v/>
          </cell>
          <cell r="AK1338" t="str">
            <v/>
          </cell>
          <cell r="AL1338" t="str">
            <v/>
          </cell>
          <cell r="AM1338" t="str">
            <v/>
          </cell>
          <cell r="AN1338" t="str">
            <v/>
          </cell>
          <cell r="AO1338" t="str">
            <v/>
          </cell>
          <cell r="AP1338" t="str">
            <v/>
          </cell>
          <cell r="AQ1338" t="str">
            <v/>
          </cell>
          <cell r="AR1338" t="str">
            <v/>
          </cell>
          <cell r="AS1338" t="str">
            <v/>
          </cell>
          <cell r="AT1338" t="str">
            <v/>
          </cell>
          <cell r="AU1338" t="str">
            <v/>
          </cell>
          <cell r="AV1338" t="str">
            <v/>
          </cell>
          <cell r="AW1338" t="str">
            <v/>
          </cell>
          <cell r="AX1338" t="str">
            <v/>
          </cell>
          <cell r="AY1338" t="str">
            <v/>
          </cell>
          <cell r="AZ1338" t="str">
            <v/>
          </cell>
          <cell r="BA1338" t="str">
            <v/>
          </cell>
          <cell r="BB1338" t="str">
            <v/>
          </cell>
          <cell r="BC1338" t="str">
            <v/>
          </cell>
        </row>
        <row r="1339">
          <cell r="B1339" t="str">
            <v>XSTIL - Sea</v>
          </cell>
          <cell r="C1339">
            <v>0</v>
          </cell>
          <cell r="D1339">
            <v>0</v>
          </cell>
          <cell r="E1339">
            <v>0</v>
          </cell>
          <cell r="F1339">
            <v>0</v>
          </cell>
          <cell r="G1339">
            <v>0</v>
          </cell>
          <cell r="H1339">
            <v>0</v>
          </cell>
          <cell r="I1339">
            <v>0</v>
          </cell>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cell r="AD1339">
            <v>0</v>
          </cell>
          <cell r="AE1339">
            <v>0</v>
          </cell>
          <cell r="AF1339">
            <v>0</v>
          </cell>
          <cell r="AG1339">
            <v>0</v>
          </cell>
          <cell r="AH1339" t="str">
            <v/>
          </cell>
          <cell r="AI1339" t="str">
            <v/>
          </cell>
          <cell r="AJ1339" t="str">
            <v/>
          </cell>
          <cell r="AK1339" t="str">
            <v/>
          </cell>
          <cell r="AL1339" t="str">
            <v/>
          </cell>
          <cell r="AM1339" t="str">
            <v/>
          </cell>
          <cell r="AN1339" t="str">
            <v/>
          </cell>
          <cell r="AO1339" t="str">
            <v/>
          </cell>
          <cell r="AP1339" t="str">
            <v/>
          </cell>
          <cell r="AQ1339" t="str">
            <v/>
          </cell>
          <cell r="AR1339" t="str">
            <v/>
          </cell>
          <cell r="AS1339" t="str">
            <v/>
          </cell>
          <cell r="AT1339" t="str">
            <v/>
          </cell>
          <cell r="AU1339" t="str">
            <v/>
          </cell>
          <cell r="AV1339" t="str">
            <v/>
          </cell>
          <cell r="AW1339" t="str">
            <v/>
          </cell>
          <cell r="AX1339" t="str">
            <v/>
          </cell>
          <cell r="AY1339" t="str">
            <v/>
          </cell>
          <cell r="AZ1339" t="str">
            <v/>
          </cell>
          <cell r="BA1339" t="str">
            <v/>
          </cell>
          <cell r="BB1339" t="str">
            <v/>
          </cell>
          <cell r="BC1339" t="str">
            <v/>
          </cell>
        </row>
        <row r="1340">
          <cell r="B1340" t="str">
            <v>XSUDT - Air</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0</v>
          </cell>
          <cell r="AC1340">
            <v>0</v>
          </cell>
          <cell r="AD1340">
            <v>0</v>
          </cell>
          <cell r="AE1340">
            <v>0</v>
          </cell>
          <cell r="AF1340">
            <v>0</v>
          </cell>
          <cell r="AG1340">
            <v>0</v>
          </cell>
          <cell r="AH1340" t="str">
            <v/>
          </cell>
          <cell r="AI1340" t="str">
            <v/>
          </cell>
          <cell r="AJ1340" t="str">
            <v/>
          </cell>
          <cell r="AK1340" t="str">
            <v/>
          </cell>
          <cell r="AL1340" t="str">
            <v/>
          </cell>
          <cell r="AM1340" t="str">
            <v/>
          </cell>
          <cell r="AN1340" t="str">
            <v/>
          </cell>
          <cell r="AO1340" t="str">
            <v/>
          </cell>
          <cell r="AP1340" t="str">
            <v/>
          </cell>
          <cell r="AQ1340" t="str">
            <v/>
          </cell>
          <cell r="AR1340" t="str">
            <v/>
          </cell>
          <cell r="AS1340" t="str">
            <v/>
          </cell>
          <cell r="AT1340" t="str">
            <v/>
          </cell>
          <cell r="AU1340" t="str">
            <v/>
          </cell>
          <cell r="AV1340" t="str">
            <v/>
          </cell>
          <cell r="AW1340" t="str">
            <v/>
          </cell>
          <cell r="AX1340" t="str">
            <v/>
          </cell>
          <cell r="AY1340" t="str">
            <v/>
          </cell>
          <cell r="AZ1340" t="str">
            <v/>
          </cell>
          <cell r="BA1340" t="str">
            <v/>
          </cell>
          <cell r="BB1340" t="str">
            <v/>
          </cell>
          <cell r="BC1340" t="str">
            <v/>
          </cell>
        </row>
        <row r="1341">
          <cell r="B1341" t="str">
            <v>XSUDT - Sea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cell r="AD1341">
            <v>0</v>
          </cell>
          <cell r="AE1341">
            <v>0</v>
          </cell>
          <cell r="AF1341">
            <v>0</v>
          </cell>
          <cell r="AG1341">
            <v>0</v>
          </cell>
          <cell r="AH1341" t="str">
            <v/>
          </cell>
          <cell r="AI1341" t="str">
            <v/>
          </cell>
          <cell r="AJ1341" t="str">
            <v/>
          </cell>
          <cell r="AK1341" t="str">
            <v/>
          </cell>
          <cell r="AL1341" t="str">
            <v/>
          </cell>
          <cell r="AM1341" t="str">
            <v/>
          </cell>
          <cell r="AN1341" t="str">
            <v/>
          </cell>
          <cell r="AO1341" t="str">
            <v/>
          </cell>
          <cell r="AP1341" t="str">
            <v/>
          </cell>
          <cell r="AQ1341" t="str">
            <v/>
          </cell>
          <cell r="AR1341" t="str">
            <v/>
          </cell>
          <cell r="AS1341" t="str">
            <v/>
          </cell>
          <cell r="AT1341" t="str">
            <v/>
          </cell>
          <cell r="AU1341" t="str">
            <v/>
          </cell>
          <cell r="AV1341" t="str">
            <v/>
          </cell>
          <cell r="AW1341" t="str">
            <v/>
          </cell>
          <cell r="AX1341" t="str">
            <v/>
          </cell>
          <cell r="AY1341" t="str">
            <v/>
          </cell>
          <cell r="AZ1341" t="str">
            <v/>
          </cell>
          <cell r="BA1341" t="str">
            <v/>
          </cell>
          <cell r="BB1341" t="str">
            <v/>
          </cell>
          <cell r="BC1341" t="str">
            <v/>
          </cell>
        </row>
        <row r="1342">
          <cell r="B1342" t="str">
            <v>XSUPS - Air</v>
          </cell>
          <cell r="C1342">
            <v>0</v>
          </cell>
          <cell r="D1342">
            <v>0</v>
          </cell>
          <cell r="E1342">
            <v>0</v>
          </cell>
          <cell r="F1342">
            <v>0</v>
          </cell>
          <cell r="G1342">
            <v>0</v>
          </cell>
          <cell r="H1342">
            <v>0</v>
          </cell>
          <cell r="I1342">
            <v>0</v>
          </cell>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cell r="AD1342">
            <v>0</v>
          </cell>
          <cell r="AE1342">
            <v>0</v>
          </cell>
          <cell r="AF1342">
            <v>0</v>
          </cell>
          <cell r="AG1342">
            <v>0</v>
          </cell>
          <cell r="AH1342" t="str">
            <v/>
          </cell>
          <cell r="AI1342" t="str">
            <v/>
          </cell>
          <cell r="AJ1342" t="str">
            <v/>
          </cell>
          <cell r="AK1342" t="str">
            <v/>
          </cell>
          <cell r="AL1342" t="str">
            <v/>
          </cell>
          <cell r="AM1342" t="str">
            <v/>
          </cell>
          <cell r="AN1342" t="str">
            <v/>
          </cell>
          <cell r="AO1342" t="str">
            <v/>
          </cell>
          <cell r="AP1342" t="str">
            <v/>
          </cell>
          <cell r="AQ1342" t="str">
            <v/>
          </cell>
          <cell r="AR1342" t="str">
            <v/>
          </cell>
          <cell r="AS1342" t="str">
            <v/>
          </cell>
          <cell r="AT1342" t="str">
            <v/>
          </cell>
          <cell r="AU1342" t="str">
            <v/>
          </cell>
          <cell r="AV1342" t="str">
            <v/>
          </cell>
          <cell r="AW1342" t="str">
            <v/>
          </cell>
          <cell r="AX1342" t="str">
            <v/>
          </cell>
          <cell r="AY1342" t="str">
            <v/>
          </cell>
          <cell r="AZ1342" t="str">
            <v/>
          </cell>
          <cell r="BA1342" t="str">
            <v/>
          </cell>
          <cell r="BB1342" t="str">
            <v/>
          </cell>
          <cell r="BC1342" t="str">
            <v/>
          </cell>
        </row>
        <row r="1343">
          <cell r="B1343" t="str">
            <v>XSUPS - Sea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cell r="AD1343">
            <v>0</v>
          </cell>
          <cell r="AE1343">
            <v>0</v>
          </cell>
          <cell r="AF1343">
            <v>0</v>
          </cell>
          <cell r="AG1343">
            <v>0</v>
          </cell>
          <cell r="AH1343" t="str">
            <v/>
          </cell>
          <cell r="AI1343" t="str">
            <v/>
          </cell>
          <cell r="AJ1343" t="str">
            <v/>
          </cell>
          <cell r="AK1343" t="str">
            <v/>
          </cell>
          <cell r="AL1343" t="str">
            <v/>
          </cell>
          <cell r="AM1343" t="str">
            <v/>
          </cell>
          <cell r="AN1343" t="str">
            <v/>
          </cell>
          <cell r="AO1343" t="str">
            <v/>
          </cell>
          <cell r="AP1343" t="str">
            <v/>
          </cell>
          <cell r="AQ1343" t="str">
            <v/>
          </cell>
          <cell r="AR1343" t="str">
            <v/>
          </cell>
          <cell r="AS1343" t="str">
            <v/>
          </cell>
          <cell r="AT1343" t="str">
            <v/>
          </cell>
          <cell r="AU1343" t="str">
            <v/>
          </cell>
          <cell r="AV1343" t="str">
            <v/>
          </cell>
          <cell r="AW1343" t="str">
            <v/>
          </cell>
          <cell r="AX1343" t="str">
            <v/>
          </cell>
          <cell r="AY1343" t="str">
            <v/>
          </cell>
          <cell r="AZ1343" t="str">
            <v/>
          </cell>
          <cell r="BA1343" t="str">
            <v/>
          </cell>
          <cell r="BB1343" t="str">
            <v/>
          </cell>
          <cell r="BC1343" t="str">
            <v/>
          </cell>
        </row>
        <row r="1344">
          <cell r="B1344" t="str">
            <v>XSURI - Air</v>
          </cell>
          <cell r="C1344">
            <v>0</v>
          </cell>
          <cell r="D1344">
            <v>0</v>
          </cell>
          <cell r="E1344">
            <v>0</v>
          </cell>
          <cell r="F1344">
            <v>0</v>
          </cell>
          <cell r="G1344">
            <v>0</v>
          </cell>
          <cell r="H1344">
            <v>0</v>
          </cell>
          <cell r="I1344">
            <v>0</v>
          </cell>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cell r="AD1344">
            <v>0</v>
          </cell>
          <cell r="AE1344">
            <v>0</v>
          </cell>
          <cell r="AF1344">
            <v>0</v>
          </cell>
          <cell r="AG1344">
            <v>0</v>
          </cell>
          <cell r="AH1344" t="str">
            <v/>
          </cell>
          <cell r="AI1344" t="str">
            <v/>
          </cell>
          <cell r="AJ1344" t="str">
            <v/>
          </cell>
          <cell r="AK1344" t="str">
            <v/>
          </cell>
          <cell r="AL1344" t="str">
            <v/>
          </cell>
          <cell r="AM1344" t="str">
            <v/>
          </cell>
          <cell r="AN1344" t="str">
            <v/>
          </cell>
          <cell r="AO1344" t="str">
            <v/>
          </cell>
          <cell r="AP1344" t="str">
            <v/>
          </cell>
          <cell r="AQ1344" t="str">
            <v/>
          </cell>
          <cell r="AR1344" t="str">
            <v/>
          </cell>
          <cell r="AS1344" t="str">
            <v/>
          </cell>
          <cell r="AT1344" t="str">
            <v/>
          </cell>
          <cell r="AU1344" t="str">
            <v/>
          </cell>
          <cell r="AV1344" t="str">
            <v/>
          </cell>
          <cell r="AW1344" t="str">
            <v/>
          </cell>
          <cell r="AX1344" t="str">
            <v/>
          </cell>
          <cell r="AY1344" t="str">
            <v/>
          </cell>
          <cell r="AZ1344" t="str">
            <v/>
          </cell>
          <cell r="BA1344" t="str">
            <v/>
          </cell>
          <cell r="BB1344" t="str">
            <v/>
          </cell>
          <cell r="BC1344" t="str">
            <v/>
          </cell>
        </row>
        <row r="1345">
          <cell r="B1345" t="str">
            <v>XSURI - Sea</v>
          </cell>
          <cell r="C1345">
            <v>0</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cell r="AF1345">
            <v>0</v>
          </cell>
          <cell r="AG1345">
            <v>0</v>
          </cell>
          <cell r="AH1345" t="str">
            <v/>
          </cell>
          <cell r="AI1345" t="str">
            <v/>
          </cell>
          <cell r="AJ1345" t="str">
            <v/>
          </cell>
          <cell r="AK1345" t="str">
            <v/>
          </cell>
          <cell r="AL1345" t="str">
            <v/>
          </cell>
          <cell r="AM1345" t="str">
            <v/>
          </cell>
          <cell r="AN1345" t="str">
            <v/>
          </cell>
          <cell r="AO1345" t="str">
            <v/>
          </cell>
          <cell r="AP1345" t="str">
            <v/>
          </cell>
          <cell r="AQ1345" t="str">
            <v/>
          </cell>
          <cell r="AR1345" t="str">
            <v/>
          </cell>
          <cell r="AS1345" t="str">
            <v/>
          </cell>
          <cell r="AT1345" t="str">
            <v/>
          </cell>
          <cell r="AU1345" t="str">
            <v/>
          </cell>
          <cell r="AV1345" t="str">
            <v/>
          </cell>
          <cell r="AW1345" t="str">
            <v/>
          </cell>
          <cell r="AX1345" t="str">
            <v/>
          </cell>
          <cell r="AY1345" t="str">
            <v/>
          </cell>
          <cell r="AZ1345" t="str">
            <v/>
          </cell>
          <cell r="BA1345" t="str">
            <v/>
          </cell>
          <cell r="BB1345" t="str">
            <v/>
          </cell>
          <cell r="BC1345" t="str">
            <v/>
          </cell>
        </row>
        <row r="1346">
          <cell r="B1346" t="str">
            <v>XSUYE - Air</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cell r="AD1346">
            <v>0</v>
          </cell>
          <cell r="AE1346">
            <v>0</v>
          </cell>
          <cell r="AF1346">
            <v>0</v>
          </cell>
          <cell r="AG1346">
            <v>0</v>
          </cell>
          <cell r="AH1346" t="str">
            <v/>
          </cell>
          <cell r="AI1346" t="str">
            <v/>
          </cell>
          <cell r="AJ1346" t="str">
            <v/>
          </cell>
          <cell r="AK1346" t="str">
            <v/>
          </cell>
          <cell r="AL1346" t="str">
            <v/>
          </cell>
          <cell r="AM1346" t="str">
            <v/>
          </cell>
          <cell r="AN1346" t="str">
            <v/>
          </cell>
          <cell r="AO1346" t="str">
            <v/>
          </cell>
          <cell r="AP1346" t="str">
            <v/>
          </cell>
          <cell r="AQ1346" t="str">
            <v/>
          </cell>
          <cell r="AR1346" t="str">
            <v/>
          </cell>
          <cell r="AS1346" t="str">
            <v/>
          </cell>
          <cell r="AT1346" t="str">
            <v/>
          </cell>
          <cell r="AU1346" t="str">
            <v/>
          </cell>
          <cell r="AV1346" t="str">
            <v/>
          </cell>
          <cell r="AW1346" t="str">
            <v/>
          </cell>
          <cell r="AX1346" t="str">
            <v/>
          </cell>
          <cell r="AY1346" t="str">
            <v/>
          </cell>
          <cell r="AZ1346" t="str">
            <v/>
          </cell>
          <cell r="BA1346" t="str">
            <v/>
          </cell>
          <cell r="BB1346" t="str">
            <v/>
          </cell>
          <cell r="BC1346" t="str">
            <v/>
          </cell>
        </row>
        <row r="1347">
          <cell r="B1347" t="str">
            <v>XSUYE - Sea</v>
          </cell>
          <cell r="C1347">
            <v>0</v>
          </cell>
          <cell r="D1347">
            <v>0</v>
          </cell>
          <cell r="E1347">
            <v>0</v>
          </cell>
          <cell r="F1347">
            <v>0</v>
          </cell>
          <cell r="G1347">
            <v>0</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cell r="AF1347">
            <v>0</v>
          </cell>
          <cell r="AG1347">
            <v>0</v>
          </cell>
          <cell r="AH1347" t="str">
            <v/>
          </cell>
          <cell r="AI1347" t="str">
            <v/>
          </cell>
          <cell r="AJ1347" t="str">
            <v/>
          </cell>
          <cell r="AK1347" t="str">
            <v/>
          </cell>
          <cell r="AL1347" t="str">
            <v/>
          </cell>
          <cell r="AM1347" t="str">
            <v/>
          </cell>
          <cell r="AN1347" t="str">
            <v/>
          </cell>
          <cell r="AO1347" t="str">
            <v/>
          </cell>
          <cell r="AP1347" t="str">
            <v/>
          </cell>
          <cell r="AQ1347" t="str">
            <v/>
          </cell>
          <cell r="AR1347" t="str">
            <v/>
          </cell>
          <cell r="AS1347" t="str">
            <v/>
          </cell>
          <cell r="AT1347" t="str">
            <v/>
          </cell>
          <cell r="AU1347" t="str">
            <v/>
          </cell>
          <cell r="AV1347" t="str">
            <v/>
          </cell>
          <cell r="AW1347" t="str">
            <v/>
          </cell>
          <cell r="AX1347" t="str">
            <v/>
          </cell>
          <cell r="AY1347" t="str">
            <v/>
          </cell>
          <cell r="AZ1347" t="str">
            <v/>
          </cell>
          <cell r="BA1347" t="str">
            <v/>
          </cell>
          <cell r="BB1347" t="str">
            <v/>
          </cell>
          <cell r="BC1347" t="str">
            <v/>
          </cell>
        </row>
        <row r="1348">
          <cell r="B1348" t="str">
            <v>XSWBJ - Air</v>
          </cell>
          <cell r="C1348">
            <v>0</v>
          </cell>
          <cell r="D1348">
            <v>0</v>
          </cell>
          <cell r="E1348">
            <v>0</v>
          </cell>
          <cell r="F1348">
            <v>0</v>
          </cell>
          <cell r="G1348">
            <v>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cell r="AD1348">
            <v>0</v>
          </cell>
          <cell r="AE1348">
            <v>0</v>
          </cell>
          <cell r="AF1348">
            <v>0</v>
          </cell>
          <cell r="AG1348">
            <v>0</v>
          </cell>
          <cell r="AH1348" t="str">
            <v/>
          </cell>
          <cell r="AI1348" t="str">
            <v/>
          </cell>
          <cell r="AJ1348" t="str">
            <v/>
          </cell>
          <cell r="AK1348" t="str">
            <v/>
          </cell>
          <cell r="AL1348" t="str">
            <v/>
          </cell>
          <cell r="AM1348" t="str">
            <v/>
          </cell>
          <cell r="AN1348" t="str">
            <v/>
          </cell>
          <cell r="AO1348" t="str">
            <v/>
          </cell>
          <cell r="AP1348" t="str">
            <v/>
          </cell>
          <cell r="AQ1348" t="str">
            <v/>
          </cell>
          <cell r="AR1348" t="str">
            <v/>
          </cell>
          <cell r="AS1348" t="str">
            <v/>
          </cell>
          <cell r="AT1348" t="str">
            <v/>
          </cell>
          <cell r="AU1348" t="str">
            <v/>
          </cell>
          <cell r="AV1348" t="str">
            <v/>
          </cell>
          <cell r="AW1348" t="str">
            <v/>
          </cell>
          <cell r="AX1348" t="str">
            <v/>
          </cell>
          <cell r="AY1348" t="str">
            <v/>
          </cell>
          <cell r="AZ1348" t="str">
            <v/>
          </cell>
          <cell r="BA1348" t="str">
            <v/>
          </cell>
          <cell r="BB1348" t="str">
            <v/>
          </cell>
          <cell r="BC1348" t="str">
            <v/>
          </cell>
        </row>
        <row r="1349">
          <cell r="B1349" t="str">
            <v>XSWBJ - Sea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cell r="AD1349">
            <v>0</v>
          </cell>
          <cell r="AE1349">
            <v>0</v>
          </cell>
          <cell r="AF1349">
            <v>0</v>
          </cell>
          <cell r="AG1349">
            <v>0</v>
          </cell>
          <cell r="AH1349" t="str">
            <v/>
          </cell>
          <cell r="AI1349" t="str">
            <v/>
          </cell>
          <cell r="AJ1349" t="str">
            <v/>
          </cell>
          <cell r="AK1349" t="str">
            <v/>
          </cell>
          <cell r="AL1349" t="str">
            <v/>
          </cell>
          <cell r="AM1349" t="str">
            <v/>
          </cell>
          <cell r="AN1349" t="str">
            <v/>
          </cell>
          <cell r="AO1349" t="str">
            <v/>
          </cell>
          <cell r="AP1349" t="str">
            <v/>
          </cell>
          <cell r="AQ1349" t="str">
            <v/>
          </cell>
          <cell r="AR1349" t="str">
            <v/>
          </cell>
          <cell r="AS1349" t="str">
            <v/>
          </cell>
          <cell r="AT1349" t="str">
            <v/>
          </cell>
          <cell r="AU1349" t="str">
            <v/>
          </cell>
          <cell r="AV1349" t="str">
            <v/>
          </cell>
          <cell r="AW1349" t="str">
            <v/>
          </cell>
          <cell r="AX1349" t="str">
            <v/>
          </cell>
          <cell r="AY1349" t="str">
            <v/>
          </cell>
          <cell r="AZ1349" t="str">
            <v/>
          </cell>
          <cell r="BA1349" t="str">
            <v/>
          </cell>
          <cell r="BB1349" t="str">
            <v/>
          </cell>
          <cell r="BC1349" t="str">
            <v/>
          </cell>
        </row>
        <row r="1350">
          <cell r="B1350" t="str">
            <v>XTCCL - Air</v>
          </cell>
          <cell r="C1350">
            <v>0</v>
          </cell>
          <cell r="D1350">
            <v>0</v>
          </cell>
          <cell r="E1350">
            <v>0</v>
          </cell>
          <cell r="F1350">
            <v>0</v>
          </cell>
          <cell r="G1350">
            <v>0</v>
          </cell>
          <cell r="H1350">
            <v>0</v>
          </cell>
          <cell r="I1350">
            <v>0</v>
          </cell>
          <cell r="J1350">
            <v>0</v>
          </cell>
          <cell r="K1350">
            <v>0</v>
          </cell>
          <cell r="L1350">
            <v>0</v>
          </cell>
          <cell r="M1350">
            <v>0</v>
          </cell>
          <cell r="N1350">
            <v>0</v>
          </cell>
          <cell r="O1350">
            <v>0</v>
          </cell>
          <cell r="P1350">
            <v>0</v>
          </cell>
          <cell r="Q1350">
            <v>0</v>
          </cell>
          <cell r="R1350">
            <v>0</v>
          </cell>
          <cell r="S1350">
            <v>0</v>
          </cell>
          <cell r="T1350">
            <v>0</v>
          </cell>
          <cell r="U1350">
            <v>0</v>
          </cell>
          <cell r="V1350">
            <v>0</v>
          </cell>
          <cell r="W1350">
            <v>0</v>
          </cell>
          <cell r="X1350">
            <v>0</v>
          </cell>
          <cell r="Y1350">
            <v>0</v>
          </cell>
          <cell r="Z1350">
            <v>0</v>
          </cell>
          <cell r="AA1350">
            <v>0</v>
          </cell>
          <cell r="AB1350">
            <v>0</v>
          </cell>
          <cell r="AC1350">
            <v>0</v>
          </cell>
          <cell r="AD1350">
            <v>0</v>
          </cell>
          <cell r="AE1350">
            <v>0</v>
          </cell>
          <cell r="AF1350">
            <v>0</v>
          </cell>
          <cell r="AG1350">
            <v>0</v>
          </cell>
          <cell r="AH1350" t="str">
            <v/>
          </cell>
          <cell r="AI1350" t="str">
            <v/>
          </cell>
          <cell r="AJ1350" t="str">
            <v/>
          </cell>
          <cell r="AK1350" t="str">
            <v/>
          </cell>
          <cell r="AL1350" t="str">
            <v/>
          </cell>
          <cell r="AM1350" t="str">
            <v/>
          </cell>
          <cell r="AN1350" t="str">
            <v/>
          </cell>
          <cell r="AO1350" t="str">
            <v/>
          </cell>
          <cell r="AP1350" t="str">
            <v/>
          </cell>
          <cell r="AQ1350" t="str">
            <v/>
          </cell>
          <cell r="AR1350" t="str">
            <v/>
          </cell>
          <cell r="AS1350" t="str">
            <v/>
          </cell>
          <cell r="AT1350" t="str">
            <v/>
          </cell>
          <cell r="AU1350" t="str">
            <v/>
          </cell>
          <cell r="AV1350" t="str">
            <v/>
          </cell>
          <cell r="AW1350" t="str">
            <v/>
          </cell>
          <cell r="AX1350" t="str">
            <v/>
          </cell>
          <cell r="AY1350" t="str">
            <v/>
          </cell>
          <cell r="AZ1350" t="str">
            <v/>
          </cell>
          <cell r="BA1350" t="str">
            <v/>
          </cell>
          <cell r="BB1350" t="str">
            <v/>
          </cell>
          <cell r="BC1350" t="str">
            <v/>
          </cell>
        </row>
        <row r="1351">
          <cell r="B1351" t="str">
            <v>XTCCL - Sea</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cell r="AF1351">
            <v>0</v>
          </cell>
          <cell r="AG1351">
            <v>0</v>
          </cell>
          <cell r="AH1351" t="str">
            <v/>
          </cell>
          <cell r="AI1351" t="str">
            <v/>
          </cell>
          <cell r="AJ1351" t="str">
            <v/>
          </cell>
          <cell r="AK1351" t="str">
            <v/>
          </cell>
          <cell r="AL1351" t="str">
            <v/>
          </cell>
          <cell r="AM1351" t="str">
            <v/>
          </cell>
          <cell r="AN1351" t="str">
            <v/>
          </cell>
          <cell r="AO1351" t="str">
            <v/>
          </cell>
          <cell r="AP1351" t="str">
            <v/>
          </cell>
          <cell r="AQ1351" t="str">
            <v/>
          </cell>
          <cell r="AR1351" t="str">
            <v/>
          </cell>
          <cell r="AS1351" t="str">
            <v/>
          </cell>
          <cell r="AT1351" t="str">
            <v/>
          </cell>
          <cell r="AU1351" t="str">
            <v/>
          </cell>
          <cell r="AV1351" t="str">
            <v/>
          </cell>
          <cell r="AW1351" t="str">
            <v/>
          </cell>
          <cell r="AX1351" t="str">
            <v/>
          </cell>
          <cell r="AY1351" t="str">
            <v/>
          </cell>
          <cell r="AZ1351" t="str">
            <v/>
          </cell>
          <cell r="BA1351" t="str">
            <v/>
          </cell>
          <cell r="BB1351" t="str">
            <v/>
          </cell>
          <cell r="BC1351" t="str">
            <v/>
          </cell>
        </row>
        <row r="1352">
          <cell r="B1352" t="str">
            <v>XTCDP - Air</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cell r="S1352">
            <v>0</v>
          </cell>
          <cell r="T1352">
            <v>0</v>
          </cell>
          <cell r="U1352">
            <v>0</v>
          </cell>
          <cell r="V1352">
            <v>0</v>
          </cell>
          <cell r="W1352">
            <v>0</v>
          </cell>
          <cell r="X1352">
            <v>0</v>
          </cell>
          <cell r="Y1352">
            <v>0</v>
          </cell>
          <cell r="Z1352">
            <v>0</v>
          </cell>
          <cell r="AA1352">
            <v>0</v>
          </cell>
          <cell r="AB1352">
            <v>0</v>
          </cell>
          <cell r="AC1352">
            <v>0</v>
          </cell>
          <cell r="AD1352">
            <v>0</v>
          </cell>
          <cell r="AE1352">
            <v>0</v>
          </cell>
          <cell r="AF1352">
            <v>0</v>
          </cell>
          <cell r="AG1352">
            <v>0</v>
          </cell>
          <cell r="AH1352" t="str">
            <v/>
          </cell>
          <cell r="AI1352" t="str">
            <v/>
          </cell>
          <cell r="AJ1352" t="str">
            <v/>
          </cell>
          <cell r="AK1352" t="str">
            <v/>
          </cell>
          <cell r="AL1352" t="str">
            <v/>
          </cell>
          <cell r="AM1352" t="str">
            <v/>
          </cell>
          <cell r="AN1352" t="str">
            <v/>
          </cell>
          <cell r="AO1352" t="str">
            <v/>
          </cell>
          <cell r="AP1352" t="str">
            <v/>
          </cell>
          <cell r="AQ1352" t="str">
            <v/>
          </cell>
          <cell r="AR1352" t="str">
            <v/>
          </cell>
          <cell r="AS1352" t="str">
            <v/>
          </cell>
          <cell r="AT1352" t="str">
            <v/>
          </cell>
          <cell r="AU1352" t="str">
            <v/>
          </cell>
          <cell r="AV1352" t="str">
            <v/>
          </cell>
          <cell r="AW1352" t="str">
            <v/>
          </cell>
          <cell r="AX1352" t="str">
            <v/>
          </cell>
          <cell r="AY1352" t="str">
            <v/>
          </cell>
          <cell r="AZ1352" t="str">
            <v/>
          </cell>
          <cell r="BA1352" t="str">
            <v/>
          </cell>
          <cell r="BB1352" t="str">
            <v/>
          </cell>
          <cell r="BC1352" t="str">
            <v/>
          </cell>
        </row>
        <row r="1353">
          <cell r="B1353" t="str">
            <v>XTCDP - Sea</v>
          </cell>
          <cell r="C1353">
            <v>0</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cell r="AF1353">
            <v>0</v>
          </cell>
          <cell r="AG1353">
            <v>0</v>
          </cell>
          <cell r="AH1353" t="str">
            <v/>
          </cell>
          <cell r="AI1353" t="str">
            <v/>
          </cell>
          <cell r="AJ1353" t="str">
            <v/>
          </cell>
          <cell r="AK1353" t="str">
            <v/>
          </cell>
          <cell r="AL1353" t="str">
            <v/>
          </cell>
          <cell r="AM1353" t="str">
            <v/>
          </cell>
          <cell r="AN1353" t="str">
            <v/>
          </cell>
          <cell r="AO1353" t="str">
            <v/>
          </cell>
          <cell r="AP1353" t="str">
            <v/>
          </cell>
          <cell r="AQ1353" t="str">
            <v/>
          </cell>
          <cell r="AR1353" t="str">
            <v/>
          </cell>
          <cell r="AS1353" t="str">
            <v/>
          </cell>
          <cell r="AT1353" t="str">
            <v/>
          </cell>
          <cell r="AU1353" t="str">
            <v/>
          </cell>
          <cell r="AV1353" t="str">
            <v/>
          </cell>
          <cell r="AW1353" t="str">
            <v/>
          </cell>
          <cell r="AX1353" t="str">
            <v/>
          </cell>
          <cell r="AY1353" t="str">
            <v/>
          </cell>
          <cell r="AZ1353" t="str">
            <v/>
          </cell>
          <cell r="BA1353" t="str">
            <v/>
          </cell>
          <cell r="BB1353" t="str">
            <v/>
          </cell>
          <cell r="BC1353" t="str">
            <v/>
          </cell>
        </row>
        <row r="1354">
          <cell r="B1354" t="str">
            <v>XTCJC - Air</v>
          </cell>
          <cell r="C1354">
            <v>0</v>
          </cell>
          <cell r="D1354">
            <v>0</v>
          </cell>
          <cell r="E1354">
            <v>0</v>
          </cell>
          <cell r="F1354">
            <v>0</v>
          </cell>
          <cell r="G1354">
            <v>0</v>
          </cell>
          <cell r="H1354">
            <v>0</v>
          </cell>
          <cell r="I1354">
            <v>0</v>
          </cell>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0</v>
          </cell>
          <cell r="AB1354">
            <v>0</v>
          </cell>
          <cell r="AC1354">
            <v>0</v>
          </cell>
          <cell r="AD1354">
            <v>0</v>
          </cell>
          <cell r="AE1354">
            <v>0</v>
          </cell>
          <cell r="AF1354">
            <v>0</v>
          </cell>
          <cell r="AG1354">
            <v>0</v>
          </cell>
          <cell r="AH1354" t="str">
            <v/>
          </cell>
          <cell r="AI1354" t="str">
            <v/>
          </cell>
          <cell r="AJ1354" t="str">
            <v/>
          </cell>
          <cell r="AK1354" t="str">
            <v/>
          </cell>
          <cell r="AL1354" t="str">
            <v/>
          </cell>
          <cell r="AM1354" t="str">
            <v/>
          </cell>
          <cell r="AN1354" t="str">
            <v/>
          </cell>
          <cell r="AO1354" t="str">
            <v/>
          </cell>
          <cell r="AP1354" t="str">
            <v/>
          </cell>
          <cell r="AQ1354" t="str">
            <v/>
          </cell>
          <cell r="AR1354" t="str">
            <v/>
          </cell>
          <cell r="AS1354" t="str">
            <v/>
          </cell>
          <cell r="AT1354" t="str">
            <v/>
          </cell>
          <cell r="AU1354" t="str">
            <v/>
          </cell>
          <cell r="AV1354" t="str">
            <v/>
          </cell>
          <cell r="AW1354" t="str">
            <v/>
          </cell>
          <cell r="AX1354" t="str">
            <v/>
          </cell>
          <cell r="AY1354" t="str">
            <v/>
          </cell>
          <cell r="AZ1354" t="str">
            <v/>
          </cell>
          <cell r="BA1354" t="str">
            <v/>
          </cell>
          <cell r="BB1354" t="str">
            <v/>
          </cell>
          <cell r="BC1354" t="str">
            <v/>
          </cell>
        </row>
        <row r="1355">
          <cell r="B1355" t="str">
            <v>XTCJC - Sea</v>
          </cell>
          <cell r="C1355">
            <v>0</v>
          </cell>
          <cell r="D1355">
            <v>0</v>
          </cell>
          <cell r="E1355">
            <v>0</v>
          </cell>
          <cell r="F1355">
            <v>0</v>
          </cell>
          <cell r="G1355">
            <v>0</v>
          </cell>
          <cell r="H1355">
            <v>0</v>
          </cell>
          <cell r="I1355">
            <v>0</v>
          </cell>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0</v>
          </cell>
          <cell r="AC1355">
            <v>0</v>
          </cell>
          <cell r="AD1355">
            <v>0</v>
          </cell>
          <cell r="AE1355">
            <v>0</v>
          </cell>
          <cell r="AF1355">
            <v>0</v>
          </cell>
          <cell r="AG1355">
            <v>0</v>
          </cell>
          <cell r="AH1355" t="str">
            <v/>
          </cell>
          <cell r="AI1355" t="str">
            <v/>
          </cell>
          <cell r="AJ1355" t="str">
            <v/>
          </cell>
          <cell r="AK1355" t="str">
            <v/>
          </cell>
          <cell r="AL1355" t="str">
            <v/>
          </cell>
          <cell r="AM1355" t="str">
            <v/>
          </cell>
          <cell r="AN1355" t="str">
            <v/>
          </cell>
          <cell r="AO1355" t="str">
            <v/>
          </cell>
          <cell r="AP1355" t="str">
            <v/>
          </cell>
          <cell r="AQ1355" t="str">
            <v/>
          </cell>
          <cell r="AR1355" t="str">
            <v/>
          </cell>
          <cell r="AS1355" t="str">
            <v/>
          </cell>
          <cell r="AT1355" t="str">
            <v/>
          </cell>
          <cell r="AU1355" t="str">
            <v/>
          </cell>
          <cell r="AV1355" t="str">
            <v/>
          </cell>
          <cell r="AW1355" t="str">
            <v/>
          </cell>
          <cell r="AX1355" t="str">
            <v/>
          </cell>
          <cell r="AY1355" t="str">
            <v/>
          </cell>
          <cell r="AZ1355" t="str">
            <v/>
          </cell>
          <cell r="BA1355" t="str">
            <v/>
          </cell>
          <cell r="BB1355" t="str">
            <v/>
          </cell>
          <cell r="BC1355" t="str">
            <v/>
          </cell>
        </row>
        <row r="1356">
          <cell r="B1356" t="str">
            <v>XTDSC - Air</v>
          </cell>
          <cell r="C1356">
            <v>0</v>
          </cell>
          <cell r="D1356">
            <v>0</v>
          </cell>
          <cell r="E1356">
            <v>0</v>
          </cell>
          <cell r="F1356">
            <v>0</v>
          </cell>
          <cell r="G1356">
            <v>0</v>
          </cell>
          <cell r="H1356">
            <v>0</v>
          </cell>
          <cell r="I1356">
            <v>0</v>
          </cell>
          <cell r="J1356">
            <v>0</v>
          </cell>
          <cell r="K1356">
            <v>0</v>
          </cell>
          <cell r="L1356">
            <v>0</v>
          </cell>
          <cell r="M1356">
            <v>0</v>
          </cell>
          <cell r="N1356">
            <v>0</v>
          </cell>
          <cell r="O1356">
            <v>0</v>
          </cell>
          <cell r="P1356">
            <v>0</v>
          </cell>
          <cell r="Q1356">
            <v>0</v>
          </cell>
          <cell r="R1356">
            <v>0</v>
          </cell>
          <cell r="S1356">
            <v>0</v>
          </cell>
          <cell r="T1356">
            <v>0</v>
          </cell>
          <cell r="U1356">
            <v>0</v>
          </cell>
          <cell r="V1356">
            <v>0</v>
          </cell>
          <cell r="W1356">
            <v>0</v>
          </cell>
          <cell r="X1356">
            <v>0</v>
          </cell>
          <cell r="Y1356">
            <v>0</v>
          </cell>
          <cell r="Z1356">
            <v>0</v>
          </cell>
          <cell r="AA1356">
            <v>0</v>
          </cell>
          <cell r="AB1356">
            <v>0</v>
          </cell>
          <cell r="AC1356">
            <v>0</v>
          </cell>
          <cell r="AD1356">
            <v>0</v>
          </cell>
          <cell r="AE1356">
            <v>0</v>
          </cell>
          <cell r="AF1356">
            <v>0</v>
          </cell>
          <cell r="AG1356">
            <v>0</v>
          </cell>
          <cell r="AH1356" t="str">
            <v/>
          </cell>
          <cell r="AI1356" t="str">
            <v/>
          </cell>
          <cell r="AJ1356" t="str">
            <v/>
          </cell>
          <cell r="AK1356" t="str">
            <v/>
          </cell>
          <cell r="AL1356" t="str">
            <v/>
          </cell>
          <cell r="AM1356" t="str">
            <v/>
          </cell>
          <cell r="AN1356" t="str">
            <v/>
          </cell>
          <cell r="AO1356" t="str">
            <v/>
          </cell>
          <cell r="AP1356" t="str">
            <v/>
          </cell>
          <cell r="AQ1356" t="str">
            <v/>
          </cell>
          <cell r="AR1356" t="str">
            <v/>
          </cell>
          <cell r="AS1356" t="str">
            <v/>
          </cell>
          <cell r="AT1356" t="str">
            <v/>
          </cell>
          <cell r="AU1356" t="str">
            <v/>
          </cell>
          <cell r="AV1356" t="str">
            <v/>
          </cell>
          <cell r="AW1356" t="str">
            <v/>
          </cell>
          <cell r="AX1356" t="str">
            <v/>
          </cell>
          <cell r="AY1356" t="str">
            <v/>
          </cell>
          <cell r="AZ1356" t="str">
            <v/>
          </cell>
          <cell r="BA1356" t="str">
            <v/>
          </cell>
          <cell r="BB1356" t="str">
            <v/>
          </cell>
          <cell r="BC1356" t="str">
            <v/>
          </cell>
        </row>
        <row r="1357">
          <cell r="B1357" t="str">
            <v>XTDSC - Sea</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cell r="S1357">
            <v>0</v>
          </cell>
          <cell r="T1357">
            <v>0</v>
          </cell>
          <cell r="U1357">
            <v>0</v>
          </cell>
          <cell r="V1357">
            <v>0</v>
          </cell>
          <cell r="W1357">
            <v>0</v>
          </cell>
          <cell r="X1357">
            <v>0</v>
          </cell>
          <cell r="Y1357">
            <v>0</v>
          </cell>
          <cell r="Z1357">
            <v>0</v>
          </cell>
          <cell r="AA1357">
            <v>0</v>
          </cell>
          <cell r="AB1357">
            <v>0</v>
          </cell>
          <cell r="AC1357">
            <v>0</v>
          </cell>
          <cell r="AD1357">
            <v>0</v>
          </cell>
          <cell r="AE1357">
            <v>0</v>
          </cell>
          <cell r="AF1357">
            <v>0</v>
          </cell>
          <cell r="AG1357">
            <v>0</v>
          </cell>
          <cell r="AH1357" t="str">
            <v/>
          </cell>
          <cell r="AI1357" t="str">
            <v/>
          </cell>
          <cell r="AJ1357" t="str">
            <v/>
          </cell>
          <cell r="AK1357" t="str">
            <v/>
          </cell>
          <cell r="AL1357" t="str">
            <v/>
          </cell>
          <cell r="AM1357" t="str">
            <v/>
          </cell>
          <cell r="AN1357" t="str">
            <v/>
          </cell>
          <cell r="AO1357" t="str">
            <v/>
          </cell>
          <cell r="AP1357" t="str">
            <v/>
          </cell>
          <cell r="AQ1357" t="str">
            <v/>
          </cell>
          <cell r="AR1357" t="str">
            <v/>
          </cell>
          <cell r="AS1357" t="str">
            <v/>
          </cell>
          <cell r="AT1357" t="str">
            <v/>
          </cell>
          <cell r="AU1357" t="str">
            <v/>
          </cell>
          <cell r="AV1357" t="str">
            <v/>
          </cell>
          <cell r="AW1357" t="str">
            <v/>
          </cell>
          <cell r="AX1357" t="str">
            <v/>
          </cell>
          <cell r="AY1357" t="str">
            <v/>
          </cell>
          <cell r="AZ1357" t="str">
            <v/>
          </cell>
          <cell r="BA1357" t="str">
            <v/>
          </cell>
          <cell r="BB1357" t="str">
            <v/>
          </cell>
          <cell r="BC1357" t="str">
            <v/>
          </cell>
        </row>
        <row r="1358">
          <cell r="B1358" t="str">
            <v>XTEPG - Air</v>
          </cell>
          <cell r="C1358">
            <v>0</v>
          </cell>
          <cell r="D1358">
            <v>0</v>
          </cell>
          <cell r="E1358">
            <v>0</v>
          </cell>
          <cell r="F1358">
            <v>0</v>
          </cell>
          <cell r="G1358">
            <v>0</v>
          </cell>
          <cell r="H1358">
            <v>0</v>
          </cell>
          <cell r="I1358">
            <v>0</v>
          </cell>
          <cell r="J1358">
            <v>0</v>
          </cell>
          <cell r="K1358">
            <v>0</v>
          </cell>
          <cell r="L1358">
            <v>0</v>
          </cell>
          <cell r="M1358">
            <v>0</v>
          </cell>
          <cell r="N1358">
            <v>0</v>
          </cell>
          <cell r="O1358">
            <v>0</v>
          </cell>
          <cell r="P1358">
            <v>0</v>
          </cell>
          <cell r="Q1358">
            <v>0</v>
          </cell>
          <cell r="R1358">
            <v>0</v>
          </cell>
          <cell r="S1358">
            <v>0</v>
          </cell>
          <cell r="T1358">
            <v>0</v>
          </cell>
          <cell r="U1358">
            <v>0</v>
          </cell>
          <cell r="V1358">
            <v>0</v>
          </cell>
          <cell r="W1358">
            <v>0</v>
          </cell>
          <cell r="X1358">
            <v>0</v>
          </cell>
          <cell r="Y1358">
            <v>0</v>
          </cell>
          <cell r="Z1358">
            <v>0</v>
          </cell>
          <cell r="AA1358">
            <v>0</v>
          </cell>
          <cell r="AB1358">
            <v>0</v>
          </cell>
          <cell r="AC1358">
            <v>0</v>
          </cell>
          <cell r="AD1358">
            <v>0</v>
          </cell>
          <cell r="AE1358">
            <v>0</v>
          </cell>
          <cell r="AF1358">
            <v>0</v>
          </cell>
          <cell r="AG1358">
            <v>0</v>
          </cell>
          <cell r="AH1358" t="str">
            <v/>
          </cell>
          <cell r="AI1358" t="str">
            <v/>
          </cell>
          <cell r="AJ1358" t="str">
            <v/>
          </cell>
          <cell r="AK1358" t="str">
            <v/>
          </cell>
          <cell r="AL1358" t="str">
            <v/>
          </cell>
          <cell r="AM1358" t="str">
            <v/>
          </cell>
          <cell r="AN1358" t="str">
            <v/>
          </cell>
          <cell r="AO1358" t="str">
            <v/>
          </cell>
          <cell r="AP1358" t="str">
            <v/>
          </cell>
          <cell r="AQ1358" t="str">
            <v/>
          </cell>
          <cell r="AR1358" t="str">
            <v/>
          </cell>
          <cell r="AS1358" t="str">
            <v/>
          </cell>
          <cell r="AT1358" t="str">
            <v/>
          </cell>
          <cell r="AU1358" t="str">
            <v/>
          </cell>
          <cell r="AV1358" t="str">
            <v/>
          </cell>
          <cell r="AW1358" t="str">
            <v/>
          </cell>
          <cell r="AX1358" t="str">
            <v/>
          </cell>
          <cell r="AY1358" t="str">
            <v/>
          </cell>
          <cell r="AZ1358" t="str">
            <v/>
          </cell>
          <cell r="BA1358" t="str">
            <v/>
          </cell>
          <cell r="BB1358" t="str">
            <v/>
          </cell>
          <cell r="BC1358" t="str">
            <v/>
          </cell>
        </row>
        <row r="1359">
          <cell r="B1359" t="str">
            <v>XTEPG - Sea</v>
          </cell>
          <cell r="C1359">
            <v>0</v>
          </cell>
          <cell r="D1359">
            <v>0</v>
          </cell>
          <cell r="E1359">
            <v>0</v>
          </cell>
          <cell r="F1359">
            <v>0</v>
          </cell>
          <cell r="G1359">
            <v>0</v>
          </cell>
          <cell r="H1359">
            <v>0</v>
          </cell>
          <cell r="I1359">
            <v>0</v>
          </cell>
          <cell r="J1359">
            <v>0</v>
          </cell>
          <cell r="K1359">
            <v>0</v>
          </cell>
          <cell r="L1359">
            <v>0</v>
          </cell>
          <cell r="M1359">
            <v>0</v>
          </cell>
          <cell r="N1359">
            <v>0</v>
          </cell>
          <cell r="O1359">
            <v>0</v>
          </cell>
          <cell r="P1359">
            <v>0</v>
          </cell>
          <cell r="Q1359">
            <v>0</v>
          </cell>
          <cell r="R1359">
            <v>0</v>
          </cell>
          <cell r="S1359">
            <v>0</v>
          </cell>
          <cell r="T1359">
            <v>0</v>
          </cell>
          <cell r="U1359">
            <v>0</v>
          </cell>
          <cell r="V1359">
            <v>0</v>
          </cell>
          <cell r="W1359">
            <v>0</v>
          </cell>
          <cell r="X1359">
            <v>0</v>
          </cell>
          <cell r="Y1359">
            <v>0</v>
          </cell>
          <cell r="Z1359">
            <v>0</v>
          </cell>
          <cell r="AA1359">
            <v>0</v>
          </cell>
          <cell r="AB1359">
            <v>0</v>
          </cell>
          <cell r="AC1359">
            <v>0</v>
          </cell>
          <cell r="AD1359">
            <v>0</v>
          </cell>
          <cell r="AE1359">
            <v>0</v>
          </cell>
          <cell r="AF1359">
            <v>0</v>
          </cell>
          <cell r="AG1359">
            <v>0</v>
          </cell>
          <cell r="AH1359" t="str">
            <v/>
          </cell>
          <cell r="AI1359" t="str">
            <v/>
          </cell>
          <cell r="AJ1359" t="str">
            <v/>
          </cell>
          <cell r="AK1359" t="str">
            <v/>
          </cell>
          <cell r="AL1359" t="str">
            <v/>
          </cell>
          <cell r="AM1359" t="str">
            <v/>
          </cell>
          <cell r="AN1359" t="str">
            <v/>
          </cell>
          <cell r="AO1359" t="str">
            <v/>
          </cell>
          <cell r="AP1359" t="str">
            <v/>
          </cell>
          <cell r="AQ1359" t="str">
            <v/>
          </cell>
          <cell r="AR1359" t="str">
            <v/>
          </cell>
          <cell r="AS1359" t="str">
            <v/>
          </cell>
          <cell r="AT1359" t="str">
            <v/>
          </cell>
          <cell r="AU1359" t="str">
            <v/>
          </cell>
          <cell r="AV1359" t="str">
            <v/>
          </cell>
          <cell r="AW1359" t="str">
            <v/>
          </cell>
          <cell r="AX1359" t="str">
            <v/>
          </cell>
          <cell r="AY1359" t="str">
            <v/>
          </cell>
          <cell r="AZ1359" t="str">
            <v/>
          </cell>
          <cell r="BA1359" t="str">
            <v/>
          </cell>
          <cell r="BB1359" t="str">
            <v/>
          </cell>
          <cell r="BC1359" t="str">
            <v/>
          </cell>
        </row>
        <row r="1360">
          <cell r="B1360" t="str">
            <v>XTHAR - Air</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cell r="S1360">
            <v>0</v>
          </cell>
          <cell r="T1360">
            <v>0</v>
          </cell>
          <cell r="U1360">
            <v>0</v>
          </cell>
          <cell r="V1360">
            <v>0</v>
          </cell>
          <cell r="W1360">
            <v>0</v>
          </cell>
          <cell r="X1360">
            <v>0</v>
          </cell>
          <cell r="Y1360">
            <v>0</v>
          </cell>
          <cell r="Z1360">
            <v>0</v>
          </cell>
          <cell r="AA1360">
            <v>0</v>
          </cell>
          <cell r="AB1360">
            <v>0</v>
          </cell>
          <cell r="AC1360">
            <v>0</v>
          </cell>
          <cell r="AD1360">
            <v>0</v>
          </cell>
          <cell r="AE1360">
            <v>0</v>
          </cell>
          <cell r="AF1360">
            <v>0</v>
          </cell>
          <cell r="AG1360">
            <v>0</v>
          </cell>
          <cell r="AH1360" t="str">
            <v/>
          </cell>
          <cell r="AI1360" t="str">
            <v/>
          </cell>
          <cell r="AJ1360" t="str">
            <v/>
          </cell>
          <cell r="AK1360" t="str">
            <v/>
          </cell>
          <cell r="AL1360" t="str">
            <v/>
          </cell>
          <cell r="AM1360" t="str">
            <v/>
          </cell>
          <cell r="AN1360" t="str">
            <v/>
          </cell>
          <cell r="AO1360" t="str">
            <v/>
          </cell>
          <cell r="AP1360" t="str">
            <v/>
          </cell>
          <cell r="AQ1360" t="str">
            <v/>
          </cell>
          <cell r="AR1360" t="str">
            <v/>
          </cell>
          <cell r="AS1360" t="str">
            <v/>
          </cell>
          <cell r="AT1360" t="str">
            <v/>
          </cell>
          <cell r="AU1360" t="str">
            <v/>
          </cell>
          <cell r="AV1360" t="str">
            <v/>
          </cell>
          <cell r="AW1360" t="str">
            <v/>
          </cell>
          <cell r="AX1360" t="str">
            <v/>
          </cell>
          <cell r="AY1360" t="str">
            <v/>
          </cell>
          <cell r="AZ1360" t="str">
            <v/>
          </cell>
          <cell r="BA1360" t="str">
            <v/>
          </cell>
          <cell r="BB1360" t="str">
            <v/>
          </cell>
          <cell r="BC1360" t="str">
            <v/>
          </cell>
        </row>
        <row r="1361">
          <cell r="B1361" t="str">
            <v>XTHAR - Sea</v>
          </cell>
          <cell r="C1361">
            <v>0</v>
          </cell>
          <cell r="D1361">
            <v>0</v>
          </cell>
          <cell r="E1361">
            <v>0</v>
          </cell>
          <cell r="F1361">
            <v>0</v>
          </cell>
          <cell r="G1361">
            <v>0</v>
          </cell>
          <cell r="H1361">
            <v>0</v>
          </cell>
          <cell r="I1361">
            <v>0</v>
          </cell>
          <cell r="J1361">
            <v>0</v>
          </cell>
          <cell r="K1361">
            <v>0</v>
          </cell>
          <cell r="L1361">
            <v>0</v>
          </cell>
          <cell r="M1361">
            <v>0</v>
          </cell>
          <cell r="N1361">
            <v>0</v>
          </cell>
          <cell r="O1361">
            <v>0</v>
          </cell>
          <cell r="P1361">
            <v>0</v>
          </cell>
          <cell r="Q1361">
            <v>0</v>
          </cell>
          <cell r="R1361">
            <v>0</v>
          </cell>
          <cell r="S1361">
            <v>0</v>
          </cell>
          <cell r="T1361">
            <v>0</v>
          </cell>
          <cell r="U1361">
            <v>0</v>
          </cell>
          <cell r="V1361">
            <v>0</v>
          </cell>
          <cell r="W1361">
            <v>0</v>
          </cell>
          <cell r="X1361">
            <v>0</v>
          </cell>
          <cell r="Y1361">
            <v>0</v>
          </cell>
          <cell r="Z1361">
            <v>0</v>
          </cell>
          <cell r="AA1361">
            <v>0</v>
          </cell>
          <cell r="AB1361">
            <v>0</v>
          </cell>
          <cell r="AC1361">
            <v>0</v>
          </cell>
          <cell r="AD1361">
            <v>0</v>
          </cell>
          <cell r="AE1361">
            <v>0</v>
          </cell>
          <cell r="AF1361">
            <v>0</v>
          </cell>
          <cell r="AG1361">
            <v>0</v>
          </cell>
          <cell r="AH1361" t="str">
            <v/>
          </cell>
          <cell r="AI1361" t="str">
            <v/>
          </cell>
          <cell r="AJ1361" t="str">
            <v/>
          </cell>
          <cell r="AK1361" t="str">
            <v/>
          </cell>
          <cell r="AL1361" t="str">
            <v/>
          </cell>
          <cell r="AM1361" t="str">
            <v/>
          </cell>
          <cell r="AN1361" t="str">
            <v/>
          </cell>
          <cell r="AO1361" t="str">
            <v/>
          </cell>
          <cell r="AP1361" t="str">
            <v/>
          </cell>
          <cell r="AQ1361" t="str">
            <v/>
          </cell>
          <cell r="AR1361" t="str">
            <v/>
          </cell>
          <cell r="AS1361" t="str">
            <v/>
          </cell>
          <cell r="AT1361" t="str">
            <v/>
          </cell>
          <cell r="AU1361" t="str">
            <v/>
          </cell>
          <cell r="AV1361" t="str">
            <v/>
          </cell>
          <cell r="AW1361" t="str">
            <v/>
          </cell>
          <cell r="AX1361" t="str">
            <v/>
          </cell>
          <cell r="AY1361" t="str">
            <v/>
          </cell>
          <cell r="AZ1361" t="str">
            <v/>
          </cell>
          <cell r="BA1361" t="str">
            <v/>
          </cell>
          <cell r="BB1361" t="str">
            <v/>
          </cell>
          <cell r="BC1361" t="str">
            <v/>
          </cell>
        </row>
        <row r="1362">
          <cell r="B1362" t="str">
            <v>XTHRY - Air</v>
          </cell>
          <cell r="C1362">
            <v>0</v>
          </cell>
          <cell r="D1362">
            <v>0</v>
          </cell>
          <cell r="E1362">
            <v>0</v>
          </cell>
          <cell r="F1362">
            <v>0</v>
          </cell>
          <cell r="G1362">
            <v>0</v>
          </cell>
          <cell r="H1362">
            <v>0</v>
          </cell>
          <cell r="I1362">
            <v>0</v>
          </cell>
          <cell r="J1362">
            <v>0</v>
          </cell>
          <cell r="K1362">
            <v>0</v>
          </cell>
          <cell r="L1362">
            <v>0</v>
          </cell>
          <cell r="M1362">
            <v>0</v>
          </cell>
          <cell r="N1362">
            <v>0</v>
          </cell>
          <cell r="O1362">
            <v>0</v>
          </cell>
          <cell r="P1362">
            <v>0</v>
          </cell>
          <cell r="Q1362">
            <v>0</v>
          </cell>
          <cell r="R1362">
            <v>0</v>
          </cell>
          <cell r="S1362">
            <v>0</v>
          </cell>
          <cell r="T1362">
            <v>0</v>
          </cell>
          <cell r="U1362">
            <v>0</v>
          </cell>
          <cell r="V1362">
            <v>0</v>
          </cell>
          <cell r="W1362">
            <v>0</v>
          </cell>
          <cell r="X1362">
            <v>0</v>
          </cell>
          <cell r="Y1362">
            <v>0</v>
          </cell>
          <cell r="Z1362">
            <v>0</v>
          </cell>
          <cell r="AA1362">
            <v>0</v>
          </cell>
          <cell r="AB1362">
            <v>0</v>
          </cell>
          <cell r="AC1362">
            <v>0</v>
          </cell>
          <cell r="AD1362">
            <v>0</v>
          </cell>
          <cell r="AE1362">
            <v>0</v>
          </cell>
          <cell r="AF1362">
            <v>0</v>
          </cell>
          <cell r="AG1362">
            <v>0</v>
          </cell>
          <cell r="AH1362" t="str">
            <v/>
          </cell>
          <cell r="AI1362" t="str">
            <v/>
          </cell>
          <cell r="AJ1362" t="str">
            <v/>
          </cell>
          <cell r="AK1362" t="str">
            <v/>
          </cell>
          <cell r="AL1362" t="str">
            <v/>
          </cell>
          <cell r="AM1362" t="str">
            <v/>
          </cell>
          <cell r="AN1362" t="str">
            <v/>
          </cell>
          <cell r="AO1362" t="str">
            <v/>
          </cell>
          <cell r="AP1362" t="str">
            <v/>
          </cell>
          <cell r="AQ1362" t="str">
            <v/>
          </cell>
          <cell r="AR1362" t="str">
            <v/>
          </cell>
          <cell r="AS1362" t="str">
            <v/>
          </cell>
          <cell r="AT1362" t="str">
            <v/>
          </cell>
          <cell r="AU1362" t="str">
            <v/>
          </cell>
          <cell r="AV1362" t="str">
            <v/>
          </cell>
          <cell r="AW1362" t="str">
            <v/>
          </cell>
          <cell r="AX1362" t="str">
            <v/>
          </cell>
          <cell r="AY1362" t="str">
            <v/>
          </cell>
          <cell r="AZ1362" t="str">
            <v/>
          </cell>
          <cell r="BA1362" t="str">
            <v/>
          </cell>
          <cell r="BB1362" t="str">
            <v/>
          </cell>
          <cell r="BC1362" t="str">
            <v/>
          </cell>
        </row>
        <row r="1363">
          <cell r="B1363" t="str">
            <v>XTHRY - Sea</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cell r="S1363">
            <v>0</v>
          </cell>
          <cell r="T1363">
            <v>0</v>
          </cell>
          <cell r="U1363">
            <v>0</v>
          </cell>
          <cell r="V1363">
            <v>0</v>
          </cell>
          <cell r="W1363">
            <v>0</v>
          </cell>
          <cell r="X1363">
            <v>0</v>
          </cell>
          <cell r="Y1363">
            <v>0</v>
          </cell>
          <cell r="Z1363">
            <v>0</v>
          </cell>
          <cell r="AA1363">
            <v>0</v>
          </cell>
          <cell r="AB1363">
            <v>0</v>
          </cell>
          <cell r="AC1363">
            <v>0</v>
          </cell>
          <cell r="AD1363">
            <v>0</v>
          </cell>
          <cell r="AE1363">
            <v>0</v>
          </cell>
          <cell r="AF1363">
            <v>0</v>
          </cell>
          <cell r="AG1363">
            <v>0</v>
          </cell>
          <cell r="AH1363" t="str">
            <v/>
          </cell>
          <cell r="AI1363" t="str">
            <v/>
          </cell>
          <cell r="AJ1363" t="str">
            <v/>
          </cell>
          <cell r="AK1363" t="str">
            <v/>
          </cell>
          <cell r="AL1363" t="str">
            <v/>
          </cell>
          <cell r="AM1363" t="str">
            <v/>
          </cell>
          <cell r="AN1363" t="str">
            <v/>
          </cell>
          <cell r="AO1363" t="str">
            <v/>
          </cell>
          <cell r="AP1363" t="str">
            <v/>
          </cell>
          <cell r="AQ1363" t="str">
            <v/>
          </cell>
          <cell r="AR1363" t="str">
            <v/>
          </cell>
          <cell r="AS1363" t="str">
            <v/>
          </cell>
          <cell r="AT1363" t="str">
            <v/>
          </cell>
          <cell r="AU1363" t="str">
            <v/>
          </cell>
          <cell r="AV1363" t="str">
            <v/>
          </cell>
          <cell r="AW1363" t="str">
            <v/>
          </cell>
          <cell r="AX1363" t="str">
            <v/>
          </cell>
          <cell r="AY1363" t="str">
            <v/>
          </cell>
          <cell r="AZ1363" t="str">
            <v/>
          </cell>
          <cell r="BA1363" t="str">
            <v/>
          </cell>
          <cell r="BB1363" t="str">
            <v/>
          </cell>
          <cell r="BC1363" t="str">
            <v/>
          </cell>
        </row>
        <row r="1364">
          <cell r="B1364" t="str">
            <v>XTOPC - Air</v>
          </cell>
          <cell r="C1364">
            <v>0</v>
          </cell>
          <cell r="D1364">
            <v>0</v>
          </cell>
          <cell r="E1364">
            <v>0</v>
          </cell>
          <cell r="F1364">
            <v>0</v>
          </cell>
          <cell r="G1364">
            <v>0</v>
          </cell>
          <cell r="H1364">
            <v>0</v>
          </cell>
          <cell r="I1364">
            <v>0</v>
          </cell>
          <cell r="J1364">
            <v>0</v>
          </cell>
          <cell r="K1364">
            <v>0</v>
          </cell>
          <cell r="L1364">
            <v>0</v>
          </cell>
          <cell r="M1364">
            <v>0</v>
          </cell>
          <cell r="N1364">
            <v>0</v>
          </cell>
          <cell r="O1364">
            <v>0</v>
          </cell>
          <cell r="P1364">
            <v>0</v>
          </cell>
          <cell r="Q1364">
            <v>0</v>
          </cell>
          <cell r="R1364">
            <v>0</v>
          </cell>
          <cell r="S1364">
            <v>0</v>
          </cell>
          <cell r="T1364">
            <v>0</v>
          </cell>
          <cell r="U1364">
            <v>0</v>
          </cell>
          <cell r="V1364">
            <v>0</v>
          </cell>
          <cell r="W1364">
            <v>0</v>
          </cell>
          <cell r="X1364">
            <v>0</v>
          </cell>
          <cell r="Y1364">
            <v>0</v>
          </cell>
          <cell r="Z1364">
            <v>0</v>
          </cell>
          <cell r="AA1364">
            <v>0</v>
          </cell>
          <cell r="AB1364">
            <v>0</v>
          </cell>
          <cell r="AC1364">
            <v>0</v>
          </cell>
          <cell r="AD1364">
            <v>0</v>
          </cell>
          <cell r="AE1364">
            <v>0</v>
          </cell>
          <cell r="AF1364">
            <v>0</v>
          </cell>
          <cell r="AG1364">
            <v>0</v>
          </cell>
          <cell r="AH1364" t="str">
            <v/>
          </cell>
          <cell r="AI1364" t="str">
            <v/>
          </cell>
          <cell r="AJ1364" t="str">
            <v/>
          </cell>
          <cell r="AK1364" t="str">
            <v/>
          </cell>
          <cell r="AL1364" t="str">
            <v/>
          </cell>
          <cell r="AM1364" t="str">
            <v/>
          </cell>
          <cell r="AN1364" t="str">
            <v/>
          </cell>
          <cell r="AO1364" t="str">
            <v/>
          </cell>
          <cell r="AP1364" t="str">
            <v/>
          </cell>
          <cell r="AQ1364" t="str">
            <v/>
          </cell>
          <cell r="AR1364" t="str">
            <v/>
          </cell>
          <cell r="AS1364" t="str">
            <v/>
          </cell>
          <cell r="AT1364" t="str">
            <v/>
          </cell>
          <cell r="AU1364" t="str">
            <v/>
          </cell>
          <cell r="AV1364" t="str">
            <v/>
          </cell>
          <cell r="AW1364" t="str">
            <v/>
          </cell>
          <cell r="AX1364" t="str">
            <v/>
          </cell>
          <cell r="AY1364" t="str">
            <v/>
          </cell>
          <cell r="AZ1364" t="str">
            <v/>
          </cell>
          <cell r="BA1364" t="str">
            <v/>
          </cell>
          <cell r="BB1364" t="str">
            <v/>
          </cell>
          <cell r="BC1364" t="str">
            <v/>
          </cell>
        </row>
        <row r="1365">
          <cell r="B1365" t="str">
            <v>XTOPC - Sea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cell r="AF1365">
            <v>0</v>
          </cell>
          <cell r="AG1365">
            <v>0</v>
          </cell>
          <cell r="AH1365" t="str">
            <v/>
          </cell>
          <cell r="AI1365" t="str">
            <v/>
          </cell>
          <cell r="AJ1365" t="str">
            <v/>
          </cell>
          <cell r="AK1365" t="str">
            <v/>
          </cell>
          <cell r="AL1365" t="str">
            <v/>
          </cell>
          <cell r="AM1365" t="str">
            <v/>
          </cell>
          <cell r="AN1365" t="str">
            <v/>
          </cell>
          <cell r="AO1365" t="str">
            <v/>
          </cell>
          <cell r="AP1365" t="str">
            <v/>
          </cell>
          <cell r="AQ1365" t="str">
            <v/>
          </cell>
          <cell r="AR1365" t="str">
            <v/>
          </cell>
          <cell r="AS1365" t="str">
            <v/>
          </cell>
          <cell r="AT1365" t="str">
            <v/>
          </cell>
          <cell r="AU1365" t="str">
            <v/>
          </cell>
          <cell r="AV1365" t="str">
            <v/>
          </cell>
          <cell r="AW1365" t="str">
            <v/>
          </cell>
          <cell r="AX1365" t="str">
            <v/>
          </cell>
          <cell r="AY1365" t="str">
            <v/>
          </cell>
          <cell r="AZ1365" t="str">
            <v/>
          </cell>
          <cell r="BA1365" t="str">
            <v/>
          </cell>
          <cell r="BB1365" t="str">
            <v/>
          </cell>
          <cell r="BC1365" t="str">
            <v/>
          </cell>
        </row>
        <row r="1366">
          <cell r="B1366" t="str">
            <v>XTRDU - Air</v>
          </cell>
          <cell r="C1366">
            <v>0</v>
          </cell>
          <cell r="D1366">
            <v>0</v>
          </cell>
          <cell r="E1366">
            <v>0</v>
          </cell>
          <cell r="F1366">
            <v>0</v>
          </cell>
          <cell r="G1366">
            <v>0</v>
          </cell>
          <cell r="H1366">
            <v>0</v>
          </cell>
          <cell r="I1366">
            <v>0</v>
          </cell>
          <cell r="J1366">
            <v>0</v>
          </cell>
          <cell r="K1366">
            <v>0</v>
          </cell>
          <cell r="L1366">
            <v>0</v>
          </cell>
          <cell r="M1366">
            <v>0</v>
          </cell>
          <cell r="N1366">
            <v>0</v>
          </cell>
          <cell r="O1366">
            <v>0</v>
          </cell>
          <cell r="P1366">
            <v>0</v>
          </cell>
          <cell r="Q1366">
            <v>0</v>
          </cell>
          <cell r="R1366">
            <v>0</v>
          </cell>
          <cell r="S1366">
            <v>0</v>
          </cell>
          <cell r="T1366">
            <v>0</v>
          </cell>
          <cell r="U1366">
            <v>0</v>
          </cell>
          <cell r="V1366">
            <v>0</v>
          </cell>
          <cell r="W1366">
            <v>0</v>
          </cell>
          <cell r="X1366">
            <v>0</v>
          </cell>
          <cell r="Y1366">
            <v>0</v>
          </cell>
          <cell r="Z1366">
            <v>0</v>
          </cell>
          <cell r="AA1366">
            <v>0</v>
          </cell>
          <cell r="AB1366">
            <v>0</v>
          </cell>
          <cell r="AC1366">
            <v>0</v>
          </cell>
          <cell r="AD1366">
            <v>0</v>
          </cell>
          <cell r="AE1366">
            <v>0</v>
          </cell>
          <cell r="AF1366">
            <v>0</v>
          </cell>
          <cell r="AG1366">
            <v>0</v>
          </cell>
          <cell r="AH1366" t="str">
            <v/>
          </cell>
          <cell r="AI1366" t="str">
            <v/>
          </cell>
          <cell r="AJ1366" t="str">
            <v/>
          </cell>
          <cell r="AK1366" t="str">
            <v/>
          </cell>
          <cell r="AL1366" t="str">
            <v/>
          </cell>
          <cell r="AM1366" t="str">
            <v/>
          </cell>
          <cell r="AN1366" t="str">
            <v/>
          </cell>
          <cell r="AO1366" t="str">
            <v/>
          </cell>
          <cell r="AP1366" t="str">
            <v/>
          </cell>
          <cell r="AQ1366" t="str">
            <v/>
          </cell>
          <cell r="AR1366" t="str">
            <v/>
          </cell>
          <cell r="AS1366" t="str">
            <v/>
          </cell>
          <cell r="AT1366" t="str">
            <v/>
          </cell>
          <cell r="AU1366" t="str">
            <v/>
          </cell>
          <cell r="AV1366" t="str">
            <v/>
          </cell>
          <cell r="AW1366" t="str">
            <v/>
          </cell>
          <cell r="AX1366" t="str">
            <v/>
          </cell>
          <cell r="AY1366" t="str">
            <v/>
          </cell>
          <cell r="AZ1366" t="str">
            <v/>
          </cell>
          <cell r="BA1366" t="str">
            <v/>
          </cell>
          <cell r="BB1366" t="str">
            <v/>
          </cell>
          <cell r="BC1366" t="str">
            <v/>
          </cell>
        </row>
        <row r="1367">
          <cell r="B1367" t="str">
            <v>XTRDU - Sea</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cell r="S1367">
            <v>0</v>
          </cell>
          <cell r="T1367">
            <v>0</v>
          </cell>
          <cell r="U1367">
            <v>0</v>
          </cell>
          <cell r="V1367">
            <v>0</v>
          </cell>
          <cell r="W1367">
            <v>0</v>
          </cell>
          <cell r="X1367">
            <v>0</v>
          </cell>
          <cell r="Y1367">
            <v>0</v>
          </cell>
          <cell r="Z1367">
            <v>0</v>
          </cell>
          <cell r="AA1367">
            <v>0</v>
          </cell>
          <cell r="AB1367">
            <v>0</v>
          </cell>
          <cell r="AC1367">
            <v>0</v>
          </cell>
          <cell r="AD1367">
            <v>0</v>
          </cell>
          <cell r="AE1367">
            <v>0</v>
          </cell>
          <cell r="AF1367">
            <v>0</v>
          </cell>
          <cell r="AG1367">
            <v>0</v>
          </cell>
          <cell r="AH1367" t="str">
            <v/>
          </cell>
          <cell r="AI1367" t="str">
            <v/>
          </cell>
          <cell r="AJ1367" t="str">
            <v/>
          </cell>
          <cell r="AK1367" t="str">
            <v/>
          </cell>
          <cell r="AL1367" t="str">
            <v/>
          </cell>
          <cell r="AM1367" t="str">
            <v/>
          </cell>
          <cell r="AN1367" t="str">
            <v/>
          </cell>
          <cell r="AO1367" t="str">
            <v/>
          </cell>
          <cell r="AP1367" t="str">
            <v/>
          </cell>
          <cell r="AQ1367" t="str">
            <v/>
          </cell>
          <cell r="AR1367" t="str">
            <v/>
          </cell>
          <cell r="AS1367" t="str">
            <v/>
          </cell>
          <cell r="AT1367" t="str">
            <v/>
          </cell>
          <cell r="AU1367" t="str">
            <v/>
          </cell>
          <cell r="AV1367" t="str">
            <v/>
          </cell>
          <cell r="AW1367" t="str">
            <v/>
          </cell>
          <cell r="AX1367" t="str">
            <v/>
          </cell>
          <cell r="AY1367" t="str">
            <v/>
          </cell>
          <cell r="AZ1367" t="str">
            <v/>
          </cell>
          <cell r="BA1367" t="str">
            <v/>
          </cell>
          <cell r="BB1367" t="str">
            <v/>
          </cell>
          <cell r="BC1367" t="str">
            <v/>
          </cell>
        </row>
        <row r="1368">
          <cell r="B1368" t="str">
            <v>XTSLK - Air</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cell r="S1368">
            <v>0</v>
          </cell>
          <cell r="T1368">
            <v>0</v>
          </cell>
          <cell r="U1368">
            <v>0</v>
          </cell>
          <cell r="V1368">
            <v>0</v>
          </cell>
          <cell r="W1368">
            <v>0</v>
          </cell>
          <cell r="X1368">
            <v>0</v>
          </cell>
          <cell r="Y1368">
            <v>0</v>
          </cell>
          <cell r="Z1368">
            <v>0</v>
          </cell>
          <cell r="AA1368">
            <v>0</v>
          </cell>
          <cell r="AB1368">
            <v>0</v>
          </cell>
          <cell r="AC1368">
            <v>0</v>
          </cell>
          <cell r="AD1368">
            <v>0</v>
          </cell>
          <cell r="AE1368">
            <v>0</v>
          </cell>
          <cell r="AF1368">
            <v>0</v>
          </cell>
          <cell r="AG1368">
            <v>0</v>
          </cell>
          <cell r="AH1368" t="str">
            <v/>
          </cell>
          <cell r="AI1368" t="str">
            <v/>
          </cell>
          <cell r="AJ1368" t="str">
            <v/>
          </cell>
          <cell r="AK1368" t="str">
            <v/>
          </cell>
          <cell r="AL1368" t="str">
            <v/>
          </cell>
          <cell r="AM1368" t="str">
            <v/>
          </cell>
          <cell r="AN1368" t="str">
            <v/>
          </cell>
          <cell r="AO1368" t="str">
            <v/>
          </cell>
          <cell r="AP1368" t="str">
            <v/>
          </cell>
          <cell r="AQ1368" t="str">
            <v/>
          </cell>
          <cell r="AR1368" t="str">
            <v/>
          </cell>
          <cell r="AS1368" t="str">
            <v/>
          </cell>
          <cell r="AT1368" t="str">
            <v/>
          </cell>
          <cell r="AU1368" t="str">
            <v/>
          </cell>
          <cell r="AV1368" t="str">
            <v/>
          </cell>
          <cell r="AW1368" t="str">
            <v/>
          </cell>
          <cell r="AX1368" t="str">
            <v/>
          </cell>
          <cell r="AY1368" t="str">
            <v/>
          </cell>
          <cell r="AZ1368" t="str">
            <v/>
          </cell>
          <cell r="BA1368" t="str">
            <v/>
          </cell>
          <cell r="BB1368" t="str">
            <v/>
          </cell>
          <cell r="BC1368" t="str">
            <v/>
          </cell>
        </row>
        <row r="1369">
          <cell r="B1369" t="str">
            <v>XTSLK - Sea</v>
          </cell>
          <cell r="C1369">
            <v>0</v>
          </cell>
          <cell r="D1369">
            <v>0</v>
          </cell>
          <cell r="E1369">
            <v>0</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cell r="AF1369">
            <v>0</v>
          </cell>
          <cell r="AG1369">
            <v>0</v>
          </cell>
          <cell r="AH1369" t="str">
            <v/>
          </cell>
          <cell r="AI1369" t="str">
            <v/>
          </cell>
          <cell r="AJ1369" t="str">
            <v/>
          </cell>
          <cell r="AK1369" t="str">
            <v/>
          </cell>
          <cell r="AL1369" t="str">
            <v/>
          </cell>
          <cell r="AM1369" t="str">
            <v/>
          </cell>
          <cell r="AN1369" t="str">
            <v/>
          </cell>
          <cell r="AO1369" t="str">
            <v/>
          </cell>
          <cell r="AP1369" t="str">
            <v/>
          </cell>
          <cell r="AQ1369" t="str">
            <v/>
          </cell>
          <cell r="AR1369" t="str">
            <v/>
          </cell>
          <cell r="AS1369" t="str">
            <v/>
          </cell>
          <cell r="AT1369" t="str">
            <v/>
          </cell>
          <cell r="AU1369" t="str">
            <v/>
          </cell>
          <cell r="AV1369" t="str">
            <v/>
          </cell>
          <cell r="AW1369" t="str">
            <v/>
          </cell>
          <cell r="AX1369" t="str">
            <v/>
          </cell>
          <cell r="AY1369" t="str">
            <v/>
          </cell>
          <cell r="AZ1369" t="str">
            <v/>
          </cell>
          <cell r="BA1369" t="str">
            <v/>
          </cell>
          <cell r="BB1369" t="str">
            <v/>
          </cell>
          <cell r="BC1369" t="str">
            <v/>
          </cell>
        </row>
        <row r="1370">
          <cell r="B1370" t="str">
            <v>XTSUW - Air</v>
          </cell>
          <cell r="C1370">
            <v>0</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cell r="AF1370">
            <v>0</v>
          </cell>
          <cell r="AG1370">
            <v>0</v>
          </cell>
          <cell r="AH1370" t="str">
            <v/>
          </cell>
          <cell r="AI1370" t="str">
            <v/>
          </cell>
          <cell r="AJ1370" t="str">
            <v/>
          </cell>
          <cell r="AK1370" t="str">
            <v/>
          </cell>
          <cell r="AL1370" t="str">
            <v/>
          </cell>
          <cell r="AM1370" t="str">
            <v/>
          </cell>
          <cell r="AN1370" t="str">
            <v/>
          </cell>
          <cell r="AO1370" t="str">
            <v/>
          </cell>
          <cell r="AP1370" t="str">
            <v/>
          </cell>
          <cell r="AQ1370" t="str">
            <v/>
          </cell>
          <cell r="AR1370" t="str">
            <v/>
          </cell>
          <cell r="AS1370" t="str">
            <v/>
          </cell>
          <cell r="AT1370" t="str">
            <v/>
          </cell>
          <cell r="AU1370" t="str">
            <v/>
          </cell>
          <cell r="AV1370" t="str">
            <v/>
          </cell>
          <cell r="AW1370" t="str">
            <v/>
          </cell>
          <cell r="AX1370" t="str">
            <v/>
          </cell>
          <cell r="AY1370" t="str">
            <v/>
          </cell>
          <cell r="AZ1370" t="str">
            <v/>
          </cell>
          <cell r="BA1370" t="str">
            <v/>
          </cell>
          <cell r="BB1370" t="str">
            <v/>
          </cell>
          <cell r="BC1370" t="str">
            <v/>
          </cell>
        </row>
        <row r="1371">
          <cell r="B1371" t="str">
            <v>XTSUW - Sea</v>
          </cell>
          <cell r="C1371">
            <v>0</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cell r="AF1371">
            <v>0</v>
          </cell>
          <cell r="AG1371">
            <v>0</v>
          </cell>
          <cell r="AH1371" t="str">
            <v/>
          </cell>
          <cell r="AI1371" t="str">
            <v/>
          </cell>
          <cell r="AJ1371" t="str">
            <v/>
          </cell>
          <cell r="AK1371" t="str">
            <v/>
          </cell>
          <cell r="AL1371" t="str">
            <v/>
          </cell>
          <cell r="AM1371" t="str">
            <v/>
          </cell>
          <cell r="AN1371" t="str">
            <v/>
          </cell>
          <cell r="AO1371" t="str">
            <v/>
          </cell>
          <cell r="AP1371" t="str">
            <v/>
          </cell>
          <cell r="AQ1371" t="str">
            <v/>
          </cell>
          <cell r="AR1371" t="str">
            <v/>
          </cell>
          <cell r="AS1371" t="str">
            <v/>
          </cell>
          <cell r="AT1371" t="str">
            <v/>
          </cell>
          <cell r="AU1371" t="str">
            <v/>
          </cell>
          <cell r="AV1371" t="str">
            <v/>
          </cell>
          <cell r="AW1371" t="str">
            <v/>
          </cell>
          <cell r="AX1371" t="str">
            <v/>
          </cell>
          <cell r="AY1371" t="str">
            <v/>
          </cell>
          <cell r="AZ1371" t="str">
            <v/>
          </cell>
          <cell r="BA1371" t="str">
            <v/>
          </cell>
          <cell r="BB1371" t="str">
            <v/>
          </cell>
          <cell r="BC1371" t="str">
            <v/>
          </cell>
        </row>
        <row r="1372">
          <cell r="B1372" t="str">
            <v>XTTFE - Air</v>
          </cell>
          <cell r="C1372">
            <v>0</v>
          </cell>
          <cell r="D1372">
            <v>0</v>
          </cell>
          <cell r="E1372">
            <v>0</v>
          </cell>
          <cell r="F1372">
            <v>0</v>
          </cell>
          <cell r="G1372">
            <v>0</v>
          </cell>
          <cell r="H1372">
            <v>0</v>
          </cell>
          <cell r="I1372">
            <v>0</v>
          </cell>
          <cell r="J1372">
            <v>0</v>
          </cell>
          <cell r="K1372">
            <v>0</v>
          </cell>
          <cell r="L1372">
            <v>0</v>
          </cell>
          <cell r="M1372">
            <v>0</v>
          </cell>
          <cell r="N1372">
            <v>0</v>
          </cell>
          <cell r="O1372">
            <v>0</v>
          </cell>
          <cell r="P1372">
            <v>0</v>
          </cell>
          <cell r="Q1372">
            <v>0</v>
          </cell>
          <cell r="R1372">
            <v>0</v>
          </cell>
          <cell r="S1372">
            <v>0</v>
          </cell>
          <cell r="T1372">
            <v>0</v>
          </cell>
          <cell r="U1372">
            <v>0</v>
          </cell>
          <cell r="V1372">
            <v>0</v>
          </cell>
          <cell r="W1372">
            <v>0</v>
          </cell>
          <cell r="X1372">
            <v>0</v>
          </cell>
          <cell r="Y1372">
            <v>0</v>
          </cell>
          <cell r="Z1372">
            <v>0</v>
          </cell>
          <cell r="AA1372">
            <v>0</v>
          </cell>
          <cell r="AB1372">
            <v>0</v>
          </cell>
          <cell r="AC1372">
            <v>0</v>
          </cell>
          <cell r="AD1372">
            <v>0</v>
          </cell>
          <cell r="AE1372">
            <v>0</v>
          </cell>
          <cell r="AF1372">
            <v>0</v>
          </cell>
          <cell r="AG1372">
            <v>0</v>
          </cell>
          <cell r="AH1372" t="str">
            <v/>
          </cell>
          <cell r="AI1372" t="str">
            <v/>
          </cell>
          <cell r="AJ1372" t="str">
            <v/>
          </cell>
          <cell r="AK1372" t="str">
            <v/>
          </cell>
          <cell r="AL1372" t="str">
            <v/>
          </cell>
          <cell r="AM1372" t="str">
            <v/>
          </cell>
          <cell r="AN1372" t="str">
            <v/>
          </cell>
          <cell r="AO1372" t="str">
            <v/>
          </cell>
          <cell r="AP1372" t="str">
            <v/>
          </cell>
          <cell r="AQ1372" t="str">
            <v/>
          </cell>
          <cell r="AR1372" t="str">
            <v/>
          </cell>
          <cell r="AS1372" t="str">
            <v/>
          </cell>
          <cell r="AT1372" t="str">
            <v/>
          </cell>
          <cell r="AU1372" t="str">
            <v/>
          </cell>
          <cell r="AV1372" t="str">
            <v/>
          </cell>
          <cell r="AW1372" t="str">
            <v/>
          </cell>
          <cell r="AX1372" t="str">
            <v/>
          </cell>
          <cell r="AY1372" t="str">
            <v/>
          </cell>
          <cell r="AZ1372" t="str">
            <v/>
          </cell>
          <cell r="BA1372" t="str">
            <v/>
          </cell>
          <cell r="BB1372" t="str">
            <v/>
          </cell>
          <cell r="BC1372" t="str">
            <v/>
          </cell>
        </row>
        <row r="1373">
          <cell r="B1373" t="str">
            <v>XTTFE - Sea</v>
          </cell>
          <cell r="C1373">
            <v>0</v>
          </cell>
          <cell r="D1373">
            <v>0</v>
          </cell>
          <cell r="E1373">
            <v>0</v>
          </cell>
          <cell r="F1373">
            <v>0</v>
          </cell>
          <cell r="G1373">
            <v>0</v>
          </cell>
          <cell r="H1373">
            <v>0</v>
          </cell>
          <cell r="I1373">
            <v>0</v>
          </cell>
          <cell r="J1373">
            <v>0</v>
          </cell>
          <cell r="K1373">
            <v>0</v>
          </cell>
          <cell r="L1373">
            <v>0</v>
          </cell>
          <cell r="M1373">
            <v>0</v>
          </cell>
          <cell r="N1373">
            <v>0</v>
          </cell>
          <cell r="O1373">
            <v>0</v>
          </cell>
          <cell r="P1373">
            <v>0</v>
          </cell>
          <cell r="Q1373">
            <v>0</v>
          </cell>
          <cell r="R1373">
            <v>0</v>
          </cell>
          <cell r="S1373">
            <v>0</v>
          </cell>
          <cell r="T1373">
            <v>0</v>
          </cell>
          <cell r="U1373">
            <v>0</v>
          </cell>
          <cell r="V1373">
            <v>0</v>
          </cell>
          <cell r="W1373">
            <v>0</v>
          </cell>
          <cell r="X1373">
            <v>0</v>
          </cell>
          <cell r="Y1373">
            <v>0</v>
          </cell>
          <cell r="Z1373">
            <v>0</v>
          </cell>
          <cell r="AA1373">
            <v>0</v>
          </cell>
          <cell r="AB1373">
            <v>0</v>
          </cell>
          <cell r="AC1373">
            <v>0</v>
          </cell>
          <cell r="AD1373">
            <v>0</v>
          </cell>
          <cell r="AE1373">
            <v>0</v>
          </cell>
          <cell r="AF1373">
            <v>0</v>
          </cell>
          <cell r="AG1373">
            <v>0</v>
          </cell>
          <cell r="AH1373" t="str">
            <v/>
          </cell>
          <cell r="AI1373" t="str">
            <v/>
          </cell>
          <cell r="AJ1373" t="str">
            <v/>
          </cell>
          <cell r="AK1373" t="str">
            <v/>
          </cell>
          <cell r="AL1373" t="str">
            <v/>
          </cell>
          <cell r="AM1373" t="str">
            <v/>
          </cell>
          <cell r="AN1373" t="str">
            <v/>
          </cell>
          <cell r="AO1373" t="str">
            <v/>
          </cell>
          <cell r="AP1373" t="str">
            <v/>
          </cell>
          <cell r="AQ1373" t="str">
            <v/>
          </cell>
          <cell r="AR1373" t="str">
            <v/>
          </cell>
          <cell r="AS1373" t="str">
            <v/>
          </cell>
          <cell r="AT1373" t="str">
            <v/>
          </cell>
          <cell r="AU1373" t="str">
            <v/>
          </cell>
          <cell r="AV1373" t="str">
            <v/>
          </cell>
          <cell r="AW1373" t="str">
            <v/>
          </cell>
          <cell r="AX1373" t="str">
            <v/>
          </cell>
          <cell r="AY1373" t="str">
            <v/>
          </cell>
          <cell r="AZ1373" t="str">
            <v/>
          </cell>
          <cell r="BA1373" t="str">
            <v/>
          </cell>
          <cell r="BB1373" t="str">
            <v/>
          </cell>
          <cell r="BC1373" t="str">
            <v/>
          </cell>
        </row>
        <row r="1374">
          <cell r="B1374" t="str">
            <v>XUASP - Air</v>
          </cell>
          <cell r="C1374">
            <v>0</v>
          </cell>
          <cell r="D1374">
            <v>0</v>
          </cell>
          <cell r="E1374">
            <v>0</v>
          </cell>
          <cell r="F1374">
            <v>0</v>
          </cell>
          <cell r="G1374">
            <v>0</v>
          </cell>
          <cell r="H1374">
            <v>0</v>
          </cell>
          <cell r="I1374">
            <v>0</v>
          </cell>
          <cell r="J1374">
            <v>0</v>
          </cell>
          <cell r="K1374">
            <v>0</v>
          </cell>
          <cell r="L1374">
            <v>0</v>
          </cell>
          <cell r="M1374">
            <v>0</v>
          </cell>
          <cell r="N1374">
            <v>0</v>
          </cell>
          <cell r="O1374">
            <v>0</v>
          </cell>
          <cell r="P1374">
            <v>0</v>
          </cell>
          <cell r="Q1374">
            <v>0</v>
          </cell>
          <cell r="R1374">
            <v>0</v>
          </cell>
          <cell r="S1374">
            <v>0</v>
          </cell>
          <cell r="T1374">
            <v>0</v>
          </cell>
          <cell r="U1374">
            <v>0</v>
          </cell>
          <cell r="V1374">
            <v>0</v>
          </cell>
          <cell r="W1374">
            <v>0</v>
          </cell>
          <cell r="X1374">
            <v>0</v>
          </cell>
          <cell r="Y1374">
            <v>0</v>
          </cell>
          <cell r="Z1374">
            <v>0</v>
          </cell>
          <cell r="AA1374">
            <v>0</v>
          </cell>
          <cell r="AB1374">
            <v>0</v>
          </cell>
          <cell r="AC1374">
            <v>0</v>
          </cell>
          <cell r="AD1374">
            <v>0</v>
          </cell>
          <cell r="AE1374">
            <v>0</v>
          </cell>
          <cell r="AF1374">
            <v>0</v>
          </cell>
          <cell r="AG1374">
            <v>0</v>
          </cell>
          <cell r="AH1374" t="str">
            <v/>
          </cell>
          <cell r="AI1374" t="str">
            <v/>
          </cell>
          <cell r="AJ1374" t="str">
            <v/>
          </cell>
          <cell r="AK1374" t="str">
            <v/>
          </cell>
          <cell r="AL1374" t="str">
            <v/>
          </cell>
          <cell r="AM1374" t="str">
            <v/>
          </cell>
          <cell r="AN1374" t="str">
            <v/>
          </cell>
          <cell r="AO1374" t="str">
            <v/>
          </cell>
          <cell r="AP1374" t="str">
            <v/>
          </cell>
          <cell r="AQ1374" t="str">
            <v/>
          </cell>
          <cell r="AR1374" t="str">
            <v/>
          </cell>
          <cell r="AS1374" t="str">
            <v/>
          </cell>
          <cell r="AT1374" t="str">
            <v/>
          </cell>
          <cell r="AU1374" t="str">
            <v/>
          </cell>
          <cell r="AV1374" t="str">
            <v/>
          </cell>
          <cell r="AW1374" t="str">
            <v/>
          </cell>
          <cell r="AX1374" t="str">
            <v/>
          </cell>
          <cell r="AY1374" t="str">
            <v/>
          </cell>
          <cell r="AZ1374" t="str">
            <v/>
          </cell>
          <cell r="BA1374" t="str">
            <v/>
          </cell>
          <cell r="BB1374" t="str">
            <v/>
          </cell>
          <cell r="BC1374" t="str">
            <v/>
          </cell>
        </row>
        <row r="1375">
          <cell r="B1375" t="str">
            <v>XUASP - Sea</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cell r="S1375">
            <v>0</v>
          </cell>
          <cell r="T1375">
            <v>0</v>
          </cell>
          <cell r="U1375">
            <v>0</v>
          </cell>
          <cell r="V1375">
            <v>0</v>
          </cell>
          <cell r="W1375">
            <v>0</v>
          </cell>
          <cell r="X1375">
            <v>0</v>
          </cell>
          <cell r="Y1375">
            <v>0</v>
          </cell>
          <cell r="Z1375">
            <v>0</v>
          </cell>
          <cell r="AA1375">
            <v>0</v>
          </cell>
          <cell r="AB1375">
            <v>0</v>
          </cell>
          <cell r="AC1375">
            <v>0</v>
          </cell>
          <cell r="AD1375">
            <v>0</v>
          </cell>
          <cell r="AE1375">
            <v>0</v>
          </cell>
          <cell r="AF1375">
            <v>0</v>
          </cell>
          <cell r="AG1375">
            <v>0</v>
          </cell>
          <cell r="AH1375" t="str">
            <v/>
          </cell>
          <cell r="AI1375" t="str">
            <v/>
          </cell>
          <cell r="AJ1375" t="str">
            <v/>
          </cell>
          <cell r="AK1375" t="str">
            <v/>
          </cell>
          <cell r="AL1375" t="str">
            <v/>
          </cell>
          <cell r="AM1375" t="str">
            <v/>
          </cell>
          <cell r="AN1375" t="str">
            <v/>
          </cell>
          <cell r="AO1375" t="str">
            <v/>
          </cell>
          <cell r="AP1375" t="str">
            <v/>
          </cell>
          <cell r="AQ1375" t="str">
            <v/>
          </cell>
          <cell r="AR1375" t="str">
            <v/>
          </cell>
          <cell r="AS1375" t="str">
            <v/>
          </cell>
          <cell r="AT1375" t="str">
            <v/>
          </cell>
          <cell r="AU1375" t="str">
            <v/>
          </cell>
          <cell r="AV1375" t="str">
            <v/>
          </cell>
          <cell r="AW1375" t="str">
            <v/>
          </cell>
          <cell r="AX1375" t="str">
            <v/>
          </cell>
          <cell r="AY1375" t="str">
            <v/>
          </cell>
          <cell r="AZ1375" t="str">
            <v/>
          </cell>
          <cell r="BA1375" t="str">
            <v/>
          </cell>
          <cell r="BB1375" t="str">
            <v/>
          </cell>
          <cell r="BC1375" t="str">
            <v/>
          </cell>
        </row>
        <row r="1376">
          <cell r="B1376" t="str">
            <v>XUHPT - Air</v>
          </cell>
          <cell r="C1376">
            <v>0</v>
          </cell>
          <cell r="D1376">
            <v>0</v>
          </cell>
          <cell r="E1376">
            <v>0</v>
          </cell>
          <cell r="F1376">
            <v>0</v>
          </cell>
          <cell r="G1376">
            <v>0</v>
          </cell>
          <cell r="H1376">
            <v>0</v>
          </cell>
          <cell r="I1376">
            <v>0</v>
          </cell>
          <cell r="J1376">
            <v>0</v>
          </cell>
          <cell r="K1376">
            <v>0</v>
          </cell>
          <cell r="L1376">
            <v>0</v>
          </cell>
          <cell r="M1376">
            <v>0</v>
          </cell>
          <cell r="N1376">
            <v>0</v>
          </cell>
          <cell r="O1376">
            <v>0</v>
          </cell>
          <cell r="P1376">
            <v>0</v>
          </cell>
          <cell r="Q1376">
            <v>0</v>
          </cell>
          <cell r="R1376">
            <v>0</v>
          </cell>
          <cell r="S1376">
            <v>0</v>
          </cell>
          <cell r="T1376">
            <v>0</v>
          </cell>
          <cell r="U1376">
            <v>0</v>
          </cell>
          <cell r="V1376">
            <v>0</v>
          </cell>
          <cell r="W1376">
            <v>0</v>
          </cell>
          <cell r="X1376">
            <v>0</v>
          </cell>
          <cell r="Y1376">
            <v>0</v>
          </cell>
          <cell r="Z1376">
            <v>0</v>
          </cell>
          <cell r="AA1376">
            <v>0</v>
          </cell>
          <cell r="AB1376">
            <v>0</v>
          </cell>
          <cell r="AC1376">
            <v>0</v>
          </cell>
          <cell r="AD1376">
            <v>0</v>
          </cell>
          <cell r="AE1376">
            <v>0</v>
          </cell>
          <cell r="AF1376">
            <v>0</v>
          </cell>
          <cell r="AG1376">
            <v>0</v>
          </cell>
          <cell r="AH1376" t="str">
            <v/>
          </cell>
          <cell r="AI1376" t="str">
            <v/>
          </cell>
          <cell r="AJ1376" t="str">
            <v/>
          </cell>
          <cell r="AK1376" t="str">
            <v/>
          </cell>
          <cell r="AL1376" t="str">
            <v/>
          </cell>
          <cell r="AM1376" t="str">
            <v/>
          </cell>
          <cell r="AN1376" t="str">
            <v/>
          </cell>
          <cell r="AO1376" t="str">
            <v/>
          </cell>
          <cell r="AP1376" t="str">
            <v/>
          </cell>
          <cell r="AQ1376" t="str">
            <v/>
          </cell>
          <cell r="AR1376" t="str">
            <v/>
          </cell>
          <cell r="AS1376" t="str">
            <v/>
          </cell>
          <cell r="AT1376" t="str">
            <v/>
          </cell>
          <cell r="AU1376" t="str">
            <v/>
          </cell>
          <cell r="AV1376" t="str">
            <v/>
          </cell>
          <cell r="AW1376" t="str">
            <v/>
          </cell>
          <cell r="AX1376" t="str">
            <v/>
          </cell>
          <cell r="AY1376" t="str">
            <v/>
          </cell>
          <cell r="AZ1376" t="str">
            <v/>
          </cell>
          <cell r="BA1376" t="str">
            <v/>
          </cell>
          <cell r="BB1376" t="str">
            <v/>
          </cell>
          <cell r="BC1376" t="str">
            <v/>
          </cell>
        </row>
        <row r="1377">
          <cell r="B1377" t="str">
            <v>XUHPT - Sea</v>
          </cell>
          <cell r="C1377">
            <v>0</v>
          </cell>
          <cell r="D1377">
            <v>0</v>
          </cell>
          <cell r="E1377">
            <v>0</v>
          </cell>
          <cell r="F1377">
            <v>0</v>
          </cell>
          <cell r="G1377">
            <v>0</v>
          </cell>
          <cell r="H1377">
            <v>0</v>
          </cell>
          <cell r="I1377">
            <v>0</v>
          </cell>
          <cell r="J1377">
            <v>0</v>
          </cell>
          <cell r="K1377">
            <v>0</v>
          </cell>
          <cell r="L1377">
            <v>0</v>
          </cell>
          <cell r="M1377">
            <v>0</v>
          </cell>
          <cell r="N1377">
            <v>0</v>
          </cell>
          <cell r="O1377">
            <v>0</v>
          </cell>
          <cell r="P1377">
            <v>0</v>
          </cell>
          <cell r="Q1377">
            <v>0</v>
          </cell>
          <cell r="R1377">
            <v>0</v>
          </cell>
          <cell r="S1377">
            <v>0</v>
          </cell>
          <cell r="T1377">
            <v>0</v>
          </cell>
          <cell r="U1377">
            <v>0</v>
          </cell>
          <cell r="V1377">
            <v>0</v>
          </cell>
          <cell r="W1377">
            <v>0</v>
          </cell>
          <cell r="X1377">
            <v>0</v>
          </cell>
          <cell r="Y1377">
            <v>0</v>
          </cell>
          <cell r="Z1377">
            <v>0</v>
          </cell>
          <cell r="AA1377">
            <v>0</v>
          </cell>
          <cell r="AB1377">
            <v>0</v>
          </cell>
          <cell r="AC1377">
            <v>0</v>
          </cell>
          <cell r="AD1377">
            <v>0</v>
          </cell>
          <cell r="AE1377">
            <v>0</v>
          </cell>
          <cell r="AF1377">
            <v>0</v>
          </cell>
          <cell r="AG1377">
            <v>0</v>
          </cell>
          <cell r="AH1377" t="str">
            <v/>
          </cell>
          <cell r="AI1377" t="str">
            <v/>
          </cell>
          <cell r="AJ1377" t="str">
            <v/>
          </cell>
          <cell r="AK1377" t="str">
            <v/>
          </cell>
          <cell r="AL1377" t="str">
            <v/>
          </cell>
          <cell r="AM1377" t="str">
            <v/>
          </cell>
          <cell r="AN1377" t="str">
            <v/>
          </cell>
          <cell r="AO1377" t="str">
            <v/>
          </cell>
          <cell r="AP1377" t="str">
            <v/>
          </cell>
          <cell r="AQ1377" t="str">
            <v/>
          </cell>
          <cell r="AR1377" t="str">
            <v/>
          </cell>
          <cell r="AS1377" t="str">
            <v/>
          </cell>
          <cell r="AT1377" t="str">
            <v/>
          </cell>
          <cell r="AU1377" t="str">
            <v/>
          </cell>
          <cell r="AV1377" t="str">
            <v/>
          </cell>
          <cell r="AW1377" t="str">
            <v/>
          </cell>
          <cell r="AX1377" t="str">
            <v/>
          </cell>
          <cell r="AY1377" t="str">
            <v/>
          </cell>
          <cell r="AZ1377" t="str">
            <v/>
          </cell>
          <cell r="BA1377" t="str">
            <v/>
          </cell>
          <cell r="BB1377" t="str">
            <v/>
          </cell>
          <cell r="BC1377" t="str">
            <v/>
          </cell>
        </row>
        <row r="1378">
          <cell r="B1378" t="str">
            <v>XULIC - Air</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cell r="S1378">
            <v>0</v>
          </cell>
          <cell r="T1378">
            <v>0</v>
          </cell>
          <cell r="U1378">
            <v>0</v>
          </cell>
          <cell r="V1378">
            <v>0</v>
          </cell>
          <cell r="W1378">
            <v>0</v>
          </cell>
          <cell r="X1378">
            <v>0</v>
          </cell>
          <cell r="Y1378">
            <v>0</v>
          </cell>
          <cell r="Z1378">
            <v>0</v>
          </cell>
          <cell r="AA1378">
            <v>0</v>
          </cell>
          <cell r="AB1378">
            <v>0</v>
          </cell>
          <cell r="AC1378">
            <v>0</v>
          </cell>
          <cell r="AD1378">
            <v>0</v>
          </cell>
          <cell r="AE1378">
            <v>0</v>
          </cell>
          <cell r="AF1378">
            <v>0</v>
          </cell>
          <cell r="AG1378">
            <v>0</v>
          </cell>
          <cell r="AH1378" t="str">
            <v/>
          </cell>
          <cell r="AI1378" t="str">
            <v/>
          </cell>
          <cell r="AJ1378" t="str">
            <v/>
          </cell>
          <cell r="AK1378" t="str">
            <v/>
          </cell>
          <cell r="AL1378" t="str">
            <v/>
          </cell>
          <cell r="AM1378" t="str">
            <v/>
          </cell>
          <cell r="AN1378" t="str">
            <v/>
          </cell>
          <cell r="AO1378" t="str">
            <v/>
          </cell>
          <cell r="AP1378" t="str">
            <v/>
          </cell>
          <cell r="AQ1378" t="str">
            <v/>
          </cell>
          <cell r="AR1378" t="str">
            <v/>
          </cell>
          <cell r="AS1378" t="str">
            <v/>
          </cell>
          <cell r="AT1378" t="str">
            <v/>
          </cell>
          <cell r="AU1378" t="str">
            <v/>
          </cell>
          <cell r="AV1378" t="str">
            <v/>
          </cell>
          <cell r="AW1378" t="str">
            <v/>
          </cell>
          <cell r="AX1378" t="str">
            <v/>
          </cell>
          <cell r="AY1378" t="str">
            <v/>
          </cell>
          <cell r="AZ1378" t="str">
            <v/>
          </cell>
          <cell r="BA1378" t="str">
            <v/>
          </cell>
          <cell r="BB1378" t="str">
            <v/>
          </cell>
          <cell r="BC1378" t="str">
            <v/>
          </cell>
        </row>
        <row r="1379">
          <cell r="B1379" t="str">
            <v>XULIC - Sea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cell r="S1379">
            <v>0</v>
          </cell>
          <cell r="T1379">
            <v>0</v>
          </cell>
          <cell r="U1379">
            <v>0</v>
          </cell>
          <cell r="V1379">
            <v>0</v>
          </cell>
          <cell r="W1379">
            <v>0</v>
          </cell>
          <cell r="X1379">
            <v>0</v>
          </cell>
          <cell r="Y1379">
            <v>0</v>
          </cell>
          <cell r="Z1379">
            <v>0</v>
          </cell>
          <cell r="AA1379">
            <v>0</v>
          </cell>
          <cell r="AB1379">
            <v>0</v>
          </cell>
          <cell r="AC1379">
            <v>0</v>
          </cell>
          <cell r="AD1379">
            <v>0</v>
          </cell>
          <cell r="AE1379">
            <v>0</v>
          </cell>
          <cell r="AF1379">
            <v>0</v>
          </cell>
          <cell r="AG1379">
            <v>0</v>
          </cell>
          <cell r="AH1379" t="str">
            <v/>
          </cell>
          <cell r="AI1379" t="str">
            <v/>
          </cell>
          <cell r="AJ1379" t="str">
            <v/>
          </cell>
          <cell r="AK1379" t="str">
            <v/>
          </cell>
          <cell r="AL1379" t="str">
            <v/>
          </cell>
          <cell r="AM1379" t="str">
            <v/>
          </cell>
          <cell r="AN1379" t="str">
            <v/>
          </cell>
          <cell r="AO1379" t="str">
            <v/>
          </cell>
          <cell r="AP1379" t="str">
            <v/>
          </cell>
          <cell r="AQ1379" t="str">
            <v/>
          </cell>
          <cell r="AR1379" t="str">
            <v/>
          </cell>
          <cell r="AS1379" t="str">
            <v/>
          </cell>
          <cell r="AT1379" t="str">
            <v/>
          </cell>
          <cell r="AU1379" t="str">
            <v/>
          </cell>
          <cell r="AV1379" t="str">
            <v/>
          </cell>
          <cell r="AW1379" t="str">
            <v/>
          </cell>
          <cell r="AX1379" t="str">
            <v/>
          </cell>
          <cell r="AY1379" t="str">
            <v/>
          </cell>
          <cell r="AZ1379" t="str">
            <v/>
          </cell>
          <cell r="BA1379" t="str">
            <v/>
          </cell>
          <cell r="BB1379" t="str">
            <v/>
          </cell>
          <cell r="BC1379" t="str">
            <v/>
          </cell>
        </row>
        <row r="1380">
          <cell r="B1380" t="str">
            <v>XUNICE - Air</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cell r="S1380">
            <v>0</v>
          </cell>
          <cell r="T1380">
            <v>0</v>
          </cell>
          <cell r="U1380">
            <v>0</v>
          </cell>
          <cell r="V1380">
            <v>0</v>
          </cell>
          <cell r="W1380">
            <v>0</v>
          </cell>
          <cell r="X1380">
            <v>0</v>
          </cell>
          <cell r="Y1380">
            <v>0</v>
          </cell>
          <cell r="Z1380">
            <v>0</v>
          </cell>
          <cell r="AA1380">
            <v>0</v>
          </cell>
          <cell r="AB1380">
            <v>0</v>
          </cell>
          <cell r="AC1380">
            <v>0</v>
          </cell>
          <cell r="AD1380">
            <v>0</v>
          </cell>
          <cell r="AE1380">
            <v>0</v>
          </cell>
          <cell r="AF1380">
            <v>0</v>
          </cell>
          <cell r="AG1380">
            <v>0</v>
          </cell>
          <cell r="AH1380" t="str">
            <v/>
          </cell>
          <cell r="AI1380" t="str">
            <v/>
          </cell>
          <cell r="AJ1380" t="str">
            <v/>
          </cell>
          <cell r="AK1380" t="str">
            <v/>
          </cell>
          <cell r="AL1380" t="str">
            <v/>
          </cell>
          <cell r="AM1380" t="str">
            <v/>
          </cell>
          <cell r="AN1380" t="str">
            <v/>
          </cell>
          <cell r="AO1380" t="str">
            <v/>
          </cell>
          <cell r="AP1380" t="str">
            <v/>
          </cell>
          <cell r="AQ1380" t="str">
            <v/>
          </cell>
          <cell r="AR1380" t="str">
            <v/>
          </cell>
          <cell r="AS1380" t="str">
            <v/>
          </cell>
          <cell r="AT1380" t="str">
            <v/>
          </cell>
          <cell r="AU1380" t="str">
            <v/>
          </cell>
          <cell r="AV1380" t="str">
            <v/>
          </cell>
          <cell r="AW1380" t="str">
            <v/>
          </cell>
          <cell r="AX1380" t="str">
            <v/>
          </cell>
          <cell r="AY1380" t="str">
            <v/>
          </cell>
          <cell r="AZ1380" t="str">
            <v/>
          </cell>
          <cell r="BA1380" t="str">
            <v/>
          </cell>
          <cell r="BB1380" t="str">
            <v/>
          </cell>
          <cell r="BC1380" t="str">
            <v/>
          </cell>
        </row>
        <row r="1381">
          <cell r="B1381" t="str">
            <v>XUNICE - Sea</v>
          </cell>
          <cell r="C1381">
            <v>0</v>
          </cell>
          <cell r="D1381">
            <v>0</v>
          </cell>
          <cell r="E1381">
            <v>0</v>
          </cell>
          <cell r="F1381">
            <v>0</v>
          </cell>
          <cell r="G1381">
            <v>0</v>
          </cell>
          <cell r="H1381">
            <v>0</v>
          </cell>
          <cell r="I1381">
            <v>0</v>
          </cell>
          <cell r="J1381">
            <v>0</v>
          </cell>
          <cell r="K1381">
            <v>0</v>
          </cell>
          <cell r="L1381">
            <v>0</v>
          </cell>
          <cell r="M1381">
            <v>0</v>
          </cell>
          <cell r="N1381">
            <v>0</v>
          </cell>
          <cell r="O1381">
            <v>0</v>
          </cell>
          <cell r="P1381">
            <v>0</v>
          </cell>
          <cell r="Q1381">
            <v>0</v>
          </cell>
          <cell r="R1381">
            <v>0</v>
          </cell>
          <cell r="S1381">
            <v>0</v>
          </cell>
          <cell r="T1381">
            <v>0</v>
          </cell>
          <cell r="U1381">
            <v>0</v>
          </cell>
          <cell r="V1381">
            <v>0</v>
          </cell>
          <cell r="W1381">
            <v>0</v>
          </cell>
          <cell r="X1381">
            <v>0</v>
          </cell>
          <cell r="Y1381">
            <v>0</v>
          </cell>
          <cell r="Z1381">
            <v>0</v>
          </cell>
          <cell r="AA1381">
            <v>0</v>
          </cell>
          <cell r="AB1381">
            <v>0</v>
          </cell>
          <cell r="AC1381">
            <v>0</v>
          </cell>
          <cell r="AD1381">
            <v>0</v>
          </cell>
          <cell r="AE1381">
            <v>0</v>
          </cell>
          <cell r="AF1381">
            <v>0</v>
          </cell>
          <cell r="AG1381">
            <v>0</v>
          </cell>
          <cell r="AH1381" t="str">
            <v/>
          </cell>
          <cell r="AI1381" t="str">
            <v/>
          </cell>
          <cell r="AJ1381" t="str">
            <v/>
          </cell>
          <cell r="AK1381" t="str">
            <v/>
          </cell>
          <cell r="AL1381" t="str">
            <v/>
          </cell>
          <cell r="AM1381" t="str">
            <v/>
          </cell>
          <cell r="AN1381" t="str">
            <v/>
          </cell>
          <cell r="AO1381" t="str">
            <v/>
          </cell>
          <cell r="AP1381" t="str">
            <v/>
          </cell>
          <cell r="AQ1381" t="str">
            <v/>
          </cell>
          <cell r="AR1381" t="str">
            <v/>
          </cell>
          <cell r="AS1381" t="str">
            <v/>
          </cell>
          <cell r="AT1381" t="str">
            <v/>
          </cell>
          <cell r="AU1381" t="str">
            <v/>
          </cell>
          <cell r="AV1381" t="str">
            <v/>
          </cell>
          <cell r="AW1381" t="str">
            <v/>
          </cell>
          <cell r="AX1381" t="str">
            <v/>
          </cell>
          <cell r="AY1381" t="str">
            <v/>
          </cell>
          <cell r="AZ1381" t="str">
            <v/>
          </cell>
          <cell r="BA1381" t="str">
            <v/>
          </cell>
          <cell r="BB1381" t="str">
            <v/>
          </cell>
          <cell r="BC1381" t="str">
            <v/>
          </cell>
        </row>
        <row r="1382">
          <cell r="B1382" t="str">
            <v>XUNLP - Air</v>
          </cell>
          <cell r="C1382">
            <v>0</v>
          </cell>
          <cell r="D1382">
            <v>0</v>
          </cell>
          <cell r="E1382">
            <v>0</v>
          </cell>
          <cell r="F1382">
            <v>0</v>
          </cell>
          <cell r="G1382">
            <v>0</v>
          </cell>
          <cell r="H1382">
            <v>0</v>
          </cell>
          <cell r="I1382">
            <v>0</v>
          </cell>
          <cell r="J1382">
            <v>0</v>
          </cell>
          <cell r="K1382">
            <v>0</v>
          </cell>
          <cell r="L1382">
            <v>0</v>
          </cell>
          <cell r="M1382">
            <v>0</v>
          </cell>
          <cell r="N1382">
            <v>0</v>
          </cell>
          <cell r="O1382">
            <v>0</v>
          </cell>
          <cell r="P1382">
            <v>0</v>
          </cell>
          <cell r="Q1382">
            <v>0</v>
          </cell>
          <cell r="R1382">
            <v>0</v>
          </cell>
          <cell r="S1382">
            <v>0</v>
          </cell>
          <cell r="T1382">
            <v>0</v>
          </cell>
          <cell r="U1382">
            <v>0</v>
          </cell>
          <cell r="V1382">
            <v>0</v>
          </cell>
          <cell r="W1382">
            <v>0</v>
          </cell>
          <cell r="X1382">
            <v>0</v>
          </cell>
          <cell r="Y1382">
            <v>0</v>
          </cell>
          <cell r="Z1382">
            <v>0</v>
          </cell>
          <cell r="AA1382">
            <v>0</v>
          </cell>
          <cell r="AB1382">
            <v>0</v>
          </cell>
          <cell r="AC1382">
            <v>0</v>
          </cell>
          <cell r="AD1382">
            <v>0</v>
          </cell>
          <cell r="AE1382">
            <v>0</v>
          </cell>
          <cell r="AF1382">
            <v>0</v>
          </cell>
          <cell r="AG1382">
            <v>0</v>
          </cell>
          <cell r="AH1382" t="str">
            <v/>
          </cell>
          <cell r="AI1382" t="str">
            <v/>
          </cell>
          <cell r="AJ1382" t="str">
            <v/>
          </cell>
          <cell r="AK1382" t="str">
            <v/>
          </cell>
          <cell r="AL1382" t="str">
            <v/>
          </cell>
          <cell r="AM1382" t="str">
            <v/>
          </cell>
          <cell r="AN1382" t="str">
            <v/>
          </cell>
          <cell r="AO1382" t="str">
            <v/>
          </cell>
          <cell r="AP1382" t="str">
            <v/>
          </cell>
          <cell r="AQ1382" t="str">
            <v/>
          </cell>
          <cell r="AR1382" t="str">
            <v/>
          </cell>
          <cell r="AS1382" t="str">
            <v/>
          </cell>
          <cell r="AT1382" t="str">
            <v/>
          </cell>
          <cell r="AU1382" t="str">
            <v/>
          </cell>
          <cell r="AV1382" t="str">
            <v/>
          </cell>
          <cell r="AW1382" t="str">
            <v/>
          </cell>
          <cell r="AX1382" t="str">
            <v/>
          </cell>
          <cell r="AY1382" t="str">
            <v/>
          </cell>
          <cell r="AZ1382" t="str">
            <v/>
          </cell>
          <cell r="BA1382" t="str">
            <v/>
          </cell>
          <cell r="BB1382" t="str">
            <v/>
          </cell>
          <cell r="BC1382" t="str">
            <v/>
          </cell>
        </row>
        <row r="1383">
          <cell r="B1383" t="str">
            <v>XUNLP - Sea</v>
          </cell>
          <cell r="C1383">
            <v>0</v>
          </cell>
          <cell r="D1383">
            <v>0</v>
          </cell>
          <cell r="E1383">
            <v>0</v>
          </cell>
          <cell r="F1383">
            <v>0</v>
          </cell>
          <cell r="G1383">
            <v>0</v>
          </cell>
          <cell r="H1383">
            <v>0</v>
          </cell>
          <cell r="I1383">
            <v>0</v>
          </cell>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v>0</v>
          </cell>
          <cell r="AD1383">
            <v>0</v>
          </cell>
          <cell r="AE1383">
            <v>0</v>
          </cell>
          <cell r="AF1383">
            <v>0</v>
          </cell>
          <cell r="AG1383">
            <v>0</v>
          </cell>
          <cell r="AH1383" t="str">
            <v/>
          </cell>
          <cell r="AI1383" t="str">
            <v/>
          </cell>
          <cell r="AJ1383" t="str">
            <v/>
          </cell>
          <cell r="AK1383" t="str">
            <v/>
          </cell>
          <cell r="AL1383" t="str">
            <v/>
          </cell>
          <cell r="AM1383" t="str">
            <v/>
          </cell>
          <cell r="AN1383" t="str">
            <v/>
          </cell>
          <cell r="AO1383" t="str">
            <v/>
          </cell>
          <cell r="AP1383" t="str">
            <v/>
          </cell>
          <cell r="AQ1383" t="str">
            <v/>
          </cell>
          <cell r="AR1383" t="str">
            <v/>
          </cell>
          <cell r="AS1383" t="str">
            <v/>
          </cell>
          <cell r="AT1383" t="str">
            <v/>
          </cell>
          <cell r="AU1383" t="str">
            <v/>
          </cell>
          <cell r="AV1383" t="str">
            <v/>
          </cell>
          <cell r="AW1383" t="str">
            <v/>
          </cell>
          <cell r="AX1383" t="str">
            <v/>
          </cell>
          <cell r="AY1383" t="str">
            <v/>
          </cell>
          <cell r="AZ1383" t="str">
            <v/>
          </cell>
          <cell r="BA1383" t="str">
            <v/>
          </cell>
          <cell r="BB1383" t="str">
            <v/>
          </cell>
          <cell r="BC1383" t="str">
            <v/>
          </cell>
        </row>
        <row r="1384">
          <cell r="B1384" t="str">
            <v>XVFBR - Air</v>
          </cell>
          <cell r="C1384">
            <v>0</v>
          </cell>
          <cell r="D1384">
            <v>0</v>
          </cell>
          <cell r="E1384">
            <v>0</v>
          </cell>
          <cell r="F1384">
            <v>0</v>
          </cell>
          <cell r="G1384">
            <v>0</v>
          </cell>
          <cell r="H1384">
            <v>0</v>
          </cell>
          <cell r="I1384">
            <v>0</v>
          </cell>
          <cell r="J1384">
            <v>0</v>
          </cell>
          <cell r="K1384">
            <v>0</v>
          </cell>
          <cell r="L1384">
            <v>0</v>
          </cell>
          <cell r="M1384">
            <v>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cell r="AF1384">
            <v>0</v>
          </cell>
          <cell r="AG1384">
            <v>0</v>
          </cell>
          <cell r="AH1384" t="str">
            <v/>
          </cell>
          <cell r="AI1384" t="str">
            <v/>
          </cell>
          <cell r="AJ1384" t="str">
            <v/>
          </cell>
          <cell r="AK1384" t="str">
            <v/>
          </cell>
          <cell r="AL1384" t="str">
            <v/>
          </cell>
          <cell r="AM1384" t="str">
            <v/>
          </cell>
          <cell r="AN1384" t="str">
            <v/>
          </cell>
          <cell r="AO1384" t="str">
            <v/>
          </cell>
          <cell r="AP1384" t="str">
            <v/>
          </cell>
          <cell r="AQ1384" t="str">
            <v/>
          </cell>
          <cell r="AR1384" t="str">
            <v/>
          </cell>
          <cell r="AS1384" t="str">
            <v/>
          </cell>
          <cell r="AT1384" t="str">
            <v/>
          </cell>
          <cell r="AU1384" t="str">
            <v/>
          </cell>
          <cell r="AV1384" t="str">
            <v/>
          </cell>
          <cell r="AW1384" t="str">
            <v/>
          </cell>
          <cell r="AX1384" t="str">
            <v/>
          </cell>
          <cell r="AY1384" t="str">
            <v/>
          </cell>
          <cell r="AZ1384" t="str">
            <v/>
          </cell>
          <cell r="BA1384" t="str">
            <v/>
          </cell>
          <cell r="BB1384" t="str">
            <v/>
          </cell>
          <cell r="BC1384" t="str">
            <v/>
          </cell>
        </row>
        <row r="1385">
          <cell r="B1385" t="str">
            <v>XVFBR - Sea</v>
          </cell>
          <cell r="C1385">
            <v>0</v>
          </cell>
          <cell r="D1385">
            <v>0</v>
          </cell>
          <cell r="E1385">
            <v>0</v>
          </cell>
          <cell r="F1385">
            <v>0</v>
          </cell>
          <cell r="G1385">
            <v>0</v>
          </cell>
          <cell r="H1385">
            <v>0</v>
          </cell>
          <cell r="I1385">
            <v>0</v>
          </cell>
          <cell r="J1385">
            <v>0</v>
          </cell>
          <cell r="K1385">
            <v>0</v>
          </cell>
          <cell r="L1385">
            <v>0</v>
          </cell>
          <cell r="M1385">
            <v>0</v>
          </cell>
          <cell r="N1385">
            <v>0</v>
          </cell>
          <cell r="O1385">
            <v>0</v>
          </cell>
          <cell r="P1385">
            <v>0</v>
          </cell>
          <cell r="Q1385">
            <v>0</v>
          </cell>
          <cell r="R1385">
            <v>0</v>
          </cell>
          <cell r="S1385">
            <v>0</v>
          </cell>
          <cell r="T1385">
            <v>0</v>
          </cell>
          <cell r="U1385">
            <v>0</v>
          </cell>
          <cell r="V1385">
            <v>0</v>
          </cell>
          <cell r="W1385">
            <v>0</v>
          </cell>
          <cell r="X1385">
            <v>0</v>
          </cell>
          <cell r="Y1385">
            <v>0</v>
          </cell>
          <cell r="Z1385">
            <v>0</v>
          </cell>
          <cell r="AA1385">
            <v>0</v>
          </cell>
          <cell r="AB1385">
            <v>0</v>
          </cell>
          <cell r="AC1385">
            <v>0</v>
          </cell>
          <cell r="AD1385">
            <v>0</v>
          </cell>
          <cell r="AE1385">
            <v>0</v>
          </cell>
          <cell r="AF1385">
            <v>0</v>
          </cell>
          <cell r="AG1385">
            <v>0</v>
          </cell>
          <cell r="AH1385" t="str">
            <v/>
          </cell>
          <cell r="AI1385" t="str">
            <v/>
          </cell>
          <cell r="AJ1385" t="str">
            <v/>
          </cell>
          <cell r="AK1385" t="str">
            <v/>
          </cell>
          <cell r="AL1385" t="str">
            <v/>
          </cell>
          <cell r="AM1385" t="str">
            <v/>
          </cell>
          <cell r="AN1385" t="str">
            <v/>
          </cell>
          <cell r="AO1385" t="str">
            <v/>
          </cell>
          <cell r="AP1385" t="str">
            <v/>
          </cell>
          <cell r="AQ1385" t="str">
            <v/>
          </cell>
          <cell r="AR1385" t="str">
            <v/>
          </cell>
          <cell r="AS1385" t="str">
            <v/>
          </cell>
          <cell r="AT1385" t="str">
            <v/>
          </cell>
          <cell r="AU1385" t="str">
            <v/>
          </cell>
          <cell r="AV1385" t="str">
            <v/>
          </cell>
          <cell r="AW1385" t="str">
            <v/>
          </cell>
          <cell r="AX1385" t="str">
            <v/>
          </cell>
          <cell r="AY1385" t="str">
            <v/>
          </cell>
          <cell r="AZ1385" t="str">
            <v/>
          </cell>
          <cell r="BA1385" t="str">
            <v/>
          </cell>
          <cell r="BB1385" t="str">
            <v/>
          </cell>
          <cell r="BC1385" t="str">
            <v/>
          </cell>
        </row>
        <row r="1386">
          <cell r="B1386" t="str">
            <v>XVHCA - Air</v>
          </cell>
          <cell r="C1386">
            <v>0</v>
          </cell>
          <cell r="D1386">
            <v>0</v>
          </cell>
          <cell r="E1386">
            <v>0</v>
          </cell>
          <cell r="F1386">
            <v>0</v>
          </cell>
          <cell r="G1386">
            <v>0</v>
          </cell>
          <cell r="H1386">
            <v>0</v>
          </cell>
          <cell r="I1386">
            <v>0</v>
          </cell>
          <cell r="J1386">
            <v>0</v>
          </cell>
          <cell r="K1386">
            <v>0</v>
          </cell>
          <cell r="L1386">
            <v>0</v>
          </cell>
          <cell r="M1386">
            <v>0</v>
          </cell>
          <cell r="N1386">
            <v>0</v>
          </cell>
          <cell r="O1386">
            <v>0</v>
          </cell>
          <cell r="P1386">
            <v>0</v>
          </cell>
          <cell r="Q1386">
            <v>0</v>
          </cell>
          <cell r="R1386">
            <v>0</v>
          </cell>
          <cell r="S1386">
            <v>0</v>
          </cell>
          <cell r="T1386">
            <v>0</v>
          </cell>
          <cell r="U1386">
            <v>0</v>
          </cell>
          <cell r="V1386">
            <v>0</v>
          </cell>
          <cell r="W1386">
            <v>0</v>
          </cell>
          <cell r="X1386">
            <v>0</v>
          </cell>
          <cell r="Y1386">
            <v>0</v>
          </cell>
          <cell r="Z1386">
            <v>0</v>
          </cell>
          <cell r="AA1386">
            <v>0</v>
          </cell>
          <cell r="AB1386">
            <v>0</v>
          </cell>
          <cell r="AC1386">
            <v>0</v>
          </cell>
          <cell r="AD1386">
            <v>0</v>
          </cell>
          <cell r="AE1386">
            <v>0</v>
          </cell>
          <cell r="AF1386">
            <v>0</v>
          </cell>
          <cell r="AG1386">
            <v>0</v>
          </cell>
          <cell r="AH1386" t="str">
            <v/>
          </cell>
          <cell r="AI1386" t="str">
            <v/>
          </cell>
          <cell r="AJ1386" t="str">
            <v/>
          </cell>
          <cell r="AK1386" t="str">
            <v/>
          </cell>
          <cell r="AL1386" t="str">
            <v/>
          </cell>
          <cell r="AM1386" t="str">
            <v/>
          </cell>
          <cell r="AN1386" t="str">
            <v/>
          </cell>
          <cell r="AO1386" t="str">
            <v/>
          </cell>
          <cell r="AP1386" t="str">
            <v/>
          </cell>
          <cell r="AQ1386" t="str">
            <v/>
          </cell>
          <cell r="AR1386" t="str">
            <v/>
          </cell>
          <cell r="AS1386" t="str">
            <v/>
          </cell>
          <cell r="AT1386" t="str">
            <v/>
          </cell>
          <cell r="AU1386" t="str">
            <v/>
          </cell>
          <cell r="AV1386" t="str">
            <v/>
          </cell>
          <cell r="AW1386" t="str">
            <v/>
          </cell>
          <cell r="AX1386" t="str">
            <v/>
          </cell>
          <cell r="AY1386" t="str">
            <v/>
          </cell>
          <cell r="AZ1386" t="str">
            <v/>
          </cell>
          <cell r="BA1386" t="str">
            <v/>
          </cell>
          <cell r="BB1386" t="str">
            <v/>
          </cell>
          <cell r="BC1386" t="str">
            <v/>
          </cell>
        </row>
        <row r="1387">
          <cell r="B1387" t="str">
            <v>XVHCA - Sea</v>
          </cell>
          <cell r="C1387">
            <v>0</v>
          </cell>
          <cell r="D1387">
            <v>0</v>
          </cell>
          <cell r="E1387">
            <v>0</v>
          </cell>
          <cell r="F1387">
            <v>0</v>
          </cell>
          <cell r="G1387">
            <v>0</v>
          </cell>
          <cell r="H1387">
            <v>0</v>
          </cell>
          <cell r="I1387">
            <v>0</v>
          </cell>
          <cell r="J1387">
            <v>0</v>
          </cell>
          <cell r="K1387">
            <v>0</v>
          </cell>
          <cell r="L1387">
            <v>0</v>
          </cell>
          <cell r="M1387">
            <v>0</v>
          </cell>
          <cell r="N1387">
            <v>0</v>
          </cell>
          <cell r="O1387">
            <v>0</v>
          </cell>
          <cell r="P1387">
            <v>0</v>
          </cell>
          <cell r="Q1387">
            <v>0</v>
          </cell>
          <cell r="R1387">
            <v>0</v>
          </cell>
          <cell r="S1387">
            <v>0</v>
          </cell>
          <cell r="T1387">
            <v>0</v>
          </cell>
          <cell r="U1387">
            <v>0</v>
          </cell>
          <cell r="V1387">
            <v>0</v>
          </cell>
          <cell r="W1387">
            <v>0</v>
          </cell>
          <cell r="X1387">
            <v>0</v>
          </cell>
          <cell r="Y1387">
            <v>0</v>
          </cell>
          <cell r="Z1387">
            <v>0</v>
          </cell>
          <cell r="AA1387">
            <v>0</v>
          </cell>
          <cell r="AB1387">
            <v>0</v>
          </cell>
          <cell r="AC1387">
            <v>0</v>
          </cell>
          <cell r="AD1387">
            <v>0</v>
          </cell>
          <cell r="AE1387">
            <v>0</v>
          </cell>
          <cell r="AF1387">
            <v>0</v>
          </cell>
          <cell r="AG1387">
            <v>0</v>
          </cell>
          <cell r="AH1387" t="str">
            <v/>
          </cell>
          <cell r="AI1387" t="str">
            <v/>
          </cell>
          <cell r="AJ1387" t="str">
            <v/>
          </cell>
          <cell r="AK1387" t="str">
            <v/>
          </cell>
          <cell r="AL1387" t="str">
            <v/>
          </cell>
          <cell r="AM1387" t="str">
            <v/>
          </cell>
          <cell r="AN1387" t="str">
            <v/>
          </cell>
          <cell r="AO1387" t="str">
            <v/>
          </cell>
          <cell r="AP1387" t="str">
            <v/>
          </cell>
          <cell r="AQ1387" t="str">
            <v/>
          </cell>
          <cell r="AR1387" t="str">
            <v/>
          </cell>
          <cell r="AS1387" t="str">
            <v/>
          </cell>
          <cell r="AT1387" t="str">
            <v/>
          </cell>
          <cell r="AU1387" t="str">
            <v/>
          </cell>
          <cell r="AV1387" t="str">
            <v/>
          </cell>
          <cell r="AW1387" t="str">
            <v/>
          </cell>
          <cell r="AX1387" t="str">
            <v/>
          </cell>
          <cell r="AY1387" t="str">
            <v/>
          </cell>
          <cell r="AZ1387" t="str">
            <v/>
          </cell>
          <cell r="BA1387" t="str">
            <v/>
          </cell>
          <cell r="BB1387" t="str">
            <v/>
          </cell>
          <cell r="BC1387" t="str">
            <v/>
          </cell>
        </row>
        <row r="1388">
          <cell r="B1388" t="str">
            <v>XVJOG - Air</v>
          </cell>
          <cell r="C1388">
            <v>0</v>
          </cell>
          <cell r="D1388">
            <v>0</v>
          </cell>
          <cell r="E1388">
            <v>0</v>
          </cell>
          <cell r="F1388">
            <v>0</v>
          </cell>
          <cell r="G1388">
            <v>0</v>
          </cell>
          <cell r="H1388">
            <v>0</v>
          </cell>
          <cell r="I1388">
            <v>0</v>
          </cell>
          <cell r="J1388">
            <v>0</v>
          </cell>
          <cell r="K1388">
            <v>0</v>
          </cell>
          <cell r="L1388">
            <v>0</v>
          </cell>
          <cell r="M1388">
            <v>0</v>
          </cell>
          <cell r="N1388">
            <v>0</v>
          </cell>
          <cell r="O1388">
            <v>0</v>
          </cell>
          <cell r="P1388">
            <v>0</v>
          </cell>
          <cell r="Q1388">
            <v>0</v>
          </cell>
          <cell r="R1388">
            <v>0</v>
          </cell>
          <cell r="S1388">
            <v>0</v>
          </cell>
          <cell r="T1388">
            <v>0</v>
          </cell>
          <cell r="U1388">
            <v>0</v>
          </cell>
          <cell r="V1388">
            <v>0</v>
          </cell>
          <cell r="W1388">
            <v>0</v>
          </cell>
          <cell r="X1388">
            <v>0</v>
          </cell>
          <cell r="Y1388">
            <v>0</v>
          </cell>
          <cell r="Z1388">
            <v>0</v>
          </cell>
          <cell r="AA1388">
            <v>0</v>
          </cell>
          <cell r="AB1388">
            <v>0</v>
          </cell>
          <cell r="AC1388">
            <v>0</v>
          </cell>
          <cell r="AD1388">
            <v>0</v>
          </cell>
          <cell r="AE1388">
            <v>0</v>
          </cell>
          <cell r="AF1388">
            <v>0</v>
          </cell>
          <cell r="AG1388">
            <v>0</v>
          </cell>
          <cell r="AH1388" t="str">
            <v/>
          </cell>
          <cell r="AI1388" t="str">
            <v/>
          </cell>
          <cell r="AJ1388" t="str">
            <v/>
          </cell>
          <cell r="AK1388" t="str">
            <v/>
          </cell>
          <cell r="AL1388" t="str">
            <v/>
          </cell>
          <cell r="AM1388" t="str">
            <v/>
          </cell>
          <cell r="AN1388" t="str">
            <v/>
          </cell>
          <cell r="AO1388" t="str">
            <v/>
          </cell>
          <cell r="AP1388" t="str">
            <v/>
          </cell>
          <cell r="AQ1388" t="str">
            <v/>
          </cell>
          <cell r="AR1388" t="str">
            <v/>
          </cell>
          <cell r="AS1388" t="str">
            <v/>
          </cell>
          <cell r="AT1388" t="str">
            <v/>
          </cell>
          <cell r="AU1388" t="str">
            <v/>
          </cell>
          <cell r="AV1388" t="str">
            <v/>
          </cell>
          <cell r="AW1388" t="str">
            <v/>
          </cell>
          <cell r="AX1388" t="str">
            <v/>
          </cell>
          <cell r="AY1388" t="str">
            <v/>
          </cell>
          <cell r="AZ1388" t="str">
            <v/>
          </cell>
          <cell r="BA1388" t="str">
            <v/>
          </cell>
          <cell r="BB1388" t="str">
            <v/>
          </cell>
          <cell r="BC1388" t="str">
            <v/>
          </cell>
        </row>
        <row r="1389">
          <cell r="B1389" t="str">
            <v>XVJOG - Sea</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cell r="S1389">
            <v>0</v>
          </cell>
          <cell r="T1389">
            <v>0</v>
          </cell>
          <cell r="U1389">
            <v>0</v>
          </cell>
          <cell r="V1389">
            <v>0</v>
          </cell>
          <cell r="W1389">
            <v>0</v>
          </cell>
          <cell r="X1389">
            <v>0</v>
          </cell>
          <cell r="Y1389">
            <v>0</v>
          </cell>
          <cell r="Z1389">
            <v>0</v>
          </cell>
          <cell r="AA1389">
            <v>0</v>
          </cell>
          <cell r="AB1389">
            <v>0</v>
          </cell>
          <cell r="AC1389">
            <v>0</v>
          </cell>
          <cell r="AD1389">
            <v>0</v>
          </cell>
          <cell r="AE1389">
            <v>0</v>
          </cell>
          <cell r="AF1389">
            <v>0</v>
          </cell>
          <cell r="AG1389">
            <v>0</v>
          </cell>
          <cell r="AH1389" t="str">
            <v/>
          </cell>
          <cell r="AI1389" t="str">
            <v/>
          </cell>
          <cell r="AJ1389" t="str">
            <v/>
          </cell>
          <cell r="AK1389" t="str">
            <v/>
          </cell>
          <cell r="AL1389" t="str">
            <v/>
          </cell>
          <cell r="AM1389" t="str">
            <v/>
          </cell>
          <cell r="AN1389" t="str">
            <v/>
          </cell>
          <cell r="AO1389" t="str">
            <v/>
          </cell>
          <cell r="AP1389" t="str">
            <v/>
          </cell>
          <cell r="AQ1389" t="str">
            <v/>
          </cell>
          <cell r="AR1389" t="str">
            <v/>
          </cell>
          <cell r="AS1389" t="str">
            <v/>
          </cell>
          <cell r="AT1389" t="str">
            <v/>
          </cell>
          <cell r="AU1389" t="str">
            <v/>
          </cell>
          <cell r="AV1389" t="str">
            <v/>
          </cell>
          <cell r="AW1389" t="str">
            <v/>
          </cell>
          <cell r="AX1389" t="str">
            <v/>
          </cell>
          <cell r="AY1389" t="str">
            <v/>
          </cell>
          <cell r="AZ1389" t="str">
            <v/>
          </cell>
          <cell r="BA1389" t="str">
            <v/>
          </cell>
          <cell r="BB1389" t="str">
            <v/>
          </cell>
          <cell r="BC1389" t="str">
            <v/>
          </cell>
        </row>
        <row r="1390">
          <cell r="B1390" t="str">
            <v>XVRTY - Air</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0</v>
          </cell>
          <cell r="AE1390">
            <v>0</v>
          </cell>
          <cell r="AF1390">
            <v>0</v>
          </cell>
          <cell r="AG1390">
            <v>0</v>
          </cell>
          <cell r="AH1390" t="str">
            <v/>
          </cell>
          <cell r="AI1390" t="str">
            <v/>
          </cell>
          <cell r="AJ1390" t="str">
            <v/>
          </cell>
          <cell r="AK1390" t="str">
            <v/>
          </cell>
          <cell r="AL1390" t="str">
            <v/>
          </cell>
          <cell r="AM1390" t="str">
            <v/>
          </cell>
          <cell r="AN1390" t="str">
            <v/>
          </cell>
          <cell r="AO1390" t="str">
            <v/>
          </cell>
          <cell r="AP1390" t="str">
            <v/>
          </cell>
          <cell r="AQ1390" t="str">
            <v/>
          </cell>
          <cell r="AR1390" t="str">
            <v/>
          </cell>
          <cell r="AS1390" t="str">
            <v/>
          </cell>
          <cell r="AT1390" t="str">
            <v/>
          </cell>
          <cell r="AU1390" t="str">
            <v/>
          </cell>
          <cell r="AV1390" t="str">
            <v/>
          </cell>
          <cell r="AW1390" t="str">
            <v/>
          </cell>
          <cell r="AX1390" t="str">
            <v/>
          </cell>
          <cell r="AY1390" t="str">
            <v/>
          </cell>
          <cell r="AZ1390" t="str">
            <v/>
          </cell>
          <cell r="BA1390" t="str">
            <v/>
          </cell>
          <cell r="BB1390" t="str">
            <v/>
          </cell>
          <cell r="BC1390" t="str">
            <v/>
          </cell>
        </row>
        <row r="1391">
          <cell r="B1391" t="str">
            <v>XVRTY - Sea</v>
          </cell>
          <cell r="C1391">
            <v>0</v>
          </cell>
          <cell r="D1391">
            <v>0</v>
          </cell>
          <cell r="E1391">
            <v>0</v>
          </cell>
          <cell r="F1391">
            <v>0</v>
          </cell>
          <cell r="G1391">
            <v>0</v>
          </cell>
          <cell r="H1391">
            <v>0</v>
          </cell>
          <cell r="I1391">
            <v>0</v>
          </cell>
          <cell r="J1391">
            <v>0</v>
          </cell>
          <cell r="K1391">
            <v>0</v>
          </cell>
          <cell r="L1391">
            <v>0</v>
          </cell>
          <cell r="M1391">
            <v>0</v>
          </cell>
          <cell r="N1391">
            <v>0</v>
          </cell>
          <cell r="O1391">
            <v>0</v>
          </cell>
          <cell r="P1391">
            <v>0</v>
          </cell>
          <cell r="Q1391">
            <v>0</v>
          </cell>
          <cell r="R1391">
            <v>0</v>
          </cell>
          <cell r="S1391">
            <v>0</v>
          </cell>
          <cell r="T1391">
            <v>0</v>
          </cell>
          <cell r="U1391">
            <v>0</v>
          </cell>
          <cell r="V1391">
            <v>0</v>
          </cell>
          <cell r="W1391">
            <v>0</v>
          </cell>
          <cell r="X1391">
            <v>0</v>
          </cell>
          <cell r="Y1391">
            <v>0</v>
          </cell>
          <cell r="Z1391">
            <v>0</v>
          </cell>
          <cell r="AA1391">
            <v>0</v>
          </cell>
          <cell r="AB1391">
            <v>0</v>
          </cell>
          <cell r="AC1391">
            <v>0</v>
          </cell>
          <cell r="AD1391">
            <v>0</v>
          </cell>
          <cell r="AE1391">
            <v>0</v>
          </cell>
          <cell r="AF1391">
            <v>0</v>
          </cell>
          <cell r="AG1391">
            <v>0</v>
          </cell>
          <cell r="AH1391" t="str">
            <v/>
          </cell>
          <cell r="AI1391" t="str">
            <v/>
          </cell>
          <cell r="AJ1391" t="str">
            <v/>
          </cell>
          <cell r="AK1391" t="str">
            <v/>
          </cell>
          <cell r="AL1391" t="str">
            <v/>
          </cell>
          <cell r="AM1391" t="str">
            <v/>
          </cell>
          <cell r="AN1391" t="str">
            <v/>
          </cell>
          <cell r="AO1391" t="str">
            <v/>
          </cell>
          <cell r="AP1391" t="str">
            <v/>
          </cell>
          <cell r="AQ1391" t="str">
            <v/>
          </cell>
          <cell r="AR1391" t="str">
            <v/>
          </cell>
          <cell r="AS1391" t="str">
            <v/>
          </cell>
          <cell r="AT1391" t="str">
            <v/>
          </cell>
          <cell r="AU1391" t="str">
            <v/>
          </cell>
          <cell r="AV1391" t="str">
            <v/>
          </cell>
          <cell r="AW1391" t="str">
            <v/>
          </cell>
          <cell r="AX1391" t="str">
            <v/>
          </cell>
          <cell r="AY1391" t="str">
            <v/>
          </cell>
          <cell r="AZ1391" t="str">
            <v/>
          </cell>
          <cell r="BA1391" t="str">
            <v/>
          </cell>
          <cell r="BB1391" t="str">
            <v/>
          </cell>
          <cell r="BC1391" t="str">
            <v/>
          </cell>
        </row>
        <row r="1392">
          <cell r="B1392" t="str">
            <v>XVSSA - Air</v>
          </cell>
          <cell r="C1392">
            <v>0</v>
          </cell>
          <cell r="D1392">
            <v>0</v>
          </cell>
          <cell r="E1392">
            <v>0</v>
          </cell>
          <cell r="F1392">
            <v>0</v>
          </cell>
          <cell r="G1392">
            <v>0</v>
          </cell>
          <cell r="H1392">
            <v>0</v>
          </cell>
          <cell r="I1392">
            <v>0</v>
          </cell>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0</v>
          </cell>
          <cell r="Y1392">
            <v>0</v>
          </cell>
          <cell r="Z1392">
            <v>0</v>
          </cell>
          <cell r="AA1392">
            <v>0</v>
          </cell>
          <cell r="AB1392">
            <v>0</v>
          </cell>
          <cell r="AC1392">
            <v>0</v>
          </cell>
          <cell r="AD1392">
            <v>0</v>
          </cell>
          <cell r="AE1392">
            <v>0</v>
          </cell>
          <cell r="AF1392">
            <v>0</v>
          </cell>
          <cell r="AG1392">
            <v>0</v>
          </cell>
          <cell r="AH1392" t="str">
            <v/>
          </cell>
          <cell r="AI1392" t="str">
            <v/>
          </cell>
          <cell r="AJ1392" t="str">
            <v/>
          </cell>
          <cell r="AK1392" t="str">
            <v/>
          </cell>
          <cell r="AL1392" t="str">
            <v/>
          </cell>
          <cell r="AM1392" t="str">
            <v/>
          </cell>
          <cell r="AN1392" t="str">
            <v/>
          </cell>
          <cell r="AO1392" t="str">
            <v/>
          </cell>
          <cell r="AP1392" t="str">
            <v/>
          </cell>
          <cell r="AQ1392" t="str">
            <v/>
          </cell>
          <cell r="AR1392" t="str">
            <v/>
          </cell>
          <cell r="AS1392" t="str">
            <v/>
          </cell>
          <cell r="AT1392" t="str">
            <v/>
          </cell>
          <cell r="AU1392" t="str">
            <v/>
          </cell>
          <cell r="AV1392" t="str">
            <v/>
          </cell>
          <cell r="AW1392" t="str">
            <v/>
          </cell>
          <cell r="AX1392" t="str">
            <v/>
          </cell>
          <cell r="AY1392" t="str">
            <v/>
          </cell>
          <cell r="AZ1392" t="str">
            <v/>
          </cell>
          <cell r="BA1392" t="str">
            <v/>
          </cell>
          <cell r="BB1392" t="str">
            <v/>
          </cell>
          <cell r="BC1392" t="str">
            <v/>
          </cell>
        </row>
        <row r="1393">
          <cell r="B1393" t="str">
            <v>XVSSA - Sea</v>
          </cell>
          <cell r="C1393">
            <v>0</v>
          </cell>
          <cell r="D1393">
            <v>0</v>
          </cell>
          <cell r="E1393">
            <v>0</v>
          </cell>
          <cell r="F1393">
            <v>0</v>
          </cell>
          <cell r="G1393">
            <v>0</v>
          </cell>
          <cell r="H1393">
            <v>0</v>
          </cell>
          <cell r="I1393">
            <v>0</v>
          </cell>
          <cell r="J1393">
            <v>0</v>
          </cell>
          <cell r="K1393">
            <v>0</v>
          </cell>
          <cell r="L1393">
            <v>0</v>
          </cell>
          <cell r="M1393">
            <v>0</v>
          </cell>
          <cell r="N1393">
            <v>0</v>
          </cell>
          <cell r="O1393">
            <v>0</v>
          </cell>
          <cell r="P1393">
            <v>0</v>
          </cell>
          <cell r="Q1393">
            <v>0</v>
          </cell>
          <cell r="R1393">
            <v>0</v>
          </cell>
          <cell r="S1393">
            <v>0</v>
          </cell>
          <cell r="T1393">
            <v>0</v>
          </cell>
          <cell r="U1393">
            <v>0</v>
          </cell>
          <cell r="V1393">
            <v>0</v>
          </cell>
          <cell r="W1393">
            <v>0</v>
          </cell>
          <cell r="X1393">
            <v>0</v>
          </cell>
          <cell r="Y1393">
            <v>0</v>
          </cell>
          <cell r="Z1393">
            <v>0</v>
          </cell>
          <cell r="AA1393">
            <v>0</v>
          </cell>
          <cell r="AB1393">
            <v>0</v>
          </cell>
          <cell r="AC1393">
            <v>0</v>
          </cell>
          <cell r="AD1393">
            <v>0</v>
          </cell>
          <cell r="AE1393">
            <v>0</v>
          </cell>
          <cell r="AF1393">
            <v>0</v>
          </cell>
          <cell r="AG1393">
            <v>0</v>
          </cell>
          <cell r="AH1393" t="str">
            <v/>
          </cell>
          <cell r="AI1393" t="str">
            <v/>
          </cell>
          <cell r="AJ1393" t="str">
            <v/>
          </cell>
          <cell r="AK1393" t="str">
            <v/>
          </cell>
          <cell r="AL1393" t="str">
            <v/>
          </cell>
          <cell r="AM1393" t="str">
            <v/>
          </cell>
          <cell r="AN1393" t="str">
            <v/>
          </cell>
          <cell r="AO1393" t="str">
            <v/>
          </cell>
          <cell r="AP1393" t="str">
            <v/>
          </cell>
          <cell r="AQ1393" t="str">
            <v/>
          </cell>
          <cell r="AR1393" t="str">
            <v/>
          </cell>
          <cell r="AS1393" t="str">
            <v/>
          </cell>
          <cell r="AT1393" t="str">
            <v/>
          </cell>
          <cell r="AU1393" t="str">
            <v/>
          </cell>
          <cell r="AV1393" t="str">
            <v/>
          </cell>
          <cell r="AW1393" t="str">
            <v/>
          </cell>
          <cell r="AX1393" t="str">
            <v/>
          </cell>
          <cell r="AY1393" t="str">
            <v/>
          </cell>
          <cell r="AZ1393" t="str">
            <v/>
          </cell>
          <cell r="BA1393" t="str">
            <v/>
          </cell>
          <cell r="BB1393" t="str">
            <v/>
          </cell>
          <cell r="BC1393" t="str">
            <v/>
          </cell>
        </row>
        <row r="1394">
          <cell r="B1394" t="str">
            <v>XWASO - Air</v>
          </cell>
          <cell r="C1394">
            <v>0</v>
          </cell>
          <cell r="D1394">
            <v>0</v>
          </cell>
          <cell r="E1394">
            <v>0</v>
          </cell>
          <cell r="F1394">
            <v>0</v>
          </cell>
          <cell r="G1394">
            <v>0</v>
          </cell>
          <cell r="H1394">
            <v>0</v>
          </cell>
          <cell r="I1394">
            <v>0</v>
          </cell>
          <cell r="J1394">
            <v>0</v>
          </cell>
          <cell r="K1394">
            <v>0</v>
          </cell>
          <cell r="L1394">
            <v>0</v>
          </cell>
          <cell r="M1394">
            <v>0</v>
          </cell>
          <cell r="N1394">
            <v>0</v>
          </cell>
          <cell r="O1394">
            <v>0</v>
          </cell>
          <cell r="P1394">
            <v>0</v>
          </cell>
          <cell r="Q1394">
            <v>0</v>
          </cell>
          <cell r="R1394">
            <v>0</v>
          </cell>
          <cell r="S1394">
            <v>0</v>
          </cell>
          <cell r="T1394">
            <v>0</v>
          </cell>
          <cell r="U1394">
            <v>0</v>
          </cell>
          <cell r="V1394">
            <v>1</v>
          </cell>
          <cell r="W1394">
            <v>1</v>
          </cell>
          <cell r="X1394">
            <v>0</v>
          </cell>
          <cell r="Y1394">
            <v>1</v>
          </cell>
          <cell r="Z1394">
            <v>0</v>
          </cell>
          <cell r="AA1394">
            <v>0</v>
          </cell>
          <cell r="AB1394">
            <v>0</v>
          </cell>
          <cell r="AC1394">
            <v>0</v>
          </cell>
          <cell r="AD1394">
            <v>2</v>
          </cell>
          <cell r="AE1394">
            <v>0</v>
          </cell>
          <cell r="AF1394">
            <v>3</v>
          </cell>
          <cell r="AG1394">
            <v>0</v>
          </cell>
          <cell r="AH1394" t="str">
            <v/>
          </cell>
          <cell r="AI1394" t="str">
            <v/>
          </cell>
          <cell r="AJ1394" t="str">
            <v/>
          </cell>
          <cell r="AK1394" t="str">
            <v/>
          </cell>
          <cell r="AL1394" t="str">
            <v/>
          </cell>
          <cell r="AM1394" t="str">
            <v/>
          </cell>
          <cell r="AN1394" t="str">
            <v/>
          </cell>
          <cell r="AO1394" t="str">
            <v/>
          </cell>
          <cell r="AP1394" t="str">
            <v/>
          </cell>
          <cell r="AQ1394" t="str">
            <v/>
          </cell>
          <cell r="AR1394" t="str">
            <v/>
          </cell>
          <cell r="AS1394" t="str">
            <v/>
          </cell>
          <cell r="AT1394" t="str">
            <v/>
          </cell>
          <cell r="AU1394" t="str">
            <v/>
          </cell>
          <cell r="AV1394" t="str">
            <v/>
          </cell>
          <cell r="AW1394" t="str">
            <v/>
          </cell>
          <cell r="AX1394" t="str">
            <v/>
          </cell>
          <cell r="AY1394" t="str">
            <v/>
          </cell>
          <cell r="AZ1394" t="str">
            <v/>
          </cell>
          <cell r="BA1394" t="str">
            <v/>
          </cell>
          <cell r="BB1394" t="str">
            <v/>
          </cell>
          <cell r="BC1394" t="str">
            <v/>
          </cell>
        </row>
        <row r="1395">
          <cell r="B1395" t="str">
            <v>XWASO - Sea</v>
          </cell>
          <cell r="C1395">
            <v>5</v>
          </cell>
          <cell r="D1395">
            <v>3</v>
          </cell>
          <cell r="E1395">
            <v>1</v>
          </cell>
          <cell r="F1395">
            <v>0</v>
          </cell>
          <cell r="G1395">
            <v>0</v>
          </cell>
          <cell r="H1395">
            <v>2</v>
          </cell>
          <cell r="I1395">
            <v>0</v>
          </cell>
          <cell r="J1395">
            <v>0</v>
          </cell>
          <cell r="K1395">
            <v>2</v>
          </cell>
          <cell r="L1395">
            <v>2</v>
          </cell>
          <cell r="M1395">
            <v>0</v>
          </cell>
          <cell r="N1395">
            <v>1</v>
          </cell>
          <cell r="O1395">
            <v>0</v>
          </cell>
          <cell r="P1395">
            <v>4</v>
          </cell>
          <cell r="Q1395">
            <v>0</v>
          </cell>
          <cell r="R1395">
            <v>1</v>
          </cell>
          <cell r="S1395">
            <v>3</v>
          </cell>
          <cell r="T1395">
            <v>0</v>
          </cell>
          <cell r="U1395">
            <v>2</v>
          </cell>
          <cell r="V1395">
            <v>0</v>
          </cell>
          <cell r="W1395">
            <v>2</v>
          </cell>
          <cell r="X1395">
            <v>2</v>
          </cell>
          <cell r="Y1395">
            <v>1</v>
          </cell>
          <cell r="Z1395">
            <v>2</v>
          </cell>
          <cell r="AA1395">
            <v>0</v>
          </cell>
          <cell r="AB1395">
            <v>1</v>
          </cell>
          <cell r="AC1395">
            <v>2</v>
          </cell>
          <cell r="AD1395">
            <v>2</v>
          </cell>
          <cell r="AE1395">
            <v>3</v>
          </cell>
          <cell r="AF1395">
            <v>0</v>
          </cell>
          <cell r="AG1395">
            <v>0</v>
          </cell>
          <cell r="AH1395" t="str">
            <v/>
          </cell>
          <cell r="AI1395" t="str">
            <v/>
          </cell>
          <cell r="AJ1395" t="str">
            <v/>
          </cell>
          <cell r="AK1395" t="str">
            <v/>
          </cell>
          <cell r="AL1395" t="str">
            <v/>
          </cell>
          <cell r="AM1395" t="str">
            <v/>
          </cell>
          <cell r="AN1395" t="str">
            <v/>
          </cell>
          <cell r="AO1395" t="str">
            <v/>
          </cell>
          <cell r="AP1395" t="str">
            <v/>
          </cell>
          <cell r="AQ1395" t="str">
            <v/>
          </cell>
          <cell r="AR1395" t="str">
            <v/>
          </cell>
          <cell r="AS1395" t="str">
            <v/>
          </cell>
          <cell r="AT1395" t="str">
            <v/>
          </cell>
          <cell r="AU1395" t="str">
            <v/>
          </cell>
          <cell r="AV1395" t="str">
            <v/>
          </cell>
          <cell r="AW1395" t="str">
            <v/>
          </cell>
          <cell r="AX1395" t="str">
            <v/>
          </cell>
          <cell r="AY1395" t="str">
            <v/>
          </cell>
          <cell r="AZ1395" t="str">
            <v/>
          </cell>
          <cell r="BA1395" t="str">
            <v/>
          </cell>
          <cell r="BB1395" t="str">
            <v/>
          </cell>
          <cell r="BC1395" t="str">
            <v/>
          </cell>
        </row>
        <row r="1396">
          <cell r="B1396" t="str">
            <v>XWBRV - Air</v>
          </cell>
          <cell r="C1396">
            <v>0</v>
          </cell>
          <cell r="D1396">
            <v>0</v>
          </cell>
          <cell r="E1396">
            <v>0</v>
          </cell>
          <cell r="F1396">
            <v>0</v>
          </cell>
          <cell r="G1396">
            <v>0</v>
          </cell>
          <cell r="H1396">
            <v>0</v>
          </cell>
          <cell r="I1396">
            <v>0</v>
          </cell>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0</v>
          </cell>
          <cell r="AC1396">
            <v>0</v>
          </cell>
          <cell r="AD1396">
            <v>0</v>
          </cell>
          <cell r="AE1396">
            <v>0</v>
          </cell>
          <cell r="AF1396">
            <v>0</v>
          </cell>
          <cell r="AG1396">
            <v>0</v>
          </cell>
          <cell r="AH1396" t="str">
            <v/>
          </cell>
          <cell r="AI1396" t="str">
            <v/>
          </cell>
          <cell r="AJ1396" t="str">
            <v/>
          </cell>
          <cell r="AK1396" t="str">
            <v/>
          </cell>
          <cell r="AL1396" t="str">
            <v/>
          </cell>
          <cell r="AM1396" t="str">
            <v/>
          </cell>
          <cell r="AN1396" t="str">
            <v/>
          </cell>
          <cell r="AO1396" t="str">
            <v/>
          </cell>
          <cell r="AP1396" t="str">
            <v/>
          </cell>
          <cell r="AQ1396" t="str">
            <v/>
          </cell>
          <cell r="AR1396" t="str">
            <v/>
          </cell>
          <cell r="AS1396" t="str">
            <v/>
          </cell>
          <cell r="AT1396" t="str">
            <v/>
          </cell>
          <cell r="AU1396" t="str">
            <v/>
          </cell>
          <cell r="AV1396" t="str">
            <v/>
          </cell>
          <cell r="AW1396" t="str">
            <v/>
          </cell>
          <cell r="AX1396" t="str">
            <v/>
          </cell>
          <cell r="AY1396" t="str">
            <v/>
          </cell>
          <cell r="AZ1396" t="str">
            <v/>
          </cell>
          <cell r="BA1396" t="str">
            <v/>
          </cell>
          <cell r="BB1396" t="str">
            <v/>
          </cell>
          <cell r="BC1396" t="str">
            <v/>
          </cell>
        </row>
        <row r="1397">
          <cell r="B1397" t="str">
            <v>XWBRV - Sea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cell r="S1397">
            <v>0</v>
          </cell>
          <cell r="T1397">
            <v>0</v>
          </cell>
          <cell r="U1397">
            <v>0</v>
          </cell>
          <cell r="V1397">
            <v>0</v>
          </cell>
          <cell r="W1397">
            <v>0</v>
          </cell>
          <cell r="X1397">
            <v>0</v>
          </cell>
          <cell r="Y1397">
            <v>0</v>
          </cell>
          <cell r="Z1397">
            <v>0</v>
          </cell>
          <cell r="AA1397">
            <v>0</v>
          </cell>
          <cell r="AB1397">
            <v>0</v>
          </cell>
          <cell r="AC1397">
            <v>0</v>
          </cell>
          <cell r="AD1397">
            <v>0</v>
          </cell>
          <cell r="AE1397">
            <v>0</v>
          </cell>
          <cell r="AF1397">
            <v>0</v>
          </cell>
          <cell r="AG1397">
            <v>0</v>
          </cell>
          <cell r="AH1397" t="str">
            <v/>
          </cell>
          <cell r="AI1397" t="str">
            <v/>
          </cell>
          <cell r="AJ1397" t="str">
            <v/>
          </cell>
          <cell r="AK1397" t="str">
            <v/>
          </cell>
          <cell r="AL1397" t="str">
            <v/>
          </cell>
          <cell r="AM1397" t="str">
            <v/>
          </cell>
          <cell r="AN1397" t="str">
            <v/>
          </cell>
          <cell r="AO1397" t="str">
            <v/>
          </cell>
          <cell r="AP1397" t="str">
            <v/>
          </cell>
          <cell r="AQ1397" t="str">
            <v/>
          </cell>
          <cell r="AR1397" t="str">
            <v/>
          </cell>
          <cell r="AS1397" t="str">
            <v/>
          </cell>
          <cell r="AT1397" t="str">
            <v/>
          </cell>
          <cell r="AU1397" t="str">
            <v/>
          </cell>
          <cell r="AV1397" t="str">
            <v/>
          </cell>
          <cell r="AW1397" t="str">
            <v/>
          </cell>
          <cell r="AX1397" t="str">
            <v/>
          </cell>
          <cell r="AY1397" t="str">
            <v/>
          </cell>
          <cell r="AZ1397" t="str">
            <v/>
          </cell>
          <cell r="BA1397" t="str">
            <v/>
          </cell>
          <cell r="BB1397" t="str">
            <v/>
          </cell>
          <cell r="BC1397" t="str">
            <v/>
          </cell>
        </row>
        <row r="1398">
          <cell r="B1398" t="str">
            <v>XWETE - Air</v>
          </cell>
          <cell r="C1398">
            <v>0</v>
          </cell>
          <cell r="D1398">
            <v>0</v>
          </cell>
          <cell r="E1398">
            <v>0</v>
          </cell>
          <cell r="F1398">
            <v>0</v>
          </cell>
          <cell r="G1398">
            <v>0</v>
          </cell>
          <cell r="H1398">
            <v>0</v>
          </cell>
          <cell r="I1398">
            <v>0</v>
          </cell>
          <cell r="J1398">
            <v>0</v>
          </cell>
          <cell r="K1398">
            <v>0</v>
          </cell>
          <cell r="L1398">
            <v>0</v>
          </cell>
          <cell r="M1398">
            <v>0</v>
          </cell>
          <cell r="N1398">
            <v>0</v>
          </cell>
          <cell r="O1398">
            <v>0</v>
          </cell>
          <cell r="P1398">
            <v>0</v>
          </cell>
          <cell r="Q1398">
            <v>0</v>
          </cell>
          <cell r="R1398">
            <v>0</v>
          </cell>
          <cell r="S1398">
            <v>0</v>
          </cell>
          <cell r="T1398">
            <v>0</v>
          </cell>
          <cell r="U1398">
            <v>0</v>
          </cell>
          <cell r="V1398">
            <v>0</v>
          </cell>
          <cell r="W1398">
            <v>0</v>
          </cell>
          <cell r="X1398">
            <v>0</v>
          </cell>
          <cell r="Y1398">
            <v>0</v>
          </cell>
          <cell r="Z1398">
            <v>0</v>
          </cell>
          <cell r="AA1398">
            <v>0</v>
          </cell>
          <cell r="AB1398">
            <v>0</v>
          </cell>
          <cell r="AC1398">
            <v>0</v>
          </cell>
          <cell r="AD1398">
            <v>0</v>
          </cell>
          <cell r="AE1398">
            <v>0</v>
          </cell>
          <cell r="AF1398">
            <v>0</v>
          </cell>
          <cell r="AG1398">
            <v>0</v>
          </cell>
          <cell r="AH1398" t="str">
            <v/>
          </cell>
          <cell r="AI1398" t="str">
            <v/>
          </cell>
          <cell r="AJ1398" t="str">
            <v/>
          </cell>
          <cell r="AK1398" t="str">
            <v/>
          </cell>
          <cell r="AL1398" t="str">
            <v/>
          </cell>
          <cell r="AM1398" t="str">
            <v/>
          </cell>
          <cell r="AN1398" t="str">
            <v/>
          </cell>
          <cell r="AO1398" t="str">
            <v/>
          </cell>
          <cell r="AP1398" t="str">
            <v/>
          </cell>
          <cell r="AQ1398" t="str">
            <v/>
          </cell>
          <cell r="AR1398" t="str">
            <v/>
          </cell>
          <cell r="AS1398" t="str">
            <v/>
          </cell>
          <cell r="AT1398" t="str">
            <v/>
          </cell>
          <cell r="AU1398" t="str">
            <v/>
          </cell>
          <cell r="AV1398" t="str">
            <v/>
          </cell>
          <cell r="AW1398" t="str">
            <v/>
          </cell>
          <cell r="AX1398" t="str">
            <v/>
          </cell>
          <cell r="AY1398" t="str">
            <v/>
          </cell>
          <cell r="AZ1398" t="str">
            <v/>
          </cell>
          <cell r="BA1398" t="str">
            <v/>
          </cell>
          <cell r="BB1398" t="str">
            <v/>
          </cell>
          <cell r="BC1398" t="str">
            <v/>
          </cell>
        </row>
        <row r="1399">
          <cell r="B1399" t="str">
            <v>XWETE - Sea</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cell r="S1399">
            <v>0</v>
          </cell>
          <cell r="T1399">
            <v>0</v>
          </cell>
          <cell r="U1399">
            <v>0</v>
          </cell>
          <cell r="V1399">
            <v>0</v>
          </cell>
          <cell r="W1399">
            <v>0</v>
          </cell>
          <cell r="X1399">
            <v>0</v>
          </cell>
          <cell r="Y1399">
            <v>0</v>
          </cell>
          <cell r="Z1399">
            <v>0</v>
          </cell>
          <cell r="AA1399">
            <v>0</v>
          </cell>
          <cell r="AB1399">
            <v>0</v>
          </cell>
          <cell r="AC1399">
            <v>0</v>
          </cell>
          <cell r="AD1399">
            <v>0</v>
          </cell>
          <cell r="AE1399">
            <v>0</v>
          </cell>
          <cell r="AF1399">
            <v>0</v>
          </cell>
          <cell r="AG1399">
            <v>0</v>
          </cell>
          <cell r="AH1399" t="str">
            <v/>
          </cell>
          <cell r="AI1399" t="str">
            <v/>
          </cell>
          <cell r="AJ1399" t="str">
            <v/>
          </cell>
          <cell r="AK1399" t="str">
            <v/>
          </cell>
          <cell r="AL1399" t="str">
            <v/>
          </cell>
          <cell r="AM1399" t="str">
            <v/>
          </cell>
          <cell r="AN1399" t="str">
            <v/>
          </cell>
          <cell r="AO1399" t="str">
            <v/>
          </cell>
          <cell r="AP1399" t="str">
            <v/>
          </cell>
          <cell r="AQ1399" t="str">
            <v/>
          </cell>
          <cell r="AR1399" t="str">
            <v/>
          </cell>
          <cell r="AS1399" t="str">
            <v/>
          </cell>
          <cell r="AT1399" t="str">
            <v/>
          </cell>
          <cell r="AU1399" t="str">
            <v/>
          </cell>
          <cell r="AV1399" t="str">
            <v/>
          </cell>
          <cell r="AW1399" t="str">
            <v/>
          </cell>
          <cell r="AX1399" t="str">
            <v/>
          </cell>
          <cell r="AY1399" t="str">
            <v/>
          </cell>
          <cell r="AZ1399" t="str">
            <v/>
          </cell>
          <cell r="BA1399" t="str">
            <v/>
          </cell>
          <cell r="BB1399" t="str">
            <v/>
          </cell>
          <cell r="BC1399" t="str">
            <v/>
          </cell>
        </row>
        <row r="1400">
          <cell r="B1400" t="str">
            <v>XWHPO - Air</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cell r="S1400">
            <v>0</v>
          </cell>
          <cell r="T1400">
            <v>0</v>
          </cell>
          <cell r="U1400">
            <v>0</v>
          </cell>
          <cell r="V1400">
            <v>0</v>
          </cell>
          <cell r="W1400">
            <v>0</v>
          </cell>
          <cell r="X1400">
            <v>0</v>
          </cell>
          <cell r="Y1400">
            <v>0</v>
          </cell>
          <cell r="Z1400">
            <v>0</v>
          </cell>
          <cell r="AA1400">
            <v>0</v>
          </cell>
          <cell r="AB1400">
            <v>0</v>
          </cell>
          <cell r="AC1400">
            <v>0</v>
          </cell>
          <cell r="AD1400">
            <v>0</v>
          </cell>
          <cell r="AE1400">
            <v>0</v>
          </cell>
          <cell r="AF1400">
            <v>0</v>
          </cell>
          <cell r="AG1400">
            <v>0</v>
          </cell>
          <cell r="AH1400" t="str">
            <v/>
          </cell>
          <cell r="AI1400" t="str">
            <v/>
          </cell>
          <cell r="AJ1400" t="str">
            <v/>
          </cell>
          <cell r="AK1400" t="str">
            <v/>
          </cell>
          <cell r="AL1400" t="str">
            <v/>
          </cell>
          <cell r="AM1400" t="str">
            <v/>
          </cell>
          <cell r="AN1400" t="str">
            <v/>
          </cell>
          <cell r="AO1400" t="str">
            <v/>
          </cell>
          <cell r="AP1400" t="str">
            <v/>
          </cell>
          <cell r="AQ1400" t="str">
            <v/>
          </cell>
          <cell r="AR1400" t="str">
            <v/>
          </cell>
          <cell r="AS1400" t="str">
            <v/>
          </cell>
          <cell r="AT1400" t="str">
            <v/>
          </cell>
          <cell r="AU1400" t="str">
            <v/>
          </cell>
          <cell r="AV1400" t="str">
            <v/>
          </cell>
          <cell r="AW1400" t="str">
            <v/>
          </cell>
          <cell r="AX1400" t="str">
            <v/>
          </cell>
          <cell r="AY1400" t="str">
            <v/>
          </cell>
          <cell r="AZ1400" t="str">
            <v/>
          </cell>
          <cell r="BA1400" t="str">
            <v/>
          </cell>
          <cell r="BB1400" t="str">
            <v/>
          </cell>
          <cell r="BC1400" t="str">
            <v/>
          </cell>
        </row>
        <row r="1401">
          <cell r="B1401" t="str">
            <v>XWHPO - Sea</v>
          </cell>
          <cell r="C1401">
            <v>0</v>
          </cell>
          <cell r="D1401">
            <v>0</v>
          </cell>
          <cell r="E1401">
            <v>0</v>
          </cell>
          <cell r="F1401">
            <v>0</v>
          </cell>
          <cell r="G1401">
            <v>0</v>
          </cell>
          <cell r="H1401">
            <v>0</v>
          </cell>
          <cell r="I1401">
            <v>0</v>
          </cell>
          <cell r="J1401">
            <v>0</v>
          </cell>
          <cell r="K1401">
            <v>0</v>
          </cell>
          <cell r="L1401">
            <v>0</v>
          </cell>
          <cell r="M1401">
            <v>0</v>
          </cell>
          <cell r="N1401">
            <v>0</v>
          </cell>
          <cell r="O1401">
            <v>0</v>
          </cell>
          <cell r="P1401">
            <v>0</v>
          </cell>
          <cell r="Q1401">
            <v>0</v>
          </cell>
          <cell r="R1401">
            <v>0</v>
          </cell>
          <cell r="S1401">
            <v>0</v>
          </cell>
          <cell r="T1401">
            <v>0</v>
          </cell>
          <cell r="U1401">
            <v>0</v>
          </cell>
          <cell r="V1401">
            <v>0</v>
          </cell>
          <cell r="W1401">
            <v>0</v>
          </cell>
          <cell r="X1401">
            <v>0</v>
          </cell>
          <cell r="Y1401">
            <v>0</v>
          </cell>
          <cell r="Z1401">
            <v>0</v>
          </cell>
          <cell r="AA1401">
            <v>0</v>
          </cell>
          <cell r="AB1401">
            <v>0</v>
          </cell>
          <cell r="AC1401">
            <v>0</v>
          </cell>
          <cell r="AD1401">
            <v>0</v>
          </cell>
          <cell r="AE1401">
            <v>0</v>
          </cell>
          <cell r="AF1401">
            <v>0</v>
          </cell>
          <cell r="AG1401">
            <v>0</v>
          </cell>
          <cell r="AH1401" t="str">
            <v/>
          </cell>
          <cell r="AI1401" t="str">
            <v/>
          </cell>
          <cell r="AJ1401" t="str">
            <v/>
          </cell>
          <cell r="AK1401" t="str">
            <v/>
          </cell>
          <cell r="AL1401" t="str">
            <v/>
          </cell>
          <cell r="AM1401" t="str">
            <v/>
          </cell>
          <cell r="AN1401" t="str">
            <v/>
          </cell>
          <cell r="AO1401" t="str">
            <v/>
          </cell>
          <cell r="AP1401" t="str">
            <v/>
          </cell>
          <cell r="AQ1401" t="str">
            <v/>
          </cell>
          <cell r="AR1401" t="str">
            <v/>
          </cell>
          <cell r="AS1401" t="str">
            <v/>
          </cell>
          <cell r="AT1401" t="str">
            <v/>
          </cell>
          <cell r="AU1401" t="str">
            <v/>
          </cell>
          <cell r="AV1401" t="str">
            <v/>
          </cell>
          <cell r="AW1401" t="str">
            <v/>
          </cell>
          <cell r="AX1401" t="str">
            <v/>
          </cell>
          <cell r="AY1401" t="str">
            <v/>
          </cell>
          <cell r="AZ1401" t="str">
            <v/>
          </cell>
          <cell r="BA1401" t="str">
            <v/>
          </cell>
          <cell r="BB1401" t="str">
            <v/>
          </cell>
          <cell r="BC1401" t="str">
            <v/>
          </cell>
        </row>
        <row r="1402">
          <cell r="B1402" t="str">
            <v>XWKTD - Air</v>
          </cell>
          <cell r="C1402">
            <v>0</v>
          </cell>
          <cell r="D1402">
            <v>0</v>
          </cell>
          <cell r="E1402">
            <v>0</v>
          </cell>
          <cell r="F1402">
            <v>0</v>
          </cell>
          <cell r="G1402">
            <v>0</v>
          </cell>
          <cell r="H1402">
            <v>0</v>
          </cell>
          <cell r="I1402">
            <v>0</v>
          </cell>
          <cell r="J1402">
            <v>0</v>
          </cell>
          <cell r="K1402">
            <v>0</v>
          </cell>
          <cell r="L1402">
            <v>0</v>
          </cell>
          <cell r="M1402">
            <v>0</v>
          </cell>
          <cell r="N1402">
            <v>0</v>
          </cell>
          <cell r="O1402">
            <v>0</v>
          </cell>
          <cell r="P1402">
            <v>0</v>
          </cell>
          <cell r="Q1402">
            <v>0</v>
          </cell>
          <cell r="R1402">
            <v>0</v>
          </cell>
          <cell r="S1402">
            <v>0</v>
          </cell>
          <cell r="T1402">
            <v>0</v>
          </cell>
          <cell r="U1402">
            <v>0</v>
          </cell>
          <cell r="V1402">
            <v>0</v>
          </cell>
          <cell r="W1402">
            <v>0</v>
          </cell>
          <cell r="X1402">
            <v>0</v>
          </cell>
          <cell r="Y1402">
            <v>0</v>
          </cell>
          <cell r="Z1402">
            <v>0</v>
          </cell>
          <cell r="AA1402">
            <v>0</v>
          </cell>
          <cell r="AB1402">
            <v>0</v>
          </cell>
          <cell r="AC1402">
            <v>0</v>
          </cell>
          <cell r="AD1402">
            <v>0</v>
          </cell>
          <cell r="AE1402">
            <v>0</v>
          </cell>
          <cell r="AF1402">
            <v>0</v>
          </cell>
          <cell r="AG1402">
            <v>0</v>
          </cell>
          <cell r="AH1402" t="str">
            <v/>
          </cell>
          <cell r="AI1402" t="str">
            <v/>
          </cell>
          <cell r="AJ1402" t="str">
            <v/>
          </cell>
          <cell r="AK1402" t="str">
            <v/>
          </cell>
          <cell r="AL1402" t="str">
            <v/>
          </cell>
          <cell r="AM1402" t="str">
            <v/>
          </cell>
          <cell r="AN1402" t="str">
            <v/>
          </cell>
          <cell r="AO1402" t="str">
            <v/>
          </cell>
          <cell r="AP1402" t="str">
            <v/>
          </cell>
          <cell r="AQ1402" t="str">
            <v/>
          </cell>
          <cell r="AR1402" t="str">
            <v/>
          </cell>
          <cell r="AS1402" t="str">
            <v/>
          </cell>
          <cell r="AT1402" t="str">
            <v/>
          </cell>
          <cell r="AU1402" t="str">
            <v/>
          </cell>
          <cell r="AV1402" t="str">
            <v/>
          </cell>
          <cell r="AW1402" t="str">
            <v/>
          </cell>
          <cell r="AX1402" t="str">
            <v/>
          </cell>
          <cell r="AY1402" t="str">
            <v/>
          </cell>
          <cell r="AZ1402" t="str">
            <v/>
          </cell>
          <cell r="BA1402" t="str">
            <v/>
          </cell>
          <cell r="BB1402" t="str">
            <v/>
          </cell>
          <cell r="BC1402" t="str">
            <v/>
          </cell>
        </row>
        <row r="1403">
          <cell r="B1403" t="str">
            <v>XWKTD - Sea</v>
          </cell>
          <cell r="C1403">
            <v>0</v>
          </cell>
          <cell r="D1403">
            <v>0</v>
          </cell>
          <cell r="E1403">
            <v>0</v>
          </cell>
          <cell r="F1403">
            <v>0</v>
          </cell>
          <cell r="G1403">
            <v>0</v>
          </cell>
          <cell r="H1403">
            <v>0</v>
          </cell>
          <cell r="I1403">
            <v>0</v>
          </cell>
          <cell r="J1403">
            <v>0</v>
          </cell>
          <cell r="K1403">
            <v>0</v>
          </cell>
          <cell r="L1403">
            <v>0</v>
          </cell>
          <cell r="M1403">
            <v>0</v>
          </cell>
          <cell r="N1403">
            <v>0</v>
          </cell>
          <cell r="O1403">
            <v>0</v>
          </cell>
          <cell r="P1403">
            <v>0</v>
          </cell>
          <cell r="Q1403">
            <v>0</v>
          </cell>
          <cell r="R1403">
            <v>0</v>
          </cell>
          <cell r="S1403">
            <v>0</v>
          </cell>
          <cell r="T1403">
            <v>0</v>
          </cell>
          <cell r="U1403">
            <v>0</v>
          </cell>
          <cell r="V1403">
            <v>0</v>
          </cell>
          <cell r="W1403">
            <v>0</v>
          </cell>
          <cell r="X1403">
            <v>0</v>
          </cell>
          <cell r="Y1403">
            <v>0</v>
          </cell>
          <cell r="Z1403">
            <v>0</v>
          </cell>
          <cell r="AA1403">
            <v>0</v>
          </cell>
          <cell r="AB1403">
            <v>0</v>
          </cell>
          <cell r="AC1403">
            <v>0</v>
          </cell>
          <cell r="AD1403">
            <v>0</v>
          </cell>
          <cell r="AE1403">
            <v>0</v>
          </cell>
          <cell r="AF1403">
            <v>0</v>
          </cell>
          <cell r="AG1403">
            <v>0</v>
          </cell>
          <cell r="AH1403" t="str">
            <v/>
          </cell>
          <cell r="AI1403" t="str">
            <v/>
          </cell>
          <cell r="AJ1403" t="str">
            <v/>
          </cell>
          <cell r="AK1403" t="str">
            <v/>
          </cell>
          <cell r="AL1403" t="str">
            <v/>
          </cell>
          <cell r="AM1403" t="str">
            <v/>
          </cell>
          <cell r="AN1403" t="str">
            <v/>
          </cell>
          <cell r="AO1403" t="str">
            <v/>
          </cell>
          <cell r="AP1403" t="str">
            <v/>
          </cell>
          <cell r="AQ1403" t="str">
            <v/>
          </cell>
          <cell r="AR1403" t="str">
            <v/>
          </cell>
          <cell r="AS1403" t="str">
            <v/>
          </cell>
          <cell r="AT1403" t="str">
            <v/>
          </cell>
          <cell r="AU1403" t="str">
            <v/>
          </cell>
          <cell r="AV1403" t="str">
            <v/>
          </cell>
          <cell r="AW1403" t="str">
            <v/>
          </cell>
          <cell r="AX1403" t="str">
            <v/>
          </cell>
          <cell r="AY1403" t="str">
            <v/>
          </cell>
          <cell r="AZ1403" t="str">
            <v/>
          </cell>
          <cell r="BA1403" t="str">
            <v/>
          </cell>
          <cell r="BB1403" t="str">
            <v/>
          </cell>
          <cell r="BC1403" t="str">
            <v/>
          </cell>
        </row>
        <row r="1404">
          <cell r="B1404" t="str">
            <v>XWMWG - Air</v>
          </cell>
          <cell r="C1404">
            <v>0</v>
          </cell>
          <cell r="D1404">
            <v>0</v>
          </cell>
          <cell r="E1404">
            <v>0</v>
          </cell>
          <cell r="F1404">
            <v>0</v>
          </cell>
          <cell r="G1404">
            <v>0</v>
          </cell>
          <cell r="H1404">
            <v>0</v>
          </cell>
          <cell r="I1404">
            <v>0</v>
          </cell>
          <cell r="J1404">
            <v>0</v>
          </cell>
          <cell r="K1404">
            <v>0</v>
          </cell>
          <cell r="L1404">
            <v>0</v>
          </cell>
          <cell r="M1404">
            <v>0</v>
          </cell>
          <cell r="N1404">
            <v>0</v>
          </cell>
          <cell r="O1404">
            <v>0</v>
          </cell>
          <cell r="P1404">
            <v>0</v>
          </cell>
          <cell r="Q1404">
            <v>0</v>
          </cell>
          <cell r="R1404">
            <v>0</v>
          </cell>
          <cell r="S1404">
            <v>0</v>
          </cell>
          <cell r="T1404">
            <v>0</v>
          </cell>
          <cell r="U1404">
            <v>0</v>
          </cell>
          <cell r="V1404">
            <v>0</v>
          </cell>
          <cell r="W1404">
            <v>0</v>
          </cell>
          <cell r="X1404">
            <v>0</v>
          </cell>
          <cell r="Y1404">
            <v>0</v>
          </cell>
          <cell r="Z1404">
            <v>0</v>
          </cell>
          <cell r="AA1404">
            <v>0</v>
          </cell>
          <cell r="AB1404">
            <v>0</v>
          </cell>
          <cell r="AC1404">
            <v>0</v>
          </cell>
          <cell r="AD1404">
            <v>0</v>
          </cell>
          <cell r="AE1404">
            <v>0</v>
          </cell>
          <cell r="AF1404">
            <v>0</v>
          </cell>
          <cell r="AG1404">
            <v>0</v>
          </cell>
          <cell r="AH1404" t="str">
            <v/>
          </cell>
          <cell r="AI1404" t="str">
            <v/>
          </cell>
          <cell r="AJ1404" t="str">
            <v/>
          </cell>
          <cell r="AK1404" t="str">
            <v/>
          </cell>
          <cell r="AL1404" t="str">
            <v/>
          </cell>
          <cell r="AM1404" t="str">
            <v/>
          </cell>
          <cell r="AN1404" t="str">
            <v/>
          </cell>
          <cell r="AO1404" t="str">
            <v/>
          </cell>
          <cell r="AP1404" t="str">
            <v/>
          </cell>
          <cell r="AQ1404" t="str">
            <v/>
          </cell>
          <cell r="AR1404" t="str">
            <v/>
          </cell>
          <cell r="AS1404" t="str">
            <v/>
          </cell>
          <cell r="AT1404" t="str">
            <v/>
          </cell>
          <cell r="AU1404" t="str">
            <v/>
          </cell>
          <cell r="AV1404" t="str">
            <v/>
          </cell>
          <cell r="AW1404" t="str">
            <v/>
          </cell>
          <cell r="AX1404" t="str">
            <v/>
          </cell>
          <cell r="AY1404" t="str">
            <v/>
          </cell>
          <cell r="AZ1404" t="str">
            <v/>
          </cell>
          <cell r="BA1404" t="str">
            <v/>
          </cell>
          <cell r="BB1404" t="str">
            <v/>
          </cell>
          <cell r="BC1404" t="str">
            <v/>
          </cell>
        </row>
        <row r="1405">
          <cell r="B1405" t="str">
            <v>XWMWG - Sea</v>
          </cell>
          <cell r="C1405">
            <v>0</v>
          </cell>
          <cell r="D1405">
            <v>0</v>
          </cell>
          <cell r="E1405">
            <v>0</v>
          </cell>
          <cell r="F1405">
            <v>0</v>
          </cell>
          <cell r="G1405">
            <v>0</v>
          </cell>
          <cell r="H1405">
            <v>0</v>
          </cell>
          <cell r="I1405">
            <v>0</v>
          </cell>
          <cell r="J1405">
            <v>0</v>
          </cell>
          <cell r="K1405">
            <v>0</v>
          </cell>
          <cell r="L1405">
            <v>0</v>
          </cell>
          <cell r="M1405">
            <v>0</v>
          </cell>
          <cell r="N1405">
            <v>0</v>
          </cell>
          <cell r="O1405">
            <v>0</v>
          </cell>
          <cell r="P1405">
            <v>0</v>
          </cell>
          <cell r="Q1405">
            <v>0</v>
          </cell>
          <cell r="R1405">
            <v>0</v>
          </cell>
          <cell r="S1405">
            <v>0</v>
          </cell>
          <cell r="T1405">
            <v>0</v>
          </cell>
          <cell r="U1405">
            <v>0</v>
          </cell>
          <cell r="V1405">
            <v>0</v>
          </cell>
          <cell r="W1405">
            <v>0</v>
          </cell>
          <cell r="X1405">
            <v>0</v>
          </cell>
          <cell r="Y1405">
            <v>0</v>
          </cell>
          <cell r="Z1405">
            <v>0</v>
          </cell>
          <cell r="AA1405">
            <v>0</v>
          </cell>
          <cell r="AB1405">
            <v>0</v>
          </cell>
          <cell r="AC1405">
            <v>0</v>
          </cell>
          <cell r="AD1405">
            <v>0</v>
          </cell>
          <cell r="AE1405">
            <v>0</v>
          </cell>
          <cell r="AF1405">
            <v>0</v>
          </cell>
          <cell r="AG1405">
            <v>0</v>
          </cell>
          <cell r="AH1405" t="str">
            <v/>
          </cell>
          <cell r="AI1405" t="str">
            <v/>
          </cell>
          <cell r="AJ1405" t="str">
            <v/>
          </cell>
          <cell r="AK1405" t="str">
            <v/>
          </cell>
          <cell r="AL1405" t="str">
            <v/>
          </cell>
          <cell r="AM1405" t="str">
            <v/>
          </cell>
          <cell r="AN1405" t="str">
            <v/>
          </cell>
          <cell r="AO1405" t="str">
            <v/>
          </cell>
          <cell r="AP1405" t="str">
            <v/>
          </cell>
          <cell r="AQ1405" t="str">
            <v/>
          </cell>
          <cell r="AR1405" t="str">
            <v/>
          </cell>
          <cell r="AS1405" t="str">
            <v/>
          </cell>
          <cell r="AT1405" t="str">
            <v/>
          </cell>
          <cell r="AU1405" t="str">
            <v/>
          </cell>
          <cell r="AV1405" t="str">
            <v/>
          </cell>
          <cell r="AW1405" t="str">
            <v/>
          </cell>
          <cell r="AX1405" t="str">
            <v/>
          </cell>
          <cell r="AY1405" t="str">
            <v/>
          </cell>
          <cell r="AZ1405" t="str">
            <v/>
          </cell>
          <cell r="BA1405" t="str">
            <v/>
          </cell>
          <cell r="BB1405" t="str">
            <v/>
          </cell>
          <cell r="BC1405" t="str">
            <v/>
          </cell>
        </row>
        <row r="1406">
          <cell r="B1406" t="str">
            <v>XWSPO - Air</v>
          </cell>
          <cell r="C1406">
            <v>0</v>
          </cell>
          <cell r="D1406">
            <v>0</v>
          </cell>
          <cell r="E1406">
            <v>0</v>
          </cell>
          <cell r="F1406">
            <v>0</v>
          </cell>
          <cell r="G1406">
            <v>0</v>
          </cell>
          <cell r="H1406">
            <v>0</v>
          </cell>
          <cell r="I1406">
            <v>0</v>
          </cell>
          <cell r="J1406">
            <v>0</v>
          </cell>
          <cell r="K1406">
            <v>0</v>
          </cell>
          <cell r="L1406">
            <v>0</v>
          </cell>
          <cell r="M1406">
            <v>0</v>
          </cell>
          <cell r="N1406">
            <v>0</v>
          </cell>
          <cell r="O1406">
            <v>0</v>
          </cell>
          <cell r="P1406">
            <v>0</v>
          </cell>
          <cell r="Q1406">
            <v>0</v>
          </cell>
          <cell r="R1406">
            <v>0</v>
          </cell>
          <cell r="S1406">
            <v>0</v>
          </cell>
          <cell r="T1406">
            <v>0</v>
          </cell>
          <cell r="U1406">
            <v>0</v>
          </cell>
          <cell r="V1406">
            <v>0</v>
          </cell>
          <cell r="W1406">
            <v>0</v>
          </cell>
          <cell r="X1406">
            <v>0</v>
          </cell>
          <cell r="Y1406">
            <v>0</v>
          </cell>
          <cell r="Z1406">
            <v>0</v>
          </cell>
          <cell r="AA1406">
            <v>0</v>
          </cell>
          <cell r="AB1406">
            <v>0</v>
          </cell>
          <cell r="AC1406">
            <v>0</v>
          </cell>
          <cell r="AD1406">
            <v>0</v>
          </cell>
          <cell r="AE1406">
            <v>0</v>
          </cell>
          <cell r="AF1406">
            <v>0</v>
          </cell>
          <cell r="AG1406">
            <v>0</v>
          </cell>
          <cell r="AH1406" t="str">
            <v/>
          </cell>
          <cell r="AI1406" t="str">
            <v/>
          </cell>
          <cell r="AJ1406" t="str">
            <v/>
          </cell>
          <cell r="AK1406" t="str">
            <v/>
          </cell>
          <cell r="AL1406" t="str">
            <v/>
          </cell>
          <cell r="AM1406" t="str">
            <v/>
          </cell>
          <cell r="AN1406" t="str">
            <v/>
          </cell>
          <cell r="AO1406" t="str">
            <v/>
          </cell>
          <cell r="AP1406" t="str">
            <v/>
          </cell>
          <cell r="AQ1406" t="str">
            <v/>
          </cell>
          <cell r="AR1406" t="str">
            <v/>
          </cell>
          <cell r="AS1406" t="str">
            <v/>
          </cell>
          <cell r="AT1406" t="str">
            <v/>
          </cell>
          <cell r="AU1406" t="str">
            <v/>
          </cell>
          <cell r="AV1406" t="str">
            <v/>
          </cell>
          <cell r="AW1406" t="str">
            <v/>
          </cell>
          <cell r="AX1406" t="str">
            <v/>
          </cell>
          <cell r="AY1406" t="str">
            <v/>
          </cell>
          <cell r="AZ1406" t="str">
            <v/>
          </cell>
          <cell r="BA1406" t="str">
            <v/>
          </cell>
          <cell r="BB1406" t="str">
            <v/>
          </cell>
          <cell r="BC1406" t="str">
            <v/>
          </cell>
        </row>
        <row r="1407">
          <cell r="B1407" t="str">
            <v>XWSPO - Sea</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cell r="S1407">
            <v>0</v>
          </cell>
          <cell r="T1407">
            <v>0</v>
          </cell>
          <cell r="U1407">
            <v>0</v>
          </cell>
          <cell r="V1407">
            <v>0</v>
          </cell>
          <cell r="W1407">
            <v>0</v>
          </cell>
          <cell r="X1407">
            <v>0</v>
          </cell>
          <cell r="Y1407">
            <v>0</v>
          </cell>
          <cell r="Z1407">
            <v>0</v>
          </cell>
          <cell r="AA1407">
            <v>0</v>
          </cell>
          <cell r="AB1407">
            <v>0</v>
          </cell>
          <cell r="AC1407">
            <v>0</v>
          </cell>
          <cell r="AD1407">
            <v>0</v>
          </cell>
          <cell r="AE1407">
            <v>0</v>
          </cell>
          <cell r="AF1407">
            <v>0</v>
          </cell>
          <cell r="AG1407">
            <v>0</v>
          </cell>
          <cell r="AH1407" t="str">
            <v/>
          </cell>
          <cell r="AI1407" t="str">
            <v/>
          </cell>
          <cell r="AJ1407" t="str">
            <v/>
          </cell>
          <cell r="AK1407" t="str">
            <v/>
          </cell>
          <cell r="AL1407" t="str">
            <v/>
          </cell>
          <cell r="AM1407" t="str">
            <v/>
          </cell>
          <cell r="AN1407" t="str">
            <v/>
          </cell>
          <cell r="AO1407" t="str">
            <v/>
          </cell>
          <cell r="AP1407" t="str">
            <v/>
          </cell>
          <cell r="AQ1407" t="str">
            <v/>
          </cell>
          <cell r="AR1407" t="str">
            <v/>
          </cell>
          <cell r="AS1407" t="str">
            <v/>
          </cell>
          <cell r="AT1407" t="str">
            <v/>
          </cell>
          <cell r="AU1407" t="str">
            <v/>
          </cell>
          <cell r="AV1407" t="str">
            <v/>
          </cell>
          <cell r="AW1407" t="str">
            <v/>
          </cell>
          <cell r="AX1407" t="str">
            <v/>
          </cell>
          <cell r="AY1407" t="str">
            <v/>
          </cell>
          <cell r="AZ1407" t="str">
            <v/>
          </cell>
          <cell r="BA1407" t="str">
            <v/>
          </cell>
          <cell r="BB1407" t="str">
            <v/>
          </cell>
          <cell r="BC1407" t="str">
            <v/>
          </cell>
        </row>
        <row r="1408">
          <cell r="B1408" t="str">
            <v>XWTIT - Air</v>
          </cell>
          <cell r="C1408">
            <v>0</v>
          </cell>
          <cell r="D1408">
            <v>0</v>
          </cell>
          <cell r="E1408">
            <v>0</v>
          </cell>
          <cell r="F1408">
            <v>0</v>
          </cell>
          <cell r="G1408">
            <v>0</v>
          </cell>
          <cell r="H1408">
            <v>0</v>
          </cell>
          <cell r="I1408">
            <v>0</v>
          </cell>
          <cell r="J1408">
            <v>0</v>
          </cell>
          <cell r="K1408">
            <v>0</v>
          </cell>
          <cell r="L1408">
            <v>0</v>
          </cell>
          <cell r="M1408">
            <v>0</v>
          </cell>
          <cell r="N1408">
            <v>0</v>
          </cell>
          <cell r="O1408">
            <v>0</v>
          </cell>
          <cell r="P1408">
            <v>0</v>
          </cell>
          <cell r="Q1408">
            <v>0</v>
          </cell>
          <cell r="R1408">
            <v>0</v>
          </cell>
          <cell r="S1408">
            <v>0</v>
          </cell>
          <cell r="T1408">
            <v>0</v>
          </cell>
          <cell r="U1408">
            <v>0</v>
          </cell>
          <cell r="V1408">
            <v>0</v>
          </cell>
          <cell r="W1408">
            <v>0</v>
          </cell>
          <cell r="X1408">
            <v>0</v>
          </cell>
          <cell r="Y1408">
            <v>0</v>
          </cell>
          <cell r="Z1408">
            <v>0</v>
          </cell>
          <cell r="AA1408">
            <v>0</v>
          </cell>
          <cell r="AB1408">
            <v>0</v>
          </cell>
          <cell r="AC1408">
            <v>0</v>
          </cell>
          <cell r="AD1408">
            <v>0</v>
          </cell>
          <cell r="AE1408">
            <v>0</v>
          </cell>
          <cell r="AF1408">
            <v>0</v>
          </cell>
          <cell r="AG1408">
            <v>0</v>
          </cell>
          <cell r="AH1408" t="str">
            <v/>
          </cell>
          <cell r="AI1408" t="str">
            <v/>
          </cell>
          <cell r="AJ1408" t="str">
            <v/>
          </cell>
          <cell r="AK1408" t="str">
            <v/>
          </cell>
          <cell r="AL1408" t="str">
            <v/>
          </cell>
          <cell r="AM1408" t="str">
            <v/>
          </cell>
          <cell r="AN1408" t="str">
            <v/>
          </cell>
          <cell r="AO1408" t="str">
            <v/>
          </cell>
          <cell r="AP1408" t="str">
            <v/>
          </cell>
          <cell r="AQ1408" t="str">
            <v/>
          </cell>
          <cell r="AR1408" t="str">
            <v/>
          </cell>
          <cell r="AS1408" t="str">
            <v/>
          </cell>
          <cell r="AT1408" t="str">
            <v/>
          </cell>
          <cell r="AU1408" t="str">
            <v/>
          </cell>
          <cell r="AV1408" t="str">
            <v/>
          </cell>
          <cell r="AW1408" t="str">
            <v/>
          </cell>
          <cell r="AX1408" t="str">
            <v/>
          </cell>
          <cell r="AY1408" t="str">
            <v/>
          </cell>
          <cell r="AZ1408" t="str">
            <v/>
          </cell>
          <cell r="BA1408" t="str">
            <v/>
          </cell>
          <cell r="BB1408" t="str">
            <v/>
          </cell>
          <cell r="BC1408" t="str">
            <v/>
          </cell>
        </row>
        <row r="1409">
          <cell r="B1409" t="str">
            <v>XWTIT - Sea</v>
          </cell>
          <cell r="C1409">
            <v>0</v>
          </cell>
          <cell r="D1409">
            <v>0</v>
          </cell>
          <cell r="E1409">
            <v>0</v>
          </cell>
          <cell r="F1409">
            <v>0</v>
          </cell>
          <cell r="G1409">
            <v>0</v>
          </cell>
          <cell r="H1409">
            <v>0</v>
          </cell>
          <cell r="I1409">
            <v>0</v>
          </cell>
          <cell r="J1409">
            <v>0</v>
          </cell>
          <cell r="K1409">
            <v>0</v>
          </cell>
          <cell r="L1409">
            <v>0</v>
          </cell>
          <cell r="M1409">
            <v>0</v>
          </cell>
          <cell r="N1409">
            <v>0</v>
          </cell>
          <cell r="O1409">
            <v>0</v>
          </cell>
          <cell r="P1409">
            <v>0</v>
          </cell>
          <cell r="Q1409">
            <v>0</v>
          </cell>
          <cell r="R1409">
            <v>0</v>
          </cell>
          <cell r="S1409">
            <v>0</v>
          </cell>
          <cell r="T1409">
            <v>0</v>
          </cell>
          <cell r="U1409">
            <v>0</v>
          </cell>
          <cell r="V1409">
            <v>0</v>
          </cell>
          <cell r="W1409">
            <v>0</v>
          </cell>
          <cell r="X1409">
            <v>0</v>
          </cell>
          <cell r="Y1409">
            <v>0</v>
          </cell>
          <cell r="Z1409">
            <v>0</v>
          </cell>
          <cell r="AA1409">
            <v>0</v>
          </cell>
          <cell r="AB1409">
            <v>0</v>
          </cell>
          <cell r="AC1409">
            <v>0</v>
          </cell>
          <cell r="AD1409">
            <v>0</v>
          </cell>
          <cell r="AE1409">
            <v>0</v>
          </cell>
          <cell r="AF1409">
            <v>0</v>
          </cell>
          <cell r="AG1409">
            <v>0</v>
          </cell>
          <cell r="AH1409" t="str">
            <v/>
          </cell>
          <cell r="AI1409" t="str">
            <v/>
          </cell>
          <cell r="AJ1409" t="str">
            <v/>
          </cell>
          <cell r="AK1409" t="str">
            <v/>
          </cell>
          <cell r="AL1409" t="str">
            <v/>
          </cell>
          <cell r="AM1409" t="str">
            <v/>
          </cell>
          <cell r="AN1409" t="str">
            <v/>
          </cell>
          <cell r="AO1409" t="str">
            <v/>
          </cell>
          <cell r="AP1409" t="str">
            <v/>
          </cell>
          <cell r="AQ1409" t="str">
            <v/>
          </cell>
          <cell r="AR1409" t="str">
            <v/>
          </cell>
          <cell r="AS1409" t="str">
            <v/>
          </cell>
          <cell r="AT1409" t="str">
            <v/>
          </cell>
          <cell r="AU1409" t="str">
            <v/>
          </cell>
          <cell r="AV1409" t="str">
            <v/>
          </cell>
          <cell r="AW1409" t="str">
            <v/>
          </cell>
          <cell r="AX1409" t="str">
            <v/>
          </cell>
          <cell r="AY1409" t="str">
            <v/>
          </cell>
          <cell r="AZ1409" t="str">
            <v/>
          </cell>
          <cell r="BA1409" t="str">
            <v/>
          </cell>
          <cell r="BB1409" t="str">
            <v/>
          </cell>
          <cell r="BC1409" t="str">
            <v/>
          </cell>
        </row>
        <row r="1410">
          <cell r="B1410" t="str">
            <v>ZASEA - Air</v>
          </cell>
          <cell r="C1410">
            <v>0</v>
          </cell>
          <cell r="D1410">
            <v>0</v>
          </cell>
          <cell r="E1410">
            <v>0</v>
          </cell>
          <cell r="F1410">
            <v>0</v>
          </cell>
          <cell r="G1410">
            <v>0</v>
          </cell>
          <cell r="H1410">
            <v>0</v>
          </cell>
          <cell r="I1410">
            <v>0</v>
          </cell>
          <cell r="J1410">
            <v>0</v>
          </cell>
          <cell r="K1410">
            <v>0</v>
          </cell>
          <cell r="L1410">
            <v>0</v>
          </cell>
          <cell r="M1410">
            <v>0</v>
          </cell>
          <cell r="N1410">
            <v>0</v>
          </cell>
          <cell r="O1410">
            <v>0</v>
          </cell>
          <cell r="P1410">
            <v>0</v>
          </cell>
          <cell r="Q1410">
            <v>0</v>
          </cell>
          <cell r="R1410">
            <v>0</v>
          </cell>
          <cell r="S1410">
            <v>0</v>
          </cell>
          <cell r="T1410">
            <v>0</v>
          </cell>
          <cell r="U1410">
            <v>0</v>
          </cell>
          <cell r="V1410">
            <v>0</v>
          </cell>
          <cell r="W1410">
            <v>0</v>
          </cell>
          <cell r="X1410">
            <v>0</v>
          </cell>
          <cell r="Y1410">
            <v>0</v>
          </cell>
          <cell r="Z1410">
            <v>0</v>
          </cell>
          <cell r="AA1410">
            <v>0</v>
          </cell>
          <cell r="AB1410">
            <v>0</v>
          </cell>
          <cell r="AC1410">
            <v>0</v>
          </cell>
          <cell r="AD1410">
            <v>0</v>
          </cell>
          <cell r="AE1410">
            <v>0</v>
          </cell>
          <cell r="AF1410">
            <v>0</v>
          </cell>
          <cell r="AG1410">
            <v>0</v>
          </cell>
          <cell r="AH1410" t="str">
            <v/>
          </cell>
          <cell r="AI1410" t="str">
            <v/>
          </cell>
          <cell r="AJ1410" t="str">
            <v/>
          </cell>
          <cell r="AK1410" t="str">
            <v/>
          </cell>
          <cell r="AL1410" t="str">
            <v/>
          </cell>
          <cell r="AM1410" t="str">
            <v/>
          </cell>
          <cell r="AN1410" t="str">
            <v/>
          </cell>
          <cell r="AO1410" t="str">
            <v/>
          </cell>
          <cell r="AP1410" t="str">
            <v/>
          </cell>
          <cell r="AQ1410" t="str">
            <v/>
          </cell>
          <cell r="AR1410" t="str">
            <v/>
          </cell>
          <cell r="AS1410" t="str">
            <v/>
          </cell>
          <cell r="AT1410" t="str">
            <v/>
          </cell>
          <cell r="AU1410" t="str">
            <v/>
          </cell>
          <cell r="AV1410" t="str">
            <v/>
          </cell>
          <cell r="AW1410" t="str">
            <v/>
          </cell>
          <cell r="AX1410" t="str">
            <v/>
          </cell>
          <cell r="AY1410" t="str">
            <v/>
          </cell>
          <cell r="AZ1410" t="str">
            <v/>
          </cell>
          <cell r="BA1410" t="str">
            <v/>
          </cell>
          <cell r="BB1410" t="str">
            <v/>
          </cell>
          <cell r="BC1410" t="str">
            <v/>
          </cell>
        </row>
        <row r="1411">
          <cell r="B1411" t="str">
            <v>ZASEA - Sea</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cell r="S1411">
            <v>0</v>
          </cell>
          <cell r="T1411">
            <v>0</v>
          </cell>
          <cell r="U1411">
            <v>0</v>
          </cell>
          <cell r="V1411">
            <v>0</v>
          </cell>
          <cell r="W1411">
            <v>0</v>
          </cell>
          <cell r="X1411">
            <v>0</v>
          </cell>
          <cell r="Y1411">
            <v>0</v>
          </cell>
          <cell r="Z1411">
            <v>0</v>
          </cell>
          <cell r="AA1411">
            <v>0</v>
          </cell>
          <cell r="AB1411">
            <v>0</v>
          </cell>
          <cell r="AC1411">
            <v>0</v>
          </cell>
          <cell r="AD1411">
            <v>0</v>
          </cell>
          <cell r="AE1411">
            <v>0</v>
          </cell>
          <cell r="AF1411">
            <v>0</v>
          </cell>
          <cell r="AG1411">
            <v>0</v>
          </cell>
          <cell r="AH1411" t="str">
            <v/>
          </cell>
          <cell r="AI1411" t="str">
            <v/>
          </cell>
          <cell r="AJ1411" t="str">
            <v/>
          </cell>
          <cell r="AK1411" t="str">
            <v/>
          </cell>
          <cell r="AL1411" t="str">
            <v/>
          </cell>
          <cell r="AM1411" t="str">
            <v/>
          </cell>
          <cell r="AN1411" t="str">
            <v/>
          </cell>
          <cell r="AO1411" t="str">
            <v/>
          </cell>
          <cell r="AP1411" t="str">
            <v/>
          </cell>
          <cell r="AQ1411" t="str">
            <v/>
          </cell>
          <cell r="AR1411" t="str">
            <v/>
          </cell>
          <cell r="AS1411" t="str">
            <v/>
          </cell>
          <cell r="AT1411" t="str">
            <v/>
          </cell>
          <cell r="AU1411" t="str">
            <v/>
          </cell>
          <cell r="AV1411" t="str">
            <v/>
          </cell>
          <cell r="AW1411" t="str">
            <v/>
          </cell>
          <cell r="AX1411" t="str">
            <v/>
          </cell>
          <cell r="AY1411" t="str">
            <v/>
          </cell>
          <cell r="AZ1411" t="str">
            <v/>
          </cell>
          <cell r="BA1411" t="str">
            <v/>
          </cell>
          <cell r="BB1411" t="str">
            <v/>
          </cell>
          <cell r="BC1411" t="str">
            <v/>
          </cell>
        </row>
        <row r="1412">
          <cell r="B1412" t="str">
            <v>USBOX - Air</v>
          </cell>
          <cell r="C1412">
            <v>2</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cell r="S1412">
            <v>0</v>
          </cell>
          <cell r="T1412">
            <v>0</v>
          </cell>
          <cell r="U1412">
            <v>0</v>
          </cell>
          <cell r="V1412">
            <v>0</v>
          </cell>
          <cell r="W1412">
            <v>0</v>
          </cell>
          <cell r="X1412">
            <v>0</v>
          </cell>
          <cell r="Y1412">
            <v>0</v>
          </cell>
          <cell r="Z1412">
            <v>0</v>
          </cell>
          <cell r="AA1412">
            <v>0</v>
          </cell>
          <cell r="AB1412">
            <v>0</v>
          </cell>
          <cell r="AC1412">
            <v>0</v>
          </cell>
          <cell r="AD1412">
            <v>0</v>
          </cell>
          <cell r="AE1412">
            <v>0</v>
          </cell>
          <cell r="AF1412">
            <v>0</v>
          </cell>
          <cell r="AG1412">
            <v>0</v>
          </cell>
          <cell r="AH1412" t="str">
            <v/>
          </cell>
          <cell r="AI1412" t="str">
            <v/>
          </cell>
          <cell r="AJ1412" t="str">
            <v/>
          </cell>
          <cell r="AK1412" t="str">
            <v/>
          </cell>
          <cell r="AL1412" t="str">
            <v/>
          </cell>
          <cell r="AM1412" t="str">
            <v/>
          </cell>
          <cell r="AN1412" t="str">
            <v/>
          </cell>
          <cell r="AO1412" t="str">
            <v/>
          </cell>
          <cell r="AP1412" t="str">
            <v/>
          </cell>
          <cell r="AQ1412" t="str">
            <v/>
          </cell>
          <cell r="AR1412" t="str">
            <v/>
          </cell>
          <cell r="AS1412" t="str">
            <v/>
          </cell>
          <cell r="AT1412" t="str">
            <v/>
          </cell>
          <cell r="AU1412" t="str">
            <v/>
          </cell>
          <cell r="AV1412" t="str">
            <v/>
          </cell>
          <cell r="AW1412" t="str">
            <v/>
          </cell>
          <cell r="AX1412" t="str">
            <v/>
          </cell>
          <cell r="AY1412" t="str">
            <v/>
          </cell>
          <cell r="AZ1412" t="str">
            <v/>
          </cell>
          <cell r="BA1412" t="str">
            <v/>
          </cell>
          <cell r="BB1412" t="str">
            <v/>
          </cell>
          <cell r="BC1412" t="str">
            <v/>
          </cell>
        </row>
        <row r="1413">
          <cell r="B1413" t="str">
            <v>USBOX - Sea</v>
          </cell>
          <cell r="C1413">
            <v>4</v>
          </cell>
          <cell r="D1413">
            <v>0</v>
          </cell>
          <cell r="E1413">
            <v>0</v>
          </cell>
          <cell r="F1413">
            <v>0</v>
          </cell>
          <cell r="G1413">
            <v>0</v>
          </cell>
          <cell r="H1413">
            <v>0</v>
          </cell>
          <cell r="I1413">
            <v>0</v>
          </cell>
          <cell r="J1413">
            <v>0</v>
          </cell>
          <cell r="K1413">
            <v>0</v>
          </cell>
          <cell r="L1413">
            <v>0</v>
          </cell>
          <cell r="M1413">
            <v>0</v>
          </cell>
          <cell r="N1413">
            <v>0</v>
          </cell>
          <cell r="O1413">
            <v>0</v>
          </cell>
          <cell r="P1413">
            <v>0</v>
          </cell>
          <cell r="Q1413">
            <v>0</v>
          </cell>
          <cell r="R1413">
            <v>0</v>
          </cell>
          <cell r="S1413">
            <v>0</v>
          </cell>
          <cell r="T1413">
            <v>0</v>
          </cell>
          <cell r="U1413">
            <v>0</v>
          </cell>
          <cell r="V1413">
            <v>0</v>
          </cell>
          <cell r="W1413">
            <v>0</v>
          </cell>
          <cell r="X1413">
            <v>0</v>
          </cell>
          <cell r="Y1413">
            <v>0</v>
          </cell>
          <cell r="Z1413">
            <v>0</v>
          </cell>
          <cell r="AA1413">
            <v>0</v>
          </cell>
          <cell r="AB1413">
            <v>0</v>
          </cell>
          <cell r="AC1413">
            <v>0</v>
          </cell>
          <cell r="AD1413">
            <v>0</v>
          </cell>
          <cell r="AE1413">
            <v>0</v>
          </cell>
          <cell r="AF1413">
            <v>0</v>
          </cell>
          <cell r="AG1413">
            <v>0</v>
          </cell>
          <cell r="AH1413" t="str">
            <v/>
          </cell>
          <cell r="AI1413" t="str">
            <v/>
          </cell>
          <cell r="AJ1413" t="str">
            <v/>
          </cell>
          <cell r="AK1413" t="str">
            <v/>
          </cell>
          <cell r="AL1413" t="str">
            <v/>
          </cell>
          <cell r="AM1413" t="str">
            <v/>
          </cell>
          <cell r="AN1413" t="str">
            <v/>
          </cell>
          <cell r="AO1413" t="str">
            <v/>
          </cell>
          <cell r="AP1413" t="str">
            <v/>
          </cell>
          <cell r="AQ1413" t="str">
            <v/>
          </cell>
          <cell r="AR1413" t="str">
            <v/>
          </cell>
          <cell r="AS1413" t="str">
            <v/>
          </cell>
          <cell r="AT1413" t="str">
            <v/>
          </cell>
          <cell r="AU1413" t="str">
            <v/>
          </cell>
          <cell r="AV1413" t="str">
            <v/>
          </cell>
          <cell r="AW1413" t="str">
            <v/>
          </cell>
          <cell r="AX1413" t="str">
            <v/>
          </cell>
          <cell r="AY1413" t="str">
            <v/>
          </cell>
          <cell r="AZ1413" t="str">
            <v/>
          </cell>
          <cell r="BA1413" t="str">
            <v/>
          </cell>
          <cell r="BB1413" t="str">
            <v/>
          </cell>
          <cell r="BC1413" t="str">
            <v/>
          </cell>
        </row>
        <row r="1414">
          <cell r="B1414" t="str">
            <v>SINBOX - Air</v>
          </cell>
          <cell r="C1414">
            <v>6</v>
          </cell>
          <cell r="D1414">
            <v>0</v>
          </cell>
          <cell r="E1414">
            <v>0</v>
          </cell>
          <cell r="F1414">
            <v>0</v>
          </cell>
          <cell r="G1414">
            <v>0</v>
          </cell>
          <cell r="H1414">
            <v>0</v>
          </cell>
          <cell r="I1414">
            <v>0</v>
          </cell>
          <cell r="J1414">
            <v>0</v>
          </cell>
          <cell r="K1414">
            <v>0</v>
          </cell>
          <cell r="L1414">
            <v>0</v>
          </cell>
          <cell r="M1414">
            <v>0</v>
          </cell>
          <cell r="N1414">
            <v>0</v>
          </cell>
          <cell r="O1414">
            <v>0</v>
          </cell>
          <cell r="P1414">
            <v>0</v>
          </cell>
          <cell r="Q1414">
            <v>0</v>
          </cell>
          <cell r="R1414">
            <v>0</v>
          </cell>
          <cell r="S1414">
            <v>0</v>
          </cell>
          <cell r="T1414">
            <v>0</v>
          </cell>
          <cell r="U1414">
            <v>0</v>
          </cell>
          <cell r="V1414">
            <v>0</v>
          </cell>
          <cell r="W1414">
            <v>0</v>
          </cell>
          <cell r="X1414">
            <v>0</v>
          </cell>
          <cell r="Y1414">
            <v>0</v>
          </cell>
          <cell r="Z1414">
            <v>0</v>
          </cell>
          <cell r="AA1414">
            <v>0</v>
          </cell>
          <cell r="AB1414">
            <v>0</v>
          </cell>
          <cell r="AC1414">
            <v>0</v>
          </cell>
          <cell r="AD1414">
            <v>0</v>
          </cell>
          <cell r="AE1414">
            <v>0</v>
          </cell>
          <cell r="AF1414">
            <v>0</v>
          </cell>
          <cell r="AG1414">
            <v>0</v>
          </cell>
          <cell r="AH1414" t="str">
            <v/>
          </cell>
          <cell r="AI1414" t="str">
            <v/>
          </cell>
          <cell r="AJ1414" t="str">
            <v/>
          </cell>
          <cell r="AK1414" t="str">
            <v/>
          </cell>
          <cell r="AL1414" t="str">
            <v/>
          </cell>
          <cell r="AM1414" t="str">
            <v/>
          </cell>
          <cell r="AN1414" t="str">
            <v/>
          </cell>
          <cell r="AO1414" t="str">
            <v/>
          </cell>
          <cell r="AP1414" t="str">
            <v/>
          </cell>
          <cell r="AQ1414" t="str">
            <v/>
          </cell>
          <cell r="AR1414" t="str">
            <v/>
          </cell>
          <cell r="AS1414" t="str">
            <v/>
          </cell>
          <cell r="AT1414" t="str">
            <v/>
          </cell>
          <cell r="AU1414" t="str">
            <v/>
          </cell>
          <cell r="AV1414" t="str">
            <v/>
          </cell>
          <cell r="AW1414" t="str">
            <v/>
          </cell>
          <cell r="AX1414" t="str">
            <v/>
          </cell>
          <cell r="AY1414" t="str">
            <v/>
          </cell>
          <cell r="AZ1414" t="str">
            <v/>
          </cell>
          <cell r="BA1414" t="str">
            <v/>
          </cell>
          <cell r="BB1414" t="str">
            <v/>
          </cell>
          <cell r="BC1414" t="str">
            <v/>
          </cell>
        </row>
        <row r="1415">
          <cell r="B1415" t="str">
            <v>SINBOX - Sea</v>
          </cell>
          <cell r="C1415">
            <v>8</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cell r="S1415">
            <v>0</v>
          </cell>
          <cell r="T1415">
            <v>0</v>
          </cell>
          <cell r="U1415">
            <v>0</v>
          </cell>
          <cell r="V1415">
            <v>0</v>
          </cell>
          <cell r="W1415">
            <v>0</v>
          </cell>
          <cell r="X1415">
            <v>0</v>
          </cell>
          <cell r="Y1415">
            <v>0</v>
          </cell>
          <cell r="Z1415">
            <v>0</v>
          </cell>
          <cell r="AA1415">
            <v>0</v>
          </cell>
          <cell r="AB1415">
            <v>0</v>
          </cell>
          <cell r="AC1415">
            <v>0</v>
          </cell>
          <cell r="AD1415">
            <v>0</v>
          </cell>
          <cell r="AE1415">
            <v>0</v>
          </cell>
          <cell r="AF1415">
            <v>0</v>
          </cell>
          <cell r="AG1415">
            <v>0</v>
          </cell>
          <cell r="AH1415" t="str">
            <v/>
          </cell>
          <cell r="AI1415" t="str">
            <v/>
          </cell>
          <cell r="AJ1415" t="str">
            <v/>
          </cell>
          <cell r="AK1415" t="str">
            <v/>
          </cell>
          <cell r="AL1415" t="str">
            <v/>
          </cell>
          <cell r="AM1415" t="str">
            <v/>
          </cell>
          <cell r="AN1415" t="str">
            <v/>
          </cell>
          <cell r="AO1415" t="str">
            <v/>
          </cell>
          <cell r="AP1415" t="str">
            <v/>
          </cell>
          <cell r="AQ1415" t="str">
            <v/>
          </cell>
          <cell r="AR1415" t="str">
            <v/>
          </cell>
          <cell r="AS1415" t="str">
            <v/>
          </cell>
          <cell r="AT1415" t="str">
            <v/>
          </cell>
          <cell r="AU1415" t="str">
            <v/>
          </cell>
          <cell r="AV1415" t="str">
            <v/>
          </cell>
          <cell r="AW1415" t="str">
            <v/>
          </cell>
          <cell r="AX1415" t="str">
            <v/>
          </cell>
          <cell r="AY1415" t="str">
            <v/>
          </cell>
          <cell r="AZ1415" t="str">
            <v/>
          </cell>
          <cell r="BA1415" t="str">
            <v/>
          </cell>
          <cell r="BB1415" t="str">
            <v/>
          </cell>
          <cell r="BC1415" t="str">
            <v/>
          </cell>
        </row>
        <row r="1416">
          <cell r="B1416" t="str">
            <v>ZUMBA - Air</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cell r="S1416">
            <v>0</v>
          </cell>
          <cell r="T1416">
            <v>0</v>
          </cell>
          <cell r="U1416">
            <v>0</v>
          </cell>
          <cell r="V1416">
            <v>0</v>
          </cell>
          <cell r="W1416">
            <v>0</v>
          </cell>
          <cell r="X1416">
            <v>0</v>
          </cell>
          <cell r="Y1416">
            <v>0</v>
          </cell>
          <cell r="Z1416">
            <v>0</v>
          </cell>
          <cell r="AA1416">
            <v>0</v>
          </cell>
          <cell r="AB1416">
            <v>0</v>
          </cell>
          <cell r="AC1416">
            <v>0</v>
          </cell>
          <cell r="AD1416">
            <v>0</v>
          </cell>
          <cell r="AE1416">
            <v>0</v>
          </cell>
          <cell r="AF1416">
            <v>0</v>
          </cell>
          <cell r="AG1416">
            <v>0</v>
          </cell>
          <cell r="AH1416" t="str">
            <v/>
          </cell>
          <cell r="AI1416" t="str">
            <v/>
          </cell>
          <cell r="AJ1416" t="str">
            <v/>
          </cell>
          <cell r="AK1416" t="str">
            <v/>
          </cell>
          <cell r="AL1416" t="str">
            <v/>
          </cell>
          <cell r="AM1416" t="str">
            <v/>
          </cell>
          <cell r="AN1416" t="str">
            <v/>
          </cell>
          <cell r="AO1416" t="str">
            <v/>
          </cell>
          <cell r="AP1416" t="str">
            <v/>
          </cell>
          <cell r="AQ1416" t="str">
            <v/>
          </cell>
          <cell r="AR1416" t="str">
            <v/>
          </cell>
          <cell r="AS1416" t="str">
            <v/>
          </cell>
          <cell r="AT1416" t="str">
            <v/>
          </cell>
          <cell r="AU1416" t="str">
            <v/>
          </cell>
          <cell r="AV1416" t="str">
            <v/>
          </cell>
          <cell r="AW1416" t="str">
            <v/>
          </cell>
          <cell r="AX1416" t="str">
            <v/>
          </cell>
          <cell r="AY1416" t="str">
            <v/>
          </cell>
          <cell r="AZ1416" t="str">
            <v/>
          </cell>
          <cell r="BA1416" t="str">
            <v/>
          </cell>
          <cell r="BB1416" t="str">
            <v/>
          </cell>
          <cell r="BC1416" t="str">
            <v/>
          </cell>
        </row>
        <row r="1417">
          <cell r="B1417" t="str">
            <v>ZUMBA - Sea</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cell r="S1417">
            <v>0</v>
          </cell>
          <cell r="T1417">
            <v>0</v>
          </cell>
          <cell r="U1417">
            <v>0</v>
          </cell>
          <cell r="V1417">
            <v>0</v>
          </cell>
          <cell r="W1417">
            <v>0</v>
          </cell>
          <cell r="X1417">
            <v>0</v>
          </cell>
          <cell r="Y1417">
            <v>0</v>
          </cell>
          <cell r="Z1417">
            <v>0</v>
          </cell>
          <cell r="AA1417">
            <v>0</v>
          </cell>
          <cell r="AB1417">
            <v>0</v>
          </cell>
          <cell r="AC1417">
            <v>0</v>
          </cell>
          <cell r="AD1417">
            <v>0</v>
          </cell>
          <cell r="AE1417">
            <v>0</v>
          </cell>
          <cell r="AF1417">
            <v>0</v>
          </cell>
          <cell r="AG1417">
            <v>0</v>
          </cell>
          <cell r="AH1417" t="str">
            <v/>
          </cell>
          <cell r="AI1417" t="str">
            <v/>
          </cell>
          <cell r="AJ1417" t="str">
            <v/>
          </cell>
          <cell r="AK1417" t="str">
            <v/>
          </cell>
          <cell r="AL1417" t="str">
            <v/>
          </cell>
          <cell r="AM1417" t="str">
            <v/>
          </cell>
          <cell r="AN1417" t="str">
            <v/>
          </cell>
          <cell r="AO1417" t="str">
            <v/>
          </cell>
          <cell r="AP1417" t="str">
            <v/>
          </cell>
          <cell r="AQ1417" t="str">
            <v/>
          </cell>
          <cell r="AR1417" t="str">
            <v/>
          </cell>
          <cell r="AS1417" t="str">
            <v/>
          </cell>
          <cell r="AT1417" t="str">
            <v/>
          </cell>
          <cell r="AU1417" t="str">
            <v/>
          </cell>
          <cell r="AV1417" t="str">
            <v/>
          </cell>
          <cell r="AW1417" t="str">
            <v/>
          </cell>
          <cell r="AX1417" t="str">
            <v/>
          </cell>
          <cell r="AY1417" t="str">
            <v/>
          </cell>
          <cell r="AZ1417" t="str">
            <v/>
          </cell>
          <cell r="BA1417" t="str">
            <v/>
          </cell>
          <cell r="BB1417" t="str">
            <v/>
          </cell>
          <cell r="BC1417" t="str">
            <v/>
          </cell>
        </row>
      </sheetData>
      <sheetData sheetId="4">
        <row r="5">
          <cell r="C5">
            <v>31</v>
          </cell>
          <cell r="D5" t="str">
            <v>SGN G2</v>
          </cell>
          <cell r="E5" t="str">
            <v>Air</v>
          </cell>
          <cell r="F5" t="str">
            <v>CS</v>
          </cell>
          <cell r="G5">
            <v>0</v>
          </cell>
          <cell r="H5">
            <v>0</v>
          </cell>
          <cell r="I5">
            <v>2023</v>
          </cell>
          <cell r="J5" t="str">
            <v>Actual</v>
          </cell>
        </row>
        <row r="6">
          <cell r="B6" t="str">
            <v>AEBV</v>
          </cell>
          <cell r="C6">
            <v>31</v>
          </cell>
          <cell r="D6" t="str">
            <v>SGN G2</v>
          </cell>
          <cell r="E6" t="str">
            <v>Air</v>
          </cell>
          <cell r="F6" t="str">
            <v>CS</v>
          </cell>
          <cell r="G6">
            <v>0</v>
          </cell>
          <cell r="H6">
            <v>0</v>
          </cell>
          <cell r="I6">
            <v>2023</v>
          </cell>
          <cell r="J6" t="str">
            <v>Actual</v>
          </cell>
        </row>
        <row r="7">
          <cell r="B7" t="str">
            <v>ANNINC</v>
          </cell>
          <cell r="C7">
            <v>31</v>
          </cell>
          <cell r="D7" t="str">
            <v>SGN G2</v>
          </cell>
          <cell r="E7" t="str">
            <v>Air</v>
          </cell>
          <cell r="F7" t="str">
            <v>CS</v>
          </cell>
          <cell r="G7">
            <v>0</v>
          </cell>
          <cell r="H7">
            <v>0</v>
          </cell>
          <cell r="I7">
            <v>2023</v>
          </cell>
          <cell r="J7" t="str">
            <v>Actual</v>
          </cell>
        </row>
        <row r="8">
          <cell r="B8" t="str">
            <v>ARMOUR</v>
          </cell>
          <cell r="C8">
            <v>31</v>
          </cell>
          <cell r="D8" t="str">
            <v>SGN G2</v>
          </cell>
          <cell r="E8" t="str">
            <v>Air</v>
          </cell>
          <cell r="F8" t="str">
            <v>CS</v>
          </cell>
          <cell r="G8">
            <v>0</v>
          </cell>
          <cell r="H8">
            <v>0</v>
          </cell>
          <cell r="I8">
            <v>2023</v>
          </cell>
          <cell r="J8" t="str">
            <v>Actual</v>
          </cell>
        </row>
        <row r="9">
          <cell r="B9" t="str">
            <v>ATC</v>
          </cell>
          <cell r="C9">
            <v>31</v>
          </cell>
          <cell r="D9" t="str">
            <v>SGN G2</v>
          </cell>
          <cell r="E9" t="str">
            <v>Air</v>
          </cell>
          <cell r="F9" t="str">
            <v>CS</v>
          </cell>
          <cell r="G9">
            <v>0</v>
          </cell>
          <cell r="H9">
            <v>0</v>
          </cell>
          <cell r="I9">
            <v>2023</v>
          </cell>
          <cell r="J9" t="str">
            <v>Actual</v>
          </cell>
        </row>
        <row r="10">
          <cell r="B10" t="str">
            <v>ATCSTS</v>
          </cell>
          <cell r="C10">
            <v>31</v>
          </cell>
          <cell r="D10" t="str">
            <v>SGN G2</v>
          </cell>
          <cell r="E10" t="str">
            <v>Air</v>
          </cell>
          <cell r="F10" t="str">
            <v>CS</v>
          </cell>
          <cell r="G10">
            <v>0</v>
          </cell>
          <cell r="H10">
            <v>0</v>
          </cell>
          <cell r="I10">
            <v>2023</v>
          </cell>
          <cell r="J10" t="str">
            <v>Actual</v>
          </cell>
        </row>
        <row r="11">
          <cell r="B11" t="str">
            <v>ATS</v>
          </cell>
          <cell r="C11">
            <v>31</v>
          </cell>
          <cell r="D11" t="str">
            <v>SGN G2</v>
          </cell>
          <cell r="E11" t="str">
            <v>Air</v>
          </cell>
          <cell r="F11" t="str">
            <v>CS</v>
          </cell>
          <cell r="G11">
            <v>0</v>
          </cell>
          <cell r="H11">
            <v>0</v>
          </cell>
          <cell r="I11">
            <v>2023</v>
          </cell>
          <cell r="J11" t="str">
            <v>Actual</v>
          </cell>
        </row>
        <row r="12">
          <cell r="B12" t="str">
            <v>HORBAC</v>
          </cell>
          <cell r="C12">
            <v>31</v>
          </cell>
          <cell r="D12" t="str">
            <v>SGN G2</v>
          </cell>
          <cell r="E12" t="str">
            <v>Air</v>
          </cell>
          <cell r="F12" t="str">
            <v>CS</v>
          </cell>
          <cell r="G12">
            <v>0</v>
          </cell>
          <cell r="H12">
            <v>0</v>
          </cell>
          <cell r="I12">
            <v>2023</v>
          </cell>
          <cell r="J12" t="str">
            <v>Actual</v>
          </cell>
        </row>
        <row r="13">
          <cell r="B13" t="str">
            <v>HORBUB</v>
          </cell>
          <cell r="C13">
            <v>31</v>
          </cell>
          <cell r="D13" t="str">
            <v>SGN G2</v>
          </cell>
          <cell r="E13" t="str">
            <v>Air</v>
          </cell>
          <cell r="F13" t="str">
            <v>CS</v>
          </cell>
          <cell r="G13">
            <v>0</v>
          </cell>
          <cell r="H13">
            <v>0</v>
          </cell>
          <cell r="I13">
            <v>2023</v>
          </cell>
          <cell r="J13" t="str">
            <v>Actual</v>
          </cell>
        </row>
        <row r="14">
          <cell r="B14" t="str">
            <v>HOSLEY</v>
          </cell>
          <cell r="C14">
            <v>31</v>
          </cell>
          <cell r="D14" t="str">
            <v>SGN G2</v>
          </cell>
          <cell r="E14" t="str">
            <v>Air</v>
          </cell>
          <cell r="F14" t="str">
            <v>CS</v>
          </cell>
          <cell r="G14">
            <v>0</v>
          </cell>
          <cell r="H14">
            <v>0</v>
          </cell>
          <cell r="I14">
            <v>2023</v>
          </cell>
          <cell r="J14" t="str">
            <v>Actual</v>
          </cell>
        </row>
        <row r="15">
          <cell r="B15" t="str">
            <v>JCREW</v>
          </cell>
          <cell r="C15">
            <v>31</v>
          </cell>
          <cell r="D15" t="str">
            <v>SGN G2</v>
          </cell>
          <cell r="E15" t="str">
            <v>Air</v>
          </cell>
          <cell r="F15" t="str">
            <v>CS</v>
          </cell>
          <cell r="G15">
            <v>0</v>
          </cell>
          <cell r="H15">
            <v>0</v>
          </cell>
          <cell r="I15">
            <v>2023</v>
          </cell>
          <cell r="J15" t="str">
            <v>Actual</v>
          </cell>
        </row>
        <row r="16">
          <cell r="B16" t="str">
            <v>NBAL</v>
          </cell>
          <cell r="C16">
            <v>31</v>
          </cell>
          <cell r="D16" t="str">
            <v>SGN G2</v>
          </cell>
          <cell r="E16" t="str">
            <v>Air</v>
          </cell>
          <cell r="F16" t="str">
            <v>CS</v>
          </cell>
          <cell r="G16">
            <v>0</v>
          </cell>
          <cell r="H16">
            <v>0</v>
          </cell>
          <cell r="I16">
            <v>2023</v>
          </cell>
          <cell r="J16" t="str">
            <v>Actual</v>
          </cell>
        </row>
        <row r="17">
          <cell r="B17" t="str">
            <v>NBC</v>
          </cell>
          <cell r="C17">
            <v>31</v>
          </cell>
          <cell r="D17" t="str">
            <v>SGN G2</v>
          </cell>
          <cell r="E17" t="str">
            <v>Air</v>
          </cell>
          <cell r="F17" t="str">
            <v>CS</v>
          </cell>
          <cell r="G17">
            <v>0</v>
          </cell>
          <cell r="H17">
            <v>0</v>
          </cell>
          <cell r="I17">
            <v>2023</v>
          </cell>
          <cell r="J17" t="str">
            <v>Actual</v>
          </cell>
        </row>
        <row r="18">
          <cell r="B18" t="str">
            <v>NBMY</v>
          </cell>
          <cell r="C18">
            <v>31</v>
          </cell>
          <cell r="D18" t="str">
            <v>SGN G2</v>
          </cell>
          <cell r="E18" t="str">
            <v>Air</v>
          </cell>
          <cell r="F18" t="str">
            <v>CS</v>
          </cell>
          <cell r="G18">
            <v>0</v>
          </cell>
          <cell r="H18">
            <v>0</v>
          </cell>
          <cell r="I18">
            <v>2023</v>
          </cell>
          <cell r="J18" t="str">
            <v>Actual</v>
          </cell>
        </row>
        <row r="19">
          <cell r="B19" t="str">
            <v>NBSG</v>
          </cell>
          <cell r="C19">
            <v>31</v>
          </cell>
          <cell r="D19" t="str">
            <v>SGN G2</v>
          </cell>
          <cell r="E19" t="str">
            <v>Air</v>
          </cell>
          <cell r="F19" t="str">
            <v>CS</v>
          </cell>
          <cell r="G19">
            <v>0</v>
          </cell>
          <cell r="H19">
            <v>0</v>
          </cell>
          <cell r="I19">
            <v>2023</v>
          </cell>
          <cell r="J19" t="str">
            <v>Actual</v>
          </cell>
        </row>
        <row r="20">
          <cell r="B20" t="str">
            <v>UADSHP</v>
          </cell>
          <cell r="C20">
            <v>31</v>
          </cell>
          <cell r="D20" t="str">
            <v>SGN G2</v>
          </cell>
          <cell r="E20" t="str">
            <v>Air</v>
          </cell>
          <cell r="F20" t="str">
            <v>CS</v>
          </cell>
          <cell r="G20">
            <v>0</v>
          </cell>
          <cell r="H20">
            <v>0</v>
          </cell>
          <cell r="I20">
            <v>2023</v>
          </cell>
          <cell r="J20" t="str">
            <v>Actual</v>
          </cell>
        </row>
        <row r="21">
          <cell r="B21" t="str">
            <v>WARMEX</v>
          </cell>
          <cell r="C21">
            <v>31</v>
          </cell>
          <cell r="D21" t="str">
            <v>SGN G2</v>
          </cell>
          <cell r="E21" t="str">
            <v>Air</v>
          </cell>
          <cell r="F21" t="str">
            <v>CS</v>
          </cell>
          <cell r="G21">
            <v>0</v>
          </cell>
          <cell r="H21">
            <v>0</v>
          </cell>
          <cell r="I21">
            <v>2023</v>
          </cell>
          <cell r="J21" t="str">
            <v>Actual</v>
          </cell>
        </row>
        <row r="22">
          <cell r="B22" t="str">
            <v>XIRGA</v>
          </cell>
          <cell r="C22">
            <v>31</v>
          </cell>
          <cell r="D22" t="str">
            <v>SGN G5</v>
          </cell>
          <cell r="E22" t="str">
            <v>Air</v>
          </cell>
          <cell r="F22" t="str">
            <v>CS</v>
          </cell>
          <cell r="G22">
            <v>0</v>
          </cell>
          <cell r="H22">
            <v>0</v>
          </cell>
          <cell r="I22">
            <v>2023</v>
          </cell>
          <cell r="J22" t="str">
            <v>Actual</v>
          </cell>
        </row>
        <row r="23">
          <cell r="B23" t="str">
            <v>XWASO</v>
          </cell>
          <cell r="C23">
            <v>31</v>
          </cell>
          <cell r="D23" t="str">
            <v>SGN G2</v>
          </cell>
          <cell r="E23" t="str">
            <v>Air</v>
          </cell>
          <cell r="F23" t="str">
            <v>CS</v>
          </cell>
          <cell r="G23">
            <v>0</v>
          </cell>
          <cell r="H23">
            <v>0</v>
          </cell>
          <cell r="I23">
            <v>2023</v>
          </cell>
          <cell r="J23" t="str">
            <v>Actual</v>
          </cell>
        </row>
        <row r="24">
          <cell r="B24" t="str">
            <v>AEO</v>
          </cell>
          <cell r="C24">
            <v>31</v>
          </cell>
          <cell r="D24" t="str">
            <v>SGN G3</v>
          </cell>
          <cell r="E24" t="str">
            <v>Air</v>
          </cell>
          <cell r="F24" t="str">
            <v>CS</v>
          </cell>
          <cell r="G24">
            <v>3</v>
          </cell>
          <cell r="H24">
            <v>1.3541666666666669E-5</v>
          </cell>
          <cell r="I24">
            <v>2023</v>
          </cell>
          <cell r="J24" t="str">
            <v>Actual</v>
          </cell>
        </row>
        <row r="25">
          <cell r="B25" t="str">
            <v>AEOHK</v>
          </cell>
          <cell r="C25">
            <v>31</v>
          </cell>
          <cell r="D25" t="str">
            <v>SGN G3</v>
          </cell>
          <cell r="E25" t="str">
            <v>Air</v>
          </cell>
          <cell r="F25" t="str">
            <v>CS</v>
          </cell>
          <cell r="G25">
            <v>0</v>
          </cell>
          <cell r="H25">
            <v>0</v>
          </cell>
          <cell r="I25">
            <v>2023</v>
          </cell>
          <cell r="J25" t="str">
            <v>Actual</v>
          </cell>
        </row>
        <row r="26">
          <cell r="B26" t="str">
            <v>AEOJP</v>
          </cell>
          <cell r="C26">
            <v>31</v>
          </cell>
          <cell r="D26" t="str">
            <v>SGN G3</v>
          </cell>
          <cell r="E26" t="str">
            <v>Air</v>
          </cell>
          <cell r="F26" t="str">
            <v>CS</v>
          </cell>
          <cell r="G26">
            <v>0</v>
          </cell>
          <cell r="H26">
            <v>0</v>
          </cell>
          <cell r="I26">
            <v>2023</v>
          </cell>
          <cell r="J26" t="str">
            <v>Actual</v>
          </cell>
        </row>
        <row r="27">
          <cell r="B27" t="str">
            <v>AEOMEX</v>
          </cell>
          <cell r="C27">
            <v>31</v>
          </cell>
          <cell r="D27" t="str">
            <v>SGN G3</v>
          </cell>
          <cell r="E27" t="str">
            <v>Air</v>
          </cell>
          <cell r="F27" t="str">
            <v>CS</v>
          </cell>
          <cell r="G27">
            <v>0</v>
          </cell>
          <cell r="H27">
            <v>0</v>
          </cell>
          <cell r="I27">
            <v>2023</v>
          </cell>
          <cell r="J27" t="str">
            <v>Actual</v>
          </cell>
        </row>
        <row r="28">
          <cell r="B28" t="str">
            <v>AEOMIX</v>
          </cell>
          <cell r="C28">
            <v>31</v>
          </cell>
          <cell r="D28" t="str">
            <v>SGN G3</v>
          </cell>
          <cell r="E28" t="str">
            <v>Air</v>
          </cell>
          <cell r="F28" t="str">
            <v>CS</v>
          </cell>
          <cell r="G28">
            <v>0</v>
          </cell>
          <cell r="H28">
            <v>0</v>
          </cell>
          <cell r="I28">
            <v>2023</v>
          </cell>
          <cell r="J28" t="str">
            <v>Actual</v>
          </cell>
        </row>
        <row r="29">
          <cell r="B29" t="str">
            <v>AEOSHA</v>
          </cell>
          <cell r="C29">
            <v>31</v>
          </cell>
          <cell r="D29" t="str">
            <v>SGN G3</v>
          </cell>
          <cell r="E29" t="str">
            <v>Air</v>
          </cell>
          <cell r="F29" t="str">
            <v>CS</v>
          </cell>
          <cell r="G29">
            <v>0</v>
          </cell>
          <cell r="H29">
            <v>0</v>
          </cell>
          <cell r="I29">
            <v>2023</v>
          </cell>
          <cell r="J29" t="str">
            <v>Actual</v>
          </cell>
        </row>
        <row r="30">
          <cell r="B30" t="str">
            <v>AGRON</v>
          </cell>
          <cell r="C30">
            <v>31</v>
          </cell>
          <cell r="D30" t="str">
            <v>SGN G3</v>
          </cell>
          <cell r="E30" t="str">
            <v>Air</v>
          </cell>
          <cell r="F30" t="str">
            <v>CS</v>
          </cell>
          <cell r="G30">
            <v>0</v>
          </cell>
          <cell r="H30">
            <v>0</v>
          </cell>
          <cell r="I30">
            <v>2023</v>
          </cell>
          <cell r="J30" t="str">
            <v>Actual</v>
          </cell>
        </row>
        <row r="31">
          <cell r="B31" t="str">
            <v>BELL</v>
          </cell>
          <cell r="C31">
            <v>31</v>
          </cell>
          <cell r="D31" t="str">
            <v>SGN G3</v>
          </cell>
          <cell r="E31" t="str">
            <v>Air</v>
          </cell>
          <cell r="F31" t="str">
            <v>CS</v>
          </cell>
          <cell r="G31">
            <v>0</v>
          </cell>
          <cell r="H31">
            <v>0</v>
          </cell>
          <cell r="I31">
            <v>2023</v>
          </cell>
          <cell r="J31" t="str">
            <v>Actual</v>
          </cell>
        </row>
        <row r="32">
          <cell r="B32" t="str">
            <v>BHBEJ</v>
          </cell>
          <cell r="C32">
            <v>31</v>
          </cell>
          <cell r="D32" t="str">
            <v>SGN G3</v>
          </cell>
          <cell r="E32" t="str">
            <v>Air</v>
          </cell>
          <cell r="F32" t="str">
            <v>CS</v>
          </cell>
          <cell r="G32">
            <v>0</v>
          </cell>
          <cell r="H32">
            <v>0</v>
          </cell>
          <cell r="I32">
            <v>2023</v>
          </cell>
          <cell r="J32" t="str">
            <v>Actual</v>
          </cell>
        </row>
        <row r="33">
          <cell r="B33" t="str">
            <v>BPS</v>
          </cell>
          <cell r="C33">
            <v>31</v>
          </cell>
          <cell r="D33" t="str">
            <v>SGN G3</v>
          </cell>
          <cell r="E33" t="str">
            <v>Air</v>
          </cell>
          <cell r="F33" t="str">
            <v>CS</v>
          </cell>
          <cell r="G33">
            <v>0</v>
          </cell>
          <cell r="H33">
            <v>0</v>
          </cell>
          <cell r="I33">
            <v>2023</v>
          </cell>
          <cell r="J33" t="str">
            <v>Actual</v>
          </cell>
        </row>
        <row r="34">
          <cell r="B34" t="str">
            <v>BPSH</v>
          </cell>
          <cell r="C34">
            <v>31</v>
          </cell>
          <cell r="D34" t="str">
            <v>SGN G3</v>
          </cell>
          <cell r="E34" t="str">
            <v>Air</v>
          </cell>
          <cell r="F34" t="str">
            <v>CS</v>
          </cell>
          <cell r="G34">
            <v>0</v>
          </cell>
          <cell r="H34">
            <v>0</v>
          </cell>
          <cell r="I34">
            <v>2023</v>
          </cell>
          <cell r="J34" t="str">
            <v>Actual</v>
          </cell>
        </row>
        <row r="35">
          <cell r="B35" t="str">
            <v>BPSHCA</v>
          </cell>
          <cell r="C35">
            <v>31</v>
          </cell>
          <cell r="D35" t="str">
            <v>SGN G3</v>
          </cell>
          <cell r="E35" t="str">
            <v>Air</v>
          </cell>
          <cell r="F35" t="str">
            <v>CS</v>
          </cell>
          <cell r="G35">
            <v>0</v>
          </cell>
          <cell r="H35">
            <v>0</v>
          </cell>
          <cell r="I35">
            <v>2023</v>
          </cell>
          <cell r="J35" t="str">
            <v>Actual</v>
          </cell>
        </row>
        <row r="36">
          <cell r="B36" t="str">
            <v>BPSHUB</v>
          </cell>
          <cell r="C36">
            <v>31</v>
          </cell>
          <cell r="D36" t="str">
            <v>SGN G3</v>
          </cell>
          <cell r="E36" t="str">
            <v>Air</v>
          </cell>
          <cell r="F36" t="str">
            <v>CS</v>
          </cell>
          <cell r="G36">
            <v>0</v>
          </cell>
          <cell r="H36">
            <v>0</v>
          </cell>
          <cell r="I36">
            <v>2023</v>
          </cell>
          <cell r="J36" t="str">
            <v>Actual</v>
          </cell>
        </row>
        <row r="37">
          <cell r="B37" t="str">
            <v>BPSL</v>
          </cell>
          <cell r="C37">
            <v>31</v>
          </cell>
          <cell r="D37" t="str">
            <v>SGN G3</v>
          </cell>
          <cell r="E37" t="str">
            <v>Air</v>
          </cell>
          <cell r="F37" t="str">
            <v>CS</v>
          </cell>
          <cell r="G37">
            <v>0</v>
          </cell>
          <cell r="H37">
            <v>0</v>
          </cell>
          <cell r="I37">
            <v>2023</v>
          </cell>
          <cell r="J37" t="str">
            <v>Actual</v>
          </cell>
        </row>
        <row r="38">
          <cell r="B38" t="str">
            <v>BRYLAN</v>
          </cell>
          <cell r="C38">
            <v>31</v>
          </cell>
          <cell r="D38" t="str">
            <v>SGN G3</v>
          </cell>
          <cell r="E38" t="str">
            <v>Air</v>
          </cell>
          <cell r="F38" t="str">
            <v>CS</v>
          </cell>
          <cell r="G38">
            <v>0</v>
          </cell>
          <cell r="H38">
            <v>0</v>
          </cell>
          <cell r="I38">
            <v>2023</v>
          </cell>
          <cell r="J38" t="str">
            <v>Actual</v>
          </cell>
        </row>
        <row r="39">
          <cell r="B39" t="str">
            <v>CHEWY</v>
          </cell>
          <cell r="C39">
            <v>31</v>
          </cell>
          <cell r="D39" t="str">
            <v>SGN G3</v>
          </cell>
          <cell r="E39" t="str">
            <v>Air</v>
          </cell>
          <cell r="F39" t="str">
            <v>CS</v>
          </cell>
          <cell r="G39">
            <v>0</v>
          </cell>
          <cell r="H39">
            <v>0</v>
          </cell>
          <cell r="I39">
            <v>2023</v>
          </cell>
          <cell r="J39" t="str">
            <v>Actual</v>
          </cell>
        </row>
        <row r="40">
          <cell r="B40" t="str">
            <v>CLUSH</v>
          </cell>
          <cell r="C40">
            <v>31</v>
          </cell>
          <cell r="D40" t="str">
            <v>SGN G3</v>
          </cell>
          <cell r="E40" t="str">
            <v>Air</v>
          </cell>
          <cell r="F40" t="str">
            <v>CS</v>
          </cell>
          <cell r="G40">
            <v>0</v>
          </cell>
          <cell r="H40">
            <v>0</v>
          </cell>
          <cell r="I40">
            <v>2023</v>
          </cell>
          <cell r="J40" t="str">
            <v>Actual</v>
          </cell>
        </row>
        <row r="41">
          <cell r="B41" t="str">
            <v>DEICH</v>
          </cell>
          <cell r="C41">
            <v>31</v>
          </cell>
          <cell r="D41" t="str">
            <v>SGN G3</v>
          </cell>
          <cell r="E41" t="str">
            <v>Air</v>
          </cell>
          <cell r="F41" t="str">
            <v>CS</v>
          </cell>
          <cell r="G41">
            <v>0</v>
          </cell>
          <cell r="H41">
            <v>0</v>
          </cell>
          <cell r="I41">
            <v>2023</v>
          </cell>
          <cell r="J41" t="str">
            <v>Actual</v>
          </cell>
        </row>
        <row r="42">
          <cell r="B42" t="str">
            <v>DEICUK</v>
          </cell>
          <cell r="C42">
            <v>31</v>
          </cell>
          <cell r="D42" t="str">
            <v>SGN G3</v>
          </cell>
          <cell r="E42" t="str">
            <v>Air</v>
          </cell>
          <cell r="F42" t="str">
            <v>CS</v>
          </cell>
          <cell r="G42">
            <v>0</v>
          </cell>
          <cell r="H42">
            <v>0</v>
          </cell>
          <cell r="I42">
            <v>2023</v>
          </cell>
          <cell r="J42" t="str">
            <v>Actual</v>
          </cell>
        </row>
        <row r="43">
          <cell r="B43" t="str">
            <v>DEMO</v>
          </cell>
          <cell r="C43">
            <v>31</v>
          </cell>
          <cell r="D43" t="str">
            <v>SGN G3</v>
          </cell>
          <cell r="E43" t="str">
            <v>Air</v>
          </cell>
          <cell r="F43" t="str">
            <v>CS</v>
          </cell>
          <cell r="G43">
            <v>0</v>
          </cell>
          <cell r="H43">
            <v>0</v>
          </cell>
          <cell r="I43">
            <v>2023</v>
          </cell>
          <cell r="J43" t="str">
            <v>Actual</v>
          </cell>
        </row>
        <row r="44">
          <cell r="B44" t="str">
            <v>EDDIEB</v>
          </cell>
          <cell r="C44">
            <v>31</v>
          </cell>
          <cell r="D44" t="str">
            <v>SGN G3</v>
          </cell>
          <cell r="E44" t="str">
            <v>Air</v>
          </cell>
          <cell r="F44" t="str">
            <v>CS</v>
          </cell>
          <cell r="G44">
            <v>0</v>
          </cell>
          <cell r="H44">
            <v>0</v>
          </cell>
          <cell r="I44">
            <v>2023</v>
          </cell>
          <cell r="J44" t="str">
            <v>Actual</v>
          </cell>
        </row>
        <row r="45">
          <cell r="B45" t="str">
            <v>EMCOLS</v>
          </cell>
          <cell r="C45">
            <v>31</v>
          </cell>
          <cell r="D45" t="str">
            <v>SGN G3</v>
          </cell>
          <cell r="E45" t="str">
            <v>Air</v>
          </cell>
          <cell r="F45" t="str">
            <v>CS</v>
          </cell>
          <cell r="G45">
            <v>0</v>
          </cell>
          <cell r="H45">
            <v>0</v>
          </cell>
          <cell r="I45">
            <v>2023</v>
          </cell>
          <cell r="J45" t="str">
            <v>Actual</v>
          </cell>
        </row>
        <row r="46">
          <cell r="B46" t="str">
            <v>ENGRS</v>
          </cell>
          <cell r="C46">
            <v>31</v>
          </cell>
          <cell r="D46" t="str">
            <v>SGN G3</v>
          </cell>
          <cell r="E46" t="str">
            <v>Air</v>
          </cell>
          <cell r="F46" t="str">
            <v>CS</v>
          </cell>
          <cell r="G46">
            <v>0</v>
          </cell>
          <cell r="H46">
            <v>0</v>
          </cell>
          <cell r="I46">
            <v>2023</v>
          </cell>
          <cell r="J46" t="str">
            <v>Actual</v>
          </cell>
        </row>
        <row r="47">
          <cell r="B47" t="str">
            <v>ENSHOE</v>
          </cell>
          <cell r="C47">
            <v>31</v>
          </cell>
          <cell r="D47" t="str">
            <v>SGN G3</v>
          </cell>
          <cell r="E47" t="str">
            <v>Air</v>
          </cell>
          <cell r="F47" t="str">
            <v>CS</v>
          </cell>
          <cell r="G47">
            <v>0</v>
          </cell>
          <cell r="H47">
            <v>0</v>
          </cell>
          <cell r="I47">
            <v>2023</v>
          </cell>
          <cell r="J47" t="str">
            <v>Actual</v>
          </cell>
        </row>
        <row r="48">
          <cell r="B48" t="str">
            <v>ENSPOR</v>
          </cell>
          <cell r="C48">
            <v>31</v>
          </cell>
          <cell r="D48" t="str">
            <v>SGN G3</v>
          </cell>
          <cell r="E48" t="str">
            <v>Air</v>
          </cell>
          <cell r="F48" t="str">
            <v>CS</v>
          </cell>
          <cell r="G48">
            <v>0</v>
          </cell>
          <cell r="H48">
            <v>0</v>
          </cell>
          <cell r="I48">
            <v>2023</v>
          </cell>
          <cell r="J48" t="str">
            <v>Actual</v>
          </cell>
        </row>
        <row r="49">
          <cell r="B49" t="str">
            <v>ESPRIT</v>
          </cell>
          <cell r="C49">
            <v>31</v>
          </cell>
          <cell r="D49" t="str">
            <v>SGN G3</v>
          </cell>
          <cell r="E49" t="str">
            <v>Air</v>
          </cell>
          <cell r="F49" t="str">
            <v>CS</v>
          </cell>
          <cell r="G49">
            <v>0</v>
          </cell>
          <cell r="H49">
            <v>0</v>
          </cell>
          <cell r="I49">
            <v>2023</v>
          </cell>
          <cell r="J49" t="str">
            <v>Actual</v>
          </cell>
        </row>
        <row r="50">
          <cell r="B50" t="str">
            <v>FOOTCA</v>
          </cell>
          <cell r="C50">
            <v>31</v>
          </cell>
          <cell r="D50" t="str">
            <v>SGN G3</v>
          </cell>
          <cell r="E50" t="str">
            <v>Air</v>
          </cell>
          <cell r="F50" t="str">
            <v>CS</v>
          </cell>
          <cell r="G50">
            <v>0</v>
          </cell>
          <cell r="H50">
            <v>0</v>
          </cell>
          <cell r="I50">
            <v>2023</v>
          </cell>
          <cell r="J50" t="str">
            <v>Actual</v>
          </cell>
        </row>
        <row r="51">
          <cell r="B51" t="str">
            <v>FOOTRT</v>
          </cell>
          <cell r="C51">
            <v>31</v>
          </cell>
          <cell r="D51" t="str">
            <v>SGN G3</v>
          </cell>
          <cell r="E51" t="str">
            <v>Air</v>
          </cell>
          <cell r="F51" t="str">
            <v>CS</v>
          </cell>
          <cell r="G51">
            <v>0</v>
          </cell>
          <cell r="H51">
            <v>0</v>
          </cell>
          <cell r="I51">
            <v>2023</v>
          </cell>
          <cell r="J51" t="str">
            <v>Actual</v>
          </cell>
        </row>
        <row r="52">
          <cell r="B52" t="str">
            <v>FOOTTE</v>
          </cell>
          <cell r="C52">
            <v>31</v>
          </cell>
          <cell r="D52" t="str">
            <v>SGN G3</v>
          </cell>
          <cell r="E52" t="str">
            <v>Air</v>
          </cell>
          <cell r="F52" t="str">
            <v>CS</v>
          </cell>
          <cell r="G52">
            <v>0</v>
          </cell>
          <cell r="H52">
            <v>0</v>
          </cell>
          <cell r="I52">
            <v>2023</v>
          </cell>
          <cell r="J52" t="str">
            <v>Actual</v>
          </cell>
        </row>
        <row r="53">
          <cell r="B53" t="str">
            <v>GORE</v>
          </cell>
          <cell r="C53">
            <v>31</v>
          </cell>
          <cell r="D53" t="str">
            <v>SGN G3</v>
          </cell>
          <cell r="E53" t="str">
            <v>Air</v>
          </cell>
          <cell r="F53" t="str">
            <v>CS</v>
          </cell>
          <cell r="G53">
            <v>0</v>
          </cell>
          <cell r="H53">
            <v>0</v>
          </cell>
          <cell r="I53">
            <v>2023</v>
          </cell>
          <cell r="J53" t="str">
            <v>Actual</v>
          </cell>
        </row>
        <row r="54">
          <cell r="B54" t="str">
            <v>HAGGAR</v>
          </cell>
          <cell r="C54">
            <v>31</v>
          </cell>
          <cell r="D54" t="str">
            <v>SGN G3</v>
          </cell>
          <cell r="E54" t="str">
            <v>Air</v>
          </cell>
          <cell r="F54" t="str">
            <v>CS</v>
          </cell>
          <cell r="G54">
            <v>0</v>
          </cell>
          <cell r="H54">
            <v>0</v>
          </cell>
          <cell r="I54">
            <v>2023</v>
          </cell>
          <cell r="J54" t="str">
            <v>Actual</v>
          </cell>
        </row>
        <row r="55">
          <cell r="B55" t="str">
            <v>HBIRAW</v>
          </cell>
          <cell r="C55">
            <v>31</v>
          </cell>
          <cell r="D55" t="str">
            <v>SGN G3</v>
          </cell>
          <cell r="E55" t="str">
            <v>Air</v>
          </cell>
          <cell r="F55" t="str">
            <v>CS</v>
          </cell>
          <cell r="G55">
            <v>0</v>
          </cell>
          <cell r="H55">
            <v>0</v>
          </cell>
          <cell r="I55">
            <v>2023</v>
          </cell>
          <cell r="J55" t="str">
            <v>Actual</v>
          </cell>
        </row>
        <row r="56">
          <cell r="B56" t="str">
            <v>HUNK</v>
          </cell>
          <cell r="C56">
            <v>31</v>
          </cell>
          <cell r="D56" t="str">
            <v>SGN G3</v>
          </cell>
          <cell r="E56" t="str">
            <v>Air</v>
          </cell>
          <cell r="F56" t="str">
            <v>CS</v>
          </cell>
          <cell r="G56">
            <v>0</v>
          </cell>
          <cell r="H56">
            <v>0</v>
          </cell>
          <cell r="I56">
            <v>2023</v>
          </cell>
          <cell r="J56" t="str">
            <v>Actual</v>
          </cell>
        </row>
        <row r="57">
          <cell r="B57" t="str">
            <v>MYSHOE</v>
          </cell>
          <cell r="C57">
            <v>31</v>
          </cell>
          <cell r="D57" t="str">
            <v>SGN G3</v>
          </cell>
          <cell r="E57" t="str">
            <v>Air</v>
          </cell>
          <cell r="F57" t="str">
            <v>CS</v>
          </cell>
          <cell r="G57">
            <v>0</v>
          </cell>
          <cell r="H57">
            <v>0</v>
          </cell>
          <cell r="I57">
            <v>2023</v>
          </cell>
          <cell r="J57" t="str">
            <v>Actual</v>
          </cell>
        </row>
        <row r="58">
          <cell r="B58" t="str">
            <v>OFWO</v>
          </cell>
          <cell r="C58">
            <v>31</v>
          </cell>
          <cell r="D58" t="str">
            <v>SGN G3</v>
          </cell>
          <cell r="E58" t="str">
            <v>Air</v>
          </cell>
          <cell r="F58" t="str">
            <v>CS</v>
          </cell>
          <cell r="G58">
            <v>0</v>
          </cell>
          <cell r="H58">
            <v>0</v>
          </cell>
          <cell r="I58">
            <v>2023</v>
          </cell>
          <cell r="J58" t="str">
            <v>Actual</v>
          </cell>
        </row>
        <row r="59">
          <cell r="B59" t="str">
            <v>PESPO</v>
          </cell>
          <cell r="C59">
            <v>31</v>
          </cell>
          <cell r="D59" t="str">
            <v>SGN G3</v>
          </cell>
          <cell r="E59" t="str">
            <v>Air</v>
          </cell>
          <cell r="F59" t="str">
            <v>CS</v>
          </cell>
          <cell r="G59">
            <v>0</v>
          </cell>
          <cell r="H59">
            <v>0</v>
          </cell>
          <cell r="I59">
            <v>2023</v>
          </cell>
          <cell r="J59" t="str">
            <v>Actual</v>
          </cell>
        </row>
        <row r="60">
          <cell r="B60" t="str">
            <v>RACK</v>
          </cell>
          <cell r="C60">
            <v>31</v>
          </cell>
          <cell r="D60" t="str">
            <v>SGN G3</v>
          </cell>
          <cell r="E60" t="str">
            <v>Air</v>
          </cell>
          <cell r="F60" t="str">
            <v>CS</v>
          </cell>
          <cell r="G60">
            <v>0</v>
          </cell>
          <cell r="H60">
            <v>0</v>
          </cell>
          <cell r="I60">
            <v>2023</v>
          </cell>
          <cell r="J60" t="str">
            <v>Actual</v>
          </cell>
        </row>
        <row r="61">
          <cell r="B61" t="str">
            <v>RH</v>
          </cell>
          <cell r="C61">
            <v>31</v>
          </cell>
          <cell r="D61" t="str">
            <v>SGN G3</v>
          </cell>
          <cell r="E61" t="str">
            <v>Air</v>
          </cell>
          <cell r="F61" t="str">
            <v>CS</v>
          </cell>
          <cell r="G61">
            <v>0</v>
          </cell>
          <cell r="H61">
            <v>0</v>
          </cell>
          <cell r="I61">
            <v>2023</v>
          </cell>
          <cell r="J61" t="str">
            <v>Actual</v>
          </cell>
        </row>
        <row r="62">
          <cell r="B62" t="str">
            <v>RSGC</v>
          </cell>
          <cell r="C62">
            <v>31</v>
          </cell>
          <cell r="D62" t="str">
            <v>SGN G3</v>
          </cell>
          <cell r="E62" t="str">
            <v>Air</v>
          </cell>
          <cell r="F62" t="str">
            <v>CS</v>
          </cell>
          <cell r="G62">
            <v>0</v>
          </cell>
          <cell r="H62">
            <v>0</v>
          </cell>
          <cell r="I62">
            <v>2023</v>
          </cell>
          <cell r="J62" t="str">
            <v>Actual</v>
          </cell>
        </row>
        <row r="63">
          <cell r="B63" t="str">
            <v>SPST</v>
          </cell>
          <cell r="C63">
            <v>31</v>
          </cell>
          <cell r="D63" t="str">
            <v>SGN G3</v>
          </cell>
          <cell r="E63" t="str">
            <v>Air</v>
          </cell>
          <cell r="F63" t="str">
            <v>CS</v>
          </cell>
          <cell r="G63">
            <v>0</v>
          </cell>
          <cell r="H63">
            <v>0</v>
          </cell>
          <cell r="I63">
            <v>2023</v>
          </cell>
          <cell r="J63" t="str">
            <v>Actual</v>
          </cell>
        </row>
        <row r="64">
          <cell r="B64" t="str">
            <v>TKMAXX</v>
          </cell>
          <cell r="C64">
            <v>31</v>
          </cell>
          <cell r="D64" t="str">
            <v>SGN G3</v>
          </cell>
          <cell r="E64" t="str">
            <v>Air</v>
          </cell>
          <cell r="F64" t="str">
            <v>CS</v>
          </cell>
          <cell r="G64">
            <v>0</v>
          </cell>
          <cell r="H64">
            <v>0</v>
          </cell>
          <cell r="I64">
            <v>2023</v>
          </cell>
          <cell r="J64" t="str">
            <v>Actual</v>
          </cell>
        </row>
        <row r="65">
          <cell r="B65" t="str">
            <v>TOTES</v>
          </cell>
          <cell r="C65">
            <v>31</v>
          </cell>
          <cell r="D65" t="str">
            <v>SGN G3</v>
          </cell>
          <cell r="E65" t="str">
            <v>Air</v>
          </cell>
          <cell r="F65" t="str">
            <v>CS</v>
          </cell>
          <cell r="G65">
            <v>0</v>
          </cell>
          <cell r="H65">
            <v>0</v>
          </cell>
          <cell r="I65">
            <v>2023</v>
          </cell>
          <cell r="J65" t="str">
            <v>Actual</v>
          </cell>
        </row>
        <row r="66">
          <cell r="B66" t="str">
            <v>URBAN</v>
          </cell>
          <cell r="C66">
            <v>31</v>
          </cell>
          <cell r="D66" t="str">
            <v>SGN G3</v>
          </cell>
          <cell r="E66" t="str">
            <v>Air</v>
          </cell>
          <cell r="F66" t="str">
            <v>CS</v>
          </cell>
          <cell r="G66">
            <v>0</v>
          </cell>
          <cell r="H66">
            <v>0</v>
          </cell>
          <cell r="I66">
            <v>2023</v>
          </cell>
          <cell r="J66" t="str">
            <v>Actual</v>
          </cell>
        </row>
        <row r="67">
          <cell r="B67" t="str">
            <v>VANHA</v>
          </cell>
          <cell r="C67">
            <v>31</v>
          </cell>
          <cell r="D67" t="str">
            <v>SGN G3</v>
          </cell>
          <cell r="E67" t="str">
            <v>Air</v>
          </cell>
          <cell r="F67" t="str">
            <v>CS</v>
          </cell>
          <cell r="G67">
            <v>0</v>
          </cell>
          <cell r="H67">
            <v>0</v>
          </cell>
          <cell r="I67">
            <v>2023</v>
          </cell>
          <cell r="J67" t="str">
            <v>Actual</v>
          </cell>
        </row>
        <row r="68">
          <cell r="B68" t="str">
            <v>WYNBRG</v>
          </cell>
          <cell r="C68">
            <v>31</v>
          </cell>
          <cell r="D68" t="str">
            <v>SGN G3</v>
          </cell>
          <cell r="E68" t="str">
            <v>Air</v>
          </cell>
          <cell r="F68" t="str">
            <v>CS</v>
          </cell>
          <cell r="G68">
            <v>0</v>
          </cell>
          <cell r="H68">
            <v>0</v>
          </cell>
          <cell r="I68">
            <v>2023</v>
          </cell>
          <cell r="J68" t="str">
            <v>Actual</v>
          </cell>
        </row>
        <row r="69">
          <cell r="B69" t="str">
            <v>XSCIN</v>
          </cell>
          <cell r="C69">
            <v>31</v>
          </cell>
          <cell r="D69" t="str">
            <v>SGN G3</v>
          </cell>
          <cell r="E69" t="str">
            <v>Air</v>
          </cell>
          <cell r="F69" t="str">
            <v>CS</v>
          </cell>
          <cell r="G69">
            <v>0</v>
          </cell>
          <cell r="H69">
            <v>0</v>
          </cell>
          <cell r="I69">
            <v>2023</v>
          </cell>
          <cell r="J69" t="str">
            <v>Actual</v>
          </cell>
        </row>
        <row r="70">
          <cell r="B70" t="str">
            <v>ALLM</v>
          </cell>
          <cell r="C70">
            <v>31</v>
          </cell>
          <cell r="D70" t="str">
            <v>SGN G4</v>
          </cell>
          <cell r="E70" t="str">
            <v>Air</v>
          </cell>
          <cell r="F70" t="str">
            <v>CS</v>
          </cell>
          <cell r="G70">
            <v>0</v>
          </cell>
          <cell r="H70">
            <v>0</v>
          </cell>
          <cell r="I70">
            <v>2023</v>
          </cell>
          <cell r="J70" t="str">
            <v>Actual</v>
          </cell>
        </row>
        <row r="71">
          <cell r="B71" t="str">
            <v>BOSE</v>
          </cell>
          <cell r="C71">
            <v>31</v>
          </cell>
          <cell r="D71" t="str">
            <v>SGN G4</v>
          </cell>
          <cell r="E71" t="str">
            <v>Air</v>
          </cell>
          <cell r="F71" t="str">
            <v>CS</v>
          </cell>
          <cell r="G71">
            <v>0</v>
          </cell>
          <cell r="H71">
            <v>0</v>
          </cell>
          <cell r="I71">
            <v>2023</v>
          </cell>
          <cell r="J71" t="str">
            <v>Actual</v>
          </cell>
        </row>
        <row r="72">
          <cell r="B72" t="str">
            <v>CKACEU</v>
          </cell>
          <cell r="C72">
            <v>31</v>
          </cell>
          <cell r="D72" t="str">
            <v>SGN G4</v>
          </cell>
          <cell r="E72" t="str">
            <v>Air</v>
          </cell>
          <cell r="F72" t="str">
            <v>CS</v>
          </cell>
          <cell r="G72">
            <v>0</v>
          </cell>
          <cell r="H72">
            <v>0</v>
          </cell>
          <cell r="I72">
            <v>2023</v>
          </cell>
          <cell r="J72" t="str">
            <v>Actual</v>
          </cell>
        </row>
        <row r="73">
          <cell r="B73" t="str">
            <v>CKFWEU</v>
          </cell>
          <cell r="C73">
            <v>31</v>
          </cell>
          <cell r="D73" t="str">
            <v>SGN G4</v>
          </cell>
          <cell r="E73" t="str">
            <v>Air</v>
          </cell>
          <cell r="F73" t="str">
            <v>CS</v>
          </cell>
          <cell r="G73">
            <v>0</v>
          </cell>
          <cell r="H73">
            <v>0</v>
          </cell>
          <cell r="I73">
            <v>2023</v>
          </cell>
          <cell r="J73" t="str">
            <v>Actual</v>
          </cell>
        </row>
        <row r="74">
          <cell r="B74" t="str">
            <v>CKJEEU</v>
          </cell>
          <cell r="C74">
            <v>31</v>
          </cell>
          <cell r="D74" t="str">
            <v>SGN G4</v>
          </cell>
          <cell r="E74" t="str">
            <v>Air</v>
          </cell>
          <cell r="F74" t="str">
            <v>CS</v>
          </cell>
          <cell r="G74">
            <v>0</v>
          </cell>
          <cell r="H74">
            <v>0</v>
          </cell>
          <cell r="I74">
            <v>2023</v>
          </cell>
          <cell r="J74" t="str">
            <v>Actual</v>
          </cell>
        </row>
        <row r="75">
          <cell r="B75" t="str">
            <v>CKMSEU</v>
          </cell>
          <cell r="C75">
            <v>31</v>
          </cell>
          <cell r="D75" t="str">
            <v>SGN G4</v>
          </cell>
          <cell r="E75" t="str">
            <v>Air</v>
          </cell>
          <cell r="F75" t="str">
            <v>CS</v>
          </cell>
          <cell r="G75">
            <v>0</v>
          </cell>
          <cell r="H75">
            <v>0</v>
          </cell>
          <cell r="I75">
            <v>2023</v>
          </cell>
          <cell r="J75" t="str">
            <v>Actual</v>
          </cell>
        </row>
        <row r="76">
          <cell r="B76" t="str">
            <v>CKPFEU</v>
          </cell>
          <cell r="C76">
            <v>31</v>
          </cell>
          <cell r="D76" t="str">
            <v>SGN G4</v>
          </cell>
          <cell r="E76" t="str">
            <v>Air</v>
          </cell>
          <cell r="F76" t="str">
            <v>CS</v>
          </cell>
          <cell r="G76">
            <v>0</v>
          </cell>
          <cell r="H76">
            <v>0</v>
          </cell>
          <cell r="I76">
            <v>2023</v>
          </cell>
          <cell r="J76" t="str">
            <v>Actual</v>
          </cell>
        </row>
        <row r="77">
          <cell r="B77" t="str">
            <v>CKRTEU</v>
          </cell>
          <cell r="C77">
            <v>31</v>
          </cell>
          <cell r="D77" t="str">
            <v>SGN G4</v>
          </cell>
          <cell r="E77" t="str">
            <v>Air</v>
          </cell>
          <cell r="F77" t="str">
            <v>CS</v>
          </cell>
          <cell r="G77">
            <v>0</v>
          </cell>
          <cell r="H77">
            <v>0</v>
          </cell>
          <cell r="I77">
            <v>2023</v>
          </cell>
          <cell r="J77" t="str">
            <v>Actual</v>
          </cell>
        </row>
        <row r="78">
          <cell r="B78" t="str">
            <v>CKSWEU</v>
          </cell>
          <cell r="C78">
            <v>31</v>
          </cell>
          <cell r="D78" t="str">
            <v>SGN G4</v>
          </cell>
          <cell r="E78" t="str">
            <v>Air</v>
          </cell>
          <cell r="F78" t="str">
            <v>CS</v>
          </cell>
          <cell r="G78">
            <v>0</v>
          </cell>
          <cell r="H78">
            <v>0</v>
          </cell>
          <cell r="I78">
            <v>2023</v>
          </cell>
          <cell r="J78" t="str">
            <v>Actual</v>
          </cell>
        </row>
        <row r="79">
          <cell r="B79" t="str">
            <v>DICKS</v>
          </cell>
          <cell r="C79">
            <v>31</v>
          </cell>
          <cell r="D79" t="str">
            <v>SGN G4</v>
          </cell>
          <cell r="E79" t="str">
            <v>Air</v>
          </cell>
          <cell r="F79" t="str">
            <v>CS</v>
          </cell>
          <cell r="G79">
            <v>0</v>
          </cell>
          <cell r="H79">
            <v>0</v>
          </cell>
          <cell r="I79">
            <v>2023</v>
          </cell>
          <cell r="J79" t="str">
            <v>Actual</v>
          </cell>
        </row>
        <row r="80">
          <cell r="B80" t="str">
            <v>ELDOR</v>
          </cell>
          <cell r="C80">
            <v>31</v>
          </cell>
          <cell r="D80" t="str">
            <v>SGN G4</v>
          </cell>
          <cell r="E80" t="str">
            <v>Air</v>
          </cell>
          <cell r="F80" t="str">
            <v>CS</v>
          </cell>
          <cell r="G80">
            <v>0</v>
          </cell>
          <cell r="H80">
            <v>0</v>
          </cell>
          <cell r="I80">
            <v>2023</v>
          </cell>
          <cell r="J80" t="str">
            <v>Actual</v>
          </cell>
        </row>
        <row r="81">
          <cell r="B81" t="str">
            <v>GAP</v>
          </cell>
          <cell r="C81">
            <v>31</v>
          </cell>
          <cell r="D81" t="str">
            <v>SGN G4</v>
          </cell>
          <cell r="E81" t="str">
            <v>Air</v>
          </cell>
          <cell r="F81" t="str">
            <v>CS</v>
          </cell>
          <cell r="G81">
            <v>0</v>
          </cell>
          <cell r="H81">
            <v>0</v>
          </cell>
          <cell r="I81">
            <v>2023</v>
          </cell>
          <cell r="J81" t="str">
            <v>Actual</v>
          </cell>
        </row>
        <row r="82">
          <cell r="B82" t="str">
            <v>IMAGE</v>
          </cell>
          <cell r="C82">
            <v>31</v>
          </cell>
          <cell r="D82" t="str">
            <v>SGN G4</v>
          </cell>
          <cell r="E82" t="str">
            <v>Air</v>
          </cell>
          <cell r="F82" t="str">
            <v>CS</v>
          </cell>
          <cell r="G82">
            <v>0</v>
          </cell>
          <cell r="H82">
            <v>0</v>
          </cell>
          <cell r="I82">
            <v>2023</v>
          </cell>
          <cell r="J82" t="str">
            <v>Actual</v>
          </cell>
        </row>
        <row r="83">
          <cell r="B83" t="str">
            <v>ITGM</v>
          </cell>
          <cell r="C83">
            <v>31</v>
          </cell>
          <cell r="D83" t="str">
            <v>SGN G4</v>
          </cell>
          <cell r="E83" t="str">
            <v>Air</v>
          </cell>
          <cell r="F83" t="str">
            <v>CS</v>
          </cell>
          <cell r="G83">
            <v>0</v>
          </cell>
          <cell r="H83">
            <v>0</v>
          </cell>
          <cell r="I83">
            <v>2023</v>
          </cell>
          <cell r="J83" t="str">
            <v>Actual</v>
          </cell>
        </row>
        <row r="84">
          <cell r="B84" t="str">
            <v>OBIITA</v>
          </cell>
          <cell r="C84">
            <v>31</v>
          </cell>
          <cell r="D84" t="str">
            <v>SGN G4</v>
          </cell>
          <cell r="E84" t="str">
            <v>Air</v>
          </cell>
          <cell r="F84" t="str">
            <v>CS</v>
          </cell>
          <cell r="G84">
            <v>0</v>
          </cell>
          <cell r="H84">
            <v>0</v>
          </cell>
          <cell r="I84">
            <v>2023</v>
          </cell>
          <cell r="J84" t="str">
            <v>Actual</v>
          </cell>
        </row>
        <row r="85">
          <cell r="B85" t="str">
            <v>OBIPOL</v>
          </cell>
          <cell r="C85">
            <v>31</v>
          </cell>
          <cell r="D85" t="str">
            <v>SGN G4</v>
          </cell>
          <cell r="E85" t="str">
            <v>Air</v>
          </cell>
          <cell r="F85" t="str">
            <v>CS</v>
          </cell>
          <cell r="G85">
            <v>0</v>
          </cell>
          <cell r="H85">
            <v>0</v>
          </cell>
          <cell r="I85">
            <v>2023</v>
          </cell>
          <cell r="J85" t="str">
            <v>Actual</v>
          </cell>
        </row>
        <row r="86">
          <cell r="B86" t="str">
            <v>OUTDOR</v>
          </cell>
          <cell r="C86">
            <v>31</v>
          </cell>
          <cell r="D86" t="str">
            <v>SGN G4</v>
          </cell>
          <cell r="E86" t="str">
            <v>Air</v>
          </cell>
          <cell r="F86" t="str">
            <v>CS</v>
          </cell>
          <cell r="G86">
            <v>0</v>
          </cell>
          <cell r="H86">
            <v>0</v>
          </cell>
          <cell r="I86">
            <v>2023</v>
          </cell>
          <cell r="J86" t="str">
            <v>Actual</v>
          </cell>
        </row>
        <row r="87">
          <cell r="B87" t="str">
            <v>PACSUN</v>
          </cell>
          <cell r="C87">
            <v>31</v>
          </cell>
          <cell r="D87" t="str">
            <v>SGN G4</v>
          </cell>
          <cell r="E87" t="str">
            <v>Air</v>
          </cell>
          <cell r="F87" t="str">
            <v>CS</v>
          </cell>
          <cell r="G87">
            <v>0</v>
          </cell>
          <cell r="H87">
            <v>0</v>
          </cell>
          <cell r="I87">
            <v>2023</v>
          </cell>
          <cell r="J87" t="str">
            <v>Actual</v>
          </cell>
        </row>
        <row r="88">
          <cell r="B88" t="str">
            <v>RIPC</v>
          </cell>
          <cell r="C88">
            <v>31</v>
          </cell>
          <cell r="D88" t="str">
            <v>SGN G4</v>
          </cell>
          <cell r="E88" t="str">
            <v>Air</v>
          </cell>
          <cell r="F88" t="str">
            <v>CS</v>
          </cell>
          <cell r="G88">
            <v>0</v>
          </cell>
          <cell r="H88">
            <v>0</v>
          </cell>
          <cell r="I88">
            <v>2023</v>
          </cell>
          <cell r="J88" t="str">
            <v>Actual</v>
          </cell>
        </row>
        <row r="89">
          <cell r="B89" t="str">
            <v>RIPP</v>
          </cell>
          <cell r="C89">
            <v>31</v>
          </cell>
          <cell r="D89" t="str">
            <v>SGN G4</v>
          </cell>
          <cell r="E89" t="str">
            <v>Air</v>
          </cell>
          <cell r="F89" t="str">
            <v>CS</v>
          </cell>
          <cell r="G89">
            <v>0</v>
          </cell>
          <cell r="H89">
            <v>0</v>
          </cell>
          <cell r="I89">
            <v>2023</v>
          </cell>
          <cell r="J89" t="str">
            <v>Actual</v>
          </cell>
        </row>
        <row r="90">
          <cell r="B90" t="str">
            <v>SPENCR</v>
          </cell>
          <cell r="C90">
            <v>31</v>
          </cell>
          <cell r="D90" t="str">
            <v>SGN G4</v>
          </cell>
          <cell r="E90" t="str">
            <v>Air</v>
          </cell>
          <cell r="F90" t="str">
            <v>CS</v>
          </cell>
          <cell r="G90">
            <v>0</v>
          </cell>
          <cell r="H90">
            <v>0</v>
          </cell>
          <cell r="I90">
            <v>2023</v>
          </cell>
          <cell r="J90" t="str">
            <v>Actual</v>
          </cell>
        </row>
        <row r="91">
          <cell r="B91" t="str">
            <v>TOMBOD</v>
          </cell>
          <cell r="C91">
            <v>31</v>
          </cell>
          <cell r="D91" t="str">
            <v>SGN G4</v>
          </cell>
          <cell r="E91" t="str">
            <v>Air</v>
          </cell>
          <cell r="F91" t="str">
            <v>CS</v>
          </cell>
          <cell r="G91">
            <v>0</v>
          </cell>
          <cell r="H91">
            <v>0</v>
          </cell>
          <cell r="I91">
            <v>2023</v>
          </cell>
          <cell r="J91" t="str">
            <v>Actual</v>
          </cell>
        </row>
        <row r="92">
          <cell r="B92" t="str">
            <v>TOMFTW</v>
          </cell>
          <cell r="C92">
            <v>31</v>
          </cell>
          <cell r="D92" t="str">
            <v>SGN G4</v>
          </cell>
          <cell r="E92" t="str">
            <v>Air</v>
          </cell>
          <cell r="F92" t="str">
            <v>CS</v>
          </cell>
          <cell r="G92">
            <v>0</v>
          </cell>
          <cell r="H92">
            <v>0</v>
          </cell>
          <cell r="I92">
            <v>2023</v>
          </cell>
          <cell r="J92" t="str">
            <v>Actual</v>
          </cell>
        </row>
        <row r="93">
          <cell r="B93" t="str">
            <v>TOMHAN</v>
          </cell>
          <cell r="C93">
            <v>31</v>
          </cell>
          <cell r="D93" t="str">
            <v>SGN G4</v>
          </cell>
          <cell r="E93" t="str">
            <v>Air</v>
          </cell>
          <cell r="F93" t="str">
            <v>CS</v>
          </cell>
          <cell r="G93">
            <v>0</v>
          </cell>
          <cell r="H93">
            <v>0</v>
          </cell>
          <cell r="I93">
            <v>2023</v>
          </cell>
          <cell r="J93" t="str">
            <v>Actual</v>
          </cell>
        </row>
        <row r="94">
          <cell r="B94" t="str">
            <v>TOMJEU</v>
          </cell>
          <cell r="C94">
            <v>31</v>
          </cell>
          <cell r="D94" t="str">
            <v>SGN G4</v>
          </cell>
          <cell r="E94" t="str">
            <v>Air</v>
          </cell>
          <cell r="F94" t="str">
            <v>CS</v>
          </cell>
          <cell r="G94">
            <v>0</v>
          </cell>
          <cell r="H94">
            <v>0</v>
          </cell>
          <cell r="I94">
            <v>2023</v>
          </cell>
          <cell r="J94" t="str">
            <v>Actual</v>
          </cell>
        </row>
        <row r="95">
          <cell r="B95" t="str">
            <v>TOMRTL</v>
          </cell>
          <cell r="C95">
            <v>31</v>
          </cell>
          <cell r="D95" t="str">
            <v>SGN G4</v>
          </cell>
          <cell r="E95" t="str">
            <v>Air</v>
          </cell>
          <cell r="F95" t="str">
            <v>CS</v>
          </cell>
          <cell r="G95">
            <v>0</v>
          </cell>
          <cell r="H95">
            <v>0</v>
          </cell>
          <cell r="I95">
            <v>2023</v>
          </cell>
          <cell r="J95" t="str">
            <v>Actual</v>
          </cell>
        </row>
        <row r="96">
          <cell r="B96" t="str">
            <v>TRU</v>
          </cell>
          <cell r="C96">
            <v>31</v>
          </cell>
          <cell r="D96" t="str">
            <v>SGN G4</v>
          </cell>
          <cell r="E96" t="str">
            <v>Air</v>
          </cell>
          <cell r="F96" t="str">
            <v>CS</v>
          </cell>
          <cell r="G96">
            <v>0</v>
          </cell>
          <cell r="H96">
            <v>0</v>
          </cell>
          <cell r="I96">
            <v>2023</v>
          </cell>
          <cell r="J96" t="str">
            <v>Actual</v>
          </cell>
        </row>
        <row r="97">
          <cell r="B97" t="str">
            <v>AAFES</v>
          </cell>
          <cell r="C97">
            <v>31</v>
          </cell>
          <cell r="D97" t="str">
            <v>SGN G5</v>
          </cell>
          <cell r="E97" t="str">
            <v>Air</v>
          </cell>
          <cell r="F97" t="str">
            <v>CS</v>
          </cell>
          <cell r="G97">
            <v>0</v>
          </cell>
          <cell r="H97">
            <v>0</v>
          </cell>
          <cell r="I97">
            <v>2023</v>
          </cell>
          <cell r="J97" t="str">
            <v>Actual</v>
          </cell>
        </row>
        <row r="98">
          <cell r="B98" t="str">
            <v>ALLB</v>
          </cell>
          <cell r="C98">
            <v>31</v>
          </cell>
          <cell r="D98" t="str">
            <v>SGN G5</v>
          </cell>
          <cell r="E98" t="str">
            <v>Air</v>
          </cell>
          <cell r="F98" t="str">
            <v>CS</v>
          </cell>
          <cell r="G98">
            <v>0</v>
          </cell>
          <cell r="H98">
            <v>0</v>
          </cell>
          <cell r="I98">
            <v>2023</v>
          </cell>
          <cell r="J98" t="str">
            <v>Actual</v>
          </cell>
        </row>
        <row r="99">
          <cell r="B99" t="str">
            <v>DORM</v>
          </cell>
          <cell r="C99">
            <v>31</v>
          </cell>
          <cell r="D99" t="str">
            <v>SGN G5</v>
          </cell>
          <cell r="E99" t="str">
            <v>Air</v>
          </cell>
          <cell r="F99" t="str">
            <v>CS</v>
          </cell>
          <cell r="G99">
            <v>0</v>
          </cell>
          <cell r="H99">
            <v>0</v>
          </cell>
          <cell r="I99">
            <v>2023</v>
          </cell>
          <cell r="J99" t="str">
            <v>Actual</v>
          </cell>
        </row>
        <row r="100">
          <cell r="B100" t="str">
            <v>DSAQSP</v>
          </cell>
          <cell r="C100">
            <v>31</v>
          </cell>
          <cell r="D100" t="str">
            <v>SGN G5</v>
          </cell>
          <cell r="E100" t="str">
            <v>Air</v>
          </cell>
          <cell r="F100" t="str">
            <v>CS</v>
          </cell>
          <cell r="G100">
            <v>0</v>
          </cell>
          <cell r="H100">
            <v>0</v>
          </cell>
          <cell r="I100">
            <v>2023</v>
          </cell>
          <cell r="J100" t="str">
            <v>Actual</v>
          </cell>
        </row>
        <row r="101">
          <cell r="B101" t="str">
            <v>EMCI</v>
          </cell>
          <cell r="C101">
            <v>31</v>
          </cell>
          <cell r="D101" t="str">
            <v>SGN G5</v>
          </cell>
          <cell r="E101" t="str">
            <v>Air</v>
          </cell>
          <cell r="F101" t="str">
            <v>CS</v>
          </cell>
          <cell r="G101">
            <v>0</v>
          </cell>
          <cell r="H101">
            <v>0</v>
          </cell>
          <cell r="I101">
            <v>2023</v>
          </cell>
          <cell r="J101" t="str">
            <v>Actual</v>
          </cell>
        </row>
        <row r="102">
          <cell r="B102" t="str">
            <v>LIICO</v>
          </cell>
          <cell r="C102">
            <v>31</v>
          </cell>
          <cell r="D102" t="str">
            <v>SGN G5</v>
          </cell>
          <cell r="E102" t="str">
            <v>Air</v>
          </cell>
          <cell r="F102" t="str">
            <v>CS</v>
          </cell>
          <cell r="G102">
            <v>0</v>
          </cell>
          <cell r="H102">
            <v>0</v>
          </cell>
          <cell r="I102">
            <v>2023</v>
          </cell>
          <cell r="J102" t="str">
            <v>Actual</v>
          </cell>
        </row>
        <row r="103">
          <cell r="B103" t="str">
            <v>LIIRE</v>
          </cell>
          <cell r="C103">
            <v>31</v>
          </cell>
          <cell r="D103" t="str">
            <v>SGN G5</v>
          </cell>
          <cell r="E103" t="str">
            <v>Air</v>
          </cell>
          <cell r="F103" t="str">
            <v>CS</v>
          </cell>
          <cell r="G103">
            <v>0</v>
          </cell>
          <cell r="H103">
            <v>0</v>
          </cell>
          <cell r="I103">
            <v>2023</v>
          </cell>
          <cell r="J103" t="str">
            <v>Actual</v>
          </cell>
        </row>
        <row r="104">
          <cell r="B104" t="str">
            <v>LIIWWR</v>
          </cell>
          <cell r="C104">
            <v>31</v>
          </cell>
          <cell r="D104" t="str">
            <v>SGN G5</v>
          </cell>
          <cell r="E104" t="str">
            <v>Air</v>
          </cell>
          <cell r="F104" t="str">
            <v>CS</v>
          </cell>
          <cell r="G104">
            <v>0</v>
          </cell>
          <cell r="H104">
            <v>0</v>
          </cell>
          <cell r="I104">
            <v>2023</v>
          </cell>
          <cell r="J104" t="str">
            <v>Actual</v>
          </cell>
        </row>
        <row r="105">
          <cell r="B105" t="str">
            <v>MKI</v>
          </cell>
          <cell r="C105">
            <v>31</v>
          </cell>
          <cell r="D105" t="str">
            <v>SGN G5</v>
          </cell>
          <cell r="E105" t="str">
            <v>Air</v>
          </cell>
          <cell r="F105" t="str">
            <v>CS</v>
          </cell>
          <cell r="G105">
            <v>0</v>
          </cell>
          <cell r="H105">
            <v>0</v>
          </cell>
          <cell r="I105">
            <v>2023</v>
          </cell>
          <cell r="J105" t="str">
            <v>Actual</v>
          </cell>
        </row>
        <row r="106">
          <cell r="B106" t="str">
            <v>NHAC</v>
          </cell>
          <cell r="C106">
            <v>31</v>
          </cell>
          <cell r="D106" t="str">
            <v>SGN G5</v>
          </cell>
          <cell r="E106" t="str">
            <v>Air</v>
          </cell>
          <cell r="F106" t="str">
            <v>CS</v>
          </cell>
          <cell r="G106">
            <v>0</v>
          </cell>
          <cell r="H106">
            <v>0</v>
          </cell>
          <cell r="I106">
            <v>2023</v>
          </cell>
          <cell r="J106" t="str">
            <v>Actual</v>
          </cell>
        </row>
        <row r="107">
          <cell r="B107" t="str">
            <v>PVHJA</v>
          </cell>
          <cell r="C107">
            <v>31</v>
          </cell>
          <cell r="D107" t="str">
            <v>SGN G5</v>
          </cell>
          <cell r="E107" t="str">
            <v>Air</v>
          </cell>
          <cell r="F107" t="str">
            <v>CS</v>
          </cell>
          <cell r="G107">
            <v>0</v>
          </cell>
          <cell r="H107">
            <v>0</v>
          </cell>
          <cell r="I107">
            <v>2023</v>
          </cell>
          <cell r="J107" t="str">
            <v>Actual</v>
          </cell>
        </row>
        <row r="108">
          <cell r="B108" t="str">
            <v>THAS</v>
          </cell>
          <cell r="C108">
            <v>31</v>
          </cell>
          <cell r="D108" t="str">
            <v>SGN G5</v>
          </cell>
          <cell r="E108" t="str">
            <v>Air</v>
          </cell>
          <cell r="F108" t="str">
            <v>CS</v>
          </cell>
          <cell r="G108">
            <v>0</v>
          </cell>
          <cell r="H108">
            <v>0</v>
          </cell>
          <cell r="I108">
            <v>2023</v>
          </cell>
          <cell r="J108" t="str">
            <v>Actual</v>
          </cell>
        </row>
        <row r="109">
          <cell r="B109" t="str">
            <v>WARAS</v>
          </cell>
          <cell r="C109">
            <v>31</v>
          </cell>
          <cell r="D109" t="str">
            <v>SGN G5</v>
          </cell>
          <cell r="E109" t="str">
            <v>Air</v>
          </cell>
          <cell r="F109" t="str">
            <v>CS</v>
          </cell>
          <cell r="G109">
            <v>0</v>
          </cell>
          <cell r="H109">
            <v>0</v>
          </cell>
          <cell r="I109">
            <v>2023</v>
          </cell>
          <cell r="J109" t="str">
            <v>Actual</v>
          </cell>
        </row>
        <row r="110">
          <cell r="B110" t="str">
            <v>WYNBRG</v>
          </cell>
          <cell r="C110">
            <v>31</v>
          </cell>
          <cell r="D110" t="str">
            <v>SGN G3</v>
          </cell>
          <cell r="E110" t="str">
            <v>Air</v>
          </cell>
          <cell r="F110" t="str">
            <v>CS</v>
          </cell>
          <cell r="G110">
            <v>0</v>
          </cell>
          <cell r="H110">
            <v>0</v>
          </cell>
          <cell r="I110">
            <v>2023</v>
          </cell>
          <cell r="J110" t="str">
            <v>Actual</v>
          </cell>
        </row>
        <row r="111">
          <cell r="B111" t="str">
            <v>X47BL</v>
          </cell>
          <cell r="C111">
            <v>31</v>
          </cell>
          <cell r="D111" t="str">
            <v>SGN G5</v>
          </cell>
          <cell r="E111" t="str">
            <v>Air</v>
          </cell>
          <cell r="F111" t="str">
            <v>CS</v>
          </cell>
          <cell r="G111">
            <v>0</v>
          </cell>
          <cell r="H111">
            <v>0</v>
          </cell>
          <cell r="I111">
            <v>2023</v>
          </cell>
          <cell r="J111" t="str">
            <v>Actual</v>
          </cell>
        </row>
        <row r="112">
          <cell r="B112" t="str">
            <v>XATPE</v>
          </cell>
          <cell r="C112">
            <v>31</v>
          </cell>
          <cell r="D112" t="str">
            <v>SGN G5</v>
          </cell>
          <cell r="E112" t="str">
            <v>Air</v>
          </cell>
          <cell r="F112" t="str">
            <v>CS</v>
          </cell>
          <cell r="G112">
            <v>0</v>
          </cell>
          <cell r="H112">
            <v>0</v>
          </cell>
          <cell r="I112">
            <v>2023</v>
          </cell>
          <cell r="J112" t="str">
            <v>Actual</v>
          </cell>
        </row>
        <row r="113">
          <cell r="B113" t="str">
            <v>XBLAIN</v>
          </cell>
          <cell r="C113">
            <v>31</v>
          </cell>
          <cell r="D113" t="str">
            <v>SGN G5</v>
          </cell>
          <cell r="E113" t="str">
            <v>Air</v>
          </cell>
          <cell r="F113" t="str">
            <v>CS</v>
          </cell>
          <cell r="G113">
            <v>0</v>
          </cell>
          <cell r="H113">
            <v>0</v>
          </cell>
          <cell r="I113">
            <v>2023</v>
          </cell>
          <cell r="J113" t="str">
            <v>Actual</v>
          </cell>
        </row>
        <row r="114">
          <cell r="B114" t="str">
            <v>XCALM</v>
          </cell>
          <cell r="C114">
            <v>31</v>
          </cell>
          <cell r="D114" t="str">
            <v>SGN G5</v>
          </cell>
          <cell r="E114" t="str">
            <v>Air</v>
          </cell>
          <cell r="F114" t="str">
            <v>CS</v>
          </cell>
          <cell r="G114">
            <v>0</v>
          </cell>
          <cell r="H114">
            <v>0</v>
          </cell>
          <cell r="I114">
            <v>2023</v>
          </cell>
          <cell r="J114" t="str">
            <v>Actual</v>
          </cell>
        </row>
        <row r="115">
          <cell r="B115" t="str">
            <v>XHBIL</v>
          </cell>
          <cell r="C115">
            <v>31</v>
          </cell>
          <cell r="D115" t="str">
            <v>SGN G5</v>
          </cell>
          <cell r="E115" t="str">
            <v>Air</v>
          </cell>
          <cell r="F115" t="str">
            <v>CS</v>
          </cell>
          <cell r="G115">
            <v>0</v>
          </cell>
          <cell r="H115">
            <v>0</v>
          </cell>
          <cell r="I115">
            <v>2023</v>
          </cell>
          <cell r="J115" t="str">
            <v>Actual</v>
          </cell>
        </row>
        <row r="116">
          <cell r="B116" t="str">
            <v>XKEENI</v>
          </cell>
          <cell r="C116">
            <v>31</v>
          </cell>
          <cell r="D116" t="str">
            <v>SGN G5</v>
          </cell>
          <cell r="E116" t="str">
            <v>Air</v>
          </cell>
          <cell r="F116" t="str">
            <v>CS</v>
          </cell>
          <cell r="G116">
            <v>0</v>
          </cell>
          <cell r="H116">
            <v>0</v>
          </cell>
          <cell r="I116">
            <v>2023</v>
          </cell>
          <cell r="J116" t="str">
            <v>Actual</v>
          </cell>
        </row>
        <row r="117">
          <cell r="B117" t="str">
            <v>XREDC</v>
          </cell>
          <cell r="C117">
            <v>31</v>
          </cell>
          <cell r="D117" t="str">
            <v>SGN G5</v>
          </cell>
          <cell r="E117" t="str">
            <v>Air</v>
          </cell>
          <cell r="F117" t="str">
            <v>CS</v>
          </cell>
          <cell r="G117">
            <v>0</v>
          </cell>
          <cell r="H117">
            <v>0</v>
          </cell>
          <cell r="I117">
            <v>2023</v>
          </cell>
          <cell r="J117" t="str">
            <v>Actual</v>
          </cell>
        </row>
        <row r="118">
          <cell r="B118" t="str">
            <v>XSOLS</v>
          </cell>
          <cell r="C118">
            <v>31</v>
          </cell>
          <cell r="D118" t="str">
            <v>SGN G5</v>
          </cell>
          <cell r="E118" t="str">
            <v>Air</v>
          </cell>
          <cell r="F118" t="str">
            <v>CS</v>
          </cell>
          <cell r="G118">
            <v>0</v>
          </cell>
          <cell r="H118">
            <v>0</v>
          </cell>
          <cell r="I118">
            <v>2023</v>
          </cell>
          <cell r="J118" t="str">
            <v>Actual</v>
          </cell>
        </row>
        <row r="119">
          <cell r="B119" t="str">
            <v>USBOX</v>
          </cell>
          <cell r="C119">
            <v>31</v>
          </cell>
          <cell r="D119" t="str">
            <v>SGN G5</v>
          </cell>
          <cell r="E119" t="str">
            <v>Air</v>
          </cell>
          <cell r="F119" t="str">
            <v>CS</v>
          </cell>
          <cell r="G119">
            <v>0</v>
          </cell>
          <cell r="H119">
            <v>0</v>
          </cell>
          <cell r="I119">
            <v>2023</v>
          </cell>
          <cell r="J119" t="str">
            <v>Actual</v>
          </cell>
        </row>
        <row r="120">
          <cell r="B120" t="str">
            <v>SINBOX</v>
          </cell>
          <cell r="C120">
            <v>31</v>
          </cell>
          <cell r="D120" t="str">
            <v>SGN G5</v>
          </cell>
          <cell r="E120" t="str">
            <v>Air</v>
          </cell>
          <cell r="F120" t="str">
            <v>CS</v>
          </cell>
          <cell r="G120">
            <v>0</v>
          </cell>
          <cell r="H120">
            <v>0</v>
          </cell>
          <cell r="I120">
            <v>2023</v>
          </cell>
          <cell r="J120" t="str">
            <v>Actual</v>
          </cell>
        </row>
        <row r="121">
          <cell r="B121" t="str">
            <v>EMLUX</v>
          </cell>
          <cell r="C121">
            <v>31</v>
          </cell>
          <cell r="D121" t="str">
            <v>SGN G4</v>
          </cell>
          <cell r="E121" t="str">
            <v>Air</v>
          </cell>
          <cell r="F121" t="str">
            <v>CS</v>
          </cell>
          <cell r="G121">
            <v>0</v>
          </cell>
          <cell r="H121">
            <v>0</v>
          </cell>
          <cell r="I121">
            <v>2023</v>
          </cell>
          <cell r="J121" t="str">
            <v>Actual</v>
          </cell>
        </row>
        <row r="122">
          <cell r="B122" t="str">
            <v>EUROM</v>
          </cell>
          <cell r="C122">
            <v>31</v>
          </cell>
          <cell r="D122" t="str">
            <v>SGN G4</v>
          </cell>
          <cell r="E122" t="str">
            <v>Air</v>
          </cell>
          <cell r="F122" t="str">
            <v>CS</v>
          </cell>
          <cell r="G122">
            <v>0</v>
          </cell>
          <cell r="H122">
            <v>0</v>
          </cell>
          <cell r="I122">
            <v>2023</v>
          </cell>
          <cell r="J122" t="str">
            <v>Actual</v>
          </cell>
        </row>
        <row r="123">
          <cell r="B123" t="str">
            <v>SWOOSH</v>
          </cell>
          <cell r="C123">
            <v>31</v>
          </cell>
          <cell r="D123" t="str">
            <v>SGN G1</v>
          </cell>
          <cell r="E123" t="str">
            <v>Sea</v>
          </cell>
          <cell r="F123" t="str">
            <v>CS</v>
          </cell>
          <cell r="G123">
            <v>4076</v>
          </cell>
          <cell r="H123">
            <v>8.0221506226851833</v>
          </cell>
          <cell r="I123">
            <v>2023</v>
          </cell>
          <cell r="J123" t="str">
            <v>Actual</v>
          </cell>
        </row>
        <row r="124">
          <cell r="B124" t="str">
            <v>CONVRS</v>
          </cell>
          <cell r="C124">
            <v>31</v>
          </cell>
          <cell r="D124" t="str">
            <v>SGN G1</v>
          </cell>
          <cell r="E124" t="str">
            <v>Sea</v>
          </cell>
          <cell r="F124" t="str">
            <v>CS</v>
          </cell>
          <cell r="G124">
            <v>5</v>
          </cell>
          <cell r="H124">
            <v>2.764910130718954E-2</v>
          </cell>
          <cell r="I124">
            <v>2023</v>
          </cell>
          <cell r="J124" t="str">
            <v>Actual</v>
          </cell>
        </row>
        <row r="125">
          <cell r="B125" t="str">
            <v>COLE</v>
          </cell>
          <cell r="C125">
            <v>31</v>
          </cell>
          <cell r="D125" t="str">
            <v>SGN G1</v>
          </cell>
          <cell r="E125" t="str">
            <v>Sea</v>
          </cell>
          <cell r="F125" t="str">
            <v>CS</v>
          </cell>
          <cell r="G125">
            <v>0</v>
          </cell>
          <cell r="H125">
            <v>0</v>
          </cell>
          <cell r="I125">
            <v>2023</v>
          </cell>
          <cell r="J125" t="str">
            <v>Actual</v>
          </cell>
        </row>
        <row r="126">
          <cell r="B126" t="str">
            <v>AAFZE</v>
          </cell>
          <cell r="C126">
            <v>31</v>
          </cell>
          <cell r="D126" t="str">
            <v>SGN G2</v>
          </cell>
          <cell r="E126" t="str">
            <v>Sea</v>
          </cell>
          <cell r="F126" t="str">
            <v>CS</v>
          </cell>
          <cell r="G126">
            <v>0</v>
          </cell>
          <cell r="H126">
            <v>0</v>
          </cell>
          <cell r="I126">
            <v>2023</v>
          </cell>
          <cell r="J126" t="str">
            <v>Actual</v>
          </cell>
        </row>
        <row r="127">
          <cell r="B127" t="str">
            <v>AEBV</v>
          </cell>
          <cell r="C127">
            <v>31</v>
          </cell>
          <cell r="D127" t="str">
            <v>SGN G2</v>
          </cell>
          <cell r="E127" t="str">
            <v>Sea</v>
          </cell>
          <cell r="F127" t="str">
            <v>CS</v>
          </cell>
          <cell r="G127">
            <v>9</v>
          </cell>
          <cell r="H127">
            <v>0.17209531250000001</v>
          </cell>
          <cell r="I127">
            <v>2023</v>
          </cell>
          <cell r="J127" t="str">
            <v>Actual</v>
          </cell>
        </row>
        <row r="128">
          <cell r="B128" t="str">
            <v>ANNINC</v>
          </cell>
          <cell r="C128">
            <v>31</v>
          </cell>
          <cell r="D128" t="str">
            <v>SGN G2</v>
          </cell>
          <cell r="E128" t="str">
            <v>Sea</v>
          </cell>
          <cell r="F128" t="str">
            <v>CS</v>
          </cell>
          <cell r="G128">
            <v>1</v>
          </cell>
          <cell r="H128">
            <v>1.9019623316498316E-3</v>
          </cell>
          <cell r="I128">
            <v>2023</v>
          </cell>
          <cell r="J128" t="str">
            <v>Actual</v>
          </cell>
        </row>
        <row r="129">
          <cell r="B129" t="str">
            <v>ARMOUR</v>
          </cell>
          <cell r="C129">
            <v>31</v>
          </cell>
          <cell r="D129" t="str">
            <v>SGN G2</v>
          </cell>
          <cell r="E129" t="str">
            <v>Sea</v>
          </cell>
          <cell r="F129" t="str">
            <v>CS</v>
          </cell>
          <cell r="G129">
            <v>19</v>
          </cell>
          <cell r="H129">
            <v>0.12777597017973855</v>
          </cell>
          <cell r="I129">
            <v>2023</v>
          </cell>
          <cell r="J129" t="str">
            <v>Actual</v>
          </cell>
        </row>
        <row r="130">
          <cell r="B130" t="str">
            <v>ATC</v>
          </cell>
          <cell r="C130">
            <v>31</v>
          </cell>
          <cell r="D130" t="str">
            <v>SGN G2</v>
          </cell>
          <cell r="E130" t="str">
            <v>Sea</v>
          </cell>
          <cell r="F130" t="str">
            <v>CS</v>
          </cell>
          <cell r="G130">
            <v>5</v>
          </cell>
          <cell r="H130">
            <v>0.10427997685185185</v>
          </cell>
          <cell r="I130">
            <v>2023</v>
          </cell>
          <cell r="J130" t="str">
            <v>Actual</v>
          </cell>
        </row>
        <row r="131">
          <cell r="B131" t="str">
            <v>ATCSTS</v>
          </cell>
          <cell r="C131">
            <v>31</v>
          </cell>
          <cell r="D131" t="str">
            <v>SGN G2</v>
          </cell>
          <cell r="E131" t="str">
            <v>Sea</v>
          </cell>
          <cell r="F131" t="str">
            <v>CS</v>
          </cell>
          <cell r="G131">
            <v>3</v>
          </cell>
          <cell r="H131">
            <v>2.3167447916666667E-2</v>
          </cell>
          <cell r="I131">
            <v>2023</v>
          </cell>
          <cell r="J131" t="str">
            <v>Actual</v>
          </cell>
        </row>
        <row r="132">
          <cell r="B132" t="str">
            <v>ATS</v>
          </cell>
          <cell r="C132">
            <v>31</v>
          </cell>
          <cell r="D132" t="str">
            <v>SGN G2</v>
          </cell>
          <cell r="E132" t="str">
            <v>Sea</v>
          </cell>
          <cell r="F132" t="str">
            <v>CS</v>
          </cell>
          <cell r="G132">
            <v>40</v>
          </cell>
          <cell r="H132">
            <v>0.1349918981481481</v>
          </cell>
          <cell r="I132">
            <v>2023</v>
          </cell>
          <cell r="J132" t="str">
            <v>Actual</v>
          </cell>
        </row>
        <row r="133">
          <cell r="B133" t="str">
            <v>HORBAC</v>
          </cell>
          <cell r="C133">
            <v>31</v>
          </cell>
          <cell r="D133" t="str">
            <v>SGN G2</v>
          </cell>
          <cell r="E133" t="str">
            <v>Sea</v>
          </cell>
          <cell r="F133" t="str">
            <v>CS</v>
          </cell>
          <cell r="G133">
            <v>0</v>
          </cell>
          <cell r="H133">
            <v>0</v>
          </cell>
          <cell r="I133">
            <v>2023</v>
          </cell>
          <cell r="J133" t="str">
            <v>Actual</v>
          </cell>
        </row>
        <row r="134">
          <cell r="B134" t="str">
            <v>HORBUB</v>
          </cell>
          <cell r="C134">
            <v>31</v>
          </cell>
          <cell r="D134" t="str">
            <v>SGN G2</v>
          </cell>
          <cell r="E134" t="str">
            <v>Sea</v>
          </cell>
          <cell r="F134" t="str">
            <v>CS</v>
          </cell>
          <cell r="G134">
            <v>0</v>
          </cell>
          <cell r="H134">
            <v>0</v>
          </cell>
          <cell r="I134">
            <v>2023</v>
          </cell>
          <cell r="J134" t="str">
            <v>Actual</v>
          </cell>
        </row>
        <row r="135">
          <cell r="B135" t="str">
            <v>HOSLEY</v>
          </cell>
          <cell r="C135">
            <v>31</v>
          </cell>
          <cell r="D135" t="str">
            <v>SGN G2</v>
          </cell>
          <cell r="E135" t="str">
            <v>Sea</v>
          </cell>
          <cell r="F135" t="str">
            <v>CS</v>
          </cell>
          <cell r="G135">
            <v>0</v>
          </cell>
          <cell r="H135">
            <v>0</v>
          </cell>
          <cell r="I135">
            <v>2023</v>
          </cell>
          <cell r="J135" t="str">
            <v>Actual</v>
          </cell>
        </row>
        <row r="136">
          <cell r="B136" t="str">
            <v>JCREW</v>
          </cell>
          <cell r="C136">
            <v>31</v>
          </cell>
          <cell r="D136" t="str">
            <v>SGN G2</v>
          </cell>
          <cell r="E136" t="str">
            <v>Sea</v>
          </cell>
          <cell r="F136" t="str">
            <v>CS</v>
          </cell>
          <cell r="G136">
            <v>9</v>
          </cell>
          <cell r="H136">
            <v>0.20058984375</v>
          </cell>
          <cell r="I136">
            <v>2023</v>
          </cell>
          <cell r="J136" t="str">
            <v>Actual</v>
          </cell>
        </row>
        <row r="137">
          <cell r="B137" t="str">
            <v>NBAL</v>
          </cell>
          <cell r="C137">
            <v>31</v>
          </cell>
          <cell r="D137" t="str">
            <v>SGN G2</v>
          </cell>
          <cell r="E137" t="str">
            <v>Sea</v>
          </cell>
          <cell r="F137" t="str">
            <v>CS</v>
          </cell>
          <cell r="G137">
            <v>214</v>
          </cell>
          <cell r="H137">
            <v>1.0794695000000001</v>
          </cell>
          <cell r="I137">
            <v>2023</v>
          </cell>
          <cell r="J137" t="str">
            <v>Actual</v>
          </cell>
        </row>
        <row r="138">
          <cell r="B138" t="str">
            <v>NBC</v>
          </cell>
          <cell r="C138">
            <v>31</v>
          </cell>
          <cell r="D138" t="str">
            <v>SGN G2</v>
          </cell>
          <cell r="E138" t="str">
            <v>Sea</v>
          </cell>
          <cell r="F138" t="str">
            <v>CS</v>
          </cell>
          <cell r="G138">
            <v>0</v>
          </cell>
          <cell r="H138">
            <v>0</v>
          </cell>
          <cell r="I138">
            <v>2023</v>
          </cell>
          <cell r="J138" t="str">
            <v>Actual</v>
          </cell>
        </row>
        <row r="139">
          <cell r="B139" t="str">
            <v>NBMY</v>
          </cell>
          <cell r="C139">
            <v>31</v>
          </cell>
          <cell r="D139" t="str">
            <v>SGN G2</v>
          </cell>
          <cell r="E139" t="str">
            <v>Sea</v>
          </cell>
          <cell r="F139" t="str">
            <v>CS</v>
          </cell>
          <cell r="G139">
            <v>0</v>
          </cell>
          <cell r="H139">
            <v>0</v>
          </cell>
          <cell r="I139">
            <v>2023</v>
          </cell>
          <cell r="J139" t="str">
            <v>Actual</v>
          </cell>
        </row>
        <row r="140">
          <cell r="B140" t="str">
            <v>NBSG</v>
          </cell>
          <cell r="C140">
            <v>31</v>
          </cell>
          <cell r="D140" t="str">
            <v>SGN G2</v>
          </cell>
          <cell r="E140" t="str">
            <v>Sea</v>
          </cell>
          <cell r="F140" t="str">
            <v>CS</v>
          </cell>
          <cell r="G140">
            <v>0</v>
          </cell>
          <cell r="H140">
            <v>0</v>
          </cell>
          <cell r="I140">
            <v>2023</v>
          </cell>
          <cell r="J140" t="str">
            <v>Actual</v>
          </cell>
        </row>
        <row r="141">
          <cell r="B141" t="str">
            <v>UADSHP</v>
          </cell>
          <cell r="C141">
            <v>31</v>
          </cell>
          <cell r="D141" t="str">
            <v>SGN G2</v>
          </cell>
          <cell r="E141" t="str">
            <v>Sea</v>
          </cell>
          <cell r="F141" t="str">
            <v>CS</v>
          </cell>
          <cell r="G141">
            <v>3</v>
          </cell>
          <cell r="H141">
            <v>1.6595312500000001E-2</v>
          </cell>
          <cell r="I141">
            <v>2023</v>
          </cell>
          <cell r="J141" t="str">
            <v>Actual</v>
          </cell>
        </row>
        <row r="142">
          <cell r="B142" t="str">
            <v>WARMEX</v>
          </cell>
          <cell r="C142">
            <v>31</v>
          </cell>
          <cell r="D142" t="str">
            <v>SGN G2</v>
          </cell>
          <cell r="E142" t="str">
            <v>Sea</v>
          </cell>
          <cell r="F142" t="str">
            <v>CS</v>
          </cell>
          <cell r="G142">
            <v>0</v>
          </cell>
          <cell r="H142">
            <v>0</v>
          </cell>
          <cell r="I142">
            <v>2023</v>
          </cell>
          <cell r="J142" t="str">
            <v>Actual</v>
          </cell>
        </row>
        <row r="143">
          <cell r="B143" t="str">
            <v>XIRGA</v>
          </cell>
          <cell r="C143">
            <v>31</v>
          </cell>
          <cell r="D143" t="str">
            <v>SGN G5</v>
          </cell>
          <cell r="E143" t="str">
            <v>Sea</v>
          </cell>
          <cell r="F143" t="str">
            <v>CS</v>
          </cell>
          <cell r="G143">
            <v>0</v>
          </cell>
          <cell r="H143">
            <v>0</v>
          </cell>
          <cell r="I143">
            <v>2023</v>
          </cell>
          <cell r="J143" t="str">
            <v>Actual</v>
          </cell>
        </row>
        <row r="144">
          <cell r="B144" t="str">
            <v>XWASO</v>
          </cell>
          <cell r="C144">
            <v>31</v>
          </cell>
          <cell r="D144" t="str">
            <v>SGN G2</v>
          </cell>
          <cell r="E144" t="str">
            <v>Sea</v>
          </cell>
          <cell r="F144" t="str">
            <v>CS</v>
          </cell>
          <cell r="G144">
            <v>0</v>
          </cell>
          <cell r="H144">
            <v>0</v>
          </cell>
          <cell r="I144">
            <v>2023</v>
          </cell>
          <cell r="J144" t="str">
            <v>Actual</v>
          </cell>
        </row>
        <row r="145">
          <cell r="B145" t="str">
            <v>AEO</v>
          </cell>
          <cell r="C145">
            <v>31</v>
          </cell>
          <cell r="D145" t="str">
            <v>SGN G3</v>
          </cell>
          <cell r="E145" t="str">
            <v>Sea</v>
          </cell>
          <cell r="F145" t="str">
            <v>CS</v>
          </cell>
          <cell r="G145">
            <v>0</v>
          </cell>
          <cell r="H145">
            <v>0</v>
          </cell>
          <cell r="I145">
            <v>2023</v>
          </cell>
          <cell r="J145" t="str">
            <v>Actual</v>
          </cell>
        </row>
        <row r="146">
          <cell r="B146" t="str">
            <v>AEOHK</v>
          </cell>
          <cell r="C146">
            <v>31</v>
          </cell>
          <cell r="D146" t="str">
            <v>SGN G3</v>
          </cell>
          <cell r="E146" t="str">
            <v>Sea</v>
          </cell>
          <cell r="F146" t="str">
            <v>CS</v>
          </cell>
          <cell r="G146">
            <v>0</v>
          </cell>
          <cell r="H146">
            <v>1.8524181547619048E-2</v>
          </cell>
          <cell r="I146">
            <v>2023</v>
          </cell>
          <cell r="J146" t="str">
            <v>Actual</v>
          </cell>
        </row>
        <row r="147">
          <cell r="B147" t="str">
            <v>AEOJP</v>
          </cell>
          <cell r="C147">
            <v>31</v>
          </cell>
          <cell r="D147" t="str">
            <v>SGN G3</v>
          </cell>
          <cell r="E147" t="str">
            <v>Sea</v>
          </cell>
          <cell r="F147" t="str">
            <v>CS</v>
          </cell>
          <cell r="G147">
            <v>0</v>
          </cell>
          <cell r="H147">
            <v>0</v>
          </cell>
          <cell r="I147">
            <v>2023</v>
          </cell>
          <cell r="J147" t="str">
            <v>Actual</v>
          </cell>
        </row>
        <row r="148">
          <cell r="B148" t="str">
            <v>AEOMEX</v>
          </cell>
          <cell r="C148">
            <v>31</v>
          </cell>
          <cell r="D148" t="str">
            <v>SGN G3</v>
          </cell>
          <cell r="E148" t="str">
            <v>Sea</v>
          </cell>
          <cell r="F148" t="str">
            <v>CS</v>
          </cell>
          <cell r="G148">
            <v>52</v>
          </cell>
          <cell r="H148">
            <v>0.38456527777777777</v>
          </cell>
          <cell r="I148">
            <v>2023</v>
          </cell>
          <cell r="J148" t="str">
            <v>Actual</v>
          </cell>
        </row>
        <row r="149">
          <cell r="B149" t="str">
            <v>AEOMIX</v>
          </cell>
          <cell r="C149">
            <v>31</v>
          </cell>
          <cell r="D149" t="str">
            <v>SGN G3</v>
          </cell>
          <cell r="E149" t="str">
            <v>Sea</v>
          </cell>
          <cell r="F149" t="str">
            <v>CS</v>
          </cell>
          <cell r="G149">
            <v>0</v>
          </cell>
          <cell r="H149">
            <v>0</v>
          </cell>
          <cell r="I149">
            <v>2023</v>
          </cell>
          <cell r="J149" t="str">
            <v>Actual</v>
          </cell>
        </row>
        <row r="150">
          <cell r="B150" t="str">
            <v>AEOSHA</v>
          </cell>
          <cell r="C150">
            <v>31</v>
          </cell>
          <cell r="D150" t="str">
            <v>SGN G3</v>
          </cell>
          <cell r="E150" t="str">
            <v>Sea</v>
          </cell>
          <cell r="F150" t="str">
            <v>CS</v>
          </cell>
          <cell r="G150">
            <v>0</v>
          </cell>
          <cell r="H150">
            <v>0</v>
          </cell>
          <cell r="I150">
            <v>2023</v>
          </cell>
          <cell r="J150" t="str">
            <v>Actual</v>
          </cell>
        </row>
        <row r="151">
          <cell r="B151" t="str">
            <v>AGRON</v>
          </cell>
          <cell r="C151">
            <v>31</v>
          </cell>
          <cell r="D151" t="str">
            <v>SGN G3</v>
          </cell>
          <cell r="E151" t="str">
            <v>Sea</v>
          </cell>
          <cell r="F151" t="str">
            <v>CS</v>
          </cell>
          <cell r="G151">
            <v>0</v>
          </cell>
          <cell r="H151">
            <v>0</v>
          </cell>
          <cell r="I151">
            <v>2023</v>
          </cell>
          <cell r="J151" t="str">
            <v>Actual</v>
          </cell>
        </row>
        <row r="152">
          <cell r="B152" t="str">
            <v>BELL</v>
          </cell>
          <cell r="C152">
            <v>31</v>
          </cell>
          <cell r="D152" t="str">
            <v>SGN G3</v>
          </cell>
          <cell r="E152" t="str">
            <v>Sea</v>
          </cell>
          <cell r="F152" t="str">
            <v>CS</v>
          </cell>
          <cell r="G152">
            <v>0</v>
          </cell>
          <cell r="H152">
            <v>0</v>
          </cell>
          <cell r="I152">
            <v>2023</v>
          </cell>
          <cell r="J152" t="str">
            <v>Actual</v>
          </cell>
        </row>
        <row r="153">
          <cell r="B153" t="str">
            <v>BHBEJ</v>
          </cell>
          <cell r="C153">
            <v>31</v>
          </cell>
          <cell r="D153" t="str">
            <v>SGN G3</v>
          </cell>
          <cell r="E153" t="str">
            <v>Sea</v>
          </cell>
          <cell r="F153" t="str">
            <v>CS</v>
          </cell>
          <cell r="G153">
            <v>0</v>
          </cell>
          <cell r="H153">
            <v>0</v>
          </cell>
          <cell r="I153">
            <v>2023</v>
          </cell>
          <cell r="J153" t="str">
            <v>Actual</v>
          </cell>
        </row>
        <row r="154">
          <cell r="B154" t="str">
            <v>BPS</v>
          </cell>
          <cell r="C154">
            <v>31</v>
          </cell>
          <cell r="D154" t="str">
            <v>SGN G3</v>
          </cell>
          <cell r="E154" t="str">
            <v>Sea</v>
          </cell>
          <cell r="F154" t="str">
            <v>CS</v>
          </cell>
          <cell r="G154">
            <v>0</v>
          </cell>
          <cell r="H154">
            <v>0</v>
          </cell>
          <cell r="I154">
            <v>2023</v>
          </cell>
          <cell r="J154" t="str">
            <v>Actual</v>
          </cell>
        </row>
        <row r="155">
          <cell r="B155" t="str">
            <v>BPSH</v>
          </cell>
          <cell r="C155">
            <v>31</v>
          </cell>
          <cell r="D155" t="str">
            <v>SGN G3</v>
          </cell>
          <cell r="E155" t="str">
            <v>Sea</v>
          </cell>
          <cell r="F155" t="str">
            <v>CS</v>
          </cell>
          <cell r="G155">
            <v>5</v>
          </cell>
          <cell r="H155">
            <v>0.10054166666666668</v>
          </cell>
          <cell r="I155">
            <v>2023</v>
          </cell>
          <cell r="J155" t="str">
            <v>Actual</v>
          </cell>
        </row>
        <row r="156">
          <cell r="B156" t="str">
            <v>BPSHCA</v>
          </cell>
          <cell r="C156">
            <v>31</v>
          </cell>
          <cell r="D156" t="str">
            <v>SGN G3</v>
          </cell>
          <cell r="E156" t="str">
            <v>Sea</v>
          </cell>
          <cell r="F156" t="str">
            <v>CS</v>
          </cell>
          <cell r="G156">
            <v>1</v>
          </cell>
          <cell r="H156">
            <v>1.6059027777777773E-2</v>
          </cell>
          <cell r="I156">
            <v>2023</v>
          </cell>
          <cell r="J156" t="str">
            <v>Actual</v>
          </cell>
        </row>
        <row r="157">
          <cell r="B157" t="str">
            <v>BPSHUB</v>
          </cell>
          <cell r="C157">
            <v>31</v>
          </cell>
          <cell r="D157" t="str">
            <v>SGN G3</v>
          </cell>
          <cell r="E157" t="str">
            <v>Sea</v>
          </cell>
          <cell r="F157" t="str">
            <v>CS</v>
          </cell>
          <cell r="G157">
            <v>0</v>
          </cell>
          <cell r="H157">
            <v>0</v>
          </cell>
          <cell r="I157">
            <v>2023</v>
          </cell>
          <cell r="J157" t="str">
            <v>Actual</v>
          </cell>
        </row>
        <row r="158">
          <cell r="B158" t="str">
            <v>BPSL</v>
          </cell>
          <cell r="C158">
            <v>31</v>
          </cell>
          <cell r="D158" t="str">
            <v>SGN G3</v>
          </cell>
          <cell r="E158" t="str">
            <v>Sea</v>
          </cell>
          <cell r="F158" t="str">
            <v>CS</v>
          </cell>
          <cell r="G158">
            <v>0</v>
          </cell>
          <cell r="H158">
            <v>0</v>
          </cell>
          <cell r="I158">
            <v>2023</v>
          </cell>
          <cell r="J158" t="str">
            <v>Actual</v>
          </cell>
        </row>
        <row r="159">
          <cell r="B159" t="str">
            <v>BRYLAN</v>
          </cell>
          <cell r="C159">
            <v>31</v>
          </cell>
          <cell r="D159" t="str">
            <v>SGN G3</v>
          </cell>
          <cell r="E159" t="str">
            <v>Sea</v>
          </cell>
          <cell r="F159" t="str">
            <v>CS</v>
          </cell>
          <cell r="G159">
            <v>0</v>
          </cell>
          <cell r="H159">
            <v>0</v>
          </cell>
          <cell r="I159">
            <v>2023</v>
          </cell>
          <cell r="J159" t="str">
            <v>Actual</v>
          </cell>
        </row>
        <row r="160">
          <cell r="B160" t="str">
            <v>CHEWY</v>
          </cell>
          <cell r="C160">
            <v>31</v>
          </cell>
          <cell r="D160" t="str">
            <v>SGN G3</v>
          </cell>
          <cell r="E160" t="str">
            <v>Sea</v>
          </cell>
          <cell r="F160" t="str">
            <v>CS</v>
          </cell>
          <cell r="G160">
            <v>0</v>
          </cell>
          <cell r="H160">
            <v>0</v>
          </cell>
          <cell r="I160">
            <v>2023</v>
          </cell>
          <cell r="J160" t="str">
            <v>Actual</v>
          </cell>
        </row>
        <row r="161">
          <cell r="B161" t="str">
            <v>CLUSH</v>
          </cell>
          <cell r="C161">
            <v>31</v>
          </cell>
          <cell r="D161" t="str">
            <v>SGN G3</v>
          </cell>
          <cell r="E161" t="str">
            <v>Sea</v>
          </cell>
          <cell r="F161" t="str">
            <v>CS</v>
          </cell>
          <cell r="G161">
            <v>0</v>
          </cell>
          <cell r="H161">
            <v>0</v>
          </cell>
          <cell r="I161">
            <v>2023</v>
          </cell>
          <cell r="J161" t="str">
            <v>Actual</v>
          </cell>
        </row>
        <row r="162">
          <cell r="B162" t="str">
            <v>DEICH</v>
          </cell>
          <cell r="C162">
            <v>31</v>
          </cell>
          <cell r="D162" t="str">
            <v>SGN G3</v>
          </cell>
          <cell r="E162" t="str">
            <v>Sea</v>
          </cell>
          <cell r="F162" t="str">
            <v>CS</v>
          </cell>
          <cell r="G162">
            <v>0</v>
          </cell>
          <cell r="H162">
            <v>0</v>
          </cell>
          <cell r="I162">
            <v>2023</v>
          </cell>
          <cell r="J162" t="str">
            <v>Actual</v>
          </cell>
        </row>
        <row r="163">
          <cell r="B163" t="str">
            <v>DEICUK</v>
          </cell>
          <cell r="C163">
            <v>31</v>
          </cell>
          <cell r="D163" t="str">
            <v>SGN G3</v>
          </cell>
          <cell r="E163" t="str">
            <v>Sea</v>
          </cell>
          <cell r="F163" t="str">
            <v>CS</v>
          </cell>
          <cell r="G163">
            <v>0</v>
          </cell>
          <cell r="H163">
            <v>0</v>
          </cell>
          <cell r="I163">
            <v>2023</v>
          </cell>
          <cell r="J163" t="str">
            <v>Actual</v>
          </cell>
        </row>
        <row r="164">
          <cell r="B164" t="str">
            <v>DEMO</v>
          </cell>
          <cell r="C164">
            <v>31</v>
          </cell>
          <cell r="D164" t="str">
            <v>SGN G3</v>
          </cell>
          <cell r="E164" t="str">
            <v>Sea</v>
          </cell>
          <cell r="F164" t="str">
            <v>CS</v>
          </cell>
          <cell r="G164">
            <v>0</v>
          </cell>
          <cell r="H164">
            <v>0</v>
          </cell>
          <cell r="I164">
            <v>2023</v>
          </cell>
          <cell r="J164" t="str">
            <v>Actual</v>
          </cell>
        </row>
        <row r="165">
          <cell r="B165" t="str">
            <v>EDDIEB</v>
          </cell>
          <cell r="C165">
            <v>31</v>
          </cell>
          <cell r="D165" t="str">
            <v>SGN G3</v>
          </cell>
          <cell r="E165" t="str">
            <v>Sea</v>
          </cell>
          <cell r="F165" t="str">
            <v>CS</v>
          </cell>
          <cell r="G165">
            <v>0</v>
          </cell>
          <cell r="H165">
            <v>0</v>
          </cell>
          <cell r="I165">
            <v>2023</v>
          </cell>
          <cell r="J165" t="str">
            <v>Actual</v>
          </cell>
        </row>
        <row r="166">
          <cell r="B166" t="str">
            <v>EMCOLS</v>
          </cell>
          <cell r="C166">
            <v>31</v>
          </cell>
          <cell r="D166" t="str">
            <v>SGN G3</v>
          </cell>
          <cell r="E166" t="str">
            <v>Sea</v>
          </cell>
          <cell r="F166" t="str">
            <v>CS</v>
          </cell>
          <cell r="G166">
            <v>0</v>
          </cell>
          <cell r="H166">
            <v>0</v>
          </cell>
          <cell r="I166">
            <v>2023</v>
          </cell>
          <cell r="J166" t="str">
            <v>Actual</v>
          </cell>
        </row>
        <row r="167">
          <cell r="B167" t="str">
            <v>ENGRS</v>
          </cell>
          <cell r="C167">
            <v>31</v>
          </cell>
          <cell r="D167" t="str">
            <v>SGN G3</v>
          </cell>
          <cell r="E167" t="str">
            <v>Sea</v>
          </cell>
          <cell r="F167" t="str">
            <v>CS</v>
          </cell>
          <cell r="G167">
            <v>0</v>
          </cell>
          <cell r="H167">
            <v>0</v>
          </cell>
          <cell r="I167">
            <v>2023</v>
          </cell>
          <cell r="J167" t="str">
            <v>Actual</v>
          </cell>
        </row>
        <row r="168">
          <cell r="B168" t="str">
            <v>ENSHOE</v>
          </cell>
          <cell r="C168">
            <v>31</v>
          </cell>
          <cell r="D168" t="str">
            <v>SGN G3</v>
          </cell>
          <cell r="E168" t="str">
            <v>Sea</v>
          </cell>
          <cell r="F168" t="str">
            <v>CS</v>
          </cell>
          <cell r="G168">
            <v>0</v>
          </cell>
          <cell r="H168">
            <v>0</v>
          </cell>
          <cell r="I168">
            <v>2023</v>
          </cell>
          <cell r="J168" t="str">
            <v>Actual</v>
          </cell>
        </row>
        <row r="169">
          <cell r="B169" t="str">
            <v>ENSPOR</v>
          </cell>
          <cell r="C169">
            <v>31</v>
          </cell>
          <cell r="D169" t="str">
            <v>SGN G3</v>
          </cell>
          <cell r="E169" t="str">
            <v>Sea</v>
          </cell>
          <cell r="F169" t="str">
            <v>CS</v>
          </cell>
          <cell r="G169">
            <v>0</v>
          </cell>
          <cell r="H169">
            <v>0</v>
          </cell>
          <cell r="I169">
            <v>2023</v>
          </cell>
          <cell r="J169" t="str">
            <v>Actual</v>
          </cell>
        </row>
        <row r="170">
          <cell r="B170" t="str">
            <v>ESPRIT</v>
          </cell>
          <cell r="C170">
            <v>31</v>
          </cell>
          <cell r="D170" t="str">
            <v>SGN G3</v>
          </cell>
          <cell r="E170" t="str">
            <v>Sea</v>
          </cell>
          <cell r="F170" t="str">
            <v>CS</v>
          </cell>
          <cell r="G170">
            <v>0</v>
          </cell>
          <cell r="H170">
            <v>0</v>
          </cell>
          <cell r="I170">
            <v>2023</v>
          </cell>
          <cell r="J170" t="str">
            <v>Actual</v>
          </cell>
        </row>
        <row r="171">
          <cell r="B171" t="str">
            <v>FOOTCA</v>
          </cell>
          <cell r="C171">
            <v>31</v>
          </cell>
          <cell r="D171" t="str">
            <v>SGN G3</v>
          </cell>
          <cell r="E171" t="str">
            <v>Sea</v>
          </cell>
          <cell r="F171" t="str">
            <v>CS</v>
          </cell>
          <cell r="G171">
            <v>1</v>
          </cell>
          <cell r="H171">
            <v>1.25E-4</v>
          </cell>
          <cell r="I171">
            <v>2023</v>
          </cell>
          <cell r="J171" t="str">
            <v>Actual</v>
          </cell>
        </row>
        <row r="172">
          <cell r="B172" t="str">
            <v>FOOTRT</v>
          </cell>
          <cell r="C172">
            <v>31</v>
          </cell>
          <cell r="D172" t="str">
            <v>SGN G3</v>
          </cell>
          <cell r="E172" t="str">
            <v>Sea</v>
          </cell>
          <cell r="F172" t="str">
            <v>CS</v>
          </cell>
          <cell r="G172">
            <v>0</v>
          </cell>
          <cell r="H172">
            <v>0</v>
          </cell>
          <cell r="I172">
            <v>2023</v>
          </cell>
          <cell r="J172" t="str">
            <v>Actual</v>
          </cell>
        </row>
        <row r="173">
          <cell r="B173" t="str">
            <v>FOOTTE</v>
          </cell>
          <cell r="C173">
            <v>31</v>
          </cell>
          <cell r="D173" t="str">
            <v>SGN G3</v>
          </cell>
          <cell r="E173" t="str">
            <v>Sea</v>
          </cell>
          <cell r="F173" t="str">
            <v>CS</v>
          </cell>
          <cell r="G173">
            <v>0</v>
          </cell>
          <cell r="H173">
            <v>0</v>
          </cell>
          <cell r="I173">
            <v>2023</v>
          </cell>
          <cell r="J173" t="str">
            <v>Actual</v>
          </cell>
        </row>
        <row r="174">
          <cell r="B174" t="str">
            <v>GORE</v>
          </cell>
          <cell r="C174">
            <v>31</v>
          </cell>
          <cell r="D174" t="str">
            <v>SGN G3</v>
          </cell>
          <cell r="E174" t="str">
            <v>Sea</v>
          </cell>
          <cell r="F174" t="str">
            <v>CS</v>
          </cell>
          <cell r="G174">
            <v>0</v>
          </cell>
          <cell r="H174">
            <v>0</v>
          </cell>
          <cell r="I174">
            <v>2023</v>
          </cell>
          <cell r="J174" t="str">
            <v>Actual</v>
          </cell>
        </row>
        <row r="175">
          <cell r="B175" t="str">
            <v>HAGGAR</v>
          </cell>
          <cell r="C175">
            <v>31</v>
          </cell>
          <cell r="D175" t="str">
            <v>SGN G3</v>
          </cell>
          <cell r="E175" t="str">
            <v>Sea</v>
          </cell>
          <cell r="F175" t="str">
            <v>CS</v>
          </cell>
          <cell r="G175">
            <v>0</v>
          </cell>
          <cell r="H175">
            <v>0</v>
          </cell>
          <cell r="I175">
            <v>2023</v>
          </cell>
          <cell r="J175" t="str">
            <v>Actual</v>
          </cell>
        </row>
        <row r="176">
          <cell r="B176" t="str">
            <v>HBIRAW</v>
          </cell>
          <cell r="C176">
            <v>31</v>
          </cell>
          <cell r="D176" t="str">
            <v>SGN G3</v>
          </cell>
          <cell r="E176" t="str">
            <v>Sea</v>
          </cell>
          <cell r="F176" t="str">
            <v>CS</v>
          </cell>
          <cell r="G176">
            <v>1</v>
          </cell>
          <cell r="H176">
            <v>6.8843750000000007E-3</v>
          </cell>
          <cell r="I176">
            <v>2023</v>
          </cell>
          <cell r="J176" t="str">
            <v>Actual</v>
          </cell>
        </row>
        <row r="177">
          <cell r="B177" t="str">
            <v>HUNK</v>
          </cell>
          <cell r="C177">
            <v>31</v>
          </cell>
          <cell r="D177" t="str">
            <v>SGN G3</v>
          </cell>
          <cell r="E177" t="str">
            <v>Sea</v>
          </cell>
          <cell r="F177" t="str">
            <v>CS</v>
          </cell>
          <cell r="G177">
            <v>0</v>
          </cell>
          <cell r="H177">
            <v>0</v>
          </cell>
          <cell r="I177">
            <v>2023</v>
          </cell>
          <cell r="J177" t="str">
            <v>Actual</v>
          </cell>
        </row>
        <row r="178">
          <cell r="B178" t="str">
            <v>MYSHOE</v>
          </cell>
          <cell r="C178">
            <v>31</v>
          </cell>
          <cell r="D178" t="str">
            <v>SGN G3</v>
          </cell>
          <cell r="E178" t="str">
            <v>Sea</v>
          </cell>
          <cell r="F178" t="str">
            <v>CS</v>
          </cell>
          <cell r="G178">
            <v>0</v>
          </cell>
          <cell r="H178">
            <v>0</v>
          </cell>
          <cell r="I178">
            <v>2023</v>
          </cell>
          <cell r="J178" t="str">
            <v>Actual</v>
          </cell>
        </row>
        <row r="179">
          <cell r="B179" t="str">
            <v>OFWO</v>
          </cell>
          <cell r="C179">
            <v>31</v>
          </cell>
          <cell r="D179" t="str">
            <v>SGN G3</v>
          </cell>
          <cell r="E179" t="str">
            <v>Sea</v>
          </cell>
          <cell r="F179" t="str">
            <v>CS</v>
          </cell>
          <cell r="G179">
            <v>0</v>
          </cell>
          <cell r="H179">
            <v>0</v>
          </cell>
          <cell r="I179">
            <v>2023</v>
          </cell>
          <cell r="J179" t="str">
            <v>Actual</v>
          </cell>
        </row>
        <row r="180">
          <cell r="B180" t="str">
            <v>PESPO</v>
          </cell>
          <cell r="C180">
            <v>31</v>
          </cell>
          <cell r="D180" t="str">
            <v>SGN G3</v>
          </cell>
          <cell r="E180" t="str">
            <v>Sea</v>
          </cell>
          <cell r="F180" t="str">
            <v>CS</v>
          </cell>
          <cell r="G180">
            <v>0</v>
          </cell>
          <cell r="H180">
            <v>0</v>
          </cell>
          <cell r="I180">
            <v>2023</v>
          </cell>
          <cell r="J180" t="str">
            <v>Actual</v>
          </cell>
        </row>
        <row r="181">
          <cell r="B181" t="str">
            <v>RACK</v>
          </cell>
          <cell r="C181">
            <v>31</v>
          </cell>
          <cell r="D181" t="str">
            <v>SGN G3</v>
          </cell>
          <cell r="E181" t="str">
            <v>Sea</v>
          </cell>
          <cell r="F181" t="str">
            <v>CS</v>
          </cell>
          <cell r="G181">
            <v>1</v>
          </cell>
          <cell r="H181">
            <v>1.8454914529914528E-2</v>
          </cell>
          <cell r="I181">
            <v>2023</v>
          </cell>
          <cell r="J181" t="str">
            <v>Actual</v>
          </cell>
        </row>
        <row r="182">
          <cell r="B182" t="str">
            <v>RH</v>
          </cell>
          <cell r="C182">
            <v>31</v>
          </cell>
          <cell r="D182" t="str">
            <v>SGN G3</v>
          </cell>
          <cell r="E182" t="str">
            <v>Sea</v>
          </cell>
          <cell r="F182" t="str">
            <v>CS</v>
          </cell>
          <cell r="G182">
            <v>122</v>
          </cell>
          <cell r="H182">
            <v>2.284693852657004</v>
          </cell>
          <cell r="I182">
            <v>2023</v>
          </cell>
          <cell r="J182" t="str">
            <v>Actual</v>
          </cell>
        </row>
        <row r="183">
          <cell r="B183" t="str">
            <v>RSGC</v>
          </cell>
          <cell r="C183">
            <v>31</v>
          </cell>
          <cell r="D183" t="str">
            <v>SGN G3</v>
          </cell>
          <cell r="E183" t="str">
            <v>Sea</v>
          </cell>
          <cell r="F183" t="str">
            <v>CS</v>
          </cell>
          <cell r="G183">
            <v>5</v>
          </cell>
          <cell r="H183">
            <v>7.1137152777777782E-2</v>
          </cell>
          <cell r="I183">
            <v>2023</v>
          </cell>
          <cell r="J183" t="str">
            <v>Actual</v>
          </cell>
        </row>
        <row r="184">
          <cell r="B184" t="str">
            <v>SPST</v>
          </cell>
          <cell r="C184">
            <v>31</v>
          </cell>
          <cell r="D184" t="str">
            <v>SGN G3</v>
          </cell>
          <cell r="E184" t="str">
            <v>Sea</v>
          </cell>
          <cell r="F184" t="str">
            <v>CS</v>
          </cell>
          <cell r="G184">
            <v>0</v>
          </cell>
          <cell r="H184">
            <v>0</v>
          </cell>
          <cell r="I184">
            <v>2023</v>
          </cell>
          <cell r="J184" t="str">
            <v>Actual</v>
          </cell>
        </row>
        <row r="185">
          <cell r="B185" t="str">
            <v>TKMAXX</v>
          </cell>
          <cell r="C185">
            <v>31</v>
          </cell>
          <cell r="D185" t="str">
            <v>SGN G3</v>
          </cell>
          <cell r="E185" t="str">
            <v>Sea</v>
          </cell>
          <cell r="F185" t="str">
            <v>CS</v>
          </cell>
          <cell r="G185">
            <v>1</v>
          </cell>
          <cell r="H185">
            <v>0.24412994812318267</v>
          </cell>
          <cell r="I185">
            <v>2023</v>
          </cell>
          <cell r="J185" t="str">
            <v>Actual</v>
          </cell>
        </row>
        <row r="186">
          <cell r="B186" t="str">
            <v>TOTES</v>
          </cell>
          <cell r="C186">
            <v>31</v>
          </cell>
          <cell r="D186" t="str">
            <v>SGN G3</v>
          </cell>
          <cell r="E186" t="str">
            <v>Sea</v>
          </cell>
          <cell r="F186" t="str">
            <v>CS</v>
          </cell>
          <cell r="G186">
            <v>0</v>
          </cell>
          <cell r="H186">
            <v>0</v>
          </cell>
          <cell r="I186">
            <v>2023</v>
          </cell>
          <cell r="J186" t="str">
            <v>Actual</v>
          </cell>
        </row>
        <row r="187">
          <cell r="B187" t="str">
            <v>URBAN</v>
          </cell>
          <cell r="C187">
            <v>31</v>
          </cell>
          <cell r="D187" t="str">
            <v>SGN G3</v>
          </cell>
          <cell r="E187" t="str">
            <v>Sea</v>
          </cell>
          <cell r="F187" t="str">
            <v>CS</v>
          </cell>
          <cell r="G187">
            <v>67</v>
          </cell>
          <cell r="H187">
            <v>0.58457984664351847</v>
          </cell>
          <cell r="I187">
            <v>2023</v>
          </cell>
          <cell r="J187" t="str">
            <v>Actual</v>
          </cell>
        </row>
        <row r="188">
          <cell r="B188" t="str">
            <v>VANHA</v>
          </cell>
          <cell r="C188">
            <v>31</v>
          </cell>
          <cell r="D188" t="str">
            <v>SGN G3</v>
          </cell>
          <cell r="E188" t="str">
            <v>Sea</v>
          </cell>
          <cell r="F188" t="str">
            <v>CS</v>
          </cell>
          <cell r="G188">
            <v>0</v>
          </cell>
          <cell r="H188">
            <v>0</v>
          </cell>
          <cell r="I188">
            <v>2023</v>
          </cell>
          <cell r="J188" t="str">
            <v>Actual</v>
          </cell>
        </row>
        <row r="189">
          <cell r="B189" t="str">
            <v>WYNBRG</v>
          </cell>
          <cell r="C189">
            <v>31</v>
          </cell>
          <cell r="D189" t="str">
            <v>SGN G3</v>
          </cell>
          <cell r="E189" t="str">
            <v>Sea</v>
          </cell>
          <cell r="F189" t="str">
            <v>CS</v>
          </cell>
          <cell r="G189">
            <v>0</v>
          </cell>
          <cell r="H189">
            <v>0</v>
          </cell>
          <cell r="I189">
            <v>2023</v>
          </cell>
          <cell r="J189" t="str">
            <v>Actual</v>
          </cell>
        </row>
        <row r="190">
          <cell r="B190" t="str">
            <v>XSCIN</v>
          </cell>
          <cell r="C190">
            <v>31</v>
          </cell>
          <cell r="D190" t="str">
            <v>SGN G3</v>
          </cell>
          <cell r="E190" t="str">
            <v>Sea</v>
          </cell>
          <cell r="F190" t="str">
            <v>CS</v>
          </cell>
          <cell r="G190">
            <v>0</v>
          </cell>
          <cell r="H190">
            <v>0</v>
          </cell>
          <cell r="I190">
            <v>2023</v>
          </cell>
          <cell r="J190" t="str">
            <v>Actual</v>
          </cell>
        </row>
        <row r="191">
          <cell r="B191" t="str">
            <v>ALLM</v>
          </cell>
          <cell r="C191">
            <v>31</v>
          </cell>
          <cell r="D191" t="str">
            <v>SGN G4</v>
          </cell>
          <cell r="E191" t="str">
            <v>Sea</v>
          </cell>
          <cell r="F191" t="str">
            <v>CS</v>
          </cell>
          <cell r="G191">
            <v>0</v>
          </cell>
          <cell r="H191">
            <v>4.149100098619329E-3</v>
          </cell>
          <cell r="I191">
            <v>2023</v>
          </cell>
          <cell r="J191" t="str">
            <v>Actual</v>
          </cell>
        </row>
        <row r="192">
          <cell r="B192" t="str">
            <v>BOSE</v>
          </cell>
          <cell r="C192">
            <v>31</v>
          </cell>
          <cell r="D192" t="str">
            <v>SGN G4</v>
          </cell>
          <cell r="E192" t="str">
            <v>Sea</v>
          </cell>
          <cell r="F192" t="str">
            <v>CS</v>
          </cell>
          <cell r="G192">
            <v>3</v>
          </cell>
          <cell r="H192">
            <v>7.9282793209876537E-2</v>
          </cell>
          <cell r="I192">
            <v>2023</v>
          </cell>
          <cell r="J192" t="str">
            <v>Actual</v>
          </cell>
        </row>
        <row r="193">
          <cell r="B193" t="str">
            <v>CKACEU</v>
          </cell>
          <cell r="C193">
            <v>31</v>
          </cell>
          <cell r="D193" t="str">
            <v>SGN G4</v>
          </cell>
          <cell r="E193" t="str">
            <v>Sea</v>
          </cell>
          <cell r="F193" t="str">
            <v>CS</v>
          </cell>
          <cell r="G193">
            <v>0</v>
          </cell>
          <cell r="H193">
            <v>0</v>
          </cell>
          <cell r="I193">
            <v>2023</v>
          </cell>
          <cell r="J193" t="str">
            <v>Actual</v>
          </cell>
        </row>
        <row r="194">
          <cell r="B194" t="str">
            <v>CKFWEU</v>
          </cell>
          <cell r="C194">
            <v>31</v>
          </cell>
          <cell r="D194" t="str">
            <v>SGN G4</v>
          </cell>
          <cell r="E194" t="str">
            <v>Sea</v>
          </cell>
          <cell r="F194" t="str">
            <v>CS</v>
          </cell>
          <cell r="G194">
            <v>0</v>
          </cell>
          <cell r="H194">
            <v>0</v>
          </cell>
          <cell r="I194">
            <v>2023</v>
          </cell>
          <cell r="J194" t="str">
            <v>Actual</v>
          </cell>
        </row>
        <row r="195">
          <cell r="B195" t="str">
            <v>CKJEEU</v>
          </cell>
          <cell r="C195">
            <v>31</v>
          </cell>
          <cell r="D195" t="str">
            <v>SGN G4</v>
          </cell>
          <cell r="E195" t="str">
            <v>Sea</v>
          </cell>
          <cell r="F195" t="str">
            <v>CS</v>
          </cell>
          <cell r="G195">
            <v>0</v>
          </cell>
          <cell r="H195">
            <v>0</v>
          </cell>
          <cell r="I195">
            <v>2023</v>
          </cell>
          <cell r="J195" t="str">
            <v>Actual</v>
          </cell>
        </row>
        <row r="196">
          <cell r="B196" t="str">
            <v>CKMSEU</v>
          </cell>
          <cell r="C196">
            <v>31</v>
          </cell>
          <cell r="D196" t="str">
            <v>SGN G4</v>
          </cell>
          <cell r="E196" t="str">
            <v>Sea</v>
          </cell>
          <cell r="F196" t="str">
            <v>CS</v>
          </cell>
          <cell r="G196">
            <v>0</v>
          </cell>
          <cell r="H196">
            <v>0</v>
          </cell>
          <cell r="I196">
            <v>2023</v>
          </cell>
          <cell r="J196" t="str">
            <v>Actual</v>
          </cell>
        </row>
        <row r="197">
          <cell r="B197" t="str">
            <v>CKPFEU</v>
          </cell>
          <cell r="C197">
            <v>31</v>
          </cell>
          <cell r="D197" t="str">
            <v>SGN G4</v>
          </cell>
          <cell r="E197" t="str">
            <v>Sea</v>
          </cell>
          <cell r="F197" t="str">
            <v>CS</v>
          </cell>
          <cell r="G197">
            <v>0</v>
          </cell>
          <cell r="H197">
            <v>0</v>
          </cell>
          <cell r="I197">
            <v>2023</v>
          </cell>
          <cell r="J197" t="str">
            <v>Actual</v>
          </cell>
        </row>
        <row r="198">
          <cell r="B198" t="str">
            <v>CKRTEU</v>
          </cell>
          <cell r="C198">
            <v>31</v>
          </cell>
          <cell r="D198" t="str">
            <v>SGN G4</v>
          </cell>
          <cell r="E198" t="str">
            <v>Sea</v>
          </cell>
          <cell r="F198" t="str">
            <v>CS</v>
          </cell>
          <cell r="G198">
            <v>0</v>
          </cell>
          <cell r="H198">
            <v>0</v>
          </cell>
          <cell r="I198">
            <v>2023</v>
          </cell>
          <cell r="J198" t="str">
            <v>Actual</v>
          </cell>
        </row>
        <row r="199">
          <cell r="B199" t="str">
            <v>CKSWEU</v>
          </cell>
          <cell r="C199">
            <v>31</v>
          </cell>
          <cell r="D199" t="str">
            <v>SGN G4</v>
          </cell>
          <cell r="E199" t="str">
            <v>Sea</v>
          </cell>
          <cell r="F199" t="str">
            <v>CS</v>
          </cell>
          <cell r="G199">
            <v>0</v>
          </cell>
          <cell r="H199">
            <v>0</v>
          </cell>
          <cell r="I199">
            <v>2023</v>
          </cell>
          <cell r="J199" t="str">
            <v>Actual</v>
          </cell>
        </row>
        <row r="200">
          <cell r="B200" t="str">
            <v>DICKS</v>
          </cell>
          <cell r="C200">
            <v>31</v>
          </cell>
          <cell r="D200" t="str">
            <v>SGN G4</v>
          </cell>
          <cell r="E200" t="str">
            <v>Sea</v>
          </cell>
          <cell r="F200" t="str">
            <v>CS</v>
          </cell>
          <cell r="G200">
            <v>0</v>
          </cell>
          <cell r="H200">
            <v>0</v>
          </cell>
          <cell r="I200">
            <v>2023</v>
          </cell>
          <cell r="J200" t="str">
            <v>Actual</v>
          </cell>
        </row>
        <row r="201">
          <cell r="B201" t="str">
            <v>ELDOR</v>
          </cell>
          <cell r="C201">
            <v>31</v>
          </cell>
          <cell r="D201" t="str">
            <v>SGN G4</v>
          </cell>
          <cell r="E201" t="str">
            <v>Sea</v>
          </cell>
          <cell r="F201" t="str">
            <v>CS</v>
          </cell>
          <cell r="G201">
            <v>4</v>
          </cell>
          <cell r="H201">
            <v>0.15812654320987654</v>
          </cell>
          <cell r="I201">
            <v>2023</v>
          </cell>
          <cell r="J201" t="str">
            <v>Actual</v>
          </cell>
        </row>
        <row r="202">
          <cell r="B202" t="str">
            <v>GAP</v>
          </cell>
          <cell r="C202">
            <v>31</v>
          </cell>
          <cell r="D202" t="str">
            <v>SGN G4</v>
          </cell>
          <cell r="E202" t="str">
            <v>Sea</v>
          </cell>
          <cell r="F202" t="str">
            <v>CS</v>
          </cell>
          <cell r="G202">
            <v>439</v>
          </cell>
          <cell r="H202">
            <v>0.79754334201388899</v>
          </cell>
          <cell r="I202">
            <v>2023</v>
          </cell>
          <cell r="J202" t="str">
            <v>Actual</v>
          </cell>
        </row>
        <row r="203">
          <cell r="B203" t="str">
            <v>IMAGE</v>
          </cell>
          <cell r="C203">
            <v>31</v>
          </cell>
          <cell r="D203" t="str">
            <v>SGN G4</v>
          </cell>
          <cell r="E203" t="str">
            <v>Sea</v>
          </cell>
          <cell r="F203" t="str">
            <v>CS</v>
          </cell>
          <cell r="G203">
            <v>0</v>
          </cell>
          <cell r="H203">
            <v>0</v>
          </cell>
          <cell r="I203">
            <v>2023</v>
          </cell>
          <cell r="J203" t="str">
            <v>Actual</v>
          </cell>
        </row>
        <row r="204">
          <cell r="B204" t="str">
            <v>ITGM</v>
          </cell>
          <cell r="C204">
            <v>31</v>
          </cell>
          <cell r="D204" t="str">
            <v>SGN G4</v>
          </cell>
          <cell r="E204" t="str">
            <v>Sea</v>
          </cell>
          <cell r="F204" t="str">
            <v>CS</v>
          </cell>
          <cell r="G204">
            <v>0</v>
          </cell>
          <cell r="H204">
            <v>0</v>
          </cell>
          <cell r="I204">
            <v>2023</v>
          </cell>
          <cell r="J204" t="str">
            <v>Actual</v>
          </cell>
        </row>
        <row r="205">
          <cell r="B205" t="str">
            <v>OBIITA</v>
          </cell>
          <cell r="C205">
            <v>31</v>
          </cell>
          <cell r="D205" t="str">
            <v>SGN G4</v>
          </cell>
          <cell r="E205" t="str">
            <v>Sea</v>
          </cell>
          <cell r="F205" t="str">
            <v>CS</v>
          </cell>
          <cell r="G205">
            <v>0</v>
          </cell>
          <cell r="H205">
            <v>0</v>
          </cell>
          <cell r="I205">
            <v>2023</v>
          </cell>
          <cell r="J205" t="str">
            <v>Actual</v>
          </cell>
        </row>
        <row r="206">
          <cell r="B206" t="str">
            <v>OBIPOL</v>
          </cell>
          <cell r="C206">
            <v>31</v>
          </cell>
          <cell r="D206" t="str">
            <v>SGN G4</v>
          </cell>
          <cell r="E206" t="str">
            <v>Sea</v>
          </cell>
          <cell r="F206" t="str">
            <v>CS</v>
          </cell>
          <cell r="G206">
            <v>0</v>
          </cell>
          <cell r="H206">
            <v>0</v>
          </cell>
          <cell r="I206">
            <v>2023</v>
          </cell>
          <cell r="J206" t="str">
            <v>Actual</v>
          </cell>
        </row>
        <row r="207">
          <cell r="B207" t="str">
            <v>OUTDOR</v>
          </cell>
          <cell r="C207">
            <v>31</v>
          </cell>
          <cell r="D207" t="str">
            <v>SGN G4</v>
          </cell>
          <cell r="E207" t="str">
            <v>Sea</v>
          </cell>
          <cell r="F207" t="str">
            <v>CS</v>
          </cell>
          <cell r="G207">
            <v>74</v>
          </cell>
          <cell r="H207">
            <v>0.93777070987654321</v>
          </cell>
          <cell r="I207">
            <v>2023</v>
          </cell>
          <cell r="J207" t="str">
            <v>Actual</v>
          </cell>
        </row>
        <row r="208">
          <cell r="B208" t="str">
            <v>PACSUN</v>
          </cell>
          <cell r="C208">
            <v>31</v>
          </cell>
          <cell r="D208" t="str">
            <v>SGN G4</v>
          </cell>
          <cell r="E208" t="str">
            <v>Sea</v>
          </cell>
          <cell r="F208" t="str">
            <v>CS</v>
          </cell>
          <cell r="G208">
            <v>0</v>
          </cell>
          <cell r="H208">
            <v>0</v>
          </cell>
          <cell r="I208">
            <v>2023</v>
          </cell>
          <cell r="J208" t="str">
            <v>Actual</v>
          </cell>
        </row>
        <row r="209">
          <cell r="B209" t="str">
            <v>RIPC</v>
          </cell>
          <cell r="C209">
            <v>31</v>
          </cell>
          <cell r="D209" t="str">
            <v>SGN G4</v>
          </cell>
          <cell r="E209" t="str">
            <v>Sea</v>
          </cell>
          <cell r="F209" t="str">
            <v>CS</v>
          </cell>
          <cell r="G209">
            <v>0</v>
          </cell>
          <cell r="H209">
            <v>0</v>
          </cell>
          <cell r="I209">
            <v>2023</v>
          </cell>
          <cell r="J209" t="str">
            <v>Actual</v>
          </cell>
        </row>
        <row r="210">
          <cell r="B210" t="str">
            <v>RIPP</v>
          </cell>
          <cell r="C210">
            <v>31</v>
          </cell>
          <cell r="D210" t="str">
            <v>SGN G4</v>
          </cell>
          <cell r="E210" t="str">
            <v>Sea</v>
          </cell>
          <cell r="F210" t="str">
            <v>CS</v>
          </cell>
          <cell r="G210">
            <v>0</v>
          </cell>
          <cell r="H210">
            <v>0</v>
          </cell>
          <cell r="I210">
            <v>2023</v>
          </cell>
          <cell r="J210" t="str">
            <v>Actual</v>
          </cell>
        </row>
        <row r="211">
          <cell r="B211" t="str">
            <v>SPENCR</v>
          </cell>
          <cell r="C211">
            <v>31</v>
          </cell>
          <cell r="D211" t="str">
            <v>SGN G4</v>
          </cell>
          <cell r="E211" t="str">
            <v>Sea</v>
          </cell>
          <cell r="F211" t="str">
            <v>CS</v>
          </cell>
          <cell r="G211">
            <v>0</v>
          </cell>
          <cell r="H211">
            <v>0</v>
          </cell>
          <cell r="I211">
            <v>2023</v>
          </cell>
          <cell r="J211" t="str">
            <v>Actual</v>
          </cell>
        </row>
        <row r="212">
          <cell r="B212" t="str">
            <v>TOMBOD</v>
          </cell>
          <cell r="C212">
            <v>31</v>
          </cell>
          <cell r="D212" t="str">
            <v>SGN G4</v>
          </cell>
          <cell r="E212" t="str">
            <v>Sea</v>
          </cell>
          <cell r="F212" t="str">
            <v>CS</v>
          </cell>
          <cell r="G212">
            <v>0</v>
          </cell>
          <cell r="H212">
            <v>0</v>
          </cell>
          <cell r="I212">
            <v>2023</v>
          </cell>
          <cell r="J212" t="str">
            <v>Actual</v>
          </cell>
        </row>
        <row r="213">
          <cell r="B213" t="str">
            <v>TOMFTW</v>
          </cell>
          <cell r="C213">
            <v>31</v>
          </cell>
          <cell r="D213" t="str">
            <v>SGN G4</v>
          </cell>
          <cell r="E213" t="str">
            <v>Sea</v>
          </cell>
          <cell r="F213" t="str">
            <v>CS</v>
          </cell>
          <cell r="G213">
            <v>6</v>
          </cell>
          <cell r="H213">
            <v>7.9608333333333323E-2</v>
          </cell>
          <cell r="I213">
            <v>2023</v>
          </cell>
          <cell r="J213" t="str">
            <v>Actual</v>
          </cell>
        </row>
        <row r="214">
          <cell r="B214" t="str">
            <v>TOMHAN</v>
          </cell>
          <cell r="C214">
            <v>31</v>
          </cell>
          <cell r="D214" t="str">
            <v>SGN G4</v>
          </cell>
          <cell r="E214" t="str">
            <v>Sea</v>
          </cell>
          <cell r="F214" t="str">
            <v>CS</v>
          </cell>
          <cell r="G214">
            <v>4</v>
          </cell>
          <cell r="H214">
            <v>5.9541666666666666E-2</v>
          </cell>
          <cell r="I214">
            <v>2023</v>
          </cell>
          <cell r="J214" t="str">
            <v>Actual</v>
          </cell>
        </row>
        <row r="215">
          <cell r="B215" t="str">
            <v>TOMJEU</v>
          </cell>
          <cell r="C215">
            <v>31</v>
          </cell>
          <cell r="D215" t="str">
            <v>SGN G4</v>
          </cell>
          <cell r="E215" t="str">
            <v>Sea</v>
          </cell>
          <cell r="F215" t="str">
            <v>CS</v>
          </cell>
          <cell r="G215">
            <v>1</v>
          </cell>
          <cell r="H215">
            <v>1.1854166666666666E-2</v>
          </cell>
          <cell r="I215">
            <v>2023</v>
          </cell>
          <cell r="J215" t="str">
            <v>Actual</v>
          </cell>
        </row>
        <row r="216">
          <cell r="B216" t="str">
            <v>TOMRTL</v>
          </cell>
          <cell r="C216">
            <v>31</v>
          </cell>
          <cell r="D216" t="str">
            <v>SGN G4</v>
          </cell>
          <cell r="E216" t="str">
            <v>Sea</v>
          </cell>
          <cell r="F216" t="str">
            <v>CS</v>
          </cell>
          <cell r="G216">
            <v>1</v>
          </cell>
          <cell r="H216">
            <v>1.6355324074074074E-2</v>
          </cell>
          <cell r="I216">
            <v>2023</v>
          </cell>
          <cell r="J216" t="str">
            <v>Actual</v>
          </cell>
        </row>
        <row r="217">
          <cell r="B217" t="str">
            <v>TRU</v>
          </cell>
          <cell r="C217">
            <v>31</v>
          </cell>
          <cell r="D217" t="str">
            <v>SGN G4</v>
          </cell>
          <cell r="E217" t="str">
            <v>Sea</v>
          </cell>
          <cell r="F217" t="str">
            <v>CS</v>
          </cell>
          <cell r="G217">
            <v>0</v>
          </cell>
          <cell r="H217">
            <v>0</v>
          </cell>
          <cell r="I217">
            <v>2023</v>
          </cell>
          <cell r="J217" t="str">
            <v>Actual</v>
          </cell>
        </row>
        <row r="218">
          <cell r="B218" t="str">
            <v>AAFES</v>
          </cell>
          <cell r="C218">
            <v>31</v>
          </cell>
          <cell r="D218" t="str">
            <v>SGN G5</v>
          </cell>
          <cell r="E218" t="str">
            <v>Sea</v>
          </cell>
          <cell r="F218" t="str">
            <v>CS</v>
          </cell>
          <cell r="G218">
            <v>0</v>
          </cell>
          <cell r="H218">
            <v>0</v>
          </cell>
          <cell r="I218">
            <v>2023</v>
          </cell>
          <cell r="J218" t="str">
            <v>Actual</v>
          </cell>
        </row>
        <row r="219">
          <cell r="B219" t="str">
            <v>ALLB</v>
          </cell>
          <cell r="C219">
            <v>31</v>
          </cell>
          <cell r="D219" t="str">
            <v>SGN G5</v>
          </cell>
          <cell r="E219" t="str">
            <v>Sea</v>
          </cell>
          <cell r="F219" t="str">
            <v>CS</v>
          </cell>
          <cell r="G219">
            <v>0</v>
          </cell>
          <cell r="H219">
            <v>0</v>
          </cell>
          <cell r="I219">
            <v>2023</v>
          </cell>
          <cell r="J219" t="str">
            <v>Actual</v>
          </cell>
        </row>
        <row r="220">
          <cell r="B220" t="str">
            <v>DORM</v>
          </cell>
          <cell r="C220">
            <v>31</v>
          </cell>
          <cell r="D220" t="str">
            <v>SGN G5</v>
          </cell>
          <cell r="E220" t="str">
            <v>Sea</v>
          </cell>
          <cell r="F220" t="str">
            <v>CS</v>
          </cell>
          <cell r="G220">
            <v>0</v>
          </cell>
          <cell r="H220">
            <v>0</v>
          </cell>
          <cell r="I220">
            <v>2023</v>
          </cell>
          <cell r="J220" t="str">
            <v>Actual</v>
          </cell>
        </row>
        <row r="221">
          <cell r="B221" t="str">
            <v>DSAQSP</v>
          </cell>
          <cell r="C221">
            <v>31</v>
          </cell>
          <cell r="D221" t="str">
            <v>SGN G5</v>
          </cell>
          <cell r="E221" t="str">
            <v>Sea</v>
          </cell>
          <cell r="F221" t="str">
            <v>CS</v>
          </cell>
          <cell r="G221">
            <v>0</v>
          </cell>
          <cell r="H221">
            <v>0</v>
          </cell>
          <cell r="I221">
            <v>2023</v>
          </cell>
          <cell r="J221" t="str">
            <v>Actual</v>
          </cell>
        </row>
        <row r="222">
          <cell r="B222" t="str">
            <v>EMCI</v>
          </cell>
          <cell r="C222">
            <v>31</v>
          </cell>
          <cell r="D222" t="str">
            <v>SGN G5</v>
          </cell>
          <cell r="E222" t="str">
            <v>Sea</v>
          </cell>
          <cell r="F222" t="str">
            <v>CS</v>
          </cell>
          <cell r="G222">
            <v>0</v>
          </cell>
          <cell r="H222">
            <v>0</v>
          </cell>
          <cell r="I222">
            <v>2023</v>
          </cell>
          <cell r="J222" t="str">
            <v>Actual</v>
          </cell>
        </row>
        <row r="223">
          <cell r="B223" t="str">
            <v>LIICO</v>
          </cell>
          <cell r="C223">
            <v>31</v>
          </cell>
          <cell r="D223" t="str">
            <v>SGN G5</v>
          </cell>
          <cell r="E223" t="str">
            <v>Sea</v>
          </cell>
          <cell r="F223" t="str">
            <v>CS</v>
          </cell>
          <cell r="G223">
            <v>0</v>
          </cell>
          <cell r="H223">
            <v>0</v>
          </cell>
          <cell r="I223">
            <v>2023</v>
          </cell>
          <cell r="J223" t="str">
            <v>Actual</v>
          </cell>
        </row>
        <row r="224">
          <cell r="B224" t="str">
            <v>LIIRE</v>
          </cell>
          <cell r="C224">
            <v>31</v>
          </cell>
          <cell r="D224" t="str">
            <v>SGN G5</v>
          </cell>
          <cell r="E224" t="str">
            <v>Sea</v>
          </cell>
          <cell r="F224" t="str">
            <v>CS</v>
          </cell>
          <cell r="G224">
            <v>1</v>
          </cell>
          <cell r="H224">
            <v>0.50300347222222219</v>
          </cell>
          <cell r="I224">
            <v>2023</v>
          </cell>
          <cell r="J224" t="str">
            <v>Actual</v>
          </cell>
        </row>
        <row r="225">
          <cell r="B225" t="str">
            <v>LIIWWR</v>
          </cell>
          <cell r="C225">
            <v>31</v>
          </cell>
          <cell r="D225" t="str">
            <v>SGN G5</v>
          </cell>
          <cell r="E225" t="str">
            <v>Sea</v>
          </cell>
          <cell r="F225" t="str">
            <v>CS</v>
          </cell>
          <cell r="G225">
            <v>0</v>
          </cell>
          <cell r="H225">
            <v>0</v>
          </cell>
          <cell r="I225">
            <v>2023</v>
          </cell>
          <cell r="J225" t="str">
            <v>Actual</v>
          </cell>
        </row>
        <row r="226">
          <cell r="B226" t="str">
            <v>MKI</v>
          </cell>
          <cell r="C226">
            <v>31</v>
          </cell>
          <cell r="D226" t="str">
            <v>SGN G5</v>
          </cell>
          <cell r="E226" t="str">
            <v>Sea</v>
          </cell>
          <cell r="F226" t="str">
            <v>CS</v>
          </cell>
          <cell r="G226">
            <v>0</v>
          </cell>
          <cell r="H226">
            <v>0</v>
          </cell>
          <cell r="I226">
            <v>2023</v>
          </cell>
          <cell r="J226" t="str">
            <v>Actual</v>
          </cell>
        </row>
        <row r="227">
          <cell r="B227" t="str">
            <v>NHAC</v>
          </cell>
          <cell r="C227">
            <v>31</v>
          </cell>
          <cell r="D227" t="str">
            <v>SGN G5</v>
          </cell>
          <cell r="E227" t="str">
            <v>Sea</v>
          </cell>
          <cell r="F227" t="str">
            <v>CS</v>
          </cell>
          <cell r="G227">
            <v>0</v>
          </cell>
          <cell r="H227">
            <v>0</v>
          </cell>
          <cell r="I227">
            <v>2023</v>
          </cell>
          <cell r="J227" t="str">
            <v>Actual</v>
          </cell>
        </row>
        <row r="228">
          <cell r="B228" t="str">
            <v>PVHJA</v>
          </cell>
          <cell r="C228">
            <v>31</v>
          </cell>
          <cell r="D228" t="str">
            <v>SGN G5</v>
          </cell>
          <cell r="E228" t="str">
            <v>Sea</v>
          </cell>
          <cell r="F228" t="str">
            <v>CS</v>
          </cell>
          <cell r="G228">
            <v>0</v>
          </cell>
          <cell r="H228">
            <v>0</v>
          </cell>
          <cell r="I228">
            <v>2023</v>
          </cell>
          <cell r="J228" t="str">
            <v>Actual</v>
          </cell>
        </row>
        <row r="229">
          <cell r="B229" t="str">
            <v>THAS</v>
          </cell>
          <cell r="C229">
            <v>31</v>
          </cell>
          <cell r="D229" t="str">
            <v>SGN G5</v>
          </cell>
          <cell r="E229" t="str">
            <v>Sea</v>
          </cell>
          <cell r="F229" t="str">
            <v>CS</v>
          </cell>
          <cell r="G229">
            <v>0</v>
          </cell>
          <cell r="H229">
            <v>0</v>
          </cell>
          <cell r="I229">
            <v>2023</v>
          </cell>
          <cell r="J229" t="str">
            <v>Actual</v>
          </cell>
        </row>
        <row r="230">
          <cell r="B230" t="str">
            <v>WARAS</v>
          </cell>
          <cell r="C230">
            <v>31</v>
          </cell>
          <cell r="D230" t="str">
            <v>SGN G5</v>
          </cell>
          <cell r="E230" t="str">
            <v>Sea</v>
          </cell>
          <cell r="F230" t="str">
            <v>CS</v>
          </cell>
          <cell r="G230">
            <v>4</v>
          </cell>
          <cell r="H230">
            <v>0.11363835470085465</v>
          </cell>
          <cell r="I230">
            <v>2023</v>
          </cell>
          <cell r="J230" t="str">
            <v>Actual</v>
          </cell>
        </row>
        <row r="231">
          <cell r="B231" t="str">
            <v>WYNBRG</v>
          </cell>
          <cell r="C231">
            <v>31</v>
          </cell>
          <cell r="D231" t="str">
            <v>SGN G3</v>
          </cell>
          <cell r="E231" t="str">
            <v>Sea</v>
          </cell>
          <cell r="F231" t="str">
            <v>CS</v>
          </cell>
          <cell r="G231">
            <v>0</v>
          </cell>
          <cell r="H231">
            <v>0</v>
          </cell>
          <cell r="I231">
            <v>2023</v>
          </cell>
          <cell r="J231" t="str">
            <v>Actual</v>
          </cell>
        </row>
        <row r="232">
          <cell r="B232" t="str">
            <v>X47BL</v>
          </cell>
          <cell r="C232">
            <v>31</v>
          </cell>
          <cell r="D232" t="str">
            <v>SGN G5</v>
          </cell>
          <cell r="E232" t="str">
            <v>Sea</v>
          </cell>
          <cell r="F232" t="str">
            <v>CS</v>
          </cell>
          <cell r="G232">
            <v>0</v>
          </cell>
          <cell r="H232">
            <v>0</v>
          </cell>
          <cell r="I232">
            <v>2023</v>
          </cell>
          <cell r="J232" t="str">
            <v>Actual</v>
          </cell>
        </row>
        <row r="233">
          <cell r="B233" t="str">
            <v>XATPE</v>
          </cell>
          <cell r="C233">
            <v>31</v>
          </cell>
          <cell r="D233" t="str">
            <v>SGN G5</v>
          </cell>
          <cell r="E233" t="str">
            <v>Sea</v>
          </cell>
          <cell r="F233" t="str">
            <v>CS</v>
          </cell>
          <cell r="G233">
            <v>0</v>
          </cell>
          <cell r="H233">
            <v>0</v>
          </cell>
          <cell r="I233">
            <v>2023</v>
          </cell>
          <cell r="J233" t="str">
            <v>Actual</v>
          </cell>
        </row>
        <row r="234">
          <cell r="B234" t="str">
            <v>XBLAIN</v>
          </cell>
          <cell r="C234">
            <v>31</v>
          </cell>
          <cell r="D234" t="str">
            <v>SGN G5</v>
          </cell>
          <cell r="E234" t="str">
            <v>Sea</v>
          </cell>
          <cell r="F234" t="str">
            <v>CS</v>
          </cell>
          <cell r="G234">
            <v>0</v>
          </cell>
          <cell r="H234">
            <v>0</v>
          </cell>
          <cell r="I234">
            <v>2023</v>
          </cell>
          <cell r="J234" t="str">
            <v>Actual</v>
          </cell>
        </row>
        <row r="235">
          <cell r="B235" t="str">
            <v>XCALM</v>
          </cell>
          <cell r="C235">
            <v>31</v>
          </cell>
          <cell r="D235" t="str">
            <v>SGN G5</v>
          </cell>
          <cell r="E235" t="str">
            <v>Sea</v>
          </cell>
          <cell r="F235" t="str">
            <v>CS</v>
          </cell>
          <cell r="G235">
            <v>0</v>
          </cell>
          <cell r="H235">
            <v>0</v>
          </cell>
          <cell r="I235">
            <v>2023</v>
          </cell>
          <cell r="J235" t="str">
            <v>Actual</v>
          </cell>
        </row>
        <row r="236">
          <cell r="B236" t="str">
            <v>XHBIL</v>
          </cell>
          <cell r="C236">
            <v>31</v>
          </cell>
          <cell r="D236" t="str">
            <v>SGN G5</v>
          </cell>
          <cell r="E236" t="str">
            <v>Sea</v>
          </cell>
          <cell r="F236" t="str">
            <v>CS</v>
          </cell>
          <cell r="G236">
            <v>1</v>
          </cell>
          <cell r="H236">
            <v>7.04375E-2</v>
          </cell>
          <cell r="I236">
            <v>2023</v>
          </cell>
          <cell r="J236" t="str">
            <v>Actual</v>
          </cell>
        </row>
        <row r="237">
          <cell r="B237" t="str">
            <v>XKEENI</v>
          </cell>
          <cell r="C237">
            <v>31</v>
          </cell>
          <cell r="D237" t="str">
            <v>SGN G5</v>
          </cell>
          <cell r="E237" t="str">
            <v>Sea</v>
          </cell>
          <cell r="F237" t="str">
            <v>CS</v>
          </cell>
          <cell r="G237">
            <v>0</v>
          </cell>
          <cell r="H237">
            <v>0</v>
          </cell>
          <cell r="I237">
            <v>2023</v>
          </cell>
          <cell r="J237" t="str">
            <v>Actual</v>
          </cell>
        </row>
        <row r="238">
          <cell r="B238" t="str">
            <v>XREDC</v>
          </cell>
          <cell r="C238">
            <v>31</v>
          </cell>
          <cell r="D238" t="str">
            <v>SGN G5</v>
          </cell>
          <cell r="E238" t="str">
            <v>Sea</v>
          </cell>
          <cell r="F238" t="str">
            <v>CS</v>
          </cell>
          <cell r="G238">
            <v>1</v>
          </cell>
          <cell r="H238">
            <v>4.9606481481481474E-2</v>
          </cell>
          <cell r="I238">
            <v>2023</v>
          </cell>
          <cell r="J238" t="str">
            <v>Actual</v>
          </cell>
        </row>
        <row r="239">
          <cell r="B239" t="str">
            <v>XSOLS</v>
          </cell>
          <cell r="C239">
            <v>31</v>
          </cell>
          <cell r="D239" t="str">
            <v>SGN G5</v>
          </cell>
          <cell r="E239" t="str">
            <v>Sea</v>
          </cell>
          <cell r="F239" t="str">
            <v>CS</v>
          </cell>
          <cell r="G239">
            <v>0</v>
          </cell>
          <cell r="H239">
            <v>0</v>
          </cell>
          <cell r="I239">
            <v>2023</v>
          </cell>
          <cell r="J239" t="str">
            <v>Actual</v>
          </cell>
        </row>
        <row r="240">
          <cell r="B240" t="str">
            <v>USBOX</v>
          </cell>
          <cell r="C240">
            <v>31</v>
          </cell>
          <cell r="D240" t="str">
            <v>SGN G5</v>
          </cell>
          <cell r="E240" t="str">
            <v>Sea</v>
          </cell>
          <cell r="F240" t="str">
            <v>CS</v>
          </cell>
          <cell r="G240">
            <v>0</v>
          </cell>
          <cell r="H240">
            <v>0.14326388888888889</v>
          </cell>
          <cell r="I240">
            <v>2023</v>
          </cell>
          <cell r="J240" t="str">
            <v>Actual</v>
          </cell>
        </row>
        <row r="241">
          <cell r="B241" t="str">
            <v>SINBOX</v>
          </cell>
          <cell r="C241">
            <v>31</v>
          </cell>
          <cell r="D241" t="str">
            <v>SGN G5</v>
          </cell>
          <cell r="E241" t="str">
            <v>Sea</v>
          </cell>
          <cell r="F241" t="str">
            <v>CS</v>
          </cell>
          <cell r="G241">
            <v>0</v>
          </cell>
          <cell r="H241">
            <v>0</v>
          </cell>
          <cell r="I241">
            <v>2023</v>
          </cell>
          <cell r="J241" t="str">
            <v>Actual</v>
          </cell>
        </row>
        <row r="242">
          <cell r="B242" t="str">
            <v>EMLUX</v>
          </cell>
          <cell r="C242">
            <v>31</v>
          </cell>
          <cell r="D242" t="str">
            <v>SGN G4</v>
          </cell>
          <cell r="E242" t="str">
            <v>Sea</v>
          </cell>
          <cell r="F242" t="str">
            <v>CS</v>
          </cell>
          <cell r="G242">
            <v>0</v>
          </cell>
          <cell r="H242">
            <v>0</v>
          </cell>
          <cell r="I242">
            <v>2023</v>
          </cell>
          <cell r="J242" t="str">
            <v>Actual</v>
          </cell>
        </row>
        <row r="243">
          <cell r="B243" t="str">
            <v>EUROM</v>
          </cell>
          <cell r="C243">
            <v>31</v>
          </cell>
          <cell r="D243" t="str">
            <v>SGN G4</v>
          </cell>
          <cell r="E243" t="str">
            <v>Sea</v>
          </cell>
          <cell r="F243" t="str">
            <v>CS</v>
          </cell>
          <cell r="G243">
            <v>0</v>
          </cell>
          <cell r="H243">
            <v>0</v>
          </cell>
          <cell r="I243">
            <v>2023</v>
          </cell>
          <cell r="J243" t="str">
            <v>Actual</v>
          </cell>
        </row>
        <row r="244">
          <cell r="B244" t="str">
            <v>SWOOSH</v>
          </cell>
          <cell r="C244">
            <v>31</v>
          </cell>
          <cell r="D244" t="str">
            <v>SGN G1</v>
          </cell>
          <cell r="E244" t="str">
            <v>Air</v>
          </cell>
          <cell r="F244" t="str">
            <v>DOC</v>
          </cell>
          <cell r="G244">
            <v>0</v>
          </cell>
          <cell r="H244">
            <v>0</v>
          </cell>
          <cell r="I244">
            <v>2023</v>
          </cell>
          <cell r="J244" t="str">
            <v>Actual</v>
          </cell>
        </row>
        <row r="245">
          <cell r="B245" t="str">
            <v>CONVRS</v>
          </cell>
          <cell r="C245">
            <v>31</v>
          </cell>
          <cell r="D245" t="str">
            <v>SGN G1</v>
          </cell>
          <cell r="E245" t="str">
            <v>Air</v>
          </cell>
          <cell r="F245" t="str">
            <v>DOC</v>
          </cell>
          <cell r="G245">
            <v>0</v>
          </cell>
          <cell r="H245">
            <v>0</v>
          </cell>
          <cell r="I245">
            <v>2023</v>
          </cell>
          <cell r="J245" t="str">
            <v>Actual</v>
          </cell>
        </row>
        <row r="246">
          <cell r="B246" t="str">
            <v>COLE</v>
          </cell>
          <cell r="C246">
            <v>31</v>
          </cell>
          <cell r="D246" t="str">
            <v>SGN G1</v>
          </cell>
          <cell r="E246" t="str">
            <v>Air</v>
          </cell>
          <cell r="F246" t="str">
            <v>DOC</v>
          </cell>
          <cell r="G246">
            <v>0</v>
          </cell>
          <cell r="H246">
            <v>0</v>
          </cell>
          <cell r="I246">
            <v>2023</v>
          </cell>
          <cell r="J246" t="str">
            <v>Actual</v>
          </cell>
        </row>
        <row r="247">
          <cell r="B247" t="str">
            <v>AAFZE</v>
          </cell>
          <cell r="C247">
            <v>31</v>
          </cell>
          <cell r="D247" t="str">
            <v>SGN G2</v>
          </cell>
          <cell r="E247" t="str">
            <v>Air</v>
          </cell>
          <cell r="F247" t="str">
            <v>DOC</v>
          </cell>
          <cell r="G247">
            <v>0</v>
          </cell>
          <cell r="H247">
            <v>0</v>
          </cell>
          <cell r="I247">
            <v>2023</v>
          </cell>
          <cell r="J247" t="str">
            <v>Actual</v>
          </cell>
        </row>
        <row r="248">
          <cell r="B248" t="str">
            <v>AEBV</v>
          </cell>
          <cell r="C248">
            <v>31</v>
          </cell>
          <cell r="D248" t="str">
            <v>SGN G2</v>
          </cell>
          <cell r="E248" t="str">
            <v>Air</v>
          </cell>
          <cell r="F248" t="str">
            <v>DOC</v>
          </cell>
          <cell r="G248">
            <v>0</v>
          </cell>
          <cell r="H248">
            <v>0</v>
          </cell>
          <cell r="I248">
            <v>2023</v>
          </cell>
          <cell r="J248" t="str">
            <v>Actual</v>
          </cell>
        </row>
        <row r="249">
          <cell r="B249" t="str">
            <v>ANNINC</v>
          </cell>
          <cell r="C249">
            <v>31</v>
          </cell>
          <cell r="D249" t="str">
            <v>SGN G2</v>
          </cell>
          <cell r="E249" t="str">
            <v>Air</v>
          </cell>
          <cell r="F249" t="str">
            <v>DOC</v>
          </cell>
          <cell r="G249">
            <v>0</v>
          </cell>
          <cell r="H249">
            <v>0</v>
          </cell>
          <cell r="I249">
            <v>2023</v>
          </cell>
          <cell r="J249" t="str">
            <v>Actual</v>
          </cell>
        </row>
        <row r="250">
          <cell r="B250" t="str">
            <v>ARMOUR</v>
          </cell>
          <cell r="C250">
            <v>31</v>
          </cell>
          <cell r="D250" t="str">
            <v>SGN G2</v>
          </cell>
          <cell r="E250" t="str">
            <v>Air</v>
          </cell>
          <cell r="F250" t="str">
            <v>DOC</v>
          </cell>
          <cell r="G250">
            <v>0</v>
          </cell>
          <cell r="H250">
            <v>0</v>
          </cell>
          <cell r="I250">
            <v>2023</v>
          </cell>
          <cell r="J250" t="str">
            <v>Actual</v>
          </cell>
        </row>
        <row r="251">
          <cell r="B251" t="str">
            <v>ATC</v>
          </cell>
          <cell r="C251">
            <v>31</v>
          </cell>
          <cell r="D251" t="str">
            <v>SGN G2</v>
          </cell>
          <cell r="E251" t="str">
            <v>Air</v>
          </cell>
          <cell r="F251" t="str">
            <v>DOC</v>
          </cell>
          <cell r="G251">
            <v>0</v>
          </cell>
          <cell r="H251">
            <v>0</v>
          </cell>
          <cell r="I251">
            <v>2023</v>
          </cell>
          <cell r="J251" t="str">
            <v>Actual</v>
          </cell>
        </row>
        <row r="252">
          <cell r="B252" t="str">
            <v>ATCSTS</v>
          </cell>
          <cell r="C252">
            <v>31</v>
          </cell>
          <cell r="D252" t="str">
            <v>SGN G2</v>
          </cell>
          <cell r="E252" t="str">
            <v>Air</v>
          </cell>
          <cell r="F252" t="str">
            <v>DOC</v>
          </cell>
          <cell r="G252">
            <v>0</v>
          </cell>
          <cell r="H252">
            <v>0</v>
          </cell>
          <cell r="I252">
            <v>2023</v>
          </cell>
          <cell r="J252" t="str">
            <v>Actual</v>
          </cell>
        </row>
        <row r="253">
          <cell r="B253" t="str">
            <v>ATS</v>
          </cell>
          <cell r="C253">
            <v>31</v>
          </cell>
          <cell r="D253" t="str">
            <v>SGN G2</v>
          </cell>
          <cell r="E253" t="str">
            <v>Air</v>
          </cell>
          <cell r="F253" t="str">
            <v>DOC</v>
          </cell>
          <cell r="G253">
            <v>0</v>
          </cell>
          <cell r="H253">
            <v>0</v>
          </cell>
          <cell r="I253">
            <v>2023</v>
          </cell>
          <cell r="J253" t="str">
            <v>Actual</v>
          </cell>
        </row>
        <row r="254">
          <cell r="B254" t="str">
            <v>HORBAC</v>
          </cell>
          <cell r="C254">
            <v>31</v>
          </cell>
          <cell r="D254" t="str">
            <v>SGN G2</v>
          </cell>
          <cell r="E254" t="str">
            <v>Air</v>
          </cell>
          <cell r="F254" t="str">
            <v>DOC</v>
          </cell>
          <cell r="G254">
            <v>0</v>
          </cell>
          <cell r="H254">
            <v>0</v>
          </cell>
          <cell r="I254">
            <v>2023</v>
          </cell>
          <cell r="J254" t="str">
            <v>Actual</v>
          </cell>
        </row>
        <row r="255">
          <cell r="B255" t="str">
            <v>HORBUB</v>
          </cell>
          <cell r="C255">
            <v>31</v>
          </cell>
          <cell r="D255" t="str">
            <v>SGN G2</v>
          </cell>
          <cell r="E255" t="str">
            <v>Air</v>
          </cell>
          <cell r="F255" t="str">
            <v>DOC</v>
          </cell>
          <cell r="G255">
            <v>0</v>
          </cell>
          <cell r="H255">
            <v>0</v>
          </cell>
          <cell r="I255">
            <v>2023</v>
          </cell>
          <cell r="J255" t="str">
            <v>Actual</v>
          </cell>
        </row>
        <row r="256">
          <cell r="B256" t="str">
            <v>HOSLEY</v>
          </cell>
          <cell r="C256">
            <v>31</v>
          </cell>
          <cell r="D256" t="str">
            <v>SGN G2</v>
          </cell>
          <cell r="E256" t="str">
            <v>Air</v>
          </cell>
          <cell r="F256" t="str">
            <v>DOC</v>
          </cell>
          <cell r="G256">
            <v>0</v>
          </cell>
          <cell r="H256">
            <v>0</v>
          </cell>
          <cell r="I256">
            <v>2023</v>
          </cell>
          <cell r="J256" t="str">
            <v>Actual</v>
          </cell>
        </row>
        <row r="257">
          <cell r="B257" t="str">
            <v>JCREW</v>
          </cell>
          <cell r="C257">
            <v>31</v>
          </cell>
          <cell r="D257" t="str">
            <v>SGN G2</v>
          </cell>
          <cell r="E257" t="str">
            <v>Air</v>
          </cell>
          <cell r="F257" t="str">
            <v>DOC</v>
          </cell>
          <cell r="G257">
            <v>0</v>
          </cell>
          <cell r="H257">
            <v>0</v>
          </cell>
          <cell r="I257">
            <v>2023</v>
          </cell>
          <cell r="J257" t="str">
            <v>Actual</v>
          </cell>
        </row>
        <row r="258">
          <cell r="B258" t="str">
            <v>NBAL</v>
          </cell>
          <cell r="C258">
            <v>31</v>
          </cell>
          <cell r="D258" t="str">
            <v>SGN G2</v>
          </cell>
          <cell r="E258" t="str">
            <v>Air</v>
          </cell>
          <cell r="F258" t="str">
            <v>DOC</v>
          </cell>
          <cell r="G258">
            <v>0</v>
          </cell>
          <cell r="H258">
            <v>0</v>
          </cell>
          <cell r="I258">
            <v>2023</v>
          </cell>
          <cell r="J258" t="str">
            <v>Actual</v>
          </cell>
        </row>
        <row r="259">
          <cell r="B259" t="str">
            <v>NBC</v>
          </cell>
          <cell r="C259">
            <v>31</v>
          </cell>
          <cell r="D259" t="str">
            <v>SGN G2</v>
          </cell>
          <cell r="E259" t="str">
            <v>Air</v>
          </cell>
          <cell r="F259" t="str">
            <v>DOC</v>
          </cell>
          <cell r="G259">
            <v>0</v>
          </cell>
          <cell r="H259">
            <v>0</v>
          </cell>
          <cell r="I259">
            <v>2023</v>
          </cell>
          <cell r="J259" t="str">
            <v>Actual</v>
          </cell>
        </row>
        <row r="260">
          <cell r="B260" t="str">
            <v>NBMY</v>
          </cell>
          <cell r="C260">
            <v>31</v>
          </cell>
          <cell r="D260" t="str">
            <v>SGN G2</v>
          </cell>
          <cell r="E260" t="str">
            <v>Air</v>
          </cell>
          <cell r="F260" t="str">
            <v>DOC</v>
          </cell>
          <cell r="G260">
            <v>0</v>
          </cell>
          <cell r="H260">
            <v>0</v>
          </cell>
          <cell r="I260">
            <v>2023</v>
          </cell>
          <cell r="J260" t="str">
            <v>Actual</v>
          </cell>
        </row>
        <row r="261">
          <cell r="B261" t="str">
            <v>NBSG</v>
          </cell>
          <cell r="C261">
            <v>31</v>
          </cell>
          <cell r="D261" t="str">
            <v>SGN G2</v>
          </cell>
          <cell r="E261" t="str">
            <v>Air</v>
          </cell>
          <cell r="F261" t="str">
            <v>DOC</v>
          </cell>
          <cell r="G261">
            <v>0</v>
          </cell>
          <cell r="H261">
            <v>0</v>
          </cell>
          <cell r="I261">
            <v>2023</v>
          </cell>
          <cell r="J261" t="str">
            <v>Actual</v>
          </cell>
        </row>
        <row r="262">
          <cell r="B262" t="str">
            <v>UADSHP</v>
          </cell>
          <cell r="C262">
            <v>31</v>
          </cell>
          <cell r="D262" t="str">
            <v>SGN G2</v>
          </cell>
          <cell r="E262" t="str">
            <v>Air</v>
          </cell>
          <cell r="F262" t="str">
            <v>DOC</v>
          </cell>
          <cell r="G262">
            <v>0</v>
          </cell>
          <cell r="H262">
            <v>0</v>
          </cell>
          <cell r="I262">
            <v>2023</v>
          </cell>
          <cell r="J262" t="str">
            <v>Actual</v>
          </cell>
        </row>
        <row r="263">
          <cell r="B263" t="str">
            <v>WARMEX</v>
          </cell>
          <cell r="C263">
            <v>31</v>
          </cell>
          <cell r="D263" t="str">
            <v>SGN G2</v>
          </cell>
          <cell r="E263" t="str">
            <v>Air</v>
          </cell>
          <cell r="F263" t="str">
            <v>DOC</v>
          </cell>
          <cell r="G263">
            <v>0</v>
          </cell>
          <cell r="H263">
            <v>0</v>
          </cell>
          <cell r="I263">
            <v>2023</v>
          </cell>
          <cell r="J263" t="str">
            <v>Actual</v>
          </cell>
        </row>
        <row r="264">
          <cell r="B264" t="str">
            <v>XIRGA</v>
          </cell>
          <cell r="C264">
            <v>31</v>
          </cell>
          <cell r="D264" t="str">
            <v>SGN G5</v>
          </cell>
          <cell r="E264" t="str">
            <v>Air</v>
          </cell>
          <cell r="F264" t="str">
            <v>DOC</v>
          </cell>
          <cell r="G264">
            <v>0</v>
          </cell>
          <cell r="H264">
            <v>0</v>
          </cell>
          <cell r="I264">
            <v>2023</v>
          </cell>
          <cell r="J264" t="str">
            <v>Actual</v>
          </cell>
        </row>
        <row r="265">
          <cell r="B265" t="str">
            <v>XWASO</v>
          </cell>
          <cell r="C265">
            <v>31</v>
          </cell>
          <cell r="D265" t="str">
            <v>SGN G2</v>
          </cell>
          <cell r="E265" t="str">
            <v>Air</v>
          </cell>
          <cell r="F265" t="str">
            <v>DOC</v>
          </cell>
          <cell r="G265">
            <v>0</v>
          </cell>
          <cell r="H265">
            <v>0</v>
          </cell>
          <cell r="I265">
            <v>2023</v>
          </cell>
          <cell r="J265" t="str">
            <v>Actual</v>
          </cell>
        </row>
        <row r="266">
          <cell r="B266" t="str">
            <v>AEO</v>
          </cell>
          <cell r="C266">
            <v>31</v>
          </cell>
          <cell r="D266" t="str">
            <v>SGN G3</v>
          </cell>
          <cell r="E266" t="str">
            <v>Air</v>
          </cell>
          <cell r="F266" t="str">
            <v>DOC</v>
          </cell>
          <cell r="G266">
            <v>3</v>
          </cell>
          <cell r="H266">
            <v>0</v>
          </cell>
          <cell r="I266">
            <v>2023</v>
          </cell>
          <cell r="J266" t="str">
            <v>Actual</v>
          </cell>
        </row>
        <row r="267">
          <cell r="B267" t="str">
            <v>AEOHK</v>
          </cell>
          <cell r="C267">
            <v>31</v>
          </cell>
          <cell r="D267" t="str">
            <v>SGN G3</v>
          </cell>
          <cell r="E267" t="str">
            <v>Air</v>
          </cell>
          <cell r="F267" t="str">
            <v>DOC</v>
          </cell>
          <cell r="G267">
            <v>0</v>
          </cell>
          <cell r="H267">
            <v>0</v>
          </cell>
          <cell r="I267">
            <v>2023</v>
          </cell>
          <cell r="J267" t="str">
            <v>Actual</v>
          </cell>
        </row>
        <row r="268">
          <cell r="B268" t="str">
            <v>AEOJP</v>
          </cell>
          <cell r="C268">
            <v>31</v>
          </cell>
          <cell r="D268" t="str">
            <v>SGN G3</v>
          </cell>
          <cell r="E268" t="str">
            <v>Air</v>
          </cell>
          <cell r="F268" t="str">
            <v>DOC</v>
          </cell>
          <cell r="G268">
            <v>0</v>
          </cell>
          <cell r="H268">
            <v>0</v>
          </cell>
          <cell r="I268">
            <v>2023</v>
          </cell>
          <cell r="J268" t="str">
            <v>Actual</v>
          </cell>
        </row>
        <row r="269">
          <cell r="B269" t="str">
            <v>AEOMEX</v>
          </cell>
          <cell r="C269">
            <v>31</v>
          </cell>
          <cell r="D269" t="str">
            <v>SGN G3</v>
          </cell>
          <cell r="E269" t="str">
            <v>Air</v>
          </cell>
          <cell r="F269" t="str">
            <v>DOC</v>
          </cell>
          <cell r="G269">
            <v>0</v>
          </cell>
          <cell r="H269">
            <v>0</v>
          </cell>
          <cell r="I269">
            <v>2023</v>
          </cell>
          <cell r="J269" t="str">
            <v>Actual</v>
          </cell>
        </row>
        <row r="270">
          <cell r="B270" t="str">
            <v>AEOMIX</v>
          </cell>
          <cell r="C270">
            <v>31</v>
          </cell>
          <cell r="D270" t="str">
            <v>SGN G3</v>
          </cell>
          <cell r="E270" t="str">
            <v>Air</v>
          </cell>
          <cell r="F270" t="str">
            <v>DOC</v>
          </cell>
          <cell r="G270">
            <v>0</v>
          </cell>
          <cell r="H270">
            <v>0</v>
          </cell>
          <cell r="I270">
            <v>2023</v>
          </cell>
          <cell r="J270" t="str">
            <v>Actual</v>
          </cell>
        </row>
        <row r="271">
          <cell r="B271" t="str">
            <v>AEOSHA</v>
          </cell>
          <cell r="C271">
            <v>31</v>
          </cell>
          <cell r="D271" t="str">
            <v>SGN G3</v>
          </cell>
          <cell r="E271" t="str">
            <v>Air</v>
          </cell>
          <cell r="F271" t="str">
            <v>DOC</v>
          </cell>
          <cell r="G271">
            <v>0</v>
          </cell>
          <cell r="H271">
            <v>0</v>
          </cell>
          <cell r="I271">
            <v>2023</v>
          </cell>
          <cell r="J271" t="str">
            <v>Actual</v>
          </cell>
        </row>
        <row r="272">
          <cell r="B272" t="str">
            <v>AGRON</v>
          </cell>
          <cell r="C272">
            <v>31</v>
          </cell>
          <cell r="D272" t="str">
            <v>SGN G3</v>
          </cell>
          <cell r="E272" t="str">
            <v>Air</v>
          </cell>
          <cell r="F272" t="str">
            <v>DOC</v>
          </cell>
          <cell r="G272">
            <v>0</v>
          </cell>
          <cell r="H272">
            <v>0</v>
          </cell>
          <cell r="I272">
            <v>2023</v>
          </cell>
          <cell r="J272" t="str">
            <v>Actual</v>
          </cell>
        </row>
        <row r="273">
          <cell r="B273" t="str">
            <v>BELL</v>
          </cell>
          <cell r="C273">
            <v>31</v>
          </cell>
          <cell r="D273" t="str">
            <v>SGN G3</v>
          </cell>
          <cell r="E273" t="str">
            <v>Air</v>
          </cell>
          <cell r="F273" t="str">
            <v>DOC</v>
          </cell>
          <cell r="G273">
            <v>0</v>
          </cell>
          <cell r="H273">
            <v>0</v>
          </cell>
          <cell r="I273">
            <v>2023</v>
          </cell>
          <cell r="J273" t="str">
            <v>Actual</v>
          </cell>
        </row>
        <row r="274">
          <cell r="B274" t="str">
            <v>BHBEJ</v>
          </cell>
          <cell r="C274">
            <v>31</v>
          </cell>
          <cell r="D274" t="str">
            <v>SGN G3</v>
          </cell>
          <cell r="E274" t="str">
            <v>Air</v>
          </cell>
          <cell r="F274" t="str">
            <v>DOC</v>
          </cell>
          <cell r="G274">
            <v>0</v>
          </cell>
          <cell r="H274">
            <v>0</v>
          </cell>
          <cell r="I274">
            <v>2023</v>
          </cell>
          <cell r="J274" t="str">
            <v>Actual</v>
          </cell>
        </row>
        <row r="275">
          <cell r="B275" t="str">
            <v>BPS</v>
          </cell>
          <cell r="C275">
            <v>31</v>
          </cell>
          <cell r="D275" t="str">
            <v>SGN G3</v>
          </cell>
          <cell r="E275" t="str">
            <v>Air</v>
          </cell>
          <cell r="F275" t="str">
            <v>DOC</v>
          </cell>
          <cell r="G275">
            <v>0</v>
          </cell>
          <cell r="H275">
            <v>0</v>
          </cell>
          <cell r="I275">
            <v>2023</v>
          </cell>
          <cell r="J275" t="str">
            <v>Actual</v>
          </cell>
        </row>
        <row r="276">
          <cell r="B276" t="str">
            <v>BPSH</v>
          </cell>
          <cell r="C276">
            <v>31</v>
          </cell>
          <cell r="D276" t="str">
            <v>SGN G3</v>
          </cell>
          <cell r="E276" t="str">
            <v>Air</v>
          </cell>
          <cell r="F276" t="str">
            <v>DOC</v>
          </cell>
          <cell r="G276">
            <v>0</v>
          </cell>
          <cell r="H276">
            <v>0</v>
          </cell>
          <cell r="I276">
            <v>2023</v>
          </cell>
          <cell r="J276" t="str">
            <v>Actual</v>
          </cell>
        </row>
        <row r="277">
          <cell r="B277" t="str">
            <v>BPSHCA</v>
          </cell>
          <cell r="C277">
            <v>31</v>
          </cell>
          <cell r="D277" t="str">
            <v>SGN G3</v>
          </cell>
          <cell r="E277" t="str">
            <v>Air</v>
          </cell>
          <cell r="F277" t="str">
            <v>DOC</v>
          </cell>
          <cell r="G277">
            <v>0</v>
          </cell>
          <cell r="H277">
            <v>0</v>
          </cell>
          <cell r="I277">
            <v>2023</v>
          </cell>
          <cell r="J277" t="str">
            <v>Actual</v>
          </cell>
        </row>
        <row r="278">
          <cell r="B278" t="str">
            <v>BPSHUB</v>
          </cell>
          <cell r="C278">
            <v>31</v>
          </cell>
          <cell r="D278" t="str">
            <v>SGN G3</v>
          </cell>
          <cell r="E278" t="str">
            <v>Air</v>
          </cell>
          <cell r="F278" t="str">
            <v>DOC</v>
          </cell>
          <cell r="G278">
            <v>0</v>
          </cell>
          <cell r="H278">
            <v>0</v>
          </cell>
          <cell r="I278">
            <v>2023</v>
          </cell>
          <cell r="J278" t="str">
            <v>Actual</v>
          </cell>
        </row>
        <row r="279">
          <cell r="B279" t="str">
            <v>BPSL</v>
          </cell>
          <cell r="C279">
            <v>31</v>
          </cell>
          <cell r="D279" t="str">
            <v>SGN G3</v>
          </cell>
          <cell r="E279" t="str">
            <v>Air</v>
          </cell>
          <cell r="F279" t="str">
            <v>DOC</v>
          </cell>
          <cell r="G279">
            <v>0</v>
          </cell>
          <cell r="H279">
            <v>0</v>
          </cell>
          <cell r="I279">
            <v>2023</v>
          </cell>
          <cell r="J279" t="str">
            <v>Actual</v>
          </cell>
        </row>
        <row r="280">
          <cell r="B280" t="str">
            <v>BRYLAN</v>
          </cell>
          <cell r="C280">
            <v>31</v>
          </cell>
          <cell r="D280" t="str">
            <v>SGN G3</v>
          </cell>
          <cell r="E280" t="str">
            <v>Air</v>
          </cell>
          <cell r="F280" t="str">
            <v>DOC</v>
          </cell>
          <cell r="G280">
            <v>0</v>
          </cell>
          <cell r="H280">
            <v>0</v>
          </cell>
          <cell r="I280">
            <v>2023</v>
          </cell>
          <cell r="J280" t="str">
            <v>Actual</v>
          </cell>
        </row>
        <row r="281">
          <cell r="B281" t="str">
            <v>CHEWY</v>
          </cell>
          <cell r="C281">
            <v>31</v>
          </cell>
          <cell r="D281" t="str">
            <v>SGN G3</v>
          </cell>
          <cell r="E281" t="str">
            <v>Air</v>
          </cell>
          <cell r="F281" t="str">
            <v>DOC</v>
          </cell>
          <cell r="G281">
            <v>0</v>
          </cell>
          <cell r="H281">
            <v>0</v>
          </cell>
          <cell r="I281">
            <v>2023</v>
          </cell>
          <cell r="J281" t="str">
            <v>Actual</v>
          </cell>
        </row>
        <row r="282">
          <cell r="B282" t="str">
            <v>CLUSH</v>
          </cell>
          <cell r="C282">
            <v>31</v>
          </cell>
          <cell r="D282" t="str">
            <v>SGN G3</v>
          </cell>
          <cell r="E282" t="str">
            <v>Air</v>
          </cell>
          <cell r="F282" t="str">
            <v>DOC</v>
          </cell>
          <cell r="G282">
            <v>0</v>
          </cell>
          <cell r="H282">
            <v>0</v>
          </cell>
          <cell r="I282">
            <v>2023</v>
          </cell>
          <cell r="J282" t="str">
            <v>Actual</v>
          </cell>
        </row>
        <row r="283">
          <cell r="B283" t="str">
            <v>DEICH</v>
          </cell>
          <cell r="C283">
            <v>31</v>
          </cell>
          <cell r="D283" t="str">
            <v>SGN G3</v>
          </cell>
          <cell r="E283" t="str">
            <v>Air</v>
          </cell>
          <cell r="F283" t="str">
            <v>DOC</v>
          </cell>
          <cell r="G283">
            <v>0</v>
          </cell>
          <cell r="H283">
            <v>0</v>
          </cell>
          <cell r="I283">
            <v>2023</v>
          </cell>
          <cell r="J283" t="str">
            <v>Actual</v>
          </cell>
        </row>
        <row r="284">
          <cell r="B284" t="str">
            <v>DEICUK</v>
          </cell>
          <cell r="C284">
            <v>31</v>
          </cell>
          <cell r="D284" t="str">
            <v>SGN G3</v>
          </cell>
          <cell r="E284" t="str">
            <v>Air</v>
          </cell>
          <cell r="F284" t="str">
            <v>DOC</v>
          </cell>
          <cell r="G284">
            <v>0</v>
          </cell>
          <cell r="H284">
            <v>0</v>
          </cell>
          <cell r="I284">
            <v>2023</v>
          </cell>
          <cell r="J284" t="str">
            <v>Actual</v>
          </cell>
        </row>
        <row r="285">
          <cell r="B285" t="str">
            <v>DEMO</v>
          </cell>
          <cell r="C285">
            <v>31</v>
          </cell>
          <cell r="D285" t="str">
            <v>SGN G3</v>
          </cell>
          <cell r="E285" t="str">
            <v>Air</v>
          </cell>
          <cell r="F285" t="str">
            <v>DOC</v>
          </cell>
          <cell r="G285">
            <v>0</v>
          </cell>
          <cell r="H285">
            <v>0</v>
          </cell>
          <cell r="I285">
            <v>2023</v>
          </cell>
          <cell r="J285" t="str">
            <v>Actual</v>
          </cell>
        </row>
        <row r="286">
          <cell r="B286" t="str">
            <v>EDDIEB</v>
          </cell>
          <cell r="C286">
            <v>31</v>
          </cell>
          <cell r="D286" t="str">
            <v>SGN G3</v>
          </cell>
          <cell r="E286" t="str">
            <v>Air</v>
          </cell>
          <cell r="F286" t="str">
            <v>DOC</v>
          </cell>
          <cell r="G286">
            <v>0</v>
          </cell>
          <cell r="H286">
            <v>0</v>
          </cell>
          <cell r="I286">
            <v>2023</v>
          </cell>
          <cell r="J286" t="str">
            <v>Actual</v>
          </cell>
        </row>
        <row r="287">
          <cell r="B287" t="str">
            <v>EMCOLS</v>
          </cell>
          <cell r="C287">
            <v>31</v>
          </cell>
          <cell r="D287" t="str">
            <v>SGN G3</v>
          </cell>
          <cell r="E287" t="str">
            <v>Air</v>
          </cell>
          <cell r="F287" t="str">
            <v>DOC</v>
          </cell>
          <cell r="G287">
            <v>0</v>
          </cell>
          <cell r="H287">
            <v>0</v>
          </cell>
          <cell r="I287">
            <v>2023</v>
          </cell>
          <cell r="J287" t="str">
            <v>Actual</v>
          </cell>
        </row>
        <row r="288">
          <cell r="B288" t="str">
            <v>ENGRS</v>
          </cell>
          <cell r="C288">
            <v>31</v>
          </cell>
          <cell r="D288" t="str">
            <v>SGN G3</v>
          </cell>
          <cell r="E288" t="str">
            <v>Air</v>
          </cell>
          <cell r="F288" t="str">
            <v>DOC</v>
          </cell>
          <cell r="G288">
            <v>0</v>
          </cell>
          <cell r="H288">
            <v>0</v>
          </cell>
          <cell r="I288">
            <v>2023</v>
          </cell>
          <cell r="J288" t="str">
            <v>Actual</v>
          </cell>
        </row>
        <row r="289">
          <cell r="B289" t="str">
            <v>ENSHOE</v>
          </cell>
          <cell r="C289">
            <v>31</v>
          </cell>
          <cell r="D289" t="str">
            <v>SGN G3</v>
          </cell>
          <cell r="E289" t="str">
            <v>Air</v>
          </cell>
          <cell r="F289" t="str">
            <v>DOC</v>
          </cell>
          <cell r="G289">
            <v>0</v>
          </cell>
          <cell r="H289">
            <v>0</v>
          </cell>
          <cell r="I289">
            <v>2023</v>
          </cell>
          <cell r="J289" t="str">
            <v>Actual</v>
          </cell>
        </row>
        <row r="290">
          <cell r="B290" t="str">
            <v>ENSPOR</v>
          </cell>
          <cell r="C290">
            <v>31</v>
          </cell>
          <cell r="D290" t="str">
            <v>SGN G3</v>
          </cell>
          <cell r="E290" t="str">
            <v>Air</v>
          </cell>
          <cell r="F290" t="str">
            <v>DOC</v>
          </cell>
          <cell r="G290">
            <v>0</v>
          </cell>
          <cell r="H290">
            <v>0</v>
          </cell>
          <cell r="I290">
            <v>2023</v>
          </cell>
          <cell r="J290" t="str">
            <v>Actual</v>
          </cell>
        </row>
        <row r="291">
          <cell r="B291" t="str">
            <v>ESPRIT</v>
          </cell>
          <cell r="C291">
            <v>31</v>
          </cell>
          <cell r="D291" t="str">
            <v>SGN G3</v>
          </cell>
          <cell r="E291" t="str">
            <v>Air</v>
          </cell>
          <cell r="F291" t="str">
            <v>DOC</v>
          </cell>
          <cell r="G291">
            <v>0</v>
          </cell>
          <cell r="H291">
            <v>0</v>
          </cell>
          <cell r="I291">
            <v>2023</v>
          </cell>
          <cell r="J291" t="str">
            <v>Actual</v>
          </cell>
        </row>
        <row r="292">
          <cell r="B292" t="str">
            <v>FOOTCA</v>
          </cell>
          <cell r="C292">
            <v>31</v>
          </cell>
          <cell r="D292" t="str">
            <v>SGN G3</v>
          </cell>
          <cell r="E292" t="str">
            <v>Air</v>
          </cell>
          <cell r="F292" t="str">
            <v>DOC</v>
          </cell>
          <cell r="G292">
            <v>0</v>
          </cell>
          <cell r="H292">
            <v>0</v>
          </cell>
          <cell r="I292">
            <v>2023</v>
          </cell>
          <cell r="J292" t="str">
            <v>Actual</v>
          </cell>
        </row>
        <row r="293">
          <cell r="B293" t="str">
            <v>FOOTRT</v>
          </cell>
          <cell r="C293">
            <v>31</v>
          </cell>
          <cell r="D293" t="str">
            <v>SGN G3</v>
          </cell>
          <cell r="E293" t="str">
            <v>Air</v>
          </cell>
          <cell r="F293" t="str">
            <v>DOC</v>
          </cell>
          <cell r="G293">
            <v>0</v>
          </cell>
          <cell r="H293">
            <v>0</v>
          </cell>
          <cell r="I293">
            <v>2023</v>
          </cell>
          <cell r="J293" t="str">
            <v>Actual</v>
          </cell>
        </row>
        <row r="294">
          <cell r="B294" t="str">
            <v>FOOTTE</v>
          </cell>
          <cell r="C294">
            <v>31</v>
          </cell>
          <cell r="D294" t="str">
            <v>SGN G3</v>
          </cell>
          <cell r="E294" t="str">
            <v>Air</v>
          </cell>
          <cell r="F294" t="str">
            <v>DOC</v>
          </cell>
          <cell r="G294">
            <v>0</v>
          </cell>
          <cell r="H294">
            <v>0</v>
          </cell>
          <cell r="I294">
            <v>2023</v>
          </cell>
          <cell r="J294" t="str">
            <v>Actual</v>
          </cell>
        </row>
        <row r="295">
          <cell r="B295" t="str">
            <v>GORE</v>
          </cell>
          <cell r="C295">
            <v>31</v>
          </cell>
          <cell r="D295" t="str">
            <v>SGN G3</v>
          </cell>
          <cell r="E295" t="str">
            <v>Air</v>
          </cell>
          <cell r="F295" t="str">
            <v>DOC</v>
          </cell>
          <cell r="G295">
            <v>0</v>
          </cell>
          <cell r="H295">
            <v>0</v>
          </cell>
          <cell r="I295">
            <v>2023</v>
          </cell>
          <cell r="J295" t="str">
            <v>Actual</v>
          </cell>
        </row>
        <row r="296">
          <cell r="B296" t="str">
            <v>HAGGAR</v>
          </cell>
          <cell r="C296">
            <v>31</v>
          </cell>
          <cell r="D296" t="str">
            <v>SGN G3</v>
          </cell>
          <cell r="E296" t="str">
            <v>Air</v>
          </cell>
          <cell r="F296" t="str">
            <v>DOC</v>
          </cell>
          <cell r="G296">
            <v>0</v>
          </cell>
          <cell r="H296">
            <v>0</v>
          </cell>
          <cell r="I296">
            <v>2023</v>
          </cell>
          <cell r="J296" t="str">
            <v>Actual</v>
          </cell>
        </row>
        <row r="297">
          <cell r="B297" t="str">
            <v>HBIRAW</v>
          </cell>
          <cell r="C297">
            <v>31</v>
          </cell>
          <cell r="D297" t="str">
            <v>SGN G3</v>
          </cell>
          <cell r="E297" t="str">
            <v>Air</v>
          </cell>
          <cell r="F297" t="str">
            <v>DOC</v>
          </cell>
          <cell r="G297">
            <v>0</v>
          </cell>
          <cell r="H297">
            <v>0</v>
          </cell>
          <cell r="I297">
            <v>2023</v>
          </cell>
          <cell r="J297" t="str">
            <v>Actual</v>
          </cell>
        </row>
        <row r="298">
          <cell r="B298" t="str">
            <v>HUNK</v>
          </cell>
          <cell r="C298">
            <v>31</v>
          </cell>
          <cell r="D298" t="str">
            <v>SGN G3</v>
          </cell>
          <cell r="E298" t="str">
            <v>Air</v>
          </cell>
          <cell r="F298" t="str">
            <v>DOC</v>
          </cell>
          <cell r="G298">
            <v>0</v>
          </cell>
          <cell r="H298">
            <v>0</v>
          </cell>
          <cell r="I298">
            <v>2023</v>
          </cell>
          <cell r="J298" t="str">
            <v>Actual</v>
          </cell>
        </row>
        <row r="299">
          <cell r="B299" t="str">
            <v>MYSHOE</v>
          </cell>
          <cell r="C299">
            <v>31</v>
          </cell>
          <cell r="D299" t="str">
            <v>SGN G3</v>
          </cell>
          <cell r="E299" t="str">
            <v>Air</v>
          </cell>
          <cell r="F299" t="str">
            <v>DOC</v>
          </cell>
          <cell r="G299">
            <v>0</v>
          </cell>
          <cell r="H299">
            <v>0</v>
          </cell>
          <cell r="I299">
            <v>2023</v>
          </cell>
          <cell r="J299" t="str">
            <v>Actual</v>
          </cell>
        </row>
        <row r="300">
          <cell r="B300" t="str">
            <v>OFWO</v>
          </cell>
          <cell r="C300">
            <v>31</v>
          </cell>
          <cell r="D300" t="str">
            <v>SGN G3</v>
          </cell>
          <cell r="E300" t="str">
            <v>Air</v>
          </cell>
          <cell r="F300" t="str">
            <v>DOC</v>
          </cell>
          <cell r="G300">
            <v>0</v>
          </cell>
          <cell r="H300">
            <v>0</v>
          </cell>
          <cell r="I300">
            <v>2023</v>
          </cell>
          <cell r="J300" t="str">
            <v>Actual</v>
          </cell>
        </row>
        <row r="301">
          <cell r="B301" t="str">
            <v>PESPO</v>
          </cell>
          <cell r="C301">
            <v>31</v>
          </cell>
          <cell r="D301" t="str">
            <v>SGN G3</v>
          </cell>
          <cell r="E301" t="str">
            <v>Air</v>
          </cell>
          <cell r="F301" t="str">
            <v>DOC</v>
          </cell>
          <cell r="G301">
            <v>0</v>
          </cell>
          <cell r="H301">
            <v>0</v>
          </cell>
          <cell r="I301">
            <v>2023</v>
          </cell>
          <cell r="J301" t="str">
            <v>Actual</v>
          </cell>
        </row>
        <row r="302">
          <cell r="B302" t="str">
            <v>RACK</v>
          </cell>
          <cell r="C302">
            <v>31</v>
          </cell>
          <cell r="D302" t="str">
            <v>SGN G3</v>
          </cell>
          <cell r="E302" t="str">
            <v>Air</v>
          </cell>
          <cell r="F302" t="str">
            <v>DOC</v>
          </cell>
          <cell r="G302">
            <v>0</v>
          </cell>
          <cell r="H302">
            <v>0</v>
          </cell>
          <cell r="I302">
            <v>2023</v>
          </cell>
          <cell r="J302" t="str">
            <v>Actual</v>
          </cell>
        </row>
        <row r="303">
          <cell r="B303" t="str">
            <v>RH</v>
          </cell>
          <cell r="C303">
            <v>31</v>
          </cell>
          <cell r="D303" t="str">
            <v>SGN G3</v>
          </cell>
          <cell r="E303" t="str">
            <v>Air</v>
          </cell>
          <cell r="F303" t="str">
            <v>DOC</v>
          </cell>
          <cell r="G303">
            <v>0</v>
          </cell>
          <cell r="H303">
            <v>0</v>
          </cell>
          <cell r="I303">
            <v>2023</v>
          </cell>
          <cell r="J303" t="str">
            <v>Actual</v>
          </cell>
        </row>
        <row r="304">
          <cell r="B304" t="str">
            <v>RSGC</v>
          </cell>
          <cell r="C304">
            <v>31</v>
          </cell>
          <cell r="D304" t="str">
            <v>SGN G3</v>
          </cell>
          <cell r="E304" t="str">
            <v>Air</v>
          </cell>
          <cell r="F304" t="str">
            <v>DOC</v>
          </cell>
          <cell r="G304">
            <v>0</v>
          </cell>
          <cell r="H304">
            <v>0</v>
          </cell>
          <cell r="I304">
            <v>2023</v>
          </cell>
          <cell r="J304" t="str">
            <v>Actual</v>
          </cell>
        </row>
        <row r="305">
          <cell r="B305" t="str">
            <v>SPST</v>
          </cell>
          <cell r="C305">
            <v>31</v>
          </cell>
          <cell r="D305" t="str">
            <v>SGN G3</v>
          </cell>
          <cell r="E305" t="str">
            <v>Air</v>
          </cell>
          <cell r="F305" t="str">
            <v>DOC</v>
          </cell>
          <cell r="G305">
            <v>0</v>
          </cell>
          <cell r="H305">
            <v>0</v>
          </cell>
          <cell r="I305">
            <v>2023</v>
          </cell>
          <cell r="J305" t="str">
            <v>Actual</v>
          </cell>
        </row>
        <row r="306">
          <cell r="B306" t="str">
            <v>TKMAXX</v>
          </cell>
          <cell r="C306">
            <v>31</v>
          </cell>
          <cell r="D306" t="str">
            <v>SGN G3</v>
          </cell>
          <cell r="E306" t="str">
            <v>Air</v>
          </cell>
          <cell r="F306" t="str">
            <v>DOC</v>
          </cell>
          <cell r="G306">
            <v>0</v>
          </cell>
          <cell r="H306">
            <v>0</v>
          </cell>
          <cell r="I306">
            <v>2023</v>
          </cell>
          <cell r="J306" t="str">
            <v>Actual</v>
          </cell>
        </row>
        <row r="307">
          <cell r="B307" t="str">
            <v>TOTES</v>
          </cell>
          <cell r="C307">
            <v>31</v>
          </cell>
          <cell r="D307" t="str">
            <v>SGN G3</v>
          </cell>
          <cell r="E307" t="str">
            <v>Air</v>
          </cell>
          <cell r="F307" t="str">
            <v>DOC</v>
          </cell>
          <cell r="G307">
            <v>0</v>
          </cell>
          <cell r="H307">
            <v>0</v>
          </cell>
          <cell r="I307">
            <v>2023</v>
          </cell>
          <cell r="J307" t="str">
            <v>Actual</v>
          </cell>
        </row>
        <row r="308">
          <cell r="B308" t="str">
            <v>URBAN</v>
          </cell>
          <cell r="C308">
            <v>31</v>
          </cell>
          <cell r="D308" t="str">
            <v>SGN G3</v>
          </cell>
          <cell r="E308" t="str">
            <v>Air</v>
          </cell>
          <cell r="F308" t="str">
            <v>DOC</v>
          </cell>
          <cell r="G308">
            <v>0</v>
          </cell>
          <cell r="H308">
            <v>0</v>
          </cell>
          <cell r="I308">
            <v>2023</v>
          </cell>
          <cell r="J308" t="str">
            <v>Actual</v>
          </cell>
        </row>
        <row r="309">
          <cell r="B309" t="str">
            <v>VANHA</v>
          </cell>
          <cell r="C309">
            <v>31</v>
          </cell>
          <cell r="D309" t="str">
            <v>SGN G3</v>
          </cell>
          <cell r="E309" t="str">
            <v>Air</v>
          </cell>
          <cell r="F309" t="str">
            <v>DOC</v>
          </cell>
          <cell r="G309">
            <v>0</v>
          </cell>
          <cell r="H309">
            <v>0</v>
          </cell>
          <cell r="I309">
            <v>2023</v>
          </cell>
          <cell r="J309" t="str">
            <v>Actual</v>
          </cell>
        </row>
        <row r="310">
          <cell r="B310" t="str">
            <v>WYNBRG</v>
          </cell>
          <cell r="C310">
            <v>31</v>
          </cell>
          <cell r="D310" t="str">
            <v>SGN G3</v>
          </cell>
          <cell r="E310" t="str">
            <v>Air</v>
          </cell>
          <cell r="F310" t="str">
            <v>DOC</v>
          </cell>
          <cell r="G310">
            <v>0</v>
          </cell>
          <cell r="H310">
            <v>0</v>
          </cell>
          <cell r="I310">
            <v>2023</v>
          </cell>
          <cell r="J310" t="str">
            <v>Actual</v>
          </cell>
        </row>
        <row r="311">
          <cell r="B311" t="str">
            <v>XSCIN</v>
          </cell>
          <cell r="C311">
            <v>31</v>
          </cell>
          <cell r="D311" t="str">
            <v>SGN G3</v>
          </cell>
          <cell r="E311" t="str">
            <v>Air</v>
          </cell>
          <cell r="F311" t="str">
            <v>DOC</v>
          </cell>
          <cell r="G311">
            <v>0</v>
          </cell>
          <cell r="H311">
            <v>0</v>
          </cell>
          <cell r="I311">
            <v>2023</v>
          </cell>
          <cell r="J311" t="str">
            <v>Actual</v>
          </cell>
        </row>
        <row r="312">
          <cell r="B312" t="str">
            <v>ALLM</v>
          </cell>
          <cell r="C312">
            <v>31</v>
          </cell>
          <cell r="D312" t="str">
            <v>SGN G4</v>
          </cell>
          <cell r="E312" t="str">
            <v>Air</v>
          </cell>
          <cell r="F312" t="str">
            <v>DOC</v>
          </cell>
          <cell r="G312">
            <v>0</v>
          </cell>
          <cell r="H312">
            <v>0</v>
          </cell>
          <cell r="I312">
            <v>2023</v>
          </cell>
          <cell r="J312" t="str">
            <v>Actual</v>
          </cell>
        </row>
        <row r="313">
          <cell r="B313" t="str">
            <v>BOSE</v>
          </cell>
          <cell r="C313">
            <v>31</v>
          </cell>
          <cell r="D313" t="str">
            <v>SGN G4</v>
          </cell>
          <cell r="E313" t="str">
            <v>Air</v>
          </cell>
          <cell r="F313" t="str">
            <v>DOC</v>
          </cell>
          <cell r="G313">
            <v>0</v>
          </cell>
          <cell r="H313">
            <v>0</v>
          </cell>
          <cell r="I313">
            <v>2023</v>
          </cell>
          <cell r="J313" t="str">
            <v>Actual</v>
          </cell>
        </row>
        <row r="314">
          <cell r="B314" t="str">
            <v>CKACEU</v>
          </cell>
          <cell r="C314">
            <v>31</v>
          </cell>
          <cell r="D314" t="str">
            <v>SGN G4</v>
          </cell>
          <cell r="E314" t="str">
            <v>Air</v>
          </cell>
          <cell r="F314" t="str">
            <v>DOC</v>
          </cell>
          <cell r="G314">
            <v>0</v>
          </cell>
          <cell r="H314">
            <v>0</v>
          </cell>
          <cell r="I314">
            <v>2023</v>
          </cell>
          <cell r="J314" t="str">
            <v>Actual</v>
          </cell>
        </row>
        <row r="315">
          <cell r="B315" t="str">
            <v>CKFWEU</v>
          </cell>
          <cell r="C315">
            <v>31</v>
          </cell>
          <cell r="D315" t="str">
            <v>SGN G4</v>
          </cell>
          <cell r="E315" t="str">
            <v>Air</v>
          </cell>
          <cell r="F315" t="str">
            <v>DOC</v>
          </cell>
          <cell r="G315">
            <v>0</v>
          </cell>
          <cell r="H315">
            <v>0</v>
          </cell>
          <cell r="I315">
            <v>2023</v>
          </cell>
          <cell r="J315" t="str">
            <v>Actual</v>
          </cell>
        </row>
        <row r="316">
          <cell r="B316" t="str">
            <v>CKJEEU</v>
          </cell>
          <cell r="C316">
            <v>31</v>
          </cell>
          <cell r="D316" t="str">
            <v>SGN G4</v>
          </cell>
          <cell r="E316" t="str">
            <v>Air</v>
          </cell>
          <cell r="F316" t="str">
            <v>DOC</v>
          </cell>
          <cell r="G316">
            <v>0</v>
          </cell>
          <cell r="H316">
            <v>0</v>
          </cell>
          <cell r="I316">
            <v>2023</v>
          </cell>
          <cell r="J316" t="str">
            <v>Actual</v>
          </cell>
        </row>
        <row r="317">
          <cell r="B317" t="str">
            <v>CKMSEU</v>
          </cell>
          <cell r="C317">
            <v>31</v>
          </cell>
          <cell r="D317" t="str">
            <v>SGN G4</v>
          </cell>
          <cell r="E317" t="str">
            <v>Air</v>
          </cell>
          <cell r="F317" t="str">
            <v>DOC</v>
          </cell>
          <cell r="G317">
            <v>0</v>
          </cell>
          <cell r="H317">
            <v>0</v>
          </cell>
          <cell r="I317">
            <v>2023</v>
          </cell>
          <cell r="J317" t="str">
            <v>Actual</v>
          </cell>
        </row>
        <row r="318">
          <cell r="B318" t="str">
            <v>CKPFEU</v>
          </cell>
          <cell r="C318">
            <v>31</v>
          </cell>
          <cell r="D318" t="str">
            <v>SGN G4</v>
          </cell>
          <cell r="E318" t="str">
            <v>Air</v>
          </cell>
          <cell r="F318" t="str">
            <v>DOC</v>
          </cell>
          <cell r="G318">
            <v>0</v>
          </cell>
          <cell r="H318">
            <v>0</v>
          </cell>
          <cell r="I318">
            <v>2023</v>
          </cell>
          <cell r="J318" t="str">
            <v>Actual</v>
          </cell>
        </row>
        <row r="319">
          <cell r="B319" t="str">
            <v>CKRTEU</v>
          </cell>
          <cell r="C319">
            <v>31</v>
          </cell>
          <cell r="D319" t="str">
            <v>SGN G4</v>
          </cell>
          <cell r="E319" t="str">
            <v>Air</v>
          </cell>
          <cell r="F319" t="str">
            <v>DOC</v>
          </cell>
          <cell r="G319">
            <v>0</v>
          </cell>
          <cell r="H319">
            <v>0</v>
          </cell>
          <cell r="I319">
            <v>2023</v>
          </cell>
          <cell r="J319" t="str">
            <v>Actual</v>
          </cell>
        </row>
        <row r="320">
          <cell r="B320" t="str">
            <v>CKSWEU</v>
          </cell>
          <cell r="C320">
            <v>31</v>
          </cell>
          <cell r="D320" t="str">
            <v>SGN G4</v>
          </cell>
          <cell r="E320" t="str">
            <v>Air</v>
          </cell>
          <cell r="F320" t="str">
            <v>DOC</v>
          </cell>
          <cell r="G320">
            <v>0</v>
          </cell>
          <cell r="H320">
            <v>0</v>
          </cell>
          <cell r="I320">
            <v>2023</v>
          </cell>
          <cell r="J320" t="str">
            <v>Actual</v>
          </cell>
        </row>
        <row r="321">
          <cell r="B321" t="str">
            <v>DICKS</v>
          </cell>
          <cell r="C321">
            <v>31</v>
          </cell>
          <cell r="D321" t="str">
            <v>SGN G4</v>
          </cell>
          <cell r="E321" t="str">
            <v>Air</v>
          </cell>
          <cell r="F321" t="str">
            <v>DOC</v>
          </cell>
          <cell r="G321">
            <v>0</v>
          </cell>
          <cell r="H321">
            <v>0</v>
          </cell>
          <cell r="I321">
            <v>2023</v>
          </cell>
          <cell r="J321" t="str">
            <v>Actual</v>
          </cell>
        </row>
        <row r="322">
          <cell r="B322" t="str">
            <v>ELDOR</v>
          </cell>
          <cell r="C322">
            <v>31</v>
          </cell>
          <cell r="D322" t="str">
            <v>SGN G4</v>
          </cell>
          <cell r="E322" t="str">
            <v>Air</v>
          </cell>
          <cell r="F322" t="str">
            <v>DOC</v>
          </cell>
          <cell r="G322">
            <v>0</v>
          </cell>
          <cell r="H322">
            <v>0</v>
          </cell>
          <cell r="I322">
            <v>2023</v>
          </cell>
          <cell r="J322" t="str">
            <v>Actual</v>
          </cell>
        </row>
        <row r="323">
          <cell r="B323" t="str">
            <v>GAP</v>
          </cell>
          <cell r="C323">
            <v>31</v>
          </cell>
          <cell r="D323" t="str">
            <v>SGN G4</v>
          </cell>
          <cell r="E323" t="str">
            <v>Air</v>
          </cell>
          <cell r="F323" t="str">
            <v>DOC</v>
          </cell>
          <cell r="G323">
            <v>0</v>
          </cell>
          <cell r="H323">
            <v>0</v>
          </cell>
          <cell r="I323">
            <v>2023</v>
          </cell>
          <cell r="J323" t="str">
            <v>Actual</v>
          </cell>
        </row>
        <row r="324">
          <cell r="B324" t="str">
            <v>IMAGE</v>
          </cell>
          <cell r="C324">
            <v>31</v>
          </cell>
          <cell r="D324" t="str">
            <v>SGN G4</v>
          </cell>
          <cell r="E324" t="str">
            <v>Air</v>
          </cell>
          <cell r="F324" t="str">
            <v>DOC</v>
          </cell>
          <cell r="G324">
            <v>0</v>
          </cell>
          <cell r="H324">
            <v>0</v>
          </cell>
          <cell r="I324">
            <v>2023</v>
          </cell>
          <cell r="J324" t="str">
            <v>Actual</v>
          </cell>
        </row>
        <row r="325">
          <cell r="B325" t="str">
            <v>ITGM</v>
          </cell>
          <cell r="C325">
            <v>31</v>
          </cell>
          <cell r="D325" t="str">
            <v>SGN G4</v>
          </cell>
          <cell r="E325" t="str">
            <v>Air</v>
          </cell>
          <cell r="F325" t="str">
            <v>DOC</v>
          </cell>
          <cell r="G325">
            <v>0</v>
          </cell>
          <cell r="H325">
            <v>0</v>
          </cell>
          <cell r="I325">
            <v>2023</v>
          </cell>
          <cell r="J325" t="str">
            <v>Actual</v>
          </cell>
        </row>
        <row r="326">
          <cell r="B326" t="str">
            <v>OBIITA</v>
          </cell>
          <cell r="C326">
            <v>31</v>
          </cell>
          <cell r="D326" t="str">
            <v>SGN G4</v>
          </cell>
          <cell r="E326" t="str">
            <v>Air</v>
          </cell>
          <cell r="F326" t="str">
            <v>DOC</v>
          </cell>
          <cell r="G326">
            <v>0</v>
          </cell>
          <cell r="H326">
            <v>0</v>
          </cell>
          <cell r="I326">
            <v>2023</v>
          </cell>
          <cell r="J326" t="str">
            <v>Actual</v>
          </cell>
        </row>
        <row r="327">
          <cell r="B327" t="str">
            <v>OBIPOL</v>
          </cell>
          <cell r="C327">
            <v>31</v>
          </cell>
          <cell r="D327" t="str">
            <v>SGN G4</v>
          </cell>
          <cell r="E327" t="str">
            <v>Air</v>
          </cell>
          <cell r="F327" t="str">
            <v>DOC</v>
          </cell>
          <cell r="G327">
            <v>0</v>
          </cell>
          <cell r="H327">
            <v>0</v>
          </cell>
          <cell r="I327">
            <v>2023</v>
          </cell>
          <cell r="J327" t="str">
            <v>Actual</v>
          </cell>
        </row>
        <row r="328">
          <cell r="B328" t="str">
            <v>OUTDOR</v>
          </cell>
          <cell r="C328">
            <v>31</v>
          </cell>
          <cell r="D328" t="str">
            <v>SGN G4</v>
          </cell>
          <cell r="E328" t="str">
            <v>Air</v>
          </cell>
          <cell r="F328" t="str">
            <v>DOC</v>
          </cell>
          <cell r="G328">
            <v>0</v>
          </cell>
          <cell r="H328">
            <v>0</v>
          </cell>
          <cell r="I328">
            <v>2023</v>
          </cell>
          <cell r="J328" t="str">
            <v>Actual</v>
          </cell>
        </row>
        <row r="329">
          <cell r="B329" t="str">
            <v>PACSUN</v>
          </cell>
          <cell r="C329">
            <v>31</v>
          </cell>
          <cell r="D329" t="str">
            <v>SGN G4</v>
          </cell>
          <cell r="E329" t="str">
            <v>Air</v>
          </cell>
          <cell r="F329" t="str">
            <v>DOC</v>
          </cell>
          <cell r="G329">
            <v>0</v>
          </cell>
          <cell r="H329">
            <v>0</v>
          </cell>
          <cell r="I329">
            <v>2023</v>
          </cell>
          <cell r="J329" t="str">
            <v>Actual</v>
          </cell>
        </row>
        <row r="330">
          <cell r="B330" t="str">
            <v>RIPC</v>
          </cell>
          <cell r="C330">
            <v>31</v>
          </cell>
          <cell r="D330" t="str">
            <v>SGN G4</v>
          </cell>
          <cell r="E330" t="str">
            <v>Air</v>
          </cell>
          <cell r="F330" t="str">
            <v>DOC</v>
          </cell>
          <cell r="G330">
            <v>0</v>
          </cell>
          <cell r="H330">
            <v>0</v>
          </cell>
          <cell r="I330">
            <v>2023</v>
          </cell>
          <cell r="J330" t="str">
            <v>Actual</v>
          </cell>
        </row>
        <row r="331">
          <cell r="B331" t="str">
            <v>RIPP</v>
          </cell>
          <cell r="C331">
            <v>31</v>
          </cell>
          <cell r="D331" t="str">
            <v>SGN G4</v>
          </cell>
          <cell r="E331" t="str">
            <v>Air</v>
          </cell>
          <cell r="F331" t="str">
            <v>DOC</v>
          </cell>
          <cell r="G331">
            <v>0</v>
          </cell>
          <cell r="H331">
            <v>0</v>
          </cell>
          <cell r="I331">
            <v>2023</v>
          </cell>
          <cell r="J331" t="str">
            <v>Actual</v>
          </cell>
        </row>
        <row r="332">
          <cell r="B332" t="str">
            <v>SPENCR</v>
          </cell>
          <cell r="C332">
            <v>31</v>
          </cell>
          <cell r="D332" t="str">
            <v>SGN G4</v>
          </cell>
          <cell r="E332" t="str">
            <v>Air</v>
          </cell>
          <cell r="F332" t="str">
            <v>DOC</v>
          </cell>
          <cell r="G332">
            <v>0</v>
          </cell>
          <cell r="H332">
            <v>0</v>
          </cell>
          <cell r="I332">
            <v>2023</v>
          </cell>
          <cell r="J332" t="str">
            <v>Actual</v>
          </cell>
        </row>
        <row r="333">
          <cell r="B333" t="str">
            <v>TOMBOD</v>
          </cell>
          <cell r="C333">
            <v>31</v>
          </cell>
          <cell r="D333" t="str">
            <v>SGN G4</v>
          </cell>
          <cell r="E333" t="str">
            <v>Air</v>
          </cell>
          <cell r="F333" t="str">
            <v>DOC</v>
          </cell>
          <cell r="G333">
            <v>0</v>
          </cell>
          <cell r="H333">
            <v>0</v>
          </cell>
          <cell r="I333">
            <v>2023</v>
          </cell>
          <cell r="J333" t="str">
            <v>Actual</v>
          </cell>
        </row>
        <row r="334">
          <cell r="B334" t="str">
            <v>TOMFTW</v>
          </cell>
          <cell r="C334">
            <v>31</v>
          </cell>
          <cell r="D334" t="str">
            <v>SGN G4</v>
          </cell>
          <cell r="E334" t="str">
            <v>Air</v>
          </cell>
          <cell r="F334" t="str">
            <v>DOC</v>
          </cell>
          <cell r="G334">
            <v>0</v>
          </cell>
          <cell r="H334">
            <v>0</v>
          </cell>
          <cell r="I334">
            <v>2023</v>
          </cell>
          <cell r="J334" t="str">
            <v>Actual</v>
          </cell>
        </row>
        <row r="335">
          <cell r="B335" t="str">
            <v>TOMHAN</v>
          </cell>
          <cell r="C335">
            <v>31</v>
          </cell>
          <cell r="D335" t="str">
            <v>SGN G4</v>
          </cell>
          <cell r="E335" t="str">
            <v>Air</v>
          </cell>
          <cell r="F335" t="str">
            <v>DOC</v>
          </cell>
          <cell r="G335">
            <v>0</v>
          </cell>
          <cell r="H335">
            <v>0</v>
          </cell>
          <cell r="I335">
            <v>2023</v>
          </cell>
          <cell r="J335" t="str">
            <v>Actual</v>
          </cell>
        </row>
        <row r="336">
          <cell r="B336" t="str">
            <v>TOMJEU</v>
          </cell>
          <cell r="C336">
            <v>31</v>
          </cell>
          <cell r="D336" t="str">
            <v>SGN G4</v>
          </cell>
          <cell r="E336" t="str">
            <v>Air</v>
          </cell>
          <cell r="F336" t="str">
            <v>DOC</v>
          </cell>
          <cell r="G336">
            <v>0</v>
          </cell>
          <cell r="H336">
            <v>0</v>
          </cell>
          <cell r="I336">
            <v>2023</v>
          </cell>
          <cell r="J336" t="str">
            <v>Actual</v>
          </cell>
        </row>
        <row r="337">
          <cell r="B337" t="str">
            <v>TOMRTL</v>
          </cell>
          <cell r="C337">
            <v>31</v>
          </cell>
          <cell r="D337" t="str">
            <v>SGN G4</v>
          </cell>
          <cell r="E337" t="str">
            <v>Air</v>
          </cell>
          <cell r="F337" t="str">
            <v>DOC</v>
          </cell>
          <cell r="G337">
            <v>0</v>
          </cell>
          <cell r="H337">
            <v>0</v>
          </cell>
          <cell r="I337">
            <v>2023</v>
          </cell>
          <cell r="J337" t="str">
            <v>Actual</v>
          </cell>
        </row>
        <row r="338">
          <cell r="B338" t="str">
            <v>TRU</v>
          </cell>
          <cell r="C338">
            <v>31</v>
          </cell>
          <cell r="D338" t="str">
            <v>SGN G4</v>
          </cell>
          <cell r="E338" t="str">
            <v>Air</v>
          </cell>
          <cell r="F338" t="str">
            <v>DOC</v>
          </cell>
          <cell r="G338">
            <v>0</v>
          </cell>
          <cell r="H338">
            <v>0</v>
          </cell>
          <cell r="I338">
            <v>2023</v>
          </cell>
          <cell r="J338" t="str">
            <v>Actual</v>
          </cell>
        </row>
        <row r="339">
          <cell r="B339" t="str">
            <v>AAFES</v>
          </cell>
          <cell r="C339">
            <v>31</v>
          </cell>
          <cell r="D339" t="str">
            <v>SGN G5</v>
          </cell>
          <cell r="E339" t="str">
            <v>Air</v>
          </cell>
          <cell r="F339" t="str">
            <v>DOC</v>
          </cell>
          <cell r="G339">
            <v>0</v>
          </cell>
          <cell r="H339">
            <v>0</v>
          </cell>
          <cell r="I339">
            <v>2023</v>
          </cell>
          <cell r="J339" t="str">
            <v>Actual</v>
          </cell>
        </row>
        <row r="340">
          <cell r="B340" t="str">
            <v>ALLB</v>
          </cell>
          <cell r="C340">
            <v>31</v>
          </cell>
          <cell r="D340" t="str">
            <v>SGN G5</v>
          </cell>
          <cell r="E340" t="str">
            <v>Air</v>
          </cell>
          <cell r="F340" t="str">
            <v>DOC</v>
          </cell>
          <cell r="G340">
            <v>0</v>
          </cell>
          <cell r="H340">
            <v>0</v>
          </cell>
          <cell r="I340">
            <v>2023</v>
          </cell>
          <cell r="J340" t="str">
            <v>Actual</v>
          </cell>
        </row>
        <row r="341">
          <cell r="B341" t="str">
            <v>DORM</v>
          </cell>
          <cell r="C341">
            <v>31</v>
          </cell>
          <cell r="D341" t="str">
            <v>SGN G5</v>
          </cell>
          <cell r="E341" t="str">
            <v>Air</v>
          </cell>
          <cell r="F341" t="str">
            <v>DOC</v>
          </cell>
          <cell r="G341">
            <v>0</v>
          </cell>
          <cell r="H341">
            <v>0</v>
          </cell>
          <cell r="I341">
            <v>2023</v>
          </cell>
          <cell r="J341" t="str">
            <v>Actual</v>
          </cell>
        </row>
        <row r="342">
          <cell r="B342" t="str">
            <v>DSAQSP</v>
          </cell>
          <cell r="C342">
            <v>31</v>
          </cell>
          <cell r="D342" t="str">
            <v>SGN G5</v>
          </cell>
          <cell r="E342" t="str">
            <v>Air</v>
          </cell>
          <cell r="F342" t="str">
            <v>DOC</v>
          </cell>
          <cell r="G342">
            <v>0</v>
          </cell>
          <cell r="H342">
            <v>0</v>
          </cell>
          <cell r="I342">
            <v>2023</v>
          </cell>
          <cell r="J342" t="str">
            <v>Actual</v>
          </cell>
        </row>
        <row r="343">
          <cell r="B343" t="str">
            <v>EMCI</v>
          </cell>
          <cell r="C343">
            <v>31</v>
          </cell>
          <cell r="D343" t="str">
            <v>SGN G5</v>
          </cell>
          <cell r="E343" t="str">
            <v>Air</v>
          </cell>
          <cell r="F343" t="str">
            <v>DOC</v>
          </cell>
          <cell r="G343">
            <v>0</v>
          </cell>
          <cell r="H343">
            <v>0</v>
          </cell>
          <cell r="I343">
            <v>2023</v>
          </cell>
          <cell r="J343" t="str">
            <v>Actual</v>
          </cell>
        </row>
        <row r="344">
          <cell r="B344" t="str">
            <v>LIICO</v>
          </cell>
          <cell r="C344">
            <v>31</v>
          </cell>
          <cell r="D344" t="str">
            <v>SGN G5</v>
          </cell>
          <cell r="E344" t="str">
            <v>Air</v>
          </cell>
          <cell r="F344" t="str">
            <v>DOC</v>
          </cell>
          <cell r="G344">
            <v>0</v>
          </cell>
          <cell r="H344">
            <v>0</v>
          </cell>
          <cell r="I344">
            <v>2023</v>
          </cell>
          <cell r="J344" t="str">
            <v>Actual</v>
          </cell>
        </row>
        <row r="345">
          <cell r="B345" t="str">
            <v>LIIRE</v>
          </cell>
          <cell r="C345">
            <v>31</v>
          </cell>
          <cell r="D345" t="str">
            <v>SGN G5</v>
          </cell>
          <cell r="E345" t="str">
            <v>Air</v>
          </cell>
          <cell r="F345" t="str">
            <v>DOC</v>
          </cell>
          <cell r="G345">
            <v>0</v>
          </cell>
          <cell r="H345">
            <v>0</v>
          </cell>
          <cell r="I345">
            <v>2023</v>
          </cell>
          <cell r="J345" t="str">
            <v>Actual</v>
          </cell>
        </row>
        <row r="346">
          <cell r="B346" t="str">
            <v>LIIWWR</v>
          </cell>
          <cell r="C346">
            <v>31</v>
          </cell>
          <cell r="D346" t="str">
            <v>SGN G5</v>
          </cell>
          <cell r="E346" t="str">
            <v>Air</v>
          </cell>
          <cell r="F346" t="str">
            <v>DOC</v>
          </cell>
          <cell r="G346">
            <v>0</v>
          </cell>
          <cell r="H346">
            <v>0</v>
          </cell>
          <cell r="I346">
            <v>2023</v>
          </cell>
          <cell r="J346" t="str">
            <v>Actual</v>
          </cell>
        </row>
        <row r="347">
          <cell r="B347" t="str">
            <v>MKI</v>
          </cell>
          <cell r="C347">
            <v>31</v>
          </cell>
          <cell r="D347" t="str">
            <v>SGN G5</v>
          </cell>
          <cell r="E347" t="str">
            <v>Air</v>
          </cell>
          <cell r="F347" t="str">
            <v>DOC</v>
          </cell>
          <cell r="G347">
            <v>0</v>
          </cell>
          <cell r="H347">
            <v>0</v>
          </cell>
          <cell r="I347">
            <v>2023</v>
          </cell>
          <cell r="J347" t="str">
            <v>Actual</v>
          </cell>
        </row>
        <row r="348">
          <cell r="B348" t="str">
            <v>NHAC</v>
          </cell>
          <cell r="C348">
            <v>31</v>
          </cell>
          <cell r="D348" t="str">
            <v>SGN G5</v>
          </cell>
          <cell r="E348" t="str">
            <v>Air</v>
          </cell>
          <cell r="F348" t="str">
            <v>DOC</v>
          </cell>
          <cell r="G348">
            <v>0</v>
          </cell>
          <cell r="H348">
            <v>0</v>
          </cell>
          <cell r="I348">
            <v>2023</v>
          </cell>
          <cell r="J348" t="str">
            <v>Actual</v>
          </cell>
        </row>
        <row r="349">
          <cell r="B349" t="str">
            <v>PVHJA</v>
          </cell>
          <cell r="C349">
            <v>31</v>
          </cell>
          <cell r="D349" t="str">
            <v>SGN G5</v>
          </cell>
          <cell r="E349" t="str">
            <v>Air</v>
          </cell>
          <cell r="F349" t="str">
            <v>DOC</v>
          </cell>
          <cell r="G349">
            <v>0</v>
          </cell>
          <cell r="H349">
            <v>0</v>
          </cell>
          <cell r="I349">
            <v>2023</v>
          </cell>
          <cell r="J349" t="str">
            <v>Actual</v>
          </cell>
        </row>
        <row r="350">
          <cell r="B350" t="str">
            <v>THAS</v>
          </cell>
          <cell r="C350">
            <v>31</v>
          </cell>
          <cell r="D350" t="str">
            <v>SGN G5</v>
          </cell>
          <cell r="E350" t="str">
            <v>Air</v>
          </cell>
          <cell r="F350" t="str">
            <v>DOC</v>
          </cell>
          <cell r="G350">
            <v>0</v>
          </cell>
          <cell r="H350">
            <v>0</v>
          </cell>
          <cell r="I350">
            <v>2023</v>
          </cell>
          <cell r="J350" t="str">
            <v>Actual</v>
          </cell>
        </row>
        <row r="351">
          <cell r="B351" t="str">
            <v>WARAS</v>
          </cell>
          <cell r="C351">
            <v>31</v>
          </cell>
          <cell r="D351" t="str">
            <v>SGN G5</v>
          </cell>
          <cell r="E351" t="str">
            <v>Air</v>
          </cell>
          <cell r="F351" t="str">
            <v>DOC</v>
          </cell>
          <cell r="G351">
            <v>0</v>
          </cell>
          <cell r="H351">
            <v>0</v>
          </cell>
          <cell r="I351">
            <v>2023</v>
          </cell>
          <cell r="J351" t="str">
            <v>Actual</v>
          </cell>
        </row>
        <row r="352">
          <cell r="B352" t="str">
            <v>WYNBRG</v>
          </cell>
          <cell r="C352">
            <v>31</v>
          </cell>
          <cell r="D352" t="str">
            <v>SGN G3</v>
          </cell>
          <cell r="E352" t="str">
            <v>Air</v>
          </cell>
          <cell r="F352" t="str">
            <v>DOC</v>
          </cell>
          <cell r="G352">
            <v>0</v>
          </cell>
          <cell r="H352">
            <v>0</v>
          </cell>
          <cell r="I352">
            <v>2023</v>
          </cell>
          <cell r="J352" t="str">
            <v>Actual</v>
          </cell>
        </row>
        <row r="353">
          <cell r="B353" t="str">
            <v>X47BL</v>
          </cell>
          <cell r="C353">
            <v>31</v>
          </cell>
          <cell r="D353" t="str">
            <v>SGN G5</v>
          </cell>
          <cell r="E353" t="str">
            <v>Air</v>
          </cell>
          <cell r="F353" t="str">
            <v>DOC</v>
          </cell>
          <cell r="G353">
            <v>0</v>
          </cell>
          <cell r="H353">
            <v>0</v>
          </cell>
          <cell r="I353">
            <v>2023</v>
          </cell>
          <cell r="J353" t="str">
            <v>Actual</v>
          </cell>
        </row>
        <row r="354">
          <cell r="B354" t="str">
            <v>XATPE</v>
          </cell>
          <cell r="C354">
            <v>31</v>
          </cell>
          <cell r="D354" t="str">
            <v>SGN G5</v>
          </cell>
          <cell r="E354" t="str">
            <v>Air</v>
          </cell>
          <cell r="F354" t="str">
            <v>DOC</v>
          </cell>
          <cell r="G354">
            <v>0</v>
          </cell>
          <cell r="H354">
            <v>0</v>
          </cell>
          <cell r="I354">
            <v>2023</v>
          </cell>
          <cell r="J354" t="str">
            <v>Actual</v>
          </cell>
        </row>
        <row r="355">
          <cell r="B355" t="str">
            <v>XBLAIN</v>
          </cell>
          <cell r="C355">
            <v>31</v>
          </cell>
          <cell r="D355" t="str">
            <v>SGN G5</v>
          </cell>
          <cell r="E355" t="str">
            <v>Air</v>
          </cell>
          <cell r="F355" t="str">
            <v>DOC</v>
          </cell>
          <cell r="G355">
            <v>0</v>
          </cell>
          <cell r="H355">
            <v>0</v>
          </cell>
          <cell r="I355">
            <v>2023</v>
          </cell>
          <cell r="J355" t="str">
            <v>Actual</v>
          </cell>
        </row>
        <row r="356">
          <cell r="B356" t="str">
            <v>XCALM</v>
          </cell>
          <cell r="C356">
            <v>31</v>
          </cell>
          <cell r="D356" t="str">
            <v>SGN G5</v>
          </cell>
          <cell r="E356" t="str">
            <v>Air</v>
          </cell>
          <cell r="F356" t="str">
            <v>DOC</v>
          </cell>
          <cell r="G356">
            <v>0</v>
          </cell>
          <cell r="H356">
            <v>0</v>
          </cell>
          <cell r="I356">
            <v>2023</v>
          </cell>
          <cell r="J356" t="str">
            <v>Actual</v>
          </cell>
        </row>
        <row r="357">
          <cell r="B357" t="str">
            <v>XHBIL</v>
          </cell>
          <cell r="C357">
            <v>31</v>
          </cell>
          <cell r="D357" t="str">
            <v>SGN G5</v>
          </cell>
          <cell r="E357" t="str">
            <v>Air</v>
          </cell>
          <cell r="F357" t="str">
            <v>DOC</v>
          </cell>
          <cell r="G357">
            <v>0</v>
          </cell>
          <cell r="H357">
            <v>0</v>
          </cell>
          <cell r="I357">
            <v>2023</v>
          </cell>
          <cell r="J357" t="str">
            <v>Actual</v>
          </cell>
        </row>
        <row r="358">
          <cell r="B358" t="str">
            <v>XKEENI</v>
          </cell>
          <cell r="C358">
            <v>31</v>
          </cell>
          <cell r="D358" t="str">
            <v>SGN G5</v>
          </cell>
          <cell r="E358" t="str">
            <v>Air</v>
          </cell>
          <cell r="F358" t="str">
            <v>DOC</v>
          </cell>
          <cell r="G358">
            <v>0</v>
          </cell>
          <cell r="H358">
            <v>0</v>
          </cell>
          <cell r="I358">
            <v>2023</v>
          </cell>
          <cell r="J358" t="str">
            <v>Actual</v>
          </cell>
        </row>
        <row r="359">
          <cell r="B359" t="str">
            <v>XREDC</v>
          </cell>
          <cell r="C359">
            <v>31</v>
          </cell>
          <cell r="D359" t="str">
            <v>SGN G5</v>
          </cell>
          <cell r="E359" t="str">
            <v>Air</v>
          </cell>
          <cell r="F359" t="str">
            <v>DOC</v>
          </cell>
          <cell r="G359">
            <v>0</v>
          </cell>
          <cell r="H359">
            <v>0</v>
          </cell>
          <cell r="I359">
            <v>2023</v>
          </cell>
          <cell r="J359" t="str">
            <v>Actual</v>
          </cell>
        </row>
        <row r="360">
          <cell r="B360" t="str">
            <v>XSOLS</v>
          </cell>
          <cell r="C360">
            <v>31</v>
          </cell>
          <cell r="D360" t="str">
            <v>SGN G5</v>
          </cell>
          <cell r="E360" t="str">
            <v>Air</v>
          </cell>
          <cell r="F360" t="str">
            <v>DOC</v>
          </cell>
          <cell r="G360">
            <v>0</v>
          </cell>
          <cell r="H360">
            <v>0</v>
          </cell>
          <cell r="I360">
            <v>2023</v>
          </cell>
          <cell r="J360" t="str">
            <v>Actual</v>
          </cell>
        </row>
        <row r="361">
          <cell r="B361" t="str">
            <v>USBOX</v>
          </cell>
          <cell r="C361">
            <v>31</v>
          </cell>
          <cell r="D361" t="str">
            <v>SGN G5</v>
          </cell>
          <cell r="E361" t="str">
            <v>Air</v>
          </cell>
          <cell r="F361" t="str">
            <v>DOC</v>
          </cell>
          <cell r="G361">
            <v>0</v>
          </cell>
          <cell r="H361">
            <v>0</v>
          </cell>
          <cell r="I361">
            <v>2023</v>
          </cell>
          <cell r="J361" t="str">
            <v>Actual</v>
          </cell>
        </row>
        <row r="362">
          <cell r="B362" t="str">
            <v>SINBOX</v>
          </cell>
          <cell r="C362">
            <v>31</v>
          </cell>
          <cell r="D362" t="str">
            <v>SGN G5</v>
          </cell>
          <cell r="E362" t="str">
            <v>Air</v>
          </cell>
          <cell r="F362" t="str">
            <v>DOC</v>
          </cell>
          <cell r="G362">
            <v>0</v>
          </cell>
          <cell r="H362">
            <v>0</v>
          </cell>
          <cell r="I362">
            <v>2023</v>
          </cell>
          <cell r="J362" t="str">
            <v>Actual</v>
          </cell>
        </row>
        <row r="363">
          <cell r="B363" t="str">
            <v>EMLUX</v>
          </cell>
          <cell r="C363">
            <v>31</v>
          </cell>
          <cell r="D363" t="str">
            <v>SGN G4</v>
          </cell>
          <cell r="E363" t="str">
            <v>Air</v>
          </cell>
          <cell r="F363" t="str">
            <v>DOC</v>
          </cell>
          <cell r="G363">
            <v>0</v>
          </cell>
          <cell r="H363">
            <v>0</v>
          </cell>
          <cell r="I363">
            <v>2023</v>
          </cell>
          <cell r="J363" t="str">
            <v>Actual</v>
          </cell>
        </row>
        <row r="364">
          <cell r="B364" t="str">
            <v>EUROM</v>
          </cell>
          <cell r="C364">
            <v>31</v>
          </cell>
          <cell r="D364" t="str">
            <v>SGN G4</v>
          </cell>
          <cell r="E364" t="str">
            <v>Air</v>
          </cell>
          <cell r="F364" t="str">
            <v>DOC</v>
          </cell>
          <cell r="G364">
            <v>0</v>
          </cell>
          <cell r="H364">
            <v>0</v>
          </cell>
          <cell r="I364">
            <v>2023</v>
          </cell>
          <cell r="J364" t="str">
            <v>Actual</v>
          </cell>
        </row>
        <row r="365">
          <cell r="B365" t="str">
            <v>SWOOSH</v>
          </cell>
          <cell r="C365">
            <v>31</v>
          </cell>
          <cell r="D365" t="str">
            <v>SGN G1</v>
          </cell>
          <cell r="E365" t="str">
            <v>Sea</v>
          </cell>
          <cell r="F365" t="str">
            <v>DOC</v>
          </cell>
          <cell r="G365">
            <v>4076</v>
          </cell>
          <cell r="H365">
            <v>7.3013878629629634</v>
          </cell>
          <cell r="I365">
            <v>2023</v>
          </cell>
          <cell r="J365" t="str">
            <v>Actual</v>
          </cell>
        </row>
        <row r="366">
          <cell r="B366" t="str">
            <v>CONVRS</v>
          </cell>
          <cell r="C366">
            <v>31</v>
          </cell>
          <cell r="D366" t="str">
            <v>SGN G1</v>
          </cell>
          <cell r="E366" t="str">
            <v>Sea</v>
          </cell>
          <cell r="F366" t="str">
            <v>DOC</v>
          </cell>
          <cell r="G366">
            <v>5</v>
          </cell>
          <cell r="H366">
            <v>2.5914011437908491E-2</v>
          </cell>
          <cell r="I366">
            <v>2023</v>
          </cell>
          <cell r="J366" t="str">
            <v>Actual</v>
          </cell>
        </row>
        <row r="367">
          <cell r="B367" t="str">
            <v>COLE</v>
          </cell>
          <cell r="C367">
            <v>31</v>
          </cell>
          <cell r="D367" t="str">
            <v>SGN G1</v>
          </cell>
          <cell r="E367" t="str">
            <v>Sea</v>
          </cell>
          <cell r="F367" t="str">
            <v>DOC</v>
          </cell>
          <cell r="G367">
            <v>0</v>
          </cell>
          <cell r="H367">
            <v>0</v>
          </cell>
          <cell r="I367">
            <v>2023</v>
          </cell>
          <cell r="J367" t="str">
            <v>Actual</v>
          </cell>
        </row>
        <row r="368">
          <cell r="B368" t="str">
            <v>AAFZE</v>
          </cell>
          <cell r="C368">
            <v>31</v>
          </cell>
          <cell r="D368" t="str">
            <v>SGN G2</v>
          </cell>
          <cell r="E368" t="str">
            <v>Sea</v>
          </cell>
          <cell r="F368" t="str">
            <v>DOC</v>
          </cell>
          <cell r="G368">
            <v>0</v>
          </cell>
          <cell r="H368">
            <v>0</v>
          </cell>
          <cell r="I368">
            <v>2023</v>
          </cell>
          <cell r="J368" t="str">
            <v>Actual</v>
          </cell>
        </row>
        <row r="369">
          <cell r="B369" t="str">
            <v>AEBV</v>
          </cell>
          <cell r="C369">
            <v>31</v>
          </cell>
          <cell r="D369" t="str">
            <v>SGN G2</v>
          </cell>
          <cell r="E369" t="str">
            <v>Sea</v>
          </cell>
          <cell r="F369" t="str">
            <v>DOC</v>
          </cell>
          <cell r="G369">
            <v>9</v>
          </cell>
          <cell r="H369">
            <v>5.2572916666666664E-2</v>
          </cell>
          <cell r="I369">
            <v>2023</v>
          </cell>
          <cell r="J369" t="str">
            <v>Actual</v>
          </cell>
        </row>
        <row r="370">
          <cell r="B370" t="str">
            <v>ANNINC</v>
          </cell>
          <cell r="C370">
            <v>31</v>
          </cell>
          <cell r="D370" t="str">
            <v>SGN G2</v>
          </cell>
          <cell r="E370" t="str">
            <v>Sea</v>
          </cell>
          <cell r="F370" t="str">
            <v>DOC</v>
          </cell>
          <cell r="G370">
            <v>1</v>
          </cell>
          <cell r="H370">
            <v>7.1990740740740739E-4</v>
          </cell>
          <cell r="I370">
            <v>2023</v>
          </cell>
          <cell r="J370" t="str">
            <v>Actual</v>
          </cell>
        </row>
        <row r="371">
          <cell r="B371" t="str">
            <v>ARMOUR</v>
          </cell>
          <cell r="C371">
            <v>31</v>
          </cell>
          <cell r="D371" t="str">
            <v>SGN G2</v>
          </cell>
          <cell r="E371" t="str">
            <v>Sea</v>
          </cell>
          <cell r="F371" t="str">
            <v>DOC</v>
          </cell>
          <cell r="G371">
            <v>19</v>
          </cell>
          <cell r="H371">
            <v>3.077611928104575E-2</v>
          </cell>
          <cell r="I371">
            <v>2023</v>
          </cell>
          <cell r="J371" t="str">
            <v>Actual</v>
          </cell>
        </row>
        <row r="372">
          <cell r="B372" t="str">
            <v>ATC</v>
          </cell>
          <cell r="C372">
            <v>31</v>
          </cell>
          <cell r="D372" t="str">
            <v>SGN G2</v>
          </cell>
          <cell r="E372" t="str">
            <v>Sea</v>
          </cell>
          <cell r="F372" t="str">
            <v>DOC</v>
          </cell>
          <cell r="G372">
            <v>5</v>
          </cell>
          <cell r="H372">
            <v>2.5018518518518513E-2</v>
          </cell>
          <cell r="I372">
            <v>2023</v>
          </cell>
          <cell r="J372" t="str">
            <v>Actual</v>
          </cell>
        </row>
        <row r="373">
          <cell r="B373" t="str">
            <v>ATCSTS</v>
          </cell>
          <cell r="C373">
            <v>31</v>
          </cell>
          <cell r="D373" t="str">
            <v>SGN G2</v>
          </cell>
          <cell r="E373" t="str">
            <v>Sea</v>
          </cell>
          <cell r="F373" t="str">
            <v>DOC</v>
          </cell>
          <cell r="G373">
            <v>3</v>
          </cell>
          <cell r="H373">
            <v>1.2296822916666665E-2</v>
          </cell>
          <cell r="I373">
            <v>2023</v>
          </cell>
          <cell r="J373" t="str">
            <v>Actual</v>
          </cell>
        </row>
        <row r="374">
          <cell r="B374" t="str">
            <v>ATS</v>
          </cell>
          <cell r="C374">
            <v>31</v>
          </cell>
          <cell r="D374" t="str">
            <v>SGN G2</v>
          </cell>
          <cell r="E374" t="str">
            <v>Sea</v>
          </cell>
          <cell r="F374" t="str">
            <v>DOC</v>
          </cell>
          <cell r="G374">
            <v>40</v>
          </cell>
          <cell r="H374">
            <v>6.0389660493827158E-2</v>
          </cell>
          <cell r="I374">
            <v>2023</v>
          </cell>
          <cell r="J374" t="str">
            <v>Actual</v>
          </cell>
        </row>
        <row r="375">
          <cell r="B375" t="str">
            <v>HORBAC</v>
          </cell>
          <cell r="C375">
            <v>31</v>
          </cell>
          <cell r="D375" t="str">
            <v>SGN G2</v>
          </cell>
          <cell r="E375" t="str">
            <v>Sea</v>
          </cell>
          <cell r="F375" t="str">
            <v>DOC</v>
          </cell>
          <cell r="G375">
            <v>0</v>
          </cell>
          <cell r="H375">
            <v>0</v>
          </cell>
          <cell r="I375">
            <v>2023</v>
          </cell>
          <cell r="J375" t="str">
            <v>Actual</v>
          </cell>
        </row>
        <row r="376">
          <cell r="B376" t="str">
            <v>HORBUB</v>
          </cell>
          <cell r="C376">
            <v>31</v>
          </cell>
          <cell r="D376" t="str">
            <v>SGN G2</v>
          </cell>
          <cell r="E376" t="str">
            <v>Sea</v>
          </cell>
          <cell r="F376" t="str">
            <v>DOC</v>
          </cell>
          <cell r="G376">
            <v>0</v>
          </cell>
          <cell r="H376">
            <v>0</v>
          </cell>
          <cell r="I376">
            <v>2023</v>
          </cell>
          <cell r="J376" t="str">
            <v>Actual</v>
          </cell>
        </row>
        <row r="377">
          <cell r="B377" t="str">
            <v>HOSLEY</v>
          </cell>
          <cell r="C377">
            <v>31</v>
          </cell>
          <cell r="D377" t="str">
            <v>SGN G2</v>
          </cell>
          <cell r="E377" t="str">
            <v>Sea</v>
          </cell>
          <cell r="F377" t="str">
            <v>DOC</v>
          </cell>
          <cell r="G377">
            <v>0</v>
          </cell>
          <cell r="H377">
            <v>0</v>
          </cell>
          <cell r="I377">
            <v>2023</v>
          </cell>
          <cell r="J377" t="str">
            <v>Actual</v>
          </cell>
        </row>
        <row r="378">
          <cell r="B378" t="str">
            <v>JCREW</v>
          </cell>
          <cell r="C378">
            <v>31</v>
          </cell>
          <cell r="D378" t="str">
            <v>SGN G2</v>
          </cell>
          <cell r="E378" t="str">
            <v>Sea</v>
          </cell>
          <cell r="F378" t="str">
            <v>DOC</v>
          </cell>
          <cell r="G378">
            <v>9</v>
          </cell>
          <cell r="H378">
            <v>3.0562812500000001E-2</v>
          </cell>
          <cell r="I378">
            <v>2023</v>
          </cell>
          <cell r="J378" t="str">
            <v>Actual</v>
          </cell>
        </row>
        <row r="379">
          <cell r="B379" t="str">
            <v>NBAL</v>
          </cell>
          <cell r="C379">
            <v>31</v>
          </cell>
          <cell r="D379" t="str">
            <v>SGN G2</v>
          </cell>
          <cell r="E379" t="str">
            <v>Sea</v>
          </cell>
          <cell r="F379" t="str">
            <v>DOC</v>
          </cell>
          <cell r="G379">
            <v>214</v>
          </cell>
          <cell r="H379">
            <v>0.16822480555555555</v>
          </cell>
          <cell r="I379">
            <v>2023</v>
          </cell>
          <cell r="J379" t="str">
            <v>Actual</v>
          </cell>
        </row>
        <row r="380">
          <cell r="B380" t="str">
            <v>NBC</v>
          </cell>
          <cell r="C380">
            <v>31</v>
          </cell>
          <cell r="D380" t="str">
            <v>SGN G2</v>
          </cell>
          <cell r="E380" t="str">
            <v>Sea</v>
          </cell>
          <cell r="F380" t="str">
            <v>DOC</v>
          </cell>
          <cell r="G380">
            <v>0</v>
          </cell>
          <cell r="H380">
            <v>0</v>
          </cell>
          <cell r="I380">
            <v>2023</v>
          </cell>
          <cell r="J380" t="str">
            <v>Actual</v>
          </cell>
        </row>
        <row r="381">
          <cell r="B381" t="str">
            <v>NBMY</v>
          </cell>
          <cell r="C381">
            <v>31</v>
          </cell>
          <cell r="D381" t="str">
            <v>SGN G2</v>
          </cell>
          <cell r="E381" t="str">
            <v>Sea</v>
          </cell>
          <cell r="F381" t="str">
            <v>DOC</v>
          </cell>
          <cell r="G381">
            <v>0</v>
          </cell>
          <cell r="H381">
            <v>0</v>
          </cell>
          <cell r="I381">
            <v>2023</v>
          </cell>
          <cell r="J381" t="str">
            <v>Actual</v>
          </cell>
        </row>
        <row r="382">
          <cell r="B382" t="str">
            <v>NBSG</v>
          </cell>
          <cell r="C382">
            <v>31</v>
          </cell>
          <cell r="D382" t="str">
            <v>SGN G2</v>
          </cell>
          <cell r="E382" t="str">
            <v>Sea</v>
          </cell>
          <cell r="F382" t="str">
            <v>DOC</v>
          </cell>
          <cell r="G382">
            <v>0</v>
          </cell>
          <cell r="H382">
            <v>0</v>
          </cell>
          <cell r="I382">
            <v>2023</v>
          </cell>
          <cell r="J382" t="str">
            <v>Actual</v>
          </cell>
        </row>
        <row r="383">
          <cell r="B383" t="str">
            <v>UADSHP</v>
          </cell>
          <cell r="C383">
            <v>31</v>
          </cell>
          <cell r="D383" t="str">
            <v>SGN G2</v>
          </cell>
          <cell r="E383" t="str">
            <v>Sea</v>
          </cell>
          <cell r="F383" t="str">
            <v>DOC</v>
          </cell>
          <cell r="G383">
            <v>3</v>
          </cell>
          <cell r="H383">
            <v>2.815173611111111E-2</v>
          </cell>
          <cell r="I383">
            <v>2023</v>
          </cell>
          <cell r="J383" t="str">
            <v>Actual</v>
          </cell>
        </row>
        <row r="384">
          <cell r="B384" t="str">
            <v>WARMEX</v>
          </cell>
          <cell r="C384">
            <v>31</v>
          </cell>
          <cell r="D384" t="str">
            <v>SGN G2</v>
          </cell>
          <cell r="E384" t="str">
            <v>Sea</v>
          </cell>
          <cell r="F384" t="str">
            <v>DOC</v>
          </cell>
          <cell r="G384">
            <v>0</v>
          </cell>
          <cell r="H384">
            <v>0</v>
          </cell>
          <cell r="I384">
            <v>2023</v>
          </cell>
          <cell r="J384" t="str">
            <v>Actual</v>
          </cell>
        </row>
        <row r="385">
          <cell r="B385" t="str">
            <v>XIRGA</v>
          </cell>
          <cell r="C385">
            <v>31</v>
          </cell>
          <cell r="D385" t="str">
            <v>SGN G5</v>
          </cell>
          <cell r="E385" t="str">
            <v>Sea</v>
          </cell>
          <cell r="F385" t="str">
            <v>DOC</v>
          </cell>
          <cell r="G385">
            <v>0</v>
          </cell>
          <cell r="H385">
            <v>0</v>
          </cell>
          <cell r="I385">
            <v>2023</v>
          </cell>
          <cell r="J385" t="str">
            <v>Actual</v>
          </cell>
        </row>
        <row r="386">
          <cell r="B386" t="str">
            <v>XWASO</v>
          </cell>
          <cell r="C386">
            <v>31</v>
          </cell>
          <cell r="D386" t="str">
            <v>SGN G2</v>
          </cell>
          <cell r="E386" t="str">
            <v>Sea</v>
          </cell>
          <cell r="F386" t="str">
            <v>DOC</v>
          </cell>
          <cell r="G386">
            <v>0</v>
          </cell>
          <cell r="H386">
            <v>0</v>
          </cell>
          <cell r="I386">
            <v>2023</v>
          </cell>
          <cell r="J386" t="str">
            <v>Actual</v>
          </cell>
        </row>
        <row r="387">
          <cell r="B387" t="str">
            <v>AEO</v>
          </cell>
          <cell r="C387">
            <v>31</v>
          </cell>
          <cell r="D387" t="str">
            <v>SGN G3</v>
          </cell>
          <cell r="E387" t="str">
            <v>Sea</v>
          </cell>
          <cell r="F387" t="str">
            <v>DOC</v>
          </cell>
          <cell r="G387">
            <v>0</v>
          </cell>
          <cell r="H387">
            <v>0</v>
          </cell>
          <cell r="I387">
            <v>2023</v>
          </cell>
          <cell r="J387" t="str">
            <v>Actual</v>
          </cell>
        </row>
        <row r="388">
          <cell r="B388" t="str">
            <v>AEOHK</v>
          </cell>
          <cell r="C388">
            <v>31</v>
          </cell>
          <cell r="D388" t="str">
            <v>SGN G3</v>
          </cell>
          <cell r="E388" t="str">
            <v>Sea</v>
          </cell>
          <cell r="F388" t="str">
            <v>DOC</v>
          </cell>
          <cell r="G388">
            <v>0</v>
          </cell>
          <cell r="H388">
            <v>5.8633928571428573E-2</v>
          </cell>
          <cell r="I388">
            <v>2023</v>
          </cell>
          <cell r="J388" t="str">
            <v>Actual</v>
          </cell>
        </row>
        <row r="389">
          <cell r="B389" t="str">
            <v>AEOJP</v>
          </cell>
          <cell r="C389">
            <v>31</v>
          </cell>
          <cell r="D389" t="str">
            <v>SGN G3</v>
          </cell>
          <cell r="E389" t="str">
            <v>Sea</v>
          </cell>
          <cell r="F389" t="str">
            <v>DOC</v>
          </cell>
          <cell r="G389">
            <v>0</v>
          </cell>
          <cell r="H389">
            <v>0</v>
          </cell>
          <cell r="I389">
            <v>2023</v>
          </cell>
          <cell r="J389" t="str">
            <v>Actual</v>
          </cell>
        </row>
        <row r="390">
          <cell r="B390" t="str">
            <v>AEOMEX</v>
          </cell>
          <cell r="C390">
            <v>31</v>
          </cell>
          <cell r="D390" t="str">
            <v>SGN G3</v>
          </cell>
          <cell r="E390" t="str">
            <v>Sea</v>
          </cell>
          <cell r="F390" t="str">
            <v>DOC</v>
          </cell>
          <cell r="G390">
            <v>52</v>
          </cell>
          <cell r="H390">
            <v>0.34630555555555559</v>
          </cell>
          <cell r="I390">
            <v>2023</v>
          </cell>
          <cell r="J390" t="str">
            <v>Actual</v>
          </cell>
        </row>
        <row r="391">
          <cell r="B391" t="str">
            <v>AEOMIX</v>
          </cell>
          <cell r="C391">
            <v>31</v>
          </cell>
          <cell r="D391" t="str">
            <v>SGN G3</v>
          </cell>
          <cell r="E391" t="str">
            <v>Sea</v>
          </cell>
          <cell r="F391" t="str">
            <v>DOC</v>
          </cell>
          <cell r="G391">
            <v>0</v>
          </cell>
          <cell r="H391">
            <v>0</v>
          </cell>
          <cell r="I391">
            <v>2023</v>
          </cell>
          <cell r="J391" t="str">
            <v>Actual</v>
          </cell>
        </row>
        <row r="392">
          <cell r="B392" t="str">
            <v>AEOSHA</v>
          </cell>
          <cell r="C392">
            <v>31</v>
          </cell>
          <cell r="D392" t="str">
            <v>SGN G3</v>
          </cell>
          <cell r="E392" t="str">
            <v>Sea</v>
          </cell>
          <cell r="F392" t="str">
            <v>DOC</v>
          </cell>
          <cell r="G392">
            <v>0</v>
          </cell>
          <cell r="H392">
            <v>0</v>
          </cell>
          <cell r="I392">
            <v>2023</v>
          </cell>
          <cell r="J392" t="str">
            <v>Actual</v>
          </cell>
        </row>
        <row r="393">
          <cell r="B393" t="str">
            <v>AGRON</v>
          </cell>
          <cell r="C393">
            <v>31</v>
          </cell>
          <cell r="D393" t="str">
            <v>SGN G3</v>
          </cell>
          <cell r="E393" t="str">
            <v>Sea</v>
          </cell>
          <cell r="F393" t="str">
            <v>DOC</v>
          </cell>
          <cell r="G393">
            <v>0</v>
          </cell>
          <cell r="H393">
            <v>0</v>
          </cell>
          <cell r="I393">
            <v>2023</v>
          </cell>
          <cell r="J393" t="str">
            <v>Actual</v>
          </cell>
        </row>
        <row r="394">
          <cell r="B394" t="str">
            <v>BELL</v>
          </cell>
          <cell r="C394">
            <v>31</v>
          </cell>
          <cell r="D394" t="str">
            <v>SGN G3</v>
          </cell>
          <cell r="E394" t="str">
            <v>Sea</v>
          </cell>
          <cell r="F394" t="str">
            <v>DOC</v>
          </cell>
          <cell r="G394">
            <v>0</v>
          </cell>
          <cell r="H394">
            <v>0</v>
          </cell>
          <cell r="I394">
            <v>2023</v>
          </cell>
          <cell r="J394" t="str">
            <v>Actual</v>
          </cell>
        </row>
        <row r="395">
          <cell r="B395" t="str">
            <v>BHBEJ</v>
          </cell>
          <cell r="C395">
            <v>31</v>
          </cell>
          <cell r="D395" t="str">
            <v>SGN G3</v>
          </cell>
          <cell r="E395" t="str">
            <v>Sea</v>
          </cell>
          <cell r="F395" t="str">
            <v>DOC</v>
          </cell>
          <cell r="G395">
            <v>0</v>
          </cell>
          <cell r="H395">
            <v>0</v>
          </cell>
          <cell r="I395">
            <v>2023</v>
          </cell>
          <cell r="J395" t="str">
            <v>Actual</v>
          </cell>
        </row>
        <row r="396">
          <cell r="B396" t="str">
            <v>BPS</v>
          </cell>
          <cell r="C396">
            <v>31</v>
          </cell>
          <cell r="D396" t="str">
            <v>SGN G3</v>
          </cell>
          <cell r="E396" t="str">
            <v>Sea</v>
          </cell>
          <cell r="F396" t="str">
            <v>DOC</v>
          </cell>
          <cell r="G396">
            <v>0</v>
          </cell>
          <cell r="H396">
            <v>0</v>
          </cell>
          <cell r="I396">
            <v>2023</v>
          </cell>
          <cell r="J396" t="str">
            <v>Actual</v>
          </cell>
        </row>
        <row r="397">
          <cell r="B397" t="str">
            <v>BPSH</v>
          </cell>
          <cell r="C397">
            <v>31</v>
          </cell>
          <cell r="D397" t="str">
            <v>SGN G3</v>
          </cell>
          <cell r="E397" t="str">
            <v>Sea</v>
          </cell>
          <cell r="F397" t="str">
            <v>DOC</v>
          </cell>
          <cell r="G397">
            <v>5</v>
          </cell>
          <cell r="H397">
            <v>7.2247569444444465E-2</v>
          </cell>
          <cell r="I397">
            <v>2023</v>
          </cell>
          <cell r="J397" t="str">
            <v>Actual</v>
          </cell>
        </row>
        <row r="398">
          <cell r="B398" t="str">
            <v>BPSHCA</v>
          </cell>
          <cell r="C398">
            <v>31</v>
          </cell>
          <cell r="D398" t="str">
            <v>SGN G3</v>
          </cell>
          <cell r="E398" t="str">
            <v>Sea</v>
          </cell>
          <cell r="F398" t="str">
            <v>DOC</v>
          </cell>
          <cell r="G398">
            <v>1</v>
          </cell>
          <cell r="H398">
            <v>1.1927835648148147E-2</v>
          </cell>
          <cell r="I398">
            <v>2023</v>
          </cell>
          <cell r="J398" t="str">
            <v>Actual</v>
          </cell>
        </row>
        <row r="399">
          <cell r="B399" t="str">
            <v>BPSHUB</v>
          </cell>
          <cell r="C399">
            <v>31</v>
          </cell>
          <cell r="D399" t="str">
            <v>SGN G3</v>
          </cell>
          <cell r="E399" t="str">
            <v>Sea</v>
          </cell>
          <cell r="F399" t="str">
            <v>DOC</v>
          </cell>
          <cell r="G399">
            <v>0</v>
          </cell>
          <cell r="H399">
            <v>0</v>
          </cell>
          <cell r="I399">
            <v>2023</v>
          </cell>
          <cell r="J399" t="str">
            <v>Actual</v>
          </cell>
        </row>
        <row r="400">
          <cell r="B400" t="str">
            <v>BPSL</v>
          </cell>
          <cell r="C400">
            <v>31</v>
          </cell>
          <cell r="D400" t="str">
            <v>SGN G3</v>
          </cell>
          <cell r="E400" t="str">
            <v>Sea</v>
          </cell>
          <cell r="F400" t="str">
            <v>DOC</v>
          </cell>
          <cell r="G400">
            <v>0</v>
          </cell>
          <cell r="H400">
            <v>0</v>
          </cell>
          <cell r="I400">
            <v>2023</v>
          </cell>
          <cell r="J400" t="str">
            <v>Actual</v>
          </cell>
        </row>
        <row r="401">
          <cell r="B401" t="str">
            <v>BRYLAN</v>
          </cell>
          <cell r="C401">
            <v>31</v>
          </cell>
          <cell r="D401" t="str">
            <v>SGN G3</v>
          </cell>
          <cell r="E401" t="str">
            <v>Sea</v>
          </cell>
          <cell r="F401" t="str">
            <v>DOC</v>
          </cell>
          <cell r="G401">
            <v>0</v>
          </cell>
          <cell r="H401">
            <v>0</v>
          </cell>
          <cell r="I401">
            <v>2023</v>
          </cell>
          <cell r="J401" t="str">
            <v>Actual</v>
          </cell>
        </row>
        <row r="402">
          <cell r="B402" t="str">
            <v>CHEWY</v>
          </cell>
          <cell r="C402">
            <v>31</v>
          </cell>
          <cell r="D402" t="str">
            <v>SGN G3</v>
          </cell>
          <cell r="E402" t="str">
            <v>Sea</v>
          </cell>
          <cell r="F402" t="str">
            <v>DOC</v>
          </cell>
          <cell r="G402">
            <v>0</v>
          </cell>
          <cell r="H402">
            <v>0</v>
          </cell>
          <cell r="I402">
            <v>2023</v>
          </cell>
          <cell r="J402" t="str">
            <v>Actual</v>
          </cell>
        </row>
        <row r="403">
          <cell r="B403" t="str">
            <v>CLUSH</v>
          </cell>
          <cell r="C403">
            <v>31</v>
          </cell>
          <cell r="D403" t="str">
            <v>SGN G3</v>
          </cell>
          <cell r="E403" t="str">
            <v>Sea</v>
          </cell>
          <cell r="F403" t="str">
            <v>DOC</v>
          </cell>
          <cell r="G403">
            <v>0</v>
          </cell>
          <cell r="H403">
            <v>0</v>
          </cell>
          <cell r="I403">
            <v>2023</v>
          </cell>
          <cell r="J403" t="str">
            <v>Actual</v>
          </cell>
        </row>
        <row r="404">
          <cell r="B404" t="str">
            <v>DEICH</v>
          </cell>
          <cell r="C404">
            <v>31</v>
          </cell>
          <cell r="D404" t="str">
            <v>SGN G3</v>
          </cell>
          <cell r="E404" t="str">
            <v>Sea</v>
          </cell>
          <cell r="F404" t="str">
            <v>DOC</v>
          </cell>
          <cell r="G404">
            <v>0</v>
          </cell>
          <cell r="H404">
            <v>0</v>
          </cell>
          <cell r="I404">
            <v>2023</v>
          </cell>
          <cell r="J404" t="str">
            <v>Actual</v>
          </cell>
        </row>
        <row r="405">
          <cell r="B405" t="str">
            <v>DEICUK</v>
          </cell>
          <cell r="C405">
            <v>31</v>
          </cell>
          <cell r="D405" t="str">
            <v>SGN G3</v>
          </cell>
          <cell r="E405" t="str">
            <v>Sea</v>
          </cell>
          <cell r="F405" t="str">
            <v>DOC</v>
          </cell>
          <cell r="G405">
            <v>0</v>
          </cell>
          <cell r="H405">
            <v>0</v>
          </cell>
          <cell r="I405">
            <v>2023</v>
          </cell>
          <cell r="J405" t="str">
            <v>Actual</v>
          </cell>
        </row>
        <row r="406">
          <cell r="B406" t="str">
            <v>DEMO</v>
          </cell>
          <cell r="C406">
            <v>31</v>
          </cell>
          <cell r="D406" t="str">
            <v>SGN G3</v>
          </cell>
          <cell r="E406" t="str">
            <v>Sea</v>
          </cell>
          <cell r="F406" t="str">
            <v>DOC</v>
          </cell>
          <cell r="G406">
            <v>0</v>
          </cell>
          <cell r="H406">
            <v>0</v>
          </cell>
          <cell r="I406">
            <v>2023</v>
          </cell>
          <cell r="J406" t="str">
            <v>Actual</v>
          </cell>
        </row>
        <row r="407">
          <cell r="B407" t="str">
            <v>EDDIEB</v>
          </cell>
          <cell r="C407">
            <v>31</v>
          </cell>
          <cell r="D407" t="str">
            <v>SGN G3</v>
          </cell>
          <cell r="E407" t="str">
            <v>Sea</v>
          </cell>
          <cell r="F407" t="str">
            <v>DOC</v>
          </cell>
          <cell r="G407">
            <v>0</v>
          </cell>
          <cell r="H407">
            <v>0</v>
          </cell>
          <cell r="I407">
            <v>2023</v>
          </cell>
          <cell r="J407" t="str">
            <v>Actual</v>
          </cell>
        </row>
        <row r="408">
          <cell r="B408" t="str">
            <v>EMCOLS</v>
          </cell>
          <cell r="C408">
            <v>31</v>
          </cell>
          <cell r="D408" t="str">
            <v>SGN G3</v>
          </cell>
          <cell r="E408" t="str">
            <v>Sea</v>
          </cell>
          <cell r="F408" t="str">
            <v>DOC</v>
          </cell>
          <cell r="G408">
            <v>0</v>
          </cell>
          <cell r="H408">
            <v>0</v>
          </cell>
          <cell r="I408">
            <v>2023</v>
          </cell>
          <cell r="J408" t="str">
            <v>Actual</v>
          </cell>
        </row>
        <row r="409">
          <cell r="B409" t="str">
            <v>ENGRS</v>
          </cell>
          <cell r="C409">
            <v>31</v>
          </cell>
          <cell r="D409" t="str">
            <v>SGN G3</v>
          </cell>
          <cell r="E409" t="str">
            <v>Sea</v>
          </cell>
          <cell r="F409" t="str">
            <v>DOC</v>
          </cell>
          <cell r="G409">
            <v>0</v>
          </cell>
          <cell r="H409">
            <v>0</v>
          </cell>
          <cell r="I409">
            <v>2023</v>
          </cell>
          <cell r="J409" t="str">
            <v>Actual</v>
          </cell>
        </row>
        <row r="410">
          <cell r="B410" t="str">
            <v>ENSHOE</v>
          </cell>
          <cell r="C410">
            <v>31</v>
          </cell>
          <cell r="D410" t="str">
            <v>SGN G3</v>
          </cell>
          <cell r="E410" t="str">
            <v>Sea</v>
          </cell>
          <cell r="F410" t="str">
            <v>DOC</v>
          </cell>
          <cell r="G410">
            <v>0</v>
          </cell>
          <cell r="H410">
            <v>0</v>
          </cell>
          <cell r="I410">
            <v>2023</v>
          </cell>
          <cell r="J410" t="str">
            <v>Actual</v>
          </cell>
        </row>
        <row r="411">
          <cell r="B411" t="str">
            <v>ENSPOR</v>
          </cell>
          <cell r="C411">
            <v>31</v>
          </cell>
          <cell r="D411" t="str">
            <v>SGN G3</v>
          </cell>
          <cell r="E411" t="str">
            <v>Sea</v>
          </cell>
          <cell r="F411" t="str">
            <v>DOC</v>
          </cell>
          <cell r="G411">
            <v>0</v>
          </cell>
          <cell r="H411">
            <v>0</v>
          </cell>
          <cell r="I411">
            <v>2023</v>
          </cell>
          <cell r="J411" t="str">
            <v>Actual</v>
          </cell>
        </row>
        <row r="412">
          <cell r="B412" t="str">
            <v>ESPRIT</v>
          </cell>
          <cell r="C412">
            <v>31</v>
          </cell>
          <cell r="D412" t="str">
            <v>SGN G3</v>
          </cell>
          <cell r="E412" t="str">
            <v>Sea</v>
          </cell>
          <cell r="F412" t="str">
            <v>DOC</v>
          </cell>
          <cell r="G412">
            <v>0</v>
          </cell>
          <cell r="H412">
            <v>0</v>
          </cell>
          <cell r="I412">
            <v>2023</v>
          </cell>
          <cell r="J412" t="str">
            <v>Actual</v>
          </cell>
        </row>
        <row r="413">
          <cell r="B413" t="str">
            <v>FOOTCA</v>
          </cell>
          <cell r="C413">
            <v>31</v>
          </cell>
          <cell r="D413" t="str">
            <v>SGN G3</v>
          </cell>
          <cell r="E413" t="str">
            <v>Sea</v>
          </cell>
          <cell r="F413" t="str">
            <v>DOC</v>
          </cell>
          <cell r="G413">
            <v>1</v>
          </cell>
          <cell r="H413">
            <v>1.4236111111111112E-3</v>
          </cell>
          <cell r="I413">
            <v>2023</v>
          </cell>
          <cell r="J413" t="str">
            <v>Actual</v>
          </cell>
        </row>
        <row r="414">
          <cell r="B414" t="str">
            <v>FOOTRT</v>
          </cell>
          <cell r="C414">
            <v>31</v>
          </cell>
          <cell r="D414" t="str">
            <v>SGN G3</v>
          </cell>
          <cell r="E414" t="str">
            <v>Sea</v>
          </cell>
          <cell r="F414" t="str">
            <v>DOC</v>
          </cell>
          <cell r="G414">
            <v>0</v>
          </cell>
          <cell r="H414">
            <v>0</v>
          </cell>
          <cell r="I414">
            <v>2023</v>
          </cell>
          <cell r="J414" t="str">
            <v>Actual</v>
          </cell>
        </row>
        <row r="415">
          <cell r="B415" t="str">
            <v>FOOTTE</v>
          </cell>
          <cell r="C415">
            <v>31</v>
          </cell>
          <cell r="D415" t="str">
            <v>SGN G3</v>
          </cell>
          <cell r="E415" t="str">
            <v>Sea</v>
          </cell>
          <cell r="F415" t="str">
            <v>DOC</v>
          </cell>
          <cell r="G415">
            <v>0</v>
          </cell>
          <cell r="H415">
            <v>0</v>
          </cell>
          <cell r="I415">
            <v>2023</v>
          </cell>
          <cell r="J415" t="str">
            <v>Actual</v>
          </cell>
        </row>
        <row r="416">
          <cell r="B416" t="str">
            <v>GORE</v>
          </cell>
          <cell r="C416">
            <v>31</v>
          </cell>
          <cell r="D416" t="str">
            <v>SGN G3</v>
          </cell>
          <cell r="E416" t="str">
            <v>Sea</v>
          </cell>
          <cell r="F416" t="str">
            <v>DOC</v>
          </cell>
          <cell r="G416">
            <v>0</v>
          </cell>
          <cell r="H416">
            <v>0</v>
          </cell>
          <cell r="I416">
            <v>2023</v>
          </cell>
          <cell r="J416" t="str">
            <v>Actual</v>
          </cell>
        </row>
        <row r="417">
          <cell r="B417" t="str">
            <v>HAGGAR</v>
          </cell>
          <cell r="C417">
            <v>31</v>
          </cell>
          <cell r="D417" t="str">
            <v>SGN G3</v>
          </cell>
          <cell r="E417" t="str">
            <v>Sea</v>
          </cell>
          <cell r="F417" t="str">
            <v>DOC</v>
          </cell>
          <cell r="G417">
            <v>0</v>
          </cell>
          <cell r="H417">
            <v>0</v>
          </cell>
          <cell r="I417">
            <v>2023</v>
          </cell>
          <cell r="J417" t="str">
            <v>Actual</v>
          </cell>
        </row>
        <row r="418">
          <cell r="B418" t="str">
            <v>HBIRAW</v>
          </cell>
          <cell r="C418">
            <v>31</v>
          </cell>
          <cell r="D418" t="str">
            <v>SGN G3</v>
          </cell>
          <cell r="E418" t="str">
            <v>Sea</v>
          </cell>
          <cell r="F418" t="str">
            <v>DOC</v>
          </cell>
          <cell r="G418">
            <v>1</v>
          </cell>
          <cell r="H418">
            <v>1.1711979166666663E-3</v>
          </cell>
          <cell r="I418">
            <v>2023</v>
          </cell>
          <cell r="J418" t="str">
            <v>Actual</v>
          </cell>
        </row>
        <row r="419">
          <cell r="B419" t="str">
            <v>HUNK</v>
          </cell>
          <cell r="C419">
            <v>31</v>
          </cell>
          <cell r="D419" t="str">
            <v>SGN G3</v>
          </cell>
          <cell r="E419" t="str">
            <v>Sea</v>
          </cell>
          <cell r="F419" t="str">
            <v>DOC</v>
          </cell>
          <cell r="G419">
            <v>0</v>
          </cell>
          <cell r="H419">
            <v>0</v>
          </cell>
          <cell r="I419">
            <v>2023</v>
          </cell>
          <cell r="J419" t="str">
            <v>Actual</v>
          </cell>
        </row>
        <row r="420">
          <cell r="B420" t="str">
            <v>MYSHOE</v>
          </cell>
          <cell r="C420">
            <v>31</v>
          </cell>
          <cell r="D420" t="str">
            <v>SGN G3</v>
          </cell>
          <cell r="E420" t="str">
            <v>Sea</v>
          </cell>
          <cell r="F420" t="str">
            <v>DOC</v>
          </cell>
          <cell r="G420">
            <v>0</v>
          </cell>
          <cell r="H420">
            <v>0</v>
          </cell>
          <cell r="I420">
            <v>2023</v>
          </cell>
          <cell r="J420" t="str">
            <v>Actual</v>
          </cell>
        </row>
        <row r="421">
          <cell r="B421" t="str">
            <v>OFWO</v>
          </cell>
          <cell r="C421">
            <v>31</v>
          </cell>
          <cell r="D421" t="str">
            <v>SGN G3</v>
          </cell>
          <cell r="E421" t="str">
            <v>Sea</v>
          </cell>
          <cell r="F421" t="str">
            <v>DOC</v>
          </cell>
          <cell r="G421">
            <v>0</v>
          </cell>
          <cell r="H421">
            <v>0</v>
          </cell>
          <cell r="I421">
            <v>2023</v>
          </cell>
          <cell r="J421" t="str">
            <v>Actual</v>
          </cell>
        </row>
        <row r="422">
          <cell r="B422" t="str">
            <v>PESPO</v>
          </cell>
          <cell r="C422">
            <v>31</v>
          </cell>
          <cell r="D422" t="str">
            <v>SGN G3</v>
          </cell>
          <cell r="E422" t="str">
            <v>Sea</v>
          </cell>
          <cell r="F422" t="str">
            <v>DOC</v>
          </cell>
          <cell r="G422">
            <v>0</v>
          </cell>
          <cell r="H422">
            <v>0</v>
          </cell>
          <cell r="I422">
            <v>2023</v>
          </cell>
          <cell r="J422" t="str">
            <v>Actual</v>
          </cell>
        </row>
        <row r="423">
          <cell r="B423" t="str">
            <v>RACK</v>
          </cell>
          <cell r="C423">
            <v>31</v>
          </cell>
          <cell r="D423" t="str">
            <v>SGN G3</v>
          </cell>
          <cell r="E423" t="str">
            <v>Sea</v>
          </cell>
          <cell r="F423" t="str">
            <v>DOC</v>
          </cell>
          <cell r="G423">
            <v>1</v>
          </cell>
          <cell r="H423">
            <v>0.21518749999999998</v>
          </cell>
          <cell r="I423">
            <v>2023</v>
          </cell>
          <cell r="J423" t="str">
            <v>Actual</v>
          </cell>
        </row>
        <row r="424">
          <cell r="B424" t="str">
            <v>RH</v>
          </cell>
          <cell r="C424">
            <v>31</v>
          </cell>
          <cell r="D424" t="str">
            <v>SGN G3</v>
          </cell>
          <cell r="E424" t="str">
            <v>Sea</v>
          </cell>
          <cell r="F424" t="str">
            <v>DOC</v>
          </cell>
          <cell r="G424">
            <v>122</v>
          </cell>
          <cell r="H424">
            <v>0.12597070652173911</v>
          </cell>
          <cell r="I424">
            <v>2023</v>
          </cell>
          <cell r="J424" t="str">
            <v>Actual</v>
          </cell>
        </row>
        <row r="425">
          <cell r="B425" t="str">
            <v>RSGC</v>
          </cell>
          <cell r="C425">
            <v>31</v>
          </cell>
          <cell r="D425" t="str">
            <v>SGN G3</v>
          </cell>
          <cell r="E425" t="str">
            <v>Sea</v>
          </cell>
          <cell r="F425" t="str">
            <v>DOC</v>
          </cell>
          <cell r="G425">
            <v>5</v>
          </cell>
          <cell r="H425">
            <v>0</v>
          </cell>
          <cell r="I425">
            <v>2023</v>
          </cell>
          <cell r="J425" t="str">
            <v>Actual</v>
          </cell>
        </row>
        <row r="426">
          <cell r="B426" t="str">
            <v>SPST</v>
          </cell>
          <cell r="C426">
            <v>31</v>
          </cell>
          <cell r="D426" t="str">
            <v>SGN G3</v>
          </cell>
          <cell r="E426" t="str">
            <v>Sea</v>
          </cell>
          <cell r="F426" t="str">
            <v>DOC</v>
          </cell>
          <cell r="G426">
            <v>0</v>
          </cell>
          <cell r="H426">
            <v>0</v>
          </cell>
          <cell r="I426">
            <v>2023</v>
          </cell>
          <cell r="J426" t="str">
            <v>Actual</v>
          </cell>
        </row>
        <row r="427">
          <cell r="B427" t="str">
            <v>TKMAXX</v>
          </cell>
          <cell r="C427">
            <v>31</v>
          </cell>
          <cell r="D427" t="str">
            <v>SGN G3</v>
          </cell>
          <cell r="E427" t="str">
            <v>Sea</v>
          </cell>
          <cell r="F427" t="str">
            <v>DOC</v>
          </cell>
          <cell r="G427">
            <v>1</v>
          </cell>
          <cell r="H427">
            <v>0.15708333333333327</v>
          </cell>
          <cell r="I427">
            <v>2023</v>
          </cell>
          <cell r="J427" t="str">
            <v>Actual</v>
          </cell>
        </row>
        <row r="428">
          <cell r="B428" t="str">
            <v>TOTES</v>
          </cell>
          <cell r="C428">
            <v>31</v>
          </cell>
          <cell r="D428" t="str">
            <v>SGN G3</v>
          </cell>
          <cell r="E428" t="str">
            <v>Sea</v>
          </cell>
          <cell r="F428" t="str">
            <v>DOC</v>
          </cell>
          <cell r="G428">
            <v>0</v>
          </cell>
          <cell r="H428">
            <v>0</v>
          </cell>
          <cell r="I428">
            <v>2023</v>
          </cell>
          <cell r="J428" t="str">
            <v>Actual</v>
          </cell>
        </row>
        <row r="429">
          <cell r="B429" t="str">
            <v>URBAN</v>
          </cell>
          <cell r="C429">
            <v>31</v>
          </cell>
          <cell r="D429" t="str">
            <v>SGN G3</v>
          </cell>
          <cell r="E429" t="str">
            <v>Sea</v>
          </cell>
          <cell r="F429" t="str">
            <v>DOC</v>
          </cell>
          <cell r="G429">
            <v>67</v>
          </cell>
          <cell r="H429">
            <v>0.35976990258487662</v>
          </cell>
          <cell r="I429">
            <v>2023</v>
          </cell>
          <cell r="J429" t="str">
            <v>Actual</v>
          </cell>
        </row>
        <row r="430">
          <cell r="B430" t="str">
            <v>VANHA</v>
          </cell>
          <cell r="C430">
            <v>31</v>
          </cell>
          <cell r="D430" t="str">
            <v>SGN G3</v>
          </cell>
          <cell r="E430" t="str">
            <v>Sea</v>
          </cell>
          <cell r="F430" t="str">
            <v>DOC</v>
          </cell>
          <cell r="G430">
            <v>0</v>
          </cell>
          <cell r="H430">
            <v>0</v>
          </cell>
          <cell r="I430">
            <v>2023</v>
          </cell>
          <cell r="J430" t="str">
            <v>Actual</v>
          </cell>
        </row>
        <row r="431">
          <cell r="B431" t="str">
            <v>WYNBRG</v>
          </cell>
          <cell r="C431">
            <v>31</v>
          </cell>
          <cell r="D431" t="str">
            <v>SGN G3</v>
          </cell>
          <cell r="E431" t="str">
            <v>Sea</v>
          </cell>
          <cell r="F431" t="str">
            <v>DOC</v>
          </cell>
          <cell r="G431">
            <v>0</v>
          </cell>
          <cell r="H431">
            <v>0</v>
          </cell>
          <cell r="I431">
            <v>2023</v>
          </cell>
          <cell r="J431" t="str">
            <v>Actual</v>
          </cell>
        </row>
        <row r="432">
          <cell r="B432" t="str">
            <v>XSCIN</v>
          </cell>
          <cell r="C432">
            <v>31</v>
          </cell>
          <cell r="D432" t="str">
            <v>SGN G3</v>
          </cell>
          <cell r="E432" t="str">
            <v>Sea</v>
          </cell>
          <cell r="F432" t="str">
            <v>DOC</v>
          </cell>
          <cell r="G432">
            <v>0</v>
          </cell>
          <cell r="H432">
            <v>0</v>
          </cell>
          <cell r="I432">
            <v>2023</v>
          </cell>
          <cell r="J432" t="str">
            <v>Actual</v>
          </cell>
        </row>
        <row r="433">
          <cell r="B433" t="str">
            <v>ALLM</v>
          </cell>
          <cell r="C433">
            <v>31</v>
          </cell>
          <cell r="D433" t="str">
            <v>SGN G4</v>
          </cell>
          <cell r="E433" t="str">
            <v>Sea</v>
          </cell>
          <cell r="F433" t="str">
            <v>DOC</v>
          </cell>
          <cell r="G433">
            <v>0</v>
          </cell>
          <cell r="H433">
            <v>0</v>
          </cell>
          <cell r="I433">
            <v>2023</v>
          </cell>
          <cell r="J433" t="str">
            <v>Actual</v>
          </cell>
        </row>
        <row r="434">
          <cell r="B434" t="str">
            <v>BOSE</v>
          </cell>
          <cell r="C434">
            <v>31</v>
          </cell>
          <cell r="D434" t="str">
            <v>SGN G4</v>
          </cell>
          <cell r="E434" t="str">
            <v>Sea</v>
          </cell>
          <cell r="F434" t="str">
            <v>DOC</v>
          </cell>
          <cell r="G434">
            <v>3</v>
          </cell>
          <cell r="H434">
            <v>1.5047222222222222E-2</v>
          </cell>
          <cell r="I434">
            <v>2023</v>
          </cell>
          <cell r="J434" t="str">
            <v>Actual</v>
          </cell>
        </row>
        <row r="435">
          <cell r="B435" t="str">
            <v>CKACEU</v>
          </cell>
          <cell r="C435">
            <v>31</v>
          </cell>
          <cell r="D435" t="str">
            <v>SGN G4</v>
          </cell>
          <cell r="E435" t="str">
            <v>Sea</v>
          </cell>
          <cell r="F435" t="str">
            <v>DOC</v>
          </cell>
          <cell r="G435">
            <v>0</v>
          </cell>
          <cell r="H435">
            <v>0</v>
          </cell>
          <cell r="I435">
            <v>2023</v>
          </cell>
          <cell r="J435" t="str">
            <v>Actual</v>
          </cell>
        </row>
        <row r="436">
          <cell r="B436" t="str">
            <v>CKFWEU</v>
          </cell>
          <cell r="C436">
            <v>31</v>
          </cell>
          <cell r="D436" t="str">
            <v>SGN G4</v>
          </cell>
          <cell r="E436" t="str">
            <v>Sea</v>
          </cell>
          <cell r="F436" t="str">
            <v>DOC</v>
          </cell>
          <cell r="G436">
            <v>0</v>
          </cell>
          <cell r="H436">
            <v>0</v>
          </cell>
          <cell r="I436">
            <v>2023</v>
          </cell>
          <cell r="J436" t="str">
            <v>Actual</v>
          </cell>
        </row>
        <row r="437">
          <cell r="B437" t="str">
            <v>CKJEEU</v>
          </cell>
          <cell r="C437">
            <v>31</v>
          </cell>
          <cell r="D437" t="str">
            <v>SGN G4</v>
          </cell>
          <cell r="E437" t="str">
            <v>Sea</v>
          </cell>
          <cell r="F437" t="str">
            <v>DOC</v>
          </cell>
          <cell r="G437">
            <v>0</v>
          </cell>
          <cell r="H437">
            <v>0</v>
          </cell>
          <cell r="I437">
            <v>2023</v>
          </cell>
          <cell r="J437" t="str">
            <v>Actual</v>
          </cell>
        </row>
        <row r="438">
          <cell r="B438" t="str">
            <v>CKMSEU</v>
          </cell>
          <cell r="C438">
            <v>31</v>
          </cell>
          <cell r="D438" t="str">
            <v>SGN G4</v>
          </cell>
          <cell r="E438" t="str">
            <v>Sea</v>
          </cell>
          <cell r="F438" t="str">
            <v>DOC</v>
          </cell>
          <cell r="G438">
            <v>0</v>
          </cell>
          <cell r="H438">
            <v>0</v>
          </cell>
          <cell r="I438">
            <v>2023</v>
          </cell>
          <cell r="J438" t="str">
            <v>Actual</v>
          </cell>
        </row>
        <row r="439">
          <cell r="B439" t="str">
            <v>CKPFEU</v>
          </cell>
          <cell r="C439">
            <v>31</v>
          </cell>
          <cell r="D439" t="str">
            <v>SGN G4</v>
          </cell>
          <cell r="E439" t="str">
            <v>Sea</v>
          </cell>
          <cell r="F439" t="str">
            <v>DOC</v>
          </cell>
          <cell r="G439">
            <v>0</v>
          </cell>
          <cell r="H439">
            <v>0</v>
          </cell>
          <cell r="I439">
            <v>2023</v>
          </cell>
          <cell r="J439" t="str">
            <v>Actual</v>
          </cell>
        </row>
        <row r="440">
          <cell r="B440" t="str">
            <v>CKRTEU</v>
          </cell>
          <cell r="C440">
            <v>31</v>
          </cell>
          <cell r="D440" t="str">
            <v>SGN G4</v>
          </cell>
          <cell r="E440" t="str">
            <v>Sea</v>
          </cell>
          <cell r="F440" t="str">
            <v>DOC</v>
          </cell>
          <cell r="G440">
            <v>0</v>
          </cell>
          <cell r="H440">
            <v>0</v>
          </cell>
          <cell r="I440">
            <v>2023</v>
          </cell>
          <cell r="J440" t="str">
            <v>Actual</v>
          </cell>
        </row>
        <row r="441">
          <cell r="B441" t="str">
            <v>CKSWEU</v>
          </cell>
          <cell r="C441">
            <v>31</v>
          </cell>
          <cell r="D441" t="str">
            <v>SGN G4</v>
          </cell>
          <cell r="E441" t="str">
            <v>Sea</v>
          </cell>
          <cell r="F441" t="str">
            <v>DOC</v>
          </cell>
          <cell r="G441">
            <v>0</v>
          </cell>
          <cell r="H441">
            <v>0</v>
          </cell>
          <cell r="I441">
            <v>2023</v>
          </cell>
          <cell r="J441" t="str">
            <v>Actual</v>
          </cell>
        </row>
        <row r="442">
          <cell r="B442" t="str">
            <v>DICKS</v>
          </cell>
          <cell r="C442">
            <v>31</v>
          </cell>
          <cell r="D442" t="str">
            <v>SGN G4</v>
          </cell>
          <cell r="E442" t="str">
            <v>Sea</v>
          </cell>
          <cell r="F442" t="str">
            <v>DOC</v>
          </cell>
          <cell r="G442">
            <v>0</v>
          </cell>
          <cell r="H442">
            <v>0</v>
          </cell>
          <cell r="I442">
            <v>2023</v>
          </cell>
          <cell r="J442" t="str">
            <v>Actual</v>
          </cell>
        </row>
        <row r="443">
          <cell r="B443" t="str">
            <v>ELDOR</v>
          </cell>
          <cell r="C443">
            <v>31</v>
          </cell>
          <cell r="D443" t="str">
            <v>SGN G4</v>
          </cell>
          <cell r="E443" t="str">
            <v>Sea</v>
          </cell>
          <cell r="F443" t="str">
            <v>DOC</v>
          </cell>
          <cell r="G443">
            <v>4</v>
          </cell>
          <cell r="H443">
            <v>2.0619444444444447E-2</v>
          </cell>
          <cell r="I443">
            <v>2023</v>
          </cell>
          <cell r="J443" t="str">
            <v>Actual</v>
          </cell>
        </row>
        <row r="444">
          <cell r="B444" t="str">
            <v>GAP</v>
          </cell>
          <cell r="C444">
            <v>31</v>
          </cell>
          <cell r="D444" t="str">
            <v>SGN G4</v>
          </cell>
          <cell r="E444" t="str">
            <v>Sea</v>
          </cell>
          <cell r="F444" t="str">
            <v>DOC</v>
          </cell>
          <cell r="G444">
            <v>439</v>
          </cell>
          <cell r="H444">
            <v>1.1069750833333329</v>
          </cell>
          <cell r="I444">
            <v>2023</v>
          </cell>
          <cell r="J444" t="str">
            <v>Actual</v>
          </cell>
        </row>
        <row r="445">
          <cell r="B445" t="str">
            <v>IMAGE</v>
          </cell>
          <cell r="C445">
            <v>31</v>
          </cell>
          <cell r="D445" t="str">
            <v>SGN G4</v>
          </cell>
          <cell r="E445" t="str">
            <v>Sea</v>
          </cell>
          <cell r="F445" t="str">
            <v>DOC</v>
          </cell>
          <cell r="G445">
            <v>0</v>
          </cell>
          <cell r="H445">
            <v>0</v>
          </cell>
          <cell r="I445">
            <v>2023</v>
          </cell>
          <cell r="J445" t="str">
            <v>Actual</v>
          </cell>
        </row>
        <row r="446">
          <cell r="B446" t="str">
            <v>ITGM</v>
          </cell>
          <cell r="C446">
            <v>31</v>
          </cell>
          <cell r="D446" t="str">
            <v>SGN G4</v>
          </cell>
          <cell r="E446" t="str">
            <v>Sea</v>
          </cell>
          <cell r="F446" t="str">
            <v>DOC</v>
          </cell>
          <cell r="G446">
            <v>0</v>
          </cell>
          <cell r="H446">
            <v>2.7569444444444445E-2</v>
          </cell>
          <cell r="I446">
            <v>2023</v>
          </cell>
          <cell r="J446" t="str">
            <v>Actual</v>
          </cell>
        </row>
        <row r="447">
          <cell r="B447" t="str">
            <v>OBIITA</v>
          </cell>
          <cell r="C447">
            <v>31</v>
          </cell>
          <cell r="D447" t="str">
            <v>SGN G4</v>
          </cell>
          <cell r="E447" t="str">
            <v>Sea</v>
          </cell>
          <cell r="F447" t="str">
            <v>DOC</v>
          </cell>
          <cell r="G447">
            <v>0</v>
          </cell>
          <cell r="H447">
            <v>0</v>
          </cell>
          <cell r="I447">
            <v>2023</v>
          </cell>
          <cell r="J447" t="str">
            <v>Actual</v>
          </cell>
        </row>
        <row r="448">
          <cell r="B448" t="str">
            <v>OBIPOL</v>
          </cell>
          <cell r="C448">
            <v>31</v>
          </cell>
          <cell r="D448" t="str">
            <v>SGN G4</v>
          </cell>
          <cell r="E448" t="str">
            <v>Sea</v>
          </cell>
          <cell r="F448" t="str">
            <v>DOC</v>
          </cell>
          <cell r="G448">
            <v>0</v>
          </cell>
          <cell r="H448">
            <v>0</v>
          </cell>
          <cell r="I448">
            <v>2023</v>
          </cell>
          <cell r="J448" t="str">
            <v>Actual</v>
          </cell>
        </row>
        <row r="449">
          <cell r="B449" t="str">
            <v>OUTDOR</v>
          </cell>
          <cell r="C449">
            <v>31</v>
          </cell>
          <cell r="D449" t="str">
            <v>SGN G4</v>
          </cell>
          <cell r="E449" t="str">
            <v>Sea</v>
          </cell>
          <cell r="F449" t="str">
            <v>DOC</v>
          </cell>
          <cell r="G449">
            <v>74</v>
          </cell>
          <cell r="H449">
            <v>0.25802418209876538</v>
          </cell>
          <cell r="I449">
            <v>2023</v>
          </cell>
          <cell r="J449" t="str">
            <v>Actual</v>
          </cell>
        </row>
        <row r="450">
          <cell r="B450" t="str">
            <v>PACSUN</v>
          </cell>
          <cell r="C450">
            <v>31</v>
          </cell>
          <cell r="D450" t="str">
            <v>SGN G4</v>
          </cell>
          <cell r="E450" t="str">
            <v>Sea</v>
          </cell>
          <cell r="F450" t="str">
            <v>DOC</v>
          </cell>
          <cell r="G450">
            <v>0</v>
          </cell>
          <cell r="H450">
            <v>0</v>
          </cell>
          <cell r="I450">
            <v>2023</v>
          </cell>
          <cell r="J450" t="str">
            <v>Actual</v>
          </cell>
        </row>
        <row r="451">
          <cell r="B451" t="str">
            <v>RIPC</v>
          </cell>
          <cell r="C451">
            <v>31</v>
          </cell>
          <cell r="D451" t="str">
            <v>SGN G4</v>
          </cell>
          <cell r="E451" t="str">
            <v>Sea</v>
          </cell>
          <cell r="F451" t="str">
            <v>DOC</v>
          </cell>
          <cell r="G451">
            <v>0</v>
          </cell>
          <cell r="H451">
            <v>0</v>
          </cell>
          <cell r="I451">
            <v>2023</v>
          </cell>
          <cell r="J451" t="str">
            <v>Actual</v>
          </cell>
        </row>
        <row r="452">
          <cell r="B452" t="str">
            <v>RIPP</v>
          </cell>
          <cell r="C452">
            <v>31</v>
          </cell>
          <cell r="D452" t="str">
            <v>SGN G4</v>
          </cell>
          <cell r="E452" t="str">
            <v>Sea</v>
          </cell>
          <cell r="F452" t="str">
            <v>DOC</v>
          </cell>
          <cell r="G452">
            <v>0</v>
          </cell>
          <cell r="H452">
            <v>0</v>
          </cell>
          <cell r="I452">
            <v>2023</v>
          </cell>
          <cell r="J452" t="str">
            <v>Actual</v>
          </cell>
        </row>
        <row r="453">
          <cell r="B453" t="str">
            <v>SPENCR</v>
          </cell>
          <cell r="C453">
            <v>31</v>
          </cell>
          <cell r="D453" t="str">
            <v>SGN G4</v>
          </cell>
          <cell r="E453" t="str">
            <v>Sea</v>
          </cell>
          <cell r="F453" t="str">
            <v>DOC</v>
          </cell>
          <cell r="G453">
            <v>0</v>
          </cell>
          <cell r="H453">
            <v>0</v>
          </cell>
          <cell r="I453">
            <v>2023</v>
          </cell>
          <cell r="J453" t="str">
            <v>Actual</v>
          </cell>
        </row>
        <row r="454">
          <cell r="B454" t="str">
            <v>TOMBOD</v>
          </cell>
          <cell r="C454">
            <v>31</v>
          </cell>
          <cell r="D454" t="str">
            <v>SGN G4</v>
          </cell>
          <cell r="E454" t="str">
            <v>Sea</v>
          </cell>
          <cell r="F454" t="str">
            <v>DOC</v>
          </cell>
          <cell r="G454">
            <v>0</v>
          </cell>
          <cell r="H454">
            <v>0</v>
          </cell>
          <cell r="I454">
            <v>2023</v>
          </cell>
          <cell r="J454" t="str">
            <v>Actual</v>
          </cell>
        </row>
        <row r="455">
          <cell r="B455" t="str">
            <v>TOMFTW</v>
          </cell>
          <cell r="C455">
            <v>31</v>
          </cell>
          <cell r="D455" t="str">
            <v>SGN G4</v>
          </cell>
          <cell r="E455" t="str">
            <v>Sea</v>
          </cell>
          <cell r="F455" t="str">
            <v>DOC</v>
          </cell>
          <cell r="G455">
            <v>6</v>
          </cell>
          <cell r="H455">
            <v>7.2520486111111102E-2</v>
          </cell>
          <cell r="I455">
            <v>2023</v>
          </cell>
          <cell r="J455" t="str">
            <v>Actual</v>
          </cell>
        </row>
        <row r="456">
          <cell r="B456" t="str">
            <v>TOMHAN</v>
          </cell>
          <cell r="C456">
            <v>31</v>
          </cell>
          <cell r="D456" t="str">
            <v>SGN G4</v>
          </cell>
          <cell r="E456" t="str">
            <v>Sea</v>
          </cell>
          <cell r="F456" t="str">
            <v>DOC</v>
          </cell>
          <cell r="G456">
            <v>4</v>
          </cell>
          <cell r="H456">
            <v>1.4236111111111111E-2</v>
          </cell>
          <cell r="I456">
            <v>2023</v>
          </cell>
          <cell r="J456" t="str">
            <v>Actual</v>
          </cell>
        </row>
        <row r="457">
          <cell r="B457" t="str">
            <v>TOMJEU</v>
          </cell>
          <cell r="C457">
            <v>31</v>
          </cell>
          <cell r="D457" t="str">
            <v>SGN G4</v>
          </cell>
          <cell r="E457" t="str">
            <v>Sea</v>
          </cell>
          <cell r="F457" t="str">
            <v>DOC</v>
          </cell>
          <cell r="G457">
            <v>1</v>
          </cell>
          <cell r="H457">
            <v>5.4774305555555557E-3</v>
          </cell>
          <cell r="I457">
            <v>2023</v>
          </cell>
          <cell r="J457" t="str">
            <v>Actual</v>
          </cell>
        </row>
        <row r="458">
          <cell r="B458" t="str">
            <v>TOMRTL</v>
          </cell>
          <cell r="C458">
            <v>31</v>
          </cell>
          <cell r="D458" t="str">
            <v>SGN G4</v>
          </cell>
          <cell r="E458" t="str">
            <v>Sea</v>
          </cell>
          <cell r="F458" t="str">
            <v>DOC</v>
          </cell>
          <cell r="G458">
            <v>1</v>
          </cell>
          <cell r="H458">
            <v>3.8657407407407412E-3</v>
          </cell>
          <cell r="I458">
            <v>2023</v>
          </cell>
          <cell r="J458" t="str">
            <v>Actual</v>
          </cell>
        </row>
        <row r="459">
          <cell r="B459" t="str">
            <v>TRU</v>
          </cell>
          <cell r="C459">
            <v>31</v>
          </cell>
          <cell r="D459" t="str">
            <v>SGN G4</v>
          </cell>
          <cell r="E459" t="str">
            <v>Sea</v>
          </cell>
          <cell r="F459" t="str">
            <v>DOC</v>
          </cell>
          <cell r="G459">
            <v>0</v>
          </cell>
          <cell r="H459">
            <v>0</v>
          </cell>
          <cell r="I459">
            <v>2023</v>
          </cell>
          <cell r="J459" t="str">
            <v>Actual</v>
          </cell>
        </row>
        <row r="460">
          <cell r="B460" t="str">
            <v>AAFES</v>
          </cell>
          <cell r="C460">
            <v>31</v>
          </cell>
          <cell r="D460" t="str">
            <v>SGN G5</v>
          </cell>
          <cell r="E460" t="str">
            <v>Sea</v>
          </cell>
          <cell r="F460" t="str">
            <v>DOC</v>
          </cell>
          <cell r="G460">
            <v>0</v>
          </cell>
          <cell r="H460">
            <v>0</v>
          </cell>
          <cell r="I460">
            <v>2023</v>
          </cell>
          <cell r="J460" t="str">
            <v>Actual</v>
          </cell>
        </row>
        <row r="461">
          <cell r="B461" t="str">
            <v>ALLB</v>
          </cell>
          <cell r="C461">
            <v>31</v>
          </cell>
          <cell r="D461" t="str">
            <v>SGN G5</v>
          </cell>
          <cell r="E461" t="str">
            <v>Sea</v>
          </cell>
          <cell r="F461" t="str">
            <v>DOC</v>
          </cell>
          <cell r="G461">
            <v>0</v>
          </cell>
          <cell r="H461">
            <v>0</v>
          </cell>
          <cell r="I461">
            <v>2023</v>
          </cell>
          <cell r="J461" t="str">
            <v>Actual</v>
          </cell>
        </row>
        <row r="462">
          <cell r="B462" t="str">
            <v>DORM</v>
          </cell>
          <cell r="C462">
            <v>31</v>
          </cell>
          <cell r="D462" t="str">
            <v>SGN G5</v>
          </cell>
          <cell r="E462" t="str">
            <v>Sea</v>
          </cell>
          <cell r="F462" t="str">
            <v>DOC</v>
          </cell>
          <cell r="G462">
            <v>0</v>
          </cell>
          <cell r="H462">
            <v>0</v>
          </cell>
          <cell r="I462">
            <v>2023</v>
          </cell>
          <cell r="J462" t="str">
            <v>Actual</v>
          </cell>
        </row>
        <row r="463">
          <cell r="B463" t="str">
            <v>DSAQSP</v>
          </cell>
          <cell r="C463">
            <v>31</v>
          </cell>
          <cell r="D463" t="str">
            <v>SGN G5</v>
          </cell>
          <cell r="E463" t="str">
            <v>Sea</v>
          </cell>
          <cell r="F463" t="str">
            <v>DOC</v>
          </cell>
          <cell r="G463">
            <v>0</v>
          </cell>
          <cell r="H463">
            <v>0</v>
          </cell>
          <cell r="I463">
            <v>2023</v>
          </cell>
          <cell r="J463" t="str">
            <v>Actual</v>
          </cell>
        </row>
        <row r="464">
          <cell r="B464" t="str">
            <v>EMCI</v>
          </cell>
          <cell r="C464">
            <v>31</v>
          </cell>
          <cell r="D464" t="str">
            <v>SGN G5</v>
          </cell>
          <cell r="E464" t="str">
            <v>Sea</v>
          </cell>
          <cell r="F464" t="str">
            <v>DOC</v>
          </cell>
          <cell r="G464">
            <v>0</v>
          </cell>
          <cell r="H464">
            <v>0</v>
          </cell>
          <cell r="I464">
            <v>2023</v>
          </cell>
          <cell r="J464" t="str">
            <v>Actual</v>
          </cell>
        </row>
        <row r="465">
          <cell r="B465" t="str">
            <v>LIICO</v>
          </cell>
          <cell r="C465">
            <v>31</v>
          </cell>
          <cell r="D465" t="str">
            <v>SGN G5</v>
          </cell>
          <cell r="E465" t="str">
            <v>Sea</v>
          </cell>
          <cell r="F465" t="str">
            <v>DOC</v>
          </cell>
          <cell r="G465">
            <v>0</v>
          </cell>
          <cell r="H465">
            <v>0</v>
          </cell>
          <cell r="I465">
            <v>2023</v>
          </cell>
          <cell r="J465" t="str">
            <v>Actual</v>
          </cell>
        </row>
        <row r="466">
          <cell r="B466" t="str">
            <v>LIIRE</v>
          </cell>
          <cell r="C466">
            <v>31</v>
          </cell>
          <cell r="D466" t="str">
            <v>SGN G5</v>
          </cell>
          <cell r="E466" t="str">
            <v>Sea</v>
          </cell>
          <cell r="F466" t="str">
            <v>DOC</v>
          </cell>
          <cell r="G466">
            <v>1</v>
          </cell>
          <cell r="H466">
            <v>3.8045138888888892E-2</v>
          </cell>
          <cell r="I466">
            <v>2023</v>
          </cell>
          <cell r="J466" t="str">
            <v>Actual</v>
          </cell>
        </row>
        <row r="467">
          <cell r="B467" t="str">
            <v>LIIWWR</v>
          </cell>
          <cell r="C467">
            <v>31</v>
          </cell>
          <cell r="D467" t="str">
            <v>SGN G5</v>
          </cell>
          <cell r="E467" t="str">
            <v>Sea</v>
          </cell>
          <cell r="F467" t="str">
            <v>DOC</v>
          </cell>
          <cell r="G467">
            <v>0</v>
          </cell>
          <cell r="H467">
            <v>0</v>
          </cell>
          <cell r="I467">
            <v>2023</v>
          </cell>
          <cell r="J467" t="str">
            <v>Actual</v>
          </cell>
        </row>
        <row r="468">
          <cell r="B468" t="str">
            <v>MKI</v>
          </cell>
          <cell r="C468">
            <v>31</v>
          </cell>
          <cell r="D468" t="str">
            <v>SGN G5</v>
          </cell>
          <cell r="E468" t="str">
            <v>Sea</v>
          </cell>
          <cell r="F468" t="str">
            <v>DOC</v>
          </cell>
          <cell r="G468">
            <v>0</v>
          </cell>
          <cell r="H468">
            <v>0</v>
          </cell>
          <cell r="I468">
            <v>2023</v>
          </cell>
          <cell r="J468" t="str">
            <v>Actual</v>
          </cell>
        </row>
        <row r="469">
          <cell r="B469" t="str">
            <v>NHAC</v>
          </cell>
          <cell r="C469">
            <v>31</v>
          </cell>
          <cell r="D469" t="str">
            <v>SGN G5</v>
          </cell>
          <cell r="E469" t="str">
            <v>Sea</v>
          </cell>
          <cell r="F469" t="str">
            <v>DOC</v>
          </cell>
          <cell r="G469">
            <v>0</v>
          </cell>
          <cell r="H469">
            <v>0</v>
          </cell>
          <cell r="I469">
            <v>2023</v>
          </cell>
          <cell r="J469" t="str">
            <v>Actual</v>
          </cell>
        </row>
        <row r="470">
          <cell r="B470" t="str">
            <v>PVHJA</v>
          </cell>
          <cell r="C470">
            <v>31</v>
          </cell>
          <cell r="D470" t="str">
            <v>SGN G5</v>
          </cell>
          <cell r="E470" t="str">
            <v>Sea</v>
          </cell>
          <cell r="F470" t="str">
            <v>DOC</v>
          </cell>
          <cell r="G470">
            <v>0</v>
          </cell>
          <cell r="H470">
            <v>0</v>
          </cell>
          <cell r="I470">
            <v>2023</v>
          </cell>
          <cell r="J470" t="str">
            <v>Actual</v>
          </cell>
        </row>
        <row r="471">
          <cell r="B471" t="str">
            <v>THAS</v>
          </cell>
          <cell r="C471">
            <v>31</v>
          </cell>
          <cell r="D471" t="str">
            <v>SGN G5</v>
          </cell>
          <cell r="E471" t="str">
            <v>Sea</v>
          </cell>
          <cell r="F471" t="str">
            <v>DOC</v>
          </cell>
          <cell r="G471">
            <v>0</v>
          </cell>
          <cell r="H471">
            <v>0</v>
          </cell>
          <cell r="I471">
            <v>2023</v>
          </cell>
          <cell r="J471" t="str">
            <v>Actual</v>
          </cell>
        </row>
        <row r="472">
          <cell r="B472" t="str">
            <v>WARAS</v>
          </cell>
          <cell r="C472">
            <v>31</v>
          </cell>
          <cell r="D472" t="str">
            <v>SGN G5</v>
          </cell>
          <cell r="E472" t="str">
            <v>Sea</v>
          </cell>
          <cell r="F472" t="str">
            <v>DOC</v>
          </cell>
          <cell r="G472">
            <v>4</v>
          </cell>
          <cell r="H472">
            <v>4.7557692307692309E-3</v>
          </cell>
          <cell r="I472">
            <v>2023</v>
          </cell>
          <cell r="J472" t="str">
            <v>Actual</v>
          </cell>
        </row>
        <row r="473">
          <cell r="B473" t="str">
            <v>WYNBRG</v>
          </cell>
          <cell r="C473">
            <v>31</v>
          </cell>
          <cell r="D473" t="str">
            <v>SGN G3</v>
          </cell>
          <cell r="E473" t="str">
            <v>Sea</v>
          </cell>
          <cell r="F473" t="str">
            <v>DOC</v>
          </cell>
          <cell r="G473">
            <v>0</v>
          </cell>
          <cell r="H473">
            <v>0</v>
          </cell>
          <cell r="I473">
            <v>2023</v>
          </cell>
          <cell r="J473" t="str">
            <v>Actual</v>
          </cell>
        </row>
        <row r="474">
          <cell r="B474" t="str">
            <v>X47BL</v>
          </cell>
          <cell r="C474">
            <v>31</v>
          </cell>
          <cell r="D474" t="str">
            <v>SGN G5</v>
          </cell>
          <cell r="E474" t="str">
            <v>Sea</v>
          </cell>
          <cell r="F474" t="str">
            <v>DOC</v>
          </cell>
          <cell r="G474">
            <v>0</v>
          </cell>
          <cell r="H474">
            <v>0</v>
          </cell>
          <cell r="I474">
            <v>2023</v>
          </cell>
          <cell r="J474" t="str">
            <v>Actual</v>
          </cell>
        </row>
        <row r="475">
          <cell r="B475" t="str">
            <v>XATPE</v>
          </cell>
          <cell r="C475">
            <v>31</v>
          </cell>
          <cell r="D475" t="str">
            <v>SGN G5</v>
          </cell>
          <cell r="E475" t="str">
            <v>Sea</v>
          </cell>
          <cell r="F475" t="str">
            <v>DOC</v>
          </cell>
          <cell r="G475">
            <v>0</v>
          </cell>
          <cell r="H475">
            <v>0</v>
          </cell>
          <cell r="I475">
            <v>2023</v>
          </cell>
          <cell r="J475" t="str">
            <v>Actual</v>
          </cell>
        </row>
        <row r="476">
          <cell r="B476" t="str">
            <v>XBLAIN</v>
          </cell>
          <cell r="C476">
            <v>31</v>
          </cell>
          <cell r="D476" t="str">
            <v>SGN G5</v>
          </cell>
          <cell r="E476" t="str">
            <v>Sea</v>
          </cell>
          <cell r="F476" t="str">
            <v>DOC</v>
          </cell>
          <cell r="G476">
            <v>0</v>
          </cell>
          <cell r="H476">
            <v>0</v>
          </cell>
          <cell r="I476">
            <v>2023</v>
          </cell>
          <cell r="J476" t="str">
            <v>Actual</v>
          </cell>
        </row>
        <row r="477">
          <cell r="B477" t="str">
            <v>XCALM</v>
          </cell>
          <cell r="C477">
            <v>31</v>
          </cell>
          <cell r="D477" t="str">
            <v>SGN G5</v>
          </cell>
          <cell r="E477" t="str">
            <v>Sea</v>
          </cell>
          <cell r="F477" t="str">
            <v>DOC</v>
          </cell>
          <cell r="G477">
            <v>0</v>
          </cell>
          <cell r="H477">
            <v>0</v>
          </cell>
          <cell r="I477">
            <v>2023</v>
          </cell>
          <cell r="J477" t="str">
            <v>Actual</v>
          </cell>
        </row>
        <row r="478">
          <cell r="B478" t="str">
            <v>XHBIL</v>
          </cell>
          <cell r="C478">
            <v>31</v>
          </cell>
          <cell r="D478" t="str">
            <v>SGN G5</v>
          </cell>
          <cell r="E478" t="str">
            <v>Sea</v>
          </cell>
          <cell r="F478" t="str">
            <v>DOC</v>
          </cell>
          <cell r="G478">
            <v>1</v>
          </cell>
          <cell r="H478">
            <v>0</v>
          </cell>
          <cell r="I478">
            <v>2023</v>
          </cell>
          <cell r="J478" t="str">
            <v>Actual</v>
          </cell>
        </row>
        <row r="479">
          <cell r="B479" t="str">
            <v>XKEENI</v>
          </cell>
          <cell r="C479">
            <v>31</v>
          </cell>
          <cell r="D479" t="str">
            <v>SGN G5</v>
          </cell>
          <cell r="E479" t="str">
            <v>Sea</v>
          </cell>
          <cell r="F479" t="str">
            <v>DOC</v>
          </cell>
          <cell r="G479">
            <v>0</v>
          </cell>
          <cell r="H479">
            <v>0</v>
          </cell>
          <cell r="I479">
            <v>2023</v>
          </cell>
          <cell r="J479" t="str">
            <v>Actual</v>
          </cell>
        </row>
        <row r="480">
          <cell r="B480" t="str">
            <v>XREDC</v>
          </cell>
          <cell r="C480">
            <v>31</v>
          </cell>
          <cell r="D480" t="str">
            <v>SGN G5</v>
          </cell>
          <cell r="E480" t="str">
            <v>Sea</v>
          </cell>
          <cell r="F480" t="str">
            <v>DOC</v>
          </cell>
          <cell r="G480">
            <v>1</v>
          </cell>
          <cell r="H480">
            <v>0</v>
          </cell>
          <cell r="I480">
            <v>2023</v>
          </cell>
          <cell r="J480" t="str">
            <v>Actual</v>
          </cell>
        </row>
        <row r="481">
          <cell r="B481" t="str">
            <v>XSOLS</v>
          </cell>
          <cell r="C481">
            <v>31</v>
          </cell>
          <cell r="D481" t="str">
            <v>SGN G5</v>
          </cell>
          <cell r="E481" t="str">
            <v>Sea</v>
          </cell>
          <cell r="F481" t="str">
            <v>DOC</v>
          </cell>
          <cell r="G481">
            <v>0</v>
          </cell>
          <cell r="H481">
            <v>0</v>
          </cell>
          <cell r="I481">
            <v>2023</v>
          </cell>
          <cell r="J481" t="str">
            <v>Actual</v>
          </cell>
        </row>
        <row r="482">
          <cell r="B482" t="str">
            <v>USBOX</v>
          </cell>
          <cell r="C482">
            <v>31</v>
          </cell>
          <cell r="D482" t="str">
            <v>SGN G5</v>
          </cell>
          <cell r="E482" t="str">
            <v>Sea</v>
          </cell>
          <cell r="F482" t="str">
            <v>DOC</v>
          </cell>
          <cell r="G482">
            <v>0</v>
          </cell>
          <cell r="H482">
            <v>0</v>
          </cell>
          <cell r="I482">
            <v>2023</v>
          </cell>
          <cell r="J482" t="str">
            <v>Actual</v>
          </cell>
        </row>
        <row r="483">
          <cell r="B483" t="str">
            <v>SINBOX</v>
          </cell>
          <cell r="C483">
            <v>31</v>
          </cell>
          <cell r="D483" t="str">
            <v>SGN G5</v>
          </cell>
          <cell r="E483" t="str">
            <v>Sea</v>
          </cell>
          <cell r="F483" t="str">
            <v>DOC</v>
          </cell>
          <cell r="G483">
            <v>0</v>
          </cell>
          <cell r="H483">
            <v>0</v>
          </cell>
          <cell r="I483">
            <v>2023</v>
          </cell>
          <cell r="J483" t="str">
            <v>Actual</v>
          </cell>
        </row>
        <row r="484">
          <cell r="B484" t="str">
            <v>EMLUX</v>
          </cell>
          <cell r="C484">
            <v>31</v>
          </cell>
          <cell r="D484" t="str">
            <v>SGN G4</v>
          </cell>
          <cell r="E484" t="str">
            <v>Sea</v>
          </cell>
          <cell r="F484" t="str">
            <v>DOC</v>
          </cell>
          <cell r="G484">
            <v>0</v>
          </cell>
          <cell r="H484">
            <v>0</v>
          </cell>
          <cell r="I484">
            <v>2023</v>
          </cell>
          <cell r="J484" t="str">
            <v>Actual</v>
          </cell>
        </row>
        <row r="485">
          <cell r="B485" t="str">
            <v>EUROM</v>
          </cell>
          <cell r="C485">
            <v>31</v>
          </cell>
          <cell r="D485" t="str">
            <v>SGN G4</v>
          </cell>
          <cell r="E485" t="str">
            <v>Sea</v>
          </cell>
          <cell r="F485" t="str">
            <v>DOC</v>
          </cell>
          <cell r="G485">
            <v>0</v>
          </cell>
          <cell r="H485">
            <v>0</v>
          </cell>
          <cell r="I485">
            <v>2023</v>
          </cell>
          <cell r="J485" t="str">
            <v>Actual</v>
          </cell>
        </row>
      </sheetData>
      <sheetData sheetId="5">
        <row r="5">
          <cell r="C5">
            <v>161</v>
          </cell>
          <cell r="D5">
            <v>1</v>
          </cell>
          <cell r="E5" t="str">
            <v>ANNINC - Sea</v>
          </cell>
          <cell r="F5" t="str">
            <v>SGN</v>
          </cell>
          <cell r="G5" t="str">
            <v>Forecast</v>
          </cell>
          <cell r="K5">
            <v>2023</v>
          </cell>
          <cell r="L5" t="str">
            <v>SINBOX</v>
          </cell>
          <cell r="M5">
            <v>4</v>
          </cell>
          <cell r="N5">
            <v>1</v>
          </cell>
          <cell r="O5" t="str">
            <v>SINBOX - Sea</v>
          </cell>
          <cell r="P5" t="str">
            <v>SGN</v>
          </cell>
          <cell r="Q5" t="str">
            <v>Actual</v>
          </cell>
        </row>
        <row r="6">
          <cell r="B6" t="str">
            <v>ARMOUR</v>
          </cell>
          <cell r="C6">
            <v>126</v>
          </cell>
          <cell r="D6">
            <v>1</v>
          </cell>
          <cell r="E6" t="str">
            <v>ARMOUR - Sea</v>
          </cell>
          <cell r="F6" t="str">
            <v>SGN</v>
          </cell>
          <cell r="G6" t="str">
            <v>Forecast</v>
          </cell>
          <cell r="K6">
            <v>2023</v>
          </cell>
          <cell r="L6" t="str">
            <v>USBOX</v>
          </cell>
          <cell r="M6">
            <v>1</v>
          </cell>
          <cell r="N6">
            <v>1</v>
          </cell>
          <cell r="O6" t="str">
            <v>USBOX - Air</v>
          </cell>
          <cell r="P6" t="str">
            <v>SGN</v>
          </cell>
          <cell r="Q6" t="str">
            <v>Actual</v>
          </cell>
        </row>
        <row r="7">
          <cell r="B7" t="str">
            <v>ATC</v>
          </cell>
          <cell r="C7">
            <v>0</v>
          </cell>
          <cell r="D7">
            <v>1</v>
          </cell>
          <cell r="E7" t="str">
            <v>ATC - Air</v>
          </cell>
          <cell r="F7" t="str">
            <v>SGN</v>
          </cell>
          <cell r="G7" t="str">
            <v>Forecast</v>
          </cell>
          <cell r="K7">
            <v>2023</v>
          </cell>
          <cell r="L7" t="str">
            <v>USBOX</v>
          </cell>
          <cell r="M7">
            <v>2</v>
          </cell>
          <cell r="N7">
            <v>1</v>
          </cell>
          <cell r="O7" t="str">
            <v>USBOX - Sea</v>
          </cell>
          <cell r="P7" t="str">
            <v>SGN</v>
          </cell>
          <cell r="Q7" t="str">
            <v>Actual</v>
          </cell>
        </row>
        <row r="8">
          <cell r="B8" t="str">
            <v>ATC</v>
          </cell>
          <cell r="C8">
            <v>46</v>
          </cell>
          <cell r="D8">
            <v>1</v>
          </cell>
          <cell r="E8" t="str">
            <v>ATC - Sea</v>
          </cell>
          <cell r="F8" t="str">
            <v>SGN</v>
          </cell>
          <cell r="G8" t="str">
            <v>Forecast</v>
          </cell>
          <cell r="K8">
            <v>2023</v>
          </cell>
          <cell r="L8" t="str">
            <v>SINBOX</v>
          </cell>
          <cell r="M8">
            <v>3</v>
          </cell>
          <cell r="N8">
            <v>1</v>
          </cell>
          <cell r="O8" t="str">
            <v>SINBOX - Air</v>
          </cell>
          <cell r="P8" t="str">
            <v>SGN</v>
          </cell>
          <cell r="Q8" t="str">
            <v>Actual</v>
          </cell>
        </row>
        <row r="9">
          <cell r="B9" t="str">
            <v>ATS</v>
          </cell>
          <cell r="C9">
            <v>12</v>
          </cell>
          <cell r="D9">
            <v>1</v>
          </cell>
          <cell r="E9" t="str">
            <v>ATS - Sea</v>
          </cell>
          <cell r="F9" t="str">
            <v>SGN</v>
          </cell>
          <cell r="G9" t="str">
            <v>Forecast</v>
          </cell>
          <cell r="K9">
            <v>2023</v>
          </cell>
          <cell r="L9" t="str">
            <v>SINBOX</v>
          </cell>
          <cell r="M9">
            <v>4</v>
          </cell>
          <cell r="N9">
            <v>1</v>
          </cell>
          <cell r="O9" t="str">
            <v>SINBOX - Sea</v>
          </cell>
          <cell r="P9" t="str">
            <v>SGN</v>
          </cell>
          <cell r="Q9" t="str">
            <v>Actual</v>
          </cell>
        </row>
        <row r="10">
          <cell r="B10" t="str">
            <v>BPSHCA</v>
          </cell>
          <cell r="C10">
            <v>1</v>
          </cell>
          <cell r="D10">
            <v>1</v>
          </cell>
          <cell r="E10" t="str">
            <v>BPSHCA - Sea</v>
          </cell>
          <cell r="F10" t="str">
            <v>SGN</v>
          </cell>
          <cell r="G10" t="str">
            <v>Forecast</v>
          </cell>
        </row>
        <row r="11">
          <cell r="B11" t="str">
            <v>CKFWEU</v>
          </cell>
          <cell r="C11">
            <v>7</v>
          </cell>
          <cell r="D11">
            <v>1</v>
          </cell>
          <cell r="E11" t="str">
            <v>CKFWEU - Sea</v>
          </cell>
          <cell r="F11" t="str">
            <v>SGN</v>
          </cell>
          <cell r="G11" t="str">
            <v>Forecast</v>
          </cell>
        </row>
        <row r="12">
          <cell r="B12" t="str">
            <v>CKPFEU</v>
          </cell>
          <cell r="C12">
            <v>0</v>
          </cell>
          <cell r="D12">
            <v>1</v>
          </cell>
          <cell r="E12" t="str">
            <v>CKPFEU - Sea</v>
          </cell>
          <cell r="F12" t="str">
            <v>SGN</v>
          </cell>
          <cell r="G12" t="str">
            <v>Forecast</v>
          </cell>
        </row>
        <row r="13">
          <cell r="B13" t="str">
            <v>CKSWEU</v>
          </cell>
          <cell r="C13">
            <v>12</v>
          </cell>
          <cell r="D13">
            <v>1</v>
          </cell>
          <cell r="E13" t="str">
            <v>CKSWEU - Sea</v>
          </cell>
          <cell r="F13" t="str">
            <v>SGN</v>
          </cell>
          <cell r="G13" t="str">
            <v>Forecast</v>
          </cell>
        </row>
        <row r="14">
          <cell r="B14" t="str">
            <v>CLUSH</v>
          </cell>
          <cell r="C14">
            <v>2</v>
          </cell>
          <cell r="D14">
            <v>1</v>
          </cell>
          <cell r="E14" t="str">
            <v>CLUSH - Sea</v>
          </cell>
          <cell r="F14" t="str">
            <v>SGN</v>
          </cell>
          <cell r="G14" t="str">
            <v>Forecast</v>
          </cell>
        </row>
        <row r="15">
          <cell r="B15" t="str">
            <v>COLE</v>
          </cell>
          <cell r="C15">
            <v>63</v>
          </cell>
          <cell r="D15">
            <v>1</v>
          </cell>
          <cell r="E15" t="str">
            <v>COLE - Sea</v>
          </cell>
          <cell r="F15" t="str">
            <v>SGN</v>
          </cell>
          <cell r="G15" t="str">
            <v>Forecast</v>
          </cell>
        </row>
        <row r="16">
          <cell r="B16" t="str">
            <v>CONVRS</v>
          </cell>
          <cell r="C16">
            <v>0</v>
          </cell>
          <cell r="D16">
            <v>1</v>
          </cell>
          <cell r="E16" t="str">
            <v>CONVRS - Air</v>
          </cell>
          <cell r="F16" t="str">
            <v>SGN</v>
          </cell>
          <cell r="G16" t="str">
            <v>Forecast</v>
          </cell>
        </row>
        <row r="17">
          <cell r="B17" t="str">
            <v>CONVRS</v>
          </cell>
          <cell r="C17">
            <v>41</v>
          </cell>
          <cell r="D17">
            <v>1</v>
          </cell>
          <cell r="E17" t="str">
            <v>CONVRS - Sea</v>
          </cell>
          <cell r="F17" t="str">
            <v>SGN</v>
          </cell>
          <cell r="G17" t="str">
            <v>Forecast</v>
          </cell>
        </row>
        <row r="18">
          <cell r="B18" t="str">
            <v>DEICH</v>
          </cell>
          <cell r="C18">
            <v>14</v>
          </cell>
          <cell r="D18">
            <v>1</v>
          </cell>
          <cell r="E18" t="str">
            <v>DEICH - Sea</v>
          </cell>
          <cell r="F18" t="str">
            <v>SGN</v>
          </cell>
          <cell r="G18" t="str">
            <v>Forecast</v>
          </cell>
        </row>
        <row r="19">
          <cell r="B19" t="str">
            <v>DICKS</v>
          </cell>
          <cell r="C19">
            <v>17</v>
          </cell>
          <cell r="D19">
            <v>1</v>
          </cell>
          <cell r="E19" t="str">
            <v>DICKS - Sea</v>
          </cell>
          <cell r="F19" t="str">
            <v>SGN</v>
          </cell>
          <cell r="G19" t="str">
            <v>Forecast</v>
          </cell>
        </row>
        <row r="20">
          <cell r="B20" t="str">
            <v>DORM</v>
          </cell>
          <cell r="C20">
            <v>2</v>
          </cell>
          <cell r="D20">
            <v>1</v>
          </cell>
          <cell r="E20" t="str">
            <v>DORM - Sea</v>
          </cell>
          <cell r="F20" t="str">
            <v>SGN</v>
          </cell>
          <cell r="G20" t="str">
            <v>Forecast</v>
          </cell>
        </row>
        <row r="21">
          <cell r="B21" t="str">
            <v>EDDIEB</v>
          </cell>
          <cell r="C21">
            <v>1</v>
          </cell>
          <cell r="D21">
            <v>1</v>
          </cell>
          <cell r="E21" t="str">
            <v>EDDIEB - Air</v>
          </cell>
          <cell r="F21" t="str">
            <v>SGN</v>
          </cell>
          <cell r="G21" t="str">
            <v>Forecast</v>
          </cell>
        </row>
        <row r="22">
          <cell r="B22" t="str">
            <v>EDDIEB</v>
          </cell>
          <cell r="C22">
            <v>12</v>
          </cell>
          <cell r="D22">
            <v>1</v>
          </cell>
          <cell r="E22" t="str">
            <v>EDDIEB - Sea</v>
          </cell>
          <cell r="F22" t="str">
            <v>SGN</v>
          </cell>
          <cell r="G22" t="str">
            <v>Forecast</v>
          </cell>
        </row>
        <row r="23">
          <cell r="B23" t="str">
            <v>ELDOR</v>
          </cell>
          <cell r="C23">
            <v>13</v>
          </cell>
          <cell r="D23">
            <v>1</v>
          </cell>
          <cell r="E23" t="str">
            <v>ELDOR - Sea</v>
          </cell>
          <cell r="F23" t="str">
            <v>SGN</v>
          </cell>
          <cell r="G23" t="str">
            <v>Forecast</v>
          </cell>
        </row>
        <row r="24">
          <cell r="B24" t="str">
            <v>EMCI</v>
          </cell>
          <cell r="C24">
            <v>1</v>
          </cell>
          <cell r="D24">
            <v>1</v>
          </cell>
          <cell r="E24" t="str">
            <v>EMCI - Sea</v>
          </cell>
          <cell r="F24" t="str">
            <v>SGN</v>
          </cell>
          <cell r="G24" t="str">
            <v>Forecast</v>
          </cell>
        </row>
        <row r="25">
          <cell r="B25" t="str">
            <v>EMLUX</v>
          </cell>
          <cell r="C25">
            <v>0</v>
          </cell>
          <cell r="D25">
            <v>1</v>
          </cell>
          <cell r="E25" t="str">
            <v>EMLUX - Sea</v>
          </cell>
          <cell r="F25" t="str">
            <v>SGN</v>
          </cell>
          <cell r="G25" t="str">
            <v>Forecast</v>
          </cell>
        </row>
        <row r="26">
          <cell r="B26" t="str">
            <v>ENGRS</v>
          </cell>
          <cell r="C26">
            <v>5</v>
          </cell>
          <cell r="D26">
            <v>1</v>
          </cell>
          <cell r="E26" t="str">
            <v>ENGRS - Sea</v>
          </cell>
          <cell r="F26" t="str">
            <v>SGN</v>
          </cell>
          <cell r="G26" t="str">
            <v>Forecast</v>
          </cell>
        </row>
        <row r="27">
          <cell r="B27" t="str">
            <v>EUROM</v>
          </cell>
          <cell r="C27">
            <v>17</v>
          </cell>
          <cell r="D27">
            <v>1</v>
          </cell>
          <cell r="E27" t="str">
            <v>EUROM - Sea</v>
          </cell>
          <cell r="F27" t="str">
            <v>SGN</v>
          </cell>
          <cell r="G27" t="str">
            <v>Forecast</v>
          </cell>
        </row>
        <row r="28">
          <cell r="B28" t="str">
            <v>GAP</v>
          </cell>
          <cell r="C28">
            <v>61</v>
          </cell>
          <cell r="D28">
            <v>1</v>
          </cell>
          <cell r="E28" t="str">
            <v>GAP - Air</v>
          </cell>
          <cell r="F28" t="str">
            <v>SGN</v>
          </cell>
          <cell r="G28" t="str">
            <v>Forecast</v>
          </cell>
        </row>
        <row r="29">
          <cell r="B29" t="str">
            <v>GAP</v>
          </cell>
          <cell r="C29">
            <v>547</v>
          </cell>
          <cell r="D29">
            <v>1</v>
          </cell>
          <cell r="E29" t="str">
            <v>GAP - Sea</v>
          </cell>
          <cell r="F29" t="str">
            <v>SGN</v>
          </cell>
          <cell r="G29" t="str">
            <v>Forecast</v>
          </cell>
        </row>
        <row r="30">
          <cell r="B30" t="str">
            <v>GFSI</v>
          </cell>
          <cell r="C30">
            <v>9</v>
          </cell>
          <cell r="D30">
            <v>1</v>
          </cell>
          <cell r="E30" t="str">
            <v>GFSI - Sea</v>
          </cell>
          <cell r="F30" t="str">
            <v>SGN</v>
          </cell>
          <cell r="G30" t="str">
            <v>Forecast</v>
          </cell>
        </row>
        <row r="31">
          <cell r="B31" t="str">
            <v>GORE</v>
          </cell>
          <cell r="C31">
            <v>3</v>
          </cell>
          <cell r="D31">
            <v>1</v>
          </cell>
          <cell r="E31" t="str">
            <v>GORE - Sea</v>
          </cell>
          <cell r="F31" t="str">
            <v>SGN</v>
          </cell>
          <cell r="G31" t="str">
            <v>Forecast</v>
          </cell>
        </row>
        <row r="32">
          <cell r="B32" t="str">
            <v>GUITCN</v>
          </cell>
          <cell r="C32">
            <v>1</v>
          </cell>
          <cell r="D32">
            <v>1</v>
          </cell>
          <cell r="E32" t="str">
            <v>GUITCN - Sea</v>
          </cell>
          <cell r="F32" t="str">
            <v>SGN</v>
          </cell>
          <cell r="G32" t="str">
            <v>Forecast</v>
          </cell>
        </row>
        <row r="33">
          <cell r="B33" t="str">
            <v>HAGGAR</v>
          </cell>
          <cell r="C33">
            <v>3</v>
          </cell>
          <cell r="D33">
            <v>1</v>
          </cell>
          <cell r="E33" t="str">
            <v>HAGGAR - Sea</v>
          </cell>
          <cell r="F33" t="str">
            <v>SGN</v>
          </cell>
          <cell r="G33" t="str">
            <v>Forecast</v>
          </cell>
        </row>
        <row r="34">
          <cell r="B34" t="str">
            <v>HBIRAW</v>
          </cell>
          <cell r="C34">
            <v>18</v>
          </cell>
          <cell r="D34">
            <v>1</v>
          </cell>
          <cell r="E34" t="str">
            <v>HBIRAW - Sea</v>
          </cell>
          <cell r="F34" t="str">
            <v>SGN</v>
          </cell>
          <cell r="G34" t="str">
            <v>Forecast</v>
          </cell>
        </row>
        <row r="35">
          <cell r="B35" t="str">
            <v>HORBAC</v>
          </cell>
          <cell r="C35">
            <v>3</v>
          </cell>
          <cell r="D35">
            <v>1</v>
          </cell>
          <cell r="E35" t="str">
            <v>HORBAC - Sea</v>
          </cell>
          <cell r="F35" t="str">
            <v>SGN</v>
          </cell>
          <cell r="G35" t="str">
            <v>Forecast</v>
          </cell>
        </row>
        <row r="36">
          <cell r="B36" t="str">
            <v>IMAGE</v>
          </cell>
          <cell r="C36">
            <v>0</v>
          </cell>
          <cell r="D36">
            <v>1</v>
          </cell>
          <cell r="E36" t="str">
            <v>IMAGE - Sea</v>
          </cell>
          <cell r="F36" t="str">
            <v>SGN</v>
          </cell>
          <cell r="G36" t="str">
            <v>Forecast</v>
          </cell>
        </row>
        <row r="37">
          <cell r="B37" t="str">
            <v>ITGM</v>
          </cell>
          <cell r="C37">
            <v>1</v>
          </cell>
          <cell r="D37">
            <v>1</v>
          </cell>
          <cell r="E37" t="str">
            <v>ITGM - Sea</v>
          </cell>
          <cell r="F37" t="str">
            <v>SGN</v>
          </cell>
          <cell r="G37" t="str">
            <v>Forecast</v>
          </cell>
        </row>
        <row r="38">
          <cell r="B38" t="str">
            <v>JCREW</v>
          </cell>
          <cell r="C38">
            <v>20</v>
          </cell>
          <cell r="D38">
            <v>1</v>
          </cell>
          <cell r="E38" t="str">
            <v>JCREW - Air</v>
          </cell>
          <cell r="F38" t="str">
            <v>SGN</v>
          </cell>
          <cell r="G38" t="str">
            <v>Forecast</v>
          </cell>
        </row>
        <row r="39">
          <cell r="B39" t="str">
            <v>JCREW</v>
          </cell>
          <cell r="C39">
            <v>27</v>
          </cell>
          <cell r="D39">
            <v>1</v>
          </cell>
          <cell r="E39" t="str">
            <v>JCREW - Sea</v>
          </cell>
          <cell r="F39" t="str">
            <v>SGN</v>
          </cell>
          <cell r="G39" t="str">
            <v>Forecast</v>
          </cell>
        </row>
        <row r="40">
          <cell r="B40" t="str">
            <v>KMRTFM</v>
          </cell>
          <cell r="C40">
            <v>40</v>
          </cell>
          <cell r="D40">
            <v>1</v>
          </cell>
          <cell r="E40" t="str">
            <v>KMRTFM - Sea</v>
          </cell>
          <cell r="F40" t="str">
            <v>SGN</v>
          </cell>
          <cell r="G40" t="str">
            <v>Forecast</v>
          </cell>
        </row>
        <row r="41">
          <cell r="B41" t="str">
            <v>LLBHKG</v>
          </cell>
          <cell r="C41">
            <v>1</v>
          </cell>
          <cell r="D41">
            <v>1</v>
          </cell>
          <cell r="E41" t="str">
            <v>LLBHKG - Sea</v>
          </cell>
          <cell r="F41" t="str">
            <v>SGN</v>
          </cell>
          <cell r="G41" t="str">
            <v>Forecast</v>
          </cell>
        </row>
        <row r="42">
          <cell r="B42" t="str">
            <v>MAURI</v>
          </cell>
          <cell r="C42">
            <v>12</v>
          </cell>
          <cell r="D42">
            <v>1</v>
          </cell>
          <cell r="E42" t="str">
            <v>MAURI - Sea</v>
          </cell>
          <cell r="F42" t="str">
            <v>SGN</v>
          </cell>
          <cell r="G42" t="str">
            <v>Forecast</v>
          </cell>
        </row>
        <row r="43">
          <cell r="B43" t="str">
            <v>MKI</v>
          </cell>
          <cell r="C43">
            <v>1</v>
          </cell>
          <cell r="D43">
            <v>1</v>
          </cell>
          <cell r="E43" t="str">
            <v>MKI - Sea</v>
          </cell>
          <cell r="F43" t="str">
            <v>SGN</v>
          </cell>
          <cell r="G43" t="str">
            <v>Forecast</v>
          </cell>
        </row>
        <row r="44">
          <cell r="B44" t="str">
            <v>MUFREN</v>
          </cell>
          <cell r="C44">
            <v>0</v>
          </cell>
          <cell r="D44">
            <v>1</v>
          </cell>
          <cell r="E44" t="str">
            <v>MUFREN - Sea</v>
          </cell>
          <cell r="F44" t="str">
            <v>SGN</v>
          </cell>
          <cell r="G44" t="str">
            <v>Forecast</v>
          </cell>
        </row>
        <row r="45">
          <cell r="B45" t="str">
            <v>MUSART</v>
          </cell>
          <cell r="C45">
            <v>1</v>
          </cell>
          <cell r="D45">
            <v>1</v>
          </cell>
          <cell r="E45" t="str">
            <v>MUSART - Sea</v>
          </cell>
          <cell r="F45" t="str">
            <v>SGN</v>
          </cell>
          <cell r="G45" t="str">
            <v>Forecast</v>
          </cell>
        </row>
        <row r="46">
          <cell r="B46" t="str">
            <v>NBAL</v>
          </cell>
          <cell r="C46">
            <v>28</v>
          </cell>
          <cell r="D46">
            <v>1</v>
          </cell>
          <cell r="E46" t="str">
            <v>NBAL - Air</v>
          </cell>
          <cell r="F46" t="str">
            <v>SGN</v>
          </cell>
          <cell r="G46" t="str">
            <v>Forecast</v>
          </cell>
        </row>
        <row r="47">
          <cell r="B47" t="str">
            <v>NBAL</v>
          </cell>
          <cell r="C47">
            <v>165</v>
          </cell>
          <cell r="D47">
            <v>1</v>
          </cell>
          <cell r="E47" t="str">
            <v>NBAL - Sea</v>
          </cell>
          <cell r="F47" t="str">
            <v>SGN</v>
          </cell>
          <cell r="G47" t="str">
            <v>Forecast</v>
          </cell>
        </row>
        <row r="48">
          <cell r="B48" t="str">
            <v>NBC</v>
          </cell>
          <cell r="C48">
            <v>54</v>
          </cell>
          <cell r="D48">
            <v>1</v>
          </cell>
          <cell r="E48" t="str">
            <v>NBC - Sea</v>
          </cell>
          <cell r="F48" t="str">
            <v>SGN</v>
          </cell>
          <cell r="G48" t="str">
            <v>Forecast</v>
          </cell>
        </row>
        <row r="49">
          <cell r="B49" t="str">
            <v>NBSG</v>
          </cell>
          <cell r="C49">
            <v>38</v>
          </cell>
          <cell r="D49">
            <v>1</v>
          </cell>
          <cell r="E49" t="str">
            <v>NBSG - Sea</v>
          </cell>
          <cell r="F49" t="str">
            <v>SGN</v>
          </cell>
          <cell r="G49" t="str">
            <v>Forecast</v>
          </cell>
        </row>
        <row r="50">
          <cell r="B50" t="str">
            <v>OBIPOL</v>
          </cell>
          <cell r="C50">
            <v>4</v>
          </cell>
          <cell r="D50">
            <v>1</v>
          </cell>
          <cell r="E50" t="str">
            <v>OBIPOL - Sea</v>
          </cell>
          <cell r="F50" t="str">
            <v>SGN</v>
          </cell>
          <cell r="G50" t="str">
            <v>Forecast</v>
          </cell>
        </row>
        <row r="51">
          <cell r="B51" t="str">
            <v>OFWO</v>
          </cell>
          <cell r="C51">
            <v>1</v>
          </cell>
          <cell r="D51">
            <v>1</v>
          </cell>
          <cell r="E51" t="str">
            <v>OFWO - Sea</v>
          </cell>
          <cell r="F51" t="str">
            <v>SGN</v>
          </cell>
          <cell r="G51" t="str">
            <v>Forecast</v>
          </cell>
        </row>
        <row r="52">
          <cell r="B52" t="str">
            <v>OUTDOR</v>
          </cell>
          <cell r="C52">
            <v>40</v>
          </cell>
          <cell r="D52">
            <v>1</v>
          </cell>
          <cell r="E52" t="str">
            <v>OUTDOR - Air</v>
          </cell>
          <cell r="F52" t="str">
            <v>SGN</v>
          </cell>
          <cell r="G52" t="str">
            <v>Forecast</v>
          </cell>
        </row>
        <row r="53">
          <cell r="B53" t="str">
            <v>OUTDOR</v>
          </cell>
          <cell r="C53">
            <v>231</v>
          </cell>
          <cell r="D53">
            <v>1</v>
          </cell>
          <cell r="E53" t="str">
            <v>OUTDOR - Sea</v>
          </cell>
          <cell r="F53" t="str">
            <v>SGN</v>
          </cell>
          <cell r="G53" t="str">
            <v>Forecast</v>
          </cell>
        </row>
        <row r="54">
          <cell r="B54" t="str">
            <v>PACSUN</v>
          </cell>
          <cell r="C54">
            <v>0</v>
          </cell>
          <cell r="D54">
            <v>1</v>
          </cell>
          <cell r="E54" t="str">
            <v>PACSUN - Air</v>
          </cell>
          <cell r="F54" t="str">
            <v>SGN</v>
          </cell>
          <cell r="G54" t="str">
            <v>Forecast</v>
          </cell>
        </row>
        <row r="55">
          <cell r="B55" t="str">
            <v>PACSUN</v>
          </cell>
          <cell r="C55">
            <v>6</v>
          </cell>
          <cell r="D55">
            <v>1</v>
          </cell>
          <cell r="E55" t="str">
            <v>PACSUN - Sea</v>
          </cell>
          <cell r="F55" t="str">
            <v>SGN</v>
          </cell>
          <cell r="G55" t="str">
            <v>Forecast</v>
          </cell>
        </row>
        <row r="56">
          <cell r="B56" t="str">
            <v>RH</v>
          </cell>
          <cell r="C56">
            <v>105</v>
          </cell>
          <cell r="D56">
            <v>1</v>
          </cell>
          <cell r="E56" t="str">
            <v>RH - Sea</v>
          </cell>
          <cell r="F56" t="str">
            <v>SGN</v>
          </cell>
          <cell r="G56" t="str">
            <v>Forecast</v>
          </cell>
        </row>
        <row r="57">
          <cell r="B57" t="str">
            <v>SPST</v>
          </cell>
          <cell r="C57">
            <v>1</v>
          </cell>
          <cell r="D57">
            <v>1</v>
          </cell>
          <cell r="E57" t="str">
            <v>SPST - Sea</v>
          </cell>
          <cell r="F57" t="str">
            <v>SGN</v>
          </cell>
          <cell r="G57" t="str">
            <v>Forecast</v>
          </cell>
        </row>
        <row r="58">
          <cell r="B58" t="str">
            <v>SWOOSH</v>
          </cell>
          <cell r="C58">
            <v>72</v>
          </cell>
          <cell r="D58">
            <v>1</v>
          </cell>
          <cell r="E58" t="str">
            <v>SWOOSH - Air</v>
          </cell>
          <cell r="F58" t="str">
            <v>SGN</v>
          </cell>
          <cell r="G58" t="str">
            <v>Forecast</v>
          </cell>
        </row>
        <row r="59">
          <cell r="B59" t="str">
            <v>SWOOSH</v>
          </cell>
          <cell r="C59">
            <v>2839</v>
          </cell>
          <cell r="D59">
            <v>1</v>
          </cell>
          <cell r="E59" t="str">
            <v>SWOOSH - Sea</v>
          </cell>
          <cell r="F59" t="str">
            <v>SGN</v>
          </cell>
          <cell r="G59" t="str">
            <v>Forecast</v>
          </cell>
        </row>
        <row r="60">
          <cell r="B60" t="str">
            <v>TKMAXX</v>
          </cell>
          <cell r="C60">
            <v>114</v>
          </cell>
          <cell r="D60">
            <v>1</v>
          </cell>
          <cell r="E60" t="str">
            <v>TKMAXX - Sea</v>
          </cell>
          <cell r="F60" t="str">
            <v>SGN</v>
          </cell>
          <cell r="G60" t="str">
            <v>Forecast</v>
          </cell>
        </row>
        <row r="61">
          <cell r="B61" t="str">
            <v>TOMBOD</v>
          </cell>
          <cell r="C61">
            <v>9</v>
          </cell>
          <cell r="D61">
            <v>1</v>
          </cell>
          <cell r="E61" t="str">
            <v>TOMBOD - Sea</v>
          </cell>
          <cell r="F61" t="str">
            <v>SGN</v>
          </cell>
          <cell r="G61" t="str">
            <v>Forecast</v>
          </cell>
        </row>
        <row r="62">
          <cell r="B62" t="str">
            <v>TOMCEU</v>
          </cell>
          <cell r="C62">
            <v>0</v>
          </cell>
          <cell r="D62">
            <v>1</v>
          </cell>
          <cell r="E62" t="str">
            <v>TOMCEU - Sea</v>
          </cell>
          <cell r="F62" t="str">
            <v>SGN</v>
          </cell>
          <cell r="G62" t="str">
            <v>Forecast</v>
          </cell>
        </row>
        <row r="63">
          <cell r="B63" t="str">
            <v>TOMFTW</v>
          </cell>
          <cell r="C63">
            <v>72</v>
          </cell>
          <cell r="D63">
            <v>1</v>
          </cell>
          <cell r="E63" t="str">
            <v>TOMFTW - Sea</v>
          </cell>
          <cell r="F63" t="str">
            <v>SGN</v>
          </cell>
          <cell r="G63" t="str">
            <v>Forecast</v>
          </cell>
        </row>
        <row r="64">
          <cell r="B64" t="str">
            <v>TOMJEU</v>
          </cell>
          <cell r="C64">
            <v>1</v>
          </cell>
          <cell r="D64">
            <v>1</v>
          </cell>
          <cell r="E64" t="str">
            <v>TOMJEU - Sea</v>
          </cell>
          <cell r="F64" t="str">
            <v>SGN</v>
          </cell>
          <cell r="G64" t="str">
            <v>Forecast</v>
          </cell>
        </row>
        <row r="65">
          <cell r="B65" t="str">
            <v>TOMRTL</v>
          </cell>
          <cell r="C65">
            <v>5</v>
          </cell>
          <cell r="D65">
            <v>1</v>
          </cell>
          <cell r="E65" t="str">
            <v>TOMRTL - Sea</v>
          </cell>
          <cell r="F65" t="str">
            <v>SGN</v>
          </cell>
          <cell r="G65" t="str">
            <v>Forecast</v>
          </cell>
        </row>
        <row r="66">
          <cell r="B66" t="str">
            <v>TRUINT</v>
          </cell>
          <cell r="C66">
            <v>0</v>
          </cell>
          <cell r="D66">
            <v>1</v>
          </cell>
          <cell r="E66" t="str">
            <v>TRUINT - Sea</v>
          </cell>
          <cell r="F66" t="str">
            <v>SGN</v>
          </cell>
          <cell r="G66" t="str">
            <v>Forecast</v>
          </cell>
        </row>
        <row r="67">
          <cell r="B67" t="str">
            <v>UAAIR</v>
          </cell>
          <cell r="C67">
            <v>83</v>
          </cell>
          <cell r="D67">
            <v>1</v>
          </cell>
          <cell r="E67" t="str">
            <v>UAAIR - Air</v>
          </cell>
          <cell r="F67" t="str">
            <v>SGN</v>
          </cell>
          <cell r="G67" t="str">
            <v>Forecast</v>
          </cell>
        </row>
        <row r="68">
          <cell r="B68" t="str">
            <v>UADSHP</v>
          </cell>
          <cell r="C68">
            <v>1</v>
          </cell>
          <cell r="D68">
            <v>1</v>
          </cell>
          <cell r="E68" t="str">
            <v>UADSHP - Sea</v>
          </cell>
          <cell r="F68" t="str">
            <v>SGN</v>
          </cell>
          <cell r="G68" t="str">
            <v>Forecast</v>
          </cell>
        </row>
        <row r="69">
          <cell r="B69" t="str">
            <v>UAWEN</v>
          </cell>
          <cell r="C69">
            <v>5</v>
          </cell>
          <cell r="D69">
            <v>1</v>
          </cell>
          <cell r="E69" t="str">
            <v>UAWEN - Sea</v>
          </cell>
          <cell r="F69" t="str">
            <v>SGN</v>
          </cell>
          <cell r="G69" t="str">
            <v>Forecast</v>
          </cell>
        </row>
        <row r="70">
          <cell r="B70" t="str">
            <v>URBAN</v>
          </cell>
          <cell r="C70">
            <v>26</v>
          </cell>
          <cell r="D70">
            <v>1</v>
          </cell>
          <cell r="E70" t="str">
            <v>URBAN - Sea</v>
          </cell>
          <cell r="F70" t="str">
            <v>SGN</v>
          </cell>
          <cell r="G70" t="str">
            <v>Forecast</v>
          </cell>
        </row>
        <row r="71">
          <cell r="B71" t="str">
            <v>VANHA</v>
          </cell>
          <cell r="C71">
            <v>6</v>
          </cell>
          <cell r="D71">
            <v>1</v>
          </cell>
          <cell r="E71" t="str">
            <v>VANHA - Sea</v>
          </cell>
          <cell r="F71" t="str">
            <v>SGN</v>
          </cell>
          <cell r="G71" t="str">
            <v>Forecast</v>
          </cell>
        </row>
        <row r="72">
          <cell r="B72" t="str">
            <v>WARAS</v>
          </cell>
          <cell r="C72">
            <v>2</v>
          </cell>
          <cell r="D72">
            <v>1</v>
          </cell>
          <cell r="E72" t="str">
            <v>WARAS - Sea</v>
          </cell>
          <cell r="F72" t="str">
            <v>SGN</v>
          </cell>
          <cell r="G72" t="str">
            <v>Forecast</v>
          </cell>
        </row>
        <row r="73">
          <cell r="B73" t="str">
            <v>WARMEX</v>
          </cell>
          <cell r="C73">
            <v>13</v>
          </cell>
          <cell r="D73">
            <v>1</v>
          </cell>
          <cell r="E73" t="str">
            <v>WARMEX - Sea</v>
          </cell>
          <cell r="F73" t="str">
            <v>SGN</v>
          </cell>
          <cell r="G73" t="str">
            <v>Forecast</v>
          </cell>
        </row>
        <row r="74">
          <cell r="B74" t="str">
            <v>XATPE</v>
          </cell>
          <cell r="C74">
            <v>0</v>
          </cell>
          <cell r="D74">
            <v>1</v>
          </cell>
          <cell r="E74" t="str">
            <v>XATPE - Sea</v>
          </cell>
          <cell r="F74" t="str">
            <v>SGN</v>
          </cell>
          <cell r="G74" t="str">
            <v>Forecast</v>
          </cell>
        </row>
        <row r="75">
          <cell r="B75" t="str">
            <v>XCALM</v>
          </cell>
          <cell r="C75">
            <v>1</v>
          </cell>
          <cell r="D75">
            <v>1</v>
          </cell>
          <cell r="E75" t="str">
            <v>XCALM - Sea</v>
          </cell>
          <cell r="F75" t="str">
            <v>SGN</v>
          </cell>
          <cell r="G75" t="str">
            <v>Forecast</v>
          </cell>
        </row>
        <row r="76">
          <cell r="B76" t="str">
            <v>XFIKA</v>
          </cell>
          <cell r="C76">
            <v>2</v>
          </cell>
          <cell r="D76">
            <v>1</v>
          </cell>
          <cell r="E76" t="str">
            <v>XFIKA - Sea</v>
          </cell>
          <cell r="F76" t="str">
            <v>SGN</v>
          </cell>
          <cell r="G76" t="str">
            <v>Forecast</v>
          </cell>
        </row>
        <row r="77">
          <cell r="B77" t="str">
            <v>XGPWH</v>
          </cell>
          <cell r="C77">
            <v>1</v>
          </cell>
          <cell r="D77">
            <v>1</v>
          </cell>
          <cell r="E77" t="str">
            <v>XGPWH - Sea</v>
          </cell>
          <cell r="F77" t="str">
            <v>SGN</v>
          </cell>
          <cell r="G77" t="str">
            <v>Forecast</v>
          </cell>
        </row>
        <row r="78">
          <cell r="B78" t="str">
            <v>AAFES</v>
          </cell>
          <cell r="C78">
            <v>16</v>
          </cell>
          <cell r="D78">
            <v>2</v>
          </cell>
          <cell r="E78" t="str">
            <v>AAFES - Sea</v>
          </cell>
          <cell r="F78" t="str">
            <v>SGN</v>
          </cell>
          <cell r="G78" t="str">
            <v>Forecast</v>
          </cell>
        </row>
        <row r="79">
          <cell r="B79" t="str">
            <v>AEBV</v>
          </cell>
          <cell r="C79">
            <v>2</v>
          </cell>
          <cell r="D79">
            <v>2</v>
          </cell>
          <cell r="E79" t="str">
            <v>AEBV - Air</v>
          </cell>
          <cell r="F79" t="str">
            <v>SGN</v>
          </cell>
          <cell r="G79" t="str">
            <v>Forecast</v>
          </cell>
        </row>
        <row r="80">
          <cell r="B80" t="str">
            <v>AEBV</v>
          </cell>
          <cell r="C80">
            <v>6</v>
          </cell>
          <cell r="D80">
            <v>2</v>
          </cell>
          <cell r="E80" t="str">
            <v>AEBV - Sea</v>
          </cell>
          <cell r="F80" t="str">
            <v>SGN</v>
          </cell>
          <cell r="G80" t="str">
            <v>Forecast</v>
          </cell>
        </row>
        <row r="81">
          <cell r="B81" t="str">
            <v>AEO</v>
          </cell>
          <cell r="C81">
            <v>13</v>
          </cell>
          <cell r="D81">
            <v>2</v>
          </cell>
          <cell r="E81" t="str">
            <v>AEO - Sea</v>
          </cell>
          <cell r="F81" t="str">
            <v>SGN</v>
          </cell>
          <cell r="G81" t="str">
            <v>Forecast</v>
          </cell>
        </row>
        <row r="82">
          <cell r="B82" t="str">
            <v>AEOMIX</v>
          </cell>
          <cell r="C82">
            <v>130</v>
          </cell>
          <cell r="D82">
            <v>2</v>
          </cell>
          <cell r="E82" t="str">
            <v>AEOMIX - Sea</v>
          </cell>
          <cell r="F82" t="str">
            <v>SGN</v>
          </cell>
          <cell r="G82" t="str">
            <v>Forecast</v>
          </cell>
        </row>
        <row r="83">
          <cell r="B83" t="str">
            <v>ARMOUR</v>
          </cell>
          <cell r="C83">
            <v>73</v>
          </cell>
          <cell r="D83">
            <v>2</v>
          </cell>
          <cell r="E83" t="str">
            <v>ARMOUR - Sea</v>
          </cell>
          <cell r="F83" t="str">
            <v>SGN</v>
          </cell>
          <cell r="G83" t="str">
            <v>Forecast</v>
          </cell>
        </row>
        <row r="84">
          <cell r="B84" t="str">
            <v>ATC</v>
          </cell>
          <cell r="C84">
            <v>43</v>
          </cell>
          <cell r="D84">
            <v>2</v>
          </cell>
          <cell r="E84" t="str">
            <v>ATC - Sea</v>
          </cell>
          <cell r="F84" t="str">
            <v>SGN</v>
          </cell>
          <cell r="G84" t="str">
            <v>Forecast</v>
          </cell>
        </row>
        <row r="85">
          <cell r="B85" t="str">
            <v>ATS</v>
          </cell>
          <cell r="C85">
            <v>23</v>
          </cell>
          <cell r="D85">
            <v>2</v>
          </cell>
          <cell r="E85" t="str">
            <v>ATS - Sea</v>
          </cell>
          <cell r="F85" t="str">
            <v>SGN</v>
          </cell>
          <cell r="G85" t="str">
            <v>Forecast</v>
          </cell>
        </row>
        <row r="86">
          <cell r="B86" t="str">
            <v>BOSE</v>
          </cell>
          <cell r="C86">
            <v>1</v>
          </cell>
          <cell r="D86">
            <v>2</v>
          </cell>
          <cell r="E86" t="str">
            <v>BOSE - Sea</v>
          </cell>
          <cell r="F86" t="str">
            <v>SGN</v>
          </cell>
          <cell r="G86" t="str">
            <v>Forecast</v>
          </cell>
        </row>
        <row r="87">
          <cell r="B87" t="str">
            <v>BPSH</v>
          </cell>
          <cell r="C87">
            <v>8</v>
          </cell>
          <cell r="D87">
            <v>2</v>
          </cell>
          <cell r="E87" t="str">
            <v>BPSH - Sea</v>
          </cell>
          <cell r="F87" t="str">
            <v>SGN</v>
          </cell>
          <cell r="G87" t="str">
            <v>Forecast</v>
          </cell>
        </row>
        <row r="88">
          <cell r="B88" t="str">
            <v>BPSHCA</v>
          </cell>
          <cell r="C88">
            <v>19</v>
          </cell>
          <cell r="D88">
            <v>2</v>
          </cell>
          <cell r="E88" t="str">
            <v>BPSHCA - Sea</v>
          </cell>
          <cell r="F88" t="str">
            <v>SGN</v>
          </cell>
          <cell r="G88" t="str">
            <v>Forecast</v>
          </cell>
        </row>
        <row r="89">
          <cell r="B89" t="str">
            <v>BPSL</v>
          </cell>
          <cell r="C89">
            <v>3</v>
          </cell>
          <cell r="D89">
            <v>2</v>
          </cell>
          <cell r="E89" t="str">
            <v>BPSL - Sea</v>
          </cell>
          <cell r="F89" t="str">
            <v>SGN</v>
          </cell>
          <cell r="G89" t="str">
            <v>Forecast</v>
          </cell>
        </row>
        <row r="90">
          <cell r="B90" t="str">
            <v>CKFWEU</v>
          </cell>
          <cell r="C90">
            <v>1</v>
          </cell>
          <cell r="D90">
            <v>2</v>
          </cell>
          <cell r="E90" t="str">
            <v>CKFWEU - Sea</v>
          </cell>
          <cell r="F90" t="str">
            <v>SGN</v>
          </cell>
          <cell r="G90" t="str">
            <v>Forecast</v>
          </cell>
        </row>
        <row r="91">
          <cell r="B91" t="str">
            <v>CKPFEU</v>
          </cell>
          <cell r="C91">
            <v>21</v>
          </cell>
          <cell r="D91">
            <v>2</v>
          </cell>
          <cell r="E91" t="str">
            <v>CKPFEU - Sea</v>
          </cell>
          <cell r="F91" t="str">
            <v>SGN</v>
          </cell>
          <cell r="G91" t="str">
            <v>Forecast</v>
          </cell>
        </row>
        <row r="92">
          <cell r="B92" t="str">
            <v>CKSWEU</v>
          </cell>
          <cell r="C92">
            <v>2</v>
          </cell>
          <cell r="D92">
            <v>2</v>
          </cell>
          <cell r="E92" t="str">
            <v>CKSWEU - Sea</v>
          </cell>
          <cell r="F92" t="str">
            <v>SGN</v>
          </cell>
          <cell r="G92" t="str">
            <v>Forecast</v>
          </cell>
        </row>
        <row r="93">
          <cell r="B93" t="str">
            <v>CONVRS</v>
          </cell>
          <cell r="C93">
            <v>33</v>
          </cell>
          <cell r="D93">
            <v>2</v>
          </cell>
          <cell r="E93" t="str">
            <v>CONVRS - Sea</v>
          </cell>
          <cell r="F93" t="str">
            <v>SGN</v>
          </cell>
          <cell r="G93" t="str">
            <v>Forecast</v>
          </cell>
        </row>
        <row r="94">
          <cell r="B94" t="str">
            <v>DEICH</v>
          </cell>
          <cell r="C94">
            <v>9</v>
          </cell>
          <cell r="D94">
            <v>2</v>
          </cell>
          <cell r="E94" t="str">
            <v>DEICH - Sea</v>
          </cell>
          <cell r="F94" t="str">
            <v>SGN</v>
          </cell>
          <cell r="G94" t="str">
            <v>Forecast</v>
          </cell>
        </row>
        <row r="95">
          <cell r="B95" t="str">
            <v>DICKS</v>
          </cell>
          <cell r="C95">
            <v>34</v>
          </cell>
          <cell r="D95">
            <v>2</v>
          </cell>
          <cell r="E95" t="str">
            <v>DICKS - Sea</v>
          </cell>
          <cell r="F95" t="str">
            <v>SGN</v>
          </cell>
          <cell r="G95" t="str">
            <v>Forecast</v>
          </cell>
        </row>
        <row r="96">
          <cell r="B96" t="str">
            <v>EDDIEB</v>
          </cell>
          <cell r="C96">
            <v>1</v>
          </cell>
          <cell r="D96">
            <v>2</v>
          </cell>
          <cell r="E96" t="str">
            <v>EDDIEB - Air</v>
          </cell>
          <cell r="F96" t="str">
            <v>SGN</v>
          </cell>
          <cell r="G96" t="str">
            <v>Forecast</v>
          </cell>
        </row>
        <row r="97">
          <cell r="B97" t="str">
            <v>EDDIEB</v>
          </cell>
          <cell r="C97">
            <v>2</v>
          </cell>
          <cell r="D97">
            <v>2</v>
          </cell>
          <cell r="E97" t="str">
            <v>EDDIEB - Sea</v>
          </cell>
          <cell r="F97" t="str">
            <v>SGN</v>
          </cell>
          <cell r="G97" t="str">
            <v>Forecast</v>
          </cell>
        </row>
        <row r="98">
          <cell r="B98" t="str">
            <v>EMCI</v>
          </cell>
          <cell r="C98">
            <v>0</v>
          </cell>
          <cell r="D98">
            <v>2</v>
          </cell>
          <cell r="E98" t="str">
            <v>EMCI - Sea</v>
          </cell>
          <cell r="F98" t="str">
            <v>SGN</v>
          </cell>
          <cell r="G98" t="str">
            <v>Forecast</v>
          </cell>
        </row>
        <row r="99">
          <cell r="B99" t="str">
            <v>EMLUX</v>
          </cell>
          <cell r="C99">
            <v>44</v>
          </cell>
          <cell r="D99">
            <v>2</v>
          </cell>
          <cell r="E99" t="str">
            <v>EMLUX - Sea</v>
          </cell>
          <cell r="F99" t="str">
            <v>SGN</v>
          </cell>
          <cell r="G99" t="str">
            <v>Forecast</v>
          </cell>
        </row>
        <row r="100">
          <cell r="B100" t="str">
            <v>EUROM</v>
          </cell>
          <cell r="C100">
            <v>18</v>
          </cell>
          <cell r="D100">
            <v>2</v>
          </cell>
          <cell r="E100" t="str">
            <v>EUROM - Sea</v>
          </cell>
          <cell r="F100" t="str">
            <v>SGN</v>
          </cell>
          <cell r="G100" t="str">
            <v>Forecast</v>
          </cell>
        </row>
        <row r="101">
          <cell r="B101" t="str">
            <v>FOOTCA</v>
          </cell>
          <cell r="C101">
            <v>1</v>
          </cell>
          <cell r="D101">
            <v>2</v>
          </cell>
          <cell r="E101" t="str">
            <v>FOOTCA - Sea</v>
          </cell>
          <cell r="F101" t="str">
            <v>SGN</v>
          </cell>
          <cell r="G101" t="str">
            <v>Forecast</v>
          </cell>
        </row>
        <row r="102">
          <cell r="B102" t="str">
            <v>FOOTTE</v>
          </cell>
          <cell r="C102">
            <v>1</v>
          </cell>
          <cell r="D102">
            <v>2</v>
          </cell>
          <cell r="E102" t="str">
            <v>FOOTTE - Sea</v>
          </cell>
          <cell r="F102" t="str">
            <v>SGN</v>
          </cell>
          <cell r="G102" t="str">
            <v>Forecast</v>
          </cell>
        </row>
        <row r="103">
          <cell r="B103" t="str">
            <v>GAP</v>
          </cell>
          <cell r="C103">
            <v>29</v>
          </cell>
          <cell r="D103">
            <v>2</v>
          </cell>
          <cell r="E103" t="str">
            <v>GAP - Air</v>
          </cell>
          <cell r="F103" t="str">
            <v>SGN</v>
          </cell>
          <cell r="G103" t="str">
            <v>Forecast</v>
          </cell>
        </row>
        <row r="104">
          <cell r="B104" t="str">
            <v>GAP</v>
          </cell>
          <cell r="C104">
            <v>458</v>
          </cell>
          <cell r="D104">
            <v>2</v>
          </cell>
          <cell r="E104" t="str">
            <v>GAP - Sea</v>
          </cell>
          <cell r="F104" t="str">
            <v>SGN</v>
          </cell>
          <cell r="G104" t="str">
            <v>Forecast</v>
          </cell>
        </row>
        <row r="105">
          <cell r="B105" t="str">
            <v>GFSI</v>
          </cell>
          <cell r="C105">
            <v>12</v>
          </cell>
          <cell r="D105">
            <v>2</v>
          </cell>
          <cell r="E105" t="str">
            <v>GFSI - Sea</v>
          </cell>
          <cell r="F105" t="str">
            <v>SGN</v>
          </cell>
          <cell r="G105" t="str">
            <v>Forecast</v>
          </cell>
        </row>
        <row r="106">
          <cell r="B106" t="str">
            <v>GUITCN</v>
          </cell>
          <cell r="C106">
            <v>3</v>
          </cell>
          <cell r="D106">
            <v>2</v>
          </cell>
          <cell r="E106" t="str">
            <v>GUITCN - Sea</v>
          </cell>
          <cell r="F106" t="str">
            <v>SGN</v>
          </cell>
          <cell r="G106" t="str">
            <v>Forecast</v>
          </cell>
        </row>
        <row r="107">
          <cell r="B107" t="str">
            <v>HAGGAR</v>
          </cell>
          <cell r="C107">
            <v>13</v>
          </cell>
          <cell r="D107">
            <v>2</v>
          </cell>
          <cell r="E107" t="str">
            <v>HAGGAR - Sea</v>
          </cell>
          <cell r="F107" t="str">
            <v>SGN</v>
          </cell>
          <cell r="G107" t="str">
            <v>Forecast</v>
          </cell>
        </row>
        <row r="108">
          <cell r="B108" t="str">
            <v>HBIRAW</v>
          </cell>
          <cell r="C108">
            <v>0</v>
          </cell>
          <cell r="D108">
            <v>2</v>
          </cell>
          <cell r="E108" t="str">
            <v>HBIRAW - Sea</v>
          </cell>
          <cell r="F108" t="str">
            <v>SGN</v>
          </cell>
          <cell r="G108" t="str">
            <v>Forecast</v>
          </cell>
        </row>
        <row r="109">
          <cell r="B109" t="str">
            <v>HORBAC</v>
          </cell>
          <cell r="C109">
            <v>6</v>
          </cell>
          <cell r="D109">
            <v>2</v>
          </cell>
          <cell r="E109" t="str">
            <v>HORBAC - Sea</v>
          </cell>
          <cell r="F109" t="str">
            <v>SGN</v>
          </cell>
          <cell r="G109" t="str">
            <v>Forecast</v>
          </cell>
        </row>
        <row r="110">
          <cell r="B110" t="str">
            <v>IMAGE</v>
          </cell>
          <cell r="C110">
            <v>0</v>
          </cell>
          <cell r="D110">
            <v>2</v>
          </cell>
          <cell r="E110" t="str">
            <v>IMAGE - Sea</v>
          </cell>
          <cell r="F110" t="str">
            <v>SGN</v>
          </cell>
          <cell r="G110" t="str">
            <v>Forecast</v>
          </cell>
        </row>
        <row r="111">
          <cell r="B111" t="str">
            <v>ITGM</v>
          </cell>
          <cell r="C111">
            <v>5</v>
          </cell>
          <cell r="D111">
            <v>2</v>
          </cell>
          <cell r="E111" t="str">
            <v>ITGM - Sea</v>
          </cell>
          <cell r="F111" t="str">
            <v>SGN</v>
          </cell>
          <cell r="G111" t="str">
            <v>Forecast</v>
          </cell>
        </row>
        <row r="112">
          <cell r="B112" t="str">
            <v>JCREW</v>
          </cell>
          <cell r="C112">
            <v>20</v>
          </cell>
          <cell r="D112">
            <v>2</v>
          </cell>
          <cell r="E112" t="str">
            <v>JCREW - Air</v>
          </cell>
          <cell r="F112" t="str">
            <v>SGN</v>
          </cell>
          <cell r="G112" t="str">
            <v>Forecast</v>
          </cell>
        </row>
        <row r="113">
          <cell r="B113" t="str">
            <v>JCREW</v>
          </cell>
          <cell r="C113">
            <v>8</v>
          </cell>
          <cell r="D113">
            <v>2</v>
          </cell>
          <cell r="E113" t="str">
            <v>JCREW - Sea</v>
          </cell>
          <cell r="F113" t="str">
            <v>SGN</v>
          </cell>
          <cell r="G113" t="str">
            <v>Forecast</v>
          </cell>
        </row>
        <row r="114">
          <cell r="B114" t="str">
            <v>KMRTFM</v>
          </cell>
          <cell r="C114">
            <v>77</v>
          </cell>
          <cell r="D114">
            <v>2</v>
          </cell>
          <cell r="E114" t="str">
            <v>KMRTFM - Sea</v>
          </cell>
          <cell r="F114" t="str">
            <v>SGN</v>
          </cell>
          <cell r="G114" t="str">
            <v>Forecast</v>
          </cell>
        </row>
        <row r="115">
          <cell r="B115" t="str">
            <v>MKI</v>
          </cell>
          <cell r="C115">
            <v>3</v>
          </cell>
          <cell r="D115">
            <v>2</v>
          </cell>
          <cell r="E115" t="str">
            <v>MKI - Sea</v>
          </cell>
          <cell r="F115" t="str">
            <v>SGN</v>
          </cell>
          <cell r="G115" t="str">
            <v>Forecast</v>
          </cell>
        </row>
        <row r="116">
          <cell r="B116" t="str">
            <v>MYSHOE</v>
          </cell>
          <cell r="C116">
            <v>1</v>
          </cell>
          <cell r="D116">
            <v>2</v>
          </cell>
          <cell r="E116" t="str">
            <v>MYSHOE - Sea</v>
          </cell>
          <cell r="F116" t="str">
            <v>SGN</v>
          </cell>
          <cell r="G116" t="str">
            <v>Forecast</v>
          </cell>
        </row>
        <row r="117">
          <cell r="B117" t="str">
            <v>NBAL</v>
          </cell>
          <cell r="C117">
            <v>34</v>
          </cell>
          <cell r="D117">
            <v>2</v>
          </cell>
          <cell r="E117" t="str">
            <v>NBAL - Air</v>
          </cell>
          <cell r="F117" t="str">
            <v>SGN</v>
          </cell>
          <cell r="G117" t="str">
            <v>Forecast</v>
          </cell>
        </row>
        <row r="118">
          <cell r="B118" t="str">
            <v>NBAL</v>
          </cell>
          <cell r="C118">
            <v>316</v>
          </cell>
          <cell r="D118">
            <v>2</v>
          </cell>
          <cell r="E118" t="str">
            <v>NBAL - Sea</v>
          </cell>
          <cell r="F118" t="str">
            <v>SGN</v>
          </cell>
          <cell r="G118" t="str">
            <v>Forecast</v>
          </cell>
        </row>
        <row r="119">
          <cell r="B119" t="str">
            <v>NBC</v>
          </cell>
          <cell r="C119">
            <v>6</v>
          </cell>
          <cell r="D119">
            <v>2</v>
          </cell>
          <cell r="E119" t="str">
            <v>NBC - Sea</v>
          </cell>
          <cell r="F119" t="str">
            <v>SGN</v>
          </cell>
          <cell r="G119" t="str">
            <v>Forecast</v>
          </cell>
        </row>
        <row r="120">
          <cell r="B120" t="str">
            <v>NBSG</v>
          </cell>
          <cell r="C120">
            <v>48</v>
          </cell>
          <cell r="D120">
            <v>2</v>
          </cell>
          <cell r="E120" t="str">
            <v>NBSG - Sea</v>
          </cell>
          <cell r="F120" t="str">
            <v>SGN</v>
          </cell>
          <cell r="G120" t="str">
            <v>Forecast</v>
          </cell>
        </row>
        <row r="121">
          <cell r="B121" t="str">
            <v>OBIPOL</v>
          </cell>
          <cell r="C121">
            <v>9</v>
          </cell>
          <cell r="D121">
            <v>2</v>
          </cell>
          <cell r="E121" t="str">
            <v>OBIPOL - Sea</v>
          </cell>
          <cell r="F121" t="str">
            <v>SGN</v>
          </cell>
          <cell r="G121" t="str">
            <v>Forecast</v>
          </cell>
        </row>
        <row r="122">
          <cell r="B122" t="str">
            <v>OBIRUS</v>
          </cell>
          <cell r="C122">
            <v>1</v>
          </cell>
          <cell r="D122">
            <v>2</v>
          </cell>
          <cell r="E122" t="str">
            <v>OBIRUS - Sea</v>
          </cell>
          <cell r="F122" t="str">
            <v>SGN</v>
          </cell>
          <cell r="G122" t="str">
            <v>Forecast</v>
          </cell>
        </row>
        <row r="123">
          <cell r="B123" t="str">
            <v>OUTDOR</v>
          </cell>
          <cell r="C123">
            <v>15</v>
          </cell>
          <cell r="D123">
            <v>2</v>
          </cell>
          <cell r="E123" t="str">
            <v>OUTDOR - Air</v>
          </cell>
          <cell r="F123" t="str">
            <v>SGN</v>
          </cell>
          <cell r="G123" t="str">
            <v>Forecast</v>
          </cell>
        </row>
        <row r="124">
          <cell r="B124" t="str">
            <v>OUTDOR</v>
          </cell>
          <cell r="C124">
            <v>151</v>
          </cell>
          <cell r="D124">
            <v>2</v>
          </cell>
          <cell r="E124" t="str">
            <v>OUTDOR - Sea</v>
          </cell>
          <cell r="F124" t="str">
            <v>SGN</v>
          </cell>
          <cell r="G124" t="str">
            <v>Forecast</v>
          </cell>
        </row>
        <row r="125">
          <cell r="B125" t="str">
            <v>PACSUN</v>
          </cell>
          <cell r="C125">
            <v>1</v>
          </cell>
          <cell r="D125">
            <v>2</v>
          </cell>
          <cell r="E125" t="str">
            <v>PACSUN - Air</v>
          </cell>
          <cell r="F125" t="str">
            <v>SGN</v>
          </cell>
          <cell r="G125" t="str">
            <v>Forecast</v>
          </cell>
        </row>
        <row r="126">
          <cell r="B126" t="str">
            <v>PACSUN</v>
          </cell>
          <cell r="C126">
            <v>2</v>
          </cell>
          <cell r="D126">
            <v>2</v>
          </cell>
          <cell r="E126" t="str">
            <v>PACSUN - Sea</v>
          </cell>
          <cell r="F126" t="str">
            <v>SGN</v>
          </cell>
          <cell r="G126" t="str">
            <v>Forecast</v>
          </cell>
        </row>
        <row r="127">
          <cell r="B127" t="str">
            <v>PESPO</v>
          </cell>
          <cell r="C127">
            <v>0</v>
          </cell>
          <cell r="D127">
            <v>2</v>
          </cell>
          <cell r="E127" t="str">
            <v>PESPO - Sea</v>
          </cell>
          <cell r="F127" t="str">
            <v>SGN</v>
          </cell>
          <cell r="G127" t="str">
            <v>Forecast</v>
          </cell>
        </row>
        <row r="128">
          <cell r="B128" t="str">
            <v>PVHJA</v>
          </cell>
          <cell r="C128">
            <v>1</v>
          </cell>
          <cell r="D128">
            <v>2</v>
          </cell>
          <cell r="E128" t="str">
            <v>PVHJA - Air</v>
          </cell>
          <cell r="F128" t="str">
            <v>SGN</v>
          </cell>
          <cell r="G128" t="str">
            <v>Forecast</v>
          </cell>
        </row>
        <row r="129">
          <cell r="B129" t="str">
            <v>PVHJA</v>
          </cell>
          <cell r="C129">
            <v>2</v>
          </cell>
          <cell r="D129">
            <v>2</v>
          </cell>
          <cell r="E129" t="str">
            <v>PVHJA - Sea</v>
          </cell>
          <cell r="F129" t="str">
            <v>SGN</v>
          </cell>
          <cell r="G129" t="str">
            <v>Forecast</v>
          </cell>
        </row>
        <row r="130">
          <cell r="B130" t="str">
            <v>RH</v>
          </cell>
          <cell r="C130">
            <v>123</v>
          </cell>
          <cell r="D130">
            <v>2</v>
          </cell>
          <cell r="E130" t="str">
            <v>RH - Sea</v>
          </cell>
          <cell r="F130" t="str">
            <v>SGN</v>
          </cell>
          <cell r="G130" t="str">
            <v>Forecast</v>
          </cell>
        </row>
        <row r="131">
          <cell r="B131" t="str">
            <v>RPCI</v>
          </cell>
          <cell r="C131">
            <v>3</v>
          </cell>
          <cell r="D131">
            <v>2</v>
          </cell>
          <cell r="E131" t="str">
            <v>RPCI - Sea</v>
          </cell>
          <cell r="F131" t="str">
            <v>SGN</v>
          </cell>
          <cell r="G131" t="str">
            <v>Forecast</v>
          </cell>
        </row>
        <row r="132">
          <cell r="B132" t="str">
            <v>SNIP</v>
          </cell>
          <cell r="C132">
            <v>2</v>
          </cell>
          <cell r="D132">
            <v>2</v>
          </cell>
          <cell r="E132" t="str">
            <v>SNIP - Sea</v>
          </cell>
          <cell r="F132" t="str">
            <v>SGN</v>
          </cell>
          <cell r="G132" t="str">
            <v>Forecast</v>
          </cell>
        </row>
        <row r="133">
          <cell r="B133" t="str">
            <v>SPENCR</v>
          </cell>
          <cell r="C133">
            <v>0</v>
          </cell>
          <cell r="D133">
            <v>2</v>
          </cell>
          <cell r="E133" t="str">
            <v>SPENCR - Sea</v>
          </cell>
          <cell r="F133" t="str">
            <v>SGN</v>
          </cell>
          <cell r="G133" t="str">
            <v>Forecast</v>
          </cell>
        </row>
        <row r="134">
          <cell r="B134" t="str">
            <v>SWOOSH</v>
          </cell>
          <cell r="C134">
            <v>60</v>
          </cell>
          <cell r="D134">
            <v>2</v>
          </cell>
          <cell r="E134" t="str">
            <v>SWOOSH - Air</v>
          </cell>
          <cell r="F134" t="str">
            <v>SGN</v>
          </cell>
          <cell r="G134" t="str">
            <v>Forecast</v>
          </cell>
        </row>
        <row r="135">
          <cell r="B135" t="str">
            <v>SWOOSH</v>
          </cell>
          <cell r="C135">
            <v>3785</v>
          </cell>
          <cell r="D135">
            <v>2</v>
          </cell>
          <cell r="E135" t="str">
            <v>SWOOSH - Sea</v>
          </cell>
          <cell r="F135" t="str">
            <v>SGN</v>
          </cell>
          <cell r="G135" t="str">
            <v>Forecast</v>
          </cell>
        </row>
        <row r="136">
          <cell r="B136" t="str">
            <v>THAS</v>
          </cell>
          <cell r="C136">
            <v>5</v>
          </cell>
          <cell r="D136">
            <v>2</v>
          </cell>
          <cell r="E136" t="str">
            <v>THAS - Sea</v>
          </cell>
          <cell r="F136" t="str">
            <v>SGN</v>
          </cell>
          <cell r="G136" t="str">
            <v>Forecast</v>
          </cell>
        </row>
        <row r="137">
          <cell r="B137" t="str">
            <v>TKMAXX</v>
          </cell>
          <cell r="C137">
            <v>109</v>
          </cell>
          <cell r="D137">
            <v>2</v>
          </cell>
          <cell r="E137" t="str">
            <v>TKMAXX - Sea</v>
          </cell>
          <cell r="F137" t="str">
            <v>SGN</v>
          </cell>
          <cell r="G137" t="str">
            <v>Forecast</v>
          </cell>
        </row>
        <row r="138">
          <cell r="B138" t="str">
            <v>TOMBOD</v>
          </cell>
          <cell r="C138">
            <v>1</v>
          </cell>
          <cell r="D138">
            <v>2</v>
          </cell>
          <cell r="E138" t="str">
            <v>TOMBOD - Sea</v>
          </cell>
          <cell r="F138" t="str">
            <v>SGN</v>
          </cell>
          <cell r="G138" t="str">
            <v>Forecast</v>
          </cell>
        </row>
        <row r="139">
          <cell r="B139" t="str">
            <v>TOMCEU</v>
          </cell>
          <cell r="C139">
            <v>1</v>
          </cell>
          <cell r="D139">
            <v>2</v>
          </cell>
          <cell r="E139" t="str">
            <v>TOMCEU - Sea</v>
          </cell>
          <cell r="F139" t="str">
            <v>SGN</v>
          </cell>
          <cell r="G139" t="str">
            <v>Forecast</v>
          </cell>
        </row>
        <row r="140">
          <cell r="B140" t="str">
            <v>TOMFTW</v>
          </cell>
          <cell r="C140">
            <v>14</v>
          </cell>
          <cell r="D140">
            <v>2</v>
          </cell>
          <cell r="E140" t="str">
            <v>TOMFTW - Sea</v>
          </cell>
          <cell r="F140" t="str">
            <v>SGN</v>
          </cell>
          <cell r="G140" t="str">
            <v>Forecast</v>
          </cell>
        </row>
        <row r="141">
          <cell r="B141" t="str">
            <v>TOMJEU</v>
          </cell>
          <cell r="C141">
            <v>4</v>
          </cell>
          <cell r="D141">
            <v>2</v>
          </cell>
          <cell r="E141" t="str">
            <v>TOMJEU - Sea</v>
          </cell>
          <cell r="F141" t="str">
            <v>SGN</v>
          </cell>
          <cell r="G141" t="str">
            <v>Forecast</v>
          </cell>
        </row>
        <row r="142">
          <cell r="B142" t="str">
            <v>TOMRTL</v>
          </cell>
          <cell r="C142">
            <v>10</v>
          </cell>
          <cell r="D142">
            <v>2</v>
          </cell>
          <cell r="E142" t="str">
            <v>TOMRTL - Sea</v>
          </cell>
          <cell r="F142" t="str">
            <v>SGN</v>
          </cell>
          <cell r="G142" t="str">
            <v>Forecast</v>
          </cell>
        </row>
        <row r="143">
          <cell r="B143" t="str">
            <v>UAAIR</v>
          </cell>
          <cell r="C143">
            <v>68</v>
          </cell>
          <cell r="D143">
            <v>2</v>
          </cell>
          <cell r="E143" t="str">
            <v>UAAIR - Air</v>
          </cell>
          <cell r="F143" t="str">
            <v>SGN</v>
          </cell>
          <cell r="G143" t="str">
            <v>Forecast</v>
          </cell>
        </row>
        <row r="144">
          <cell r="B144" t="str">
            <v>UADSHP</v>
          </cell>
          <cell r="C144">
            <v>10</v>
          </cell>
          <cell r="D144">
            <v>2</v>
          </cell>
          <cell r="E144" t="str">
            <v>UADSHP - Sea</v>
          </cell>
          <cell r="F144" t="str">
            <v>SGN</v>
          </cell>
          <cell r="G144" t="str">
            <v>Forecast</v>
          </cell>
        </row>
        <row r="145">
          <cell r="B145" t="str">
            <v>UAWEN</v>
          </cell>
          <cell r="C145">
            <v>24</v>
          </cell>
          <cell r="D145">
            <v>2</v>
          </cell>
          <cell r="E145" t="str">
            <v>UAWEN - Sea</v>
          </cell>
          <cell r="F145" t="str">
            <v>SGN</v>
          </cell>
          <cell r="G145" t="str">
            <v>Forecast</v>
          </cell>
        </row>
        <row r="146">
          <cell r="B146" t="str">
            <v>URBAN</v>
          </cell>
          <cell r="C146">
            <v>43</v>
          </cell>
          <cell r="D146">
            <v>2</v>
          </cell>
          <cell r="E146" t="str">
            <v>URBAN - Sea</v>
          </cell>
          <cell r="F146" t="str">
            <v>SGN</v>
          </cell>
          <cell r="G146" t="str">
            <v>Forecast</v>
          </cell>
        </row>
        <row r="147">
          <cell r="B147" t="str">
            <v>WARAS</v>
          </cell>
          <cell r="C147">
            <v>8</v>
          </cell>
          <cell r="D147">
            <v>2</v>
          </cell>
          <cell r="E147" t="str">
            <v>WARAS - Sea</v>
          </cell>
          <cell r="F147" t="str">
            <v>SGN</v>
          </cell>
          <cell r="G147" t="str">
            <v>Forecast</v>
          </cell>
        </row>
        <row r="148">
          <cell r="B148" t="str">
            <v>WARMEX</v>
          </cell>
          <cell r="C148">
            <v>4</v>
          </cell>
          <cell r="D148">
            <v>2</v>
          </cell>
          <cell r="E148" t="str">
            <v>WARMEX - Sea</v>
          </cell>
          <cell r="F148" t="str">
            <v>SGN</v>
          </cell>
          <cell r="G148" t="str">
            <v>Forecast</v>
          </cell>
        </row>
        <row r="149">
          <cell r="B149" t="str">
            <v>XATPE</v>
          </cell>
          <cell r="C149">
            <v>0</v>
          </cell>
          <cell r="D149">
            <v>2</v>
          </cell>
          <cell r="E149" t="str">
            <v>XATPE - Sea</v>
          </cell>
          <cell r="F149" t="str">
            <v>SGN</v>
          </cell>
          <cell r="G149" t="str">
            <v>Forecast</v>
          </cell>
        </row>
        <row r="150">
          <cell r="B150" t="str">
            <v>XFIKA</v>
          </cell>
          <cell r="C150">
            <v>1</v>
          </cell>
          <cell r="D150">
            <v>2</v>
          </cell>
          <cell r="E150" t="str">
            <v>XFIKA - Sea</v>
          </cell>
          <cell r="F150" t="str">
            <v>SGN</v>
          </cell>
          <cell r="G150" t="str">
            <v>Forecast</v>
          </cell>
        </row>
        <row r="151">
          <cell r="B151" t="str">
            <v>XPKIDS</v>
          </cell>
          <cell r="C151">
            <v>0</v>
          </cell>
          <cell r="D151">
            <v>2</v>
          </cell>
          <cell r="E151" t="str">
            <v>XPKIDS - Sea</v>
          </cell>
          <cell r="F151" t="str">
            <v>SGN</v>
          </cell>
          <cell r="G151" t="str">
            <v>Forecast</v>
          </cell>
        </row>
        <row r="152">
          <cell r="B152" t="str">
            <v>XWASO</v>
          </cell>
          <cell r="C152">
            <v>0</v>
          </cell>
          <cell r="D152">
            <v>2</v>
          </cell>
          <cell r="E152" t="str">
            <v>XWASO - Sea</v>
          </cell>
          <cell r="F152" t="str">
            <v>SGN</v>
          </cell>
          <cell r="G152" t="str">
            <v>Forecast</v>
          </cell>
        </row>
        <row r="153">
          <cell r="B153" t="str">
            <v>ZUMBA</v>
          </cell>
          <cell r="C153">
            <v>1</v>
          </cell>
          <cell r="D153">
            <v>2</v>
          </cell>
          <cell r="E153" t="str">
            <v>ZUMBA - Air</v>
          </cell>
          <cell r="F153" t="str">
            <v>SGN</v>
          </cell>
          <cell r="G153" t="str">
            <v>Forecast</v>
          </cell>
        </row>
        <row r="154">
          <cell r="B154" t="str">
            <v>AAFES</v>
          </cell>
          <cell r="C154">
            <v>17</v>
          </cell>
          <cell r="D154">
            <v>3</v>
          </cell>
          <cell r="E154" t="str">
            <v>AAFES - Sea</v>
          </cell>
          <cell r="F154" t="str">
            <v>SGN</v>
          </cell>
          <cell r="G154" t="str">
            <v>Forecast</v>
          </cell>
        </row>
        <row r="155">
          <cell r="B155" t="str">
            <v>AAFZE</v>
          </cell>
          <cell r="C155">
            <v>8</v>
          </cell>
          <cell r="D155">
            <v>3</v>
          </cell>
          <cell r="E155" t="str">
            <v>AAFZE - Sea</v>
          </cell>
          <cell r="F155" t="str">
            <v>SGN</v>
          </cell>
          <cell r="G155" t="str">
            <v>Forecast</v>
          </cell>
        </row>
        <row r="156">
          <cell r="B156" t="str">
            <v>AEBV</v>
          </cell>
          <cell r="C156">
            <v>10</v>
          </cell>
          <cell r="D156">
            <v>3</v>
          </cell>
          <cell r="E156" t="str">
            <v>AEBV - Air</v>
          </cell>
          <cell r="F156" t="str">
            <v>SGN</v>
          </cell>
          <cell r="G156" t="str">
            <v>Forecast</v>
          </cell>
        </row>
        <row r="157">
          <cell r="B157" t="str">
            <v>AEBV</v>
          </cell>
          <cell r="C157">
            <v>70</v>
          </cell>
          <cell r="D157">
            <v>3</v>
          </cell>
          <cell r="E157" t="str">
            <v>AEBV - Sea</v>
          </cell>
          <cell r="F157" t="str">
            <v>SGN</v>
          </cell>
          <cell r="G157" t="str">
            <v>Forecast</v>
          </cell>
        </row>
        <row r="158">
          <cell r="B158" t="str">
            <v>AEO</v>
          </cell>
          <cell r="C158">
            <v>1</v>
          </cell>
          <cell r="D158">
            <v>3</v>
          </cell>
          <cell r="E158" t="str">
            <v>AEO - Air</v>
          </cell>
          <cell r="F158" t="str">
            <v>SGN</v>
          </cell>
          <cell r="G158" t="str">
            <v>Forecast</v>
          </cell>
        </row>
        <row r="159">
          <cell r="B159" t="str">
            <v>AEO</v>
          </cell>
          <cell r="C159">
            <v>21</v>
          </cell>
          <cell r="D159">
            <v>3</v>
          </cell>
          <cell r="E159" t="str">
            <v>AEO - Sea</v>
          </cell>
          <cell r="F159" t="str">
            <v>SGN</v>
          </cell>
          <cell r="G159" t="str">
            <v>Forecast</v>
          </cell>
        </row>
        <row r="160">
          <cell r="B160" t="str">
            <v>AEOSHA</v>
          </cell>
          <cell r="C160">
            <v>0</v>
          </cell>
          <cell r="D160">
            <v>3</v>
          </cell>
          <cell r="E160" t="str">
            <v>AEOSHA - Air</v>
          </cell>
          <cell r="F160" t="str">
            <v>SGN</v>
          </cell>
          <cell r="G160" t="str">
            <v>Forecast</v>
          </cell>
        </row>
        <row r="161">
          <cell r="B161" t="str">
            <v>ALLB</v>
          </cell>
          <cell r="C161">
            <v>2</v>
          </cell>
          <cell r="D161">
            <v>3</v>
          </cell>
          <cell r="E161" t="str">
            <v>ALLB - Sea</v>
          </cell>
          <cell r="F161" t="str">
            <v>SGN</v>
          </cell>
          <cell r="G161" t="str">
            <v>Forecast</v>
          </cell>
        </row>
        <row r="162">
          <cell r="B162" t="str">
            <v>ANNINC</v>
          </cell>
          <cell r="C162">
            <v>89</v>
          </cell>
          <cell r="D162">
            <v>3</v>
          </cell>
          <cell r="E162" t="str">
            <v>ANNINC - Sea</v>
          </cell>
          <cell r="F162" t="str">
            <v>SGN</v>
          </cell>
          <cell r="G162" t="str">
            <v>Forecast</v>
          </cell>
        </row>
        <row r="163">
          <cell r="B163" t="str">
            <v>ARMOUR</v>
          </cell>
          <cell r="C163">
            <v>0</v>
          </cell>
          <cell r="D163">
            <v>3</v>
          </cell>
          <cell r="E163" t="str">
            <v>ARMOUR - Air</v>
          </cell>
          <cell r="F163" t="str">
            <v>SGN</v>
          </cell>
          <cell r="G163" t="str">
            <v>Forecast</v>
          </cell>
        </row>
        <row r="164">
          <cell r="B164" t="str">
            <v>ARMOUR</v>
          </cell>
          <cell r="C164">
            <v>340</v>
          </cell>
          <cell r="D164">
            <v>3</v>
          </cell>
          <cell r="E164" t="str">
            <v>ARMOUR - Sea</v>
          </cell>
          <cell r="F164" t="str">
            <v>SGN</v>
          </cell>
          <cell r="G164" t="str">
            <v>Forecast</v>
          </cell>
        </row>
        <row r="165">
          <cell r="B165" t="str">
            <v>ATC</v>
          </cell>
          <cell r="C165">
            <v>13</v>
          </cell>
          <cell r="D165">
            <v>3</v>
          </cell>
          <cell r="E165" t="str">
            <v>ATC - Sea</v>
          </cell>
          <cell r="F165" t="str">
            <v>SGN</v>
          </cell>
          <cell r="G165" t="str">
            <v>Forecast</v>
          </cell>
        </row>
        <row r="166">
          <cell r="B166" t="str">
            <v>ATS</v>
          </cell>
          <cell r="C166">
            <v>5</v>
          </cell>
          <cell r="D166">
            <v>3</v>
          </cell>
          <cell r="E166" t="str">
            <v>ATS - Sea</v>
          </cell>
          <cell r="F166" t="str">
            <v>SGN</v>
          </cell>
          <cell r="G166" t="str">
            <v>Forecast</v>
          </cell>
        </row>
        <row r="167">
          <cell r="B167" t="str">
            <v>BELL</v>
          </cell>
          <cell r="C167">
            <v>6</v>
          </cell>
          <cell r="D167">
            <v>3</v>
          </cell>
          <cell r="E167" t="str">
            <v>BELL - Sea</v>
          </cell>
          <cell r="F167" t="str">
            <v>SGN</v>
          </cell>
          <cell r="G167" t="str">
            <v>Forecast</v>
          </cell>
        </row>
        <row r="168">
          <cell r="B168" t="str">
            <v>BOSE</v>
          </cell>
          <cell r="C168">
            <v>5</v>
          </cell>
          <cell r="D168">
            <v>3</v>
          </cell>
          <cell r="E168" t="str">
            <v>BOSE - Sea</v>
          </cell>
          <cell r="F168" t="str">
            <v>SGN</v>
          </cell>
          <cell r="G168" t="str">
            <v>Forecast</v>
          </cell>
        </row>
        <row r="169">
          <cell r="B169" t="str">
            <v>BPSHCA</v>
          </cell>
          <cell r="C169">
            <v>1</v>
          </cell>
          <cell r="D169">
            <v>3</v>
          </cell>
          <cell r="E169" t="str">
            <v>BPSHCA - Sea</v>
          </cell>
          <cell r="F169" t="str">
            <v>SGN</v>
          </cell>
          <cell r="G169" t="str">
            <v>Forecast</v>
          </cell>
        </row>
        <row r="170">
          <cell r="B170" t="str">
            <v>BPSL</v>
          </cell>
          <cell r="C170">
            <v>1</v>
          </cell>
          <cell r="D170">
            <v>3</v>
          </cell>
          <cell r="E170" t="str">
            <v>BPSL - Sea</v>
          </cell>
          <cell r="F170" t="str">
            <v>SGN</v>
          </cell>
          <cell r="G170" t="str">
            <v>Forecast</v>
          </cell>
        </row>
        <row r="171">
          <cell r="B171" t="str">
            <v>CKACEU</v>
          </cell>
          <cell r="C171">
            <v>0</v>
          </cell>
          <cell r="D171">
            <v>3</v>
          </cell>
          <cell r="E171" t="str">
            <v>CKACEU - Sea</v>
          </cell>
          <cell r="F171" t="str">
            <v>SGN</v>
          </cell>
          <cell r="G171" t="str">
            <v>Forecast</v>
          </cell>
        </row>
        <row r="172">
          <cell r="B172" t="str">
            <v>CKPFEU</v>
          </cell>
          <cell r="C172">
            <v>3</v>
          </cell>
          <cell r="D172">
            <v>3</v>
          </cell>
          <cell r="E172" t="str">
            <v>CKPFEU - Sea</v>
          </cell>
          <cell r="F172" t="str">
            <v>SGN</v>
          </cell>
          <cell r="G172" t="str">
            <v>Forecast</v>
          </cell>
        </row>
        <row r="173">
          <cell r="B173" t="str">
            <v>CKSWEU</v>
          </cell>
          <cell r="C173">
            <v>1</v>
          </cell>
          <cell r="D173">
            <v>3</v>
          </cell>
          <cell r="E173" t="str">
            <v>CKSWEU - Sea</v>
          </cell>
          <cell r="F173" t="str">
            <v>SGN</v>
          </cell>
          <cell r="G173" t="str">
            <v>Forecast</v>
          </cell>
        </row>
        <row r="174">
          <cell r="B174" t="str">
            <v>CLUSH</v>
          </cell>
          <cell r="C174">
            <v>1</v>
          </cell>
          <cell r="D174">
            <v>3</v>
          </cell>
          <cell r="E174" t="str">
            <v>CLUSH - Sea</v>
          </cell>
          <cell r="F174" t="str">
            <v>SGN</v>
          </cell>
          <cell r="G174" t="str">
            <v>Forecast</v>
          </cell>
        </row>
        <row r="175">
          <cell r="B175" t="str">
            <v>COLE</v>
          </cell>
          <cell r="C175">
            <v>1</v>
          </cell>
          <cell r="D175">
            <v>3</v>
          </cell>
          <cell r="E175" t="str">
            <v>COLE - Sea</v>
          </cell>
          <cell r="F175" t="str">
            <v>SGN</v>
          </cell>
          <cell r="G175" t="str">
            <v>Forecast</v>
          </cell>
        </row>
        <row r="176">
          <cell r="B176" t="str">
            <v>CONVRS</v>
          </cell>
          <cell r="C176">
            <v>0</v>
          </cell>
          <cell r="D176">
            <v>3</v>
          </cell>
          <cell r="E176" t="str">
            <v>CONVRS - Air</v>
          </cell>
          <cell r="F176" t="str">
            <v>SGN</v>
          </cell>
          <cell r="G176" t="str">
            <v>Forecast</v>
          </cell>
        </row>
        <row r="177">
          <cell r="B177" t="str">
            <v>CONVRS</v>
          </cell>
          <cell r="C177">
            <v>63</v>
          </cell>
          <cell r="D177">
            <v>3</v>
          </cell>
          <cell r="E177" t="str">
            <v>CONVRS - Sea</v>
          </cell>
          <cell r="F177" t="str">
            <v>SGN</v>
          </cell>
          <cell r="G177" t="str">
            <v>Forecast</v>
          </cell>
        </row>
        <row r="178">
          <cell r="B178" t="str">
            <v>CPEUR</v>
          </cell>
          <cell r="C178">
            <v>1</v>
          </cell>
          <cell r="D178">
            <v>3</v>
          </cell>
          <cell r="E178" t="str">
            <v>CPEUR - Sea</v>
          </cell>
          <cell r="F178" t="str">
            <v>SGN</v>
          </cell>
          <cell r="G178" t="str">
            <v>Forecast</v>
          </cell>
        </row>
        <row r="179">
          <cell r="B179" t="str">
            <v>DEICH</v>
          </cell>
          <cell r="C179">
            <v>25</v>
          </cell>
          <cell r="D179">
            <v>3</v>
          </cell>
          <cell r="E179" t="str">
            <v>DEICH - Sea</v>
          </cell>
          <cell r="F179" t="str">
            <v>SGN</v>
          </cell>
          <cell r="G179" t="str">
            <v>Forecast</v>
          </cell>
        </row>
        <row r="180">
          <cell r="B180" t="str">
            <v>DICKS</v>
          </cell>
          <cell r="C180">
            <v>18</v>
          </cell>
          <cell r="D180">
            <v>3</v>
          </cell>
          <cell r="E180" t="str">
            <v>DICKS - Sea</v>
          </cell>
          <cell r="F180" t="str">
            <v>SGN</v>
          </cell>
          <cell r="G180" t="str">
            <v>Forecast</v>
          </cell>
        </row>
        <row r="181">
          <cell r="B181" t="str">
            <v>DSAQSP</v>
          </cell>
          <cell r="C181">
            <v>3</v>
          </cell>
          <cell r="D181">
            <v>3</v>
          </cell>
          <cell r="E181" t="str">
            <v>DSAQSP - Sea</v>
          </cell>
          <cell r="F181" t="str">
            <v>SGN</v>
          </cell>
          <cell r="G181" t="str">
            <v>Forecast</v>
          </cell>
        </row>
        <row r="182">
          <cell r="B182" t="str">
            <v>EDDIEB</v>
          </cell>
          <cell r="C182">
            <v>2</v>
          </cell>
          <cell r="D182">
            <v>3</v>
          </cell>
          <cell r="E182" t="str">
            <v>EDDIEB - Air</v>
          </cell>
          <cell r="F182" t="str">
            <v>SGN</v>
          </cell>
          <cell r="G182" t="str">
            <v>Forecast</v>
          </cell>
        </row>
        <row r="183">
          <cell r="B183" t="str">
            <v>EDDIEB</v>
          </cell>
          <cell r="C183">
            <v>2</v>
          </cell>
          <cell r="D183">
            <v>3</v>
          </cell>
          <cell r="E183" t="str">
            <v>EDDIEB - Sea</v>
          </cell>
          <cell r="F183" t="str">
            <v>SGN</v>
          </cell>
          <cell r="G183" t="str">
            <v>Forecast</v>
          </cell>
        </row>
        <row r="184">
          <cell r="B184" t="str">
            <v>EMLUX</v>
          </cell>
          <cell r="C184">
            <v>10</v>
          </cell>
          <cell r="D184">
            <v>3</v>
          </cell>
          <cell r="E184" t="str">
            <v>EMLUX - Sea</v>
          </cell>
          <cell r="F184" t="str">
            <v>SGN</v>
          </cell>
          <cell r="G184" t="str">
            <v>Forecast</v>
          </cell>
        </row>
        <row r="185">
          <cell r="B185" t="str">
            <v>ENGRS</v>
          </cell>
          <cell r="C185">
            <v>4</v>
          </cell>
          <cell r="D185">
            <v>3</v>
          </cell>
          <cell r="E185" t="str">
            <v>ENGRS - Sea</v>
          </cell>
          <cell r="F185" t="str">
            <v>SGN</v>
          </cell>
          <cell r="G185" t="str">
            <v>Forecast</v>
          </cell>
        </row>
        <row r="186">
          <cell r="B186" t="str">
            <v>EUROM</v>
          </cell>
          <cell r="C186">
            <v>26</v>
          </cell>
          <cell r="D186">
            <v>3</v>
          </cell>
          <cell r="E186" t="str">
            <v>EUROM - Sea</v>
          </cell>
          <cell r="F186" t="str">
            <v>SGN</v>
          </cell>
          <cell r="G186" t="str">
            <v>Forecast</v>
          </cell>
        </row>
        <row r="187">
          <cell r="B187" t="str">
            <v>FOOTTE</v>
          </cell>
          <cell r="C187">
            <v>4</v>
          </cell>
          <cell r="D187">
            <v>3</v>
          </cell>
          <cell r="E187" t="str">
            <v>FOOTTE - Sea</v>
          </cell>
          <cell r="F187" t="str">
            <v>SGN</v>
          </cell>
          <cell r="G187" t="str">
            <v>Forecast</v>
          </cell>
        </row>
        <row r="188">
          <cell r="B188" t="str">
            <v>GAP</v>
          </cell>
          <cell r="C188">
            <v>7</v>
          </cell>
          <cell r="D188">
            <v>3</v>
          </cell>
          <cell r="E188" t="str">
            <v>GAP - Air</v>
          </cell>
          <cell r="F188" t="str">
            <v>SGN</v>
          </cell>
          <cell r="G188" t="str">
            <v>Forecast</v>
          </cell>
        </row>
        <row r="189">
          <cell r="B189" t="str">
            <v>GAP</v>
          </cell>
          <cell r="C189">
            <v>1130</v>
          </cell>
          <cell r="D189">
            <v>3</v>
          </cell>
          <cell r="E189" t="str">
            <v>GAP - Sea</v>
          </cell>
          <cell r="F189" t="str">
            <v>SGN</v>
          </cell>
          <cell r="G189" t="str">
            <v>Forecast</v>
          </cell>
        </row>
        <row r="190">
          <cell r="B190" t="str">
            <v>GFSI</v>
          </cell>
          <cell r="C190">
            <v>7</v>
          </cell>
          <cell r="D190">
            <v>3</v>
          </cell>
          <cell r="E190" t="str">
            <v>GFSI - Sea</v>
          </cell>
          <cell r="F190" t="str">
            <v>SGN</v>
          </cell>
          <cell r="G190" t="str">
            <v>Forecast</v>
          </cell>
        </row>
        <row r="191">
          <cell r="B191" t="str">
            <v>HAGGAR</v>
          </cell>
          <cell r="C191">
            <v>7</v>
          </cell>
          <cell r="D191">
            <v>3</v>
          </cell>
          <cell r="E191" t="str">
            <v>HAGGAR - Sea</v>
          </cell>
          <cell r="F191" t="str">
            <v>SGN</v>
          </cell>
          <cell r="G191" t="str">
            <v>Forecast</v>
          </cell>
        </row>
        <row r="192">
          <cell r="B192" t="str">
            <v>HBIRAW</v>
          </cell>
          <cell r="C192">
            <v>0</v>
          </cell>
          <cell r="D192">
            <v>3</v>
          </cell>
          <cell r="E192" t="str">
            <v>HBIRAW - Air</v>
          </cell>
          <cell r="F192" t="str">
            <v>SGN</v>
          </cell>
          <cell r="G192" t="str">
            <v>Forecast</v>
          </cell>
        </row>
        <row r="193">
          <cell r="B193" t="str">
            <v>HBIRAW</v>
          </cell>
          <cell r="C193">
            <v>0</v>
          </cell>
          <cell r="D193">
            <v>3</v>
          </cell>
          <cell r="E193" t="str">
            <v>HBIRAW - Sea</v>
          </cell>
          <cell r="F193" t="str">
            <v>SGN</v>
          </cell>
          <cell r="G193" t="str">
            <v>Forecast</v>
          </cell>
        </row>
        <row r="194">
          <cell r="B194" t="str">
            <v>HORBAC</v>
          </cell>
          <cell r="C194">
            <v>19</v>
          </cell>
          <cell r="D194">
            <v>3</v>
          </cell>
          <cell r="E194" t="str">
            <v>HORBAC - Sea</v>
          </cell>
          <cell r="F194" t="str">
            <v>SGN</v>
          </cell>
          <cell r="G194" t="str">
            <v>Forecast</v>
          </cell>
        </row>
        <row r="195">
          <cell r="B195" t="str">
            <v>HOSLEY</v>
          </cell>
          <cell r="C195">
            <v>1</v>
          </cell>
          <cell r="D195">
            <v>3</v>
          </cell>
          <cell r="E195" t="str">
            <v>HOSLEY - Sea</v>
          </cell>
          <cell r="F195" t="str">
            <v>SGN</v>
          </cell>
          <cell r="G195" t="str">
            <v>Forecast</v>
          </cell>
        </row>
        <row r="196">
          <cell r="B196" t="str">
            <v>ITGM</v>
          </cell>
          <cell r="C196">
            <v>5</v>
          </cell>
          <cell r="D196">
            <v>3</v>
          </cell>
          <cell r="E196" t="str">
            <v>ITGM - Sea</v>
          </cell>
          <cell r="F196" t="str">
            <v>SGN</v>
          </cell>
          <cell r="G196" t="str">
            <v>Forecast</v>
          </cell>
        </row>
        <row r="197">
          <cell r="B197" t="str">
            <v>JCREW</v>
          </cell>
          <cell r="C197">
            <v>13</v>
          </cell>
          <cell r="D197">
            <v>3</v>
          </cell>
          <cell r="E197" t="str">
            <v>JCREW - Air</v>
          </cell>
          <cell r="F197" t="str">
            <v>SGN</v>
          </cell>
          <cell r="G197" t="str">
            <v>Forecast</v>
          </cell>
        </row>
        <row r="198">
          <cell r="B198" t="str">
            <v>JCREW</v>
          </cell>
          <cell r="C198">
            <v>40</v>
          </cell>
          <cell r="D198">
            <v>3</v>
          </cell>
          <cell r="E198" t="str">
            <v>JCREW - Sea</v>
          </cell>
          <cell r="F198" t="str">
            <v>SGN</v>
          </cell>
          <cell r="G198" t="str">
            <v>Forecast</v>
          </cell>
        </row>
        <row r="199">
          <cell r="B199" t="str">
            <v>KMRTFM</v>
          </cell>
          <cell r="C199">
            <v>44</v>
          </cell>
          <cell r="D199">
            <v>3</v>
          </cell>
          <cell r="E199" t="str">
            <v>KMRTFM - Sea</v>
          </cell>
          <cell r="F199" t="str">
            <v>SGN</v>
          </cell>
          <cell r="G199" t="str">
            <v>Forecast</v>
          </cell>
        </row>
        <row r="200">
          <cell r="B200" t="str">
            <v>NBAL</v>
          </cell>
          <cell r="C200">
            <v>35</v>
          </cell>
          <cell r="D200">
            <v>3</v>
          </cell>
          <cell r="E200" t="str">
            <v>NBAL - Air</v>
          </cell>
          <cell r="F200" t="str">
            <v>SGN</v>
          </cell>
          <cell r="G200" t="str">
            <v>Forecast</v>
          </cell>
        </row>
        <row r="201">
          <cell r="B201" t="str">
            <v>NBAL</v>
          </cell>
          <cell r="C201">
            <v>531</v>
          </cell>
          <cell r="D201">
            <v>3</v>
          </cell>
          <cell r="E201" t="str">
            <v>NBAL - Sea</v>
          </cell>
          <cell r="F201" t="str">
            <v>SGN</v>
          </cell>
          <cell r="G201" t="str">
            <v>Forecast</v>
          </cell>
        </row>
        <row r="202">
          <cell r="B202" t="str">
            <v>NBC</v>
          </cell>
          <cell r="C202">
            <v>17</v>
          </cell>
          <cell r="D202">
            <v>3</v>
          </cell>
          <cell r="E202" t="str">
            <v>NBC - Sea</v>
          </cell>
          <cell r="F202" t="str">
            <v>SGN</v>
          </cell>
          <cell r="G202" t="str">
            <v>Forecast</v>
          </cell>
        </row>
        <row r="203">
          <cell r="B203" t="str">
            <v>NBSG</v>
          </cell>
          <cell r="C203">
            <v>14</v>
          </cell>
          <cell r="D203">
            <v>3</v>
          </cell>
          <cell r="E203" t="str">
            <v>NBSG - Sea</v>
          </cell>
          <cell r="F203" t="str">
            <v>SGN</v>
          </cell>
          <cell r="G203" t="str">
            <v>Forecast</v>
          </cell>
        </row>
        <row r="204">
          <cell r="B204" t="str">
            <v>OBIITA</v>
          </cell>
          <cell r="C204">
            <v>3</v>
          </cell>
          <cell r="D204">
            <v>3</v>
          </cell>
          <cell r="E204" t="str">
            <v>OBIITA - Sea</v>
          </cell>
          <cell r="F204" t="str">
            <v>SGN</v>
          </cell>
          <cell r="G204" t="str">
            <v>Forecast</v>
          </cell>
        </row>
        <row r="205">
          <cell r="B205" t="str">
            <v>OBIPOL</v>
          </cell>
          <cell r="C205">
            <v>17</v>
          </cell>
          <cell r="D205">
            <v>3</v>
          </cell>
          <cell r="E205" t="str">
            <v>OBIPOL - Sea</v>
          </cell>
          <cell r="F205" t="str">
            <v>SGN</v>
          </cell>
          <cell r="G205" t="str">
            <v>Forecast</v>
          </cell>
        </row>
        <row r="206">
          <cell r="B206" t="str">
            <v>OBIRUS</v>
          </cell>
          <cell r="C206">
            <v>4</v>
          </cell>
          <cell r="D206">
            <v>3</v>
          </cell>
          <cell r="E206" t="str">
            <v>OBIRUS - Sea</v>
          </cell>
          <cell r="F206" t="str">
            <v>SGN</v>
          </cell>
          <cell r="G206" t="str">
            <v>Forecast</v>
          </cell>
        </row>
        <row r="207">
          <cell r="B207" t="str">
            <v>OUTDOR</v>
          </cell>
          <cell r="C207">
            <v>12</v>
          </cell>
          <cell r="D207">
            <v>3</v>
          </cell>
          <cell r="E207" t="str">
            <v>OUTDOR - Air</v>
          </cell>
          <cell r="F207" t="str">
            <v>SGN</v>
          </cell>
          <cell r="G207" t="str">
            <v>Forecast</v>
          </cell>
        </row>
        <row r="208">
          <cell r="B208" t="str">
            <v>OUTDOR</v>
          </cell>
          <cell r="C208">
            <v>255</v>
          </cell>
          <cell r="D208">
            <v>3</v>
          </cell>
          <cell r="E208" t="str">
            <v>OUTDOR - Sea</v>
          </cell>
          <cell r="F208" t="str">
            <v>SGN</v>
          </cell>
          <cell r="G208" t="str">
            <v>Forecast</v>
          </cell>
        </row>
        <row r="209">
          <cell r="B209" t="str">
            <v>PACSUN</v>
          </cell>
          <cell r="C209">
            <v>1</v>
          </cell>
          <cell r="D209">
            <v>3</v>
          </cell>
          <cell r="E209" t="str">
            <v>PACSUN - Air</v>
          </cell>
          <cell r="F209" t="str">
            <v>SGN</v>
          </cell>
          <cell r="G209" t="str">
            <v>Forecast</v>
          </cell>
        </row>
        <row r="210">
          <cell r="B210" t="str">
            <v>PACSUN</v>
          </cell>
          <cell r="C210">
            <v>9</v>
          </cell>
          <cell r="D210">
            <v>3</v>
          </cell>
          <cell r="E210" t="str">
            <v>PACSUN - Sea</v>
          </cell>
          <cell r="F210" t="str">
            <v>SGN</v>
          </cell>
          <cell r="G210" t="str">
            <v>Forecast</v>
          </cell>
        </row>
        <row r="211">
          <cell r="B211" t="str">
            <v>PESPO</v>
          </cell>
          <cell r="C211">
            <v>1</v>
          </cell>
          <cell r="D211">
            <v>3</v>
          </cell>
          <cell r="E211" t="str">
            <v>PESPO - Sea</v>
          </cell>
          <cell r="F211" t="str">
            <v>SGN</v>
          </cell>
          <cell r="G211" t="str">
            <v>Forecast</v>
          </cell>
        </row>
        <row r="212">
          <cell r="B212" t="str">
            <v>PVHJA</v>
          </cell>
          <cell r="C212">
            <v>4</v>
          </cell>
          <cell r="D212">
            <v>3</v>
          </cell>
          <cell r="E212" t="str">
            <v>PVHJA - Sea</v>
          </cell>
          <cell r="F212" t="str">
            <v>SGN</v>
          </cell>
          <cell r="G212" t="str">
            <v>Forecast</v>
          </cell>
        </row>
        <row r="213">
          <cell r="B213" t="str">
            <v>RH</v>
          </cell>
          <cell r="C213">
            <v>171</v>
          </cell>
          <cell r="D213">
            <v>3</v>
          </cell>
          <cell r="E213" t="str">
            <v>RH - Sea</v>
          </cell>
          <cell r="F213" t="str">
            <v>SGN</v>
          </cell>
          <cell r="G213" t="str">
            <v>Forecast</v>
          </cell>
        </row>
        <row r="214">
          <cell r="B214" t="str">
            <v>RPCI</v>
          </cell>
          <cell r="C214">
            <v>3</v>
          </cell>
          <cell r="D214">
            <v>3</v>
          </cell>
          <cell r="E214" t="str">
            <v>RPCI - Sea</v>
          </cell>
          <cell r="F214" t="str">
            <v>SGN</v>
          </cell>
          <cell r="G214" t="str">
            <v>Forecast</v>
          </cell>
        </row>
        <row r="215">
          <cell r="B215" t="str">
            <v>SWOOSH</v>
          </cell>
          <cell r="C215">
            <v>168</v>
          </cell>
          <cell r="D215">
            <v>3</v>
          </cell>
          <cell r="E215" t="str">
            <v>SWOOSH - Air</v>
          </cell>
          <cell r="F215" t="str">
            <v>SGN</v>
          </cell>
          <cell r="G215" t="str">
            <v>Forecast</v>
          </cell>
        </row>
        <row r="216">
          <cell r="B216" t="str">
            <v>SWOOSH</v>
          </cell>
          <cell r="C216">
            <v>3097</v>
          </cell>
          <cell r="D216">
            <v>3</v>
          </cell>
          <cell r="E216" t="str">
            <v>SWOOSH - Sea</v>
          </cell>
          <cell r="F216" t="str">
            <v>SGN</v>
          </cell>
          <cell r="G216" t="str">
            <v>Forecast</v>
          </cell>
        </row>
        <row r="217">
          <cell r="B217" t="str">
            <v>THAS</v>
          </cell>
          <cell r="C217">
            <v>1</v>
          </cell>
          <cell r="D217">
            <v>3</v>
          </cell>
          <cell r="E217" t="str">
            <v>THAS - Sea</v>
          </cell>
          <cell r="F217" t="str">
            <v>SGN</v>
          </cell>
          <cell r="G217" t="str">
            <v>Forecast</v>
          </cell>
        </row>
        <row r="218">
          <cell r="B218" t="str">
            <v>TKMAXX</v>
          </cell>
          <cell r="C218">
            <v>123</v>
          </cell>
          <cell r="D218">
            <v>3</v>
          </cell>
          <cell r="E218" t="str">
            <v>TKMAXX - Sea</v>
          </cell>
          <cell r="F218" t="str">
            <v>SGN</v>
          </cell>
          <cell r="G218" t="str">
            <v>Forecast</v>
          </cell>
        </row>
        <row r="219">
          <cell r="B219" t="str">
            <v>TOMBOD</v>
          </cell>
          <cell r="C219">
            <v>12</v>
          </cell>
          <cell r="D219">
            <v>3</v>
          </cell>
          <cell r="E219" t="str">
            <v>TOMBOD - Sea</v>
          </cell>
          <cell r="F219" t="str">
            <v>SGN</v>
          </cell>
          <cell r="G219" t="str">
            <v>Forecast</v>
          </cell>
        </row>
        <row r="220">
          <cell r="B220" t="str">
            <v>TOMFTW</v>
          </cell>
          <cell r="C220">
            <v>31</v>
          </cell>
          <cell r="D220">
            <v>3</v>
          </cell>
          <cell r="E220" t="str">
            <v>TOMFTW - Sea</v>
          </cell>
          <cell r="F220" t="str">
            <v>SGN</v>
          </cell>
          <cell r="G220" t="str">
            <v>Forecast</v>
          </cell>
        </row>
        <row r="221">
          <cell r="B221" t="str">
            <v>TOMJEU</v>
          </cell>
          <cell r="C221">
            <v>14</v>
          </cell>
          <cell r="D221">
            <v>3</v>
          </cell>
          <cell r="E221" t="str">
            <v>TOMJEU - Sea</v>
          </cell>
          <cell r="F221" t="str">
            <v>SGN</v>
          </cell>
          <cell r="G221" t="str">
            <v>Forecast</v>
          </cell>
        </row>
        <row r="222">
          <cell r="B222" t="str">
            <v>TOTES</v>
          </cell>
          <cell r="C222">
            <v>3</v>
          </cell>
          <cell r="D222">
            <v>3</v>
          </cell>
          <cell r="E222" t="str">
            <v>TOTES - Sea</v>
          </cell>
          <cell r="F222" t="str">
            <v>SGN</v>
          </cell>
          <cell r="G222" t="str">
            <v>Forecast</v>
          </cell>
        </row>
        <row r="223">
          <cell r="B223" t="str">
            <v>UAAIR</v>
          </cell>
          <cell r="C223">
            <v>76</v>
          </cell>
          <cell r="D223">
            <v>3</v>
          </cell>
          <cell r="E223" t="str">
            <v>UAAIR - Air</v>
          </cell>
          <cell r="F223" t="str">
            <v>SGN</v>
          </cell>
          <cell r="G223" t="str">
            <v>Forecast</v>
          </cell>
        </row>
        <row r="224">
          <cell r="B224" t="str">
            <v>UADSHP</v>
          </cell>
          <cell r="C224">
            <v>9</v>
          </cell>
          <cell r="D224">
            <v>3</v>
          </cell>
          <cell r="E224" t="str">
            <v>UADSHP - Sea</v>
          </cell>
          <cell r="F224" t="str">
            <v>SGN</v>
          </cell>
          <cell r="G224" t="str">
            <v>Forecast</v>
          </cell>
        </row>
        <row r="225">
          <cell r="B225" t="str">
            <v>UAWEN</v>
          </cell>
          <cell r="C225">
            <v>20</v>
          </cell>
          <cell r="D225">
            <v>3</v>
          </cell>
          <cell r="E225" t="str">
            <v>UAWEN - Sea</v>
          </cell>
          <cell r="F225" t="str">
            <v>SGN</v>
          </cell>
          <cell r="G225" t="str">
            <v>Forecast</v>
          </cell>
        </row>
        <row r="226">
          <cell r="B226" t="str">
            <v>URBAN</v>
          </cell>
          <cell r="C226">
            <v>125</v>
          </cell>
          <cell r="D226">
            <v>3</v>
          </cell>
          <cell r="E226" t="str">
            <v>URBAN - Sea</v>
          </cell>
          <cell r="F226" t="str">
            <v>SGN</v>
          </cell>
          <cell r="G226" t="str">
            <v>Forecast</v>
          </cell>
        </row>
        <row r="227">
          <cell r="B227" t="str">
            <v>VANHA</v>
          </cell>
          <cell r="C227">
            <v>3</v>
          </cell>
          <cell r="D227">
            <v>3</v>
          </cell>
          <cell r="E227" t="str">
            <v>VANHA - Sea</v>
          </cell>
          <cell r="F227" t="str">
            <v>SGN</v>
          </cell>
          <cell r="G227" t="str">
            <v>Forecast</v>
          </cell>
        </row>
        <row r="228">
          <cell r="B228" t="str">
            <v>WARAS</v>
          </cell>
          <cell r="C228">
            <v>18</v>
          </cell>
          <cell r="D228">
            <v>3</v>
          </cell>
          <cell r="E228" t="str">
            <v>WARAS - Sea</v>
          </cell>
          <cell r="F228" t="str">
            <v>SGN</v>
          </cell>
          <cell r="G228" t="str">
            <v>Forecast</v>
          </cell>
        </row>
        <row r="229">
          <cell r="B229" t="str">
            <v>WARMEX</v>
          </cell>
          <cell r="C229">
            <v>2</v>
          </cell>
          <cell r="D229">
            <v>3</v>
          </cell>
          <cell r="E229" t="str">
            <v>WARMEX - Sea</v>
          </cell>
          <cell r="F229" t="str">
            <v>SGN</v>
          </cell>
          <cell r="G229" t="str">
            <v>Forecast</v>
          </cell>
        </row>
        <row r="230">
          <cell r="B230" t="str">
            <v>XATPE</v>
          </cell>
          <cell r="C230">
            <v>0</v>
          </cell>
          <cell r="D230">
            <v>3</v>
          </cell>
          <cell r="E230" t="str">
            <v>XATPE - Sea</v>
          </cell>
          <cell r="F230" t="str">
            <v>SGN</v>
          </cell>
          <cell r="G230" t="str">
            <v>Forecast</v>
          </cell>
        </row>
        <row r="231">
          <cell r="B231" t="str">
            <v>XCALM</v>
          </cell>
          <cell r="C231">
            <v>1</v>
          </cell>
          <cell r="D231">
            <v>3</v>
          </cell>
          <cell r="E231" t="str">
            <v>XCALM - Sea</v>
          </cell>
          <cell r="F231" t="str">
            <v>SGN</v>
          </cell>
          <cell r="G231" t="str">
            <v>Forecast</v>
          </cell>
        </row>
        <row r="232">
          <cell r="B232" t="str">
            <v>XFIKA</v>
          </cell>
          <cell r="C232">
            <v>2</v>
          </cell>
          <cell r="D232">
            <v>3</v>
          </cell>
          <cell r="E232" t="str">
            <v>XFIKA - Sea</v>
          </cell>
          <cell r="F232" t="str">
            <v>SGN</v>
          </cell>
          <cell r="G232" t="str">
            <v>Forecast</v>
          </cell>
        </row>
        <row r="233">
          <cell r="B233" t="str">
            <v>XHBIL</v>
          </cell>
          <cell r="C233">
            <v>1</v>
          </cell>
          <cell r="D233">
            <v>3</v>
          </cell>
          <cell r="E233" t="str">
            <v>XHBIL - Sea</v>
          </cell>
          <cell r="F233" t="str">
            <v>SGN</v>
          </cell>
          <cell r="G233" t="str">
            <v>Forecast</v>
          </cell>
        </row>
        <row r="234">
          <cell r="B234" t="str">
            <v>XKEENI</v>
          </cell>
          <cell r="C234">
            <v>0</v>
          </cell>
          <cell r="D234">
            <v>3</v>
          </cell>
          <cell r="E234" t="str">
            <v>XKEENI - Sea</v>
          </cell>
          <cell r="F234" t="str">
            <v>SGN</v>
          </cell>
          <cell r="G234" t="str">
            <v>Forecast</v>
          </cell>
        </row>
        <row r="235">
          <cell r="B235" t="str">
            <v>XPCL</v>
          </cell>
          <cell r="C235">
            <v>3</v>
          </cell>
          <cell r="D235">
            <v>3</v>
          </cell>
          <cell r="E235" t="str">
            <v>XPCL - Sea</v>
          </cell>
          <cell r="F235" t="str">
            <v>SGN</v>
          </cell>
          <cell r="G235" t="str">
            <v>Forecast</v>
          </cell>
        </row>
        <row r="236">
          <cell r="B236" t="str">
            <v>XSCIN</v>
          </cell>
          <cell r="C236">
            <v>0</v>
          </cell>
          <cell r="D236">
            <v>3</v>
          </cell>
          <cell r="E236" t="str">
            <v>XSCIN - Sea</v>
          </cell>
          <cell r="F236" t="str">
            <v>SGN</v>
          </cell>
          <cell r="G236" t="str">
            <v>Forecast</v>
          </cell>
        </row>
        <row r="237">
          <cell r="B237" t="str">
            <v>XWASO</v>
          </cell>
          <cell r="C237">
            <v>0</v>
          </cell>
          <cell r="D237">
            <v>3</v>
          </cell>
          <cell r="E237" t="str">
            <v>XWASO - Sea</v>
          </cell>
          <cell r="F237" t="str">
            <v>SGN</v>
          </cell>
          <cell r="G237" t="str">
            <v>Forecast</v>
          </cell>
        </row>
        <row r="238">
          <cell r="B238" t="str">
            <v>AAFES</v>
          </cell>
          <cell r="C238">
            <v>20</v>
          </cell>
          <cell r="D238">
            <v>4</v>
          </cell>
          <cell r="E238" t="str">
            <v>AAFES - Sea</v>
          </cell>
          <cell r="F238" t="str">
            <v>SGN</v>
          </cell>
          <cell r="G238" t="str">
            <v>Forecast</v>
          </cell>
        </row>
        <row r="239">
          <cell r="B239" t="str">
            <v>AAFZE</v>
          </cell>
          <cell r="C239">
            <v>4</v>
          </cell>
          <cell r="D239">
            <v>4</v>
          </cell>
          <cell r="E239" t="str">
            <v>AAFZE - Sea</v>
          </cell>
          <cell r="F239" t="str">
            <v>SGN</v>
          </cell>
          <cell r="G239" t="str">
            <v>Forecast</v>
          </cell>
        </row>
        <row r="240">
          <cell r="B240" t="str">
            <v>AEBV</v>
          </cell>
          <cell r="C240">
            <v>7</v>
          </cell>
          <cell r="D240">
            <v>4</v>
          </cell>
          <cell r="E240" t="str">
            <v>AEBV - Air</v>
          </cell>
          <cell r="F240" t="str">
            <v>SGN</v>
          </cell>
          <cell r="G240" t="str">
            <v>Forecast</v>
          </cell>
        </row>
        <row r="241">
          <cell r="B241" t="str">
            <v>AEBV</v>
          </cell>
          <cell r="C241">
            <v>90</v>
          </cell>
          <cell r="D241">
            <v>4</v>
          </cell>
          <cell r="E241" t="str">
            <v>AEBV - Sea</v>
          </cell>
          <cell r="F241" t="str">
            <v>SGN</v>
          </cell>
          <cell r="G241" t="str">
            <v>Forecast</v>
          </cell>
        </row>
        <row r="242">
          <cell r="B242" t="str">
            <v>AEO</v>
          </cell>
          <cell r="C242">
            <v>23</v>
          </cell>
          <cell r="D242">
            <v>4</v>
          </cell>
          <cell r="E242" t="str">
            <v>AEO - Sea</v>
          </cell>
          <cell r="F242" t="str">
            <v>SGN</v>
          </cell>
          <cell r="G242" t="str">
            <v>Forecast</v>
          </cell>
        </row>
        <row r="243">
          <cell r="B243" t="str">
            <v>AEOMEX</v>
          </cell>
          <cell r="C243">
            <v>35</v>
          </cell>
          <cell r="D243">
            <v>4</v>
          </cell>
          <cell r="E243" t="str">
            <v>AEOMEX - Sea</v>
          </cell>
          <cell r="F243" t="str">
            <v>SGN</v>
          </cell>
          <cell r="G243" t="str">
            <v>Forecast</v>
          </cell>
        </row>
        <row r="244">
          <cell r="B244" t="str">
            <v>AEOMIX</v>
          </cell>
          <cell r="C244">
            <v>580</v>
          </cell>
          <cell r="D244">
            <v>4</v>
          </cell>
          <cell r="E244" t="str">
            <v>AEOMIX - Sea</v>
          </cell>
          <cell r="F244" t="str">
            <v>SGN</v>
          </cell>
          <cell r="G244" t="str">
            <v>Forecast</v>
          </cell>
        </row>
        <row r="245">
          <cell r="B245" t="str">
            <v>AEOSHA</v>
          </cell>
          <cell r="C245">
            <v>1</v>
          </cell>
          <cell r="D245">
            <v>4</v>
          </cell>
          <cell r="E245" t="str">
            <v>AEOSHA - Air</v>
          </cell>
          <cell r="F245" t="str">
            <v>SGN</v>
          </cell>
          <cell r="G245" t="str">
            <v>Forecast</v>
          </cell>
        </row>
        <row r="246">
          <cell r="B246" t="str">
            <v>ALLB</v>
          </cell>
          <cell r="C246">
            <v>1</v>
          </cell>
          <cell r="D246">
            <v>4</v>
          </cell>
          <cell r="E246" t="str">
            <v>ALLB - Sea</v>
          </cell>
          <cell r="F246" t="str">
            <v>SGN</v>
          </cell>
          <cell r="G246" t="str">
            <v>Forecast</v>
          </cell>
        </row>
        <row r="247">
          <cell r="B247" t="str">
            <v>ARMOUR</v>
          </cell>
          <cell r="C247">
            <v>0</v>
          </cell>
          <cell r="D247">
            <v>4</v>
          </cell>
          <cell r="E247" t="str">
            <v>ARMOUR - Air</v>
          </cell>
          <cell r="F247" t="str">
            <v>SGN</v>
          </cell>
          <cell r="G247" t="str">
            <v>Forecast</v>
          </cell>
        </row>
        <row r="248">
          <cell r="B248" t="str">
            <v>ARMOUR</v>
          </cell>
          <cell r="C248">
            <v>62</v>
          </cell>
          <cell r="D248">
            <v>4</v>
          </cell>
          <cell r="E248" t="str">
            <v>ARMOUR - Sea</v>
          </cell>
          <cell r="F248" t="str">
            <v>SGN</v>
          </cell>
          <cell r="G248" t="str">
            <v>Forecast</v>
          </cell>
        </row>
        <row r="249">
          <cell r="B249" t="str">
            <v>ATC</v>
          </cell>
          <cell r="C249">
            <v>0</v>
          </cell>
          <cell r="D249">
            <v>4</v>
          </cell>
          <cell r="E249" t="str">
            <v>ATC - Air</v>
          </cell>
          <cell r="F249" t="str">
            <v>SGN</v>
          </cell>
          <cell r="G249" t="str">
            <v>Forecast</v>
          </cell>
        </row>
        <row r="250">
          <cell r="B250" t="str">
            <v>ATC</v>
          </cell>
          <cell r="C250">
            <v>17</v>
          </cell>
          <cell r="D250">
            <v>4</v>
          </cell>
          <cell r="E250" t="str">
            <v>ATC - Sea</v>
          </cell>
          <cell r="F250" t="str">
            <v>SGN</v>
          </cell>
          <cell r="G250" t="str">
            <v>Forecast</v>
          </cell>
        </row>
        <row r="251">
          <cell r="B251" t="str">
            <v>CKFWEU</v>
          </cell>
          <cell r="C251">
            <v>19</v>
          </cell>
          <cell r="D251">
            <v>4</v>
          </cell>
          <cell r="E251" t="str">
            <v>CKFWEU - Sea</v>
          </cell>
          <cell r="F251" t="str">
            <v>SGN</v>
          </cell>
          <cell r="G251" t="str">
            <v>Forecast</v>
          </cell>
        </row>
        <row r="252">
          <cell r="B252" t="str">
            <v>CKJEEU</v>
          </cell>
          <cell r="C252">
            <v>6</v>
          </cell>
          <cell r="D252">
            <v>4</v>
          </cell>
          <cell r="E252" t="str">
            <v>CKJEEU - Sea</v>
          </cell>
          <cell r="F252" t="str">
            <v>SGN</v>
          </cell>
          <cell r="G252" t="str">
            <v>Forecast</v>
          </cell>
        </row>
        <row r="253">
          <cell r="B253" t="str">
            <v>CKPFEU</v>
          </cell>
          <cell r="C253">
            <v>0</v>
          </cell>
          <cell r="D253">
            <v>4</v>
          </cell>
          <cell r="E253" t="str">
            <v>CKPFEU - Sea</v>
          </cell>
          <cell r="F253" t="str">
            <v>SGN</v>
          </cell>
          <cell r="G253" t="str">
            <v>Forecast</v>
          </cell>
        </row>
        <row r="254">
          <cell r="B254" t="str">
            <v>CKSWEU</v>
          </cell>
          <cell r="C254">
            <v>6</v>
          </cell>
          <cell r="D254">
            <v>4</v>
          </cell>
          <cell r="E254" t="str">
            <v>CKSWEU - Sea</v>
          </cell>
          <cell r="F254" t="str">
            <v>SGN</v>
          </cell>
          <cell r="G254" t="str">
            <v>Forecast</v>
          </cell>
        </row>
        <row r="255">
          <cell r="B255" t="str">
            <v>COLE</v>
          </cell>
          <cell r="C255">
            <v>2</v>
          </cell>
          <cell r="D255">
            <v>4</v>
          </cell>
          <cell r="E255" t="str">
            <v>COLE - Sea</v>
          </cell>
          <cell r="F255" t="str">
            <v>SGN</v>
          </cell>
          <cell r="G255" t="str">
            <v>Forecast</v>
          </cell>
        </row>
        <row r="256">
          <cell r="B256" t="str">
            <v>CONVRS</v>
          </cell>
          <cell r="C256">
            <v>0</v>
          </cell>
          <cell r="D256">
            <v>4</v>
          </cell>
          <cell r="E256" t="str">
            <v>CONVRS - Air</v>
          </cell>
          <cell r="F256" t="str">
            <v>SGN</v>
          </cell>
          <cell r="G256" t="str">
            <v>Forecast</v>
          </cell>
        </row>
        <row r="257">
          <cell r="B257" t="str">
            <v>CONVRS</v>
          </cell>
          <cell r="C257">
            <v>1</v>
          </cell>
          <cell r="D257">
            <v>4</v>
          </cell>
          <cell r="E257" t="str">
            <v>CONVRS - Sea</v>
          </cell>
          <cell r="F257" t="str">
            <v>SGN</v>
          </cell>
          <cell r="G257" t="str">
            <v>Forecast</v>
          </cell>
        </row>
        <row r="258">
          <cell r="B258" t="str">
            <v>DEICH</v>
          </cell>
          <cell r="C258">
            <v>17</v>
          </cell>
          <cell r="D258">
            <v>4</v>
          </cell>
          <cell r="E258" t="str">
            <v>DEICH - Sea</v>
          </cell>
          <cell r="F258" t="str">
            <v>SGN</v>
          </cell>
          <cell r="G258" t="str">
            <v>Forecast</v>
          </cell>
        </row>
        <row r="259">
          <cell r="B259" t="str">
            <v>DICKS</v>
          </cell>
          <cell r="C259">
            <v>42</v>
          </cell>
          <cell r="D259">
            <v>4</v>
          </cell>
          <cell r="E259" t="str">
            <v>DICKS - Sea</v>
          </cell>
          <cell r="F259" t="str">
            <v>SGN</v>
          </cell>
          <cell r="G259" t="str">
            <v>Forecast</v>
          </cell>
        </row>
        <row r="260">
          <cell r="B260" t="str">
            <v>DORM</v>
          </cell>
          <cell r="C260">
            <v>1</v>
          </cell>
          <cell r="D260">
            <v>4</v>
          </cell>
          <cell r="E260" t="str">
            <v>DORM - Sea</v>
          </cell>
          <cell r="F260" t="str">
            <v>SGN</v>
          </cell>
          <cell r="G260" t="str">
            <v>Forecast</v>
          </cell>
        </row>
        <row r="261">
          <cell r="B261" t="str">
            <v>EDDIEB</v>
          </cell>
          <cell r="C261">
            <v>1</v>
          </cell>
          <cell r="D261">
            <v>4</v>
          </cell>
          <cell r="E261" t="str">
            <v>EDDIEB - Air</v>
          </cell>
          <cell r="F261" t="str">
            <v>SGN</v>
          </cell>
          <cell r="G261" t="str">
            <v>Forecast</v>
          </cell>
        </row>
        <row r="262">
          <cell r="B262" t="str">
            <v>EDDIEB</v>
          </cell>
          <cell r="C262">
            <v>2</v>
          </cell>
          <cell r="D262">
            <v>4</v>
          </cell>
          <cell r="E262" t="str">
            <v>EDDIEB - Sea</v>
          </cell>
          <cell r="F262" t="str">
            <v>SGN</v>
          </cell>
          <cell r="G262" t="str">
            <v>Forecast</v>
          </cell>
        </row>
        <row r="263">
          <cell r="B263" t="str">
            <v>EMLUX</v>
          </cell>
          <cell r="C263">
            <v>17</v>
          </cell>
          <cell r="D263">
            <v>4</v>
          </cell>
          <cell r="E263" t="str">
            <v>EMLUX - Sea</v>
          </cell>
          <cell r="F263" t="str">
            <v>SGN</v>
          </cell>
          <cell r="G263" t="str">
            <v>Forecast</v>
          </cell>
        </row>
        <row r="264">
          <cell r="B264" t="str">
            <v>EUROM</v>
          </cell>
          <cell r="C264">
            <v>15</v>
          </cell>
          <cell r="D264">
            <v>4</v>
          </cell>
          <cell r="E264" t="str">
            <v>EUROM - Sea</v>
          </cell>
          <cell r="F264" t="str">
            <v>SGN</v>
          </cell>
          <cell r="G264" t="str">
            <v>Forecast</v>
          </cell>
        </row>
        <row r="265">
          <cell r="B265" t="str">
            <v>FOOTTE</v>
          </cell>
          <cell r="C265">
            <v>1</v>
          </cell>
          <cell r="D265">
            <v>4</v>
          </cell>
          <cell r="E265" t="str">
            <v>FOOTTE - Sea</v>
          </cell>
          <cell r="F265" t="str">
            <v>SGN</v>
          </cell>
          <cell r="G265" t="str">
            <v>Forecast</v>
          </cell>
        </row>
        <row r="266">
          <cell r="B266" t="str">
            <v>GAP</v>
          </cell>
          <cell r="C266">
            <v>16</v>
          </cell>
          <cell r="D266">
            <v>4</v>
          </cell>
          <cell r="E266" t="str">
            <v>GAP - Air</v>
          </cell>
          <cell r="F266" t="str">
            <v>SGN</v>
          </cell>
          <cell r="G266" t="str">
            <v>Forecast</v>
          </cell>
        </row>
        <row r="267">
          <cell r="B267" t="str">
            <v>GAP</v>
          </cell>
          <cell r="C267">
            <v>443</v>
          </cell>
          <cell r="D267">
            <v>4</v>
          </cell>
          <cell r="E267" t="str">
            <v>GAP - Sea</v>
          </cell>
          <cell r="F267" t="str">
            <v>SGN</v>
          </cell>
          <cell r="G267" t="str">
            <v>Forecast</v>
          </cell>
        </row>
        <row r="268">
          <cell r="B268" t="str">
            <v>HBIRAW</v>
          </cell>
          <cell r="C268">
            <v>0</v>
          </cell>
          <cell r="D268">
            <v>4</v>
          </cell>
          <cell r="E268" t="str">
            <v>HBIRAW - Air</v>
          </cell>
          <cell r="F268" t="str">
            <v>SGN</v>
          </cell>
          <cell r="G268" t="str">
            <v>Forecast</v>
          </cell>
        </row>
        <row r="269">
          <cell r="B269" t="str">
            <v>HORBAC</v>
          </cell>
          <cell r="C269">
            <v>9</v>
          </cell>
          <cell r="D269">
            <v>4</v>
          </cell>
          <cell r="E269" t="str">
            <v>HORBAC - Sea</v>
          </cell>
          <cell r="F269" t="str">
            <v>SGN</v>
          </cell>
          <cell r="G269" t="str">
            <v>Forecast</v>
          </cell>
        </row>
        <row r="270">
          <cell r="B270" t="str">
            <v>IMAGE</v>
          </cell>
          <cell r="C270">
            <v>2</v>
          </cell>
          <cell r="D270">
            <v>4</v>
          </cell>
          <cell r="E270" t="str">
            <v>IMAGE - Sea</v>
          </cell>
          <cell r="F270" t="str">
            <v>SGN</v>
          </cell>
          <cell r="G270" t="str">
            <v>Forecast</v>
          </cell>
        </row>
        <row r="271">
          <cell r="B271" t="str">
            <v>ITGM</v>
          </cell>
          <cell r="C271">
            <v>4</v>
          </cell>
          <cell r="D271">
            <v>4</v>
          </cell>
          <cell r="E271" t="str">
            <v>ITGM - Sea</v>
          </cell>
          <cell r="F271" t="str">
            <v>SGN</v>
          </cell>
          <cell r="G271" t="str">
            <v>Forecast</v>
          </cell>
        </row>
        <row r="272">
          <cell r="B272" t="str">
            <v>JCREW</v>
          </cell>
          <cell r="C272">
            <v>23</v>
          </cell>
          <cell r="D272">
            <v>4</v>
          </cell>
          <cell r="E272" t="str">
            <v>JCREW - Air</v>
          </cell>
          <cell r="F272" t="str">
            <v>SGN</v>
          </cell>
          <cell r="G272" t="str">
            <v>Forecast</v>
          </cell>
        </row>
        <row r="273">
          <cell r="B273" t="str">
            <v>JCREW</v>
          </cell>
          <cell r="C273">
            <v>9</v>
          </cell>
          <cell r="D273">
            <v>4</v>
          </cell>
          <cell r="E273" t="str">
            <v>JCREW - Sea</v>
          </cell>
          <cell r="F273" t="str">
            <v>SGN</v>
          </cell>
          <cell r="G273" t="str">
            <v>Forecast</v>
          </cell>
        </row>
        <row r="274">
          <cell r="B274" t="str">
            <v>KMRTFM</v>
          </cell>
          <cell r="C274">
            <v>60</v>
          </cell>
          <cell r="D274">
            <v>4</v>
          </cell>
          <cell r="E274" t="str">
            <v>KMRTFM - Sea</v>
          </cell>
          <cell r="F274" t="str">
            <v>SGN</v>
          </cell>
          <cell r="G274" t="str">
            <v>Forecast</v>
          </cell>
        </row>
        <row r="275">
          <cell r="B275" t="str">
            <v>MKI</v>
          </cell>
          <cell r="C275">
            <v>2</v>
          </cell>
          <cell r="D275">
            <v>4</v>
          </cell>
          <cell r="E275" t="str">
            <v>MKI - Sea</v>
          </cell>
          <cell r="F275" t="str">
            <v>SGN</v>
          </cell>
          <cell r="G275" t="str">
            <v>Forecast</v>
          </cell>
        </row>
        <row r="276">
          <cell r="B276" t="str">
            <v>NBAL</v>
          </cell>
          <cell r="C276">
            <v>37</v>
          </cell>
          <cell r="D276">
            <v>4</v>
          </cell>
          <cell r="E276" t="str">
            <v>NBAL - Air</v>
          </cell>
          <cell r="F276" t="str">
            <v>SGN</v>
          </cell>
          <cell r="G276" t="str">
            <v>Forecast</v>
          </cell>
        </row>
        <row r="277">
          <cell r="B277" t="str">
            <v>NBAL</v>
          </cell>
          <cell r="C277">
            <v>157</v>
          </cell>
          <cell r="D277">
            <v>4</v>
          </cell>
          <cell r="E277" t="str">
            <v>NBAL - Sea</v>
          </cell>
          <cell r="F277" t="str">
            <v>SGN</v>
          </cell>
          <cell r="G277" t="str">
            <v>Forecast</v>
          </cell>
        </row>
        <row r="278">
          <cell r="B278" t="str">
            <v>NBC</v>
          </cell>
          <cell r="C278">
            <v>72</v>
          </cell>
          <cell r="D278">
            <v>4</v>
          </cell>
          <cell r="E278" t="str">
            <v>NBC - Sea</v>
          </cell>
          <cell r="F278" t="str">
            <v>SGN</v>
          </cell>
          <cell r="G278" t="str">
            <v>Forecast</v>
          </cell>
        </row>
        <row r="279">
          <cell r="B279" t="str">
            <v>NBMY</v>
          </cell>
          <cell r="C279">
            <v>6</v>
          </cell>
          <cell r="D279">
            <v>4</v>
          </cell>
          <cell r="E279" t="str">
            <v>NBMY - Sea</v>
          </cell>
          <cell r="F279" t="str">
            <v>SGN</v>
          </cell>
          <cell r="G279" t="str">
            <v>Forecast</v>
          </cell>
        </row>
        <row r="280">
          <cell r="B280" t="str">
            <v>NBSG</v>
          </cell>
          <cell r="C280">
            <v>0</v>
          </cell>
          <cell r="D280">
            <v>4</v>
          </cell>
          <cell r="E280" t="str">
            <v>NBSG - Sea</v>
          </cell>
          <cell r="F280" t="str">
            <v>SGN</v>
          </cell>
          <cell r="G280" t="str">
            <v>Forecast</v>
          </cell>
        </row>
        <row r="281">
          <cell r="B281" t="str">
            <v>OBIPOL</v>
          </cell>
          <cell r="C281">
            <v>6</v>
          </cell>
          <cell r="D281">
            <v>4</v>
          </cell>
          <cell r="E281" t="str">
            <v>OBIPOL - Sea</v>
          </cell>
          <cell r="F281" t="str">
            <v>SGN</v>
          </cell>
          <cell r="G281" t="str">
            <v>Forecast</v>
          </cell>
        </row>
        <row r="282">
          <cell r="B282" t="str">
            <v>OBIRUS</v>
          </cell>
          <cell r="C282">
            <v>4</v>
          </cell>
          <cell r="D282">
            <v>4</v>
          </cell>
          <cell r="E282" t="str">
            <v>OBIRUS - Sea</v>
          </cell>
          <cell r="F282" t="str">
            <v>SGN</v>
          </cell>
          <cell r="G282" t="str">
            <v>Forecast</v>
          </cell>
        </row>
        <row r="283">
          <cell r="B283" t="str">
            <v>OFWO</v>
          </cell>
          <cell r="C283">
            <v>0</v>
          </cell>
          <cell r="D283">
            <v>4</v>
          </cell>
          <cell r="E283" t="str">
            <v>OFWO - Sea</v>
          </cell>
          <cell r="F283" t="str">
            <v>SGN</v>
          </cell>
          <cell r="G283" t="str">
            <v>Forecast</v>
          </cell>
        </row>
        <row r="284">
          <cell r="B284" t="str">
            <v>OUTDOR</v>
          </cell>
          <cell r="C284">
            <v>16</v>
          </cell>
          <cell r="D284">
            <v>4</v>
          </cell>
          <cell r="E284" t="str">
            <v>OUTDOR - Air</v>
          </cell>
          <cell r="F284" t="str">
            <v>SGN</v>
          </cell>
          <cell r="G284" t="str">
            <v>Forecast</v>
          </cell>
        </row>
        <row r="285">
          <cell r="B285" t="str">
            <v>OUTDOR</v>
          </cell>
          <cell r="C285">
            <v>227</v>
          </cell>
          <cell r="D285">
            <v>4</v>
          </cell>
          <cell r="E285" t="str">
            <v>OUTDOR - Sea</v>
          </cell>
          <cell r="F285" t="str">
            <v>SGN</v>
          </cell>
          <cell r="G285" t="str">
            <v>Forecast</v>
          </cell>
        </row>
        <row r="286">
          <cell r="B286" t="str">
            <v>PACSUN</v>
          </cell>
          <cell r="C286">
            <v>1</v>
          </cell>
          <cell r="D286">
            <v>4</v>
          </cell>
          <cell r="E286" t="str">
            <v>PACSUN - Air</v>
          </cell>
          <cell r="F286" t="str">
            <v>SGN</v>
          </cell>
          <cell r="G286" t="str">
            <v>Forecast</v>
          </cell>
        </row>
        <row r="287">
          <cell r="B287" t="str">
            <v>PACSUN</v>
          </cell>
          <cell r="C287">
            <v>1</v>
          </cell>
          <cell r="D287">
            <v>4</v>
          </cell>
          <cell r="E287" t="str">
            <v>PACSUN - Sea</v>
          </cell>
          <cell r="F287" t="str">
            <v>SGN</v>
          </cell>
          <cell r="G287" t="str">
            <v>Forecast</v>
          </cell>
        </row>
        <row r="288">
          <cell r="B288" t="str">
            <v>PESPO</v>
          </cell>
          <cell r="C288">
            <v>0</v>
          </cell>
          <cell r="D288">
            <v>4</v>
          </cell>
          <cell r="E288" t="str">
            <v>PESPO - Sea</v>
          </cell>
          <cell r="F288" t="str">
            <v>SGN</v>
          </cell>
          <cell r="G288" t="str">
            <v>Forecast</v>
          </cell>
        </row>
        <row r="289">
          <cell r="B289" t="str">
            <v>PVHJA</v>
          </cell>
          <cell r="C289">
            <v>7</v>
          </cell>
          <cell r="D289">
            <v>4</v>
          </cell>
          <cell r="E289" t="str">
            <v>PVHJA - Sea</v>
          </cell>
          <cell r="F289" t="str">
            <v>SGN</v>
          </cell>
          <cell r="G289" t="str">
            <v>Forecast</v>
          </cell>
        </row>
        <row r="290">
          <cell r="B290" t="str">
            <v>RACK</v>
          </cell>
          <cell r="C290">
            <v>4</v>
          </cell>
          <cell r="D290">
            <v>4</v>
          </cell>
          <cell r="E290" t="str">
            <v>RACK - Sea</v>
          </cell>
          <cell r="F290" t="str">
            <v>SGN</v>
          </cell>
          <cell r="G290" t="str">
            <v>Forecast</v>
          </cell>
        </row>
        <row r="291">
          <cell r="B291" t="str">
            <v>RH</v>
          </cell>
          <cell r="C291">
            <v>119</v>
          </cell>
          <cell r="D291">
            <v>4</v>
          </cell>
          <cell r="E291" t="str">
            <v>RH - Sea</v>
          </cell>
          <cell r="F291" t="str">
            <v>SGN</v>
          </cell>
          <cell r="G291" t="str">
            <v>Forecast</v>
          </cell>
        </row>
        <row r="292">
          <cell r="B292" t="str">
            <v>SWOOSH</v>
          </cell>
          <cell r="C292">
            <v>67</v>
          </cell>
          <cell r="D292">
            <v>4</v>
          </cell>
          <cell r="E292" t="str">
            <v>SWOOSH - Air</v>
          </cell>
          <cell r="F292" t="str">
            <v>SGN</v>
          </cell>
          <cell r="G292" t="str">
            <v>Forecast</v>
          </cell>
        </row>
        <row r="293">
          <cell r="B293" t="str">
            <v>SWOOSH</v>
          </cell>
          <cell r="C293">
            <v>3585</v>
          </cell>
          <cell r="D293">
            <v>4</v>
          </cell>
          <cell r="E293" t="str">
            <v>SWOOSH - Sea</v>
          </cell>
          <cell r="F293" t="str">
            <v>SGN</v>
          </cell>
          <cell r="G293" t="str">
            <v>Forecast</v>
          </cell>
        </row>
        <row r="294">
          <cell r="B294" t="str">
            <v>TKMAXX</v>
          </cell>
          <cell r="C294">
            <v>95</v>
          </cell>
          <cell r="D294">
            <v>4</v>
          </cell>
          <cell r="E294" t="str">
            <v>TKMAXX - Sea</v>
          </cell>
          <cell r="F294" t="str">
            <v>SGN</v>
          </cell>
          <cell r="G294" t="str">
            <v>Forecast</v>
          </cell>
        </row>
        <row r="295">
          <cell r="B295" t="str">
            <v>TOMBOD</v>
          </cell>
          <cell r="C295">
            <v>3</v>
          </cell>
          <cell r="D295">
            <v>4</v>
          </cell>
          <cell r="E295" t="str">
            <v>TOMBOD - Sea</v>
          </cell>
          <cell r="F295" t="str">
            <v>SGN</v>
          </cell>
          <cell r="G295" t="str">
            <v>Forecast</v>
          </cell>
        </row>
        <row r="296">
          <cell r="B296" t="str">
            <v>TOMFTW</v>
          </cell>
          <cell r="C296">
            <v>10</v>
          </cell>
          <cell r="D296">
            <v>4</v>
          </cell>
          <cell r="E296" t="str">
            <v>TOMFTW - Sea</v>
          </cell>
          <cell r="F296" t="str">
            <v>SGN</v>
          </cell>
          <cell r="G296" t="str">
            <v>Forecast</v>
          </cell>
        </row>
        <row r="297">
          <cell r="B297" t="str">
            <v>TOMHAN</v>
          </cell>
          <cell r="C297">
            <v>4</v>
          </cell>
          <cell r="D297">
            <v>4</v>
          </cell>
          <cell r="E297" t="str">
            <v>TOMHAN - Sea</v>
          </cell>
          <cell r="F297" t="str">
            <v>SGN</v>
          </cell>
          <cell r="G297" t="str">
            <v>Forecast</v>
          </cell>
        </row>
        <row r="298">
          <cell r="B298" t="str">
            <v>TOMJEU</v>
          </cell>
          <cell r="C298">
            <v>20</v>
          </cell>
          <cell r="D298">
            <v>4</v>
          </cell>
          <cell r="E298" t="str">
            <v>TOMJEU - Sea</v>
          </cell>
          <cell r="F298" t="str">
            <v>SGN</v>
          </cell>
          <cell r="G298" t="str">
            <v>Forecast</v>
          </cell>
        </row>
        <row r="299">
          <cell r="B299" t="str">
            <v>TOMSEU</v>
          </cell>
          <cell r="C299">
            <v>1</v>
          </cell>
          <cell r="D299">
            <v>4</v>
          </cell>
          <cell r="E299" t="str">
            <v>TOMSEU - Sea</v>
          </cell>
          <cell r="F299" t="str">
            <v>SGN</v>
          </cell>
          <cell r="G299" t="str">
            <v>Forecast</v>
          </cell>
        </row>
        <row r="300">
          <cell r="B300" t="str">
            <v>UAAIR</v>
          </cell>
          <cell r="C300">
            <v>47</v>
          </cell>
          <cell r="D300">
            <v>4</v>
          </cell>
          <cell r="E300" t="str">
            <v>UAAIR - Air</v>
          </cell>
          <cell r="F300" t="str">
            <v>SGN</v>
          </cell>
          <cell r="G300" t="str">
            <v>Forecast</v>
          </cell>
        </row>
        <row r="301">
          <cell r="B301" t="str">
            <v>UADSHP</v>
          </cell>
          <cell r="C301">
            <v>4</v>
          </cell>
          <cell r="D301">
            <v>4</v>
          </cell>
          <cell r="E301" t="str">
            <v>UADSHP - Sea</v>
          </cell>
          <cell r="F301" t="str">
            <v>SGN</v>
          </cell>
          <cell r="G301" t="str">
            <v>Forecast</v>
          </cell>
        </row>
        <row r="302">
          <cell r="B302" t="str">
            <v>UAWEN</v>
          </cell>
          <cell r="C302">
            <v>0</v>
          </cell>
          <cell r="D302">
            <v>4</v>
          </cell>
          <cell r="E302" t="str">
            <v>UAWEN - Sea</v>
          </cell>
          <cell r="F302" t="str">
            <v>SGN</v>
          </cell>
          <cell r="G302" t="str">
            <v>Forecast</v>
          </cell>
        </row>
        <row r="303">
          <cell r="B303" t="str">
            <v>URBAN</v>
          </cell>
          <cell r="C303">
            <v>22</v>
          </cell>
          <cell r="D303">
            <v>4</v>
          </cell>
          <cell r="E303" t="str">
            <v>URBAN - Sea</v>
          </cell>
          <cell r="F303" t="str">
            <v>SGN</v>
          </cell>
          <cell r="G303" t="str">
            <v>Forecast</v>
          </cell>
        </row>
        <row r="304">
          <cell r="B304" t="str">
            <v>WARAS</v>
          </cell>
          <cell r="C304">
            <v>6</v>
          </cell>
          <cell r="D304">
            <v>4</v>
          </cell>
          <cell r="E304" t="str">
            <v>WARAS - Sea</v>
          </cell>
          <cell r="F304" t="str">
            <v>SGN</v>
          </cell>
          <cell r="G304" t="str">
            <v>Forecast</v>
          </cell>
        </row>
        <row r="305">
          <cell r="B305" t="str">
            <v>WARMEX</v>
          </cell>
          <cell r="C305">
            <v>13</v>
          </cell>
          <cell r="D305">
            <v>4</v>
          </cell>
          <cell r="E305" t="str">
            <v>WARMEX - Sea</v>
          </cell>
          <cell r="F305" t="str">
            <v>SGN</v>
          </cell>
          <cell r="G305" t="str">
            <v>Forecast</v>
          </cell>
        </row>
        <row r="306">
          <cell r="B306" t="str">
            <v>X47BL</v>
          </cell>
          <cell r="C306">
            <v>1</v>
          </cell>
          <cell r="D306">
            <v>4</v>
          </cell>
          <cell r="E306" t="str">
            <v>X47BL - Sea</v>
          </cell>
          <cell r="F306" t="str">
            <v>SGN</v>
          </cell>
          <cell r="G306" t="str">
            <v>Forecast</v>
          </cell>
        </row>
        <row r="307">
          <cell r="B307" t="str">
            <v>XGPWH</v>
          </cell>
          <cell r="C307">
            <v>1</v>
          </cell>
          <cell r="D307">
            <v>4</v>
          </cell>
          <cell r="E307" t="str">
            <v>XGPWH - Sea</v>
          </cell>
          <cell r="F307" t="str">
            <v>SGN</v>
          </cell>
          <cell r="G307" t="str">
            <v>Forecast</v>
          </cell>
        </row>
        <row r="308">
          <cell r="B308" t="str">
            <v>XKOMAR</v>
          </cell>
          <cell r="C308">
            <v>1</v>
          </cell>
          <cell r="D308">
            <v>4</v>
          </cell>
          <cell r="E308" t="str">
            <v>XKOMAR - Sea</v>
          </cell>
          <cell r="F308" t="str">
            <v>SGN</v>
          </cell>
          <cell r="G308" t="str">
            <v>Forecast</v>
          </cell>
        </row>
        <row r="309">
          <cell r="B309" t="str">
            <v>XPCL</v>
          </cell>
          <cell r="C309">
            <v>2</v>
          </cell>
          <cell r="D309">
            <v>4</v>
          </cell>
          <cell r="E309" t="str">
            <v>XPCL - Sea</v>
          </cell>
          <cell r="F309" t="str">
            <v>SGN</v>
          </cell>
          <cell r="G309" t="str">
            <v>Forecast</v>
          </cell>
        </row>
        <row r="310">
          <cell r="B310" t="str">
            <v>XPETS</v>
          </cell>
          <cell r="C310">
            <v>2</v>
          </cell>
          <cell r="D310">
            <v>4</v>
          </cell>
          <cell r="E310" t="str">
            <v>XPETS - Sea</v>
          </cell>
          <cell r="F310" t="str">
            <v>SGN</v>
          </cell>
          <cell r="G310" t="str">
            <v>Forecast</v>
          </cell>
        </row>
        <row r="311">
          <cell r="B311" t="str">
            <v>XWASO</v>
          </cell>
          <cell r="C311">
            <v>3</v>
          </cell>
          <cell r="D311">
            <v>4</v>
          </cell>
          <cell r="E311" t="str">
            <v>XWASO - Sea</v>
          </cell>
          <cell r="F311" t="str">
            <v>SGN</v>
          </cell>
          <cell r="G311" t="str">
            <v>Forecast</v>
          </cell>
        </row>
        <row r="312">
          <cell r="B312" t="str">
            <v>AAFZE</v>
          </cell>
          <cell r="C312">
            <v>5</v>
          </cell>
          <cell r="D312">
            <v>5</v>
          </cell>
          <cell r="E312" t="str">
            <v>AAFZE - Sea</v>
          </cell>
          <cell r="F312" t="str">
            <v>SGN</v>
          </cell>
          <cell r="G312" t="str">
            <v>Forecast</v>
          </cell>
        </row>
        <row r="313">
          <cell r="B313" t="str">
            <v>AEBV</v>
          </cell>
          <cell r="C313">
            <v>7</v>
          </cell>
          <cell r="D313">
            <v>5</v>
          </cell>
          <cell r="E313" t="str">
            <v>AEBV - Air</v>
          </cell>
          <cell r="F313" t="str">
            <v>SGN</v>
          </cell>
          <cell r="G313" t="str">
            <v>Forecast</v>
          </cell>
        </row>
        <row r="314">
          <cell r="B314" t="str">
            <v>AEBV</v>
          </cell>
          <cell r="C314">
            <v>118</v>
          </cell>
          <cell r="D314">
            <v>5</v>
          </cell>
          <cell r="E314" t="str">
            <v>AEBV - Sea</v>
          </cell>
          <cell r="F314" t="str">
            <v>SGN</v>
          </cell>
          <cell r="G314" t="str">
            <v>Forecast</v>
          </cell>
        </row>
        <row r="315">
          <cell r="B315" t="str">
            <v>AEO</v>
          </cell>
          <cell r="C315">
            <v>115</v>
          </cell>
          <cell r="D315">
            <v>5</v>
          </cell>
          <cell r="E315" t="str">
            <v>AEO - Sea</v>
          </cell>
          <cell r="F315" t="str">
            <v>SGN</v>
          </cell>
          <cell r="G315" t="str">
            <v>Forecast</v>
          </cell>
        </row>
        <row r="316">
          <cell r="B316" t="str">
            <v>AEOSHA</v>
          </cell>
          <cell r="C316">
            <v>0</v>
          </cell>
          <cell r="D316">
            <v>5</v>
          </cell>
          <cell r="E316" t="str">
            <v>AEOSHA - Air</v>
          </cell>
          <cell r="F316" t="str">
            <v>SGN</v>
          </cell>
          <cell r="G316" t="str">
            <v>Forecast</v>
          </cell>
        </row>
        <row r="317">
          <cell r="B317" t="str">
            <v>ALBRT</v>
          </cell>
          <cell r="C317">
            <v>1</v>
          </cell>
          <cell r="D317">
            <v>5</v>
          </cell>
          <cell r="E317" t="str">
            <v>ALBRT - Sea</v>
          </cell>
          <cell r="F317" t="str">
            <v>SGN</v>
          </cell>
          <cell r="G317" t="str">
            <v>Forecast</v>
          </cell>
        </row>
        <row r="318">
          <cell r="B318" t="str">
            <v>ALLB</v>
          </cell>
          <cell r="C318">
            <v>5</v>
          </cell>
          <cell r="D318">
            <v>5</v>
          </cell>
          <cell r="E318" t="str">
            <v>ALLB - Sea</v>
          </cell>
          <cell r="F318" t="str">
            <v>SGN</v>
          </cell>
          <cell r="G318" t="str">
            <v>Forecast</v>
          </cell>
        </row>
        <row r="319">
          <cell r="B319" t="str">
            <v>ANNINC</v>
          </cell>
          <cell r="C319">
            <v>312</v>
          </cell>
          <cell r="D319">
            <v>5</v>
          </cell>
          <cell r="E319" t="str">
            <v>ANNINC - Sea</v>
          </cell>
          <cell r="F319" t="str">
            <v>SGN</v>
          </cell>
          <cell r="G319" t="str">
            <v>Forecast</v>
          </cell>
        </row>
        <row r="320">
          <cell r="B320" t="str">
            <v>ARMOUR</v>
          </cell>
          <cell r="C320">
            <v>178</v>
          </cell>
          <cell r="D320">
            <v>5</v>
          </cell>
          <cell r="E320" t="str">
            <v>ARMOUR - Sea</v>
          </cell>
          <cell r="F320" t="str">
            <v>SGN</v>
          </cell>
          <cell r="G320" t="str">
            <v>Forecast</v>
          </cell>
        </row>
        <row r="321">
          <cell r="B321" t="str">
            <v>ATC</v>
          </cell>
          <cell r="C321">
            <v>15</v>
          </cell>
          <cell r="D321">
            <v>5</v>
          </cell>
          <cell r="E321" t="str">
            <v>ATC - Sea</v>
          </cell>
          <cell r="F321" t="str">
            <v>SGN</v>
          </cell>
          <cell r="G321" t="str">
            <v>Forecast</v>
          </cell>
        </row>
        <row r="322">
          <cell r="B322" t="str">
            <v>ATS</v>
          </cell>
          <cell r="C322">
            <v>49</v>
          </cell>
          <cell r="D322">
            <v>5</v>
          </cell>
          <cell r="E322" t="str">
            <v>ATS - Sea</v>
          </cell>
          <cell r="F322" t="str">
            <v>SGN</v>
          </cell>
          <cell r="G322" t="str">
            <v>Forecast</v>
          </cell>
        </row>
        <row r="323">
          <cell r="B323" t="str">
            <v>BOSE</v>
          </cell>
          <cell r="C323">
            <v>6</v>
          </cell>
          <cell r="D323">
            <v>5</v>
          </cell>
          <cell r="E323" t="str">
            <v>BOSE - Sea</v>
          </cell>
          <cell r="F323" t="str">
            <v>SGN</v>
          </cell>
          <cell r="G323" t="str">
            <v>Forecast</v>
          </cell>
        </row>
        <row r="324">
          <cell r="B324" t="str">
            <v>BPSH</v>
          </cell>
          <cell r="C324">
            <v>10</v>
          </cell>
          <cell r="D324">
            <v>5</v>
          </cell>
          <cell r="E324" t="str">
            <v>BPSH - Sea</v>
          </cell>
          <cell r="F324" t="str">
            <v>SGN</v>
          </cell>
          <cell r="G324" t="str">
            <v>Forecast</v>
          </cell>
        </row>
        <row r="325">
          <cell r="B325" t="str">
            <v>BPSHCA</v>
          </cell>
          <cell r="C325">
            <v>3</v>
          </cell>
          <cell r="D325">
            <v>5</v>
          </cell>
          <cell r="E325" t="str">
            <v>BPSHCA - Sea</v>
          </cell>
          <cell r="F325" t="str">
            <v>SGN</v>
          </cell>
          <cell r="G325" t="str">
            <v>Forecast</v>
          </cell>
        </row>
        <row r="326">
          <cell r="B326" t="str">
            <v>CKACEU</v>
          </cell>
          <cell r="C326">
            <v>9</v>
          </cell>
          <cell r="D326">
            <v>5</v>
          </cell>
          <cell r="E326" t="str">
            <v>CKACEU - Sea</v>
          </cell>
          <cell r="F326" t="str">
            <v>SGN</v>
          </cell>
          <cell r="G326" t="str">
            <v>Forecast</v>
          </cell>
        </row>
        <row r="327">
          <cell r="B327" t="str">
            <v>CKFWEU</v>
          </cell>
          <cell r="C327">
            <v>19</v>
          </cell>
          <cell r="D327">
            <v>5</v>
          </cell>
          <cell r="E327" t="str">
            <v>CKFWEU - Sea</v>
          </cell>
          <cell r="F327" t="str">
            <v>SGN</v>
          </cell>
          <cell r="G327" t="str">
            <v>Forecast</v>
          </cell>
        </row>
        <row r="328">
          <cell r="B328" t="str">
            <v>CKJEEU</v>
          </cell>
          <cell r="C328">
            <v>9</v>
          </cell>
          <cell r="D328">
            <v>5</v>
          </cell>
          <cell r="E328" t="str">
            <v>CKJEEU - Sea</v>
          </cell>
          <cell r="F328" t="str">
            <v>SGN</v>
          </cell>
          <cell r="G328" t="str">
            <v>Forecast</v>
          </cell>
        </row>
        <row r="329">
          <cell r="B329" t="str">
            <v>CKSWEU</v>
          </cell>
          <cell r="C329">
            <v>11</v>
          </cell>
          <cell r="D329">
            <v>5</v>
          </cell>
          <cell r="E329" t="str">
            <v>CKSWEU - Sea</v>
          </cell>
          <cell r="F329" t="str">
            <v>SGN</v>
          </cell>
          <cell r="G329" t="str">
            <v>Forecast</v>
          </cell>
        </row>
        <row r="330">
          <cell r="B330" t="str">
            <v>COLE</v>
          </cell>
          <cell r="C330">
            <v>2</v>
          </cell>
          <cell r="D330">
            <v>5</v>
          </cell>
          <cell r="E330" t="str">
            <v>COLE - Sea</v>
          </cell>
          <cell r="F330" t="str">
            <v>SGN</v>
          </cell>
          <cell r="G330" t="str">
            <v>Forecast</v>
          </cell>
        </row>
        <row r="331">
          <cell r="B331" t="str">
            <v>CONVRS</v>
          </cell>
          <cell r="C331">
            <v>17</v>
          </cell>
          <cell r="D331">
            <v>5</v>
          </cell>
          <cell r="E331" t="str">
            <v>CONVRS - Sea</v>
          </cell>
          <cell r="F331" t="str">
            <v>SGN</v>
          </cell>
          <cell r="G331" t="str">
            <v>Forecast</v>
          </cell>
        </row>
        <row r="332">
          <cell r="B332" t="str">
            <v>CPEUR</v>
          </cell>
          <cell r="C332">
            <v>1</v>
          </cell>
          <cell r="D332">
            <v>5</v>
          </cell>
          <cell r="E332" t="str">
            <v>CPEUR - Sea</v>
          </cell>
          <cell r="F332" t="str">
            <v>SGN</v>
          </cell>
          <cell r="G332" t="str">
            <v>Forecast</v>
          </cell>
        </row>
        <row r="333">
          <cell r="B333" t="str">
            <v>DEICH</v>
          </cell>
          <cell r="C333">
            <v>54</v>
          </cell>
          <cell r="D333">
            <v>5</v>
          </cell>
          <cell r="E333" t="str">
            <v>DEICH - Sea</v>
          </cell>
          <cell r="F333" t="str">
            <v>SGN</v>
          </cell>
          <cell r="G333" t="str">
            <v>Forecast</v>
          </cell>
        </row>
        <row r="334">
          <cell r="B334" t="str">
            <v>DICKS</v>
          </cell>
          <cell r="C334">
            <v>61</v>
          </cell>
          <cell r="D334">
            <v>5</v>
          </cell>
          <cell r="E334" t="str">
            <v>DICKS - Sea</v>
          </cell>
          <cell r="F334" t="str">
            <v>SGN</v>
          </cell>
          <cell r="G334" t="str">
            <v>Forecast</v>
          </cell>
        </row>
        <row r="335">
          <cell r="B335" t="str">
            <v>DORM</v>
          </cell>
          <cell r="C335">
            <v>1</v>
          </cell>
          <cell r="D335">
            <v>5</v>
          </cell>
          <cell r="E335" t="str">
            <v>DORM - Sea</v>
          </cell>
          <cell r="F335" t="str">
            <v>SGN</v>
          </cell>
          <cell r="G335" t="str">
            <v>Forecast</v>
          </cell>
        </row>
        <row r="336">
          <cell r="B336" t="str">
            <v>EDDIEB</v>
          </cell>
          <cell r="C336">
            <v>14</v>
          </cell>
          <cell r="D336">
            <v>5</v>
          </cell>
          <cell r="E336" t="str">
            <v>EDDIEB - Sea</v>
          </cell>
          <cell r="F336" t="str">
            <v>SGN</v>
          </cell>
          <cell r="G336" t="str">
            <v>Forecast</v>
          </cell>
        </row>
        <row r="337">
          <cell r="B337" t="str">
            <v>ELDOR</v>
          </cell>
          <cell r="C337">
            <v>11</v>
          </cell>
          <cell r="D337">
            <v>5</v>
          </cell>
          <cell r="E337" t="str">
            <v>ELDOR - Sea</v>
          </cell>
          <cell r="F337" t="str">
            <v>SGN</v>
          </cell>
          <cell r="G337" t="str">
            <v>Forecast</v>
          </cell>
        </row>
        <row r="338">
          <cell r="B338" t="str">
            <v>EMCI</v>
          </cell>
          <cell r="C338">
            <v>4</v>
          </cell>
          <cell r="D338">
            <v>5</v>
          </cell>
          <cell r="E338" t="str">
            <v>EMCI - Sea</v>
          </cell>
          <cell r="F338" t="str">
            <v>SGN</v>
          </cell>
          <cell r="G338" t="str">
            <v>Forecast</v>
          </cell>
        </row>
        <row r="339">
          <cell r="B339" t="str">
            <v>EMLUX</v>
          </cell>
          <cell r="C339">
            <v>21</v>
          </cell>
          <cell r="D339">
            <v>5</v>
          </cell>
          <cell r="E339" t="str">
            <v>EMLUX - Sea</v>
          </cell>
          <cell r="F339" t="str">
            <v>SGN</v>
          </cell>
          <cell r="G339" t="str">
            <v>Forecast</v>
          </cell>
        </row>
        <row r="340">
          <cell r="B340" t="str">
            <v>EUROM</v>
          </cell>
          <cell r="C340">
            <v>40</v>
          </cell>
          <cell r="D340">
            <v>5</v>
          </cell>
          <cell r="E340" t="str">
            <v>EUROM - Sea</v>
          </cell>
          <cell r="F340" t="str">
            <v>SGN</v>
          </cell>
          <cell r="G340" t="str">
            <v>Forecast</v>
          </cell>
        </row>
        <row r="341">
          <cell r="B341" t="str">
            <v>FOOTTE</v>
          </cell>
          <cell r="C341">
            <v>2</v>
          </cell>
          <cell r="D341">
            <v>5</v>
          </cell>
          <cell r="E341" t="str">
            <v>FOOTTE - Sea</v>
          </cell>
          <cell r="F341" t="str">
            <v>SGN</v>
          </cell>
          <cell r="G341" t="str">
            <v>Forecast</v>
          </cell>
        </row>
        <row r="342">
          <cell r="B342" t="str">
            <v>GAP</v>
          </cell>
          <cell r="C342">
            <v>515</v>
          </cell>
          <cell r="D342">
            <v>5</v>
          </cell>
          <cell r="E342" t="str">
            <v>GAP - Sea</v>
          </cell>
          <cell r="F342" t="str">
            <v>SGN</v>
          </cell>
          <cell r="G342" t="str">
            <v>Forecast</v>
          </cell>
        </row>
        <row r="343">
          <cell r="B343" t="str">
            <v>GFSI</v>
          </cell>
          <cell r="C343">
            <v>14</v>
          </cell>
          <cell r="D343">
            <v>5</v>
          </cell>
          <cell r="E343" t="str">
            <v>GFSI - Sea</v>
          </cell>
          <cell r="F343" t="str">
            <v>SGN</v>
          </cell>
          <cell r="G343" t="str">
            <v>Forecast</v>
          </cell>
        </row>
        <row r="344">
          <cell r="B344" t="str">
            <v>GUITCN</v>
          </cell>
          <cell r="C344">
            <v>3</v>
          </cell>
          <cell r="D344">
            <v>5</v>
          </cell>
          <cell r="E344" t="str">
            <v>GUITCN - Sea</v>
          </cell>
          <cell r="F344" t="str">
            <v>SGN</v>
          </cell>
          <cell r="G344" t="str">
            <v>Forecast</v>
          </cell>
        </row>
        <row r="345">
          <cell r="B345" t="str">
            <v>HAGGAR</v>
          </cell>
          <cell r="C345">
            <v>9</v>
          </cell>
          <cell r="D345">
            <v>5</v>
          </cell>
          <cell r="E345" t="str">
            <v>HAGGAR - Sea</v>
          </cell>
          <cell r="F345" t="str">
            <v>SGN</v>
          </cell>
          <cell r="G345" t="str">
            <v>Forecast</v>
          </cell>
        </row>
        <row r="346">
          <cell r="B346" t="str">
            <v>HORBAC</v>
          </cell>
          <cell r="C346">
            <v>16</v>
          </cell>
          <cell r="D346">
            <v>5</v>
          </cell>
          <cell r="E346" t="str">
            <v>HORBAC - Sea</v>
          </cell>
          <cell r="F346" t="str">
            <v>SGN</v>
          </cell>
          <cell r="G346" t="str">
            <v>Forecast</v>
          </cell>
        </row>
        <row r="347">
          <cell r="B347" t="str">
            <v>IMAGE</v>
          </cell>
          <cell r="C347">
            <v>13</v>
          </cell>
          <cell r="D347">
            <v>5</v>
          </cell>
          <cell r="E347" t="str">
            <v>IMAGE - Sea</v>
          </cell>
          <cell r="F347" t="str">
            <v>SGN</v>
          </cell>
          <cell r="G347" t="str">
            <v>Forecast</v>
          </cell>
        </row>
        <row r="348">
          <cell r="B348" t="str">
            <v>ITGM</v>
          </cell>
          <cell r="C348">
            <v>6</v>
          </cell>
          <cell r="D348">
            <v>5</v>
          </cell>
          <cell r="E348" t="str">
            <v>ITGM - Sea</v>
          </cell>
          <cell r="F348" t="str">
            <v>SGN</v>
          </cell>
          <cell r="G348" t="str">
            <v>Forecast</v>
          </cell>
        </row>
        <row r="349">
          <cell r="B349" t="str">
            <v>JCREW</v>
          </cell>
          <cell r="C349">
            <v>3</v>
          </cell>
          <cell r="D349">
            <v>5</v>
          </cell>
          <cell r="E349" t="str">
            <v>JCREW - Air</v>
          </cell>
          <cell r="F349" t="str">
            <v>SGN</v>
          </cell>
          <cell r="G349" t="str">
            <v>Forecast</v>
          </cell>
        </row>
        <row r="350">
          <cell r="B350" t="str">
            <v>JCREW</v>
          </cell>
          <cell r="C350">
            <v>97</v>
          </cell>
          <cell r="D350">
            <v>5</v>
          </cell>
          <cell r="E350" t="str">
            <v>JCREW - Sea</v>
          </cell>
          <cell r="F350" t="str">
            <v>SGN</v>
          </cell>
          <cell r="G350" t="str">
            <v>Forecast</v>
          </cell>
        </row>
        <row r="351">
          <cell r="B351" t="str">
            <v>KMRTFM</v>
          </cell>
          <cell r="C351">
            <v>35</v>
          </cell>
          <cell r="D351">
            <v>5</v>
          </cell>
          <cell r="E351" t="str">
            <v>KMRTFM - Sea</v>
          </cell>
          <cell r="F351" t="str">
            <v>SGN</v>
          </cell>
          <cell r="G351" t="str">
            <v>Forecast</v>
          </cell>
        </row>
        <row r="352">
          <cell r="B352" t="str">
            <v>LIICO</v>
          </cell>
          <cell r="C352">
            <v>1</v>
          </cell>
          <cell r="D352">
            <v>5</v>
          </cell>
          <cell r="E352" t="str">
            <v>LIICO - Sea</v>
          </cell>
          <cell r="F352" t="str">
            <v>SGN</v>
          </cell>
          <cell r="G352" t="str">
            <v>Forecast</v>
          </cell>
        </row>
        <row r="353">
          <cell r="B353" t="str">
            <v>LIIRE</v>
          </cell>
          <cell r="C353">
            <v>5</v>
          </cell>
          <cell r="D353">
            <v>5</v>
          </cell>
          <cell r="E353" t="str">
            <v>LIIRE - Sea</v>
          </cell>
          <cell r="F353" t="str">
            <v>SGN</v>
          </cell>
          <cell r="G353" t="str">
            <v>Forecast</v>
          </cell>
        </row>
        <row r="354">
          <cell r="B354" t="str">
            <v>NBAL</v>
          </cell>
          <cell r="C354">
            <v>357</v>
          </cell>
          <cell r="D354">
            <v>5</v>
          </cell>
          <cell r="E354" t="str">
            <v>NBAL - Sea</v>
          </cell>
          <cell r="F354" t="str">
            <v>SGN</v>
          </cell>
          <cell r="G354" t="str">
            <v>Forecast</v>
          </cell>
        </row>
        <row r="355">
          <cell r="B355" t="str">
            <v>NBC</v>
          </cell>
          <cell r="C355">
            <v>4</v>
          </cell>
          <cell r="D355">
            <v>5</v>
          </cell>
          <cell r="E355" t="str">
            <v>NBC - Sea</v>
          </cell>
          <cell r="F355" t="str">
            <v>SGN</v>
          </cell>
          <cell r="G355" t="str">
            <v>Forecast</v>
          </cell>
        </row>
        <row r="356">
          <cell r="B356" t="str">
            <v>NBSG</v>
          </cell>
          <cell r="C356">
            <v>77</v>
          </cell>
          <cell r="D356">
            <v>5</v>
          </cell>
          <cell r="E356" t="str">
            <v>NBSG - Sea</v>
          </cell>
          <cell r="F356" t="str">
            <v>SGN</v>
          </cell>
          <cell r="G356" t="str">
            <v>Forecast</v>
          </cell>
        </row>
        <row r="357">
          <cell r="B357" t="str">
            <v>OBIITA</v>
          </cell>
          <cell r="C357">
            <v>1</v>
          </cell>
          <cell r="D357">
            <v>5</v>
          </cell>
          <cell r="E357" t="str">
            <v>OBIITA - Sea</v>
          </cell>
          <cell r="F357" t="str">
            <v>SGN</v>
          </cell>
          <cell r="G357" t="str">
            <v>Forecast</v>
          </cell>
        </row>
        <row r="358">
          <cell r="B358" t="str">
            <v>OBIPOL</v>
          </cell>
          <cell r="C358">
            <v>3</v>
          </cell>
          <cell r="D358">
            <v>5</v>
          </cell>
          <cell r="E358" t="str">
            <v>OBIPOL - Sea</v>
          </cell>
          <cell r="F358" t="str">
            <v>SGN</v>
          </cell>
          <cell r="G358" t="str">
            <v>Forecast</v>
          </cell>
        </row>
        <row r="359">
          <cell r="B359" t="str">
            <v>OFWO</v>
          </cell>
          <cell r="C359">
            <v>0</v>
          </cell>
          <cell r="D359">
            <v>5</v>
          </cell>
          <cell r="E359" t="str">
            <v>OFWO - Sea</v>
          </cell>
          <cell r="F359" t="str">
            <v>SGN</v>
          </cell>
          <cell r="G359" t="str">
            <v>Forecast</v>
          </cell>
        </row>
        <row r="360">
          <cell r="B360" t="str">
            <v>OUTDOR</v>
          </cell>
          <cell r="C360">
            <v>10</v>
          </cell>
          <cell r="D360">
            <v>5</v>
          </cell>
          <cell r="E360" t="str">
            <v>OUTDOR - Air</v>
          </cell>
          <cell r="F360" t="str">
            <v>SGN</v>
          </cell>
          <cell r="G360" t="str">
            <v>Forecast</v>
          </cell>
        </row>
        <row r="361">
          <cell r="B361" t="str">
            <v>OUTDOR</v>
          </cell>
          <cell r="C361">
            <v>103</v>
          </cell>
          <cell r="D361">
            <v>5</v>
          </cell>
          <cell r="E361" t="str">
            <v>OUTDOR - Sea</v>
          </cell>
          <cell r="F361" t="str">
            <v>SGN</v>
          </cell>
          <cell r="G361" t="str">
            <v>Forecast</v>
          </cell>
        </row>
        <row r="362">
          <cell r="B362" t="str">
            <v>PACSUN</v>
          </cell>
          <cell r="C362">
            <v>9</v>
          </cell>
          <cell r="D362">
            <v>5</v>
          </cell>
          <cell r="E362" t="str">
            <v>PACSUN - Sea</v>
          </cell>
          <cell r="F362" t="str">
            <v>SGN</v>
          </cell>
          <cell r="G362" t="str">
            <v>Forecast</v>
          </cell>
        </row>
        <row r="363">
          <cell r="B363" t="str">
            <v>PVHJA</v>
          </cell>
          <cell r="C363">
            <v>0</v>
          </cell>
          <cell r="D363">
            <v>5</v>
          </cell>
          <cell r="E363" t="str">
            <v>PVHJA - Air</v>
          </cell>
          <cell r="F363" t="str">
            <v>SGN</v>
          </cell>
          <cell r="G363" t="str">
            <v>Forecast</v>
          </cell>
        </row>
        <row r="364">
          <cell r="B364" t="str">
            <v>PVHJA</v>
          </cell>
          <cell r="C364">
            <v>1</v>
          </cell>
          <cell r="D364">
            <v>5</v>
          </cell>
          <cell r="E364" t="str">
            <v>PVHJA - Sea</v>
          </cell>
          <cell r="F364" t="str">
            <v>SGN</v>
          </cell>
          <cell r="G364" t="str">
            <v>Forecast</v>
          </cell>
        </row>
        <row r="365">
          <cell r="B365" t="str">
            <v>RH</v>
          </cell>
          <cell r="C365">
            <v>252</v>
          </cell>
          <cell r="D365">
            <v>5</v>
          </cell>
          <cell r="E365" t="str">
            <v>RH - Sea</v>
          </cell>
          <cell r="F365" t="str">
            <v>SGN</v>
          </cell>
          <cell r="G365" t="str">
            <v>Forecast</v>
          </cell>
        </row>
        <row r="366">
          <cell r="B366" t="str">
            <v>RPCI</v>
          </cell>
          <cell r="C366">
            <v>3</v>
          </cell>
          <cell r="D366">
            <v>5</v>
          </cell>
          <cell r="E366" t="str">
            <v>RPCI - Sea</v>
          </cell>
          <cell r="F366" t="str">
            <v>SGN</v>
          </cell>
          <cell r="G366" t="str">
            <v>Forecast</v>
          </cell>
        </row>
        <row r="367">
          <cell r="B367" t="str">
            <v>SPENCR</v>
          </cell>
          <cell r="C367">
            <v>2</v>
          </cell>
          <cell r="D367">
            <v>5</v>
          </cell>
          <cell r="E367" t="str">
            <v>SPENCR - Sea</v>
          </cell>
          <cell r="F367" t="str">
            <v>SGN</v>
          </cell>
          <cell r="G367" t="str">
            <v>Forecast</v>
          </cell>
        </row>
        <row r="368">
          <cell r="B368" t="str">
            <v>SWOOSH</v>
          </cell>
          <cell r="C368">
            <v>68</v>
          </cell>
          <cell r="D368">
            <v>5</v>
          </cell>
          <cell r="E368" t="str">
            <v>SWOOSH - Air</v>
          </cell>
          <cell r="F368" t="str">
            <v>SGN</v>
          </cell>
          <cell r="G368" t="str">
            <v>Forecast</v>
          </cell>
        </row>
        <row r="369">
          <cell r="B369" t="str">
            <v>SWOOSH</v>
          </cell>
          <cell r="C369">
            <v>2387</v>
          </cell>
          <cell r="D369">
            <v>5</v>
          </cell>
          <cell r="E369" t="str">
            <v>SWOOSH - Sea</v>
          </cell>
          <cell r="F369" t="str">
            <v>SGN</v>
          </cell>
          <cell r="G369" t="str">
            <v>Forecast</v>
          </cell>
        </row>
        <row r="370">
          <cell r="B370" t="str">
            <v>TKMAXX</v>
          </cell>
          <cell r="C370">
            <v>128</v>
          </cell>
          <cell r="D370">
            <v>5</v>
          </cell>
          <cell r="E370" t="str">
            <v>TKMAXX - Sea</v>
          </cell>
          <cell r="F370" t="str">
            <v>SGN</v>
          </cell>
          <cell r="G370" t="str">
            <v>Forecast</v>
          </cell>
        </row>
        <row r="371">
          <cell r="B371" t="str">
            <v>TOMBOD</v>
          </cell>
          <cell r="C371">
            <v>12</v>
          </cell>
          <cell r="D371">
            <v>5</v>
          </cell>
          <cell r="E371" t="str">
            <v>TOMBOD - Sea</v>
          </cell>
          <cell r="F371" t="str">
            <v>SGN</v>
          </cell>
          <cell r="G371" t="str">
            <v>Forecast</v>
          </cell>
        </row>
        <row r="372">
          <cell r="B372" t="str">
            <v>TOMFTW</v>
          </cell>
          <cell r="C372">
            <v>35</v>
          </cell>
          <cell r="D372">
            <v>5</v>
          </cell>
          <cell r="E372" t="str">
            <v>TOMFTW - Sea</v>
          </cell>
          <cell r="F372" t="str">
            <v>SGN</v>
          </cell>
          <cell r="G372" t="str">
            <v>Forecast</v>
          </cell>
        </row>
        <row r="373">
          <cell r="B373" t="str">
            <v>TOMHAN</v>
          </cell>
          <cell r="C373">
            <v>3</v>
          </cell>
          <cell r="D373">
            <v>5</v>
          </cell>
          <cell r="E373" t="str">
            <v>TOMHAN - Sea</v>
          </cell>
          <cell r="F373" t="str">
            <v>SGN</v>
          </cell>
          <cell r="G373" t="str">
            <v>Forecast</v>
          </cell>
        </row>
        <row r="374">
          <cell r="B374" t="str">
            <v>TOMJEU</v>
          </cell>
          <cell r="C374">
            <v>10</v>
          </cell>
          <cell r="D374">
            <v>5</v>
          </cell>
          <cell r="E374" t="str">
            <v>TOMJEU - Sea</v>
          </cell>
          <cell r="F374" t="str">
            <v>SGN</v>
          </cell>
          <cell r="G374" t="str">
            <v>Forecast</v>
          </cell>
        </row>
        <row r="375">
          <cell r="B375" t="str">
            <v>TOMSEU</v>
          </cell>
          <cell r="C375">
            <v>2</v>
          </cell>
          <cell r="D375">
            <v>5</v>
          </cell>
          <cell r="E375" t="str">
            <v>TOMSEU - Sea</v>
          </cell>
          <cell r="F375" t="str">
            <v>SGN</v>
          </cell>
          <cell r="G375" t="str">
            <v>Forecast</v>
          </cell>
        </row>
        <row r="376">
          <cell r="B376" t="str">
            <v>UADSHP</v>
          </cell>
          <cell r="C376">
            <v>9</v>
          </cell>
          <cell r="D376">
            <v>5</v>
          </cell>
          <cell r="E376" t="str">
            <v>UADSHP - Sea</v>
          </cell>
          <cell r="F376" t="str">
            <v>SGN</v>
          </cell>
          <cell r="G376" t="str">
            <v>Forecast</v>
          </cell>
        </row>
        <row r="377">
          <cell r="B377" t="str">
            <v>UAWEN</v>
          </cell>
          <cell r="C377">
            <v>21</v>
          </cell>
          <cell r="D377">
            <v>5</v>
          </cell>
          <cell r="E377" t="str">
            <v>UAWEN - Sea</v>
          </cell>
          <cell r="F377" t="str">
            <v>SGN</v>
          </cell>
          <cell r="G377" t="str">
            <v>Forecast</v>
          </cell>
        </row>
        <row r="378">
          <cell r="B378" t="str">
            <v>URBAN</v>
          </cell>
          <cell r="C378">
            <v>7</v>
          </cell>
          <cell r="D378">
            <v>5</v>
          </cell>
          <cell r="E378" t="str">
            <v>URBAN - Sea</v>
          </cell>
          <cell r="F378" t="str">
            <v>SGN</v>
          </cell>
          <cell r="G378" t="str">
            <v>Forecast</v>
          </cell>
        </row>
        <row r="379">
          <cell r="B379" t="str">
            <v>WARAS</v>
          </cell>
          <cell r="C379">
            <v>19</v>
          </cell>
          <cell r="D379">
            <v>5</v>
          </cell>
          <cell r="E379" t="str">
            <v>WARAS - Sea</v>
          </cell>
          <cell r="F379" t="str">
            <v>SGN</v>
          </cell>
          <cell r="G379" t="str">
            <v>Forecast</v>
          </cell>
        </row>
        <row r="380">
          <cell r="B380" t="str">
            <v>WARMEX</v>
          </cell>
          <cell r="C380">
            <v>2</v>
          </cell>
          <cell r="D380">
            <v>5</v>
          </cell>
          <cell r="E380" t="str">
            <v>WARMEX - Sea</v>
          </cell>
          <cell r="F380" t="str">
            <v>SGN</v>
          </cell>
          <cell r="G380" t="str">
            <v>Forecast</v>
          </cell>
        </row>
        <row r="381">
          <cell r="B381" t="str">
            <v>XATPE</v>
          </cell>
          <cell r="C381">
            <v>1</v>
          </cell>
          <cell r="D381">
            <v>5</v>
          </cell>
          <cell r="E381" t="str">
            <v>XATPE - Sea</v>
          </cell>
          <cell r="F381" t="str">
            <v>SGN</v>
          </cell>
          <cell r="G381" t="str">
            <v>Forecast</v>
          </cell>
        </row>
        <row r="382">
          <cell r="B382" t="str">
            <v>XCALM</v>
          </cell>
          <cell r="C382">
            <v>3</v>
          </cell>
          <cell r="D382">
            <v>5</v>
          </cell>
          <cell r="E382" t="str">
            <v>XCALM - Sea</v>
          </cell>
          <cell r="F382" t="str">
            <v>SGN</v>
          </cell>
          <cell r="G382" t="str">
            <v>Forecast</v>
          </cell>
        </row>
        <row r="383">
          <cell r="B383" t="str">
            <v>XFIKA</v>
          </cell>
          <cell r="C383">
            <v>3</v>
          </cell>
          <cell r="D383">
            <v>5</v>
          </cell>
          <cell r="E383" t="str">
            <v>XFIKA - Sea</v>
          </cell>
          <cell r="F383" t="str">
            <v>SGN</v>
          </cell>
          <cell r="G383" t="str">
            <v>Forecast</v>
          </cell>
        </row>
        <row r="384">
          <cell r="B384" t="str">
            <v>XKEENI</v>
          </cell>
          <cell r="C384">
            <v>11</v>
          </cell>
          <cell r="D384">
            <v>5</v>
          </cell>
          <cell r="E384" t="str">
            <v>XKEENI - Sea</v>
          </cell>
          <cell r="F384" t="str">
            <v>SGN</v>
          </cell>
          <cell r="G384" t="str">
            <v>Forecast</v>
          </cell>
        </row>
        <row r="385">
          <cell r="B385" t="str">
            <v>XPETS</v>
          </cell>
          <cell r="C385">
            <v>2</v>
          </cell>
          <cell r="D385">
            <v>5</v>
          </cell>
          <cell r="E385" t="str">
            <v>XPETS - Sea</v>
          </cell>
          <cell r="F385" t="str">
            <v>SGN</v>
          </cell>
          <cell r="G385" t="str">
            <v>Forecast</v>
          </cell>
        </row>
        <row r="386">
          <cell r="B386" t="str">
            <v>XREDC</v>
          </cell>
          <cell r="C386">
            <v>0</v>
          </cell>
          <cell r="D386">
            <v>5</v>
          </cell>
          <cell r="E386" t="str">
            <v>XREDC - Sea</v>
          </cell>
          <cell r="F386" t="str">
            <v>SGN</v>
          </cell>
          <cell r="G386" t="str">
            <v>Forecast</v>
          </cell>
        </row>
        <row r="387">
          <cell r="B387" t="str">
            <v>AAFZE</v>
          </cell>
          <cell r="C387">
            <v>7</v>
          </cell>
          <cell r="D387">
            <v>6</v>
          </cell>
          <cell r="E387" t="str">
            <v>AAFZE - Sea</v>
          </cell>
          <cell r="F387" t="str">
            <v>SGN</v>
          </cell>
          <cell r="G387" t="str">
            <v>Forecast</v>
          </cell>
        </row>
        <row r="388">
          <cell r="B388" t="str">
            <v>AEBV</v>
          </cell>
          <cell r="C388">
            <v>6</v>
          </cell>
          <cell r="D388">
            <v>6</v>
          </cell>
          <cell r="E388" t="str">
            <v>AEBV - Air</v>
          </cell>
          <cell r="F388" t="str">
            <v>SGN</v>
          </cell>
          <cell r="G388" t="str">
            <v>Forecast</v>
          </cell>
        </row>
        <row r="389">
          <cell r="B389" t="str">
            <v>AEBV</v>
          </cell>
          <cell r="C389">
            <v>18</v>
          </cell>
          <cell r="D389">
            <v>6</v>
          </cell>
          <cell r="E389" t="str">
            <v>AEBV - Sea</v>
          </cell>
          <cell r="F389" t="str">
            <v>SGN</v>
          </cell>
          <cell r="G389" t="str">
            <v>Forecast</v>
          </cell>
        </row>
        <row r="390">
          <cell r="B390" t="str">
            <v>AEO</v>
          </cell>
          <cell r="C390">
            <v>68</v>
          </cell>
          <cell r="D390">
            <v>6</v>
          </cell>
          <cell r="E390" t="str">
            <v>AEO - Sea</v>
          </cell>
          <cell r="F390" t="str">
            <v>SGN</v>
          </cell>
          <cell r="G390" t="str">
            <v>Forecast</v>
          </cell>
        </row>
        <row r="391">
          <cell r="B391" t="str">
            <v>ALLB</v>
          </cell>
          <cell r="C391">
            <v>2</v>
          </cell>
          <cell r="D391">
            <v>6</v>
          </cell>
          <cell r="E391" t="str">
            <v>ALLB - Sea</v>
          </cell>
          <cell r="F391" t="str">
            <v>SGN</v>
          </cell>
          <cell r="G391" t="str">
            <v>Forecast</v>
          </cell>
        </row>
        <row r="392">
          <cell r="B392" t="str">
            <v>ARMOUR</v>
          </cell>
          <cell r="C392">
            <v>127</v>
          </cell>
          <cell r="D392">
            <v>6</v>
          </cell>
          <cell r="E392" t="str">
            <v>ARMOUR - Sea</v>
          </cell>
          <cell r="F392" t="str">
            <v>SGN</v>
          </cell>
          <cell r="G392" t="str">
            <v>Forecast</v>
          </cell>
        </row>
        <row r="393">
          <cell r="B393" t="str">
            <v>ATC</v>
          </cell>
          <cell r="C393">
            <v>7</v>
          </cell>
          <cell r="D393">
            <v>6</v>
          </cell>
          <cell r="E393" t="str">
            <v>ATC - Sea</v>
          </cell>
          <cell r="F393" t="str">
            <v>SGN</v>
          </cell>
          <cell r="G393" t="str">
            <v>Forecast</v>
          </cell>
        </row>
        <row r="394">
          <cell r="B394" t="str">
            <v>BPSH</v>
          </cell>
          <cell r="C394">
            <v>3</v>
          </cell>
          <cell r="D394">
            <v>6</v>
          </cell>
          <cell r="E394" t="str">
            <v>BPSH - Sea</v>
          </cell>
          <cell r="F394" t="str">
            <v>SGN</v>
          </cell>
          <cell r="G394" t="str">
            <v>Forecast</v>
          </cell>
        </row>
        <row r="395">
          <cell r="B395" t="str">
            <v>BPSHCA</v>
          </cell>
          <cell r="C395">
            <v>1</v>
          </cell>
          <cell r="D395">
            <v>6</v>
          </cell>
          <cell r="E395" t="str">
            <v>BPSHCA - Sea</v>
          </cell>
          <cell r="F395" t="str">
            <v>SGN</v>
          </cell>
          <cell r="G395" t="str">
            <v>Forecast</v>
          </cell>
        </row>
        <row r="396">
          <cell r="B396" t="str">
            <v>COLE</v>
          </cell>
          <cell r="C396">
            <v>199</v>
          </cell>
          <cell r="D396">
            <v>6</v>
          </cell>
          <cell r="E396" t="str">
            <v>COLE - Sea</v>
          </cell>
          <cell r="F396" t="str">
            <v>SGN</v>
          </cell>
          <cell r="G396" t="str">
            <v>Forecast</v>
          </cell>
        </row>
        <row r="397">
          <cell r="B397" t="str">
            <v>CONVRS</v>
          </cell>
          <cell r="C397">
            <v>7</v>
          </cell>
          <cell r="D397">
            <v>6</v>
          </cell>
          <cell r="E397" t="str">
            <v>CONVRS - Sea</v>
          </cell>
          <cell r="F397" t="str">
            <v>SGN</v>
          </cell>
          <cell r="G397" t="str">
            <v>Forecast</v>
          </cell>
        </row>
        <row r="398">
          <cell r="B398" t="str">
            <v>DEICH</v>
          </cell>
          <cell r="C398">
            <v>50</v>
          </cell>
          <cell r="D398">
            <v>6</v>
          </cell>
          <cell r="E398" t="str">
            <v>DEICH - Sea</v>
          </cell>
          <cell r="F398" t="str">
            <v>SGN</v>
          </cell>
          <cell r="G398" t="str">
            <v>Forecast</v>
          </cell>
        </row>
        <row r="399">
          <cell r="B399" t="str">
            <v>DICKS</v>
          </cell>
          <cell r="C399">
            <v>0</v>
          </cell>
          <cell r="D399">
            <v>6</v>
          </cell>
          <cell r="E399" t="str">
            <v>DICKS - Air</v>
          </cell>
          <cell r="F399" t="str">
            <v>SGN</v>
          </cell>
          <cell r="G399" t="str">
            <v>Forecast</v>
          </cell>
        </row>
        <row r="400">
          <cell r="B400" t="str">
            <v>DICKS</v>
          </cell>
          <cell r="C400">
            <v>83</v>
          </cell>
          <cell r="D400">
            <v>6</v>
          </cell>
          <cell r="E400" t="str">
            <v>DICKS - Sea</v>
          </cell>
          <cell r="F400" t="str">
            <v>SGN</v>
          </cell>
          <cell r="G400" t="str">
            <v>Forecast</v>
          </cell>
        </row>
        <row r="401">
          <cell r="B401" t="str">
            <v>EDDIEB</v>
          </cell>
          <cell r="C401">
            <v>13</v>
          </cell>
          <cell r="D401">
            <v>6</v>
          </cell>
          <cell r="E401" t="str">
            <v>EDDIEB - Sea</v>
          </cell>
          <cell r="F401" t="str">
            <v>SGN</v>
          </cell>
          <cell r="G401" t="str">
            <v>Forecast</v>
          </cell>
        </row>
        <row r="402">
          <cell r="B402" t="str">
            <v>ENGRS</v>
          </cell>
          <cell r="C402">
            <v>10</v>
          </cell>
          <cell r="D402">
            <v>6</v>
          </cell>
          <cell r="E402" t="str">
            <v>ENGRS - Sea</v>
          </cell>
          <cell r="F402" t="str">
            <v>SGN</v>
          </cell>
          <cell r="G402" t="str">
            <v>Forecast</v>
          </cell>
        </row>
        <row r="403">
          <cell r="B403" t="str">
            <v>EUROM</v>
          </cell>
          <cell r="C403">
            <v>11</v>
          </cell>
          <cell r="D403">
            <v>6</v>
          </cell>
          <cell r="E403" t="str">
            <v>EUROM - Sea</v>
          </cell>
          <cell r="F403" t="str">
            <v>SGN</v>
          </cell>
          <cell r="G403" t="str">
            <v>Forecast</v>
          </cell>
        </row>
        <row r="404">
          <cell r="B404" t="str">
            <v>GAP</v>
          </cell>
          <cell r="C404">
            <v>1</v>
          </cell>
          <cell r="D404">
            <v>6</v>
          </cell>
          <cell r="E404" t="str">
            <v>GAP - Air</v>
          </cell>
          <cell r="F404" t="str">
            <v>SGN</v>
          </cell>
          <cell r="G404" t="str">
            <v>Forecast</v>
          </cell>
        </row>
        <row r="405">
          <cell r="B405" t="str">
            <v>GAP</v>
          </cell>
          <cell r="C405">
            <v>489</v>
          </cell>
          <cell r="D405">
            <v>6</v>
          </cell>
          <cell r="E405" t="str">
            <v>GAP - Sea</v>
          </cell>
          <cell r="F405" t="str">
            <v>SGN</v>
          </cell>
          <cell r="G405" t="str">
            <v>Forecast</v>
          </cell>
        </row>
        <row r="406">
          <cell r="B406" t="str">
            <v>GUITCN</v>
          </cell>
          <cell r="C406">
            <v>3</v>
          </cell>
          <cell r="D406">
            <v>6</v>
          </cell>
          <cell r="E406" t="str">
            <v>GUITCN - Sea</v>
          </cell>
          <cell r="F406" t="str">
            <v>SGN</v>
          </cell>
          <cell r="G406" t="str">
            <v>Forecast</v>
          </cell>
        </row>
        <row r="407">
          <cell r="B407" t="str">
            <v>HAGGAR</v>
          </cell>
          <cell r="C407">
            <v>4</v>
          </cell>
          <cell r="D407">
            <v>6</v>
          </cell>
          <cell r="E407" t="str">
            <v>HAGGAR - Sea</v>
          </cell>
          <cell r="F407" t="str">
            <v>SGN</v>
          </cell>
          <cell r="G407" t="str">
            <v>Forecast</v>
          </cell>
        </row>
        <row r="408">
          <cell r="B408" t="str">
            <v>HBIRAW</v>
          </cell>
          <cell r="C408">
            <v>0</v>
          </cell>
          <cell r="D408">
            <v>6</v>
          </cell>
          <cell r="E408" t="str">
            <v>HBIRAW - Air</v>
          </cell>
          <cell r="F408" t="str">
            <v>SGN</v>
          </cell>
          <cell r="G408" t="str">
            <v>Forecast</v>
          </cell>
        </row>
        <row r="409">
          <cell r="B409" t="str">
            <v>HBIRAW</v>
          </cell>
          <cell r="C409">
            <v>8</v>
          </cell>
          <cell r="D409">
            <v>6</v>
          </cell>
          <cell r="E409" t="str">
            <v>HBIRAW - Sea</v>
          </cell>
          <cell r="F409" t="str">
            <v>SGN</v>
          </cell>
          <cell r="G409" t="str">
            <v>Forecast</v>
          </cell>
        </row>
        <row r="410">
          <cell r="B410" t="str">
            <v>HORBAC</v>
          </cell>
          <cell r="C410">
            <v>4</v>
          </cell>
          <cell r="D410">
            <v>6</v>
          </cell>
          <cell r="E410" t="str">
            <v>HORBAC - Sea</v>
          </cell>
          <cell r="F410" t="str">
            <v>SGN</v>
          </cell>
          <cell r="G410" t="str">
            <v>Forecast</v>
          </cell>
        </row>
        <row r="411">
          <cell r="B411" t="str">
            <v>ITGM</v>
          </cell>
          <cell r="C411">
            <v>2</v>
          </cell>
          <cell r="D411">
            <v>6</v>
          </cell>
          <cell r="E411" t="str">
            <v>ITGM - Sea</v>
          </cell>
          <cell r="F411" t="str">
            <v>SGN</v>
          </cell>
          <cell r="G411" t="str">
            <v>Forecast</v>
          </cell>
        </row>
        <row r="412">
          <cell r="B412" t="str">
            <v>JCREW</v>
          </cell>
          <cell r="C412">
            <v>3</v>
          </cell>
          <cell r="D412">
            <v>6</v>
          </cell>
          <cell r="E412" t="str">
            <v>JCREW - Air</v>
          </cell>
          <cell r="F412" t="str">
            <v>SGN</v>
          </cell>
          <cell r="G412" t="str">
            <v>Forecast</v>
          </cell>
        </row>
        <row r="413">
          <cell r="B413" t="str">
            <v>KMRTFM</v>
          </cell>
          <cell r="C413">
            <v>23</v>
          </cell>
          <cell r="D413">
            <v>6</v>
          </cell>
          <cell r="E413" t="str">
            <v>KMRTFM - Sea</v>
          </cell>
          <cell r="F413" t="str">
            <v>SGN</v>
          </cell>
          <cell r="G413" t="str">
            <v>Forecast</v>
          </cell>
        </row>
        <row r="414">
          <cell r="B414" t="str">
            <v>LIIRE</v>
          </cell>
          <cell r="C414">
            <v>1</v>
          </cell>
          <cell r="D414">
            <v>6</v>
          </cell>
          <cell r="E414" t="str">
            <v>LIIRE - Sea</v>
          </cell>
          <cell r="F414" t="str">
            <v>SGN</v>
          </cell>
          <cell r="G414" t="str">
            <v>Forecast</v>
          </cell>
        </row>
        <row r="415">
          <cell r="B415" t="str">
            <v>MUFREN</v>
          </cell>
          <cell r="C415">
            <v>2</v>
          </cell>
          <cell r="D415">
            <v>6</v>
          </cell>
          <cell r="E415" t="str">
            <v>MUFREN - Sea</v>
          </cell>
          <cell r="F415" t="str">
            <v>SGN</v>
          </cell>
          <cell r="G415" t="str">
            <v>Forecast</v>
          </cell>
        </row>
        <row r="416">
          <cell r="B416" t="str">
            <v>MYSHOE</v>
          </cell>
          <cell r="C416">
            <v>2</v>
          </cell>
          <cell r="D416">
            <v>6</v>
          </cell>
          <cell r="E416" t="str">
            <v>MYSHOE - Sea</v>
          </cell>
          <cell r="F416" t="str">
            <v>SGN</v>
          </cell>
          <cell r="G416" t="str">
            <v>Forecast</v>
          </cell>
        </row>
        <row r="417">
          <cell r="B417" t="str">
            <v>NBAL</v>
          </cell>
          <cell r="C417">
            <v>10</v>
          </cell>
          <cell r="D417">
            <v>6</v>
          </cell>
          <cell r="E417" t="str">
            <v>NBAL - Air</v>
          </cell>
          <cell r="F417" t="str">
            <v>SGN</v>
          </cell>
          <cell r="G417" t="str">
            <v>Forecast</v>
          </cell>
        </row>
        <row r="418">
          <cell r="B418" t="str">
            <v>NBAL</v>
          </cell>
          <cell r="C418">
            <v>226</v>
          </cell>
          <cell r="D418">
            <v>6</v>
          </cell>
          <cell r="E418" t="str">
            <v>NBAL - Sea</v>
          </cell>
          <cell r="F418" t="str">
            <v>SGN</v>
          </cell>
          <cell r="G418" t="str">
            <v>Forecast</v>
          </cell>
        </row>
        <row r="419">
          <cell r="B419" t="str">
            <v>NBC</v>
          </cell>
          <cell r="C419">
            <v>38</v>
          </cell>
          <cell r="D419">
            <v>6</v>
          </cell>
          <cell r="E419" t="str">
            <v>NBC - Sea</v>
          </cell>
          <cell r="F419" t="str">
            <v>SGN</v>
          </cell>
          <cell r="G419" t="str">
            <v>Forecast</v>
          </cell>
        </row>
        <row r="420">
          <cell r="B420" t="str">
            <v>NBMY</v>
          </cell>
          <cell r="C420">
            <v>13</v>
          </cell>
          <cell r="D420">
            <v>6</v>
          </cell>
          <cell r="E420" t="str">
            <v>NBMY - Sea</v>
          </cell>
          <cell r="F420" t="str">
            <v>SGN</v>
          </cell>
          <cell r="G420" t="str">
            <v>Forecast</v>
          </cell>
        </row>
        <row r="421">
          <cell r="B421" t="str">
            <v>OBIPOL</v>
          </cell>
          <cell r="C421">
            <v>7</v>
          </cell>
          <cell r="D421">
            <v>6</v>
          </cell>
          <cell r="E421" t="str">
            <v>OBIPOL - Sea</v>
          </cell>
          <cell r="F421" t="str">
            <v>SGN</v>
          </cell>
          <cell r="G421" t="str">
            <v>Forecast</v>
          </cell>
        </row>
        <row r="422">
          <cell r="B422" t="str">
            <v>OFWO</v>
          </cell>
          <cell r="C422">
            <v>7</v>
          </cell>
          <cell r="D422">
            <v>6</v>
          </cell>
          <cell r="E422" t="str">
            <v>OFWO - Sea</v>
          </cell>
          <cell r="F422" t="str">
            <v>SGN</v>
          </cell>
          <cell r="G422" t="str">
            <v>Forecast</v>
          </cell>
        </row>
        <row r="423">
          <cell r="B423" t="str">
            <v>OUTDOR</v>
          </cell>
          <cell r="C423">
            <v>0</v>
          </cell>
          <cell r="D423">
            <v>6</v>
          </cell>
          <cell r="E423" t="str">
            <v>OUTDOR - Air</v>
          </cell>
          <cell r="F423" t="str">
            <v>SGN</v>
          </cell>
          <cell r="G423" t="str">
            <v>Forecast</v>
          </cell>
        </row>
        <row r="424">
          <cell r="B424" t="str">
            <v>OUTDOR</v>
          </cell>
          <cell r="C424">
            <v>128</v>
          </cell>
          <cell r="D424">
            <v>6</v>
          </cell>
          <cell r="E424" t="str">
            <v>OUTDOR - Sea</v>
          </cell>
          <cell r="F424" t="str">
            <v>SGN</v>
          </cell>
          <cell r="G424" t="str">
            <v>Forecast</v>
          </cell>
        </row>
        <row r="425">
          <cell r="B425" t="str">
            <v>PACSUN</v>
          </cell>
          <cell r="C425">
            <v>0</v>
          </cell>
          <cell r="D425">
            <v>6</v>
          </cell>
          <cell r="E425" t="str">
            <v>PACSUN - Air</v>
          </cell>
          <cell r="F425" t="str">
            <v>SGN</v>
          </cell>
          <cell r="G425" t="str">
            <v>Forecast</v>
          </cell>
        </row>
        <row r="426">
          <cell r="B426" t="str">
            <v>PACSUN</v>
          </cell>
          <cell r="C426">
            <v>2</v>
          </cell>
          <cell r="D426">
            <v>6</v>
          </cell>
          <cell r="E426" t="str">
            <v>PACSUN - Sea</v>
          </cell>
          <cell r="F426" t="str">
            <v>SGN</v>
          </cell>
          <cell r="G426" t="str">
            <v>Forecast</v>
          </cell>
        </row>
        <row r="427">
          <cell r="B427" t="str">
            <v>RH</v>
          </cell>
          <cell r="C427">
            <v>128</v>
          </cell>
          <cell r="D427">
            <v>6</v>
          </cell>
          <cell r="E427" t="str">
            <v>RH - Sea</v>
          </cell>
          <cell r="F427" t="str">
            <v>SGN</v>
          </cell>
          <cell r="G427" t="str">
            <v>Forecast</v>
          </cell>
        </row>
        <row r="428">
          <cell r="B428" t="str">
            <v>SPST</v>
          </cell>
          <cell r="C428">
            <v>2</v>
          </cell>
          <cell r="D428">
            <v>6</v>
          </cell>
          <cell r="E428" t="str">
            <v>SPST - Sea</v>
          </cell>
          <cell r="F428" t="str">
            <v>SGN</v>
          </cell>
          <cell r="G428" t="str">
            <v>Forecast</v>
          </cell>
        </row>
        <row r="429">
          <cell r="B429" t="str">
            <v>SWOOSH</v>
          </cell>
          <cell r="C429">
            <v>24</v>
          </cell>
          <cell r="D429">
            <v>6</v>
          </cell>
          <cell r="E429" t="str">
            <v>SWOOSH - Air</v>
          </cell>
          <cell r="F429" t="str">
            <v>SGN</v>
          </cell>
          <cell r="G429" t="str">
            <v>Forecast</v>
          </cell>
        </row>
        <row r="430">
          <cell r="B430" t="str">
            <v>SWOOSH</v>
          </cell>
          <cell r="C430">
            <v>3964</v>
          </cell>
          <cell r="D430">
            <v>6</v>
          </cell>
          <cell r="E430" t="str">
            <v>SWOOSH - Sea</v>
          </cell>
          <cell r="F430" t="str">
            <v>SGN</v>
          </cell>
          <cell r="G430" t="str">
            <v>Forecast</v>
          </cell>
        </row>
        <row r="431">
          <cell r="B431" t="str">
            <v>THAS</v>
          </cell>
          <cell r="C431">
            <v>3</v>
          </cell>
          <cell r="D431">
            <v>6</v>
          </cell>
          <cell r="E431" t="str">
            <v>THAS - Sea</v>
          </cell>
          <cell r="F431" t="str">
            <v>SGN</v>
          </cell>
          <cell r="G431" t="str">
            <v>Forecast</v>
          </cell>
        </row>
        <row r="432">
          <cell r="B432" t="str">
            <v>TKMAXX</v>
          </cell>
          <cell r="C432">
            <v>205</v>
          </cell>
          <cell r="D432">
            <v>6</v>
          </cell>
          <cell r="E432" t="str">
            <v>TKMAXX - Sea</v>
          </cell>
          <cell r="F432" t="str">
            <v>SGN</v>
          </cell>
          <cell r="G432" t="str">
            <v>Forecast</v>
          </cell>
        </row>
        <row r="433">
          <cell r="B433" t="str">
            <v>UAAIR</v>
          </cell>
          <cell r="C433">
            <v>27</v>
          </cell>
          <cell r="D433">
            <v>6</v>
          </cell>
          <cell r="E433" t="str">
            <v>UAAIR - Air</v>
          </cell>
          <cell r="F433" t="str">
            <v>SGN</v>
          </cell>
          <cell r="G433" t="str">
            <v>Forecast</v>
          </cell>
        </row>
        <row r="434">
          <cell r="B434" t="str">
            <v>UAWEN</v>
          </cell>
          <cell r="C434">
            <v>0</v>
          </cell>
          <cell r="D434">
            <v>6</v>
          </cell>
          <cell r="E434" t="str">
            <v>UAWEN - Sea</v>
          </cell>
          <cell r="F434" t="str">
            <v>SGN</v>
          </cell>
          <cell r="G434" t="str">
            <v>Forecast</v>
          </cell>
        </row>
        <row r="435">
          <cell r="B435" t="str">
            <v>URBAN</v>
          </cell>
          <cell r="C435">
            <v>72</v>
          </cell>
          <cell r="D435">
            <v>6</v>
          </cell>
          <cell r="E435" t="str">
            <v>URBAN - Sea</v>
          </cell>
          <cell r="F435" t="str">
            <v>SGN</v>
          </cell>
          <cell r="G435" t="str">
            <v>Forecast</v>
          </cell>
        </row>
        <row r="436">
          <cell r="B436" t="str">
            <v>VANHA</v>
          </cell>
          <cell r="C436">
            <v>6</v>
          </cell>
          <cell r="D436">
            <v>6</v>
          </cell>
          <cell r="E436" t="str">
            <v>VANHA - Sea</v>
          </cell>
          <cell r="F436" t="str">
            <v>SGN</v>
          </cell>
          <cell r="G436" t="str">
            <v>Forecast</v>
          </cell>
        </row>
        <row r="437">
          <cell r="B437" t="str">
            <v>WARAS</v>
          </cell>
          <cell r="C437">
            <v>1</v>
          </cell>
          <cell r="D437">
            <v>6</v>
          </cell>
          <cell r="E437" t="str">
            <v>WARAS - Sea</v>
          </cell>
          <cell r="F437" t="str">
            <v>SGN</v>
          </cell>
          <cell r="G437" t="str">
            <v>Forecast</v>
          </cell>
        </row>
        <row r="438">
          <cell r="B438" t="str">
            <v>X47BL</v>
          </cell>
          <cell r="C438">
            <v>2</v>
          </cell>
          <cell r="D438">
            <v>6</v>
          </cell>
          <cell r="E438" t="str">
            <v>X47BL - Sea</v>
          </cell>
          <cell r="F438" t="str">
            <v>SGN</v>
          </cell>
          <cell r="G438" t="str">
            <v>Forecast</v>
          </cell>
        </row>
        <row r="439">
          <cell r="B439" t="str">
            <v>XKEENI</v>
          </cell>
          <cell r="C439">
            <v>0</v>
          </cell>
          <cell r="D439">
            <v>6</v>
          </cell>
          <cell r="E439" t="str">
            <v>XKEENI - Sea</v>
          </cell>
          <cell r="F439" t="str">
            <v>SGN</v>
          </cell>
          <cell r="G439" t="str">
            <v>Forecast</v>
          </cell>
        </row>
        <row r="440">
          <cell r="B440" t="str">
            <v>XPETS</v>
          </cell>
          <cell r="C440">
            <v>4</v>
          </cell>
          <cell r="D440">
            <v>6</v>
          </cell>
          <cell r="E440" t="str">
            <v>XPETS - Sea</v>
          </cell>
          <cell r="F440" t="str">
            <v>SGN</v>
          </cell>
          <cell r="G440" t="str">
            <v>Forecast</v>
          </cell>
        </row>
        <row r="441">
          <cell r="B441" t="str">
            <v>XWASO</v>
          </cell>
          <cell r="C441">
            <v>1</v>
          </cell>
          <cell r="D441">
            <v>6</v>
          </cell>
          <cell r="E441" t="str">
            <v>XWASO - Sea</v>
          </cell>
          <cell r="F441" t="str">
            <v>SGN</v>
          </cell>
          <cell r="G441" t="str">
            <v>Forecast</v>
          </cell>
        </row>
        <row r="442">
          <cell r="B442" t="str">
            <v>AAFZE</v>
          </cell>
          <cell r="C442">
            <v>0</v>
          </cell>
          <cell r="D442">
            <v>7</v>
          </cell>
          <cell r="E442" t="str">
            <v>AAFZE - Air</v>
          </cell>
          <cell r="F442" t="str">
            <v>SGN</v>
          </cell>
          <cell r="G442" t="str">
            <v>Forecast</v>
          </cell>
        </row>
        <row r="443">
          <cell r="B443" t="str">
            <v>AEBV</v>
          </cell>
          <cell r="C443">
            <v>8</v>
          </cell>
          <cell r="D443">
            <v>7</v>
          </cell>
          <cell r="E443" t="str">
            <v>AEBV - Air</v>
          </cell>
          <cell r="F443" t="str">
            <v>SGN</v>
          </cell>
          <cell r="G443" t="str">
            <v>Forecast</v>
          </cell>
        </row>
        <row r="444">
          <cell r="B444" t="str">
            <v>AEBV</v>
          </cell>
          <cell r="C444">
            <v>49</v>
          </cell>
          <cell r="D444">
            <v>7</v>
          </cell>
          <cell r="E444" t="str">
            <v>AEBV - Sea</v>
          </cell>
          <cell r="F444" t="str">
            <v>SGN</v>
          </cell>
          <cell r="G444" t="str">
            <v>Forecast</v>
          </cell>
        </row>
        <row r="445">
          <cell r="B445" t="str">
            <v>AEO</v>
          </cell>
          <cell r="C445">
            <v>51</v>
          </cell>
          <cell r="D445">
            <v>7</v>
          </cell>
          <cell r="E445" t="str">
            <v>AEO - Sea</v>
          </cell>
          <cell r="F445" t="str">
            <v>SGN</v>
          </cell>
          <cell r="G445" t="str">
            <v>Forecast</v>
          </cell>
        </row>
        <row r="446">
          <cell r="B446" t="str">
            <v>AEOMEX</v>
          </cell>
          <cell r="C446">
            <v>42</v>
          </cell>
          <cell r="D446">
            <v>7</v>
          </cell>
          <cell r="E446" t="str">
            <v>AEOMEX - Sea</v>
          </cell>
          <cell r="F446" t="str">
            <v>SGN</v>
          </cell>
          <cell r="G446" t="str">
            <v>Forecast</v>
          </cell>
        </row>
        <row r="447">
          <cell r="B447" t="str">
            <v>AEOSHA</v>
          </cell>
          <cell r="C447">
            <v>0</v>
          </cell>
          <cell r="D447">
            <v>7</v>
          </cell>
          <cell r="E447" t="str">
            <v>AEOSHA - Air</v>
          </cell>
          <cell r="F447" t="str">
            <v>SGN</v>
          </cell>
          <cell r="G447" t="str">
            <v>Forecast</v>
          </cell>
        </row>
        <row r="448">
          <cell r="B448" t="str">
            <v>ALBRT</v>
          </cell>
          <cell r="C448">
            <v>2</v>
          </cell>
          <cell r="D448">
            <v>7</v>
          </cell>
          <cell r="E448" t="str">
            <v>ALBRT - Sea</v>
          </cell>
          <cell r="F448" t="str">
            <v>SGN</v>
          </cell>
          <cell r="G448" t="str">
            <v>Forecast</v>
          </cell>
        </row>
        <row r="449">
          <cell r="B449" t="str">
            <v>ARMOUR</v>
          </cell>
          <cell r="C449">
            <v>66</v>
          </cell>
          <cell r="D449">
            <v>7</v>
          </cell>
          <cell r="E449" t="str">
            <v>ARMOUR - Sea</v>
          </cell>
          <cell r="F449" t="str">
            <v>SGN</v>
          </cell>
          <cell r="G449" t="str">
            <v>Forecast</v>
          </cell>
        </row>
        <row r="450">
          <cell r="B450" t="str">
            <v>ATC</v>
          </cell>
          <cell r="C450">
            <v>4</v>
          </cell>
          <cell r="D450">
            <v>7</v>
          </cell>
          <cell r="E450" t="str">
            <v>ATC - Sea</v>
          </cell>
          <cell r="F450" t="str">
            <v>SGN</v>
          </cell>
          <cell r="G450" t="str">
            <v>Forecast</v>
          </cell>
        </row>
        <row r="451">
          <cell r="B451" t="str">
            <v>BPSH</v>
          </cell>
          <cell r="C451">
            <v>0</v>
          </cell>
          <cell r="D451">
            <v>7</v>
          </cell>
          <cell r="E451" t="str">
            <v>BPSH - Sea</v>
          </cell>
          <cell r="F451" t="str">
            <v>SGN</v>
          </cell>
          <cell r="G451" t="str">
            <v>Forecast</v>
          </cell>
        </row>
        <row r="452">
          <cell r="B452" t="str">
            <v>BPSHCA</v>
          </cell>
          <cell r="C452">
            <v>13</v>
          </cell>
          <cell r="D452">
            <v>7</v>
          </cell>
          <cell r="E452" t="str">
            <v>BPSHCA - Sea</v>
          </cell>
          <cell r="F452" t="str">
            <v>SGN</v>
          </cell>
          <cell r="G452" t="str">
            <v>Forecast</v>
          </cell>
        </row>
        <row r="453">
          <cell r="B453" t="str">
            <v>BRYLAN</v>
          </cell>
          <cell r="C453">
            <v>3</v>
          </cell>
          <cell r="D453">
            <v>7</v>
          </cell>
          <cell r="E453" t="str">
            <v>BRYLAN - Sea</v>
          </cell>
          <cell r="F453" t="str">
            <v>SGN</v>
          </cell>
          <cell r="G453" t="str">
            <v>Forecast</v>
          </cell>
        </row>
        <row r="454">
          <cell r="B454" t="str">
            <v>CKFWEU</v>
          </cell>
          <cell r="C454">
            <v>10</v>
          </cell>
          <cell r="D454">
            <v>7</v>
          </cell>
          <cell r="E454" t="str">
            <v>CKFWEU - Sea</v>
          </cell>
          <cell r="F454" t="str">
            <v>SGN</v>
          </cell>
          <cell r="G454" t="str">
            <v>Forecast</v>
          </cell>
        </row>
        <row r="455">
          <cell r="B455" t="str">
            <v>CKJEEU</v>
          </cell>
          <cell r="C455">
            <v>4</v>
          </cell>
          <cell r="D455">
            <v>7</v>
          </cell>
          <cell r="E455" t="str">
            <v>CKJEEU - Sea</v>
          </cell>
          <cell r="F455" t="str">
            <v>SGN</v>
          </cell>
          <cell r="G455" t="str">
            <v>Forecast</v>
          </cell>
        </row>
        <row r="456">
          <cell r="B456" t="str">
            <v>CKPFEU</v>
          </cell>
          <cell r="C456">
            <v>5</v>
          </cell>
          <cell r="D456">
            <v>7</v>
          </cell>
          <cell r="E456" t="str">
            <v>CKPFEU - Sea</v>
          </cell>
          <cell r="F456" t="str">
            <v>SGN</v>
          </cell>
          <cell r="G456" t="str">
            <v>Forecast</v>
          </cell>
        </row>
        <row r="457">
          <cell r="B457" t="str">
            <v>CKUNEU</v>
          </cell>
          <cell r="C457">
            <v>1</v>
          </cell>
          <cell r="D457">
            <v>7</v>
          </cell>
          <cell r="E457" t="str">
            <v>CKUNEU - Sea</v>
          </cell>
          <cell r="F457" t="str">
            <v>SGN</v>
          </cell>
          <cell r="G457" t="str">
            <v>Forecast</v>
          </cell>
        </row>
        <row r="458">
          <cell r="B458" t="str">
            <v>COLE</v>
          </cell>
          <cell r="C458">
            <v>71</v>
          </cell>
          <cell r="D458">
            <v>7</v>
          </cell>
          <cell r="E458" t="str">
            <v>COLE - Sea</v>
          </cell>
          <cell r="F458" t="str">
            <v>SGN</v>
          </cell>
          <cell r="G458" t="str">
            <v>Forecast</v>
          </cell>
        </row>
        <row r="459">
          <cell r="B459" t="str">
            <v>CONVRS</v>
          </cell>
          <cell r="C459">
            <v>9</v>
          </cell>
          <cell r="D459">
            <v>7</v>
          </cell>
          <cell r="E459" t="str">
            <v>CONVRS - Sea</v>
          </cell>
          <cell r="F459" t="str">
            <v>SGN</v>
          </cell>
          <cell r="G459" t="str">
            <v>Forecast</v>
          </cell>
        </row>
        <row r="460">
          <cell r="B460" t="str">
            <v>CPEUR</v>
          </cell>
          <cell r="C460">
            <v>1</v>
          </cell>
          <cell r="D460">
            <v>7</v>
          </cell>
          <cell r="E460" t="str">
            <v>CPEUR - Sea</v>
          </cell>
          <cell r="F460" t="str">
            <v>SGN</v>
          </cell>
          <cell r="G460" t="str">
            <v>Forecast</v>
          </cell>
        </row>
        <row r="461">
          <cell r="B461" t="str">
            <v>DEICH</v>
          </cell>
          <cell r="C461">
            <v>11</v>
          </cell>
          <cell r="D461">
            <v>7</v>
          </cell>
          <cell r="E461" t="str">
            <v>DEICH - Sea</v>
          </cell>
          <cell r="F461" t="str">
            <v>SGN</v>
          </cell>
          <cell r="G461" t="str">
            <v>Forecast</v>
          </cell>
        </row>
        <row r="462">
          <cell r="B462" t="str">
            <v>DEICUK</v>
          </cell>
          <cell r="C462">
            <v>2</v>
          </cell>
          <cell r="D462">
            <v>7</v>
          </cell>
          <cell r="E462" t="str">
            <v>DEICUK - Sea</v>
          </cell>
          <cell r="F462" t="str">
            <v>SGN</v>
          </cell>
          <cell r="G462" t="str">
            <v>Forecast</v>
          </cell>
        </row>
        <row r="463">
          <cell r="B463" t="str">
            <v>DICKS</v>
          </cell>
          <cell r="C463">
            <v>0</v>
          </cell>
          <cell r="D463">
            <v>7</v>
          </cell>
          <cell r="E463" t="str">
            <v>DICKS - Air</v>
          </cell>
          <cell r="F463" t="str">
            <v>SGN</v>
          </cell>
          <cell r="G463" t="str">
            <v>Forecast</v>
          </cell>
        </row>
        <row r="464">
          <cell r="B464" t="str">
            <v>DICKS</v>
          </cell>
          <cell r="C464">
            <v>16</v>
          </cell>
          <cell r="D464">
            <v>7</v>
          </cell>
          <cell r="E464" t="str">
            <v>DICKS - Sea</v>
          </cell>
          <cell r="F464" t="str">
            <v>SGN</v>
          </cell>
          <cell r="G464" t="str">
            <v>Forecast</v>
          </cell>
        </row>
        <row r="465">
          <cell r="B465" t="str">
            <v>EDDIEB</v>
          </cell>
          <cell r="C465">
            <v>0</v>
          </cell>
          <cell r="D465">
            <v>7</v>
          </cell>
          <cell r="E465" t="str">
            <v>EDDIEB - Air</v>
          </cell>
          <cell r="F465" t="str">
            <v>SGN</v>
          </cell>
          <cell r="G465" t="str">
            <v>Forecast</v>
          </cell>
        </row>
        <row r="466">
          <cell r="B466" t="str">
            <v>EDDIEB</v>
          </cell>
          <cell r="C466">
            <v>4</v>
          </cell>
          <cell r="D466">
            <v>7</v>
          </cell>
          <cell r="E466" t="str">
            <v>EDDIEB - Sea</v>
          </cell>
          <cell r="F466" t="str">
            <v>SGN</v>
          </cell>
          <cell r="G466" t="str">
            <v>Forecast</v>
          </cell>
        </row>
        <row r="467">
          <cell r="B467" t="str">
            <v>EMCI</v>
          </cell>
          <cell r="C467">
            <v>0</v>
          </cell>
          <cell r="D467">
            <v>7</v>
          </cell>
          <cell r="E467" t="str">
            <v>EMCI - Sea</v>
          </cell>
          <cell r="F467" t="str">
            <v>SGN</v>
          </cell>
          <cell r="G467" t="str">
            <v>Forecast</v>
          </cell>
        </row>
        <row r="468">
          <cell r="B468" t="str">
            <v>EMLUX</v>
          </cell>
          <cell r="C468">
            <v>7</v>
          </cell>
          <cell r="D468">
            <v>7</v>
          </cell>
          <cell r="E468" t="str">
            <v>EMLUX - Sea</v>
          </cell>
          <cell r="F468" t="str">
            <v>SGN</v>
          </cell>
          <cell r="G468" t="str">
            <v>Forecast</v>
          </cell>
        </row>
        <row r="469">
          <cell r="B469" t="str">
            <v>ENGRS</v>
          </cell>
          <cell r="C469">
            <v>4</v>
          </cell>
          <cell r="D469">
            <v>7</v>
          </cell>
          <cell r="E469" t="str">
            <v>ENGRS - Sea</v>
          </cell>
          <cell r="F469" t="str">
            <v>SGN</v>
          </cell>
          <cell r="G469" t="str">
            <v>Forecast</v>
          </cell>
        </row>
        <row r="470">
          <cell r="B470" t="str">
            <v>EUROM</v>
          </cell>
          <cell r="C470">
            <v>18</v>
          </cell>
          <cell r="D470">
            <v>7</v>
          </cell>
          <cell r="E470" t="str">
            <v>EUROM - Sea</v>
          </cell>
          <cell r="F470" t="str">
            <v>SGN</v>
          </cell>
          <cell r="G470" t="str">
            <v>Forecast</v>
          </cell>
        </row>
        <row r="471">
          <cell r="B471" t="str">
            <v>GAP</v>
          </cell>
          <cell r="C471">
            <v>1</v>
          </cell>
          <cell r="D471">
            <v>7</v>
          </cell>
          <cell r="E471" t="str">
            <v>GAP - Air</v>
          </cell>
          <cell r="F471" t="str">
            <v>SGN</v>
          </cell>
          <cell r="G471" t="str">
            <v>Forecast</v>
          </cell>
        </row>
        <row r="472">
          <cell r="B472" t="str">
            <v>GAP</v>
          </cell>
          <cell r="C472">
            <v>629</v>
          </cell>
          <cell r="D472">
            <v>7</v>
          </cell>
          <cell r="E472" t="str">
            <v>GAP - Sea</v>
          </cell>
          <cell r="F472" t="str">
            <v>SGN</v>
          </cell>
          <cell r="G472" t="str">
            <v>Forecast</v>
          </cell>
        </row>
        <row r="473">
          <cell r="B473" t="str">
            <v>HAGGAR</v>
          </cell>
          <cell r="C473">
            <v>6</v>
          </cell>
          <cell r="D473">
            <v>7</v>
          </cell>
          <cell r="E473" t="str">
            <v>HAGGAR - Sea</v>
          </cell>
          <cell r="F473" t="str">
            <v>SGN</v>
          </cell>
          <cell r="G473" t="str">
            <v>Forecast</v>
          </cell>
        </row>
        <row r="474">
          <cell r="B474" t="str">
            <v>IMAGE</v>
          </cell>
          <cell r="C474">
            <v>0</v>
          </cell>
          <cell r="D474">
            <v>7</v>
          </cell>
          <cell r="E474" t="str">
            <v>IMAGE - Air</v>
          </cell>
          <cell r="F474" t="str">
            <v>SGN</v>
          </cell>
          <cell r="G474" t="str">
            <v>Forecast</v>
          </cell>
        </row>
        <row r="475">
          <cell r="B475" t="str">
            <v>IMAGE</v>
          </cell>
          <cell r="C475">
            <v>2</v>
          </cell>
          <cell r="D475">
            <v>7</v>
          </cell>
          <cell r="E475" t="str">
            <v>IMAGE - Sea</v>
          </cell>
          <cell r="F475" t="str">
            <v>SGN</v>
          </cell>
          <cell r="G475" t="str">
            <v>Forecast</v>
          </cell>
        </row>
        <row r="476">
          <cell r="B476" t="str">
            <v>ITGM</v>
          </cell>
          <cell r="C476">
            <v>1</v>
          </cell>
          <cell r="D476">
            <v>7</v>
          </cell>
          <cell r="E476" t="str">
            <v>ITGM - Sea</v>
          </cell>
          <cell r="F476" t="str">
            <v>SGN</v>
          </cell>
          <cell r="G476" t="str">
            <v>Forecast</v>
          </cell>
        </row>
        <row r="477">
          <cell r="B477" t="str">
            <v>JCREW</v>
          </cell>
          <cell r="C477">
            <v>2</v>
          </cell>
          <cell r="D477">
            <v>7</v>
          </cell>
          <cell r="E477" t="str">
            <v>JCREW - Air</v>
          </cell>
          <cell r="F477" t="str">
            <v>SGN</v>
          </cell>
          <cell r="G477" t="str">
            <v>Forecast</v>
          </cell>
        </row>
        <row r="478">
          <cell r="B478" t="str">
            <v>JCREW</v>
          </cell>
          <cell r="C478">
            <v>17</v>
          </cell>
          <cell r="D478">
            <v>7</v>
          </cell>
          <cell r="E478" t="str">
            <v>JCREW - Sea</v>
          </cell>
          <cell r="F478" t="str">
            <v>SGN</v>
          </cell>
          <cell r="G478" t="str">
            <v>Forecast</v>
          </cell>
        </row>
        <row r="479">
          <cell r="B479" t="str">
            <v>KMRTFM</v>
          </cell>
          <cell r="C479">
            <v>7</v>
          </cell>
          <cell r="D479">
            <v>7</v>
          </cell>
          <cell r="E479" t="str">
            <v>KMRTFM - Sea</v>
          </cell>
          <cell r="F479" t="str">
            <v>SGN</v>
          </cell>
          <cell r="G479" t="str">
            <v>Forecast</v>
          </cell>
        </row>
        <row r="480">
          <cell r="B480" t="str">
            <v>MYSHOE</v>
          </cell>
          <cell r="C480">
            <v>2</v>
          </cell>
          <cell r="D480">
            <v>7</v>
          </cell>
          <cell r="E480" t="str">
            <v>MYSHOE - Sea</v>
          </cell>
          <cell r="F480" t="str">
            <v>SGN</v>
          </cell>
          <cell r="G480" t="str">
            <v>Forecast</v>
          </cell>
        </row>
        <row r="481">
          <cell r="B481" t="str">
            <v>NBAL</v>
          </cell>
          <cell r="C481">
            <v>34</v>
          </cell>
          <cell r="D481">
            <v>7</v>
          </cell>
          <cell r="E481" t="str">
            <v>NBAL - Air</v>
          </cell>
          <cell r="F481" t="str">
            <v>SGN</v>
          </cell>
          <cell r="G481" t="str">
            <v>Forecast</v>
          </cell>
        </row>
        <row r="482">
          <cell r="B482" t="str">
            <v>NBAL</v>
          </cell>
          <cell r="C482">
            <v>135</v>
          </cell>
          <cell r="D482">
            <v>7</v>
          </cell>
          <cell r="E482" t="str">
            <v>NBAL - Sea</v>
          </cell>
          <cell r="F482" t="str">
            <v>SGN</v>
          </cell>
          <cell r="G482" t="str">
            <v>Forecast</v>
          </cell>
        </row>
        <row r="483">
          <cell r="B483" t="str">
            <v>NBC</v>
          </cell>
          <cell r="C483">
            <v>52</v>
          </cell>
          <cell r="D483">
            <v>7</v>
          </cell>
          <cell r="E483" t="str">
            <v>NBC - Sea</v>
          </cell>
          <cell r="F483" t="str">
            <v>SGN</v>
          </cell>
          <cell r="G483" t="str">
            <v>Forecast</v>
          </cell>
        </row>
        <row r="484">
          <cell r="B484" t="str">
            <v>OBIPOL</v>
          </cell>
          <cell r="C484">
            <v>4</v>
          </cell>
          <cell r="D484">
            <v>7</v>
          </cell>
          <cell r="E484" t="str">
            <v>OBIPOL - Sea</v>
          </cell>
          <cell r="F484" t="str">
            <v>SGN</v>
          </cell>
          <cell r="G484" t="str">
            <v>Forecast</v>
          </cell>
        </row>
        <row r="485">
          <cell r="B485" t="str">
            <v>OBIRUS</v>
          </cell>
          <cell r="C485">
            <v>1</v>
          </cell>
          <cell r="D485">
            <v>7</v>
          </cell>
          <cell r="E485" t="str">
            <v>OBIRUS - Sea</v>
          </cell>
          <cell r="F485" t="str">
            <v>SGN</v>
          </cell>
          <cell r="G485" t="str">
            <v>Forecast</v>
          </cell>
        </row>
        <row r="486">
          <cell r="B486" t="str">
            <v>OFWO</v>
          </cell>
          <cell r="C486">
            <v>4</v>
          </cell>
          <cell r="D486">
            <v>7</v>
          </cell>
          <cell r="E486" t="str">
            <v>OFWO - Sea</v>
          </cell>
          <cell r="F486" t="str">
            <v>SGN</v>
          </cell>
          <cell r="G486" t="str">
            <v>Forecast</v>
          </cell>
        </row>
        <row r="487">
          <cell r="B487" t="str">
            <v>OUTDOR</v>
          </cell>
          <cell r="C487">
            <v>8</v>
          </cell>
          <cell r="D487">
            <v>7</v>
          </cell>
          <cell r="E487" t="str">
            <v>OUTDOR - Air</v>
          </cell>
          <cell r="F487" t="str">
            <v>SGN</v>
          </cell>
          <cell r="G487" t="str">
            <v>Forecast</v>
          </cell>
        </row>
        <row r="488">
          <cell r="B488" t="str">
            <v>OUTDOR</v>
          </cell>
          <cell r="C488">
            <v>83</v>
          </cell>
          <cell r="D488">
            <v>7</v>
          </cell>
          <cell r="E488" t="str">
            <v>OUTDOR - Sea</v>
          </cell>
          <cell r="F488" t="str">
            <v>SGN</v>
          </cell>
          <cell r="G488" t="str">
            <v>Forecast</v>
          </cell>
        </row>
        <row r="489">
          <cell r="B489" t="str">
            <v>PACSUN</v>
          </cell>
          <cell r="C489">
            <v>1</v>
          </cell>
          <cell r="D489">
            <v>7</v>
          </cell>
          <cell r="E489" t="str">
            <v>PACSUN - Air</v>
          </cell>
          <cell r="F489" t="str">
            <v>SGN</v>
          </cell>
          <cell r="G489" t="str">
            <v>Forecast</v>
          </cell>
        </row>
        <row r="490">
          <cell r="B490" t="str">
            <v>PACSUN</v>
          </cell>
          <cell r="C490">
            <v>25</v>
          </cell>
          <cell r="D490">
            <v>7</v>
          </cell>
          <cell r="E490" t="str">
            <v>PACSUN - Sea</v>
          </cell>
          <cell r="F490" t="str">
            <v>SGN</v>
          </cell>
          <cell r="G490" t="str">
            <v>Forecast</v>
          </cell>
        </row>
        <row r="491">
          <cell r="B491" t="str">
            <v>PVHJA</v>
          </cell>
          <cell r="C491">
            <v>0</v>
          </cell>
          <cell r="D491">
            <v>7</v>
          </cell>
          <cell r="E491" t="str">
            <v>PVHJA - Air</v>
          </cell>
          <cell r="F491" t="str">
            <v>SGN</v>
          </cell>
          <cell r="G491" t="str">
            <v>Forecast</v>
          </cell>
        </row>
        <row r="492">
          <cell r="B492" t="str">
            <v>PVHJA</v>
          </cell>
          <cell r="C492">
            <v>1</v>
          </cell>
          <cell r="D492">
            <v>7</v>
          </cell>
          <cell r="E492" t="str">
            <v>PVHJA - Sea</v>
          </cell>
          <cell r="F492" t="str">
            <v>SGN</v>
          </cell>
          <cell r="G492" t="str">
            <v>Forecast</v>
          </cell>
        </row>
        <row r="493">
          <cell r="B493" t="str">
            <v>RH</v>
          </cell>
          <cell r="C493">
            <v>124</v>
          </cell>
          <cell r="D493">
            <v>7</v>
          </cell>
          <cell r="E493" t="str">
            <v>RH - Sea</v>
          </cell>
          <cell r="F493" t="str">
            <v>SGN</v>
          </cell>
          <cell r="G493" t="str">
            <v>Forecast</v>
          </cell>
        </row>
        <row r="494">
          <cell r="B494" t="str">
            <v>RPCI</v>
          </cell>
          <cell r="C494">
            <v>3</v>
          </cell>
          <cell r="D494">
            <v>7</v>
          </cell>
          <cell r="E494" t="str">
            <v>RPCI - Sea</v>
          </cell>
          <cell r="F494" t="str">
            <v>SGN</v>
          </cell>
          <cell r="G494" t="str">
            <v>Forecast</v>
          </cell>
        </row>
        <row r="495">
          <cell r="B495" t="str">
            <v>SWOOSH</v>
          </cell>
          <cell r="C495">
            <v>19</v>
          </cell>
          <cell r="D495">
            <v>7</v>
          </cell>
          <cell r="E495" t="str">
            <v>SWOOSH - Air</v>
          </cell>
          <cell r="F495" t="str">
            <v>SGN</v>
          </cell>
          <cell r="G495" t="str">
            <v>Forecast</v>
          </cell>
        </row>
        <row r="496">
          <cell r="B496" t="str">
            <v>SWOOSH</v>
          </cell>
          <cell r="C496">
            <v>3976</v>
          </cell>
          <cell r="D496">
            <v>7</v>
          </cell>
          <cell r="E496" t="str">
            <v>SWOOSH - Sea</v>
          </cell>
          <cell r="F496" t="str">
            <v>SGN</v>
          </cell>
          <cell r="G496" t="str">
            <v>Forecast</v>
          </cell>
        </row>
        <row r="497">
          <cell r="B497" t="str">
            <v>THAS</v>
          </cell>
          <cell r="C497">
            <v>0</v>
          </cell>
          <cell r="D497">
            <v>7</v>
          </cell>
          <cell r="E497" t="str">
            <v>THAS - Sea</v>
          </cell>
          <cell r="F497" t="str">
            <v>SGN</v>
          </cell>
          <cell r="G497" t="str">
            <v>Forecast</v>
          </cell>
        </row>
        <row r="498">
          <cell r="B498" t="str">
            <v>TKMAXX</v>
          </cell>
          <cell r="C498">
            <v>53</v>
          </cell>
          <cell r="D498">
            <v>7</v>
          </cell>
          <cell r="E498" t="str">
            <v>TKMAXX - Sea</v>
          </cell>
          <cell r="F498" t="str">
            <v>SGN</v>
          </cell>
          <cell r="G498" t="str">
            <v>Forecast</v>
          </cell>
        </row>
        <row r="499">
          <cell r="B499" t="str">
            <v>TOMBOD</v>
          </cell>
          <cell r="C499">
            <v>0</v>
          </cell>
          <cell r="D499">
            <v>7</v>
          </cell>
          <cell r="E499" t="str">
            <v>TOMBOD - Sea</v>
          </cell>
          <cell r="F499" t="str">
            <v>SGN</v>
          </cell>
          <cell r="G499" t="str">
            <v>Forecast</v>
          </cell>
        </row>
        <row r="500">
          <cell r="B500" t="str">
            <v>TOMCEU</v>
          </cell>
          <cell r="C500">
            <v>1</v>
          </cell>
          <cell r="D500">
            <v>7</v>
          </cell>
          <cell r="E500" t="str">
            <v>TOMCEU - Sea</v>
          </cell>
          <cell r="F500" t="str">
            <v>SGN</v>
          </cell>
          <cell r="G500" t="str">
            <v>Forecast</v>
          </cell>
        </row>
        <row r="501">
          <cell r="B501" t="str">
            <v>TOMFTW</v>
          </cell>
          <cell r="C501">
            <v>22</v>
          </cell>
          <cell r="D501">
            <v>7</v>
          </cell>
          <cell r="E501" t="str">
            <v>TOMFTW - Sea</v>
          </cell>
          <cell r="F501" t="str">
            <v>SGN</v>
          </cell>
          <cell r="G501" t="str">
            <v>Forecast</v>
          </cell>
        </row>
        <row r="502">
          <cell r="B502" t="str">
            <v>TOMHAN</v>
          </cell>
          <cell r="C502">
            <v>0</v>
          </cell>
          <cell r="D502">
            <v>7</v>
          </cell>
          <cell r="E502" t="str">
            <v>TOMHAN - Sea</v>
          </cell>
          <cell r="F502" t="str">
            <v>SGN</v>
          </cell>
          <cell r="G502" t="str">
            <v>Forecast</v>
          </cell>
        </row>
        <row r="503">
          <cell r="B503" t="str">
            <v>TOMJEU</v>
          </cell>
          <cell r="C503">
            <v>2</v>
          </cell>
          <cell r="D503">
            <v>7</v>
          </cell>
          <cell r="E503" t="str">
            <v>TOMJEU - Sea</v>
          </cell>
          <cell r="F503" t="str">
            <v>SGN</v>
          </cell>
          <cell r="G503" t="str">
            <v>Forecast</v>
          </cell>
        </row>
        <row r="504">
          <cell r="B504" t="str">
            <v>TRUINT</v>
          </cell>
          <cell r="C504">
            <v>3</v>
          </cell>
          <cell r="D504">
            <v>7</v>
          </cell>
          <cell r="E504" t="str">
            <v>TRUINT - Sea</v>
          </cell>
          <cell r="F504" t="str">
            <v>SGN</v>
          </cell>
          <cell r="G504" t="str">
            <v>Forecast</v>
          </cell>
        </row>
        <row r="505">
          <cell r="B505" t="str">
            <v>UAAIR</v>
          </cell>
          <cell r="C505">
            <v>43</v>
          </cell>
          <cell r="D505">
            <v>7</v>
          </cell>
          <cell r="E505" t="str">
            <v>UAAIR - Air</v>
          </cell>
          <cell r="F505" t="str">
            <v>SGN</v>
          </cell>
          <cell r="G505" t="str">
            <v>Forecast</v>
          </cell>
        </row>
        <row r="506">
          <cell r="B506" t="str">
            <v>URBAN</v>
          </cell>
          <cell r="C506">
            <v>37</v>
          </cell>
          <cell r="D506">
            <v>7</v>
          </cell>
          <cell r="E506" t="str">
            <v>URBAN - Sea</v>
          </cell>
          <cell r="F506" t="str">
            <v>SGN</v>
          </cell>
          <cell r="G506" t="str">
            <v>Forecast</v>
          </cell>
        </row>
        <row r="507">
          <cell r="B507" t="str">
            <v>WARAS</v>
          </cell>
          <cell r="C507">
            <v>19</v>
          </cell>
          <cell r="D507">
            <v>7</v>
          </cell>
          <cell r="E507" t="str">
            <v>WARAS - Sea</v>
          </cell>
          <cell r="F507" t="str">
            <v>SGN</v>
          </cell>
          <cell r="G507" t="str">
            <v>Forecast</v>
          </cell>
        </row>
        <row r="508">
          <cell r="B508" t="str">
            <v>WARMEX</v>
          </cell>
          <cell r="C508">
            <v>26</v>
          </cell>
          <cell r="D508">
            <v>7</v>
          </cell>
          <cell r="E508" t="str">
            <v>WARMEX - Sea</v>
          </cell>
          <cell r="F508" t="str">
            <v>SGN</v>
          </cell>
          <cell r="G508" t="str">
            <v>Forecast</v>
          </cell>
        </row>
        <row r="509">
          <cell r="B509" t="str">
            <v>XGPWH</v>
          </cell>
          <cell r="C509">
            <v>1</v>
          </cell>
          <cell r="D509">
            <v>7</v>
          </cell>
          <cell r="E509" t="str">
            <v>XGPWH - Sea</v>
          </cell>
          <cell r="F509" t="str">
            <v>SGN</v>
          </cell>
          <cell r="G509" t="str">
            <v>Forecast</v>
          </cell>
        </row>
        <row r="510">
          <cell r="B510" t="str">
            <v>XWASO</v>
          </cell>
          <cell r="C510">
            <v>1</v>
          </cell>
          <cell r="D510">
            <v>7</v>
          </cell>
          <cell r="E510" t="str">
            <v>XWASO - Air</v>
          </cell>
          <cell r="F510" t="str">
            <v>SGN</v>
          </cell>
          <cell r="G510" t="str">
            <v>Forecast</v>
          </cell>
        </row>
        <row r="511">
          <cell r="B511" t="str">
            <v>AAFZE</v>
          </cell>
          <cell r="C511">
            <v>0</v>
          </cell>
          <cell r="D511">
            <v>8</v>
          </cell>
          <cell r="E511" t="str">
            <v>AAFZE - Air</v>
          </cell>
          <cell r="F511" t="str">
            <v>SGN</v>
          </cell>
          <cell r="G511" t="str">
            <v>Forecast</v>
          </cell>
        </row>
        <row r="512">
          <cell r="B512" t="str">
            <v>AEBV</v>
          </cell>
          <cell r="C512">
            <v>11</v>
          </cell>
          <cell r="D512">
            <v>8</v>
          </cell>
          <cell r="E512" t="str">
            <v>AEBV - Air</v>
          </cell>
          <cell r="F512" t="str">
            <v>SGN</v>
          </cell>
          <cell r="G512" t="str">
            <v>Forecast</v>
          </cell>
        </row>
        <row r="513">
          <cell r="B513" t="str">
            <v>AEBV</v>
          </cell>
          <cell r="C513">
            <v>6</v>
          </cell>
          <cell r="D513">
            <v>8</v>
          </cell>
          <cell r="E513" t="str">
            <v>AEBV - Sea</v>
          </cell>
          <cell r="F513" t="str">
            <v>SGN</v>
          </cell>
          <cell r="G513" t="str">
            <v>Forecast</v>
          </cell>
        </row>
        <row r="514">
          <cell r="B514" t="str">
            <v>AEOMIX</v>
          </cell>
          <cell r="C514">
            <v>287</v>
          </cell>
          <cell r="D514">
            <v>8</v>
          </cell>
          <cell r="E514" t="str">
            <v>AEOMIX - Sea</v>
          </cell>
          <cell r="F514" t="str">
            <v>SGN</v>
          </cell>
          <cell r="G514" t="str">
            <v>Forecast</v>
          </cell>
        </row>
        <row r="515">
          <cell r="B515" t="str">
            <v>AEOSHA</v>
          </cell>
          <cell r="C515">
            <v>0</v>
          </cell>
          <cell r="D515">
            <v>8</v>
          </cell>
          <cell r="E515" t="str">
            <v>AEOSHA - Air</v>
          </cell>
          <cell r="F515" t="str">
            <v>SGN</v>
          </cell>
          <cell r="G515" t="str">
            <v>Forecast</v>
          </cell>
        </row>
        <row r="516">
          <cell r="B516" t="str">
            <v>ALBRT</v>
          </cell>
          <cell r="C516">
            <v>0</v>
          </cell>
          <cell r="D516">
            <v>8</v>
          </cell>
          <cell r="E516" t="str">
            <v>ALBRT - Sea</v>
          </cell>
          <cell r="F516" t="str">
            <v>SGN</v>
          </cell>
          <cell r="G516" t="str">
            <v>Forecast</v>
          </cell>
        </row>
        <row r="517">
          <cell r="B517" t="str">
            <v>ALLB</v>
          </cell>
          <cell r="C517">
            <v>1</v>
          </cell>
          <cell r="D517">
            <v>8</v>
          </cell>
          <cell r="E517" t="str">
            <v>ALLB - Sea</v>
          </cell>
          <cell r="F517" t="str">
            <v>SGN</v>
          </cell>
          <cell r="G517" t="str">
            <v>Forecast</v>
          </cell>
        </row>
        <row r="518">
          <cell r="B518" t="str">
            <v>ARMOUR</v>
          </cell>
          <cell r="C518">
            <v>224</v>
          </cell>
          <cell r="D518">
            <v>8</v>
          </cell>
          <cell r="E518" t="str">
            <v>ARMOUR - Sea</v>
          </cell>
          <cell r="F518" t="str">
            <v>SGN</v>
          </cell>
          <cell r="G518" t="str">
            <v>Forecast</v>
          </cell>
        </row>
        <row r="519">
          <cell r="B519" t="str">
            <v>ATC</v>
          </cell>
          <cell r="C519">
            <v>18</v>
          </cell>
          <cell r="D519">
            <v>8</v>
          </cell>
          <cell r="E519" t="str">
            <v>ATC - Sea</v>
          </cell>
          <cell r="F519" t="str">
            <v>SGN</v>
          </cell>
          <cell r="G519" t="str">
            <v>Forecast</v>
          </cell>
        </row>
        <row r="520">
          <cell r="B520" t="str">
            <v>BELL</v>
          </cell>
          <cell r="C520">
            <v>3</v>
          </cell>
          <cell r="D520">
            <v>8</v>
          </cell>
          <cell r="E520" t="str">
            <v>BELL - Sea</v>
          </cell>
          <cell r="F520" t="str">
            <v>SGN</v>
          </cell>
          <cell r="G520" t="str">
            <v>Forecast</v>
          </cell>
        </row>
        <row r="521">
          <cell r="B521" t="str">
            <v>BOSE</v>
          </cell>
          <cell r="C521">
            <v>3</v>
          </cell>
          <cell r="D521">
            <v>8</v>
          </cell>
          <cell r="E521" t="str">
            <v>BOSE - Sea</v>
          </cell>
          <cell r="F521" t="str">
            <v>SGN</v>
          </cell>
          <cell r="G521" t="str">
            <v>Forecast</v>
          </cell>
        </row>
        <row r="522">
          <cell r="B522" t="str">
            <v>BPSHCA</v>
          </cell>
          <cell r="C522">
            <v>2</v>
          </cell>
          <cell r="D522">
            <v>8</v>
          </cell>
          <cell r="E522" t="str">
            <v>BPSHCA - Sea</v>
          </cell>
          <cell r="F522" t="str">
            <v>SGN</v>
          </cell>
          <cell r="G522" t="str">
            <v>Forecast</v>
          </cell>
        </row>
        <row r="523">
          <cell r="B523" t="str">
            <v>CKFWEU</v>
          </cell>
          <cell r="C523">
            <v>2</v>
          </cell>
          <cell r="D523">
            <v>8</v>
          </cell>
          <cell r="E523" t="str">
            <v>CKFWEU - Sea</v>
          </cell>
          <cell r="F523" t="str">
            <v>SGN</v>
          </cell>
          <cell r="G523" t="str">
            <v>Forecast</v>
          </cell>
        </row>
        <row r="524">
          <cell r="B524" t="str">
            <v>CKJEEU</v>
          </cell>
          <cell r="C524">
            <v>1</v>
          </cell>
          <cell r="D524">
            <v>8</v>
          </cell>
          <cell r="E524" t="str">
            <v>CKJEEU - Sea</v>
          </cell>
          <cell r="F524" t="str">
            <v>SGN</v>
          </cell>
          <cell r="G524" t="str">
            <v>Forecast</v>
          </cell>
        </row>
        <row r="525">
          <cell r="B525" t="str">
            <v>COLE</v>
          </cell>
          <cell r="C525">
            <v>113</v>
          </cell>
          <cell r="D525">
            <v>8</v>
          </cell>
          <cell r="E525" t="str">
            <v>COLE - Sea</v>
          </cell>
          <cell r="F525" t="str">
            <v>SGN</v>
          </cell>
          <cell r="G525" t="str">
            <v>Forecast</v>
          </cell>
        </row>
        <row r="526">
          <cell r="B526" t="str">
            <v>CONVRS</v>
          </cell>
          <cell r="C526">
            <v>65</v>
          </cell>
          <cell r="D526">
            <v>8</v>
          </cell>
          <cell r="E526" t="str">
            <v>CONVRS - Sea</v>
          </cell>
          <cell r="F526" t="str">
            <v>SGN</v>
          </cell>
          <cell r="G526" t="str">
            <v>Forecast</v>
          </cell>
        </row>
        <row r="527">
          <cell r="B527" t="str">
            <v>DEICH</v>
          </cell>
          <cell r="C527">
            <v>22</v>
          </cell>
          <cell r="D527">
            <v>8</v>
          </cell>
          <cell r="E527" t="str">
            <v>DEICH - Sea</v>
          </cell>
          <cell r="F527" t="str">
            <v>SGN</v>
          </cell>
          <cell r="G527" t="str">
            <v>Forecast</v>
          </cell>
        </row>
        <row r="528">
          <cell r="B528" t="str">
            <v>DICKS</v>
          </cell>
          <cell r="C528">
            <v>1</v>
          </cell>
          <cell r="D528">
            <v>8</v>
          </cell>
          <cell r="E528" t="str">
            <v>DICKS - Air</v>
          </cell>
          <cell r="F528" t="str">
            <v>SGN</v>
          </cell>
          <cell r="G528" t="str">
            <v>Forecast</v>
          </cell>
        </row>
        <row r="529">
          <cell r="B529" t="str">
            <v>DICKS</v>
          </cell>
          <cell r="C529">
            <v>56</v>
          </cell>
          <cell r="D529">
            <v>8</v>
          </cell>
          <cell r="E529" t="str">
            <v>DICKS - Sea</v>
          </cell>
          <cell r="F529" t="str">
            <v>SGN</v>
          </cell>
          <cell r="G529" t="str">
            <v>Forecast</v>
          </cell>
        </row>
        <row r="530">
          <cell r="B530" t="str">
            <v>DORM</v>
          </cell>
          <cell r="C530">
            <v>1</v>
          </cell>
          <cell r="D530">
            <v>8</v>
          </cell>
          <cell r="E530" t="str">
            <v>DORM - Sea</v>
          </cell>
          <cell r="F530" t="str">
            <v>SGN</v>
          </cell>
          <cell r="G530" t="str">
            <v>Forecast</v>
          </cell>
        </row>
        <row r="531">
          <cell r="B531" t="str">
            <v>EMLUX</v>
          </cell>
          <cell r="C531">
            <v>17</v>
          </cell>
          <cell r="D531">
            <v>8</v>
          </cell>
          <cell r="E531" t="str">
            <v>EMLUX - Sea</v>
          </cell>
          <cell r="F531" t="str">
            <v>SGN</v>
          </cell>
          <cell r="G531" t="str">
            <v>Forecast</v>
          </cell>
        </row>
        <row r="532">
          <cell r="B532" t="str">
            <v>EUROM</v>
          </cell>
          <cell r="C532">
            <v>8</v>
          </cell>
          <cell r="D532">
            <v>8</v>
          </cell>
          <cell r="E532" t="str">
            <v>EUROM - Sea</v>
          </cell>
          <cell r="F532" t="str">
            <v>SGN</v>
          </cell>
          <cell r="G532" t="str">
            <v>Forecast</v>
          </cell>
        </row>
        <row r="533">
          <cell r="B533" t="str">
            <v>FOOTRT</v>
          </cell>
          <cell r="C533">
            <v>0</v>
          </cell>
          <cell r="D533">
            <v>8</v>
          </cell>
          <cell r="E533" t="str">
            <v>FOOTRT - Sea</v>
          </cell>
          <cell r="F533" t="str">
            <v>SGN</v>
          </cell>
          <cell r="G533" t="str">
            <v>Forecast</v>
          </cell>
        </row>
        <row r="534">
          <cell r="B534" t="str">
            <v>GAP</v>
          </cell>
          <cell r="C534">
            <v>10</v>
          </cell>
          <cell r="D534">
            <v>8</v>
          </cell>
          <cell r="E534" t="str">
            <v>GAP - Air</v>
          </cell>
          <cell r="F534" t="str">
            <v>SGN</v>
          </cell>
          <cell r="G534" t="str">
            <v>Forecast</v>
          </cell>
        </row>
        <row r="535">
          <cell r="B535" t="str">
            <v>GAP</v>
          </cell>
          <cell r="C535">
            <v>992</v>
          </cell>
          <cell r="D535">
            <v>8</v>
          </cell>
          <cell r="E535" t="str">
            <v>GAP - Sea</v>
          </cell>
          <cell r="F535" t="str">
            <v>SGN</v>
          </cell>
          <cell r="G535" t="str">
            <v>Forecast</v>
          </cell>
        </row>
        <row r="536">
          <cell r="B536" t="str">
            <v>GUITCN</v>
          </cell>
          <cell r="C536">
            <v>2</v>
          </cell>
          <cell r="D536">
            <v>8</v>
          </cell>
          <cell r="E536" t="str">
            <v>GUITCN - Sea</v>
          </cell>
          <cell r="F536" t="str">
            <v>SGN</v>
          </cell>
          <cell r="G536" t="str">
            <v>Forecast</v>
          </cell>
        </row>
        <row r="537">
          <cell r="B537" t="str">
            <v>HAGGAR</v>
          </cell>
          <cell r="C537">
            <v>10</v>
          </cell>
          <cell r="D537">
            <v>8</v>
          </cell>
          <cell r="E537" t="str">
            <v>HAGGAR - Sea</v>
          </cell>
          <cell r="F537" t="str">
            <v>SGN</v>
          </cell>
          <cell r="G537" t="str">
            <v>Forecast</v>
          </cell>
        </row>
        <row r="538">
          <cell r="B538" t="str">
            <v>HBIRAW</v>
          </cell>
          <cell r="C538">
            <v>3</v>
          </cell>
          <cell r="D538">
            <v>8</v>
          </cell>
          <cell r="E538" t="str">
            <v>HBIRAW - Sea</v>
          </cell>
          <cell r="F538" t="str">
            <v>SGN</v>
          </cell>
          <cell r="G538" t="str">
            <v>Forecast</v>
          </cell>
        </row>
        <row r="539">
          <cell r="B539" t="str">
            <v>IMAGE</v>
          </cell>
          <cell r="C539">
            <v>2</v>
          </cell>
          <cell r="D539">
            <v>8</v>
          </cell>
          <cell r="E539" t="str">
            <v>IMAGE - Sea</v>
          </cell>
          <cell r="F539" t="str">
            <v>SGN</v>
          </cell>
          <cell r="G539" t="str">
            <v>Forecast</v>
          </cell>
        </row>
        <row r="540">
          <cell r="B540" t="str">
            <v>JCREW</v>
          </cell>
          <cell r="C540">
            <v>11</v>
          </cell>
          <cell r="D540">
            <v>8</v>
          </cell>
          <cell r="E540" t="str">
            <v>JCREW - Air</v>
          </cell>
          <cell r="F540" t="str">
            <v>SGN</v>
          </cell>
          <cell r="G540" t="str">
            <v>Forecast</v>
          </cell>
        </row>
        <row r="541">
          <cell r="B541" t="str">
            <v>KMRTFM</v>
          </cell>
          <cell r="C541">
            <v>36</v>
          </cell>
          <cell r="D541">
            <v>8</v>
          </cell>
          <cell r="E541" t="str">
            <v>KMRTFM - Sea</v>
          </cell>
          <cell r="F541" t="str">
            <v>SGN</v>
          </cell>
          <cell r="G541" t="str">
            <v>Forecast</v>
          </cell>
        </row>
        <row r="542">
          <cell r="B542" t="str">
            <v>MKI</v>
          </cell>
          <cell r="C542">
            <v>3</v>
          </cell>
          <cell r="D542">
            <v>8</v>
          </cell>
          <cell r="E542" t="str">
            <v>MKI - Sea</v>
          </cell>
          <cell r="F542" t="str">
            <v>SGN</v>
          </cell>
          <cell r="G542" t="str">
            <v>Forecast</v>
          </cell>
        </row>
        <row r="543">
          <cell r="B543" t="str">
            <v>NBAL</v>
          </cell>
          <cell r="C543">
            <v>21</v>
          </cell>
          <cell r="D543">
            <v>8</v>
          </cell>
          <cell r="E543" t="str">
            <v>NBAL - Air</v>
          </cell>
          <cell r="F543" t="str">
            <v>SGN</v>
          </cell>
          <cell r="G543" t="str">
            <v>Forecast</v>
          </cell>
        </row>
        <row r="544">
          <cell r="B544" t="str">
            <v>NBAL</v>
          </cell>
          <cell r="C544">
            <v>283</v>
          </cell>
          <cell r="D544">
            <v>8</v>
          </cell>
          <cell r="E544" t="str">
            <v>NBAL - Sea</v>
          </cell>
          <cell r="F544" t="str">
            <v>SGN</v>
          </cell>
          <cell r="G544" t="str">
            <v>Forecast</v>
          </cell>
        </row>
        <row r="545">
          <cell r="B545" t="str">
            <v>NBC</v>
          </cell>
          <cell r="C545">
            <v>44</v>
          </cell>
          <cell r="D545">
            <v>8</v>
          </cell>
          <cell r="E545" t="str">
            <v>NBC - Sea</v>
          </cell>
          <cell r="F545" t="str">
            <v>SGN</v>
          </cell>
          <cell r="G545" t="str">
            <v>Forecast</v>
          </cell>
        </row>
        <row r="546">
          <cell r="B546" t="str">
            <v>NBMY</v>
          </cell>
          <cell r="C546">
            <v>6</v>
          </cell>
          <cell r="D546">
            <v>8</v>
          </cell>
          <cell r="E546" t="str">
            <v>NBMY - Sea</v>
          </cell>
          <cell r="F546" t="str">
            <v>SGN</v>
          </cell>
          <cell r="G546" t="str">
            <v>Forecast</v>
          </cell>
        </row>
        <row r="547">
          <cell r="B547" t="str">
            <v>NBSG</v>
          </cell>
          <cell r="C547">
            <v>30</v>
          </cell>
          <cell r="D547">
            <v>8</v>
          </cell>
          <cell r="E547" t="str">
            <v>NBSG - Sea</v>
          </cell>
          <cell r="F547" t="str">
            <v>SGN</v>
          </cell>
          <cell r="G547" t="str">
            <v>Forecast</v>
          </cell>
        </row>
        <row r="548">
          <cell r="B548" t="str">
            <v>OBIPOL</v>
          </cell>
          <cell r="C548">
            <v>2</v>
          </cell>
          <cell r="D548">
            <v>8</v>
          </cell>
          <cell r="E548" t="str">
            <v>OBIPOL - Sea</v>
          </cell>
          <cell r="F548" t="str">
            <v>SGN</v>
          </cell>
          <cell r="G548" t="str">
            <v>Forecast</v>
          </cell>
        </row>
        <row r="549">
          <cell r="B549" t="str">
            <v>OBIRUS</v>
          </cell>
          <cell r="C549">
            <v>2</v>
          </cell>
          <cell r="D549">
            <v>8</v>
          </cell>
          <cell r="E549" t="str">
            <v>OBIRUS - Sea</v>
          </cell>
          <cell r="F549" t="str">
            <v>SGN</v>
          </cell>
          <cell r="G549" t="str">
            <v>Forecast</v>
          </cell>
        </row>
        <row r="550">
          <cell r="B550" t="str">
            <v>OUTDOR</v>
          </cell>
          <cell r="C550">
            <v>1</v>
          </cell>
          <cell r="D550">
            <v>8</v>
          </cell>
          <cell r="E550" t="str">
            <v>OUTDOR - Air</v>
          </cell>
          <cell r="F550" t="str">
            <v>SGN</v>
          </cell>
          <cell r="G550" t="str">
            <v>Forecast</v>
          </cell>
        </row>
        <row r="551">
          <cell r="B551" t="str">
            <v>OUTDOR</v>
          </cell>
          <cell r="C551">
            <v>240</v>
          </cell>
          <cell r="D551">
            <v>8</v>
          </cell>
          <cell r="E551" t="str">
            <v>OUTDOR - Sea</v>
          </cell>
          <cell r="F551" t="str">
            <v>SGN</v>
          </cell>
          <cell r="G551" t="str">
            <v>Forecast</v>
          </cell>
        </row>
        <row r="552">
          <cell r="B552" t="str">
            <v>PACSUN</v>
          </cell>
          <cell r="C552">
            <v>1</v>
          </cell>
          <cell r="D552">
            <v>8</v>
          </cell>
          <cell r="E552" t="str">
            <v>PACSUN - Air</v>
          </cell>
          <cell r="F552" t="str">
            <v>SGN</v>
          </cell>
          <cell r="G552" t="str">
            <v>Forecast</v>
          </cell>
        </row>
        <row r="553">
          <cell r="B553" t="str">
            <v>PACSUN</v>
          </cell>
          <cell r="C553">
            <v>1</v>
          </cell>
          <cell r="D553">
            <v>8</v>
          </cell>
          <cell r="E553" t="str">
            <v>PACSUN - Sea</v>
          </cell>
          <cell r="F553" t="str">
            <v>SGN</v>
          </cell>
          <cell r="G553" t="str">
            <v>Forecast</v>
          </cell>
        </row>
        <row r="554">
          <cell r="B554" t="str">
            <v>PVHJA</v>
          </cell>
          <cell r="C554">
            <v>1</v>
          </cell>
          <cell r="D554">
            <v>8</v>
          </cell>
          <cell r="E554" t="str">
            <v>PVHJA - Sea</v>
          </cell>
          <cell r="F554" t="str">
            <v>SGN</v>
          </cell>
          <cell r="G554" t="str">
            <v>Forecast</v>
          </cell>
        </row>
        <row r="555">
          <cell r="B555" t="str">
            <v>RH</v>
          </cell>
          <cell r="C555">
            <v>184</v>
          </cell>
          <cell r="D555">
            <v>8</v>
          </cell>
          <cell r="E555" t="str">
            <v>RH - Sea</v>
          </cell>
          <cell r="F555" t="str">
            <v>SGN</v>
          </cell>
          <cell r="G555" t="str">
            <v>Forecast</v>
          </cell>
        </row>
        <row r="556">
          <cell r="B556" t="str">
            <v>SWOOSH</v>
          </cell>
          <cell r="C556">
            <v>127</v>
          </cell>
          <cell r="D556">
            <v>8</v>
          </cell>
          <cell r="E556" t="str">
            <v>SWOOSH - Air</v>
          </cell>
          <cell r="F556" t="str">
            <v>SGN</v>
          </cell>
          <cell r="G556" t="str">
            <v>Forecast</v>
          </cell>
        </row>
        <row r="557">
          <cell r="B557" t="str">
            <v>SWOOSH</v>
          </cell>
          <cell r="C557">
            <v>4301</v>
          </cell>
          <cell r="D557">
            <v>8</v>
          </cell>
          <cell r="E557" t="str">
            <v>SWOOSH - Sea</v>
          </cell>
          <cell r="F557" t="str">
            <v>SGN</v>
          </cell>
          <cell r="G557" t="str">
            <v>Forecast</v>
          </cell>
        </row>
        <row r="558">
          <cell r="B558" t="str">
            <v>TKMAXX</v>
          </cell>
          <cell r="C558">
            <v>25</v>
          </cell>
          <cell r="D558">
            <v>8</v>
          </cell>
          <cell r="E558" t="str">
            <v>TKMAXX - Sea</v>
          </cell>
          <cell r="F558" t="str">
            <v>SGN</v>
          </cell>
          <cell r="G558" t="str">
            <v>Forecast</v>
          </cell>
        </row>
        <row r="559">
          <cell r="B559" t="str">
            <v>TOMBOD</v>
          </cell>
          <cell r="C559">
            <v>1</v>
          </cell>
          <cell r="D559">
            <v>8</v>
          </cell>
          <cell r="E559" t="str">
            <v>TOMBOD - Sea</v>
          </cell>
          <cell r="F559" t="str">
            <v>SGN</v>
          </cell>
          <cell r="G559" t="str">
            <v>Forecast</v>
          </cell>
        </row>
        <row r="560">
          <cell r="B560" t="str">
            <v>TOMFTW</v>
          </cell>
          <cell r="C560">
            <v>34</v>
          </cell>
          <cell r="D560">
            <v>8</v>
          </cell>
          <cell r="E560" t="str">
            <v>TOMFTW - Sea</v>
          </cell>
          <cell r="F560" t="str">
            <v>SGN</v>
          </cell>
          <cell r="G560" t="str">
            <v>Forecast</v>
          </cell>
        </row>
        <row r="561">
          <cell r="B561" t="str">
            <v>TOMHAN</v>
          </cell>
          <cell r="C561">
            <v>0</v>
          </cell>
          <cell r="D561">
            <v>8</v>
          </cell>
          <cell r="E561" t="str">
            <v>TOMHAN - Sea</v>
          </cell>
          <cell r="F561" t="str">
            <v>SGN</v>
          </cell>
          <cell r="G561" t="str">
            <v>Forecast</v>
          </cell>
        </row>
        <row r="562">
          <cell r="B562" t="str">
            <v>TOMRTL</v>
          </cell>
          <cell r="C562">
            <v>2</v>
          </cell>
          <cell r="D562">
            <v>8</v>
          </cell>
          <cell r="E562" t="str">
            <v>TOMRTL - Sea</v>
          </cell>
          <cell r="F562" t="str">
            <v>SGN</v>
          </cell>
          <cell r="G562" t="str">
            <v>Forecast</v>
          </cell>
        </row>
        <row r="563">
          <cell r="B563" t="str">
            <v>TRUINT</v>
          </cell>
          <cell r="C563">
            <v>1</v>
          </cell>
          <cell r="D563">
            <v>8</v>
          </cell>
          <cell r="E563" t="str">
            <v>TRUINT - Sea</v>
          </cell>
          <cell r="F563" t="str">
            <v>SGN</v>
          </cell>
          <cell r="G563" t="str">
            <v>Forecast</v>
          </cell>
        </row>
        <row r="564">
          <cell r="B564" t="str">
            <v>UAAIR</v>
          </cell>
          <cell r="C564">
            <v>54</v>
          </cell>
          <cell r="D564">
            <v>8</v>
          </cell>
          <cell r="E564" t="str">
            <v>UAAIR - Air</v>
          </cell>
          <cell r="F564" t="str">
            <v>SGN</v>
          </cell>
          <cell r="G564" t="str">
            <v>Forecast</v>
          </cell>
        </row>
        <row r="565">
          <cell r="B565" t="str">
            <v>UADSHP</v>
          </cell>
          <cell r="C565">
            <v>10</v>
          </cell>
          <cell r="D565">
            <v>8</v>
          </cell>
          <cell r="E565" t="str">
            <v>UADSHP - Sea</v>
          </cell>
          <cell r="F565" t="str">
            <v>SGN</v>
          </cell>
          <cell r="G565" t="str">
            <v>Forecast</v>
          </cell>
        </row>
        <row r="566">
          <cell r="B566" t="str">
            <v>UAWEN</v>
          </cell>
          <cell r="C566">
            <v>47</v>
          </cell>
          <cell r="D566">
            <v>8</v>
          </cell>
          <cell r="E566" t="str">
            <v>UAWEN - Sea</v>
          </cell>
          <cell r="F566" t="str">
            <v>SGN</v>
          </cell>
          <cell r="G566" t="str">
            <v>Forecast</v>
          </cell>
        </row>
        <row r="567">
          <cell r="B567" t="str">
            <v>URBAN</v>
          </cell>
          <cell r="C567">
            <v>39</v>
          </cell>
          <cell r="D567">
            <v>8</v>
          </cell>
          <cell r="E567" t="str">
            <v>URBAN - Sea</v>
          </cell>
          <cell r="F567" t="str">
            <v>SGN</v>
          </cell>
          <cell r="G567" t="str">
            <v>Forecast</v>
          </cell>
        </row>
        <row r="568">
          <cell r="B568" t="str">
            <v>WARAS</v>
          </cell>
          <cell r="C568">
            <v>4</v>
          </cell>
          <cell r="D568">
            <v>8</v>
          </cell>
          <cell r="E568" t="str">
            <v>WARAS - Sea</v>
          </cell>
          <cell r="F568" t="str">
            <v>SGN</v>
          </cell>
          <cell r="G568" t="str">
            <v>Forecast</v>
          </cell>
        </row>
        <row r="569">
          <cell r="B569" t="str">
            <v>WARMEX</v>
          </cell>
          <cell r="C569">
            <v>7</v>
          </cell>
          <cell r="D569">
            <v>8</v>
          </cell>
          <cell r="E569" t="str">
            <v>WARMEX - Sea</v>
          </cell>
          <cell r="F569" t="str">
            <v>SGN</v>
          </cell>
          <cell r="G569" t="str">
            <v>Forecast</v>
          </cell>
        </row>
        <row r="570">
          <cell r="B570" t="str">
            <v>X47BL</v>
          </cell>
          <cell r="C570">
            <v>1</v>
          </cell>
          <cell r="D570">
            <v>8</v>
          </cell>
          <cell r="E570" t="str">
            <v>X47BL - Sea</v>
          </cell>
          <cell r="F570" t="str">
            <v>SGN</v>
          </cell>
          <cell r="G570" t="str">
            <v>Forecast</v>
          </cell>
        </row>
        <row r="571">
          <cell r="B571" t="str">
            <v>XCALM</v>
          </cell>
          <cell r="C571">
            <v>2</v>
          </cell>
          <cell r="D571">
            <v>8</v>
          </cell>
          <cell r="E571" t="str">
            <v>XCALM - Sea</v>
          </cell>
          <cell r="F571" t="str">
            <v>SGN</v>
          </cell>
          <cell r="G571" t="str">
            <v>Forecast</v>
          </cell>
        </row>
        <row r="572">
          <cell r="B572" t="str">
            <v>XHBIL</v>
          </cell>
          <cell r="C572">
            <v>0</v>
          </cell>
          <cell r="D572">
            <v>8</v>
          </cell>
          <cell r="E572" t="str">
            <v>XHBIL - Sea</v>
          </cell>
          <cell r="F572" t="str">
            <v>SGN</v>
          </cell>
          <cell r="G572" t="str">
            <v>Forecast</v>
          </cell>
        </row>
        <row r="573">
          <cell r="B573" t="str">
            <v>AAFZE</v>
          </cell>
          <cell r="C573">
            <v>0</v>
          </cell>
          <cell r="D573">
            <v>9</v>
          </cell>
          <cell r="E573" t="str">
            <v>AAFZE - Air</v>
          </cell>
          <cell r="F573" t="str">
            <v>SGN</v>
          </cell>
          <cell r="G573" t="str">
            <v>Forecast</v>
          </cell>
        </row>
        <row r="574">
          <cell r="B574" t="str">
            <v>AAFZE</v>
          </cell>
          <cell r="C574">
            <v>8</v>
          </cell>
          <cell r="D574">
            <v>9</v>
          </cell>
          <cell r="E574" t="str">
            <v>AAFZE - Sea</v>
          </cell>
          <cell r="F574" t="str">
            <v>SGN</v>
          </cell>
          <cell r="G574" t="str">
            <v>Forecast</v>
          </cell>
        </row>
        <row r="575">
          <cell r="B575" t="str">
            <v>AEBV</v>
          </cell>
          <cell r="C575">
            <v>11</v>
          </cell>
          <cell r="D575">
            <v>9</v>
          </cell>
          <cell r="E575" t="str">
            <v>AEBV - Air</v>
          </cell>
          <cell r="F575" t="str">
            <v>SGN</v>
          </cell>
          <cell r="G575" t="str">
            <v>Forecast</v>
          </cell>
        </row>
        <row r="576">
          <cell r="B576" t="str">
            <v>AEBV</v>
          </cell>
          <cell r="C576">
            <v>29</v>
          </cell>
          <cell r="D576">
            <v>9</v>
          </cell>
          <cell r="E576" t="str">
            <v>AEBV - Sea</v>
          </cell>
          <cell r="F576" t="str">
            <v>SGN</v>
          </cell>
          <cell r="G576" t="str">
            <v>Forecast</v>
          </cell>
        </row>
        <row r="577">
          <cell r="B577" t="str">
            <v>AEO</v>
          </cell>
          <cell r="C577">
            <v>123</v>
          </cell>
          <cell r="D577">
            <v>9</v>
          </cell>
          <cell r="E577" t="str">
            <v>AEO - Sea</v>
          </cell>
          <cell r="F577" t="str">
            <v>SGN</v>
          </cell>
          <cell r="G577" t="str">
            <v>Forecast</v>
          </cell>
        </row>
        <row r="578">
          <cell r="B578" t="str">
            <v>AEOMIX</v>
          </cell>
          <cell r="C578">
            <v>31</v>
          </cell>
          <cell r="D578">
            <v>9</v>
          </cell>
          <cell r="E578" t="str">
            <v>AEOMIX - Sea</v>
          </cell>
          <cell r="F578" t="str">
            <v>SGN</v>
          </cell>
          <cell r="G578" t="str">
            <v>Forecast</v>
          </cell>
        </row>
        <row r="579">
          <cell r="B579" t="str">
            <v>ALBRT</v>
          </cell>
          <cell r="C579">
            <v>11</v>
          </cell>
          <cell r="D579">
            <v>9</v>
          </cell>
          <cell r="E579" t="str">
            <v>ALBRT - Sea</v>
          </cell>
          <cell r="F579" t="str">
            <v>SGN</v>
          </cell>
          <cell r="G579" t="str">
            <v>Forecast</v>
          </cell>
        </row>
        <row r="580">
          <cell r="B580" t="str">
            <v>ALLB</v>
          </cell>
          <cell r="C580">
            <v>2</v>
          </cell>
          <cell r="D580">
            <v>9</v>
          </cell>
          <cell r="E580" t="str">
            <v>ALLB - Sea</v>
          </cell>
          <cell r="F580" t="str">
            <v>SGN</v>
          </cell>
          <cell r="G580" t="str">
            <v>Forecast</v>
          </cell>
        </row>
        <row r="581">
          <cell r="B581" t="str">
            <v>ANNINC</v>
          </cell>
          <cell r="C581">
            <v>137</v>
          </cell>
          <cell r="D581">
            <v>9</v>
          </cell>
          <cell r="E581" t="str">
            <v>ANNINC - Sea</v>
          </cell>
          <cell r="F581" t="str">
            <v>SGN</v>
          </cell>
          <cell r="G581" t="str">
            <v>Forecast</v>
          </cell>
        </row>
        <row r="582">
          <cell r="B582" t="str">
            <v>ARMOUR</v>
          </cell>
          <cell r="C582">
            <v>168</v>
          </cell>
          <cell r="D582">
            <v>9</v>
          </cell>
          <cell r="E582" t="str">
            <v>ARMOUR - Sea</v>
          </cell>
          <cell r="F582" t="str">
            <v>SGN</v>
          </cell>
          <cell r="G582" t="str">
            <v>Forecast</v>
          </cell>
        </row>
        <row r="583">
          <cell r="B583" t="str">
            <v>ATC</v>
          </cell>
          <cell r="C583">
            <v>0</v>
          </cell>
          <cell r="D583">
            <v>9</v>
          </cell>
          <cell r="E583" t="str">
            <v>ATC - Air</v>
          </cell>
          <cell r="F583" t="str">
            <v>SGN</v>
          </cell>
          <cell r="G583" t="str">
            <v>Forecast</v>
          </cell>
        </row>
        <row r="584">
          <cell r="B584" t="str">
            <v>ATC</v>
          </cell>
          <cell r="C584">
            <v>14</v>
          </cell>
          <cell r="D584">
            <v>9</v>
          </cell>
          <cell r="E584" t="str">
            <v>ATC - Sea</v>
          </cell>
          <cell r="F584" t="str">
            <v>SGN</v>
          </cell>
          <cell r="G584" t="str">
            <v>Forecast</v>
          </cell>
        </row>
        <row r="585">
          <cell r="B585" t="str">
            <v>ATS</v>
          </cell>
          <cell r="C585">
            <v>62</v>
          </cell>
          <cell r="D585">
            <v>9</v>
          </cell>
          <cell r="E585" t="str">
            <v>ATS - Sea</v>
          </cell>
          <cell r="F585" t="str">
            <v>SGN</v>
          </cell>
          <cell r="G585" t="str">
            <v>Forecast</v>
          </cell>
        </row>
        <row r="586">
          <cell r="B586" t="str">
            <v>BOSE</v>
          </cell>
          <cell r="C586">
            <v>2</v>
          </cell>
          <cell r="D586">
            <v>9</v>
          </cell>
          <cell r="E586" t="str">
            <v>BOSE - Sea</v>
          </cell>
          <cell r="F586" t="str">
            <v>SGN</v>
          </cell>
          <cell r="G586" t="str">
            <v>Forecast</v>
          </cell>
        </row>
        <row r="587">
          <cell r="B587" t="str">
            <v>BPSH</v>
          </cell>
          <cell r="C587">
            <v>2</v>
          </cell>
          <cell r="D587">
            <v>9</v>
          </cell>
          <cell r="E587" t="str">
            <v>BPSH - Sea</v>
          </cell>
          <cell r="F587" t="str">
            <v>SGN</v>
          </cell>
          <cell r="G587" t="str">
            <v>Forecast</v>
          </cell>
        </row>
        <row r="588">
          <cell r="B588" t="str">
            <v>BPSHCA</v>
          </cell>
          <cell r="C588">
            <v>4</v>
          </cell>
          <cell r="D588">
            <v>9</v>
          </cell>
          <cell r="E588" t="str">
            <v>BPSHCA - Sea</v>
          </cell>
          <cell r="F588" t="str">
            <v>SGN</v>
          </cell>
          <cell r="G588" t="str">
            <v>Forecast</v>
          </cell>
        </row>
        <row r="589">
          <cell r="B589" t="str">
            <v>CKFWEU</v>
          </cell>
          <cell r="C589">
            <v>6</v>
          </cell>
          <cell r="D589">
            <v>9</v>
          </cell>
          <cell r="E589" t="str">
            <v>CKFWEU - Sea</v>
          </cell>
          <cell r="F589" t="str">
            <v>SGN</v>
          </cell>
          <cell r="G589" t="str">
            <v>Forecast</v>
          </cell>
        </row>
        <row r="590">
          <cell r="B590" t="str">
            <v>CKSWEU</v>
          </cell>
          <cell r="C590">
            <v>1</v>
          </cell>
          <cell r="D590">
            <v>9</v>
          </cell>
          <cell r="E590" t="str">
            <v>CKSWEU - Sea</v>
          </cell>
          <cell r="F590" t="str">
            <v>SGN</v>
          </cell>
          <cell r="G590" t="str">
            <v>Forecast</v>
          </cell>
        </row>
        <row r="591">
          <cell r="B591" t="str">
            <v>CLUSH</v>
          </cell>
          <cell r="C591">
            <v>1</v>
          </cell>
          <cell r="D591">
            <v>9</v>
          </cell>
          <cell r="E591" t="str">
            <v>CLUSH - Sea</v>
          </cell>
          <cell r="F591" t="str">
            <v>SGN</v>
          </cell>
          <cell r="G591" t="str">
            <v>Forecast</v>
          </cell>
        </row>
        <row r="592">
          <cell r="B592" t="str">
            <v>CONVRS</v>
          </cell>
          <cell r="C592">
            <v>35</v>
          </cell>
          <cell r="D592">
            <v>9</v>
          </cell>
          <cell r="E592" t="str">
            <v>CONVRS - Sea</v>
          </cell>
          <cell r="F592" t="str">
            <v>SGN</v>
          </cell>
          <cell r="G592" t="str">
            <v>Forecast</v>
          </cell>
        </row>
        <row r="593">
          <cell r="B593" t="str">
            <v>DEICH</v>
          </cell>
          <cell r="C593">
            <v>32</v>
          </cell>
          <cell r="D593">
            <v>9</v>
          </cell>
          <cell r="E593" t="str">
            <v>DEICH - Sea</v>
          </cell>
          <cell r="F593" t="str">
            <v>SGN</v>
          </cell>
          <cell r="G593" t="str">
            <v>Forecast</v>
          </cell>
        </row>
        <row r="594">
          <cell r="B594" t="str">
            <v>DICKS</v>
          </cell>
          <cell r="C594">
            <v>21</v>
          </cell>
          <cell r="D594">
            <v>9</v>
          </cell>
          <cell r="E594" t="str">
            <v>DICKS - Sea</v>
          </cell>
          <cell r="F594" t="str">
            <v>SGN</v>
          </cell>
          <cell r="G594" t="str">
            <v>Forecast</v>
          </cell>
        </row>
        <row r="595">
          <cell r="B595" t="str">
            <v>DSAQSP</v>
          </cell>
          <cell r="C595">
            <v>3</v>
          </cell>
          <cell r="D595">
            <v>9</v>
          </cell>
          <cell r="E595" t="str">
            <v>DSAQSP - Sea</v>
          </cell>
          <cell r="F595" t="str">
            <v>SGN</v>
          </cell>
          <cell r="G595" t="str">
            <v>Forecast</v>
          </cell>
        </row>
        <row r="596">
          <cell r="B596" t="str">
            <v>EDDIEB</v>
          </cell>
          <cell r="C596">
            <v>13</v>
          </cell>
          <cell r="D596">
            <v>9</v>
          </cell>
          <cell r="E596" t="str">
            <v>EDDIEB - Sea</v>
          </cell>
          <cell r="F596" t="str">
            <v>SGN</v>
          </cell>
          <cell r="G596" t="str">
            <v>Forecast</v>
          </cell>
        </row>
        <row r="597">
          <cell r="B597" t="str">
            <v>ELLUS</v>
          </cell>
          <cell r="C597">
            <v>1</v>
          </cell>
          <cell r="D597">
            <v>9</v>
          </cell>
          <cell r="E597" t="str">
            <v>ELLUS - Sea</v>
          </cell>
          <cell r="F597" t="str">
            <v>SGN</v>
          </cell>
          <cell r="G597" t="str">
            <v>Forecast</v>
          </cell>
        </row>
        <row r="598">
          <cell r="B598" t="str">
            <v>EMLUX</v>
          </cell>
          <cell r="C598">
            <v>34</v>
          </cell>
          <cell r="D598">
            <v>9</v>
          </cell>
          <cell r="E598" t="str">
            <v>EMLUX - Sea</v>
          </cell>
          <cell r="F598" t="str">
            <v>SGN</v>
          </cell>
          <cell r="G598" t="str">
            <v>Forecast</v>
          </cell>
        </row>
        <row r="599">
          <cell r="B599" t="str">
            <v>ENGRS</v>
          </cell>
          <cell r="C599">
            <v>4</v>
          </cell>
          <cell r="D599">
            <v>9</v>
          </cell>
          <cell r="E599" t="str">
            <v>ENGRS - Sea</v>
          </cell>
          <cell r="F599" t="str">
            <v>SGN</v>
          </cell>
          <cell r="G599" t="str">
            <v>Forecast</v>
          </cell>
        </row>
        <row r="600">
          <cell r="B600" t="str">
            <v>ENSHOE</v>
          </cell>
          <cell r="C600">
            <v>3</v>
          </cell>
          <cell r="D600">
            <v>9</v>
          </cell>
          <cell r="E600" t="str">
            <v>ENSHOE - Sea</v>
          </cell>
          <cell r="F600" t="str">
            <v>SGN</v>
          </cell>
          <cell r="G600" t="str">
            <v>Forecast</v>
          </cell>
        </row>
        <row r="601">
          <cell r="B601" t="str">
            <v>EUROM</v>
          </cell>
          <cell r="C601">
            <v>12</v>
          </cell>
          <cell r="D601">
            <v>9</v>
          </cell>
          <cell r="E601" t="str">
            <v>EUROM - Sea</v>
          </cell>
          <cell r="F601" t="str">
            <v>SGN</v>
          </cell>
          <cell r="G601" t="str">
            <v>Forecast</v>
          </cell>
        </row>
        <row r="602">
          <cell r="B602" t="str">
            <v>GAP</v>
          </cell>
          <cell r="C602">
            <v>3</v>
          </cell>
          <cell r="D602">
            <v>9</v>
          </cell>
          <cell r="E602" t="str">
            <v>GAP - Air</v>
          </cell>
          <cell r="F602" t="str">
            <v>SGN</v>
          </cell>
          <cell r="G602" t="str">
            <v>Forecast</v>
          </cell>
        </row>
        <row r="603">
          <cell r="B603" t="str">
            <v>GAP</v>
          </cell>
          <cell r="C603">
            <v>478</v>
          </cell>
          <cell r="D603">
            <v>9</v>
          </cell>
          <cell r="E603" t="str">
            <v>GAP - Sea</v>
          </cell>
          <cell r="F603" t="str">
            <v>SGN</v>
          </cell>
          <cell r="G603" t="str">
            <v>Forecast</v>
          </cell>
        </row>
        <row r="604">
          <cell r="B604" t="str">
            <v>GFSI</v>
          </cell>
          <cell r="C604">
            <v>2</v>
          </cell>
          <cell r="D604">
            <v>9</v>
          </cell>
          <cell r="E604" t="str">
            <v>GFSI - Sea</v>
          </cell>
          <cell r="F604" t="str">
            <v>SGN</v>
          </cell>
          <cell r="G604" t="str">
            <v>Forecast</v>
          </cell>
        </row>
        <row r="605">
          <cell r="B605" t="str">
            <v>GORE</v>
          </cell>
          <cell r="C605">
            <v>4</v>
          </cell>
          <cell r="D605">
            <v>9</v>
          </cell>
          <cell r="E605" t="str">
            <v>GORE - Sea</v>
          </cell>
          <cell r="F605" t="str">
            <v>SGN</v>
          </cell>
          <cell r="G605" t="str">
            <v>Forecast</v>
          </cell>
        </row>
        <row r="606">
          <cell r="B606" t="str">
            <v>GUITCN</v>
          </cell>
          <cell r="C606">
            <v>4</v>
          </cell>
          <cell r="D606">
            <v>9</v>
          </cell>
          <cell r="E606" t="str">
            <v>GUITCN - Sea</v>
          </cell>
          <cell r="F606" t="str">
            <v>SGN</v>
          </cell>
          <cell r="G606" t="str">
            <v>Forecast</v>
          </cell>
        </row>
        <row r="607">
          <cell r="B607" t="str">
            <v>HAGGAR</v>
          </cell>
          <cell r="C607">
            <v>8</v>
          </cell>
          <cell r="D607">
            <v>9</v>
          </cell>
          <cell r="E607" t="str">
            <v>HAGGAR - Sea</v>
          </cell>
          <cell r="F607" t="str">
            <v>SGN</v>
          </cell>
          <cell r="G607" t="str">
            <v>Forecast</v>
          </cell>
        </row>
        <row r="608">
          <cell r="B608" t="str">
            <v>HBIRAW</v>
          </cell>
          <cell r="C608">
            <v>7</v>
          </cell>
          <cell r="D608">
            <v>9</v>
          </cell>
          <cell r="E608" t="str">
            <v>HBIRAW - Sea</v>
          </cell>
          <cell r="F608" t="str">
            <v>SGN</v>
          </cell>
          <cell r="G608" t="str">
            <v>Forecast</v>
          </cell>
        </row>
        <row r="609">
          <cell r="B609" t="str">
            <v>HORBAC</v>
          </cell>
          <cell r="C609">
            <v>2</v>
          </cell>
          <cell r="D609">
            <v>9</v>
          </cell>
          <cell r="E609" t="str">
            <v>HORBAC - Sea</v>
          </cell>
          <cell r="F609" t="str">
            <v>SGN</v>
          </cell>
          <cell r="G609" t="str">
            <v>Forecast</v>
          </cell>
        </row>
        <row r="610">
          <cell r="B610" t="str">
            <v>HUNK</v>
          </cell>
          <cell r="C610">
            <v>1</v>
          </cell>
          <cell r="D610">
            <v>9</v>
          </cell>
          <cell r="E610" t="str">
            <v>HUNK - Sea</v>
          </cell>
          <cell r="F610" t="str">
            <v>SGN</v>
          </cell>
          <cell r="G610" t="str">
            <v>Forecast</v>
          </cell>
        </row>
        <row r="611">
          <cell r="B611" t="str">
            <v>IMAGE</v>
          </cell>
          <cell r="C611">
            <v>2</v>
          </cell>
          <cell r="D611">
            <v>9</v>
          </cell>
          <cell r="E611" t="str">
            <v>IMAGE - Sea</v>
          </cell>
          <cell r="F611" t="str">
            <v>SGN</v>
          </cell>
          <cell r="G611" t="str">
            <v>Forecast</v>
          </cell>
        </row>
        <row r="612">
          <cell r="B612" t="str">
            <v>ITGM</v>
          </cell>
          <cell r="C612">
            <v>2</v>
          </cell>
          <cell r="D612">
            <v>9</v>
          </cell>
          <cell r="E612" t="str">
            <v>ITGM - Sea</v>
          </cell>
          <cell r="F612" t="str">
            <v>SGN</v>
          </cell>
          <cell r="G612" t="str">
            <v>Forecast</v>
          </cell>
        </row>
        <row r="613">
          <cell r="B613" t="str">
            <v>JCREW</v>
          </cell>
          <cell r="C613">
            <v>15</v>
          </cell>
          <cell r="D613">
            <v>9</v>
          </cell>
          <cell r="E613" t="str">
            <v>JCREW - Air</v>
          </cell>
          <cell r="F613" t="str">
            <v>SGN</v>
          </cell>
          <cell r="G613" t="str">
            <v>Forecast</v>
          </cell>
        </row>
        <row r="614">
          <cell r="B614" t="str">
            <v>JCREW</v>
          </cell>
          <cell r="C614">
            <v>38</v>
          </cell>
          <cell r="D614">
            <v>9</v>
          </cell>
          <cell r="E614" t="str">
            <v>JCREW - Sea</v>
          </cell>
          <cell r="F614" t="str">
            <v>SGN</v>
          </cell>
          <cell r="G614" t="str">
            <v>Forecast</v>
          </cell>
        </row>
        <row r="615">
          <cell r="B615" t="str">
            <v>KMRTFM</v>
          </cell>
          <cell r="C615">
            <v>44</v>
          </cell>
          <cell r="D615">
            <v>9</v>
          </cell>
          <cell r="E615" t="str">
            <v>KMRTFM - Sea</v>
          </cell>
          <cell r="F615" t="str">
            <v>SGN</v>
          </cell>
          <cell r="G615" t="str">
            <v>Forecast</v>
          </cell>
        </row>
        <row r="616">
          <cell r="B616" t="str">
            <v>MUFREN</v>
          </cell>
          <cell r="C616">
            <v>0</v>
          </cell>
          <cell r="D616">
            <v>9</v>
          </cell>
          <cell r="E616" t="str">
            <v>MUFREN - Sea</v>
          </cell>
          <cell r="F616" t="str">
            <v>SGN</v>
          </cell>
          <cell r="G616" t="str">
            <v>Forecast</v>
          </cell>
        </row>
        <row r="617">
          <cell r="B617" t="str">
            <v>MYSHOE</v>
          </cell>
          <cell r="C617">
            <v>21</v>
          </cell>
          <cell r="D617">
            <v>9</v>
          </cell>
          <cell r="E617" t="str">
            <v>MYSHOE - Sea</v>
          </cell>
          <cell r="F617" t="str">
            <v>SGN</v>
          </cell>
          <cell r="G617" t="str">
            <v>Forecast</v>
          </cell>
        </row>
        <row r="618">
          <cell r="B618" t="str">
            <v>NBAL</v>
          </cell>
          <cell r="C618">
            <v>1</v>
          </cell>
          <cell r="D618">
            <v>9</v>
          </cell>
          <cell r="E618" t="str">
            <v>NBAL - Air</v>
          </cell>
          <cell r="F618" t="str">
            <v>SGN</v>
          </cell>
          <cell r="G618" t="str">
            <v>Forecast</v>
          </cell>
        </row>
        <row r="619">
          <cell r="B619" t="str">
            <v>NBAL</v>
          </cell>
          <cell r="C619">
            <v>336</v>
          </cell>
          <cell r="D619">
            <v>9</v>
          </cell>
          <cell r="E619" t="str">
            <v>NBAL - Sea</v>
          </cell>
          <cell r="F619" t="str">
            <v>SGN</v>
          </cell>
          <cell r="G619" t="str">
            <v>Forecast</v>
          </cell>
        </row>
        <row r="620">
          <cell r="B620" t="str">
            <v>NBC</v>
          </cell>
          <cell r="C620">
            <v>39</v>
          </cell>
          <cell r="D620">
            <v>9</v>
          </cell>
          <cell r="E620" t="str">
            <v>NBC - Sea</v>
          </cell>
          <cell r="F620" t="str">
            <v>SGN</v>
          </cell>
          <cell r="G620" t="str">
            <v>Forecast</v>
          </cell>
        </row>
        <row r="621">
          <cell r="B621" t="str">
            <v>OBIPOL</v>
          </cell>
          <cell r="C621">
            <v>5</v>
          </cell>
          <cell r="D621">
            <v>9</v>
          </cell>
          <cell r="E621" t="str">
            <v>OBIPOL - Sea</v>
          </cell>
          <cell r="F621" t="str">
            <v>SGN</v>
          </cell>
          <cell r="G621" t="str">
            <v>Forecast</v>
          </cell>
        </row>
        <row r="622">
          <cell r="B622" t="str">
            <v>OBIRUS</v>
          </cell>
          <cell r="C622">
            <v>0</v>
          </cell>
          <cell r="D622">
            <v>9</v>
          </cell>
          <cell r="E622" t="str">
            <v>OBIRUS - Sea</v>
          </cell>
          <cell r="F622" t="str">
            <v>SGN</v>
          </cell>
          <cell r="G622" t="str">
            <v>Forecast</v>
          </cell>
        </row>
        <row r="623">
          <cell r="B623" t="str">
            <v>OUTDOR</v>
          </cell>
          <cell r="C623">
            <v>1</v>
          </cell>
          <cell r="D623">
            <v>9</v>
          </cell>
          <cell r="E623" t="str">
            <v>OUTDOR - Air</v>
          </cell>
          <cell r="F623" t="str">
            <v>SGN</v>
          </cell>
          <cell r="G623" t="str">
            <v>Forecast</v>
          </cell>
        </row>
        <row r="624">
          <cell r="B624" t="str">
            <v>OUTDOR</v>
          </cell>
          <cell r="C624">
            <v>354</v>
          </cell>
          <cell r="D624">
            <v>9</v>
          </cell>
          <cell r="E624" t="str">
            <v>OUTDOR - Sea</v>
          </cell>
          <cell r="F624" t="str">
            <v>SGN</v>
          </cell>
          <cell r="G624" t="str">
            <v>Forecast</v>
          </cell>
        </row>
        <row r="625">
          <cell r="B625" t="str">
            <v>PACSUN</v>
          </cell>
          <cell r="C625">
            <v>2</v>
          </cell>
          <cell r="D625">
            <v>9</v>
          </cell>
          <cell r="E625" t="str">
            <v>PACSUN - Air</v>
          </cell>
          <cell r="F625" t="str">
            <v>SGN</v>
          </cell>
          <cell r="G625" t="str">
            <v>Forecast</v>
          </cell>
        </row>
        <row r="626">
          <cell r="B626" t="str">
            <v>PACSUN</v>
          </cell>
          <cell r="C626">
            <v>5</v>
          </cell>
          <cell r="D626">
            <v>9</v>
          </cell>
          <cell r="E626" t="str">
            <v>PACSUN - Sea</v>
          </cell>
          <cell r="F626" t="str">
            <v>SGN</v>
          </cell>
          <cell r="G626" t="str">
            <v>Forecast</v>
          </cell>
        </row>
        <row r="627">
          <cell r="B627" t="str">
            <v>PESPO</v>
          </cell>
          <cell r="C627">
            <v>0</v>
          </cell>
          <cell r="D627">
            <v>9</v>
          </cell>
          <cell r="E627" t="str">
            <v>PESPO - Sea</v>
          </cell>
          <cell r="F627" t="str">
            <v>SGN</v>
          </cell>
          <cell r="G627" t="str">
            <v>Forecast</v>
          </cell>
        </row>
        <row r="628">
          <cell r="B628" t="str">
            <v>PVHJA</v>
          </cell>
          <cell r="C628">
            <v>0</v>
          </cell>
          <cell r="D628">
            <v>9</v>
          </cell>
          <cell r="E628" t="str">
            <v>PVHJA - Air</v>
          </cell>
          <cell r="F628" t="str">
            <v>SGN</v>
          </cell>
          <cell r="G628" t="str">
            <v>Forecast</v>
          </cell>
        </row>
        <row r="629">
          <cell r="B629" t="str">
            <v>PVHJA</v>
          </cell>
          <cell r="C629">
            <v>3</v>
          </cell>
          <cell r="D629">
            <v>9</v>
          </cell>
          <cell r="E629" t="str">
            <v>PVHJA - Sea</v>
          </cell>
          <cell r="F629" t="str">
            <v>SGN</v>
          </cell>
          <cell r="G629" t="str">
            <v>Forecast</v>
          </cell>
        </row>
        <row r="630">
          <cell r="B630" t="str">
            <v>RACK</v>
          </cell>
          <cell r="C630">
            <v>1</v>
          </cell>
          <cell r="D630">
            <v>9</v>
          </cell>
          <cell r="E630" t="str">
            <v>RACK - Sea</v>
          </cell>
          <cell r="F630" t="str">
            <v>SGN</v>
          </cell>
          <cell r="G630" t="str">
            <v>Forecast</v>
          </cell>
        </row>
        <row r="631">
          <cell r="B631" t="str">
            <v>RH</v>
          </cell>
          <cell r="C631">
            <v>160</v>
          </cell>
          <cell r="D631">
            <v>9</v>
          </cell>
          <cell r="E631" t="str">
            <v>RH - Sea</v>
          </cell>
          <cell r="F631" t="str">
            <v>SGN</v>
          </cell>
          <cell r="G631" t="str">
            <v>Forecast</v>
          </cell>
        </row>
        <row r="632">
          <cell r="B632" t="str">
            <v>SWOOSH</v>
          </cell>
          <cell r="C632">
            <v>49</v>
          </cell>
          <cell r="D632">
            <v>9</v>
          </cell>
          <cell r="E632" t="str">
            <v>SWOOSH - Air</v>
          </cell>
          <cell r="F632" t="str">
            <v>SGN</v>
          </cell>
          <cell r="G632" t="str">
            <v>Forecast</v>
          </cell>
        </row>
        <row r="633">
          <cell r="B633" t="str">
            <v>SWOOSH</v>
          </cell>
          <cell r="C633">
            <v>7275</v>
          </cell>
          <cell r="D633">
            <v>9</v>
          </cell>
          <cell r="E633" t="str">
            <v>SWOOSH - Sea</v>
          </cell>
          <cell r="F633" t="str">
            <v>SGN</v>
          </cell>
          <cell r="G633" t="str">
            <v>Forecast</v>
          </cell>
        </row>
        <row r="634">
          <cell r="B634" t="str">
            <v>TKMAXX</v>
          </cell>
          <cell r="C634">
            <v>159</v>
          </cell>
          <cell r="D634">
            <v>9</v>
          </cell>
          <cell r="E634" t="str">
            <v>TKMAXX - Sea</v>
          </cell>
          <cell r="F634" t="str">
            <v>SGN</v>
          </cell>
          <cell r="G634" t="str">
            <v>Forecast</v>
          </cell>
        </row>
        <row r="635">
          <cell r="B635" t="str">
            <v>TOMBOD</v>
          </cell>
          <cell r="C635">
            <v>5</v>
          </cell>
          <cell r="D635">
            <v>9</v>
          </cell>
          <cell r="E635" t="str">
            <v>TOMBOD - Sea</v>
          </cell>
          <cell r="F635" t="str">
            <v>SGN</v>
          </cell>
          <cell r="G635" t="str">
            <v>Forecast</v>
          </cell>
        </row>
        <row r="636">
          <cell r="B636" t="str">
            <v>TOMFTW</v>
          </cell>
          <cell r="C636">
            <v>39</v>
          </cell>
          <cell r="D636">
            <v>9</v>
          </cell>
          <cell r="E636" t="str">
            <v>TOMFTW - Sea</v>
          </cell>
          <cell r="F636" t="str">
            <v>SGN</v>
          </cell>
          <cell r="G636" t="str">
            <v>Forecast</v>
          </cell>
        </row>
        <row r="637">
          <cell r="B637" t="str">
            <v>TOMHAN</v>
          </cell>
          <cell r="C637">
            <v>1</v>
          </cell>
          <cell r="D637">
            <v>9</v>
          </cell>
          <cell r="E637" t="str">
            <v>TOMHAN - Sea</v>
          </cell>
          <cell r="F637" t="str">
            <v>SGN</v>
          </cell>
          <cell r="G637" t="str">
            <v>Forecast</v>
          </cell>
        </row>
        <row r="638">
          <cell r="B638" t="str">
            <v>TOMRTL</v>
          </cell>
          <cell r="C638">
            <v>4</v>
          </cell>
          <cell r="D638">
            <v>9</v>
          </cell>
          <cell r="E638" t="str">
            <v>TOMRTL - Sea</v>
          </cell>
          <cell r="F638" t="str">
            <v>SGN</v>
          </cell>
          <cell r="G638" t="str">
            <v>Forecast</v>
          </cell>
        </row>
        <row r="639">
          <cell r="B639" t="str">
            <v>UAAIR</v>
          </cell>
          <cell r="C639">
            <v>25</v>
          </cell>
          <cell r="D639">
            <v>9</v>
          </cell>
          <cell r="E639" t="str">
            <v>UAAIR - Air</v>
          </cell>
          <cell r="F639" t="str">
            <v>SGN</v>
          </cell>
          <cell r="G639" t="str">
            <v>Forecast</v>
          </cell>
        </row>
        <row r="640">
          <cell r="B640" t="str">
            <v>UAWEN</v>
          </cell>
          <cell r="C640">
            <v>31</v>
          </cell>
          <cell r="D640">
            <v>9</v>
          </cell>
          <cell r="E640" t="str">
            <v>UAWEN - Sea</v>
          </cell>
          <cell r="F640" t="str">
            <v>SGN</v>
          </cell>
          <cell r="G640" t="str">
            <v>Forecast</v>
          </cell>
        </row>
        <row r="641">
          <cell r="B641" t="str">
            <v>URBAN</v>
          </cell>
          <cell r="C641">
            <v>137</v>
          </cell>
          <cell r="D641">
            <v>9</v>
          </cell>
          <cell r="E641" t="str">
            <v>URBAN - Sea</v>
          </cell>
          <cell r="F641" t="str">
            <v>SGN</v>
          </cell>
          <cell r="G641" t="str">
            <v>Forecast</v>
          </cell>
        </row>
        <row r="642">
          <cell r="B642" t="str">
            <v>WARAS</v>
          </cell>
          <cell r="C642">
            <v>9</v>
          </cell>
          <cell r="D642">
            <v>9</v>
          </cell>
          <cell r="E642" t="str">
            <v>WARAS - Sea</v>
          </cell>
          <cell r="F642" t="str">
            <v>SGN</v>
          </cell>
          <cell r="G642" t="str">
            <v>Forecast</v>
          </cell>
        </row>
        <row r="643">
          <cell r="B643" t="str">
            <v>WARMEX</v>
          </cell>
          <cell r="C643">
            <v>5</v>
          </cell>
          <cell r="D643">
            <v>9</v>
          </cell>
          <cell r="E643" t="str">
            <v>WARMEX - Sea</v>
          </cell>
          <cell r="F643" t="str">
            <v>SGN</v>
          </cell>
          <cell r="G643" t="str">
            <v>Forecast</v>
          </cell>
        </row>
        <row r="644">
          <cell r="B644" t="str">
            <v>WYNBRG</v>
          </cell>
          <cell r="C644">
            <v>1</v>
          </cell>
          <cell r="D644">
            <v>9</v>
          </cell>
          <cell r="E644" t="str">
            <v>WYNBRG - Sea</v>
          </cell>
          <cell r="F644" t="str">
            <v>SGN</v>
          </cell>
          <cell r="G644" t="str">
            <v>Forecast</v>
          </cell>
        </row>
        <row r="645">
          <cell r="B645" t="str">
            <v>XATPE</v>
          </cell>
          <cell r="C645">
            <v>5</v>
          </cell>
          <cell r="D645">
            <v>9</v>
          </cell>
          <cell r="E645" t="str">
            <v>XATPE - Sea</v>
          </cell>
          <cell r="F645" t="str">
            <v>SGN</v>
          </cell>
          <cell r="G645" t="str">
            <v>Forecast</v>
          </cell>
        </row>
        <row r="646">
          <cell r="B646" t="str">
            <v>XFIKA</v>
          </cell>
          <cell r="C646">
            <v>0</v>
          </cell>
          <cell r="D646">
            <v>9</v>
          </cell>
          <cell r="E646" t="str">
            <v>XFIKA - Sea</v>
          </cell>
          <cell r="F646" t="str">
            <v>SGN</v>
          </cell>
          <cell r="G646" t="str">
            <v>Forecast</v>
          </cell>
        </row>
        <row r="647">
          <cell r="B647" t="str">
            <v>XSCIN</v>
          </cell>
          <cell r="C647">
            <v>2</v>
          </cell>
          <cell r="D647">
            <v>9</v>
          </cell>
          <cell r="E647" t="str">
            <v>XSCIN - Sea</v>
          </cell>
          <cell r="F647" t="str">
            <v>SGN</v>
          </cell>
          <cell r="G647" t="str">
            <v>Forecast</v>
          </cell>
        </row>
        <row r="648">
          <cell r="B648" t="str">
            <v>AAFZE</v>
          </cell>
          <cell r="C648">
            <v>6</v>
          </cell>
          <cell r="D648">
            <v>10</v>
          </cell>
          <cell r="E648" t="str">
            <v>AAFZE - Sea</v>
          </cell>
          <cell r="F648" t="str">
            <v>SGN</v>
          </cell>
          <cell r="G648" t="str">
            <v>Forecast</v>
          </cell>
        </row>
        <row r="649">
          <cell r="B649" t="str">
            <v>AEBV</v>
          </cell>
          <cell r="C649">
            <v>14</v>
          </cell>
          <cell r="D649">
            <v>10</v>
          </cell>
          <cell r="E649" t="str">
            <v>AEBV - Air</v>
          </cell>
          <cell r="F649" t="str">
            <v>SGN</v>
          </cell>
          <cell r="G649" t="str">
            <v>Forecast</v>
          </cell>
        </row>
        <row r="650">
          <cell r="B650" t="str">
            <v>AEBV</v>
          </cell>
          <cell r="C650">
            <v>58</v>
          </cell>
          <cell r="D650">
            <v>10</v>
          </cell>
          <cell r="E650" t="str">
            <v>AEBV - Sea</v>
          </cell>
          <cell r="F650" t="str">
            <v>SGN</v>
          </cell>
          <cell r="G650" t="str">
            <v>Forecast</v>
          </cell>
        </row>
        <row r="651">
          <cell r="B651" t="str">
            <v>AEC</v>
          </cell>
          <cell r="C651">
            <v>1</v>
          </cell>
          <cell r="D651">
            <v>10</v>
          </cell>
          <cell r="E651" t="str">
            <v>AEC - Air</v>
          </cell>
          <cell r="F651" t="str">
            <v>SGN</v>
          </cell>
          <cell r="G651" t="str">
            <v>Forecast</v>
          </cell>
        </row>
        <row r="652">
          <cell r="B652" t="str">
            <v>AEOHK</v>
          </cell>
          <cell r="C652">
            <v>7</v>
          </cell>
          <cell r="D652">
            <v>10</v>
          </cell>
          <cell r="E652" t="str">
            <v>AEOHK - Air</v>
          </cell>
          <cell r="F652" t="str">
            <v>SGN</v>
          </cell>
          <cell r="G652" t="str">
            <v>Forecast</v>
          </cell>
        </row>
        <row r="653">
          <cell r="B653" t="str">
            <v>AEOMEX</v>
          </cell>
          <cell r="C653">
            <v>4</v>
          </cell>
          <cell r="D653">
            <v>10</v>
          </cell>
          <cell r="E653" t="str">
            <v>AEOMEX - Air</v>
          </cell>
          <cell r="F653" t="str">
            <v>SGN</v>
          </cell>
          <cell r="G653" t="str">
            <v>Forecast</v>
          </cell>
        </row>
        <row r="654">
          <cell r="B654" t="str">
            <v>AEOMIX</v>
          </cell>
          <cell r="C654">
            <v>29</v>
          </cell>
          <cell r="D654">
            <v>10</v>
          </cell>
          <cell r="E654" t="str">
            <v>AEOMIX - Sea</v>
          </cell>
          <cell r="F654" t="str">
            <v>SGN</v>
          </cell>
          <cell r="G654" t="str">
            <v>Forecast</v>
          </cell>
        </row>
        <row r="655">
          <cell r="B655" t="str">
            <v>AEOSHA</v>
          </cell>
          <cell r="C655">
            <v>1</v>
          </cell>
          <cell r="D655">
            <v>10</v>
          </cell>
          <cell r="E655" t="str">
            <v>AEOSHA - Air</v>
          </cell>
          <cell r="F655" t="str">
            <v>SGN</v>
          </cell>
          <cell r="G655" t="str">
            <v>Forecast</v>
          </cell>
        </row>
        <row r="656">
          <cell r="B656" t="str">
            <v>ARMOUR</v>
          </cell>
          <cell r="C656">
            <v>130</v>
          </cell>
          <cell r="D656">
            <v>10</v>
          </cell>
          <cell r="E656" t="str">
            <v>ARMOUR - Sea</v>
          </cell>
          <cell r="F656" t="str">
            <v>SGN</v>
          </cell>
          <cell r="G656" t="str">
            <v>Forecast</v>
          </cell>
        </row>
        <row r="657">
          <cell r="B657" t="str">
            <v>ATC</v>
          </cell>
          <cell r="C657">
            <v>0</v>
          </cell>
          <cell r="D657">
            <v>10</v>
          </cell>
          <cell r="E657" t="str">
            <v>ATC - Air</v>
          </cell>
          <cell r="F657" t="str">
            <v>SGN</v>
          </cell>
          <cell r="G657" t="str">
            <v>Forecast</v>
          </cell>
        </row>
        <row r="658">
          <cell r="B658" t="str">
            <v>ATC</v>
          </cell>
          <cell r="C658">
            <v>18</v>
          </cell>
          <cell r="D658">
            <v>10</v>
          </cell>
          <cell r="E658" t="str">
            <v>ATC - Sea</v>
          </cell>
          <cell r="F658" t="str">
            <v>SGN</v>
          </cell>
          <cell r="G658" t="str">
            <v>Forecast</v>
          </cell>
        </row>
        <row r="659">
          <cell r="B659" t="str">
            <v>BELL</v>
          </cell>
          <cell r="C659">
            <v>2</v>
          </cell>
          <cell r="D659">
            <v>10</v>
          </cell>
          <cell r="E659" t="str">
            <v>BELL - Sea</v>
          </cell>
          <cell r="F659" t="str">
            <v>SGN</v>
          </cell>
          <cell r="G659" t="str">
            <v>Forecast</v>
          </cell>
        </row>
        <row r="660">
          <cell r="B660" t="str">
            <v>BHBEJ</v>
          </cell>
          <cell r="C660">
            <v>5</v>
          </cell>
          <cell r="D660">
            <v>10</v>
          </cell>
          <cell r="E660" t="str">
            <v>BHBEJ - Sea</v>
          </cell>
          <cell r="F660" t="str">
            <v>SGN</v>
          </cell>
          <cell r="G660" t="str">
            <v>Forecast</v>
          </cell>
        </row>
        <row r="661">
          <cell r="B661" t="str">
            <v>BOSE</v>
          </cell>
          <cell r="C661">
            <v>8</v>
          </cell>
          <cell r="D661">
            <v>10</v>
          </cell>
          <cell r="E661" t="str">
            <v>BOSE - Sea</v>
          </cell>
          <cell r="F661" t="str">
            <v>SGN</v>
          </cell>
          <cell r="G661" t="str">
            <v>Forecast</v>
          </cell>
        </row>
        <row r="662">
          <cell r="B662" t="str">
            <v>BPSH</v>
          </cell>
          <cell r="C662">
            <v>2</v>
          </cell>
          <cell r="D662">
            <v>10</v>
          </cell>
          <cell r="E662" t="str">
            <v>BPSH - Sea</v>
          </cell>
          <cell r="F662" t="str">
            <v>SGN</v>
          </cell>
          <cell r="G662" t="str">
            <v>Forecast</v>
          </cell>
        </row>
        <row r="663">
          <cell r="B663" t="str">
            <v>BPSHCA</v>
          </cell>
          <cell r="C663">
            <v>8</v>
          </cell>
          <cell r="D663">
            <v>10</v>
          </cell>
          <cell r="E663" t="str">
            <v>BPSHCA - Sea</v>
          </cell>
          <cell r="F663" t="str">
            <v>SGN</v>
          </cell>
          <cell r="G663" t="str">
            <v>Forecast</v>
          </cell>
        </row>
        <row r="664">
          <cell r="B664" t="str">
            <v>CKFWEU</v>
          </cell>
          <cell r="C664">
            <v>23</v>
          </cell>
          <cell r="D664">
            <v>10</v>
          </cell>
          <cell r="E664" t="str">
            <v>CKFWEU - Sea</v>
          </cell>
          <cell r="F664" t="str">
            <v>SGN</v>
          </cell>
          <cell r="G664" t="str">
            <v>Forecast</v>
          </cell>
        </row>
        <row r="665">
          <cell r="B665" t="str">
            <v>CKPFEU</v>
          </cell>
          <cell r="C665">
            <v>2</v>
          </cell>
          <cell r="D665">
            <v>10</v>
          </cell>
          <cell r="E665" t="str">
            <v>CKPFEU - Sea</v>
          </cell>
          <cell r="F665" t="str">
            <v>SGN</v>
          </cell>
          <cell r="G665" t="str">
            <v>Forecast</v>
          </cell>
        </row>
        <row r="666">
          <cell r="B666" t="str">
            <v>CKSWEU</v>
          </cell>
          <cell r="C666">
            <v>1</v>
          </cell>
          <cell r="D666">
            <v>10</v>
          </cell>
          <cell r="E666" t="str">
            <v>CKSWEU - Sea</v>
          </cell>
          <cell r="F666" t="str">
            <v>SGN</v>
          </cell>
          <cell r="G666" t="str">
            <v>Forecast</v>
          </cell>
        </row>
        <row r="667">
          <cell r="B667" t="str">
            <v>COLE</v>
          </cell>
          <cell r="C667">
            <v>86</v>
          </cell>
          <cell r="D667">
            <v>10</v>
          </cell>
          <cell r="E667" t="str">
            <v>COLE - Sea</v>
          </cell>
          <cell r="F667" t="str">
            <v>SGN</v>
          </cell>
          <cell r="G667" t="str">
            <v>Forecast</v>
          </cell>
        </row>
        <row r="668">
          <cell r="B668" t="str">
            <v>CONVRS</v>
          </cell>
          <cell r="C668">
            <v>30</v>
          </cell>
          <cell r="D668">
            <v>10</v>
          </cell>
          <cell r="E668" t="str">
            <v>CONVRS - Sea</v>
          </cell>
          <cell r="F668" t="str">
            <v>SGN</v>
          </cell>
          <cell r="G668" t="str">
            <v>Forecast</v>
          </cell>
        </row>
        <row r="669">
          <cell r="B669" t="str">
            <v>DEICH</v>
          </cell>
          <cell r="C669">
            <v>69</v>
          </cell>
          <cell r="D669">
            <v>10</v>
          </cell>
          <cell r="E669" t="str">
            <v>DEICH - Sea</v>
          </cell>
          <cell r="F669" t="str">
            <v>SGN</v>
          </cell>
          <cell r="G669" t="str">
            <v>Forecast</v>
          </cell>
        </row>
        <row r="670">
          <cell r="B670" t="str">
            <v>DICKS</v>
          </cell>
          <cell r="C670">
            <v>2</v>
          </cell>
          <cell r="D670">
            <v>10</v>
          </cell>
          <cell r="E670" t="str">
            <v>DICKS - Air</v>
          </cell>
          <cell r="F670" t="str">
            <v>SGN</v>
          </cell>
          <cell r="G670" t="str">
            <v>Forecast</v>
          </cell>
        </row>
        <row r="671">
          <cell r="B671" t="str">
            <v>DICKS</v>
          </cell>
          <cell r="C671">
            <v>7</v>
          </cell>
          <cell r="D671">
            <v>10</v>
          </cell>
          <cell r="E671" t="str">
            <v>DICKS - Sea</v>
          </cell>
          <cell r="F671" t="str">
            <v>SGN</v>
          </cell>
          <cell r="G671" t="str">
            <v>Forecast</v>
          </cell>
        </row>
        <row r="672">
          <cell r="B672" t="str">
            <v>DORM</v>
          </cell>
          <cell r="C672">
            <v>1</v>
          </cell>
          <cell r="D672">
            <v>10</v>
          </cell>
          <cell r="E672" t="str">
            <v>DORM - Sea</v>
          </cell>
          <cell r="F672" t="str">
            <v>SGN</v>
          </cell>
          <cell r="G672" t="str">
            <v>Forecast</v>
          </cell>
        </row>
        <row r="673">
          <cell r="B673" t="str">
            <v>DSAQSP</v>
          </cell>
          <cell r="C673">
            <v>0</v>
          </cell>
          <cell r="D673">
            <v>10</v>
          </cell>
          <cell r="E673" t="str">
            <v>DSAQSP - Sea</v>
          </cell>
          <cell r="F673" t="str">
            <v>SGN</v>
          </cell>
          <cell r="G673" t="str">
            <v>Forecast</v>
          </cell>
        </row>
        <row r="674">
          <cell r="B674" t="str">
            <v>EMLUX</v>
          </cell>
          <cell r="C674">
            <v>21</v>
          </cell>
          <cell r="D674">
            <v>10</v>
          </cell>
          <cell r="E674" t="str">
            <v>EMLUX - Sea</v>
          </cell>
          <cell r="F674" t="str">
            <v>SGN</v>
          </cell>
          <cell r="G674" t="str">
            <v>Forecast</v>
          </cell>
        </row>
        <row r="675">
          <cell r="B675" t="str">
            <v>EUROM</v>
          </cell>
          <cell r="C675">
            <v>20</v>
          </cell>
          <cell r="D675">
            <v>10</v>
          </cell>
          <cell r="E675" t="str">
            <v>EUROM - Sea</v>
          </cell>
          <cell r="F675" t="str">
            <v>SGN</v>
          </cell>
          <cell r="G675" t="str">
            <v>Forecast</v>
          </cell>
        </row>
        <row r="676">
          <cell r="B676" t="str">
            <v>GAP</v>
          </cell>
          <cell r="C676">
            <v>1</v>
          </cell>
          <cell r="D676">
            <v>10</v>
          </cell>
          <cell r="E676" t="str">
            <v>GAP - Air</v>
          </cell>
          <cell r="F676" t="str">
            <v>SGN</v>
          </cell>
          <cell r="G676" t="str">
            <v>Forecast</v>
          </cell>
        </row>
        <row r="677">
          <cell r="B677" t="str">
            <v>GAP</v>
          </cell>
          <cell r="C677">
            <v>394</v>
          </cell>
          <cell r="D677">
            <v>10</v>
          </cell>
          <cell r="E677" t="str">
            <v>GAP - Sea</v>
          </cell>
          <cell r="F677" t="str">
            <v>SGN</v>
          </cell>
          <cell r="G677" t="str">
            <v>Forecast</v>
          </cell>
        </row>
        <row r="678">
          <cell r="B678" t="str">
            <v>GFSI</v>
          </cell>
          <cell r="C678">
            <v>1</v>
          </cell>
          <cell r="D678">
            <v>10</v>
          </cell>
          <cell r="E678" t="str">
            <v>GFSI - Sea</v>
          </cell>
          <cell r="F678" t="str">
            <v>SGN</v>
          </cell>
          <cell r="G678" t="str">
            <v>Forecast</v>
          </cell>
        </row>
        <row r="679">
          <cell r="B679" t="str">
            <v>GUITCN</v>
          </cell>
          <cell r="C679">
            <v>5</v>
          </cell>
          <cell r="D679">
            <v>10</v>
          </cell>
          <cell r="E679" t="str">
            <v>GUITCN - Sea</v>
          </cell>
          <cell r="F679" t="str">
            <v>SGN</v>
          </cell>
          <cell r="G679" t="str">
            <v>Forecast</v>
          </cell>
        </row>
        <row r="680">
          <cell r="B680" t="str">
            <v>HBIRAW</v>
          </cell>
          <cell r="C680">
            <v>2</v>
          </cell>
          <cell r="D680">
            <v>10</v>
          </cell>
          <cell r="E680" t="str">
            <v>HBIRAW - Sea</v>
          </cell>
          <cell r="F680" t="str">
            <v>SGN</v>
          </cell>
          <cell r="G680" t="str">
            <v>Forecast</v>
          </cell>
        </row>
        <row r="681">
          <cell r="B681" t="str">
            <v>HORBAC</v>
          </cell>
          <cell r="C681">
            <v>10</v>
          </cell>
          <cell r="D681">
            <v>10</v>
          </cell>
          <cell r="E681" t="str">
            <v>HORBAC - Sea</v>
          </cell>
          <cell r="F681" t="str">
            <v>SGN</v>
          </cell>
          <cell r="G681" t="str">
            <v>Forecast</v>
          </cell>
        </row>
        <row r="682">
          <cell r="B682" t="str">
            <v>HUNK</v>
          </cell>
          <cell r="C682">
            <v>1</v>
          </cell>
          <cell r="D682">
            <v>10</v>
          </cell>
          <cell r="E682" t="str">
            <v>HUNK - Sea</v>
          </cell>
          <cell r="F682" t="str">
            <v>SGN</v>
          </cell>
          <cell r="G682" t="str">
            <v>Forecast</v>
          </cell>
        </row>
        <row r="683">
          <cell r="B683" t="str">
            <v>IMAGE</v>
          </cell>
          <cell r="C683">
            <v>2</v>
          </cell>
          <cell r="D683">
            <v>10</v>
          </cell>
          <cell r="E683" t="str">
            <v>IMAGE - Sea</v>
          </cell>
          <cell r="F683" t="str">
            <v>SGN</v>
          </cell>
          <cell r="G683" t="str">
            <v>Forecast</v>
          </cell>
        </row>
        <row r="684">
          <cell r="B684" t="str">
            <v>ITGM</v>
          </cell>
          <cell r="C684">
            <v>6</v>
          </cell>
          <cell r="D684">
            <v>10</v>
          </cell>
          <cell r="E684" t="str">
            <v>ITGM - Sea</v>
          </cell>
          <cell r="F684" t="str">
            <v>SGN</v>
          </cell>
          <cell r="G684" t="str">
            <v>Forecast</v>
          </cell>
        </row>
        <row r="685">
          <cell r="B685" t="str">
            <v>JCREW</v>
          </cell>
          <cell r="C685">
            <v>8</v>
          </cell>
          <cell r="D685">
            <v>10</v>
          </cell>
          <cell r="E685" t="str">
            <v>JCREW - Air</v>
          </cell>
          <cell r="F685" t="str">
            <v>SGN</v>
          </cell>
          <cell r="G685" t="str">
            <v>Forecast</v>
          </cell>
        </row>
        <row r="686">
          <cell r="B686" t="str">
            <v>KMRTFM</v>
          </cell>
          <cell r="C686">
            <v>53</v>
          </cell>
          <cell r="D686">
            <v>10</v>
          </cell>
          <cell r="E686" t="str">
            <v>KMRTFM - Sea</v>
          </cell>
          <cell r="F686" t="str">
            <v>SGN</v>
          </cell>
          <cell r="G686" t="str">
            <v>Forecast</v>
          </cell>
        </row>
        <row r="687">
          <cell r="B687" t="str">
            <v>MKI</v>
          </cell>
          <cell r="C687">
            <v>1</v>
          </cell>
          <cell r="D687">
            <v>10</v>
          </cell>
          <cell r="E687" t="str">
            <v>MKI - Sea</v>
          </cell>
          <cell r="F687" t="str">
            <v>SGN</v>
          </cell>
          <cell r="G687" t="str">
            <v>Forecast</v>
          </cell>
        </row>
        <row r="688">
          <cell r="B688" t="str">
            <v>MYSHOE</v>
          </cell>
          <cell r="C688">
            <v>27</v>
          </cell>
          <cell r="D688">
            <v>10</v>
          </cell>
          <cell r="E688" t="str">
            <v>MYSHOE - Sea</v>
          </cell>
          <cell r="F688" t="str">
            <v>SGN</v>
          </cell>
          <cell r="G688" t="str">
            <v>Forecast</v>
          </cell>
        </row>
        <row r="689">
          <cell r="B689" t="str">
            <v>NBAL</v>
          </cell>
          <cell r="C689">
            <v>20</v>
          </cell>
          <cell r="D689">
            <v>10</v>
          </cell>
          <cell r="E689" t="str">
            <v>NBAL - Air</v>
          </cell>
          <cell r="F689" t="str">
            <v>SGN</v>
          </cell>
          <cell r="G689" t="str">
            <v>Forecast</v>
          </cell>
        </row>
        <row r="690">
          <cell r="B690" t="str">
            <v>NBAL</v>
          </cell>
          <cell r="C690">
            <v>182</v>
          </cell>
          <cell r="D690">
            <v>10</v>
          </cell>
          <cell r="E690" t="str">
            <v>NBAL - Sea</v>
          </cell>
          <cell r="F690" t="str">
            <v>SGN</v>
          </cell>
          <cell r="G690" t="str">
            <v>Forecast</v>
          </cell>
        </row>
        <row r="691">
          <cell r="B691" t="str">
            <v>NBC</v>
          </cell>
          <cell r="C691">
            <v>46</v>
          </cell>
          <cell r="D691">
            <v>10</v>
          </cell>
          <cell r="E691" t="str">
            <v>NBC - Sea</v>
          </cell>
          <cell r="F691" t="str">
            <v>SGN</v>
          </cell>
          <cell r="G691" t="str">
            <v>Forecast</v>
          </cell>
        </row>
        <row r="692">
          <cell r="B692" t="str">
            <v>NBMY</v>
          </cell>
          <cell r="C692">
            <v>28</v>
          </cell>
          <cell r="D692">
            <v>10</v>
          </cell>
          <cell r="E692" t="str">
            <v>NBMY - Sea</v>
          </cell>
          <cell r="F692" t="str">
            <v>SGN</v>
          </cell>
          <cell r="G692" t="str">
            <v>Forecast</v>
          </cell>
        </row>
        <row r="693">
          <cell r="B693" t="str">
            <v>OBIITA</v>
          </cell>
          <cell r="C693">
            <v>2</v>
          </cell>
          <cell r="D693">
            <v>10</v>
          </cell>
          <cell r="E693" t="str">
            <v>OBIITA - Sea</v>
          </cell>
          <cell r="F693" t="str">
            <v>SGN</v>
          </cell>
          <cell r="G693" t="str">
            <v>Forecast</v>
          </cell>
        </row>
        <row r="694">
          <cell r="B694" t="str">
            <v>OBIPOL</v>
          </cell>
          <cell r="C694">
            <v>7</v>
          </cell>
          <cell r="D694">
            <v>10</v>
          </cell>
          <cell r="E694" t="str">
            <v>OBIPOL - Sea</v>
          </cell>
          <cell r="F694" t="str">
            <v>SGN</v>
          </cell>
          <cell r="G694" t="str">
            <v>Forecast</v>
          </cell>
        </row>
        <row r="695">
          <cell r="B695" t="str">
            <v>OBIRUS</v>
          </cell>
          <cell r="C695">
            <v>2</v>
          </cell>
          <cell r="D695">
            <v>10</v>
          </cell>
          <cell r="E695" t="str">
            <v>OBIRUS - Sea</v>
          </cell>
          <cell r="F695" t="str">
            <v>SGN</v>
          </cell>
          <cell r="G695" t="str">
            <v>Forecast</v>
          </cell>
        </row>
        <row r="696">
          <cell r="B696" t="str">
            <v>OUTDOR</v>
          </cell>
          <cell r="C696">
            <v>2</v>
          </cell>
          <cell r="D696">
            <v>10</v>
          </cell>
          <cell r="E696" t="str">
            <v>OUTDOR - Air</v>
          </cell>
          <cell r="F696" t="str">
            <v>SGN</v>
          </cell>
          <cell r="G696" t="str">
            <v>Forecast</v>
          </cell>
        </row>
        <row r="697">
          <cell r="B697" t="str">
            <v>OUTDOR</v>
          </cell>
          <cell r="C697">
            <v>119</v>
          </cell>
          <cell r="D697">
            <v>10</v>
          </cell>
          <cell r="E697" t="str">
            <v>OUTDOR - Sea</v>
          </cell>
          <cell r="F697" t="str">
            <v>SGN</v>
          </cell>
          <cell r="G697" t="str">
            <v>Forecast</v>
          </cell>
        </row>
        <row r="698">
          <cell r="B698" t="str">
            <v>PACSUN</v>
          </cell>
          <cell r="C698">
            <v>2</v>
          </cell>
          <cell r="D698">
            <v>10</v>
          </cell>
          <cell r="E698" t="str">
            <v>PACSUN - Air</v>
          </cell>
          <cell r="F698" t="str">
            <v>SGN</v>
          </cell>
          <cell r="G698" t="str">
            <v>Forecast</v>
          </cell>
        </row>
        <row r="699">
          <cell r="B699" t="str">
            <v>PACSUN</v>
          </cell>
          <cell r="C699">
            <v>3</v>
          </cell>
          <cell r="D699">
            <v>10</v>
          </cell>
          <cell r="E699" t="str">
            <v>PACSUN - Sea</v>
          </cell>
          <cell r="F699" t="str">
            <v>SGN</v>
          </cell>
          <cell r="G699" t="str">
            <v>Forecast</v>
          </cell>
        </row>
        <row r="700">
          <cell r="B700" t="str">
            <v>RH</v>
          </cell>
          <cell r="C700">
            <v>91</v>
          </cell>
          <cell r="D700">
            <v>10</v>
          </cell>
          <cell r="E700" t="str">
            <v>RH - Sea</v>
          </cell>
          <cell r="F700" t="str">
            <v>SGN</v>
          </cell>
          <cell r="G700" t="str">
            <v>Forecast</v>
          </cell>
        </row>
        <row r="701">
          <cell r="B701" t="str">
            <v>SWOOSH</v>
          </cell>
          <cell r="C701">
            <v>95</v>
          </cell>
          <cell r="D701">
            <v>10</v>
          </cell>
          <cell r="E701" t="str">
            <v>SWOOSH - Air</v>
          </cell>
          <cell r="F701" t="str">
            <v>SGN</v>
          </cell>
          <cell r="G701" t="str">
            <v>Forecast</v>
          </cell>
        </row>
        <row r="702">
          <cell r="B702" t="str">
            <v>SWOOSH</v>
          </cell>
          <cell r="C702">
            <v>4261</v>
          </cell>
          <cell r="D702">
            <v>10</v>
          </cell>
          <cell r="E702" t="str">
            <v>SWOOSH - Sea</v>
          </cell>
          <cell r="F702" t="str">
            <v>SGN</v>
          </cell>
          <cell r="G702" t="str">
            <v>Forecast</v>
          </cell>
        </row>
        <row r="703">
          <cell r="B703" t="str">
            <v>THAS</v>
          </cell>
          <cell r="C703">
            <v>3</v>
          </cell>
          <cell r="D703">
            <v>10</v>
          </cell>
          <cell r="E703" t="str">
            <v>THAS - Sea</v>
          </cell>
          <cell r="F703" t="str">
            <v>SGN</v>
          </cell>
          <cell r="G703" t="str">
            <v>Forecast</v>
          </cell>
        </row>
        <row r="704">
          <cell r="B704" t="str">
            <v>TKMAXX</v>
          </cell>
          <cell r="C704">
            <v>122</v>
          </cell>
          <cell r="D704">
            <v>10</v>
          </cell>
          <cell r="E704" t="str">
            <v>TKMAXX - Sea</v>
          </cell>
          <cell r="F704" t="str">
            <v>SGN</v>
          </cell>
          <cell r="G704" t="str">
            <v>Forecast</v>
          </cell>
        </row>
        <row r="705">
          <cell r="B705" t="str">
            <v>TOMBOD</v>
          </cell>
          <cell r="C705">
            <v>1</v>
          </cell>
          <cell r="D705">
            <v>10</v>
          </cell>
          <cell r="E705" t="str">
            <v>TOMBOD - Sea</v>
          </cell>
          <cell r="F705" t="str">
            <v>SGN</v>
          </cell>
          <cell r="G705" t="str">
            <v>Forecast</v>
          </cell>
        </row>
        <row r="706">
          <cell r="B706" t="str">
            <v>TOMFTW</v>
          </cell>
          <cell r="C706">
            <v>55</v>
          </cell>
          <cell r="D706">
            <v>10</v>
          </cell>
          <cell r="E706" t="str">
            <v>TOMFTW - Sea</v>
          </cell>
          <cell r="F706" t="str">
            <v>SGN</v>
          </cell>
          <cell r="G706" t="str">
            <v>Forecast</v>
          </cell>
        </row>
        <row r="707">
          <cell r="B707" t="str">
            <v>TOMHAN</v>
          </cell>
          <cell r="C707">
            <v>0</v>
          </cell>
          <cell r="D707">
            <v>10</v>
          </cell>
          <cell r="E707" t="str">
            <v>TOMHAN - Sea</v>
          </cell>
          <cell r="F707" t="str">
            <v>SGN</v>
          </cell>
          <cell r="G707" t="str">
            <v>Forecast</v>
          </cell>
        </row>
        <row r="708">
          <cell r="B708" t="str">
            <v>TOMRTL</v>
          </cell>
          <cell r="C708">
            <v>1</v>
          </cell>
          <cell r="D708">
            <v>10</v>
          </cell>
          <cell r="E708" t="str">
            <v>TOMRTL - Sea</v>
          </cell>
          <cell r="F708" t="str">
            <v>SGN</v>
          </cell>
          <cell r="G708" t="str">
            <v>Forecast</v>
          </cell>
        </row>
        <row r="709">
          <cell r="B709" t="str">
            <v>UAAIR</v>
          </cell>
          <cell r="C709">
            <v>23</v>
          </cell>
          <cell r="D709">
            <v>10</v>
          </cell>
          <cell r="E709" t="str">
            <v>UAAIR - Air</v>
          </cell>
          <cell r="F709" t="str">
            <v>SGN</v>
          </cell>
          <cell r="G709" t="str">
            <v>Forecast</v>
          </cell>
        </row>
        <row r="710">
          <cell r="B710" t="str">
            <v>UADSHP</v>
          </cell>
          <cell r="C710">
            <v>11</v>
          </cell>
          <cell r="D710">
            <v>10</v>
          </cell>
          <cell r="E710" t="str">
            <v>UADSHP - Sea</v>
          </cell>
          <cell r="F710" t="str">
            <v>SGN</v>
          </cell>
          <cell r="G710" t="str">
            <v>Forecast</v>
          </cell>
        </row>
        <row r="711">
          <cell r="B711" t="str">
            <v>UAWEN</v>
          </cell>
          <cell r="C711">
            <v>45</v>
          </cell>
          <cell r="D711">
            <v>10</v>
          </cell>
          <cell r="E711" t="str">
            <v>UAWEN - Sea</v>
          </cell>
          <cell r="F711" t="str">
            <v>SGN</v>
          </cell>
          <cell r="G711" t="str">
            <v>Forecast</v>
          </cell>
        </row>
        <row r="712">
          <cell r="B712" t="str">
            <v>URBAN</v>
          </cell>
          <cell r="C712">
            <v>90</v>
          </cell>
          <cell r="D712">
            <v>10</v>
          </cell>
          <cell r="E712" t="str">
            <v>URBAN - Sea</v>
          </cell>
          <cell r="F712" t="str">
            <v>SGN</v>
          </cell>
          <cell r="G712" t="str">
            <v>Forecast</v>
          </cell>
        </row>
        <row r="713">
          <cell r="B713" t="str">
            <v>WARAS</v>
          </cell>
          <cell r="C713">
            <v>8</v>
          </cell>
          <cell r="D713">
            <v>10</v>
          </cell>
          <cell r="E713" t="str">
            <v>WARAS - Sea</v>
          </cell>
          <cell r="F713" t="str">
            <v>SGN</v>
          </cell>
          <cell r="G713" t="str">
            <v>Forecast</v>
          </cell>
        </row>
        <row r="714">
          <cell r="B714" t="str">
            <v>WARMEX</v>
          </cell>
          <cell r="C714">
            <v>0</v>
          </cell>
          <cell r="D714">
            <v>10</v>
          </cell>
          <cell r="E714" t="str">
            <v>WARMEX - Sea</v>
          </cell>
          <cell r="F714" t="str">
            <v>SGN</v>
          </cell>
          <cell r="G714" t="str">
            <v>Forecast</v>
          </cell>
        </row>
        <row r="715">
          <cell r="B715" t="str">
            <v>XATPE</v>
          </cell>
          <cell r="C715">
            <v>0</v>
          </cell>
          <cell r="D715">
            <v>10</v>
          </cell>
          <cell r="E715" t="str">
            <v>XATPE - Sea</v>
          </cell>
          <cell r="F715" t="str">
            <v>SGN</v>
          </cell>
          <cell r="G715" t="str">
            <v>Forecast</v>
          </cell>
        </row>
        <row r="716">
          <cell r="B716" t="str">
            <v>XKEENI</v>
          </cell>
          <cell r="C716">
            <v>0</v>
          </cell>
          <cell r="D716">
            <v>10</v>
          </cell>
          <cell r="E716" t="str">
            <v>XKEENI - Sea</v>
          </cell>
          <cell r="F716" t="str">
            <v>SGN</v>
          </cell>
          <cell r="G716" t="str">
            <v>Forecast</v>
          </cell>
        </row>
        <row r="717">
          <cell r="B717" t="str">
            <v>XWASO</v>
          </cell>
          <cell r="C717">
            <v>2</v>
          </cell>
          <cell r="D717">
            <v>10</v>
          </cell>
          <cell r="E717" t="str">
            <v>XWASO - Air</v>
          </cell>
          <cell r="F717" t="str">
            <v>SGN</v>
          </cell>
          <cell r="G717" t="str">
            <v>Forecast</v>
          </cell>
        </row>
        <row r="718">
          <cell r="B718" t="str">
            <v>XWASO</v>
          </cell>
          <cell r="C718">
            <v>1</v>
          </cell>
          <cell r="D718">
            <v>10</v>
          </cell>
          <cell r="E718" t="str">
            <v>XWASO - Sea</v>
          </cell>
          <cell r="F718" t="str">
            <v>SGN</v>
          </cell>
          <cell r="G718" t="str">
            <v>Forecast</v>
          </cell>
        </row>
        <row r="719">
          <cell r="B719" t="str">
            <v>ZUMBA</v>
          </cell>
          <cell r="C719">
            <v>1</v>
          </cell>
          <cell r="D719">
            <v>10</v>
          </cell>
          <cell r="E719" t="str">
            <v>ZUMBA - Sea</v>
          </cell>
          <cell r="F719" t="str">
            <v>SGN</v>
          </cell>
          <cell r="G719" t="str">
            <v>Forecast</v>
          </cell>
        </row>
        <row r="720">
          <cell r="B720" t="str">
            <v>AAFZE</v>
          </cell>
          <cell r="C720">
            <v>0</v>
          </cell>
          <cell r="D720">
            <v>11</v>
          </cell>
          <cell r="E720" t="str">
            <v>AAFZE - Air</v>
          </cell>
          <cell r="F720" t="str">
            <v>SGN</v>
          </cell>
          <cell r="G720" t="str">
            <v>Forecast</v>
          </cell>
        </row>
        <row r="721">
          <cell r="B721" t="str">
            <v>AEBV</v>
          </cell>
          <cell r="C721">
            <v>3</v>
          </cell>
          <cell r="D721">
            <v>11</v>
          </cell>
          <cell r="E721" t="str">
            <v>AEBV - Air</v>
          </cell>
          <cell r="F721" t="str">
            <v>SGN</v>
          </cell>
          <cell r="G721" t="str">
            <v>Forecast</v>
          </cell>
        </row>
        <row r="722">
          <cell r="B722" t="str">
            <v>AEBV</v>
          </cell>
          <cell r="C722">
            <v>53</v>
          </cell>
          <cell r="D722">
            <v>11</v>
          </cell>
          <cell r="E722" t="str">
            <v>AEBV - Sea</v>
          </cell>
          <cell r="F722" t="str">
            <v>SGN</v>
          </cell>
          <cell r="G722" t="str">
            <v>Forecast</v>
          </cell>
        </row>
        <row r="723">
          <cell r="B723" t="str">
            <v>AEC</v>
          </cell>
          <cell r="C723">
            <v>4</v>
          </cell>
          <cell r="D723">
            <v>11</v>
          </cell>
          <cell r="E723" t="str">
            <v>AEC - Air</v>
          </cell>
          <cell r="F723" t="str">
            <v>SGN</v>
          </cell>
          <cell r="G723" t="str">
            <v>Forecast</v>
          </cell>
        </row>
        <row r="724">
          <cell r="B724" t="str">
            <v>AEC</v>
          </cell>
          <cell r="C724">
            <v>36</v>
          </cell>
          <cell r="D724">
            <v>11</v>
          </cell>
          <cell r="E724" t="str">
            <v>AEC - Sea</v>
          </cell>
          <cell r="F724" t="str">
            <v>SGN</v>
          </cell>
          <cell r="G724" t="str">
            <v>Forecast</v>
          </cell>
        </row>
        <row r="725">
          <cell r="B725" t="str">
            <v>AEO</v>
          </cell>
          <cell r="C725">
            <v>0</v>
          </cell>
          <cell r="D725">
            <v>11</v>
          </cell>
          <cell r="E725" t="str">
            <v>AEO - Air</v>
          </cell>
          <cell r="F725" t="str">
            <v>SGN</v>
          </cell>
          <cell r="G725" t="str">
            <v>Forecast</v>
          </cell>
        </row>
        <row r="726">
          <cell r="B726" t="str">
            <v>AEO</v>
          </cell>
          <cell r="C726">
            <v>60</v>
          </cell>
          <cell r="D726">
            <v>11</v>
          </cell>
          <cell r="E726" t="str">
            <v>AEO - Sea</v>
          </cell>
          <cell r="F726" t="str">
            <v>SGN</v>
          </cell>
          <cell r="G726" t="str">
            <v>Forecast</v>
          </cell>
        </row>
        <row r="727">
          <cell r="B727" t="str">
            <v>AEOHK</v>
          </cell>
          <cell r="C727">
            <v>12</v>
          </cell>
          <cell r="D727">
            <v>11</v>
          </cell>
          <cell r="E727" t="str">
            <v>AEOHK - Air</v>
          </cell>
          <cell r="F727" t="str">
            <v>SGN</v>
          </cell>
          <cell r="G727" t="str">
            <v>Forecast</v>
          </cell>
        </row>
        <row r="728">
          <cell r="B728" t="str">
            <v>AEOJP</v>
          </cell>
          <cell r="C728">
            <v>4</v>
          </cell>
          <cell r="D728">
            <v>11</v>
          </cell>
          <cell r="E728" t="str">
            <v>AEOJP - Air</v>
          </cell>
          <cell r="F728" t="str">
            <v>SGN</v>
          </cell>
          <cell r="G728" t="str">
            <v>Forecast</v>
          </cell>
        </row>
        <row r="729">
          <cell r="B729" t="str">
            <v>AEOMEX</v>
          </cell>
          <cell r="C729">
            <v>1</v>
          </cell>
          <cell r="D729">
            <v>11</v>
          </cell>
          <cell r="E729" t="str">
            <v>AEOMEX - Air</v>
          </cell>
          <cell r="F729" t="str">
            <v>SGN</v>
          </cell>
          <cell r="G729" t="str">
            <v>Forecast</v>
          </cell>
        </row>
        <row r="730">
          <cell r="B730" t="str">
            <v>ALBRT</v>
          </cell>
          <cell r="C730">
            <v>4</v>
          </cell>
          <cell r="D730">
            <v>11</v>
          </cell>
          <cell r="E730" t="str">
            <v>ALBRT - Sea</v>
          </cell>
          <cell r="F730" t="str">
            <v>SGN</v>
          </cell>
          <cell r="G730" t="str">
            <v>Forecast</v>
          </cell>
        </row>
        <row r="731">
          <cell r="B731" t="str">
            <v>ALLB</v>
          </cell>
          <cell r="C731">
            <v>1</v>
          </cell>
          <cell r="D731">
            <v>11</v>
          </cell>
          <cell r="E731" t="str">
            <v>ALLB - Sea</v>
          </cell>
          <cell r="F731" t="str">
            <v>SGN</v>
          </cell>
          <cell r="G731" t="str">
            <v>Forecast</v>
          </cell>
        </row>
        <row r="732">
          <cell r="B732" t="str">
            <v>ANNINC</v>
          </cell>
          <cell r="C732">
            <v>80</v>
          </cell>
          <cell r="D732">
            <v>11</v>
          </cell>
          <cell r="E732" t="str">
            <v>ANNINC - Sea</v>
          </cell>
          <cell r="F732" t="str">
            <v>SGN</v>
          </cell>
          <cell r="G732" t="str">
            <v>Forecast</v>
          </cell>
        </row>
        <row r="733">
          <cell r="B733" t="str">
            <v>ARMOUR</v>
          </cell>
          <cell r="C733">
            <v>166</v>
          </cell>
          <cell r="D733">
            <v>11</v>
          </cell>
          <cell r="E733" t="str">
            <v>ARMOUR - Sea</v>
          </cell>
          <cell r="F733" t="str">
            <v>SGN</v>
          </cell>
          <cell r="G733" t="str">
            <v>Forecast</v>
          </cell>
        </row>
        <row r="734">
          <cell r="B734" t="str">
            <v>ATC</v>
          </cell>
          <cell r="C734">
            <v>22</v>
          </cell>
          <cell r="D734">
            <v>11</v>
          </cell>
          <cell r="E734" t="str">
            <v>ATC - Sea</v>
          </cell>
          <cell r="F734" t="str">
            <v>SGN</v>
          </cell>
          <cell r="G734" t="str">
            <v>Forecast</v>
          </cell>
        </row>
        <row r="735">
          <cell r="B735" t="str">
            <v>ATS</v>
          </cell>
          <cell r="C735">
            <v>0</v>
          </cell>
          <cell r="D735">
            <v>11</v>
          </cell>
          <cell r="E735" t="str">
            <v>ATS - Sea</v>
          </cell>
          <cell r="F735" t="str">
            <v>SGN</v>
          </cell>
          <cell r="G735" t="str">
            <v>Forecast</v>
          </cell>
        </row>
        <row r="736">
          <cell r="B736" t="str">
            <v>BELL</v>
          </cell>
          <cell r="C736">
            <v>5</v>
          </cell>
          <cell r="D736">
            <v>11</v>
          </cell>
          <cell r="E736" t="str">
            <v>BELL - Sea</v>
          </cell>
          <cell r="F736" t="str">
            <v>SGN</v>
          </cell>
          <cell r="G736" t="str">
            <v>Forecast</v>
          </cell>
        </row>
        <row r="737">
          <cell r="B737" t="str">
            <v>BOSE</v>
          </cell>
          <cell r="C737">
            <v>2</v>
          </cell>
          <cell r="D737">
            <v>11</v>
          </cell>
          <cell r="E737" t="str">
            <v>BOSE - Sea</v>
          </cell>
          <cell r="F737" t="str">
            <v>SGN</v>
          </cell>
          <cell r="G737" t="str">
            <v>Forecast</v>
          </cell>
        </row>
        <row r="738">
          <cell r="B738" t="str">
            <v>BPSH</v>
          </cell>
          <cell r="C738">
            <v>1</v>
          </cell>
          <cell r="D738">
            <v>11</v>
          </cell>
          <cell r="E738" t="str">
            <v>BPSH - Sea</v>
          </cell>
          <cell r="F738" t="str">
            <v>SGN</v>
          </cell>
          <cell r="G738" t="str">
            <v>Forecast</v>
          </cell>
        </row>
        <row r="739">
          <cell r="B739" t="str">
            <v>CKSWEU</v>
          </cell>
          <cell r="C739">
            <v>2</v>
          </cell>
          <cell r="D739">
            <v>11</v>
          </cell>
          <cell r="E739" t="str">
            <v>CKSWEU - Sea</v>
          </cell>
          <cell r="F739" t="str">
            <v>SGN</v>
          </cell>
          <cell r="G739" t="str">
            <v>Forecast</v>
          </cell>
        </row>
        <row r="740">
          <cell r="B740" t="str">
            <v>COLE</v>
          </cell>
          <cell r="C740">
            <v>26</v>
          </cell>
          <cell r="D740">
            <v>11</v>
          </cell>
          <cell r="E740" t="str">
            <v>COLE - Sea</v>
          </cell>
          <cell r="F740" t="str">
            <v>SGN</v>
          </cell>
          <cell r="G740" t="str">
            <v>Forecast</v>
          </cell>
        </row>
        <row r="741">
          <cell r="B741" t="str">
            <v>CONVRS</v>
          </cell>
          <cell r="C741">
            <v>9</v>
          </cell>
          <cell r="D741">
            <v>11</v>
          </cell>
          <cell r="E741" t="str">
            <v>CONVRS - Sea</v>
          </cell>
          <cell r="F741" t="str">
            <v>SGN</v>
          </cell>
          <cell r="G741" t="str">
            <v>Forecast</v>
          </cell>
        </row>
        <row r="742">
          <cell r="B742" t="str">
            <v>CPEUR</v>
          </cell>
          <cell r="C742">
            <v>1</v>
          </cell>
          <cell r="D742">
            <v>11</v>
          </cell>
          <cell r="E742" t="str">
            <v>CPEUR - Sea</v>
          </cell>
          <cell r="F742" t="str">
            <v>SGN</v>
          </cell>
          <cell r="G742" t="str">
            <v>Forecast</v>
          </cell>
        </row>
        <row r="743">
          <cell r="B743" t="str">
            <v>DEICH</v>
          </cell>
          <cell r="C743">
            <v>18</v>
          </cell>
          <cell r="D743">
            <v>11</v>
          </cell>
          <cell r="E743" t="str">
            <v>DEICH - Sea</v>
          </cell>
          <cell r="F743" t="str">
            <v>SGN</v>
          </cell>
          <cell r="G743" t="str">
            <v>Forecast</v>
          </cell>
        </row>
        <row r="744">
          <cell r="B744" t="str">
            <v>DICKS</v>
          </cell>
          <cell r="C744">
            <v>0</v>
          </cell>
          <cell r="D744">
            <v>11</v>
          </cell>
          <cell r="E744" t="str">
            <v>DICKS - Air</v>
          </cell>
          <cell r="F744" t="str">
            <v>SGN</v>
          </cell>
          <cell r="G744" t="str">
            <v>Forecast</v>
          </cell>
        </row>
        <row r="745">
          <cell r="B745" t="str">
            <v>DICKS</v>
          </cell>
          <cell r="C745">
            <v>66</v>
          </cell>
          <cell r="D745">
            <v>11</v>
          </cell>
          <cell r="E745" t="str">
            <v>DICKS - Sea</v>
          </cell>
          <cell r="F745" t="str">
            <v>SGN</v>
          </cell>
          <cell r="G745" t="str">
            <v>Forecast</v>
          </cell>
        </row>
        <row r="746">
          <cell r="B746" t="str">
            <v>EDDIEB</v>
          </cell>
          <cell r="C746">
            <v>0</v>
          </cell>
          <cell r="D746">
            <v>11</v>
          </cell>
          <cell r="E746" t="str">
            <v>EDDIEB - Air</v>
          </cell>
          <cell r="F746" t="str">
            <v>SGN</v>
          </cell>
          <cell r="G746" t="str">
            <v>Forecast</v>
          </cell>
        </row>
        <row r="747">
          <cell r="B747" t="str">
            <v>EDDIEB</v>
          </cell>
          <cell r="C747">
            <v>9</v>
          </cell>
          <cell r="D747">
            <v>11</v>
          </cell>
          <cell r="E747" t="str">
            <v>EDDIEB - Sea</v>
          </cell>
          <cell r="F747" t="str">
            <v>SGN</v>
          </cell>
          <cell r="G747" t="str">
            <v>Forecast</v>
          </cell>
        </row>
        <row r="748">
          <cell r="B748" t="str">
            <v>ELDOR</v>
          </cell>
          <cell r="C748">
            <v>9</v>
          </cell>
          <cell r="D748">
            <v>11</v>
          </cell>
          <cell r="E748" t="str">
            <v>ELDOR - Sea</v>
          </cell>
          <cell r="F748" t="str">
            <v>SGN</v>
          </cell>
          <cell r="G748" t="str">
            <v>Forecast</v>
          </cell>
        </row>
        <row r="749">
          <cell r="B749" t="str">
            <v>EMLUX</v>
          </cell>
          <cell r="C749">
            <v>7</v>
          </cell>
          <cell r="D749">
            <v>11</v>
          </cell>
          <cell r="E749" t="str">
            <v>EMLUX - Sea</v>
          </cell>
          <cell r="F749" t="str">
            <v>SGN</v>
          </cell>
          <cell r="G749" t="str">
            <v>Forecast</v>
          </cell>
        </row>
        <row r="750">
          <cell r="B750" t="str">
            <v>EUROM</v>
          </cell>
          <cell r="C750">
            <v>12</v>
          </cell>
          <cell r="D750">
            <v>11</v>
          </cell>
          <cell r="E750" t="str">
            <v>EUROM - Sea</v>
          </cell>
          <cell r="F750" t="str">
            <v>SGN</v>
          </cell>
          <cell r="G750" t="str">
            <v>Forecast</v>
          </cell>
        </row>
        <row r="751">
          <cell r="B751" t="str">
            <v>EXPRES</v>
          </cell>
          <cell r="C751">
            <v>22</v>
          </cell>
          <cell r="D751">
            <v>11</v>
          </cell>
          <cell r="E751" t="str">
            <v>EXPRES - Sea</v>
          </cell>
          <cell r="F751" t="str">
            <v>SGN</v>
          </cell>
          <cell r="G751" t="str">
            <v>Forecast</v>
          </cell>
        </row>
        <row r="752">
          <cell r="B752" t="str">
            <v>GAP</v>
          </cell>
          <cell r="C752">
            <v>5</v>
          </cell>
          <cell r="D752">
            <v>11</v>
          </cell>
          <cell r="E752" t="str">
            <v>GAP - Air</v>
          </cell>
          <cell r="F752" t="str">
            <v>SGN</v>
          </cell>
          <cell r="G752" t="str">
            <v>Forecast</v>
          </cell>
        </row>
        <row r="753">
          <cell r="B753" t="str">
            <v>GAP</v>
          </cell>
          <cell r="C753">
            <v>1405</v>
          </cell>
          <cell r="D753">
            <v>11</v>
          </cell>
          <cell r="E753" t="str">
            <v>GAP - Sea</v>
          </cell>
          <cell r="F753" t="str">
            <v>SGN</v>
          </cell>
          <cell r="G753" t="str">
            <v>Forecast</v>
          </cell>
        </row>
        <row r="754">
          <cell r="B754" t="str">
            <v>GFSI</v>
          </cell>
          <cell r="C754">
            <v>6</v>
          </cell>
          <cell r="D754">
            <v>11</v>
          </cell>
          <cell r="E754" t="str">
            <v>GFSI - Sea</v>
          </cell>
          <cell r="F754" t="str">
            <v>SGN</v>
          </cell>
          <cell r="G754" t="str">
            <v>Forecast</v>
          </cell>
        </row>
        <row r="755">
          <cell r="B755" t="str">
            <v>GUITCN</v>
          </cell>
          <cell r="C755">
            <v>1</v>
          </cell>
          <cell r="D755">
            <v>11</v>
          </cell>
          <cell r="E755" t="str">
            <v>GUITCN - Sea</v>
          </cell>
          <cell r="F755" t="str">
            <v>SGN</v>
          </cell>
          <cell r="G755" t="str">
            <v>Forecast</v>
          </cell>
        </row>
        <row r="756">
          <cell r="B756" t="str">
            <v>HAGGAR</v>
          </cell>
          <cell r="C756">
            <v>11</v>
          </cell>
          <cell r="D756">
            <v>11</v>
          </cell>
          <cell r="E756" t="str">
            <v>HAGGAR - Sea</v>
          </cell>
          <cell r="F756" t="str">
            <v>SGN</v>
          </cell>
          <cell r="G756" t="str">
            <v>Forecast</v>
          </cell>
        </row>
        <row r="757">
          <cell r="B757" t="str">
            <v>HBIRAW</v>
          </cell>
          <cell r="C757">
            <v>0</v>
          </cell>
          <cell r="D757">
            <v>11</v>
          </cell>
          <cell r="E757" t="str">
            <v>HBIRAW - Air</v>
          </cell>
          <cell r="F757" t="str">
            <v>SGN</v>
          </cell>
          <cell r="G757" t="str">
            <v>Forecast</v>
          </cell>
        </row>
        <row r="758">
          <cell r="B758" t="str">
            <v>HBIRAW</v>
          </cell>
          <cell r="C758">
            <v>1</v>
          </cell>
          <cell r="D758">
            <v>11</v>
          </cell>
          <cell r="E758" t="str">
            <v>HBIRAW - Sea</v>
          </cell>
          <cell r="F758" t="str">
            <v>SGN</v>
          </cell>
          <cell r="G758" t="str">
            <v>Forecast</v>
          </cell>
        </row>
        <row r="759">
          <cell r="B759" t="str">
            <v>HORBAC</v>
          </cell>
          <cell r="C759">
            <v>4</v>
          </cell>
          <cell r="D759">
            <v>11</v>
          </cell>
          <cell r="E759" t="str">
            <v>HORBAC - Sea</v>
          </cell>
          <cell r="F759" t="str">
            <v>SGN</v>
          </cell>
          <cell r="G759" t="str">
            <v>Forecast</v>
          </cell>
        </row>
        <row r="760">
          <cell r="B760" t="str">
            <v>HOSLEY</v>
          </cell>
          <cell r="C760">
            <v>1</v>
          </cell>
          <cell r="D760">
            <v>11</v>
          </cell>
          <cell r="E760" t="str">
            <v>HOSLEY - Sea</v>
          </cell>
          <cell r="F760" t="str">
            <v>SGN</v>
          </cell>
          <cell r="G760" t="str">
            <v>Forecast</v>
          </cell>
        </row>
        <row r="761">
          <cell r="B761" t="str">
            <v>IMAGE</v>
          </cell>
          <cell r="C761">
            <v>9</v>
          </cell>
          <cell r="D761">
            <v>11</v>
          </cell>
          <cell r="E761" t="str">
            <v>IMAGE - Sea</v>
          </cell>
          <cell r="F761" t="str">
            <v>SGN</v>
          </cell>
          <cell r="G761" t="str">
            <v>Forecast</v>
          </cell>
        </row>
        <row r="762">
          <cell r="B762" t="str">
            <v>ITGM</v>
          </cell>
          <cell r="C762">
            <v>6</v>
          </cell>
          <cell r="D762">
            <v>11</v>
          </cell>
          <cell r="E762" t="str">
            <v>ITGM - Sea</v>
          </cell>
          <cell r="F762" t="str">
            <v>SGN</v>
          </cell>
          <cell r="G762" t="str">
            <v>Forecast</v>
          </cell>
        </row>
        <row r="763">
          <cell r="B763" t="str">
            <v>JCREW</v>
          </cell>
          <cell r="C763">
            <v>6</v>
          </cell>
          <cell r="D763">
            <v>11</v>
          </cell>
          <cell r="E763" t="str">
            <v>JCREW - Air</v>
          </cell>
          <cell r="F763" t="str">
            <v>SGN</v>
          </cell>
          <cell r="G763" t="str">
            <v>Forecast</v>
          </cell>
        </row>
        <row r="764">
          <cell r="B764" t="str">
            <v>JCREW</v>
          </cell>
          <cell r="C764">
            <v>24</v>
          </cell>
          <cell r="D764">
            <v>11</v>
          </cell>
          <cell r="E764" t="str">
            <v>JCREW - Sea</v>
          </cell>
          <cell r="F764" t="str">
            <v>SGN</v>
          </cell>
          <cell r="G764" t="str">
            <v>Forecast</v>
          </cell>
        </row>
        <row r="765">
          <cell r="B765" t="str">
            <v>KMRTFM</v>
          </cell>
          <cell r="C765">
            <v>49</v>
          </cell>
          <cell r="D765">
            <v>11</v>
          </cell>
          <cell r="E765" t="str">
            <v>KMRTFM - Sea</v>
          </cell>
          <cell r="F765" t="str">
            <v>SGN</v>
          </cell>
          <cell r="G765" t="str">
            <v>Forecast</v>
          </cell>
        </row>
        <row r="766">
          <cell r="B766" t="str">
            <v>MAST</v>
          </cell>
          <cell r="C766">
            <v>126</v>
          </cell>
          <cell r="D766">
            <v>11</v>
          </cell>
          <cell r="E766" t="str">
            <v>MAST - Sea</v>
          </cell>
          <cell r="F766" t="str">
            <v>SGN</v>
          </cell>
          <cell r="G766" t="str">
            <v>Forecast</v>
          </cell>
        </row>
        <row r="767">
          <cell r="B767" t="str">
            <v>MKI</v>
          </cell>
          <cell r="C767">
            <v>1</v>
          </cell>
          <cell r="D767">
            <v>11</v>
          </cell>
          <cell r="E767" t="str">
            <v>MKI - Sea</v>
          </cell>
          <cell r="F767" t="str">
            <v>SGN</v>
          </cell>
          <cell r="G767" t="str">
            <v>Forecast</v>
          </cell>
        </row>
        <row r="768">
          <cell r="B768" t="str">
            <v>MUFREN</v>
          </cell>
          <cell r="C768">
            <v>2</v>
          </cell>
          <cell r="D768">
            <v>11</v>
          </cell>
          <cell r="E768" t="str">
            <v>MUFREN - Sea</v>
          </cell>
          <cell r="F768" t="str">
            <v>SGN</v>
          </cell>
          <cell r="G768" t="str">
            <v>Forecast</v>
          </cell>
        </row>
        <row r="769">
          <cell r="B769" t="str">
            <v>MYSHOE</v>
          </cell>
          <cell r="C769">
            <v>12</v>
          </cell>
          <cell r="D769">
            <v>11</v>
          </cell>
          <cell r="E769" t="str">
            <v>MYSHOE - Sea</v>
          </cell>
          <cell r="F769" t="str">
            <v>SGN</v>
          </cell>
          <cell r="G769" t="str">
            <v>Forecast</v>
          </cell>
        </row>
        <row r="770">
          <cell r="B770" t="str">
            <v>NBAL</v>
          </cell>
          <cell r="C770">
            <v>18</v>
          </cell>
          <cell r="D770">
            <v>11</v>
          </cell>
          <cell r="E770" t="str">
            <v>NBAL - Air</v>
          </cell>
          <cell r="F770" t="str">
            <v>SGN</v>
          </cell>
          <cell r="G770" t="str">
            <v>Forecast</v>
          </cell>
        </row>
        <row r="771">
          <cell r="B771" t="str">
            <v>NBAL</v>
          </cell>
          <cell r="C771">
            <v>407</v>
          </cell>
          <cell r="D771">
            <v>11</v>
          </cell>
          <cell r="E771" t="str">
            <v>NBAL - Sea</v>
          </cell>
          <cell r="F771" t="str">
            <v>SGN</v>
          </cell>
          <cell r="G771" t="str">
            <v>Forecast</v>
          </cell>
        </row>
        <row r="772">
          <cell r="B772" t="str">
            <v>NBC</v>
          </cell>
          <cell r="C772">
            <v>31</v>
          </cell>
          <cell r="D772">
            <v>11</v>
          </cell>
          <cell r="E772" t="str">
            <v>NBC - Sea</v>
          </cell>
          <cell r="F772" t="str">
            <v>SGN</v>
          </cell>
          <cell r="G772" t="str">
            <v>Forecast</v>
          </cell>
        </row>
        <row r="773">
          <cell r="B773" t="str">
            <v>NBSG</v>
          </cell>
          <cell r="C773">
            <v>82</v>
          </cell>
          <cell r="D773">
            <v>11</v>
          </cell>
          <cell r="E773" t="str">
            <v>NBSG - Sea</v>
          </cell>
          <cell r="F773" t="str">
            <v>SGN</v>
          </cell>
          <cell r="G773" t="str">
            <v>Forecast</v>
          </cell>
        </row>
        <row r="774">
          <cell r="B774" t="str">
            <v>OBIPOL</v>
          </cell>
          <cell r="C774">
            <v>4</v>
          </cell>
          <cell r="D774">
            <v>11</v>
          </cell>
          <cell r="E774" t="str">
            <v>OBIPOL - Sea</v>
          </cell>
          <cell r="F774" t="str">
            <v>SGN</v>
          </cell>
          <cell r="G774" t="str">
            <v>Forecast</v>
          </cell>
        </row>
        <row r="775">
          <cell r="B775" t="str">
            <v>OUTDOR</v>
          </cell>
          <cell r="C775">
            <v>1</v>
          </cell>
          <cell r="D775">
            <v>11</v>
          </cell>
          <cell r="E775" t="str">
            <v>OUTDOR - Air</v>
          </cell>
          <cell r="F775" t="str">
            <v>SGN</v>
          </cell>
          <cell r="G775" t="str">
            <v>Forecast</v>
          </cell>
        </row>
        <row r="776">
          <cell r="B776" t="str">
            <v>OUTDOR</v>
          </cell>
          <cell r="C776">
            <v>204</v>
          </cell>
          <cell r="D776">
            <v>11</v>
          </cell>
          <cell r="E776" t="str">
            <v>OUTDOR - Sea</v>
          </cell>
          <cell r="F776" t="str">
            <v>SGN</v>
          </cell>
          <cell r="G776" t="str">
            <v>Forecast</v>
          </cell>
        </row>
        <row r="777">
          <cell r="B777" t="str">
            <v>PACSUN</v>
          </cell>
          <cell r="C777">
            <v>1</v>
          </cell>
          <cell r="D777">
            <v>11</v>
          </cell>
          <cell r="E777" t="str">
            <v>PACSUN - Air</v>
          </cell>
          <cell r="F777" t="str">
            <v>SGN</v>
          </cell>
          <cell r="G777" t="str">
            <v>Forecast</v>
          </cell>
        </row>
        <row r="778">
          <cell r="B778" t="str">
            <v>PACSUN</v>
          </cell>
          <cell r="C778">
            <v>2</v>
          </cell>
          <cell r="D778">
            <v>11</v>
          </cell>
          <cell r="E778" t="str">
            <v>PACSUN - Sea</v>
          </cell>
          <cell r="F778" t="str">
            <v>SGN</v>
          </cell>
          <cell r="G778" t="str">
            <v>Forecast</v>
          </cell>
        </row>
        <row r="779">
          <cell r="B779" t="str">
            <v>PVHJA</v>
          </cell>
          <cell r="C779">
            <v>10</v>
          </cell>
          <cell r="D779">
            <v>11</v>
          </cell>
          <cell r="E779" t="str">
            <v>PVHJA - Sea</v>
          </cell>
          <cell r="F779" t="str">
            <v>SGN</v>
          </cell>
          <cell r="G779" t="str">
            <v>Forecast</v>
          </cell>
        </row>
        <row r="780">
          <cell r="B780" t="str">
            <v>RH</v>
          </cell>
          <cell r="C780">
            <v>145</v>
          </cell>
          <cell r="D780">
            <v>11</v>
          </cell>
          <cell r="E780" t="str">
            <v>RH - Sea</v>
          </cell>
          <cell r="F780" t="str">
            <v>SGN</v>
          </cell>
          <cell r="G780" t="str">
            <v>Forecast</v>
          </cell>
        </row>
        <row r="781">
          <cell r="B781" t="str">
            <v>SWOOSH</v>
          </cell>
          <cell r="C781">
            <v>33</v>
          </cell>
          <cell r="D781">
            <v>11</v>
          </cell>
          <cell r="E781" t="str">
            <v>SWOOSH - Air</v>
          </cell>
          <cell r="F781" t="str">
            <v>SGN</v>
          </cell>
          <cell r="G781" t="str">
            <v>Forecast</v>
          </cell>
        </row>
        <row r="782">
          <cell r="B782" t="str">
            <v>SWOOSH</v>
          </cell>
          <cell r="C782">
            <v>9368</v>
          </cell>
          <cell r="D782">
            <v>11</v>
          </cell>
          <cell r="E782" t="str">
            <v>SWOOSH - Sea</v>
          </cell>
          <cell r="F782" t="str">
            <v>SGN</v>
          </cell>
          <cell r="G782" t="str">
            <v>Forecast</v>
          </cell>
        </row>
        <row r="783">
          <cell r="B783" t="str">
            <v>THAS</v>
          </cell>
          <cell r="C783">
            <v>3</v>
          </cell>
          <cell r="D783">
            <v>11</v>
          </cell>
          <cell r="E783" t="str">
            <v>THAS - Sea</v>
          </cell>
          <cell r="F783" t="str">
            <v>SGN</v>
          </cell>
          <cell r="G783" t="str">
            <v>Forecast</v>
          </cell>
        </row>
        <row r="784">
          <cell r="B784" t="str">
            <v>TKMAXX</v>
          </cell>
          <cell r="C784">
            <v>59</v>
          </cell>
          <cell r="D784">
            <v>11</v>
          </cell>
          <cell r="E784" t="str">
            <v>TKMAXX - Sea</v>
          </cell>
          <cell r="F784" t="str">
            <v>SGN</v>
          </cell>
          <cell r="G784" t="str">
            <v>Forecast</v>
          </cell>
        </row>
        <row r="785">
          <cell r="B785" t="str">
            <v>TOMBOD</v>
          </cell>
          <cell r="C785">
            <v>1</v>
          </cell>
          <cell r="D785">
            <v>11</v>
          </cell>
          <cell r="E785" t="str">
            <v>TOMBOD - Sea</v>
          </cell>
          <cell r="F785" t="str">
            <v>SGN</v>
          </cell>
          <cell r="G785" t="str">
            <v>Forecast</v>
          </cell>
        </row>
        <row r="786">
          <cell r="B786" t="str">
            <v>TOMFTW</v>
          </cell>
          <cell r="C786">
            <v>38</v>
          </cell>
          <cell r="D786">
            <v>11</v>
          </cell>
          <cell r="E786" t="str">
            <v>TOMFTW - Sea</v>
          </cell>
          <cell r="F786" t="str">
            <v>SGN</v>
          </cell>
          <cell r="G786" t="str">
            <v>Forecast</v>
          </cell>
        </row>
        <row r="787">
          <cell r="B787" t="str">
            <v>TOMHAN</v>
          </cell>
          <cell r="C787">
            <v>2</v>
          </cell>
          <cell r="D787">
            <v>11</v>
          </cell>
          <cell r="E787" t="str">
            <v>TOMHAN - Sea</v>
          </cell>
          <cell r="F787" t="str">
            <v>SGN</v>
          </cell>
          <cell r="G787" t="str">
            <v>Forecast</v>
          </cell>
        </row>
        <row r="788">
          <cell r="B788" t="str">
            <v>TOMRTL</v>
          </cell>
          <cell r="C788">
            <v>3</v>
          </cell>
          <cell r="D788">
            <v>11</v>
          </cell>
          <cell r="E788" t="str">
            <v>TOMRTL - Sea</v>
          </cell>
          <cell r="F788" t="str">
            <v>SGN</v>
          </cell>
          <cell r="G788" t="str">
            <v>Forecast</v>
          </cell>
        </row>
        <row r="789">
          <cell r="B789" t="str">
            <v>TOMSEU</v>
          </cell>
          <cell r="C789">
            <v>2</v>
          </cell>
          <cell r="D789">
            <v>11</v>
          </cell>
          <cell r="E789" t="str">
            <v>TOMSEU - Sea</v>
          </cell>
          <cell r="F789" t="str">
            <v>SGN</v>
          </cell>
          <cell r="G789" t="str">
            <v>Forecast</v>
          </cell>
        </row>
        <row r="790">
          <cell r="B790" t="str">
            <v>TRUINT</v>
          </cell>
          <cell r="C790">
            <v>1</v>
          </cell>
          <cell r="D790">
            <v>11</v>
          </cell>
          <cell r="E790" t="str">
            <v>TRUINT - Sea</v>
          </cell>
          <cell r="F790" t="str">
            <v>SGN</v>
          </cell>
          <cell r="G790" t="str">
            <v>Forecast</v>
          </cell>
        </row>
        <row r="791">
          <cell r="B791" t="str">
            <v>UAAIR</v>
          </cell>
          <cell r="C791">
            <v>17</v>
          </cell>
          <cell r="D791">
            <v>11</v>
          </cell>
          <cell r="E791" t="str">
            <v>UAAIR - Air</v>
          </cell>
          <cell r="F791" t="str">
            <v>SGN</v>
          </cell>
          <cell r="G791" t="str">
            <v>Forecast</v>
          </cell>
        </row>
        <row r="792">
          <cell r="B792" t="str">
            <v>UADSHP</v>
          </cell>
          <cell r="C792">
            <v>5</v>
          </cell>
          <cell r="D792">
            <v>11</v>
          </cell>
          <cell r="E792" t="str">
            <v>UADSHP - Sea</v>
          </cell>
          <cell r="F792" t="str">
            <v>SGN</v>
          </cell>
          <cell r="G792" t="str">
            <v>Forecast</v>
          </cell>
        </row>
        <row r="793">
          <cell r="B793" t="str">
            <v>UAWEN</v>
          </cell>
          <cell r="C793">
            <v>12</v>
          </cell>
          <cell r="D793">
            <v>11</v>
          </cell>
          <cell r="E793" t="str">
            <v>UAWEN - Sea</v>
          </cell>
          <cell r="F793" t="str">
            <v>SGN</v>
          </cell>
          <cell r="G793" t="str">
            <v>Forecast</v>
          </cell>
        </row>
        <row r="794">
          <cell r="B794" t="str">
            <v>URBAN</v>
          </cell>
          <cell r="C794">
            <v>37</v>
          </cell>
          <cell r="D794">
            <v>11</v>
          </cell>
          <cell r="E794" t="str">
            <v>URBAN - Sea</v>
          </cell>
          <cell r="F794" t="str">
            <v>SGN</v>
          </cell>
          <cell r="G794" t="str">
            <v>Forecast</v>
          </cell>
        </row>
        <row r="795">
          <cell r="B795" t="str">
            <v>VANHA</v>
          </cell>
          <cell r="C795">
            <v>7</v>
          </cell>
          <cell r="D795">
            <v>11</v>
          </cell>
          <cell r="E795" t="str">
            <v>VANHA - Sea</v>
          </cell>
          <cell r="F795" t="str">
            <v>SGN</v>
          </cell>
          <cell r="G795" t="str">
            <v>Forecast</v>
          </cell>
        </row>
        <row r="796">
          <cell r="B796" t="str">
            <v>WARAS</v>
          </cell>
          <cell r="C796">
            <v>8</v>
          </cell>
          <cell r="D796">
            <v>11</v>
          </cell>
          <cell r="E796" t="str">
            <v>WARAS - Sea</v>
          </cell>
          <cell r="F796" t="str">
            <v>SGN</v>
          </cell>
          <cell r="G796" t="str">
            <v>Forecast</v>
          </cell>
        </row>
        <row r="797">
          <cell r="B797" t="str">
            <v>XDGC</v>
          </cell>
          <cell r="C797">
            <v>3</v>
          </cell>
          <cell r="D797">
            <v>11</v>
          </cell>
          <cell r="E797" t="str">
            <v>XDGC - Sea</v>
          </cell>
          <cell r="F797" t="str">
            <v>SGN</v>
          </cell>
          <cell r="G797" t="str">
            <v>Forecast</v>
          </cell>
        </row>
        <row r="798">
          <cell r="B798" t="str">
            <v>XFIKA</v>
          </cell>
          <cell r="C798">
            <v>5</v>
          </cell>
          <cell r="D798">
            <v>11</v>
          </cell>
          <cell r="E798" t="str">
            <v>XFIKA - Sea</v>
          </cell>
          <cell r="F798" t="str">
            <v>SGN</v>
          </cell>
          <cell r="G798" t="str">
            <v>Forecast</v>
          </cell>
        </row>
        <row r="799">
          <cell r="B799" t="str">
            <v>XKEENI</v>
          </cell>
          <cell r="C799">
            <v>12</v>
          </cell>
          <cell r="D799">
            <v>11</v>
          </cell>
          <cell r="E799" t="str">
            <v>XKEENI - Sea</v>
          </cell>
          <cell r="F799" t="str">
            <v>SGN</v>
          </cell>
          <cell r="G799" t="str">
            <v>Forecast</v>
          </cell>
        </row>
        <row r="800">
          <cell r="B800" t="str">
            <v>XPETS</v>
          </cell>
          <cell r="C800">
            <v>6</v>
          </cell>
          <cell r="D800">
            <v>11</v>
          </cell>
          <cell r="E800" t="str">
            <v>XPETS - Sea</v>
          </cell>
          <cell r="F800" t="str">
            <v>SGN</v>
          </cell>
          <cell r="G800" t="str">
            <v>Forecast</v>
          </cell>
        </row>
        <row r="801">
          <cell r="B801" t="str">
            <v>AAFES</v>
          </cell>
          <cell r="C801">
            <v>1</v>
          </cell>
          <cell r="D801">
            <v>12</v>
          </cell>
          <cell r="E801" t="str">
            <v>AAFES - Sea</v>
          </cell>
          <cell r="F801" t="str">
            <v>SGN</v>
          </cell>
          <cell r="G801" t="str">
            <v>Forecast</v>
          </cell>
        </row>
        <row r="802">
          <cell r="B802" t="str">
            <v>AAFZE</v>
          </cell>
          <cell r="C802">
            <v>0</v>
          </cell>
          <cell r="D802">
            <v>12</v>
          </cell>
          <cell r="E802" t="str">
            <v>AAFZE - Air</v>
          </cell>
          <cell r="F802" t="str">
            <v>SGN</v>
          </cell>
          <cell r="G802" t="str">
            <v>Forecast</v>
          </cell>
        </row>
        <row r="803">
          <cell r="B803" t="str">
            <v>AAFZE</v>
          </cell>
          <cell r="C803">
            <v>8</v>
          </cell>
          <cell r="D803">
            <v>12</v>
          </cell>
          <cell r="E803" t="str">
            <v>AAFZE - Sea</v>
          </cell>
          <cell r="F803" t="str">
            <v>SGN</v>
          </cell>
          <cell r="G803" t="str">
            <v>Forecast</v>
          </cell>
        </row>
        <row r="804">
          <cell r="B804" t="str">
            <v>AEBV</v>
          </cell>
          <cell r="C804">
            <v>0</v>
          </cell>
          <cell r="D804">
            <v>12</v>
          </cell>
          <cell r="E804" t="str">
            <v>AEBV - Air</v>
          </cell>
          <cell r="F804" t="str">
            <v>SGN</v>
          </cell>
          <cell r="G804" t="str">
            <v>Forecast</v>
          </cell>
        </row>
        <row r="805">
          <cell r="B805" t="str">
            <v>AEBV</v>
          </cell>
          <cell r="C805">
            <v>60</v>
          </cell>
          <cell r="D805">
            <v>12</v>
          </cell>
          <cell r="E805" t="str">
            <v>AEBV - Sea</v>
          </cell>
          <cell r="F805" t="str">
            <v>SGN</v>
          </cell>
          <cell r="G805" t="str">
            <v>Forecast</v>
          </cell>
        </row>
        <row r="806">
          <cell r="B806" t="str">
            <v>AEC</v>
          </cell>
          <cell r="C806">
            <v>4</v>
          </cell>
          <cell r="D806">
            <v>12</v>
          </cell>
          <cell r="E806" t="str">
            <v>AEC - Air</v>
          </cell>
          <cell r="F806" t="str">
            <v>SGN</v>
          </cell>
          <cell r="G806" t="str">
            <v>Forecast</v>
          </cell>
        </row>
        <row r="807">
          <cell r="B807" t="str">
            <v>AEO</v>
          </cell>
          <cell r="C807">
            <v>0</v>
          </cell>
          <cell r="D807">
            <v>12</v>
          </cell>
          <cell r="E807" t="str">
            <v>AEO - Air</v>
          </cell>
          <cell r="F807" t="str">
            <v>SGN</v>
          </cell>
          <cell r="G807" t="str">
            <v>Forecast</v>
          </cell>
        </row>
        <row r="808">
          <cell r="B808" t="str">
            <v>AEO</v>
          </cell>
          <cell r="C808">
            <v>100</v>
          </cell>
          <cell r="D808">
            <v>12</v>
          </cell>
          <cell r="E808" t="str">
            <v>AEO - Sea</v>
          </cell>
          <cell r="F808" t="str">
            <v>SGN</v>
          </cell>
          <cell r="G808" t="str">
            <v>Forecast</v>
          </cell>
        </row>
        <row r="809">
          <cell r="B809" t="str">
            <v>AEOMIX</v>
          </cell>
          <cell r="C809">
            <v>28</v>
          </cell>
          <cell r="D809">
            <v>12</v>
          </cell>
          <cell r="E809" t="str">
            <v>AEOMIX - Sea</v>
          </cell>
          <cell r="F809" t="str">
            <v>SGN</v>
          </cell>
          <cell r="G809" t="str">
            <v>Forecast</v>
          </cell>
        </row>
        <row r="810">
          <cell r="B810" t="str">
            <v>ALBRT</v>
          </cell>
          <cell r="C810">
            <v>7</v>
          </cell>
          <cell r="D810">
            <v>12</v>
          </cell>
          <cell r="E810" t="str">
            <v>ALBRT - Sea</v>
          </cell>
          <cell r="F810" t="str">
            <v>SGN</v>
          </cell>
          <cell r="G810" t="str">
            <v>Forecast</v>
          </cell>
        </row>
        <row r="811">
          <cell r="B811" t="str">
            <v>ARMOUR</v>
          </cell>
          <cell r="C811">
            <v>129</v>
          </cell>
          <cell r="D811">
            <v>12</v>
          </cell>
          <cell r="E811" t="str">
            <v>ARMOUR - Sea</v>
          </cell>
          <cell r="F811" t="str">
            <v>SGN</v>
          </cell>
          <cell r="G811" t="str">
            <v>Forecast</v>
          </cell>
        </row>
        <row r="812">
          <cell r="B812" t="str">
            <v>ATC</v>
          </cell>
          <cell r="C812">
            <v>21</v>
          </cell>
          <cell r="D812">
            <v>12</v>
          </cell>
          <cell r="E812" t="str">
            <v>ATC - Sea</v>
          </cell>
          <cell r="F812" t="str">
            <v>SGN</v>
          </cell>
          <cell r="G812" t="str">
            <v>Forecast</v>
          </cell>
        </row>
        <row r="813">
          <cell r="B813" t="str">
            <v>BEUAVE</v>
          </cell>
          <cell r="C813">
            <v>2</v>
          </cell>
          <cell r="D813">
            <v>12</v>
          </cell>
          <cell r="E813" t="str">
            <v>BEUAVE - Sea</v>
          </cell>
          <cell r="F813" t="str">
            <v>SGN</v>
          </cell>
          <cell r="G813" t="str">
            <v>Forecast</v>
          </cell>
        </row>
        <row r="814">
          <cell r="B814" t="str">
            <v>BOSE</v>
          </cell>
          <cell r="C814">
            <v>5</v>
          </cell>
          <cell r="D814">
            <v>12</v>
          </cell>
          <cell r="E814" t="str">
            <v>BOSE - Sea</v>
          </cell>
          <cell r="F814" t="str">
            <v>SGN</v>
          </cell>
          <cell r="G814" t="str">
            <v>Forecast</v>
          </cell>
        </row>
        <row r="815">
          <cell r="B815" t="str">
            <v>BPSHCA</v>
          </cell>
          <cell r="C815">
            <v>7</v>
          </cell>
          <cell r="D815">
            <v>12</v>
          </cell>
          <cell r="E815" t="str">
            <v>BPSHCA - Sea</v>
          </cell>
          <cell r="F815" t="str">
            <v>SGN</v>
          </cell>
          <cell r="G815" t="str">
            <v>Forecast</v>
          </cell>
        </row>
        <row r="816">
          <cell r="B816" t="str">
            <v>CKFWEU</v>
          </cell>
          <cell r="C816">
            <v>6</v>
          </cell>
          <cell r="D816">
            <v>12</v>
          </cell>
          <cell r="E816" t="str">
            <v>CKFWEU - Sea</v>
          </cell>
          <cell r="F816" t="str">
            <v>SGN</v>
          </cell>
          <cell r="G816" t="str">
            <v>Forecast</v>
          </cell>
        </row>
        <row r="817">
          <cell r="B817" t="str">
            <v>CKSWEU</v>
          </cell>
          <cell r="C817">
            <v>0</v>
          </cell>
          <cell r="D817">
            <v>12</v>
          </cell>
          <cell r="E817" t="str">
            <v>CKSWEU - Sea</v>
          </cell>
          <cell r="F817" t="str">
            <v>SGN</v>
          </cell>
          <cell r="G817" t="str">
            <v>Forecast</v>
          </cell>
        </row>
        <row r="818">
          <cell r="B818" t="str">
            <v>COLE</v>
          </cell>
          <cell r="C818">
            <v>63</v>
          </cell>
          <cell r="D818">
            <v>12</v>
          </cell>
          <cell r="E818" t="str">
            <v>COLE - Sea</v>
          </cell>
          <cell r="F818" t="str">
            <v>SGN</v>
          </cell>
          <cell r="G818" t="str">
            <v>Forecast</v>
          </cell>
        </row>
        <row r="819">
          <cell r="B819" t="str">
            <v>CONVRS</v>
          </cell>
          <cell r="C819">
            <v>37</v>
          </cell>
          <cell r="D819">
            <v>12</v>
          </cell>
          <cell r="E819" t="str">
            <v>CONVRS - Sea</v>
          </cell>
          <cell r="F819" t="str">
            <v>SGN</v>
          </cell>
          <cell r="G819" t="str">
            <v>Forecast</v>
          </cell>
        </row>
        <row r="820">
          <cell r="B820" t="str">
            <v>DEICH</v>
          </cell>
          <cell r="C820">
            <v>41</v>
          </cell>
          <cell r="D820">
            <v>12</v>
          </cell>
          <cell r="E820" t="str">
            <v>DEICH - Sea</v>
          </cell>
          <cell r="F820" t="str">
            <v>SGN</v>
          </cell>
          <cell r="G820" t="str">
            <v>Forecast</v>
          </cell>
        </row>
        <row r="821">
          <cell r="B821" t="str">
            <v>DEICUK</v>
          </cell>
          <cell r="C821">
            <v>2</v>
          </cell>
          <cell r="D821">
            <v>12</v>
          </cell>
          <cell r="E821" t="str">
            <v>DEICUK - Sea</v>
          </cell>
          <cell r="F821" t="str">
            <v>SGN</v>
          </cell>
          <cell r="G821" t="str">
            <v>Forecast</v>
          </cell>
        </row>
        <row r="822">
          <cell r="B822" t="str">
            <v>DICKS</v>
          </cell>
          <cell r="C822">
            <v>0</v>
          </cell>
          <cell r="D822">
            <v>12</v>
          </cell>
          <cell r="E822" t="str">
            <v>DICKS - Air</v>
          </cell>
          <cell r="F822" t="str">
            <v>SGN</v>
          </cell>
          <cell r="G822" t="str">
            <v>Forecast</v>
          </cell>
        </row>
        <row r="823">
          <cell r="B823" t="str">
            <v>DICKS</v>
          </cell>
          <cell r="C823">
            <v>30</v>
          </cell>
          <cell r="D823">
            <v>12</v>
          </cell>
          <cell r="E823" t="str">
            <v>DICKS - Sea</v>
          </cell>
          <cell r="F823" t="str">
            <v>SGN</v>
          </cell>
          <cell r="G823" t="str">
            <v>Forecast</v>
          </cell>
        </row>
        <row r="824">
          <cell r="B824" t="str">
            <v>EDDIEB</v>
          </cell>
          <cell r="C824">
            <v>0</v>
          </cell>
          <cell r="D824">
            <v>12</v>
          </cell>
          <cell r="E824" t="str">
            <v>EDDIEB - Air</v>
          </cell>
          <cell r="F824" t="str">
            <v>SGN</v>
          </cell>
          <cell r="G824" t="str">
            <v>Forecast</v>
          </cell>
        </row>
        <row r="825">
          <cell r="B825" t="str">
            <v>EDDIEB</v>
          </cell>
          <cell r="C825">
            <v>21</v>
          </cell>
          <cell r="D825">
            <v>12</v>
          </cell>
          <cell r="E825" t="str">
            <v>EDDIEB - Sea</v>
          </cell>
          <cell r="F825" t="str">
            <v>SGN</v>
          </cell>
          <cell r="G825" t="str">
            <v>Forecast</v>
          </cell>
        </row>
        <row r="826">
          <cell r="B826" t="str">
            <v>EMLUX</v>
          </cell>
          <cell r="C826">
            <v>33</v>
          </cell>
          <cell r="D826">
            <v>12</v>
          </cell>
          <cell r="E826" t="str">
            <v>EMLUX - Sea</v>
          </cell>
          <cell r="F826" t="str">
            <v>SGN</v>
          </cell>
          <cell r="G826" t="str">
            <v>Forecast</v>
          </cell>
        </row>
        <row r="827">
          <cell r="B827" t="str">
            <v>ENSHOE</v>
          </cell>
          <cell r="C827">
            <v>2</v>
          </cell>
          <cell r="D827">
            <v>12</v>
          </cell>
          <cell r="E827" t="str">
            <v>ENSHOE - Sea</v>
          </cell>
          <cell r="F827" t="str">
            <v>SGN</v>
          </cell>
          <cell r="G827" t="str">
            <v>Forecast</v>
          </cell>
        </row>
        <row r="828">
          <cell r="B828" t="str">
            <v>EUROM</v>
          </cell>
          <cell r="C828">
            <v>22</v>
          </cell>
          <cell r="D828">
            <v>12</v>
          </cell>
          <cell r="E828" t="str">
            <v>EUROM - Sea</v>
          </cell>
          <cell r="F828" t="str">
            <v>SGN</v>
          </cell>
          <cell r="G828" t="str">
            <v>Forecast</v>
          </cell>
        </row>
        <row r="829">
          <cell r="B829" t="str">
            <v>EXPRES</v>
          </cell>
          <cell r="C829">
            <v>21</v>
          </cell>
          <cell r="D829">
            <v>12</v>
          </cell>
          <cell r="E829" t="str">
            <v>EXPRES - Sea</v>
          </cell>
          <cell r="F829" t="str">
            <v>SGN</v>
          </cell>
          <cell r="G829" t="str">
            <v>Forecast</v>
          </cell>
        </row>
        <row r="830">
          <cell r="B830" t="str">
            <v>GAP</v>
          </cell>
          <cell r="C830">
            <v>7</v>
          </cell>
          <cell r="D830">
            <v>12</v>
          </cell>
          <cell r="E830" t="str">
            <v>GAP - Air</v>
          </cell>
          <cell r="F830" t="str">
            <v>SGN</v>
          </cell>
          <cell r="G830" t="str">
            <v>Forecast</v>
          </cell>
        </row>
        <row r="831">
          <cell r="B831" t="str">
            <v>GAP</v>
          </cell>
          <cell r="C831">
            <v>689</v>
          </cell>
          <cell r="D831">
            <v>12</v>
          </cell>
          <cell r="E831" t="str">
            <v>GAP - Sea</v>
          </cell>
          <cell r="F831" t="str">
            <v>SGN</v>
          </cell>
          <cell r="G831" t="str">
            <v>Forecast</v>
          </cell>
        </row>
        <row r="832">
          <cell r="B832" t="str">
            <v>GUITCN</v>
          </cell>
          <cell r="C832">
            <v>7</v>
          </cell>
          <cell r="D832">
            <v>12</v>
          </cell>
          <cell r="E832" t="str">
            <v>GUITCN - Sea</v>
          </cell>
          <cell r="F832" t="str">
            <v>SGN</v>
          </cell>
          <cell r="G832" t="str">
            <v>Forecast</v>
          </cell>
        </row>
        <row r="833">
          <cell r="B833" t="str">
            <v>HAGGAR</v>
          </cell>
          <cell r="C833">
            <v>1</v>
          </cell>
          <cell r="D833">
            <v>12</v>
          </cell>
          <cell r="E833" t="str">
            <v>HAGGAR - Sea</v>
          </cell>
          <cell r="F833" t="str">
            <v>SGN</v>
          </cell>
          <cell r="G833" t="str">
            <v>Forecast</v>
          </cell>
        </row>
        <row r="834">
          <cell r="B834" t="str">
            <v>HBIRAW</v>
          </cell>
          <cell r="C834">
            <v>0</v>
          </cell>
          <cell r="D834">
            <v>12</v>
          </cell>
          <cell r="E834" t="str">
            <v>HBIRAW - Air</v>
          </cell>
          <cell r="F834" t="str">
            <v>SGN</v>
          </cell>
          <cell r="G834" t="str">
            <v>Forecast</v>
          </cell>
        </row>
        <row r="835">
          <cell r="B835" t="str">
            <v>IMAGE</v>
          </cell>
          <cell r="C835">
            <v>0</v>
          </cell>
          <cell r="D835">
            <v>12</v>
          </cell>
          <cell r="E835" t="str">
            <v>IMAGE - Sea</v>
          </cell>
          <cell r="F835" t="str">
            <v>SGN</v>
          </cell>
          <cell r="G835" t="str">
            <v>Forecast</v>
          </cell>
        </row>
        <row r="836">
          <cell r="B836" t="str">
            <v>ITGM</v>
          </cell>
          <cell r="C836">
            <v>3</v>
          </cell>
          <cell r="D836">
            <v>12</v>
          </cell>
          <cell r="E836" t="str">
            <v>ITGM - Sea</v>
          </cell>
          <cell r="F836" t="str">
            <v>SGN</v>
          </cell>
          <cell r="G836" t="str">
            <v>Forecast</v>
          </cell>
        </row>
        <row r="837">
          <cell r="B837" t="str">
            <v>JCREW</v>
          </cell>
          <cell r="C837">
            <v>10</v>
          </cell>
          <cell r="D837">
            <v>12</v>
          </cell>
          <cell r="E837" t="str">
            <v>JCREW - Air</v>
          </cell>
          <cell r="F837" t="str">
            <v>SGN</v>
          </cell>
          <cell r="G837" t="str">
            <v>Forecast</v>
          </cell>
        </row>
        <row r="838">
          <cell r="B838" t="str">
            <v>JCREW</v>
          </cell>
          <cell r="C838">
            <v>15</v>
          </cell>
          <cell r="D838">
            <v>12</v>
          </cell>
          <cell r="E838" t="str">
            <v>JCREW - Sea</v>
          </cell>
          <cell r="F838" t="str">
            <v>SGN</v>
          </cell>
          <cell r="G838" t="str">
            <v>Forecast</v>
          </cell>
        </row>
        <row r="839">
          <cell r="B839" t="str">
            <v>KMRTFM</v>
          </cell>
          <cell r="C839">
            <v>44</v>
          </cell>
          <cell r="D839">
            <v>12</v>
          </cell>
          <cell r="E839" t="str">
            <v>KMRTFM - Sea</v>
          </cell>
          <cell r="F839" t="str">
            <v>SGN</v>
          </cell>
          <cell r="G839" t="str">
            <v>Forecast</v>
          </cell>
        </row>
        <row r="840">
          <cell r="B840" t="str">
            <v>MAST</v>
          </cell>
          <cell r="C840">
            <v>90</v>
          </cell>
          <cell r="D840">
            <v>12</v>
          </cell>
          <cell r="E840" t="str">
            <v>MAST - Sea</v>
          </cell>
          <cell r="F840" t="str">
            <v>SGN</v>
          </cell>
          <cell r="G840" t="str">
            <v>Forecast</v>
          </cell>
        </row>
        <row r="841">
          <cell r="B841" t="str">
            <v>MUFREN</v>
          </cell>
          <cell r="C841">
            <v>3</v>
          </cell>
          <cell r="D841">
            <v>12</v>
          </cell>
          <cell r="E841" t="str">
            <v>MUFREN - Sea</v>
          </cell>
          <cell r="F841" t="str">
            <v>SGN</v>
          </cell>
          <cell r="G841" t="str">
            <v>Forecast</v>
          </cell>
        </row>
        <row r="842">
          <cell r="B842" t="str">
            <v>MUSART</v>
          </cell>
          <cell r="C842">
            <v>1</v>
          </cell>
          <cell r="D842">
            <v>12</v>
          </cell>
          <cell r="E842" t="str">
            <v>MUSART - Sea</v>
          </cell>
          <cell r="F842" t="str">
            <v>SGN</v>
          </cell>
          <cell r="G842" t="str">
            <v>Forecast</v>
          </cell>
        </row>
        <row r="843">
          <cell r="B843" t="str">
            <v>MYSHOE</v>
          </cell>
          <cell r="C843">
            <v>4</v>
          </cell>
          <cell r="D843">
            <v>12</v>
          </cell>
          <cell r="E843" t="str">
            <v>MYSHOE - Sea</v>
          </cell>
          <cell r="F843" t="str">
            <v>SGN</v>
          </cell>
          <cell r="G843" t="str">
            <v>Forecast</v>
          </cell>
        </row>
        <row r="844">
          <cell r="B844" t="str">
            <v>NBAL</v>
          </cell>
          <cell r="C844">
            <v>2</v>
          </cell>
          <cell r="D844">
            <v>12</v>
          </cell>
          <cell r="E844" t="str">
            <v>NBAL - Air</v>
          </cell>
          <cell r="F844" t="str">
            <v>SGN</v>
          </cell>
          <cell r="G844" t="str">
            <v>Forecast</v>
          </cell>
        </row>
        <row r="845">
          <cell r="B845" t="str">
            <v>NBAL</v>
          </cell>
          <cell r="C845">
            <v>334</v>
          </cell>
          <cell r="D845">
            <v>12</v>
          </cell>
          <cell r="E845" t="str">
            <v>NBAL - Sea</v>
          </cell>
          <cell r="F845" t="str">
            <v>SGN</v>
          </cell>
          <cell r="G845" t="str">
            <v>Forecast</v>
          </cell>
        </row>
        <row r="846">
          <cell r="B846" t="str">
            <v>NBC</v>
          </cell>
          <cell r="C846">
            <v>55</v>
          </cell>
          <cell r="D846">
            <v>12</v>
          </cell>
          <cell r="E846" t="str">
            <v>NBC - Sea</v>
          </cell>
          <cell r="F846" t="str">
            <v>SGN</v>
          </cell>
          <cell r="G846" t="str">
            <v>Forecast</v>
          </cell>
        </row>
        <row r="847">
          <cell r="B847" t="str">
            <v>NBMY</v>
          </cell>
          <cell r="C847">
            <v>13</v>
          </cell>
          <cell r="D847">
            <v>12</v>
          </cell>
          <cell r="E847" t="str">
            <v>NBMY - Sea</v>
          </cell>
          <cell r="F847" t="str">
            <v>SGN</v>
          </cell>
          <cell r="G847" t="str">
            <v>Forecast</v>
          </cell>
        </row>
        <row r="848">
          <cell r="B848" t="str">
            <v>OBIPOL</v>
          </cell>
          <cell r="C848">
            <v>11</v>
          </cell>
          <cell r="D848">
            <v>12</v>
          </cell>
          <cell r="E848" t="str">
            <v>OBIPOL - Sea</v>
          </cell>
          <cell r="F848" t="str">
            <v>SGN</v>
          </cell>
          <cell r="G848" t="str">
            <v>Forecast</v>
          </cell>
        </row>
        <row r="849">
          <cell r="B849" t="str">
            <v>OFWO</v>
          </cell>
          <cell r="C849">
            <v>5</v>
          </cell>
          <cell r="D849">
            <v>12</v>
          </cell>
          <cell r="E849" t="str">
            <v>OFWO - Sea</v>
          </cell>
          <cell r="F849" t="str">
            <v>SGN</v>
          </cell>
          <cell r="G849" t="str">
            <v>Forecast</v>
          </cell>
        </row>
        <row r="850">
          <cell r="B850" t="str">
            <v>OUTDOR</v>
          </cell>
          <cell r="C850">
            <v>1</v>
          </cell>
          <cell r="D850">
            <v>12</v>
          </cell>
          <cell r="E850" t="str">
            <v>OUTDOR - Air</v>
          </cell>
          <cell r="F850" t="str">
            <v>SGN</v>
          </cell>
          <cell r="G850" t="str">
            <v>Forecast</v>
          </cell>
        </row>
        <row r="851">
          <cell r="B851" t="str">
            <v>OUTDOR</v>
          </cell>
          <cell r="C851">
            <v>311</v>
          </cell>
          <cell r="D851">
            <v>12</v>
          </cell>
          <cell r="E851" t="str">
            <v>OUTDOR - Sea</v>
          </cell>
          <cell r="F851" t="str">
            <v>SGN</v>
          </cell>
          <cell r="G851" t="str">
            <v>Forecast</v>
          </cell>
        </row>
        <row r="852">
          <cell r="B852" t="str">
            <v>PACSUN</v>
          </cell>
          <cell r="C852">
            <v>1</v>
          </cell>
          <cell r="D852">
            <v>12</v>
          </cell>
          <cell r="E852" t="str">
            <v>PACSUN - Air</v>
          </cell>
          <cell r="F852" t="str">
            <v>SGN</v>
          </cell>
          <cell r="G852" t="str">
            <v>Forecast</v>
          </cell>
        </row>
        <row r="853">
          <cell r="B853" t="str">
            <v>PACSUN</v>
          </cell>
          <cell r="C853">
            <v>3</v>
          </cell>
          <cell r="D853">
            <v>12</v>
          </cell>
          <cell r="E853" t="str">
            <v>PACSUN - Sea</v>
          </cell>
          <cell r="F853" t="str">
            <v>SGN</v>
          </cell>
          <cell r="G853" t="str">
            <v>Forecast</v>
          </cell>
        </row>
        <row r="854">
          <cell r="B854" t="str">
            <v>RH</v>
          </cell>
          <cell r="C854">
            <v>226</v>
          </cell>
          <cell r="D854">
            <v>12</v>
          </cell>
          <cell r="E854" t="str">
            <v>RH - Sea</v>
          </cell>
          <cell r="F854" t="str">
            <v>SGN</v>
          </cell>
          <cell r="G854" t="str">
            <v>Forecast</v>
          </cell>
        </row>
        <row r="855">
          <cell r="B855" t="str">
            <v>SWOOSH</v>
          </cell>
          <cell r="C855">
            <v>36</v>
          </cell>
          <cell r="D855">
            <v>12</v>
          </cell>
          <cell r="E855" t="str">
            <v>SWOOSH - Air</v>
          </cell>
          <cell r="F855" t="str">
            <v>SGN</v>
          </cell>
          <cell r="G855" t="str">
            <v>Forecast</v>
          </cell>
        </row>
        <row r="856">
          <cell r="B856" t="str">
            <v>SWOOSH</v>
          </cell>
          <cell r="C856">
            <v>6503</v>
          </cell>
          <cell r="D856">
            <v>12</v>
          </cell>
          <cell r="E856" t="str">
            <v>SWOOSH - Sea</v>
          </cell>
          <cell r="F856" t="str">
            <v>SGN</v>
          </cell>
          <cell r="G856" t="str">
            <v>Forecast</v>
          </cell>
        </row>
        <row r="857">
          <cell r="B857" t="str">
            <v>THAS</v>
          </cell>
          <cell r="C857">
            <v>3</v>
          </cell>
          <cell r="D857">
            <v>12</v>
          </cell>
          <cell r="E857" t="str">
            <v>THAS - Sea</v>
          </cell>
          <cell r="F857" t="str">
            <v>SGN</v>
          </cell>
          <cell r="G857" t="str">
            <v>Forecast</v>
          </cell>
        </row>
        <row r="858">
          <cell r="B858" t="str">
            <v>TKMAXX</v>
          </cell>
          <cell r="C858">
            <v>114</v>
          </cell>
          <cell r="D858">
            <v>12</v>
          </cell>
          <cell r="E858" t="str">
            <v>TKMAXX - Sea</v>
          </cell>
          <cell r="F858" t="str">
            <v>SGN</v>
          </cell>
          <cell r="G858" t="str">
            <v>Forecast</v>
          </cell>
        </row>
        <row r="859">
          <cell r="B859" t="str">
            <v>TOMFTW</v>
          </cell>
          <cell r="C859">
            <v>67</v>
          </cell>
          <cell r="D859">
            <v>12</v>
          </cell>
          <cell r="E859" t="str">
            <v>TOMFTW - Sea</v>
          </cell>
          <cell r="F859" t="str">
            <v>SGN</v>
          </cell>
          <cell r="G859" t="str">
            <v>Forecast</v>
          </cell>
        </row>
        <row r="860">
          <cell r="B860" t="str">
            <v>TOMHAN</v>
          </cell>
          <cell r="C860">
            <v>7</v>
          </cell>
          <cell r="D860">
            <v>12</v>
          </cell>
          <cell r="E860" t="str">
            <v>TOMHAN - Sea</v>
          </cell>
          <cell r="F860" t="str">
            <v>SGN</v>
          </cell>
          <cell r="G860" t="str">
            <v>Forecast</v>
          </cell>
        </row>
        <row r="861">
          <cell r="B861" t="str">
            <v>TOMRTL</v>
          </cell>
          <cell r="C861">
            <v>3</v>
          </cell>
          <cell r="D861">
            <v>12</v>
          </cell>
          <cell r="E861" t="str">
            <v>TOMRTL - Sea</v>
          </cell>
          <cell r="F861" t="str">
            <v>SGN</v>
          </cell>
          <cell r="G861" t="str">
            <v>Forecast</v>
          </cell>
        </row>
        <row r="862">
          <cell r="B862" t="str">
            <v>TOMSEU</v>
          </cell>
          <cell r="C862">
            <v>0</v>
          </cell>
          <cell r="D862">
            <v>12</v>
          </cell>
          <cell r="E862" t="str">
            <v>TOMSEU - Sea</v>
          </cell>
          <cell r="F862" t="str">
            <v>SGN</v>
          </cell>
          <cell r="G862" t="str">
            <v>Forecast</v>
          </cell>
        </row>
        <row r="863">
          <cell r="B863" t="str">
            <v>UAAIR</v>
          </cell>
          <cell r="C863">
            <v>26</v>
          </cell>
          <cell r="D863">
            <v>12</v>
          </cell>
          <cell r="E863" t="str">
            <v>UAAIR - Air</v>
          </cell>
          <cell r="F863" t="str">
            <v>SGN</v>
          </cell>
          <cell r="G863" t="str">
            <v>Forecast</v>
          </cell>
        </row>
        <row r="864">
          <cell r="B864" t="str">
            <v>UADSHP</v>
          </cell>
          <cell r="C864">
            <v>4</v>
          </cell>
          <cell r="D864">
            <v>12</v>
          </cell>
          <cell r="E864" t="str">
            <v>UADSHP - Sea</v>
          </cell>
          <cell r="F864" t="str">
            <v>SGN</v>
          </cell>
          <cell r="G864" t="str">
            <v>Forecast</v>
          </cell>
        </row>
        <row r="865">
          <cell r="B865" t="str">
            <v>UAWEN</v>
          </cell>
          <cell r="C865">
            <v>32</v>
          </cell>
          <cell r="D865">
            <v>12</v>
          </cell>
          <cell r="E865" t="str">
            <v>UAWEN - Sea</v>
          </cell>
          <cell r="F865" t="str">
            <v>SGN</v>
          </cell>
          <cell r="G865" t="str">
            <v>Forecast</v>
          </cell>
        </row>
        <row r="866">
          <cell r="B866" t="str">
            <v>URBAN</v>
          </cell>
          <cell r="C866">
            <v>64</v>
          </cell>
          <cell r="D866">
            <v>12</v>
          </cell>
          <cell r="E866" t="str">
            <v>URBAN - Sea</v>
          </cell>
          <cell r="F866" t="str">
            <v>SGN</v>
          </cell>
          <cell r="G866" t="str">
            <v>Forecast</v>
          </cell>
        </row>
        <row r="867">
          <cell r="B867" t="str">
            <v>XATPE</v>
          </cell>
          <cell r="C867">
            <v>1</v>
          </cell>
          <cell r="D867">
            <v>12</v>
          </cell>
          <cell r="E867" t="str">
            <v>XATPE - Sea</v>
          </cell>
          <cell r="F867" t="str">
            <v>SGN</v>
          </cell>
          <cell r="G867" t="str">
            <v>Forecast</v>
          </cell>
        </row>
        <row r="868">
          <cell r="B868" t="str">
            <v>XCALM</v>
          </cell>
          <cell r="C868">
            <v>2</v>
          </cell>
          <cell r="D868">
            <v>12</v>
          </cell>
          <cell r="E868" t="str">
            <v>XCALM - Sea</v>
          </cell>
          <cell r="F868" t="str">
            <v>SGN</v>
          </cell>
          <cell r="G868" t="str">
            <v>Forecast</v>
          </cell>
        </row>
        <row r="869">
          <cell r="B869" t="str">
            <v>XFIKA</v>
          </cell>
          <cell r="C869">
            <v>5</v>
          </cell>
          <cell r="D869">
            <v>12</v>
          </cell>
          <cell r="E869" t="str">
            <v>XFIKA - Sea</v>
          </cell>
          <cell r="F869" t="str">
            <v>SGN</v>
          </cell>
          <cell r="G869" t="str">
            <v>Forecast</v>
          </cell>
        </row>
        <row r="870">
          <cell r="B870" t="str">
            <v>XPETS</v>
          </cell>
          <cell r="C870">
            <v>1</v>
          </cell>
          <cell r="D870">
            <v>12</v>
          </cell>
          <cell r="E870" t="str">
            <v>XPETS - Sea</v>
          </cell>
          <cell r="F870" t="str">
            <v>SGN</v>
          </cell>
          <cell r="G870" t="str">
            <v>Forecast</v>
          </cell>
        </row>
        <row r="871">
          <cell r="B871" t="str">
            <v>XWASO</v>
          </cell>
          <cell r="C871">
            <v>3</v>
          </cell>
          <cell r="D871">
            <v>12</v>
          </cell>
          <cell r="E871" t="str">
            <v>XWASO - Sea</v>
          </cell>
          <cell r="F871" t="str">
            <v>SGN</v>
          </cell>
          <cell r="G871" t="str">
            <v>Forecast</v>
          </cell>
        </row>
        <row r="872">
          <cell r="B872" t="str">
            <v>AAFES</v>
          </cell>
          <cell r="C872">
            <v>1</v>
          </cell>
          <cell r="D872">
            <v>13</v>
          </cell>
          <cell r="E872" t="str">
            <v>AAFES - Sea</v>
          </cell>
          <cell r="F872" t="str">
            <v>SGN</v>
          </cell>
          <cell r="G872" t="str">
            <v>Forecast</v>
          </cell>
        </row>
        <row r="873">
          <cell r="B873" t="str">
            <v>AAFZE</v>
          </cell>
          <cell r="C873">
            <v>0</v>
          </cell>
          <cell r="D873">
            <v>13</v>
          </cell>
          <cell r="E873" t="str">
            <v>AAFZE - Air</v>
          </cell>
          <cell r="F873" t="str">
            <v>SGN</v>
          </cell>
          <cell r="G873" t="str">
            <v>Forecast</v>
          </cell>
        </row>
        <row r="874">
          <cell r="B874" t="str">
            <v>AEBV</v>
          </cell>
          <cell r="C874">
            <v>0</v>
          </cell>
          <cell r="D874">
            <v>13</v>
          </cell>
          <cell r="E874" t="str">
            <v>AEBV - Air</v>
          </cell>
          <cell r="F874" t="str">
            <v>SGN</v>
          </cell>
          <cell r="G874" t="str">
            <v>Forecast</v>
          </cell>
        </row>
        <row r="875">
          <cell r="B875" t="str">
            <v>AEBV</v>
          </cell>
          <cell r="C875">
            <v>35</v>
          </cell>
          <cell r="D875">
            <v>13</v>
          </cell>
          <cell r="E875" t="str">
            <v>AEBV - Sea</v>
          </cell>
          <cell r="F875" t="str">
            <v>SGN</v>
          </cell>
          <cell r="G875" t="str">
            <v>Forecast</v>
          </cell>
        </row>
        <row r="876">
          <cell r="B876" t="str">
            <v>AEO</v>
          </cell>
          <cell r="C876">
            <v>66</v>
          </cell>
          <cell r="D876">
            <v>13</v>
          </cell>
          <cell r="E876" t="str">
            <v>AEO - Sea</v>
          </cell>
          <cell r="F876" t="str">
            <v>SGN</v>
          </cell>
          <cell r="G876" t="str">
            <v>Forecast</v>
          </cell>
        </row>
        <row r="877">
          <cell r="B877" t="str">
            <v>AEOMEX</v>
          </cell>
          <cell r="C877">
            <v>1</v>
          </cell>
          <cell r="D877">
            <v>13</v>
          </cell>
          <cell r="E877" t="str">
            <v>AEOMEX - Air</v>
          </cell>
          <cell r="F877" t="str">
            <v>SGN</v>
          </cell>
          <cell r="G877" t="str">
            <v>Forecast</v>
          </cell>
        </row>
        <row r="878">
          <cell r="B878" t="str">
            <v>ALLB</v>
          </cell>
          <cell r="C878">
            <v>2</v>
          </cell>
          <cell r="D878">
            <v>13</v>
          </cell>
          <cell r="E878" t="str">
            <v>ALLB - Sea</v>
          </cell>
          <cell r="F878" t="str">
            <v>SGN</v>
          </cell>
          <cell r="G878" t="str">
            <v>Forecast</v>
          </cell>
        </row>
        <row r="879">
          <cell r="B879" t="str">
            <v>ANNINC</v>
          </cell>
          <cell r="C879">
            <v>115</v>
          </cell>
          <cell r="D879">
            <v>13</v>
          </cell>
          <cell r="E879" t="str">
            <v>ANNINC - Sea</v>
          </cell>
          <cell r="F879" t="str">
            <v>SGN</v>
          </cell>
          <cell r="G879" t="str">
            <v>Forecast</v>
          </cell>
        </row>
        <row r="880">
          <cell r="B880" t="str">
            <v>ARMOUR</v>
          </cell>
          <cell r="C880">
            <v>160</v>
          </cell>
          <cell r="D880">
            <v>13</v>
          </cell>
          <cell r="E880" t="str">
            <v>ARMOUR - Sea</v>
          </cell>
          <cell r="F880" t="str">
            <v>SGN</v>
          </cell>
          <cell r="G880" t="str">
            <v>Forecast</v>
          </cell>
        </row>
        <row r="881">
          <cell r="B881" t="str">
            <v>ATC</v>
          </cell>
          <cell r="C881">
            <v>0</v>
          </cell>
          <cell r="D881">
            <v>13</v>
          </cell>
          <cell r="E881" t="str">
            <v>ATC - Air</v>
          </cell>
          <cell r="F881" t="str">
            <v>SGN</v>
          </cell>
          <cell r="G881" t="str">
            <v>Forecast</v>
          </cell>
        </row>
        <row r="882">
          <cell r="B882" t="str">
            <v>ATC</v>
          </cell>
          <cell r="C882">
            <v>19</v>
          </cell>
          <cell r="D882">
            <v>13</v>
          </cell>
          <cell r="E882" t="str">
            <v>ATC - Sea</v>
          </cell>
          <cell r="F882" t="str">
            <v>SGN</v>
          </cell>
          <cell r="G882" t="str">
            <v>Forecast</v>
          </cell>
        </row>
        <row r="883">
          <cell r="B883" t="str">
            <v>ATS</v>
          </cell>
          <cell r="C883">
            <v>56</v>
          </cell>
          <cell r="D883">
            <v>13</v>
          </cell>
          <cell r="E883" t="str">
            <v>ATS - Sea</v>
          </cell>
          <cell r="F883" t="str">
            <v>SGN</v>
          </cell>
          <cell r="G883" t="str">
            <v>Forecast</v>
          </cell>
        </row>
        <row r="884">
          <cell r="B884" t="str">
            <v>BEUAVE</v>
          </cell>
          <cell r="C884">
            <v>8</v>
          </cell>
          <cell r="D884">
            <v>13</v>
          </cell>
          <cell r="E884" t="str">
            <v>BEUAVE - Sea</v>
          </cell>
          <cell r="F884" t="str">
            <v>SGN</v>
          </cell>
          <cell r="G884" t="str">
            <v>Forecast</v>
          </cell>
        </row>
        <row r="885">
          <cell r="B885" t="str">
            <v>BPSH</v>
          </cell>
          <cell r="C885">
            <v>7</v>
          </cell>
          <cell r="D885">
            <v>13</v>
          </cell>
          <cell r="E885" t="str">
            <v>BPSH - Sea</v>
          </cell>
          <cell r="F885" t="str">
            <v>SGN</v>
          </cell>
          <cell r="G885" t="str">
            <v>Forecast</v>
          </cell>
        </row>
        <row r="886">
          <cell r="B886" t="str">
            <v>BPSHCA</v>
          </cell>
          <cell r="C886">
            <v>8</v>
          </cell>
          <cell r="D886">
            <v>13</v>
          </cell>
          <cell r="E886" t="str">
            <v>BPSHCA - Sea</v>
          </cell>
          <cell r="F886" t="str">
            <v>SGN</v>
          </cell>
          <cell r="G886" t="str">
            <v>Forecast</v>
          </cell>
        </row>
        <row r="887">
          <cell r="B887" t="str">
            <v>BPSL</v>
          </cell>
          <cell r="C887">
            <v>3</v>
          </cell>
          <cell r="D887">
            <v>13</v>
          </cell>
          <cell r="E887" t="str">
            <v>BPSL - Sea</v>
          </cell>
          <cell r="F887" t="str">
            <v>SGN</v>
          </cell>
          <cell r="G887" t="str">
            <v>Forecast</v>
          </cell>
        </row>
        <row r="888">
          <cell r="B888" t="str">
            <v>BRYLAN</v>
          </cell>
          <cell r="C888">
            <v>3</v>
          </cell>
          <cell r="D888">
            <v>13</v>
          </cell>
          <cell r="E888" t="str">
            <v>BRYLAN - Sea</v>
          </cell>
          <cell r="F888" t="str">
            <v>SGN</v>
          </cell>
          <cell r="G888" t="str">
            <v>Forecast</v>
          </cell>
        </row>
        <row r="889">
          <cell r="B889" t="str">
            <v>CKFWEU</v>
          </cell>
          <cell r="C889">
            <v>1</v>
          </cell>
          <cell r="D889">
            <v>13</v>
          </cell>
          <cell r="E889" t="str">
            <v>CKFWEU - Sea</v>
          </cell>
          <cell r="F889" t="str">
            <v>SGN</v>
          </cell>
          <cell r="G889" t="str">
            <v>Forecast</v>
          </cell>
        </row>
        <row r="890">
          <cell r="B890" t="str">
            <v>CKRTEU</v>
          </cell>
          <cell r="C890">
            <v>1</v>
          </cell>
          <cell r="D890">
            <v>13</v>
          </cell>
          <cell r="E890" t="str">
            <v>CKRTEU - Sea</v>
          </cell>
          <cell r="F890" t="str">
            <v>SGN</v>
          </cell>
          <cell r="G890" t="str">
            <v>Forecast</v>
          </cell>
        </row>
        <row r="891">
          <cell r="B891" t="str">
            <v>CKSWEU</v>
          </cell>
          <cell r="C891">
            <v>3</v>
          </cell>
          <cell r="D891">
            <v>13</v>
          </cell>
          <cell r="E891" t="str">
            <v>CKSWEU - Sea</v>
          </cell>
          <cell r="F891" t="str">
            <v>SGN</v>
          </cell>
          <cell r="G891" t="str">
            <v>Forecast</v>
          </cell>
        </row>
        <row r="892">
          <cell r="B892" t="str">
            <v>COLE</v>
          </cell>
          <cell r="C892">
            <v>82</v>
          </cell>
          <cell r="D892">
            <v>13</v>
          </cell>
          <cell r="E892" t="str">
            <v>COLE - Sea</v>
          </cell>
          <cell r="F892" t="str">
            <v>SGN</v>
          </cell>
          <cell r="G892" t="str">
            <v>Forecast</v>
          </cell>
        </row>
        <row r="893">
          <cell r="B893" t="str">
            <v>CONVRS</v>
          </cell>
          <cell r="C893">
            <v>31</v>
          </cell>
          <cell r="D893">
            <v>13</v>
          </cell>
          <cell r="E893" t="str">
            <v>CONVRS - Sea</v>
          </cell>
          <cell r="F893" t="str">
            <v>SGN</v>
          </cell>
          <cell r="G893" t="str">
            <v>Forecast</v>
          </cell>
        </row>
        <row r="894">
          <cell r="B894" t="str">
            <v>DEICH</v>
          </cell>
          <cell r="C894">
            <v>9</v>
          </cell>
          <cell r="D894">
            <v>13</v>
          </cell>
          <cell r="E894" t="str">
            <v>DEICH - Sea</v>
          </cell>
          <cell r="F894" t="str">
            <v>SGN</v>
          </cell>
          <cell r="G894" t="str">
            <v>Forecast</v>
          </cell>
        </row>
        <row r="895">
          <cell r="B895" t="str">
            <v>DEICUK</v>
          </cell>
          <cell r="C895">
            <v>1</v>
          </cell>
          <cell r="D895">
            <v>13</v>
          </cell>
          <cell r="E895" t="str">
            <v>DEICUK - Sea</v>
          </cell>
          <cell r="F895" t="str">
            <v>SGN</v>
          </cell>
          <cell r="G895" t="str">
            <v>Forecast</v>
          </cell>
        </row>
        <row r="896">
          <cell r="B896" t="str">
            <v>DICKS</v>
          </cell>
          <cell r="C896">
            <v>0</v>
          </cell>
          <cell r="D896">
            <v>13</v>
          </cell>
          <cell r="E896" t="str">
            <v>DICKS - Air</v>
          </cell>
          <cell r="F896" t="str">
            <v>SGN</v>
          </cell>
          <cell r="G896" t="str">
            <v>Forecast</v>
          </cell>
        </row>
        <row r="897">
          <cell r="B897" t="str">
            <v>DICKS</v>
          </cell>
          <cell r="C897">
            <v>76</v>
          </cell>
          <cell r="D897">
            <v>13</v>
          </cell>
          <cell r="E897" t="str">
            <v>DICKS - Sea</v>
          </cell>
          <cell r="F897" t="str">
            <v>SGN</v>
          </cell>
          <cell r="G897" t="str">
            <v>Forecast</v>
          </cell>
        </row>
        <row r="898">
          <cell r="B898" t="str">
            <v>DORM</v>
          </cell>
          <cell r="C898">
            <v>2</v>
          </cell>
          <cell r="D898">
            <v>13</v>
          </cell>
          <cell r="E898" t="str">
            <v>DORM - Sea</v>
          </cell>
          <cell r="F898" t="str">
            <v>SGN</v>
          </cell>
          <cell r="G898" t="str">
            <v>Forecast</v>
          </cell>
        </row>
        <row r="899">
          <cell r="B899" t="str">
            <v>EDDIEB</v>
          </cell>
          <cell r="C899">
            <v>0</v>
          </cell>
          <cell r="D899">
            <v>13</v>
          </cell>
          <cell r="E899" t="str">
            <v>EDDIEB - Air</v>
          </cell>
          <cell r="F899" t="str">
            <v>SGN</v>
          </cell>
          <cell r="G899" t="str">
            <v>Forecast</v>
          </cell>
        </row>
        <row r="900">
          <cell r="B900" t="str">
            <v>EDDIEB</v>
          </cell>
          <cell r="C900">
            <v>5</v>
          </cell>
          <cell r="D900">
            <v>13</v>
          </cell>
          <cell r="E900" t="str">
            <v>EDDIEB - Sea</v>
          </cell>
          <cell r="F900" t="str">
            <v>SGN</v>
          </cell>
          <cell r="G900" t="str">
            <v>Forecast</v>
          </cell>
        </row>
        <row r="901">
          <cell r="B901" t="str">
            <v>ELDOR</v>
          </cell>
          <cell r="C901">
            <v>4</v>
          </cell>
          <cell r="D901">
            <v>13</v>
          </cell>
          <cell r="E901" t="str">
            <v>ELDOR - Sea</v>
          </cell>
          <cell r="F901" t="str">
            <v>SGN</v>
          </cell>
          <cell r="G901" t="str">
            <v>Forecast</v>
          </cell>
        </row>
        <row r="902">
          <cell r="B902" t="str">
            <v>EMCI</v>
          </cell>
          <cell r="C902">
            <v>2</v>
          </cell>
          <cell r="D902">
            <v>13</v>
          </cell>
          <cell r="E902" t="str">
            <v>EMCI - Sea</v>
          </cell>
          <cell r="F902" t="str">
            <v>SGN</v>
          </cell>
          <cell r="G902" t="str">
            <v>Forecast</v>
          </cell>
        </row>
        <row r="903">
          <cell r="B903" t="str">
            <v>EMLUX</v>
          </cell>
          <cell r="C903">
            <v>4</v>
          </cell>
          <cell r="D903">
            <v>13</v>
          </cell>
          <cell r="E903" t="str">
            <v>EMLUX - Sea</v>
          </cell>
          <cell r="F903" t="str">
            <v>SGN</v>
          </cell>
          <cell r="G903" t="str">
            <v>Forecast</v>
          </cell>
        </row>
        <row r="904">
          <cell r="B904" t="str">
            <v>EUROM</v>
          </cell>
          <cell r="C904">
            <v>3</v>
          </cell>
          <cell r="D904">
            <v>13</v>
          </cell>
          <cell r="E904" t="str">
            <v>EUROM - Sea</v>
          </cell>
          <cell r="F904" t="str">
            <v>SGN</v>
          </cell>
          <cell r="G904" t="str">
            <v>Forecast</v>
          </cell>
        </row>
        <row r="905">
          <cell r="B905" t="str">
            <v>EXPRES</v>
          </cell>
          <cell r="C905">
            <v>21</v>
          </cell>
          <cell r="D905">
            <v>13</v>
          </cell>
          <cell r="E905" t="str">
            <v>EXPRES - Sea</v>
          </cell>
          <cell r="F905" t="str">
            <v>SGN</v>
          </cell>
          <cell r="G905" t="str">
            <v>Forecast</v>
          </cell>
        </row>
        <row r="906">
          <cell r="B906" t="str">
            <v>GAP</v>
          </cell>
          <cell r="C906">
            <v>1</v>
          </cell>
          <cell r="D906">
            <v>13</v>
          </cell>
          <cell r="E906" t="str">
            <v>GAP - Air</v>
          </cell>
          <cell r="F906" t="str">
            <v>SGN</v>
          </cell>
          <cell r="G906" t="str">
            <v>Forecast</v>
          </cell>
        </row>
        <row r="907">
          <cell r="B907" t="str">
            <v>GAP</v>
          </cell>
          <cell r="C907">
            <v>267</v>
          </cell>
          <cell r="D907">
            <v>13</v>
          </cell>
          <cell r="E907" t="str">
            <v>GAP - Sea</v>
          </cell>
          <cell r="F907" t="str">
            <v>SGN</v>
          </cell>
          <cell r="G907" t="str">
            <v>Forecast</v>
          </cell>
        </row>
        <row r="908">
          <cell r="B908" t="str">
            <v>GFSI</v>
          </cell>
          <cell r="C908">
            <v>0</v>
          </cell>
          <cell r="D908">
            <v>13</v>
          </cell>
          <cell r="E908" t="str">
            <v>GFSI - Air</v>
          </cell>
          <cell r="F908" t="str">
            <v>SGN</v>
          </cell>
          <cell r="G908" t="str">
            <v>Forecast</v>
          </cell>
        </row>
        <row r="909">
          <cell r="B909" t="str">
            <v>GFSI</v>
          </cell>
          <cell r="C909">
            <v>3</v>
          </cell>
          <cell r="D909">
            <v>13</v>
          </cell>
          <cell r="E909" t="str">
            <v>GFSI - Sea</v>
          </cell>
          <cell r="F909" t="str">
            <v>SGN</v>
          </cell>
          <cell r="G909" t="str">
            <v>Forecast</v>
          </cell>
        </row>
        <row r="910">
          <cell r="B910" t="str">
            <v>GUITCN</v>
          </cell>
          <cell r="C910">
            <v>2</v>
          </cell>
          <cell r="D910">
            <v>13</v>
          </cell>
          <cell r="E910" t="str">
            <v>GUITCN - Sea</v>
          </cell>
          <cell r="F910" t="str">
            <v>SGN</v>
          </cell>
          <cell r="G910" t="str">
            <v>Forecast</v>
          </cell>
        </row>
        <row r="911">
          <cell r="B911" t="str">
            <v>HAGGAR</v>
          </cell>
          <cell r="C911">
            <v>6</v>
          </cell>
          <cell r="D911">
            <v>13</v>
          </cell>
          <cell r="E911" t="str">
            <v>HAGGAR - Sea</v>
          </cell>
          <cell r="F911" t="str">
            <v>SGN</v>
          </cell>
          <cell r="G911" t="str">
            <v>Forecast</v>
          </cell>
        </row>
        <row r="912">
          <cell r="B912" t="str">
            <v>HBIIRE</v>
          </cell>
          <cell r="C912">
            <v>14</v>
          </cell>
          <cell r="D912">
            <v>13</v>
          </cell>
          <cell r="E912" t="str">
            <v>HBIIRE - Sea</v>
          </cell>
          <cell r="F912" t="str">
            <v>SGN</v>
          </cell>
          <cell r="G912" t="str">
            <v>Forecast</v>
          </cell>
        </row>
        <row r="913">
          <cell r="B913" t="str">
            <v>HBIRAW</v>
          </cell>
          <cell r="C913">
            <v>2</v>
          </cell>
          <cell r="D913">
            <v>13</v>
          </cell>
          <cell r="E913" t="str">
            <v>HBIRAW - Sea</v>
          </cell>
          <cell r="F913" t="str">
            <v>SGN</v>
          </cell>
          <cell r="G913" t="str">
            <v>Forecast</v>
          </cell>
        </row>
        <row r="914">
          <cell r="B914" t="str">
            <v>HORBAC</v>
          </cell>
          <cell r="C914">
            <v>1</v>
          </cell>
          <cell r="D914">
            <v>13</v>
          </cell>
          <cell r="E914" t="str">
            <v>HORBAC - Sea</v>
          </cell>
          <cell r="F914" t="str">
            <v>SGN</v>
          </cell>
          <cell r="G914" t="str">
            <v>Forecast</v>
          </cell>
        </row>
        <row r="915">
          <cell r="B915" t="str">
            <v>HOSLEY</v>
          </cell>
          <cell r="C915">
            <v>1</v>
          </cell>
          <cell r="D915">
            <v>13</v>
          </cell>
          <cell r="E915" t="str">
            <v>HOSLEY - Sea</v>
          </cell>
          <cell r="F915" t="str">
            <v>SGN</v>
          </cell>
          <cell r="G915" t="str">
            <v>Forecast</v>
          </cell>
        </row>
        <row r="916">
          <cell r="B916" t="str">
            <v>IMAGE</v>
          </cell>
          <cell r="C916">
            <v>2</v>
          </cell>
          <cell r="D916">
            <v>13</v>
          </cell>
          <cell r="E916" t="str">
            <v>IMAGE - Sea</v>
          </cell>
          <cell r="F916" t="str">
            <v>SGN</v>
          </cell>
          <cell r="G916" t="str">
            <v>Forecast</v>
          </cell>
        </row>
        <row r="917">
          <cell r="B917" t="str">
            <v>ITGM</v>
          </cell>
          <cell r="C917">
            <v>1</v>
          </cell>
          <cell r="D917">
            <v>13</v>
          </cell>
          <cell r="E917" t="str">
            <v>ITGM - Sea</v>
          </cell>
          <cell r="F917" t="str">
            <v>SGN</v>
          </cell>
          <cell r="G917" t="str">
            <v>Forecast</v>
          </cell>
        </row>
        <row r="918">
          <cell r="B918" t="str">
            <v>JCREW</v>
          </cell>
          <cell r="C918">
            <v>10</v>
          </cell>
          <cell r="D918">
            <v>13</v>
          </cell>
          <cell r="E918" t="str">
            <v>JCREW - Air</v>
          </cell>
          <cell r="F918" t="str">
            <v>SGN</v>
          </cell>
          <cell r="G918" t="str">
            <v>Forecast</v>
          </cell>
        </row>
        <row r="919">
          <cell r="B919" t="str">
            <v>JCREW</v>
          </cell>
          <cell r="C919">
            <v>10</v>
          </cell>
          <cell r="D919">
            <v>13</v>
          </cell>
          <cell r="E919" t="str">
            <v>JCREW - Sea</v>
          </cell>
          <cell r="F919" t="str">
            <v>SGN</v>
          </cell>
          <cell r="G919" t="str">
            <v>Forecast</v>
          </cell>
        </row>
        <row r="920">
          <cell r="B920" t="str">
            <v>KMRTFM</v>
          </cell>
          <cell r="C920">
            <v>19</v>
          </cell>
          <cell r="D920">
            <v>13</v>
          </cell>
          <cell r="E920" t="str">
            <v>KMRTFM - Sea</v>
          </cell>
          <cell r="F920" t="str">
            <v>SGN</v>
          </cell>
          <cell r="G920" t="str">
            <v>Forecast</v>
          </cell>
        </row>
        <row r="921">
          <cell r="B921" t="str">
            <v>MAST</v>
          </cell>
          <cell r="C921">
            <v>59</v>
          </cell>
          <cell r="D921">
            <v>13</v>
          </cell>
          <cell r="E921" t="str">
            <v>MAST - Sea</v>
          </cell>
          <cell r="F921" t="str">
            <v>SGN</v>
          </cell>
          <cell r="G921" t="str">
            <v>Forecast</v>
          </cell>
        </row>
        <row r="922">
          <cell r="B922" t="str">
            <v>MUFREN</v>
          </cell>
          <cell r="C922">
            <v>3</v>
          </cell>
          <cell r="D922">
            <v>13</v>
          </cell>
          <cell r="E922" t="str">
            <v>MUFREN - Sea</v>
          </cell>
          <cell r="F922" t="str">
            <v>SGN</v>
          </cell>
          <cell r="G922" t="str">
            <v>Forecast</v>
          </cell>
        </row>
        <row r="923">
          <cell r="B923" t="str">
            <v>MUSART</v>
          </cell>
          <cell r="C923">
            <v>1</v>
          </cell>
          <cell r="D923">
            <v>13</v>
          </cell>
          <cell r="E923" t="str">
            <v>MUSART - Sea</v>
          </cell>
          <cell r="F923" t="str">
            <v>SGN</v>
          </cell>
          <cell r="G923" t="str">
            <v>Forecast</v>
          </cell>
        </row>
        <row r="924">
          <cell r="B924" t="str">
            <v>MYSHOE</v>
          </cell>
          <cell r="C924">
            <v>8</v>
          </cell>
          <cell r="D924">
            <v>13</v>
          </cell>
          <cell r="E924" t="str">
            <v>MYSHOE - Sea</v>
          </cell>
          <cell r="F924" t="str">
            <v>SGN</v>
          </cell>
          <cell r="G924" t="str">
            <v>Forecast</v>
          </cell>
        </row>
        <row r="925">
          <cell r="B925" t="str">
            <v>NBAL</v>
          </cell>
          <cell r="C925">
            <v>1</v>
          </cell>
          <cell r="D925">
            <v>13</v>
          </cell>
          <cell r="E925" t="str">
            <v>NBAL - Air</v>
          </cell>
          <cell r="F925" t="str">
            <v>SGN</v>
          </cell>
          <cell r="G925" t="str">
            <v>Forecast</v>
          </cell>
        </row>
        <row r="926">
          <cell r="B926" t="str">
            <v>NBAL</v>
          </cell>
          <cell r="C926">
            <v>310</v>
          </cell>
          <cell r="D926">
            <v>13</v>
          </cell>
          <cell r="E926" t="str">
            <v>NBAL - Sea</v>
          </cell>
          <cell r="F926" t="str">
            <v>SGN</v>
          </cell>
          <cell r="G926" t="str">
            <v>Forecast</v>
          </cell>
        </row>
        <row r="927">
          <cell r="B927" t="str">
            <v>NBC</v>
          </cell>
          <cell r="C927">
            <v>65</v>
          </cell>
          <cell r="D927">
            <v>13</v>
          </cell>
          <cell r="E927" t="str">
            <v>NBC - Sea</v>
          </cell>
          <cell r="F927" t="str">
            <v>SGN</v>
          </cell>
          <cell r="G927" t="str">
            <v>Forecast</v>
          </cell>
        </row>
        <row r="928">
          <cell r="B928" t="str">
            <v>NBSG</v>
          </cell>
          <cell r="C928">
            <v>24</v>
          </cell>
          <cell r="D928">
            <v>13</v>
          </cell>
          <cell r="E928" t="str">
            <v>NBSG - Sea</v>
          </cell>
          <cell r="F928" t="str">
            <v>SGN</v>
          </cell>
          <cell r="G928" t="str">
            <v>Forecast</v>
          </cell>
        </row>
        <row r="929">
          <cell r="B929" t="str">
            <v>OBIPOL</v>
          </cell>
          <cell r="C929">
            <v>2</v>
          </cell>
          <cell r="D929">
            <v>13</v>
          </cell>
          <cell r="E929" t="str">
            <v>OBIPOL - Sea</v>
          </cell>
          <cell r="F929" t="str">
            <v>SGN</v>
          </cell>
          <cell r="G929" t="str">
            <v>Forecast</v>
          </cell>
        </row>
        <row r="930">
          <cell r="B930" t="str">
            <v>OFWO</v>
          </cell>
          <cell r="C930">
            <v>2</v>
          </cell>
          <cell r="D930">
            <v>13</v>
          </cell>
          <cell r="E930" t="str">
            <v>OFWO - Sea</v>
          </cell>
          <cell r="F930" t="str">
            <v>SGN</v>
          </cell>
          <cell r="G930" t="str">
            <v>Forecast</v>
          </cell>
        </row>
        <row r="931">
          <cell r="B931" t="str">
            <v>OUTDOR</v>
          </cell>
          <cell r="C931">
            <v>1</v>
          </cell>
          <cell r="D931">
            <v>13</v>
          </cell>
          <cell r="E931" t="str">
            <v>OUTDOR - Air</v>
          </cell>
          <cell r="F931" t="str">
            <v>SGN</v>
          </cell>
          <cell r="G931" t="str">
            <v>Forecast</v>
          </cell>
        </row>
        <row r="932">
          <cell r="B932" t="str">
            <v>OUTDOR</v>
          </cell>
          <cell r="C932">
            <v>214</v>
          </cell>
          <cell r="D932">
            <v>13</v>
          </cell>
          <cell r="E932" t="str">
            <v>OUTDOR - Sea</v>
          </cell>
          <cell r="F932" t="str">
            <v>SGN</v>
          </cell>
          <cell r="G932" t="str">
            <v>Forecast</v>
          </cell>
        </row>
        <row r="933">
          <cell r="B933" t="str">
            <v>PACSUN</v>
          </cell>
          <cell r="C933">
            <v>0</v>
          </cell>
          <cell r="D933">
            <v>13</v>
          </cell>
          <cell r="E933" t="str">
            <v>PACSUN - Air</v>
          </cell>
          <cell r="F933" t="str">
            <v>SGN</v>
          </cell>
          <cell r="G933" t="str">
            <v>Forecast</v>
          </cell>
        </row>
        <row r="934">
          <cell r="B934" t="str">
            <v>PACSUN</v>
          </cell>
          <cell r="C934">
            <v>6</v>
          </cell>
          <cell r="D934">
            <v>13</v>
          </cell>
          <cell r="E934" t="str">
            <v>PACSUN - Sea</v>
          </cell>
          <cell r="F934" t="str">
            <v>SGN</v>
          </cell>
          <cell r="G934" t="str">
            <v>Forecast</v>
          </cell>
        </row>
        <row r="935">
          <cell r="B935" t="str">
            <v>PVHJA</v>
          </cell>
          <cell r="C935">
            <v>0</v>
          </cell>
          <cell r="D935">
            <v>13</v>
          </cell>
          <cell r="E935" t="str">
            <v>PVHJA - Air</v>
          </cell>
          <cell r="F935" t="str">
            <v>SGN</v>
          </cell>
          <cell r="G935" t="str">
            <v>Forecast</v>
          </cell>
        </row>
        <row r="936">
          <cell r="B936" t="str">
            <v>PVHJA</v>
          </cell>
          <cell r="C936">
            <v>3</v>
          </cell>
          <cell r="D936">
            <v>13</v>
          </cell>
          <cell r="E936" t="str">
            <v>PVHJA - Sea</v>
          </cell>
          <cell r="F936" t="str">
            <v>SGN</v>
          </cell>
          <cell r="G936" t="str">
            <v>Forecast</v>
          </cell>
        </row>
        <row r="937">
          <cell r="B937" t="str">
            <v>RH</v>
          </cell>
          <cell r="C937">
            <v>211</v>
          </cell>
          <cell r="D937">
            <v>13</v>
          </cell>
          <cell r="E937" t="str">
            <v>RH - Sea</v>
          </cell>
          <cell r="F937" t="str">
            <v>SGN</v>
          </cell>
          <cell r="G937" t="str">
            <v>Forecast</v>
          </cell>
        </row>
        <row r="938">
          <cell r="B938" t="str">
            <v>SWOOSH</v>
          </cell>
          <cell r="C938">
            <v>90</v>
          </cell>
          <cell r="D938">
            <v>13</v>
          </cell>
          <cell r="E938" t="str">
            <v>SWOOSH - Air</v>
          </cell>
          <cell r="F938" t="str">
            <v>SGN</v>
          </cell>
          <cell r="G938" t="str">
            <v>Forecast</v>
          </cell>
        </row>
        <row r="939">
          <cell r="B939" t="str">
            <v>SWOOSH</v>
          </cell>
          <cell r="C939">
            <v>3545</v>
          </cell>
          <cell r="D939">
            <v>13</v>
          </cell>
          <cell r="E939" t="str">
            <v>SWOOSH - Sea</v>
          </cell>
          <cell r="F939" t="str">
            <v>SGN</v>
          </cell>
          <cell r="G939" t="str">
            <v>Forecast</v>
          </cell>
        </row>
        <row r="940">
          <cell r="B940" t="str">
            <v>THAS</v>
          </cell>
          <cell r="C940">
            <v>2</v>
          </cell>
          <cell r="D940">
            <v>13</v>
          </cell>
          <cell r="E940" t="str">
            <v>THAS - Sea</v>
          </cell>
          <cell r="F940" t="str">
            <v>SGN</v>
          </cell>
          <cell r="G940" t="str">
            <v>Forecast</v>
          </cell>
        </row>
        <row r="941">
          <cell r="B941" t="str">
            <v>TKMAXX</v>
          </cell>
          <cell r="C941">
            <v>87</v>
          </cell>
          <cell r="D941">
            <v>13</v>
          </cell>
          <cell r="E941" t="str">
            <v>TKMAXX - Sea</v>
          </cell>
          <cell r="F941" t="str">
            <v>SGN</v>
          </cell>
          <cell r="G941" t="str">
            <v>Forecast</v>
          </cell>
        </row>
        <row r="942">
          <cell r="B942" t="str">
            <v>TOMBOD</v>
          </cell>
          <cell r="C942">
            <v>4</v>
          </cell>
          <cell r="D942">
            <v>13</v>
          </cell>
          <cell r="E942" t="str">
            <v>TOMBOD - Sea</v>
          </cell>
          <cell r="F942" t="str">
            <v>SGN</v>
          </cell>
          <cell r="G942" t="str">
            <v>Forecast</v>
          </cell>
        </row>
        <row r="943">
          <cell r="B943" t="str">
            <v>TOMFTW</v>
          </cell>
          <cell r="C943">
            <v>42</v>
          </cell>
          <cell r="D943">
            <v>13</v>
          </cell>
          <cell r="E943" t="str">
            <v>TOMFTW - Sea</v>
          </cell>
          <cell r="F943" t="str">
            <v>SGN</v>
          </cell>
          <cell r="G943" t="str">
            <v>Forecast</v>
          </cell>
        </row>
        <row r="944">
          <cell r="B944" t="str">
            <v>TOMHAN</v>
          </cell>
          <cell r="C944">
            <v>6</v>
          </cell>
          <cell r="D944">
            <v>13</v>
          </cell>
          <cell r="E944" t="str">
            <v>TOMHAN - Sea</v>
          </cell>
          <cell r="F944" t="str">
            <v>SGN</v>
          </cell>
          <cell r="G944" t="str">
            <v>Forecast</v>
          </cell>
        </row>
        <row r="945">
          <cell r="B945" t="str">
            <v>TOMRTL</v>
          </cell>
          <cell r="C945">
            <v>0</v>
          </cell>
          <cell r="D945">
            <v>13</v>
          </cell>
          <cell r="E945" t="str">
            <v>TOMRTL - Sea</v>
          </cell>
          <cell r="F945" t="str">
            <v>SGN</v>
          </cell>
          <cell r="G945" t="str">
            <v>Forecast</v>
          </cell>
        </row>
        <row r="946">
          <cell r="B946" t="str">
            <v>UAAIR</v>
          </cell>
          <cell r="C946">
            <v>34</v>
          </cell>
          <cell r="D946">
            <v>13</v>
          </cell>
          <cell r="E946" t="str">
            <v>UAAIR - Air</v>
          </cell>
          <cell r="F946" t="str">
            <v>SGN</v>
          </cell>
          <cell r="G946" t="str">
            <v>Forecast</v>
          </cell>
        </row>
        <row r="947">
          <cell r="B947" t="str">
            <v>UADSHP</v>
          </cell>
          <cell r="C947">
            <v>16</v>
          </cell>
          <cell r="D947">
            <v>13</v>
          </cell>
          <cell r="E947" t="str">
            <v>UADSHP - Sea</v>
          </cell>
          <cell r="F947" t="str">
            <v>SGN</v>
          </cell>
          <cell r="G947" t="str">
            <v>Forecast</v>
          </cell>
        </row>
        <row r="948">
          <cell r="B948" t="str">
            <v>UAWEN</v>
          </cell>
          <cell r="C948">
            <v>34</v>
          </cell>
          <cell r="D948">
            <v>13</v>
          </cell>
          <cell r="E948" t="str">
            <v>UAWEN - Sea</v>
          </cell>
          <cell r="F948" t="str">
            <v>SGN</v>
          </cell>
          <cell r="G948" t="str">
            <v>Forecast</v>
          </cell>
        </row>
        <row r="949">
          <cell r="B949" t="str">
            <v>URBAN</v>
          </cell>
          <cell r="C949">
            <v>129</v>
          </cell>
          <cell r="D949">
            <v>13</v>
          </cell>
          <cell r="E949" t="str">
            <v>URBAN - Sea</v>
          </cell>
          <cell r="F949" t="str">
            <v>SGN</v>
          </cell>
          <cell r="G949" t="str">
            <v>Forecast</v>
          </cell>
        </row>
        <row r="950">
          <cell r="B950" t="str">
            <v>WARAS</v>
          </cell>
          <cell r="C950">
            <v>4</v>
          </cell>
          <cell r="D950">
            <v>13</v>
          </cell>
          <cell r="E950" t="str">
            <v>WARAS - Sea</v>
          </cell>
          <cell r="F950" t="str">
            <v>SGN</v>
          </cell>
          <cell r="G950" t="str">
            <v>Forecast</v>
          </cell>
        </row>
        <row r="951">
          <cell r="B951" t="str">
            <v>X47BL</v>
          </cell>
          <cell r="C951">
            <v>1</v>
          </cell>
          <cell r="D951">
            <v>13</v>
          </cell>
          <cell r="E951" t="str">
            <v>X47BL - Sea</v>
          </cell>
          <cell r="F951" t="str">
            <v>SGN</v>
          </cell>
          <cell r="G951" t="str">
            <v>Forecast</v>
          </cell>
        </row>
        <row r="952">
          <cell r="B952" t="str">
            <v>XATPE</v>
          </cell>
          <cell r="C952">
            <v>5</v>
          </cell>
          <cell r="D952">
            <v>13</v>
          </cell>
          <cell r="E952" t="str">
            <v>XATPE - Sea</v>
          </cell>
          <cell r="F952" t="str">
            <v>SGN</v>
          </cell>
          <cell r="G952" t="str">
            <v>Forecast</v>
          </cell>
        </row>
        <row r="953">
          <cell r="B953" t="str">
            <v>XFIKA</v>
          </cell>
          <cell r="C953">
            <v>4</v>
          </cell>
          <cell r="D953">
            <v>13</v>
          </cell>
          <cell r="E953" t="str">
            <v>XFIKA - Sea</v>
          </cell>
          <cell r="F953" t="str">
            <v>SGN</v>
          </cell>
          <cell r="G953" t="str">
            <v>Forecast</v>
          </cell>
        </row>
        <row r="954">
          <cell r="B954" t="str">
            <v>XWASO</v>
          </cell>
          <cell r="C954">
            <v>1</v>
          </cell>
          <cell r="D954">
            <v>13</v>
          </cell>
          <cell r="E954" t="str">
            <v>XWASO - Air</v>
          </cell>
          <cell r="F954" t="str">
            <v>SGN</v>
          </cell>
          <cell r="G954" t="str">
            <v>Forecast</v>
          </cell>
        </row>
        <row r="955">
          <cell r="B955" t="str">
            <v>AAFES</v>
          </cell>
          <cell r="C955">
            <v>14</v>
          </cell>
          <cell r="D955">
            <v>14</v>
          </cell>
          <cell r="E955" t="str">
            <v>AAFES - Sea</v>
          </cell>
          <cell r="F955" t="str">
            <v>SGN</v>
          </cell>
          <cell r="G955" t="str">
            <v>Forecast</v>
          </cell>
        </row>
        <row r="956">
          <cell r="B956" t="str">
            <v>AEBV</v>
          </cell>
          <cell r="C956">
            <v>10</v>
          </cell>
          <cell r="D956">
            <v>14</v>
          </cell>
          <cell r="E956" t="str">
            <v>AEBV - Air</v>
          </cell>
          <cell r="F956" t="str">
            <v>SGN</v>
          </cell>
          <cell r="G956" t="str">
            <v>Forecast</v>
          </cell>
        </row>
        <row r="957">
          <cell r="B957" t="str">
            <v>AEBV</v>
          </cell>
          <cell r="C957">
            <v>12</v>
          </cell>
          <cell r="D957">
            <v>14</v>
          </cell>
          <cell r="E957" t="str">
            <v>AEBV - Sea</v>
          </cell>
          <cell r="F957" t="str">
            <v>SGN</v>
          </cell>
          <cell r="G957" t="str">
            <v>Forecast</v>
          </cell>
        </row>
        <row r="958">
          <cell r="B958" t="str">
            <v>AEC</v>
          </cell>
          <cell r="C958">
            <v>0</v>
          </cell>
          <cell r="D958">
            <v>14</v>
          </cell>
          <cell r="E958" t="str">
            <v>AEC - Air</v>
          </cell>
          <cell r="F958" t="str">
            <v>SGN</v>
          </cell>
          <cell r="G958" t="str">
            <v>Forecast</v>
          </cell>
        </row>
        <row r="959">
          <cell r="B959" t="str">
            <v>AEC</v>
          </cell>
          <cell r="C959">
            <v>52</v>
          </cell>
          <cell r="D959">
            <v>14</v>
          </cell>
          <cell r="E959" t="str">
            <v>AEC - Sea</v>
          </cell>
          <cell r="F959" t="str">
            <v>SGN</v>
          </cell>
          <cell r="G959" t="str">
            <v>Forecast</v>
          </cell>
        </row>
        <row r="960">
          <cell r="B960" t="str">
            <v>AEO</v>
          </cell>
          <cell r="C960">
            <v>0</v>
          </cell>
          <cell r="D960">
            <v>14</v>
          </cell>
          <cell r="E960" t="str">
            <v>AEO - Air</v>
          </cell>
          <cell r="F960" t="str">
            <v>SGN</v>
          </cell>
          <cell r="G960" t="str">
            <v>Forecast</v>
          </cell>
        </row>
        <row r="961">
          <cell r="B961" t="str">
            <v>AEO</v>
          </cell>
          <cell r="C961">
            <v>61</v>
          </cell>
          <cell r="D961">
            <v>14</v>
          </cell>
          <cell r="E961" t="str">
            <v>AEO - Sea</v>
          </cell>
          <cell r="F961" t="str">
            <v>SGN</v>
          </cell>
          <cell r="G961" t="str">
            <v>Forecast</v>
          </cell>
        </row>
        <row r="962">
          <cell r="B962" t="str">
            <v>AEOMEX</v>
          </cell>
          <cell r="C962">
            <v>7</v>
          </cell>
          <cell r="D962">
            <v>14</v>
          </cell>
          <cell r="E962" t="str">
            <v>AEOMEX - Air</v>
          </cell>
          <cell r="F962" t="str">
            <v>SGN</v>
          </cell>
          <cell r="G962" t="str">
            <v>Forecast</v>
          </cell>
        </row>
        <row r="963">
          <cell r="B963" t="str">
            <v>AEOMEX</v>
          </cell>
          <cell r="C963">
            <v>29</v>
          </cell>
          <cell r="D963">
            <v>14</v>
          </cell>
          <cell r="E963" t="str">
            <v>AEOMEX - Sea</v>
          </cell>
          <cell r="F963" t="str">
            <v>SGN</v>
          </cell>
          <cell r="G963" t="str">
            <v>Forecast</v>
          </cell>
        </row>
        <row r="964">
          <cell r="B964" t="str">
            <v>AEOMIX</v>
          </cell>
          <cell r="C964">
            <v>45</v>
          </cell>
          <cell r="D964">
            <v>14</v>
          </cell>
          <cell r="E964" t="str">
            <v>AEOMIX - Sea</v>
          </cell>
          <cell r="F964" t="str">
            <v>SGN</v>
          </cell>
          <cell r="G964" t="str">
            <v>Forecast</v>
          </cell>
        </row>
        <row r="965">
          <cell r="B965" t="str">
            <v>ALLB</v>
          </cell>
          <cell r="C965">
            <v>0</v>
          </cell>
          <cell r="D965">
            <v>14</v>
          </cell>
          <cell r="E965" t="str">
            <v>ALLB - Air</v>
          </cell>
          <cell r="F965" t="str">
            <v>SGN</v>
          </cell>
          <cell r="G965" t="str">
            <v>Forecast</v>
          </cell>
        </row>
        <row r="966">
          <cell r="B966" t="str">
            <v>ALLB</v>
          </cell>
          <cell r="C966">
            <v>4</v>
          </cell>
          <cell r="D966">
            <v>14</v>
          </cell>
          <cell r="E966" t="str">
            <v>ALLB - Sea</v>
          </cell>
          <cell r="F966" t="str">
            <v>SGN</v>
          </cell>
          <cell r="G966" t="str">
            <v>Forecast</v>
          </cell>
        </row>
        <row r="967">
          <cell r="B967" t="str">
            <v>ANNINC</v>
          </cell>
          <cell r="C967">
            <v>75</v>
          </cell>
          <cell r="D967">
            <v>14</v>
          </cell>
          <cell r="E967" t="str">
            <v>ANNINC - Sea</v>
          </cell>
          <cell r="F967" t="str">
            <v>SGN</v>
          </cell>
          <cell r="G967" t="str">
            <v>Forecast</v>
          </cell>
        </row>
        <row r="968">
          <cell r="B968" t="str">
            <v>ARMOUR</v>
          </cell>
          <cell r="C968">
            <v>122</v>
          </cell>
          <cell r="D968">
            <v>14</v>
          </cell>
          <cell r="E968" t="str">
            <v>ARMOUR - Sea</v>
          </cell>
          <cell r="F968" t="str">
            <v>SGN</v>
          </cell>
          <cell r="G968" t="str">
            <v>Forecast</v>
          </cell>
        </row>
        <row r="969">
          <cell r="B969" t="str">
            <v>ATC</v>
          </cell>
          <cell r="C969">
            <v>0</v>
          </cell>
          <cell r="D969">
            <v>14</v>
          </cell>
          <cell r="E969" t="str">
            <v>ATC - Air</v>
          </cell>
          <cell r="F969" t="str">
            <v>SGN</v>
          </cell>
          <cell r="G969" t="str">
            <v>Forecast</v>
          </cell>
        </row>
        <row r="970">
          <cell r="B970" t="str">
            <v>ATC</v>
          </cell>
          <cell r="C970">
            <v>28</v>
          </cell>
          <cell r="D970">
            <v>14</v>
          </cell>
          <cell r="E970" t="str">
            <v>ATC - Sea</v>
          </cell>
          <cell r="F970" t="str">
            <v>SGN</v>
          </cell>
          <cell r="G970" t="str">
            <v>Forecast</v>
          </cell>
        </row>
        <row r="971">
          <cell r="B971" t="str">
            <v>BELL</v>
          </cell>
          <cell r="C971">
            <v>4</v>
          </cell>
          <cell r="D971">
            <v>14</v>
          </cell>
          <cell r="E971" t="str">
            <v>BELL - Sea</v>
          </cell>
          <cell r="F971" t="str">
            <v>SGN</v>
          </cell>
          <cell r="G971" t="str">
            <v>Forecast</v>
          </cell>
        </row>
        <row r="972">
          <cell r="B972" t="str">
            <v>BEUAVE</v>
          </cell>
          <cell r="C972">
            <v>1</v>
          </cell>
          <cell r="D972">
            <v>14</v>
          </cell>
          <cell r="E972" t="str">
            <v>BEUAVE - Sea</v>
          </cell>
          <cell r="F972" t="str">
            <v>SGN</v>
          </cell>
          <cell r="G972" t="str">
            <v>Forecast</v>
          </cell>
        </row>
        <row r="973">
          <cell r="B973" t="str">
            <v>BOSE</v>
          </cell>
          <cell r="C973">
            <v>12</v>
          </cell>
          <cell r="D973">
            <v>14</v>
          </cell>
          <cell r="E973" t="str">
            <v>BOSE - Sea</v>
          </cell>
          <cell r="F973" t="str">
            <v>SGN</v>
          </cell>
          <cell r="G973" t="str">
            <v>Forecast</v>
          </cell>
        </row>
        <row r="974">
          <cell r="B974" t="str">
            <v>BPSH</v>
          </cell>
          <cell r="C974">
            <v>3</v>
          </cell>
          <cell r="D974">
            <v>14</v>
          </cell>
          <cell r="E974" t="str">
            <v>BPSH - Sea</v>
          </cell>
          <cell r="F974" t="str">
            <v>SGN</v>
          </cell>
          <cell r="G974" t="str">
            <v>Forecast</v>
          </cell>
        </row>
        <row r="975">
          <cell r="B975" t="str">
            <v>BPSHCA</v>
          </cell>
          <cell r="C975">
            <v>5</v>
          </cell>
          <cell r="D975">
            <v>14</v>
          </cell>
          <cell r="E975" t="str">
            <v>BPSHCA - Sea</v>
          </cell>
          <cell r="F975" t="str">
            <v>SGN</v>
          </cell>
          <cell r="G975" t="str">
            <v>Forecast</v>
          </cell>
        </row>
        <row r="976">
          <cell r="B976" t="str">
            <v>BPSL</v>
          </cell>
          <cell r="C976">
            <v>4</v>
          </cell>
          <cell r="D976">
            <v>14</v>
          </cell>
          <cell r="E976" t="str">
            <v>BPSL - Sea</v>
          </cell>
          <cell r="F976" t="str">
            <v>SGN</v>
          </cell>
          <cell r="G976" t="str">
            <v>Forecast</v>
          </cell>
        </row>
        <row r="977">
          <cell r="B977" t="str">
            <v>CKACEU</v>
          </cell>
          <cell r="C977">
            <v>6</v>
          </cell>
          <cell r="D977">
            <v>14</v>
          </cell>
          <cell r="E977" t="str">
            <v>CKACEU - Sea</v>
          </cell>
          <cell r="F977" t="str">
            <v>SGN</v>
          </cell>
          <cell r="G977" t="str">
            <v>Forecast</v>
          </cell>
        </row>
        <row r="978">
          <cell r="B978" t="str">
            <v>CKFWEU</v>
          </cell>
          <cell r="C978">
            <v>10</v>
          </cell>
          <cell r="D978">
            <v>14</v>
          </cell>
          <cell r="E978" t="str">
            <v>CKFWEU - Sea</v>
          </cell>
          <cell r="F978" t="str">
            <v>SGN</v>
          </cell>
          <cell r="G978" t="str">
            <v>Forecast</v>
          </cell>
        </row>
        <row r="979">
          <cell r="B979" t="str">
            <v>CKRTEU</v>
          </cell>
          <cell r="C979">
            <v>2</v>
          </cell>
          <cell r="D979">
            <v>14</v>
          </cell>
          <cell r="E979" t="str">
            <v>CKRTEU - Sea</v>
          </cell>
          <cell r="F979" t="str">
            <v>SGN</v>
          </cell>
          <cell r="G979" t="str">
            <v>Forecast</v>
          </cell>
        </row>
        <row r="980">
          <cell r="B980" t="str">
            <v>CKSWEU</v>
          </cell>
          <cell r="C980">
            <v>3</v>
          </cell>
          <cell r="D980">
            <v>14</v>
          </cell>
          <cell r="E980" t="str">
            <v>CKSWEU - Sea</v>
          </cell>
          <cell r="F980" t="str">
            <v>SGN</v>
          </cell>
          <cell r="G980" t="str">
            <v>Forecast</v>
          </cell>
        </row>
        <row r="981">
          <cell r="B981" t="str">
            <v>COLE</v>
          </cell>
          <cell r="C981">
            <v>10</v>
          </cell>
          <cell r="D981">
            <v>14</v>
          </cell>
          <cell r="E981" t="str">
            <v>COLE - Sea</v>
          </cell>
          <cell r="F981" t="str">
            <v>SGN</v>
          </cell>
          <cell r="G981" t="str">
            <v>Forecast</v>
          </cell>
        </row>
        <row r="982">
          <cell r="B982" t="str">
            <v>CONVRS</v>
          </cell>
          <cell r="C982">
            <v>0</v>
          </cell>
          <cell r="D982">
            <v>14</v>
          </cell>
          <cell r="E982" t="str">
            <v>CONVRS - Air</v>
          </cell>
          <cell r="F982" t="str">
            <v>SGN</v>
          </cell>
          <cell r="G982" t="str">
            <v>Forecast</v>
          </cell>
        </row>
        <row r="983">
          <cell r="B983" t="str">
            <v>CONVRS</v>
          </cell>
          <cell r="C983">
            <v>33</v>
          </cell>
          <cell r="D983">
            <v>14</v>
          </cell>
          <cell r="E983" t="str">
            <v>CONVRS - Sea</v>
          </cell>
          <cell r="F983" t="str">
            <v>SGN</v>
          </cell>
          <cell r="G983" t="str">
            <v>Forecast</v>
          </cell>
        </row>
        <row r="984">
          <cell r="B984" t="str">
            <v>DEICH</v>
          </cell>
          <cell r="C984">
            <v>7</v>
          </cell>
          <cell r="D984">
            <v>14</v>
          </cell>
          <cell r="E984" t="str">
            <v>DEICH - Sea</v>
          </cell>
          <cell r="F984" t="str">
            <v>SGN</v>
          </cell>
          <cell r="G984" t="str">
            <v>Forecast</v>
          </cell>
        </row>
        <row r="985">
          <cell r="B985" t="str">
            <v>DICKS</v>
          </cell>
          <cell r="C985">
            <v>35</v>
          </cell>
          <cell r="D985">
            <v>14</v>
          </cell>
          <cell r="E985" t="str">
            <v>DICKS - Sea</v>
          </cell>
          <cell r="F985" t="str">
            <v>SGN</v>
          </cell>
          <cell r="G985" t="str">
            <v>Forecast</v>
          </cell>
        </row>
        <row r="986">
          <cell r="B986" t="str">
            <v>EDDIEB</v>
          </cell>
          <cell r="C986">
            <v>35</v>
          </cell>
          <cell r="D986">
            <v>14</v>
          </cell>
          <cell r="E986" t="str">
            <v>EDDIEB - Sea</v>
          </cell>
          <cell r="F986" t="str">
            <v>SGN</v>
          </cell>
          <cell r="G986" t="str">
            <v>Forecast</v>
          </cell>
        </row>
        <row r="987">
          <cell r="B987" t="str">
            <v>ELDOR</v>
          </cell>
          <cell r="C987">
            <v>5</v>
          </cell>
          <cell r="D987">
            <v>14</v>
          </cell>
          <cell r="E987" t="str">
            <v>ELDOR - Sea</v>
          </cell>
          <cell r="F987" t="str">
            <v>SGN</v>
          </cell>
          <cell r="G987" t="str">
            <v>Forecast</v>
          </cell>
        </row>
        <row r="988">
          <cell r="B988" t="str">
            <v>EMCI</v>
          </cell>
          <cell r="C988">
            <v>2</v>
          </cell>
          <cell r="D988">
            <v>14</v>
          </cell>
          <cell r="E988" t="str">
            <v>EMCI - Sea</v>
          </cell>
          <cell r="F988" t="str">
            <v>SGN</v>
          </cell>
          <cell r="G988" t="str">
            <v>Forecast</v>
          </cell>
        </row>
        <row r="989">
          <cell r="B989" t="str">
            <v>EMLUX</v>
          </cell>
          <cell r="C989">
            <v>26</v>
          </cell>
          <cell r="D989">
            <v>14</v>
          </cell>
          <cell r="E989" t="str">
            <v>EMLUX - Sea</v>
          </cell>
          <cell r="F989" t="str">
            <v>SGN</v>
          </cell>
          <cell r="G989" t="str">
            <v>Forecast</v>
          </cell>
        </row>
        <row r="990">
          <cell r="B990" t="str">
            <v>ENGRS</v>
          </cell>
          <cell r="C990">
            <v>5</v>
          </cell>
          <cell r="D990">
            <v>14</v>
          </cell>
          <cell r="E990" t="str">
            <v>ENGRS - Sea</v>
          </cell>
          <cell r="F990" t="str">
            <v>SGN</v>
          </cell>
          <cell r="G990" t="str">
            <v>Forecast</v>
          </cell>
        </row>
        <row r="991">
          <cell r="B991" t="str">
            <v>EUROM</v>
          </cell>
          <cell r="C991">
            <v>16</v>
          </cell>
          <cell r="D991">
            <v>14</v>
          </cell>
          <cell r="E991" t="str">
            <v>EUROM - Sea</v>
          </cell>
          <cell r="F991" t="str">
            <v>SGN</v>
          </cell>
          <cell r="G991" t="str">
            <v>Forecast</v>
          </cell>
        </row>
        <row r="992">
          <cell r="B992" t="str">
            <v>EXPRES</v>
          </cell>
          <cell r="C992">
            <v>30</v>
          </cell>
          <cell r="D992">
            <v>14</v>
          </cell>
          <cell r="E992" t="str">
            <v>EXPRES - Sea</v>
          </cell>
          <cell r="F992" t="str">
            <v>SGN</v>
          </cell>
          <cell r="G992" t="str">
            <v>Forecast</v>
          </cell>
        </row>
        <row r="993">
          <cell r="B993" t="str">
            <v>GAP</v>
          </cell>
          <cell r="C993">
            <v>2</v>
          </cell>
          <cell r="D993">
            <v>14</v>
          </cell>
          <cell r="E993" t="str">
            <v>GAP - Air</v>
          </cell>
          <cell r="F993" t="str">
            <v>SGN</v>
          </cell>
          <cell r="G993" t="str">
            <v>Forecast</v>
          </cell>
        </row>
        <row r="994">
          <cell r="B994" t="str">
            <v>GAP</v>
          </cell>
          <cell r="C994">
            <v>470</v>
          </cell>
          <cell r="D994">
            <v>14</v>
          </cell>
          <cell r="E994" t="str">
            <v>GAP - Sea</v>
          </cell>
          <cell r="F994" t="str">
            <v>SGN</v>
          </cell>
          <cell r="G994" t="str">
            <v>Forecast</v>
          </cell>
        </row>
        <row r="995">
          <cell r="B995" t="str">
            <v>GFSI</v>
          </cell>
          <cell r="C995">
            <v>1</v>
          </cell>
          <cell r="D995">
            <v>14</v>
          </cell>
          <cell r="E995" t="str">
            <v>GFSI - Air</v>
          </cell>
          <cell r="F995" t="str">
            <v>SGN</v>
          </cell>
          <cell r="G995" t="str">
            <v>Forecast</v>
          </cell>
        </row>
        <row r="996">
          <cell r="B996" t="str">
            <v>GFSI</v>
          </cell>
          <cell r="C996">
            <v>5</v>
          </cell>
          <cell r="D996">
            <v>14</v>
          </cell>
          <cell r="E996" t="str">
            <v>GFSI - Sea</v>
          </cell>
          <cell r="F996" t="str">
            <v>SGN</v>
          </cell>
          <cell r="G996" t="str">
            <v>Forecast</v>
          </cell>
        </row>
        <row r="997">
          <cell r="B997" t="str">
            <v>GUITCN</v>
          </cell>
          <cell r="C997">
            <v>2</v>
          </cell>
          <cell r="D997">
            <v>14</v>
          </cell>
          <cell r="E997" t="str">
            <v>GUITCN - Sea</v>
          </cell>
          <cell r="F997" t="str">
            <v>SGN</v>
          </cell>
          <cell r="G997" t="str">
            <v>Forecast</v>
          </cell>
        </row>
        <row r="998">
          <cell r="B998" t="str">
            <v>HAGGAR</v>
          </cell>
          <cell r="C998">
            <v>15</v>
          </cell>
          <cell r="D998">
            <v>14</v>
          </cell>
          <cell r="E998" t="str">
            <v>HAGGAR - Sea</v>
          </cell>
          <cell r="F998" t="str">
            <v>SGN</v>
          </cell>
          <cell r="G998" t="str">
            <v>Forecast</v>
          </cell>
        </row>
        <row r="999">
          <cell r="B999" t="str">
            <v>HBIRAW</v>
          </cell>
          <cell r="C999">
            <v>0</v>
          </cell>
          <cell r="D999">
            <v>14</v>
          </cell>
          <cell r="E999" t="str">
            <v>HBIRAW - Air</v>
          </cell>
          <cell r="F999" t="str">
            <v>SGN</v>
          </cell>
          <cell r="G999" t="str">
            <v>Forecast</v>
          </cell>
        </row>
        <row r="1000">
          <cell r="B1000" t="str">
            <v>HBIRAW</v>
          </cell>
          <cell r="C1000">
            <v>0</v>
          </cell>
          <cell r="D1000">
            <v>14</v>
          </cell>
          <cell r="E1000" t="str">
            <v>HBIRAW - Sea</v>
          </cell>
          <cell r="F1000" t="str">
            <v>SGN</v>
          </cell>
          <cell r="G1000" t="str">
            <v>Forecast</v>
          </cell>
        </row>
        <row r="1001">
          <cell r="B1001" t="str">
            <v>IMAGE</v>
          </cell>
          <cell r="C1001">
            <v>9</v>
          </cell>
          <cell r="D1001">
            <v>14</v>
          </cell>
          <cell r="E1001" t="str">
            <v>IMAGE - Sea</v>
          </cell>
          <cell r="F1001" t="str">
            <v>SGN</v>
          </cell>
          <cell r="G1001" t="str">
            <v>Forecast</v>
          </cell>
        </row>
        <row r="1002">
          <cell r="B1002" t="str">
            <v>ITGM</v>
          </cell>
          <cell r="C1002">
            <v>6</v>
          </cell>
          <cell r="D1002">
            <v>14</v>
          </cell>
          <cell r="E1002" t="str">
            <v>ITGM - Sea</v>
          </cell>
          <cell r="F1002" t="str">
            <v>SGN</v>
          </cell>
          <cell r="G1002" t="str">
            <v>Forecast</v>
          </cell>
        </row>
        <row r="1003">
          <cell r="B1003" t="str">
            <v>JCREW</v>
          </cell>
          <cell r="C1003">
            <v>27</v>
          </cell>
          <cell r="D1003">
            <v>14</v>
          </cell>
          <cell r="E1003" t="str">
            <v>JCREW - Air</v>
          </cell>
          <cell r="F1003" t="str">
            <v>SGN</v>
          </cell>
          <cell r="G1003" t="str">
            <v>Forecast</v>
          </cell>
        </row>
        <row r="1004">
          <cell r="B1004" t="str">
            <v>JCREW</v>
          </cell>
          <cell r="C1004">
            <v>27</v>
          </cell>
          <cell r="D1004">
            <v>14</v>
          </cell>
          <cell r="E1004" t="str">
            <v>JCREW - Sea</v>
          </cell>
          <cell r="F1004" t="str">
            <v>SGN</v>
          </cell>
          <cell r="G1004" t="str">
            <v>Forecast</v>
          </cell>
        </row>
        <row r="1005">
          <cell r="B1005" t="str">
            <v>KMRTFM</v>
          </cell>
          <cell r="C1005">
            <v>12</v>
          </cell>
          <cell r="D1005">
            <v>14</v>
          </cell>
          <cell r="E1005" t="str">
            <v>KMRTFM - Sea</v>
          </cell>
          <cell r="F1005" t="str">
            <v>SGN</v>
          </cell>
          <cell r="G1005" t="str">
            <v>Forecast</v>
          </cell>
        </row>
        <row r="1006">
          <cell r="B1006" t="str">
            <v>MAST</v>
          </cell>
          <cell r="C1006">
            <v>55</v>
          </cell>
          <cell r="D1006">
            <v>14</v>
          </cell>
          <cell r="E1006" t="str">
            <v>MAST - Sea</v>
          </cell>
          <cell r="F1006" t="str">
            <v>SGN</v>
          </cell>
          <cell r="G1006" t="str">
            <v>Forecast</v>
          </cell>
        </row>
        <row r="1007">
          <cell r="B1007" t="str">
            <v>MUSART</v>
          </cell>
          <cell r="C1007">
            <v>2</v>
          </cell>
          <cell r="D1007">
            <v>14</v>
          </cell>
          <cell r="E1007" t="str">
            <v>MUSART - Sea</v>
          </cell>
          <cell r="F1007" t="str">
            <v>SGN</v>
          </cell>
          <cell r="G1007" t="str">
            <v>Forecast</v>
          </cell>
        </row>
        <row r="1008">
          <cell r="B1008" t="str">
            <v>MYSHOE</v>
          </cell>
          <cell r="C1008">
            <v>4</v>
          </cell>
          <cell r="D1008">
            <v>14</v>
          </cell>
          <cell r="E1008" t="str">
            <v>MYSHOE - Sea</v>
          </cell>
          <cell r="F1008" t="str">
            <v>SGN</v>
          </cell>
          <cell r="G1008" t="str">
            <v>Forecast</v>
          </cell>
        </row>
        <row r="1009">
          <cell r="B1009" t="str">
            <v>NBAL</v>
          </cell>
          <cell r="C1009">
            <v>7</v>
          </cell>
          <cell r="D1009">
            <v>14</v>
          </cell>
          <cell r="E1009" t="str">
            <v>NBAL - Air</v>
          </cell>
          <cell r="F1009" t="str">
            <v>SGN</v>
          </cell>
          <cell r="G1009" t="str">
            <v>Forecast</v>
          </cell>
        </row>
        <row r="1010">
          <cell r="B1010" t="str">
            <v>NBAL</v>
          </cell>
          <cell r="C1010">
            <v>370</v>
          </cell>
          <cell r="D1010">
            <v>14</v>
          </cell>
          <cell r="E1010" t="str">
            <v>NBAL - Sea</v>
          </cell>
          <cell r="F1010" t="str">
            <v>SGN</v>
          </cell>
          <cell r="G1010" t="str">
            <v>Forecast</v>
          </cell>
        </row>
        <row r="1011">
          <cell r="B1011" t="str">
            <v>NBC</v>
          </cell>
          <cell r="C1011">
            <v>12</v>
          </cell>
          <cell r="D1011">
            <v>14</v>
          </cell>
          <cell r="E1011" t="str">
            <v>NBC - Sea</v>
          </cell>
          <cell r="F1011" t="str">
            <v>SGN</v>
          </cell>
          <cell r="G1011" t="str">
            <v>Forecast</v>
          </cell>
        </row>
        <row r="1012">
          <cell r="B1012" t="str">
            <v>NBSG</v>
          </cell>
          <cell r="C1012">
            <v>6</v>
          </cell>
          <cell r="D1012">
            <v>14</v>
          </cell>
          <cell r="E1012" t="str">
            <v>NBSG - Sea</v>
          </cell>
          <cell r="F1012" t="str">
            <v>SGN</v>
          </cell>
          <cell r="G1012" t="str">
            <v>Forecast</v>
          </cell>
        </row>
        <row r="1013">
          <cell r="B1013" t="str">
            <v>OBIPOL</v>
          </cell>
          <cell r="C1013">
            <v>6</v>
          </cell>
          <cell r="D1013">
            <v>14</v>
          </cell>
          <cell r="E1013" t="str">
            <v>OBIPOL - Sea</v>
          </cell>
          <cell r="F1013" t="str">
            <v>SGN</v>
          </cell>
          <cell r="G1013" t="str">
            <v>Forecast</v>
          </cell>
        </row>
        <row r="1014">
          <cell r="B1014" t="str">
            <v>OUTDOR</v>
          </cell>
          <cell r="C1014">
            <v>1</v>
          </cell>
          <cell r="D1014">
            <v>14</v>
          </cell>
          <cell r="E1014" t="str">
            <v>OUTDOR - Air</v>
          </cell>
          <cell r="F1014" t="str">
            <v>SGN</v>
          </cell>
          <cell r="G1014" t="str">
            <v>Forecast</v>
          </cell>
        </row>
        <row r="1015">
          <cell r="B1015" t="str">
            <v>OUTDOR</v>
          </cell>
          <cell r="C1015">
            <v>268</v>
          </cell>
          <cell r="D1015">
            <v>14</v>
          </cell>
          <cell r="E1015" t="str">
            <v>OUTDOR - Sea</v>
          </cell>
          <cell r="F1015" t="str">
            <v>SGN</v>
          </cell>
          <cell r="G1015" t="str">
            <v>Forecast</v>
          </cell>
        </row>
        <row r="1016">
          <cell r="B1016" t="str">
            <v>PACSUN</v>
          </cell>
          <cell r="C1016">
            <v>1</v>
          </cell>
          <cell r="D1016">
            <v>14</v>
          </cell>
          <cell r="E1016" t="str">
            <v>PACSUN - Air</v>
          </cell>
          <cell r="F1016" t="str">
            <v>SGN</v>
          </cell>
          <cell r="G1016" t="str">
            <v>Forecast</v>
          </cell>
        </row>
        <row r="1017">
          <cell r="B1017" t="str">
            <v>PVHJA</v>
          </cell>
          <cell r="C1017">
            <v>1</v>
          </cell>
          <cell r="D1017">
            <v>14</v>
          </cell>
          <cell r="E1017" t="str">
            <v>PVHJA - Sea</v>
          </cell>
          <cell r="F1017" t="str">
            <v>SGN</v>
          </cell>
          <cell r="G1017" t="str">
            <v>Forecast</v>
          </cell>
        </row>
        <row r="1018">
          <cell r="B1018" t="str">
            <v>RH</v>
          </cell>
          <cell r="C1018">
            <v>146</v>
          </cell>
          <cell r="D1018">
            <v>14</v>
          </cell>
          <cell r="E1018" t="str">
            <v>RH - Sea</v>
          </cell>
          <cell r="F1018" t="str">
            <v>SGN</v>
          </cell>
          <cell r="G1018" t="str">
            <v>Forecast</v>
          </cell>
        </row>
        <row r="1019">
          <cell r="B1019" t="str">
            <v>SPENCR</v>
          </cell>
          <cell r="C1019">
            <v>2</v>
          </cell>
          <cell r="D1019">
            <v>14</v>
          </cell>
          <cell r="E1019" t="str">
            <v>SPENCR - Sea</v>
          </cell>
          <cell r="F1019" t="str">
            <v>SGN</v>
          </cell>
          <cell r="G1019" t="str">
            <v>Forecast</v>
          </cell>
        </row>
        <row r="1020">
          <cell r="B1020" t="str">
            <v>SWOOSH</v>
          </cell>
          <cell r="C1020">
            <v>101</v>
          </cell>
          <cell r="D1020">
            <v>14</v>
          </cell>
          <cell r="E1020" t="str">
            <v>SWOOSH - Air</v>
          </cell>
          <cell r="F1020" t="str">
            <v>SGN</v>
          </cell>
          <cell r="G1020" t="str">
            <v>Forecast</v>
          </cell>
        </row>
        <row r="1021">
          <cell r="B1021" t="str">
            <v>SWOOSH</v>
          </cell>
          <cell r="C1021">
            <v>4579</v>
          </cell>
          <cell r="D1021">
            <v>14</v>
          </cell>
          <cell r="E1021" t="str">
            <v>SWOOSH - Sea</v>
          </cell>
          <cell r="F1021" t="str">
            <v>SGN</v>
          </cell>
          <cell r="G1021" t="str">
            <v>Forecast</v>
          </cell>
        </row>
        <row r="1022">
          <cell r="B1022" t="str">
            <v>THAS</v>
          </cell>
          <cell r="C1022">
            <v>2</v>
          </cell>
          <cell r="D1022">
            <v>14</v>
          </cell>
          <cell r="E1022" t="str">
            <v>THAS - Sea</v>
          </cell>
          <cell r="F1022" t="str">
            <v>SGN</v>
          </cell>
          <cell r="G1022" t="str">
            <v>Forecast</v>
          </cell>
        </row>
        <row r="1023">
          <cell r="B1023" t="str">
            <v>TKMAXX</v>
          </cell>
          <cell r="C1023">
            <v>27</v>
          </cell>
          <cell r="D1023">
            <v>14</v>
          </cell>
          <cell r="E1023" t="str">
            <v>TKMAXX - Sea</v>
          </cell>
          <cell r="F1023" t="str">
            <v>SGN</v>
          </cell>
          <cell r="G1023" t="str">
            <v>Forecast</v>
          </cell>
        </row>
        <row r="1024">
          <cell r="B1024" t="str">
            <v>TOMBOD</v>
          </cell>
          <cell r="C1024">
            <v>1</v>
          </cell>
          <cell r="D1024">
            <v>14</v>
          </cell>
          <cell r="E1024" t="str">
            <v>TOMBOD - Sea</v>
          </cell>
          <cell r="F1024" t="str">
            <v>SGN</v>
          </cell>
          <cell r="G1024" t="str">
            <v>Forecast</v>
          </cell>
        </row>
        <row r="1025">
          <cell r="B1025" t="str">
            <v>TOMFTW</v>
          </cell>
          <cell r="C1025">
            <v>39</v>
          </cell>
          <cell r="D1025">
            <v>14</v>
          </cell>
          <cell r="E1025" t="str">
            <v>TOMFTW - Sea</v>
          </cell>
          <cell r="F1025" t="str">
            <v>SGN</v>
          </cell>
          <cell r="G1025" t="str">
            <v>Forecast</v>
          </cell>
        </row>
        <row r="1026">
          <cell r="B1026" t="str">
            <v>TOMRTL</v>
          </cell>
          <cell r="C1026">
            <v>2</v>
          </cell>
          <cell r="D1026">
            <v>14</v>
          </cell>
          <cell r="E1026" t="str">
            <v>TOMRTL - Sea</v>
          </cell>
          <cell r="F1026" t="str">
            <v>SGN</v>
          </cell>
          <cell r="G1026" t="str">
            <v>Forecast</v>
          </cell>
        </row>
        <row r="1027">
          <cell r="B1027" t="str">
            <v>TOTES</v>
          </cell>
          <cell r="C1027">
            <v>3</v>
          </cell>
          <cell r="D1027">
            <v>14</v>
          </cell>
          <cell r="E1027" t="str">
            <v>TOTES - Sea</v>
          </cell>
          <cell r="F1027" t="str">
            <v>SGN</v>
          </cell>
          <cell r="G1027" t="str">
            <v>Forecast</v>
          </cell>
        </row>
        <row r="1028">
          <cell r="B1028" t="str">
            <v>UAAIR</v>
          </cell>
          <cell r="C1028">
            <v>13</v>
          </cell>
          <cell r="D1028">
            <v>14</v>
          </cell>
          <cell r="E1028" t="str">
            <v>UAAIR - Air</v>
          </cell>
          <cell r="F1028" t="str">
            <v>SGN</v>
          </cell>
          <cell r="G1028" t="str">
            <v>Forecast</v>
          </cell>
        </row>
        <row r="1029">
          <cell r="B1029" t="str">
            <v>UADSHP</v>
          </cell>
          <cell r="C1029">
            <v>6</v>
          </cell>
          <cell r="D1029">
            <v>14</v>
          </cell>
          <cell r="E1029" t="str">
            <v>UADSHP - Sea</v>
          </cell>
          <cell r="F1029" t="str">
            <v>SGN</v>
          </cell>
          <cell r="G1029" t="str">
            <v>Forecast</v>
          </cell>
        </row>
        <row r="1030">
          <cell r="B1030" t="str">
            <v>URBAN</v>
          </cell>
          <cell r="C1030">
            <v>196</v>
          </cell>
          <cell r="D1030">
            <v>14</v>
          </cell>
          <cell r="E1030" t="str">
            <v>URBAN - Sea</v>
          </cell>
          <cell r="F1030" t="str">
            <v>SGN</v>
          </cell>
          <cell r="G1030" t="str">
            <v>Forecast</v>
          </cell>
        </row>
        <row r="1031">
          <cell r="B1031" t="str">
            <v>VANHA</v>
          </cell>
          <cell r="C1031">
            <v>9</v>
          </cell>
          <cell r="D1031">
            <v>14</v>
          </cell>
          <cell r="E1031" t="str">
            <v>VANHA - Sea</v>
          </cell>
          <cell r="F1031" t="str">
            <v>SGN</v>
          </cell>
          <cell r="G1031" t="str">
            <v>Forecast</v>
          </cell>
        </row>
        <row r="1032">
          <cell r="B1032" t="str">
            <v>WARAS</v>
          </cell>
          <cell r="C1032">
            <v>4</v>
          </cell>
          <cell r="D1032">
            <v>14</v>
          </cell>
          <cell r="E1032" t="str">
            <v>WARAS - Sea</v>
          </cell>
          <cell r="F1032" t="str">
            <v>SGN</v>
          </cell>
          <cell r="G1032" t="str">
            <v>Forecast</v>
          </cell>
        </row>
        <row r="1033">
          <cell r="B1033" t="str">
            <v>WYNBRG</v>
          </cell>
          <cell r="C1033">
            <v>2</v>
          </cell>
          <cell r="D1033">
            <v>14</v>
          </cell>
          <cell r="E1033" t="str">
            <v>WYNBRG - Sea</v>
          </cell>
          <cell r="F1033" t="str">
            <v>SGN</v>
          </cell>
          <cell r="G1033" t="str">
            <v>Forecast</v>
          </cell>
        </row>
        <row r="1034">
          <cell r="B1034" t="str">
            <v>XATPE</v>
          </cell>
          <cell r="C1034">
            <v>14</v>
          </cell>
          <cell r="D1034">
            <v>14</v>
          </cell>
          <cell r="E1034" t="str">
            <v>XATPE - Sea</v>
          </cell>
          <cell r="F1034" t="str">
            <v>SGN</v>
          </cell>
          <cell r="G1034" t="str">
            <v>Forecast</v>
          </cell>
        </row>
        <row r="1035">
          <cell r="B1035" t="str">
            <v>XFIKA</v>
          </cell>
          <cell r="C1035">
            <v>4</v>
          </cell>
          <cell r="D1035">
            <v>14</v>
          </cell>
          <cell r="E1035" t="str">
            <v>XFIKA - Sea</v>
          </cell>
          <cell r="F1035" t="str">
            <v>SGN</v>
          </cell>
          <cell r="G1035" t="str">
            <v>Forecast</v>
          </cell>
        </row>
        <row r="1036">
          <cell r="B1036" t="str">
            <v>XWASO</v>
          </cell>
          <cell r="C1036">
            <v>0</v>
          </cell>
          <cell r="D1036">
            <v>14</v>
          </cell>
          <cell r="E1036" t="str">
            <v>XWASO - Air</v>
          </cell>
          <cell r="F1036" t="str">
            <v>SGN</v>
          </cell>
          <cell r="G1036" t="str">
            <v>Forecast</v>
          </cell>
        </row>
        <row r="1037">
          <cell r="B1037" t="str">
            <v>AAFZE</v>
          </cell>
          <cell r="C1037">
            <v>13</v>
          </cell>
          <cell r="D1037">
            <v>15</v>
          </cell>
          <cell r="E1037" t="str">
            <v>AAFZE - Sea</v>
          </cell>
          <cell r="F1037" t="str">
            <v>SGN</v>
          </cell>
          <cell r="G1037" t="str">
            <v>Forecast</v>
          </cell>
        </row>
        <row r="1038">
          <cell r="B1038" t="str">
            <v>AEBV</v>
          </cell>
          <cell r="C1038">
            <v>10</v>
          </cell>
          <cell r="D1038">
            <v>15</v>
          </cell>
          <cell r="E1038" t="str">
            <v>AEBV - Air</v>
          </cell>
          <cell r="F1038" t="str">
            <v>SGN</v>
          </cell>
          <cell r="G1038" t="str">
            <v>Forecast</v>
          </cell>
        </row>
        <row r="1039">
          <cell r="B1039" t="str">
            <v>AEBV</v>
          </cell>
          <cell r="C1039">
            <v>46</v>
          </cell>
          <cell r="D1039">
            <v>15</v>
          </cell>
          <cell r="E1039" t="str">
            <v>AEBV - Sea</v>
          </cell>
          <cell r="F1039" t="str">
            <v>SGN</v>
          </cell>
          <cell r="G1039" t="str">
            <v>Forecast</v>
          </cell>
        </row>
        <row r="1040">
          <cell r="B1040" t="str">
            <v>AEC</v>
          </cell>
          <cell r="C1040">
            <v>1</v>
          </cell>
          <cell r="D1040">
            <v>15</v>
          </cell>
          <cell r="E1040" t="str">
            <v>AEC - Air</v>
          </cell>
          <cell r="F1040" t="str">
            <v>SGN</v>
          </cell>
          <cell r="G1040" t="str">
            <v>Forecast</v>
          </cell>
        </row>
        <row r="1041">
          <cell r="B1041" t="str">
            <v>AEO</v>
          </cell>
          <cell r="C1041">
            <v>124</v>
          </cell>
          <cell r="D1041">
            <v>15</v>
          </cell>
          <cell r="E1041" t="str">
            <v>AEO - Sea</v>
          </cell>
          <cell r="F1041" t="str">
            <v>SGN</v>
          </cell>
          <cell r="G1041" t="str">
            <v>Forecast</v>
          </cell>
        </row>
        <row r="1042">
          <cell r="B1042" t="str">
            <v>AEOMEX</v>
          </cell>
          <cell r="C1042">
            <v>1</v>
          </cell>
          <cell r="D1042">
            <v>15</v>
          </cell>
          <cell r="E1042" t="str">
            <v>AEOMEX - Air</v>
          </cell>
          <cell r="F1042" t="str">
            <v>SGN</v>
          </cell>
          <cell r="G1042" t="str">
            <v>Forecast</v>
          </cell>
        </row>
        <row r="1043">
          <cell r="B1043" t="str">
            <v>AEOMIX</v>
          </cell>
          <cell r="C1043">
            <v>150</v>
          </cell>
          <cell r="D1043">
            <v>15</v>
          </cell>
          <cell r="E1043" t="str">
            <v>AEOMIX - Sea</v>
          </cell>
          <cell r="F1043" t="str">
            <v>SGN</v>
          </cell>
          <cell r="G1043" t="str">
            <v>Forecast</v>
          </cell>
        </row>
        <row r="1044">
          <cell r="B1044" t="str">
            <v>ALLB</v>
          </cell>
          <cell r="C1044">
            <v>2</v>
          </cell>
          <cell r="D1044">
            <v>15</v>
          </cell>
          <cell r="E1044" t="str">
            <v>ALLB - Sea</v>
          </cell>
          <cell r="F1044" t="str">
            <v>SGN</v>
          </cell>
          <cell r="G1044" t="str">
            <v>Forecast</v>
          </cell>
        </row>
        <row r="1045">
          <cell r="B1045" t="str">
            <v>ARMOUR</v>
          </cell>
          <cell r="C1045">
            <v>0</v>
          </cell>
          <cell r="D1045">
            <v>15</v>
          </cell>
          <cell r="E1045" t="str">
            <v>ARMOUR - Air</v>
          </cell>
          <cell r="F1045" t="str">
            <v>SGN</v>
          </cell>
          <cell r="G1045" t="str">
            <v>Forecast</v>
          </cell>
        </row>
        <row r="1046">
          <cell r="B1046" t="str">
            <v>ARMOUR</v>
          </cell>
          <cell r="C1046">
            <v>102</v>
          </cell>
          <cell r="D1046">
            <v>15</v>
          </cell>
          <cell r="E1046" t="str">
            <v>ARMOUR - Sea</v>
          </cell>
          <cell r="F1046" t="str">
            <v>SGN</v>
          </cell>
          <cell r="G1046" t="str">
            <v>Forecast</v>
          </cell>
        </row>
        <row r="1047">
          <cell r="B1047" t="str">
            <v>ATC</v>
          </cell>
          <cell r="C1047">
            <v>8</v>
          </cell>
          <cell r="D1047">
            <v>15</v>
          </cell>
          <cell r="E1047" t="str">
            <v>ATC - Sea</v>
          </cell>
          <cell r="F1047" t="str">
            <v>SGN</v>
          </cell>
          <cell r="G1047" t="str">
            <v>Forecast</v>
          </cell>
        </row>
        <row r="1048">
          <cell r="B1048" t="str">
            <v>BOSE</v>
          </cell>
          <cell r="C1048">
            <v>3</v>
          </cell>
          <cell r="D1048">
            <v>15</v>
          </cell>
          <cell r="E1048" t="str">
            <v>BOSE - Sea</v>
          </cell>
          <cell r="F1048" t="str">
            <v>SGN</v>
          </cell>
          <cell r="G1048" t="str">
            <v>Forecast</v>
          </cell>
        </row>
        <row r="1049">
          <cell r="B1049" t="str">
            <v>BPSH</v>
          </cell>
          <cell r="C1049">
            <v>0</v>
          </cell>
          <cell r="D1049">
            <v>15</v>
          </cell>
          <cell r="E1049" t="str">
            <v>BPSH - Sea</v>
          </cell>
          <cell r="F1049" t="str">
            <v>SGN</v>
          </cell>
          <cell r="G1049" t="str">
            <v>Forecast</v>
          </cell>
        </row>
        <row r="1050">
          <cell r="B1050" t="str">
            <v>BPSHCA</v>
          </cell>
          <cell r="C1050">
            <v>13</v>
          </cell>
          <cell r="D1050">
            <v>15</v>
          </cell>
          <cell r="E1050" t="str">
            <v>BPSHCA - Sea</v>
          </cell>
          <cell r="F1050" t="str">
            <v>SGN</v>
          </cell>
          <cell r="G1050" t="str">
            <v>Forecast</v>
          </cell>
        </row>
        <row r="1051">
          <cell r="B1051" t="str">
            <v>CKFWEU</v>
          </cell>
          <cell r="C1051">
            <v>2</v>
          </cell>
          <cell r="D1051">
            <v>15</v>
          </cell>
          <cell r="E1051" t="str">
            <v>CKFWEU - Sea</v>
          </cell>
          <cell r="F1051" t="str">
            <v>SGN</v>
          </cell>
          <cell r="G1051" t="str">
            <v>Forecast</v>
          </cell>
        </row>
        <row r="1052">
          <cell r="B1052" t="str">
            <v>CKPFEU</v>
          </cell>
          <cell r="C1052">
            <v>23</v>
          </cell>
          <cell r="D1052">
            <v>15</v>
          </cell>
          <cell r="E1052" t="str">
            <v>CKPFEU - Sea</v>
          </cell>
          <cell r="F1052" t="str">
            <v>SGN</v>
          </cell>
          <cell r="G1052" t="str">
            <v>Forecast</v>
          </cell>
        </row>
        <row r="1053">
          <cell r="B1053" t="str">
            <v>CKRTEU</v>
          </cell>
          <cell r="C1053">
            <v>3</v>
          </cell>
          <cell r="D1053">
            <v>15</v>
          </cell>
          <cell r="E1053" t="str">
            <v>CKRTEU - Sea</v>
          </cell>
          <cell r="F1053" t="str">
            <v>SGN</v>
          </cell>
          <cell r="G1053" t="str">
            <v>Forecast</v>
          </cell>
        </row>
        <row r="1054">
          <cell r="B1054" t="str">
            <v>CKSWEU</v>
          </cell>
          <cell r="C1054">
            <v>1</v>
          </cell>
          <cell r="D1054">
            <v>15</v>
          </cell>
          <cell r="E1054" t="str">
            <v>CKSWEU - Sea</v>
          </cell>
          <cell r="F1054" t="str">
            <v>SGN</v>
          </cell>
          <cell r="G1054" t="str">
            <v>Forecast</v>
          </cell>
        </row>
        <row r="1055">
          <cell r="B1055" t="str">
            <v>CLUSH</v>
          </cell>
          <cell r="C1055">
            <v>3</v>
          </cell>
          <cell r="D1055">
            <v>15</v>
          </cell>
          <cell r="E1055" t="str">
            <v>CLUSH - Sea</v>
          </cell>
          <cell r="F1055" t="str">
            <v>SGN</v>
          </cell>
          <cell r="G1055" t="str">
            <v>Forecast</v>
          </cell>
        </row>
        <row r="1056">
          <cell r="B1056" t="str">
            <v>COLE</v>
          </cell>
          <cell r="C1056">
            <v>102</v>
          </cell>
          <cell r="D1056">
            <v>15</v>
          </cell>
          <cell r="E1056" t="str">
            <v>COLE - Sea</v>
          </cell>
          <cell r="F1056" t="str">
            <v>SGN</v>
          </cell>
          <cell r="G1056" t="str">
            <v>Forecast</v>
          </cell>
        </row>
        <row r="1057">
          <cell r="B1057" t="str">
            <v>CONVRS</v>
          </cell>
          <cell r="C1057">
            <v>0</v>
          </cell>
          <cell r="D1057">
            <v>15</v>
          </cell>
          <cell r="E1057" t="str">
            <v>CONVRS - Air</v>
          </cell>
          <cell r="F1057" t="str">
            <v>SGN</v>
          </cell>
          <cell r="G1057" t="str">
            <v>Forecast</v>
          </cell>
        </row>
        <row r="1058">
          <cell r="B1058" t="str">
            <v>CONVRS</v>
          </cell>
          <cell r="C1058">
            <v>2</v>
          </cell>
          <cell r="D1058">
            <v>15</v>
          </cell>
          <cell r="E1058" t="str">
            <v>CONVRS - Sea</v>
          </cell>
          <cell r="F1058" t="str">
            <v>SGN</v>
          </cell>
          <cell r="G1058" t="str">
            <v>Forecast</v>
          </cell>
        </row>
        <row r="1059">
          <cell r="B1059" t="str">
            <v>DEICH</v>
          </cell>
          <cell r="C1059">
            <v>32</v>
          </cell>
          <cell r="D1059">
            <v>15</v>
          </cell>
          <cell r="E1059" t="str">
            <v>DEICH - Sea</v>
          </cell>
          <cell r="F1059" t="str">
            <v>SGN</v>
          </cell>
          <cell r="G1059" t="str">
            <v>Forecast</v>
          </cell>
        </row>
        <row r="1060">
          <cell r="B1060" t="str">
            <v>DICKS</v>
          </cell>
          <cell r="C1060">
            <v>40</v>
          </cell>
          <cell r="D1060">
            <v>15</v>
          </cell>
          <cell r="E1060" t="str">
            <v>DICKS - Sea</v>
          </cell>
          <cell r="F1060" t="str">
            <v>SGN</v>
          </cell>
          <cell r="G1060" t="str">
            <v>Forecast</v>
          </cell>
        </row>
        <row r="1061">
          <cell r="B1061" t="str">
            <v>EDDIEB</v>
          </cell>
          <cell r="C1061">
            <v>1</v>
          </cell>
          <cell r="D1061">
            <v>15</v>
          </cell>
          <cell r="E1061" t="str">
            <v>EDDIEB - Air</v>
          </cell>
          <cell r="F1061" t="str">
            <v>SGN</v>
          </cell>
          <cell r="G1061" t="str">
            <v>Forecast</v>
          </cell>
        </row>
        <row r="1062">
          <cell r="B1062" t="str">
            <v>EDDIEB</v>
          </cell>
          <cell r="C1062">
            <v>3</v>
          </cell>
          <cell r="D1062">
            <v>15</v>
          </cell>
          <cell r="E1062" t="str">
            <v>EDDIEB - Sea</v>
          </cell>
          <cell r="F1062" t="str">
            <v>SGN</v>
          </cell>
          <cell r="G1062" t="str">
            <v>Forecast</v>
          </cell>
        </row>
        <row r="1063">
          <cell r="B1063" t="str">
            <v>EMLUX</v>
          </cell>
          <cell r="C1063">
            <v>0</v>
          </cell>
          <cell r="D1063">
            <v>15</v>
          </cell>
          <cell r="E1063" t="str">
            <v>EMLUX - Sea</v>
          </cell>
          <cell r="F1063" t="str">
            <v>SGN</v>
          </cell>
          <cell r="G1063" t="str">
            <v>Forecast</v>
          </cell>
        </row>
        <row r="1064">
          <cell r="B1064" t="str">
            <v>ENGRS</v>
          </cell>
          <cell r="C1064">
            <v>0</v>
          </cell>
          <cell r="D1064">
            <v>15</v>
          </cell>
          <cell r="E1064" t="str">
            <v>ENGRS - Sea</v>
          </cell>
          <cell r="F1064" t="str">
            <v>SGN</v>
          </cell>
          <cell r="G1064" t="str">
            <v>Forecast</v>
          </cell>
        </row>
        <row r="1065">
          <cell r="B1065" t="str">
            <v>EUROM</v>
          </cell>
          <cell r="C1065">
            <v>12</v>
          </cell>
          <cell r="D1065">
            <v>15</v>
          </cell>
          <cell r="E1065" t="str">
            <v>EUROM - Sea</v>
          </cell>
          <cell r="F1065" t="str">
            <v>SGN</v>
          </cell>
          <cell r="G1065" t="str">
            <v>Forecast</v>
          </cell>
        </row>
        <row r="1066">
          <cell r="B1066" t="str">
            <v>EXPRES</v>
          </cell>
          <cell r="C1066">
            <v>12</v>
          </cell>
          <cell r="D1066">
            <v>15</v>
          </cell>
          <cell r="E1066" t="str">
            <v>EXPRES - Sea</v>
          </cell>
          <cell r="F1066" t="str">
            <v>SGN</v>
          </cell>
          <cell r="G1066" t="str">
            <v>Forecast</v>
          </cell>
        </row>
        <row r="1067">
          <cell r="B1067" t="str">
            <v>GAP</v>
          </cell>
          <cell r="C1067">
            <v>5</v>
          </cell>
          <cell r="D1067">
            <v>15</v>
          </cell>
          <cell r="E1067" t="str">
            <v>GAP - Air</v>
          </cell>
          <cell r="F1067" t="str">
            <v>SGN</v>
          </cell>
          <cell r="G1067" t="str">
            <v>Forecast</v>
          </cell>
        </row>
        <row r="1068">
          <cell r="B1068" t="str">
            <v>GAP</v>
          </cell>
          <cell r="C1068">
            <v>1096</v>
          </cell>
          <cell r="D1068">
            <v>15</v>
          </cell>
          <cell r="E1068" t="str">
            <v>GAP - Sea</v>
          </cell>
          <cell r="F1068" t="str">
            <v>SGN</v>
          </cell>
          <cell r="G1068" t="str">
            <v>Forecast</v>
          </cell>
        </row>
        <row r="1069">
          <cell r="B1069" t="str">
            <v>GFSI</v>
          </cell>
          <cell r="C1069">
            <v>5</v>
          </cell>
          <cell r="D1069">
            <v>15</v>
          </cell>
          <cell r="E1069" t="str">
            <v>GFSI - Sea</v>
          </cell>
          <cell r="F1069" t="str">
            <v>SGN</v>
          </cell>
          <cell r="G1069" t="str">
            <v>Forecast</v>
          </cell>
        </row>
        <row r="1070">
          <cell r="B1070" t="str">
            <v>GUITCN</v>
          </cell>
          <cell r="C1070">
            <v>0</v>
          </cell>
          <cell r="D1070">
            <v>15</v>
          </cell>
          <cell r="E1070" t="str">
            <v>GUITCN - Sea</v>
          </cell>
          <cell r="F1070" t="str">
            <v>SGN</v>
          </cell>
          <cell r="G1070" t="str">
            <v>Forecast</v>
          </cell>
        </row>
        <row r="1071">
          <cell r="B1071" t="str">
            <v>HAGGAR</v>
          </cell>
          <cell r="C1071">
            <v>4</v>
          </cell>
          <cell r="D1071">
            <v>15</v>
          </cell>
          <cell r="E1071" t="str">
            <v>HAGGAR - Sea</v>
          </cell>
          <cell r="F1071" t="str">
            <v>SGN</v>
          </cell>
          <cell r="G1071" t="str">
            <v>Forecast</v>
          </cell>
        </row>
        <row r="1072">
          <cell r="B1072" t="str">
            <v>HBIRAW</v>
          </cell>
          <cell r="C1072">
            <v>1</v>
          </cell>
          <cell r="D1072">
            <v>15</v>
          </cell>
          <cell r="E1072" t="str">
            <v>HBIRAW - Sea</v>
          </cell>
          <cell r="F1072" t="str">
            <v>SGN</v>
          </cell>
          <cell r="G1072" t="str">
            <v>Forecast</v>
          </cell>
        </row>
        <row r="1073">
          <cell r="B1073" t="str">
            <v>IMAGE</v>
          </cell>
          <cell r="C1073">
            <v>13</v>
          </cell>
          <cell r="D1073">
            <v>15</v>
          </cell>
          <cell r="E1073" t="str">
            <v>IMAGE - Sea</v>
          </cell>
          <cell r="F1073" t="str">
            <v>SGN</v>
          </cell>
          <cell r="G1073" t="str">
            <v>Forecast</v>
          </cell>
        </row>
        <row r="1074">
          <cell r="B1074" t="str">
            <v>ITGM</v>
          </cell>
          <cell r="C1074">
            <v>3</v>
          </cell>
          <cell r="D1074">
            <v>15</v>
          </cell>
          <cell r="E1074" t="str">
            <v>ITGM - Sea</v>
          </cell>
          <cell r="F1074" t="str">
            <v>SGN</v>
          </cell>
          <cell r="G1074" t="str">
            <v>Forecast</v>
          </cell>
        </row>
        <row r="1075">
          <cell r="B1075" t="str">
            <v>JCREW</v>
          </cell>
          <cell r="C1075">
            <v>6</v>
          </cell>
          <cell r="D1075">
            <v>15</v>
          </cell>
          <cell r="E1075" t="str">
            <v>JCREW - Air</v>
          </cell>
          <cell r="F1075" t="str">
            <v>SGN</v>
          </cell>
          <cell r="G1075" t="str">
            <v>Forecast</v>
          </cell>
        </row>
        <row r="1076">
          <cell r="B1076" t="str">
            <v>JCREW</v>
          </cell>
          <cell r="C1076">
            <v>21</v>
          </cell>
          <cell r="D1076">
            <v>15</v>
          </cell>
          <cell r="E1076" t="str">
            <v>JCREW - Sea</v>
          </cell>
          <cell r="F1076" t="str">
            <v>SGN</v>
          </cell>
          <cell r="G1076" t="str">
            <v>Forecast</v>
          </cell>
        </row>
        <row r="1077">
          <cell r="B1077" t="str">
            <v>KMRTFM</v>
          </cell>
          <cell r="C1077">
            <v>23</v>
          </cell>
          <cell r="D1077">
            <v>15</v>
          </cell>
          <cell r="E1077" t="str">
            <v>KMRTFM - Sea</v>
          </cell>
          <cell r="F1077" t="str">
            <v>SGN</v>
          </cell>
          <cell r="G1077" t="str">
            <v>Forecast</v>
          </cell>
        </row>
        <row r="1078">
          <cell r="B1078" t="str">
            <v>MUFREN</v>
          </cell>
          <cell r="C1078">
            <v>2</v>
          </cell>
          <cell r="D1078">
            <v>15</v>
          </cell>
          <cell r="E1078" t="str">
            <v>MUFREN - Sea</v>
          </cell>
          <cell r="F1078" t="str">
            <v>SGN</v>
          </cell>
          <cell r="G1078" t="str">
            <v>Forecast</v>
          </cell>
        </row>
        <row r="1079">
          <cell r="B1079" t="str">
            <v>NBAL</v>
          </cell>
          <cell r="C1079">
            <v>3</v>
          </cell>
          <cell r="D1079">
            <v>15</v>
          </cell>
          <cell r="E1079" t="str">
            <v>NBAL - Air</v>
          </cell>
          <cell r="F1079" t="str">
            <v>SGN</v>
          </cell>
          <cell r="G1079" t="str">
            <v>Forecast</v>
          </cell>
        </row>
        <row r="1080">
          <cell r="B1080" t="str">
            <v>NBAL</v>
          </cell>
          <cell r="C1080">
            <v>336</v>
          </cell>
          <cell r="D1080">
            <v>15</v>
          </cell>
          <cell r="E1080" t="str">
            <v>NBAL - Sea</v>
          </cell>
          <cell r="F1080" t="str">
            <v>SGN</v>
          </cell>
          <cell r="G1080" t="str">
            <v>Forecast</v>
          </cell>
        </row>
        <row r="1081">
          <cell r="B1081" t="str">
            <v>NBC</v>
          </cell>
          <cell r="C1081">
            <v>10</v>
          </cell>
          <cell r="D1081">
            <v>15</v>
          </cell>
          <cell r="E1081" t="str">
            <v>NBC - Sea</v>
          </cell>
          <cell r="F1081" t="str">
            <v>SGN</v>
          </cell>
          <cell r="G1081" t="str">
            <v>Forecast</v>
          </cell>
        </row>
        <row r="1082">
          <cell r="B1082" t="str">
            <v>NBMY</v>
          </cell>
          <cell r="C1082">
            <v>25</v>
          </cell>
          <cell r="D1082">
            <v>15</v>
          </cell>
          <cell r="E1082" t="str">
            <v>NBMY - Sea</v>
          </cell>
          <cell r="F1082" t="str">
            <v>SGN</v>
          </cell>
          <cell r="G1082" t="str">
            <v>Forecast</v>
          </cell>
        </row>
        <row r="1083">
          <cell r="B1083" t="str">
            <v>NHAC</v>
          </cell>
          <cell r="C1083">
            <v>1</v>
          </cell>
          <cell r="D1083">
            <v>15</v>
          </cell>
          <cell r="E1083" t="str">
            <v>NHAC - Sea</v>
          </cell>
          <cell r="F1083" t="str">
            <v>SGN</v>
          </cell>
          <cell r="G1083" t="str">
            <v>Forecast</v>
          </cell>
        </row>
        <row r="1084">
          <cell r="B1084" t="str">
            <v>OBIPOL</v>
          </cell>
          <cell r="C1084">
            <v>2</v>
          </cell>
          <cell r="D1084">
            <v>15</v>
          </cell>
          <cell r="E1084" t="str">
            <v>OBIPOL - Sea</v>
          </cell>
          <cell r="F1084" t="str">
            <v>SGN</v>
          </cell>
          <cell r="G1084" t="str">
            <v>Forecast</v>
          </cell>
        </row>
        <row r="1085">
          <cell r="B1085" t="str">
            <v>OUTDOR</v>
          </cell>
          <cell r="C1085">
            <v>2</v>
          </cell>
          <cell r="D1085">
            <v>15</v>
          </cell>
          <cell r="E1085" t="str">
            <v>OUTDOR - Air</v>
          </cell>
          <cell r="F1085" t="str">
            <v>SGN</v>
          </cell>
          <cell r="G1085" t="str">
            <v>Forecast</v>
          </cell>
        </row>
        <row r="1086">
          <cell r="B1086" t="str">
            <v>OUTDOR</v>
          </cell>
          <cell r="C1086">
            <v>174</v>
          </cell>
          <cell r="D1086">
            <v>15</v>
          </cell>
          <cell r="E1086" t="str">
            <v>OUTDOR - Sea</v>
          </cell>
          <cell r="F1086" t="str">
            <v>SGN</v>
          </cell>
          <cell r="G1086" t="str">
            <v>Forecast</v>
          </cell>
        </row>
        <row r="1087">
          <cell r="B1087" t="str">
            <v>PACSUN</v>
          </cell>
          <cell r="C1087">
            <v>1</v>
          </cell>
          <cell r="D1087">
            <v>15</v>
          </cell>
          <cell r="E1087" t="str">
            <v>PACSUN - Air</v>
          </cell>
          <cell r="F1087" t="str">
            <v>SGN</v>
          </cell>
          <cell r="G1087" t="str">
            <v>Forecast</v>
          </cell>
        </row>
        <row r="1088">
          <cell r="B1088" t="str">
            <v>PACSUN</v>
          </cell>
          <cell r="C1088">
            <v>12</v>
          </cell>
          <cell r="D1088">
            <v>15</v>
          </cell>
          <cell r="E1088" t="str">
            <v>PACSUN - Sea</v>
          </cell>
          <cell r="F1088" t="str">
            <v>SGN</v>
          </cell>
          <cell r="G1088" t="str">
            <v>Forecast</v>
          </cell>
        </row>
        <row r="1089">
          <cell r="B1089" t="str">
            <v>PESPO</v>
          </cell>
          <cell r="C1089">
            <v>1</v>
          </cell>
          <cell r="D1089">
            <v>15</v>
          </cell>
          <cell r="E1089" t="str">
            <v>PESPO - Sea</v>
          </cell>
          <cell r="F1089" t="str">
            <v>SGN</v>
          </cell>
          <cell r="G1089" t="str">
            <v>Forecast</v>
          </cell>
        </row>
        <row r="1090">
          <cell r="B1090" t="str">
            <v>PVHJA</v>
          </cell>
          <cell r="C1090">
            <v>1</v>
          </cell>
          <cell r="D1090">
            <v>15</v>
          </cell>
          <cell r="E1090" t="str">
            <v>PVHJA - Sea</v>
          </cell>
          <cell r="F1090" t="str">
            <v>SGN</v>
          </cell>
          <cell r="G1090" t="str">
            <v>Forecast</v>
          </cell>
        </row>
        <row r="1091">
          <cell r="B1091" t="str">
            <v>RH</v>
          </cell>
          <cell r="C1091">
            <v>298</v>
          </cell>
          <cell r="D1091">
            <v>15</v>
          </cell>
          <cell r="E1091" t="str">
            <v>RH - Sea</v>
          </cell>
          <cell r="F1091" t="str">
            <v>SGN</v>
          </cell>
          <cell r="G1091" t="str">
            <v>Forecast</v>
          </cell>
        </row>
        <row r="1092">
          <cell r="B1092" t="str">
            <v>RIPC</v>
          </cell>
          <cell r="C1092">
            <v>6</v>
          </cell>
          <cell r="D1092">
            <v>15</v>
          </cell>
          <cell r="E1092" t="str">
            <v>RIPC - Sea</v>
          </cell>
          <cell r="F1092" t="str">
            <v>SGN</v>
          </cell>
          <cell r="G1092" t="str">
            <v>Forecast</v>
          </cell>
        </row>
        <row r="1093">
          <cell r="B1093" t="str">
            <v>SPENCR</v>
          </cell>
          <cell r="C1093">
            <v>2</v>
          </cell>
          <cell r="D1093">
            <v>15</v>
          </cell>
          <cell r="E1093" t="str">
            <v>SPENCR - Sea</v>
          </cell>
          <cell r="F1093" t="str">
            <v>SGN</v>
          </cell>
          <cell r="G1093" t="str">
            <v>Forecast</v>
          </cell>
        </row>
        <row r="1094">
          <cell r="B1094" t="str">
            <v>SPST</v>
          </cell>
          <cell r="C1094">
            <v>2</v>
          </cell>
          <cell r="D1094">
            <v>15</v>
          </cell>
          <cell r="E1094" t="str">
            <v>SPST - Sea</v>
          </cell>
          <cell r="F1094" t="str">
            <v>SGN</v>
          </cell>
          <cell r="G1094" t="str">
            <v>Forecast</v>
          </cell>
        </row>
        <row r="1095">
          <cell r="B1095" t="str">
            <v>SWOOSH</v>
          </cell>
          <cell r="C1095">
            <v>194</v>
          </cell>
          <cell r="D1095">
            <v>15</v>
          </cell>
          <cell r="E1095" t="str">
            <v>SWOOSH - Air</v>
          </cell>
          <cell r="F1095" t="str">
            <v>SGN</v>
          </cell>
          <cell r="G1095" t="str">
            <v>Forecast</v>
          </cell>
        </row>
        <row r="1096">
          <cell r="B1096" t="str">
            <v>SWOOSH</v>
          </cell>
          <cell r="C1096">
            <v>4135</v>
          </cell>
          <cell r="D1096">
            <v>15</v>
          </cell>
          <cell r="E1096" t="str">
            <v>SWOOSH - Sea</v>
          </cell>
          <cell r="F1096" t="str">
            <v>SGN</v>
          </cell>
          <cell r="G1096" t="str">
            <v>Forecast</v>
          </cell>
        </row>
        <row r="1097">
          <cell r="B1097" t="str">
            <v>THAS</v>
          </cell>
          <cell r="C1097">
            <v>36</v>
          </cell>
          <cell r="D1097">
            <v>15</v>
          </cell>
          <cell r="E1097" t="str">
            <v>THAS - Sea</v>
          </cell>
          <cell r="F1097" t="str">
            <v>SGN</v>
          </cell>
          <cell r="G1097" t="str">
            <v>Forecast</v>
          </cell>
        </row>
        <row r="1098">
          <cell r="B1098" t="str">
            <v>TKMAXX</v>
          </cell>
          <cell r="C1098">
            <v>34</v>
          </cell>
          <cell r="D1098">
            <v>15</v>
          </cell>
          <cell r="E1098" t="str">
            <v>TKMAXX - Sea</v>
          </cell>
          <cell r="F1098" t="str">
            <v>SGN</v>
          </cell>
          <cell r="G1098" t="str">
            <v>Forecast</v>
          </cell>
        </row>
        <row r="1099">
          <cell r="B1099" t="str">
            <v>TOMFTW</v>
          </cell>
          <cell r="C1099">
            <v>31</v>
          </cell>
          <cell r="D1099">
            <v>15</v>
          </cell>
          <cell r="E1099" t="str">
            <v>TOMFTW - Sea</v>
          </cell>
          <cell r="F1099" t="str">
            <v>SGN</v>
          </cell>
          <cell r="G1099" t="str">
            <v>Forecast</v>
          </cell>
        </row>
        <row r="1100">
          <cell r="B1100" t="str">
            <v>TOMJEU</v>
          </cell>
          <cell r="C1100">
            <v>10</v>
          </cell>
          <cell r="D1100">
            <v>15</v>
          </cell>
          <cell r="E1100" t="str">
            <v>TOMJEU - Sea</v>
          </cell>
          <cell r="F1100" t="str">
            <v>SGN</v>
          </cell>
          <cell r="G1100" t="str">
            <v>Forecast</v>
          </cell>
        </row>
        <row r="1101">
          <cell r="B1101" t="str">
            <v>UAAIR</v>
          </cell>
          <cell r="C1101">
            <v>9</v>
          </cell>
          <cell r="D1101">
            <v>15</v>
          </cell>
          <cell r="E1101" t="str">
            <v>UAAIR - Air</v>
          </cell>
          <cell r="F1101" t="str">
            <v>SGN</v>
          </cell>
          <cell r="G1101" t="str">
            <v>Forecast</v>
          </cell>
        </row>
        <row r="1102">
          <cell r="B1102" t="str">
            <v>UADSHP</v>
          </cell>
          <cell r="C1102">
            <v>13</v>
          </cell>
          <cell r="D1102">
            <v>15</v>
          </cell>
          <cell r="E1102" t="str">
            <v>UADSHP - Sea</v>
          </cell>
          <cell r="F1102" t="str">
            <v>SGN</v>
          </cell>
          <cell r="G1102" t="str">
            <v>Forecast</v>
          </cell>
        </row>
        <row r="1103">
          <cell r="B1103" t="str">
            <v>UAWEN</v>
          </cell>
          <cell r="C1103">
            <v>25</v>
          </cell>
          <cell r="D1103">
            <v>15</v>
          </cell>
          <cell r="E1103" t="str">
            <v>UAWEN - Sea</v>
          </cell>
          <cell r="F1103" t="str">
            <v>SGN</v>
          </cell>
          <cell r="G1103" t="str">
            <v>Forecast</v>
          </cell>
        </row>
        <row r="1104">
          <cell r="B1104" t="str">
            <v>URBAN</v>
          </cell>
          <cell r="C1104">
            <v>66</v>
          </cell>
          <cell r="D1104">
            <v>15</v>
          </cell>
          <cell r="E1104" t="str">
            <v>URBAN - Sea</v>
          </cell>
          <cell r="F1104" t="str">
            <v>SGN</v>
          </cell>
          <cell r="G1104" t="str">
            <v>Forecast</v>
          </cell>
        </row>
        <row r="1105">
          <cell r="B1105" t="str">
            <v>VANHA</v>
          </cell>
          <cell r="C1105">
            <v>0</v>
          </cell>
          <cell r="D1105">
            <v>15</v>
          </cell>
          <cell r="E1105" t="str">
            <v>VANHA - Sea</v>
          </cell>
          <cell r="F1105" t="str">
            <v>SGN</v>
          </cell>
          <cell r="G1105" t="str">
            <v>Forecast</v>
          </cell>
        </row>
        <row r="1106">
          <cell r="B1106" t="str">
            <v>WARAS</v>
          </cell>
          <cell r="C1106">
            <v>24</v>
          </cell>
          <cell r="D1106">
            <v>15</v>
          </cell>
          <cell r="E1106" t="str">
            <v>WARAS - Sea</v>
          </cell>
          <cell r="F1106" t="str">
            <v>SGN</v>
          </cell>
          <cell r="G1106" t="str">
            <v>Forecast</v>
          </cell>
        </row>
        <row r="1107">
          <cell r="B1107" t="str">
            <v>WARMEX</v>
          </cell>
          <cell r="C1107">
            <v>1</v>
          </cell>
          <cell r="D1107">
            <v>15</v>
          </cell>
          <cell r="E1107" t="str">
            <v>WARMEX - Sea</v>
          </cell>
          <cell r="F1107" t="str">
            <v>SGN</v>
          </cell>
          <cell r="G1107" t="str">
            <v>Forecast</v>
          </cell>
        </row>
        <row r="1108">
          <cell r="B1108" t="str">
            <v>XATPE</v>
          </cell>
          <cell r="C1108">
            <v>5</v>
          </cell>
          <cell r="D1108">
            <v>15</v>
          </cell>
          <cell r="E1108" t="str">
            <v>XATPE - Sea</v>
          </cell>
          <cell r="F1108" t="str">
            <v>SGN</v>
          </cell>
          <cell r="G1108" t="str">
            <v>Forecast</v>
          </cell>
        </row>
        <row r="1109">
          <cell r="B1109" t="str">
            <v>XFIKA</v>
          </cell>
          <cell r="C1109">
            <v>2</v>
          </cell>
          <cell r="D1109">
            <v>15</v>
          </cell>
          <cell r="E1109" t="str">
            <v>XFIKA - Sea</v>
          </cell>
          <cell r="F1109" t="str">
            <v>SGN</v>
          </cell>
          <cell r="G1109" t="str">
            <v>Forecast</v>
          </cell>
        </row>
        <row r="1110">
          <cell r="B1110" t="str">
            <v>XGPWH</v>
          </cell>
          <cell r="C1110">
            <v>0</v>
          </cell>
          <cell r="D1110">
            <v>15</v>
          </cell>
          <cell r="E1110" t="str">
            <v>XGPWH - Sea</v>
          </cell>
          <cell r="F1110" t="str">
            <v>SGN</v>
          </cell>
          <cell r="G1110" t="str">
            <v>Forecast</v>
          </cell>
        </row>
        <row r="1111">
          <cell r="B1111" t="str">
            <v>XPCL</v>
          </cell>
          <cell r="C1111">
            <v>2</v>
          </cell>
          <cell r="D1111">
            <v>15</v>
          </cell>
          <cell r="E1111" t="str">
            <v>XPCL - Sea</v>
          </cell>
          <cell r="F1111" t="str">
            <v>SGN</v>
          </cell>
          <cell r="G1111" t="str">
            <v>Forecast</v>
          </cell>
        </row>
        <row r="1112">
          <cell r="B1112" t="str">
            <v>XREDC</v>
          </cell>
          <cell r="C1112">
            <v>1</v>
          </cell>
          <cell r="D1112">
            <v>15</v>
          </cell>
          <cell r="E1112" t="str">
            <v>XREDC - Sea</v>
          </cell>
          <cell r="F1112" t="str">
            <v>SGN</v>
          </cell>
          <cell r="G1112" t="str">
            <v>Forecast</v>
          </cell>
        </row>
        <row r="1113">
          <cell r="B1113" t="str">
            <v>AEBV</v>
          </cell>
          <cell r="C1113">
            <v>9</v>
          </cell>
          <cell r="D1113">
            <v>16</v>
          </cell>
          <cell r="E1113" t="str">
            <v>AEBV - Air</v>
          </cell>
          <cell r="F1113" t="str">
            <v>SGN</v>
          </cell>
          <cell r="G1113" t="str">
            <v>Forecast</v>
          </cell>
        </row>
        <row r="1114">
          <cell r="B1114" t="str">
            <v>AEBV</v>
          </cell>
          <cell r="C1114">
            <v>96</v>
          </cell>
          <cell r="D1114">
            <v>16</v>
          </cell>
          <cell r="E1114" t="str">
            <v>AEBV - Sea</v>
          </cell>
          <cell r="F1114" t="str">
            <v>SGN</v>
          </cell>
          <cell r="G1114" t="str">
            <v>Forecast</v>
          </cell>
        </row>
        <row r="1115">
          <cell r="B1115" t="str">
            <v>AEC</v>
          </cell>
          <cell r="C1115">
            <v>57</v>
          </cell>
          <cell r="D1115">
            <v>16</v>
          </cell>
          <cell r="E1115" t="str">
            <v>AEC - Sea</v>
          </cell>
          <cell r="F1115" t="str">
            <v>SGN</v>
          </cell>
          <cell r="G1115" t="str">
            <v>Forecast</v>
          </cell>
        </row>
        <row r="1116">
          <cell r="B1116" t="str">
            <v>AEO</v>
          </cell>
          <cell r="C1116">
            <v>1</v>
          </cell>
          <cell r="D1116">
            <v>16</v>
          </cell>
          <cell r="E1116" t="str">
            <v>AEO - Air</v>
          </cell>
          <cell r="F1116" t="str">
            <v>SGN</v>
          </cell>
          <cell r="G1116" t="str">
            <v>Forecast</v>
          </cell>
        </row>
        <row r="1117">
          <cell r="B1117" t="str">
            <v>AEO</v>
          </cell>
          <cell r="C1117">
            <v>77</v>
          </cell>
          <cell r="D1117">
            <v>16</v>
          </cell>
          <cell r="E1117" t="str">
            <v>AEO - Sea</v>
          </cell>
          <cell r="F1117" t="str">
            <v>SGN</v>
          </cell>
          <cell r="G1117" t="str">
            <v>Forecast</v>
          </cell>
        </row>
        <row r="1118">
          <cell r="B1118" t="str">
            <v>AEOMEX</v>
          </cell>
          <cell r="C1118">
            <v>2</v>
          </cell>
          <cell r="D1118">
            <v>16</v>
          </cell>
          <cell r="E1118" t="str">
            <v>AEOMEX - Air</v>
          </cell>
          <cell r="F1118" t="str">
            <v>SGN</v>
          </cell>
          <cell r="G1118" t="str">
            <v>Forecast</v>
          </cell>
        </row>
        <row r="1119">
          <cell r="B1119" t="str">
            <v>AEOMEX</v>
          </cell>
          <cell r="C1119">
            <v>114</v>
          </cell>
          <cell r="D1119">
            <v>16</v>
          </cell>
          <cell r="E1119" t="str">
            <v>AEOMEX - Sea</v>
          </cell>
          <cell r="F1119" t="str">
            <v>SGN</v>
          </cell>
          <cell r="G1119" t="str">
            <v>Forecast</v>
          </cell>
        </row>
        <row r="1120">
          <cell r="B1120" t="str">
            <v>AEOMIX</v>
          </cell>
          <cell r="C1120">
            <v>125</v>
          </cell>
          <cell r="D1120">
            <v>16</v>
          </cell>
          <cell r="E1120" t="str">
            <v>AEOMIX - Sea</v>
          </cell>
          <cell r="F1120" t="str">
            <v>SGN</v>
          </cell>
          <cell r="G1120" t="str">
            <v>Forecast</v>
          </cell>
        </row>
        <row r="1121">
          <cell r="B1121" t="str">
            <v>ALLB</v>
          </cell>
          <cell r="C1121">
            <v>2</v>
          </cell>
          <cell r="D1121">
            <v>16</v>
          </cell>
          <cell r="E1121" t="str">
            <v>ALLB - Sea</v>
          </cell>
          <cell r="F1121" t="str">
            <v>SGN</v>
          </cell>
          <cell r="G1121" t="str">
            <v>Forecast</v>
          </cell>
        </row>
        <row r="1122">
          <cell r="B1122" t="str">
            <v>ANNINC</v>
          </cell>
          <cell r="C1122">
            <v>8</v>
          </cell>
          <cell r="D1122">
            <v>16</v>
          </cell>
          <cell r="E1122" t="str">
            <v>ANNINC - Sea</v>
          </cell>
          <cell r="F1122" t="str">
            <v>SGN</v>
          </cell>
          <cell r="G1122" t="str">
            <v>Forecast</v>
          </cell>
        </row>
        <row r="1123">
          <cell r="B1123" t="str">
            <v>ARMOUR</v>
          </cell>
          <cell r="C1123">
            <v>167</v>
          </cell>
          <cell r="D1123">
            <v>16</v>
          </cell>
          <cell r="E1123" t="str">
            <v>ARMOUR - Sea</v>
          </cell>
          <cell r="F1123" t="str">
            <v>SGN</v>
          </cell>
          <cell r="G1123" t="str">
            <v>Forecast</v>
          </cell>
        </row>
        <row r="1124">
          <cell r="B1124" t="str">
            <v>ATC</v>
          </cell>
          <cell r="C1124">
            <v>0</v>
          </cell>
          <cell r="D1124">
            <v>16</v>
          </cell>
          <cell r="E1124" t="str">
            <v>ATC - Air</v>
          </cell>
          <cell r="F1124" t="str">
            <v>SGN</v>
          </cell>
          <cell r="G1124" t="str">
            <v>Forecast</v>
          </cell>
        </row>
        <row r="1125">
          <cell r="B1125" t="str">
            <v>ATC</v>
          </cell>
          <cell r="C1125">
            <v>21</v>
          </cell>
          <cell r="D1125">
            <v>16</v>
          </cell>
          <cell r="E1125" t="str">
            <v>ATC - Sea</v>
          </cell>
          <cell r="F1125" t="str">
            <v>SGN</v>
          </cell>
          <cell r="G1125" t="str">
            <v>Forecast</v>
          </cell>
        </row>
        <row r="1126">
          <cell r="B1126" t="str">
            <v>ATS</v>
          </cell>
          <cell r="C1126">
            <v>1</v>
          </cell>
          <cell r="D1126">
            <v>16</v>
          </cell>
          <cell r="E1126" t="str">
            <v>ATS - Sea</v>
          </cell>
          <cell r="F1126" t="str">
            <v>SGN</v>
          </cell>
          <cell r="G1126" t="str">
            <v>Forecast</v>
          </cell>
        </row>
        <row r="1127">
          <cell r="B1127" t="str">
            <v>BOSE</v>
          </cell>
          <cell r="C1127">
            <v>2</v>
          </cell>
          <cell r="D1127">
            <v>16</v>
          </cell>
          <cell r="E1127" t="str">
            <v>BOSE - Sea</v>
          </cell>
          <cell r="F1127" t="str">
            <v>SGN</v>
          </cell>
          <cell r="G1127" t="str">
            <v>Forecast</v>
          </cell>
        </row>
        <row r="1128">
          <cell r="B1128" t="str">
            <v>BPSH</v>
          </cell>
          <cell r="C1128">
            <v>6</v>
          </cell>
          <cell r="D1128">
            <v>16</v>
          </cell>
          <cell r="E1128" t="str">
            <v>BPSH - Sea</v>
          </cell>
          <cell r="F1128" t="str">
            <v>SGN</v>
          </cell>
          <cell r="G1128" t="str">
            <v>Forecast</v>
          </cell>
        </row>
        <row r="1129">
          <cell r="B1129" t="str">
            <v>CKFWEU</v>
          </cell>
          <cell r="C1129">
            <v>2</v>
          </cell>
          <cell r="D1129">
            <v>16</v>
          </cell>
          <cell r="E1129" t="str">
            <v>CKFWEU - Sea</v>
          </cell>
          <cell r="F1129" t="str">
            <v>SGN</v>
          </cell>
          <cell r="G1129" t="str">
            <v>Forecast</v>
          </cell>
        </row>
        <row r="1130">
          <cell r="B1130" t="str">
            <v>CKRTEU</v>
          </cell>
          <cell r="C1130">
            <v>2</v>
          </cell>
          <cell r="D1130">
            <v>16</v>
          </cell>
          <cell r="E1130" t="str">
            <v>CKRTEU - Sea</v>
          </cell>
          <cell r="F1130" t="str">
            <v>SGN</v>
          </cell>
          <cell r="G1130" t="str">
            <v>Forecast</v>
          </cell>
        </row>
        <row r="1131">
          <cell r="B1131" t="str">
            <v>COLE</v>
          </cell>
          <cell r="C1131">
            <v>42</v>
          </cell>
          <cell r="D1131">
            <v>16</v>
          </cell>
          <cell r="E1131" t="str">
            <v>COLE - Sea</v>
          </cell>
          <cell r="F1131" t="str">
            <v>SGN</v>
          </cell>
          <cell r="G1131" t="str">
            <v>Forecast</v>
          </cell>
        </row>
        <row r="1132">
          <cell r="B1132" t="str">
            <v>CONVRS</v>
          </cell>
          <cell r="C1132">
            <v>54</v>
          </cell>
          <cell r="D1132">
            <v>16</v>
          </cell>
          <cell r="E1132" t="str">
            <v>CONVRS - Sea</v>
          </cell>
          <cell r="F1132" t="str">
            <v>SGN</v>
          </cell>
          <cell r="G1132" t="str">
            <v>Forecast</v>
          </cell>
        </row>
        <row r="1133">
          <cell r="B1133" t="str">
            <v>DEICH</v>
          </cell>
          <cell r="C1133">
            <v>49</v>
          </cell>
          <cell r="D1133">
            <v>16</v>
          </cell>
          <cell r="E1133" t="str">
            <v>DEICH - Sea</v>
          </cell>
          <cell r="F1133" t="str">
            <v>SGN</v>
          </cell>
          <cell r="G1133" t="str">
            <v>Forecast</v>
          </cell>
        </row>
        <row r="1134">
          <cell r="B1134" t="str">
            <v>DICKS</v>
          </cell>
          <cell r="C1134">
            <v>11</v>
          </cell>
          <cell r="D1134">
            <v>16</v>
          </cell>
          <cell r="E1134" t="str">
            <v>DICKS - Sea</v>
          </cell>
          <cell r="F1134" t="str">
            <v>SGN</v>
          </cell>
          <cell r="G1134" t="str">
            <v>Forecast</v>
          </cell>
        </row>
        <row r="1135">
          <cell r="B1135" t="str">
            <v>EDDIEB</v>
          </cell>
          <cell r="C1135">
            <v>1</v>
          </cell>
          <cell r="D1135">
            <v>16</v>
          </cell>
          <cell r="E1135" t="str">
            <v>EDDIEB - Air</v>
          </cell>
          <cell r="F1135" t="str">
            <v>SGN</v>
          </cell>
          <cell r="G1135" t="str">
            <v>Forecast</v>
          </cell>
        </row>
        <row r="1136">
          <cell r="B1136" t="str">
            <v>EDDIEB</v>
          </cell>
          <cell r="C1136">
            <v>16</v>
          </cell>
          <cell r="D1136">
            <v>16</v>
          </cell>
          <cell r="E1136" t="str">
            <v>EDDIEB - Sea</v>
          </cell>
          <cell r="F1136" t="str">
            <v>SGN</v>
          </cell>
          <cell r="G1136" t="str">
            <v>Forecast</v>
          </cell>
        </row>
        <row r="1137">
          <cell r="B1137" t="str">
            <v>ELDOR</v>
          </cell>
          <cell r="C1137">
            <v>4</v>
          </cell>
          <cell r="D1137">
            <v>16</v>
          </cell>
          <cell r="E1137" t="str">
            <v>ELDOR - Sea</v>
          </cell>
          <cell r="F1137" t="str">
            <v>SGN</v>
          </cell>
          <cell r="G1137" t="str">
            <v>Forecast</v>
          </cell>
        </row>
        <row r="1138">
          <cell r="B1138" t="str">
            <v>EMLUX</v>
          </cell>
          <cell r="C1138">
            <v>33</v>
          </cell>
          <cell r="D1138">
            <v>16</v>
          </cell>
          <cell r="E1138" t="str">
            <v>EMLUX - Sea</v>
          </cell>
          <cell r="F1138" t="str">
            <v>SGN</v>
          </cell>
          <cell r="G1138" t="str">
            <v>Forecast</v>
          </cell>
        </row>
        <row r="1139">
          <cell r="B1139" t="str">
            <v>ENGRS</v>
          </cell>
          <cell r="C1139">
            <v>7</v>
          </cell>
          <cell r="D1139">
            <v>16</v>
          </cell>
          <cell r="E1139" t="str">
            <v>ENGRS - Sea</v>
          </cell>
          <cell r="F1139" t="str">
            <v>SGN</v>
          </cell>
          <cell r="G1139" t="str">
            <v>Forecast</v>
          </cell>
        </row>
        <row r="1140">
          <cell r="B1140" t="str">
            <v>EUROM</v>
          </cell>
          <cell r="C1140">
            <v>11</v>
          </cell>
          <cell r="D1140">
            <v>16</v>
          </cell>
          <cell r="E1140" t="str">
            <v>EUROM - Sea</v>
          </cell>
          <cell r="F1140" t="str">
            <v>SGN</v>
          </cell>
          <cell r="G1140" t="str">
            <v>Forecast</v>
          </cell>
        </row>
        <row r="1141">
          <cell r="B1141" t="str">
            <v>EXPRES</v>
          </cell>
          <cell r="C1141">
            <v>9</v>
          </cell>
          <cell r="D1141">
            <v>16</v>
          </cell>
          <cell r="E1141" t="str">
            <v>EXPRES - Sea</v>
          </cell>
          <cell r="F1141" t="str">
            <v>SGN</v>
          </cell>
          <cell r="G1141" t="str">
            <v>Forecast</v>
          </cell>
        </row>
        <row r="1142">
          <cell r="B1142" t="str">
            <v>GAP</v>
          </cell>
          <cell r="C1142">
            <v>17</v>
          </cell>
          <cell r="D1142">
            <v>16</v>
          </cell>
          <cell r="E1142" t="str">
            <v>GAP - Air</v>
          </cell>
          <cell r="F1142" t="str">
            <v>SGN</v>
          </cell>
          <cell r="G1142" t="str">
            <v>Forecast</v>
          </cell>
        </row>
        <row r="1143">
          <cell r="B1143" t="str">
            <v>GAP</v>
          </cell>
          <cell r="C1143">
            <v>774</v>
          </cell>
          <cell r="D1143">
            <v>16</v>
          </cell>
          <cell r="E1143" t="str">
            <v>GAP - Sea</v>
          </cell>
          <cell r="F1143" t="str">
            <v>SGN</v>
          </cell>
          <cell r="G1143" t="str">
            <v>Forecast</v>
          </cell>
        </row>
        <row r="1144">
          <cell r="B1144" t="str">
            <v>GFSI</v>
          </cell>
          <cell r="C1144">
            <v>0</v>
          </cell>
          <cell r="D1144">
            <v>16</v>
          </cell>
          <cell r="E1144" t="str">
            <v>GFSI - Air</v>
          </cell>
          <cell r="F1144" t="str">
            <v>SGN</v>
          </cell>
          <cell r="G1144" t="str">
            <v>Forecast</v>
          </cell>
        </row>
        <row r="1145">
          <cell r="B1145" t="str">
            <v>GFSI</v>
          </cell>
          <cell r="C1145">
            <v>1</v>
          </cell>
          <cell r="D1145">
            <v>16</v>
          </cell>
          <cell r="E1145" t="str">
            <v>GFSI - Sea</v>
          </cell>
          <cell r="F1145" t="str">
            <v>SGN</v>
          </cell>
          <cell r="G1145" t="str">
            <v>Forecast</v>
          </cell>
        </row>
        <row r="1146">
          <cell r="B1146" t="str">
            <v>GUITCN</v>
          </cell>
          <cell r="C1146">
            <v>7</v>
          </cell>
          <cell r="D1146">
            <v>16</v>
          </cell>
          <cell r="E1146" t="str">
            <v>GUITCN - Sea</v>
          </cell>
          <cell r="F1146" t="str">
            <v>SGN</v>
          </cell>
          <cell r="G1146" t="str">
            <v>Forecast</v>
          </cell>
        </row>
        <row r="1147">
          <cell r="B1147" t="str">
            <v>HAGGAR</v>
          </cell>
          <cell r="C1147">
            <v>1</v>
          </cell>
          <cell r="D1147">
            <v>16</v>
          </cell>
          <cell r="E1147" t="str">
            <v>HAGGAR - Sea</v>
          </cell>
          <cell r="F1147" t="str">
            <v>SGN</v>
          </cell>
          <cell r="G1147" t="str">
            <v>Forecast</v>
          </cell>
        </row>
        <row r="1148">
          <cell r="B1148" t="str">
            <v>HBIRAW</v>
          </cell>
          <cell r="C1148">
            <v>0</v>
          </cell>
          <cell r="D1148">
            <v>16</v>
          </cell>
          <cell r="E1148" t="str">
            <v>HBIRAW - Air</v>
          </cell>
          <cell r="F1148" t="str">
            <v>SGN</v>
          </cell>
          <cell r="G1148" t="str">
            <v>Forecast</v>
          </cell>
        </row>
        <row r="1149">
          <cell r="B1149" t="str">
            <v>HBIRAW</v>
          </cell>
          <cell r="C1149">
            <v>3</v>
          </cell>
          <cell r="D1149">
            <v>16</v>
          </cell>
          <cell r="E1149" t="str">
            <v>HBIRAW - Sea</v>
          </cell>
          <cell r="F1149" t="str">
            <v>SGN</v>
          </cell>
          <cell r="G1149" t="str">
            <v>Forecast</v>
          </cell>
        </row>
        <row r="1150">
          <cell r="B1150" t="str">
            <v>HORBAC</v>
          </cell>
          <cell r="C1150">
            <v>1</v>
          </cell>
          <cell r="D1150">
            <v>16</v>
          </cell>
          <cell r="E1150" t="str">
            <v>HORBAC - Sea</v>
          </cell>
          <cell r="F1150" t="str">
            <v>SGN</v>
          </cell>
          <cell r="G1150" t="str">
            <v>Forecast</v>
          </cell>
        </row>
        <row r="1151">
          <cell r="B1151" t="str">
            <v>ITGM</v>
          </cell>
          <cell r="C1151">
            <v>1</v>
          </cell>
          <cell r="D1151">
            <v>16</v>
          </cell>
          <cell r="E1151" t="str">
            <v>ITGM - Sea</v>
          </cell>
          <cell r="F1151" t="str">
            <v>SGN</v>
          </cell>
          <cell r="G1151" t="str">
            <v>Forecast</v>
          </cell>
        </row>
        <row r="1152">
          <cell r="B1152" t="str">
            <v>JCREW</v>
          </cell>
          <cell r="C1152">
            <v>12</v>
          </cell>
          <cell r="D1152">
            <v>16</v>
          </cell>
          <cell r="E1152" t="str">
            <v>JCREW - Air</v>
          </cell>
          <cell r="F1152" t="str">
            <v>SGN</v>
          </cell>
          <cell r="G1152" t="str">
            <v>Forecast</v>
          </cell>
        </row>
        <row r="1153">
          <cell r="B1153" t="str">
            <v>JCREW</v>
          </cell>
          <cell r="C1153">
            <v>11</v>
          </cell>
          <cell r="D1153">
            <v>16</v>
          </cell>
          <cell r="E1153" t="str">
            <v>JCREW - Sea</v>
          </cell>
          <cell r="F1153" t="str">
            <v>SGN</v>
          </cell>
          <cell r="G1153" t="str">
            <v>Forecast</v>
          </cell>
        </row>
        <row r="1154">
          <cell r="B1154" t="str">
            <v>KMRTFM</v>
          </cell>
          <cell r="C1154">
            <v>9</v>
          </cell>
          <cell r="D1154">
            <v>16</v>
          </cell>
          <cell r="E1154" t="str">
            <v>KMRTFM - Sea</v>
          </cell>
          <cell r="F1154" t="str">
            <v>SGN</v>
          </cell>
          <cell r="G1154" t="str">
            <v>Forecast</v>
          </cell>
        </row>
        <row r="1155">
          <cell r="B1155" t="str">
            <v>MAST</v>
          </cell>
          <cell r="C1155">
            <v>67</v>
          </cell>
          <cell r="D1155">
            <v>16</v>
          </cell>
          <cell r="E1155" t="str">
            <v>MAST - Sea</v>
          </cell>
          <cell r="F1155" t="str">
            <v>SGN</v>
          </cell>
          <cell r="G1155" t="str">
            <v>Forecast</v>
          </cell>
        </row>
        <row r="1156">
          <cell r="B1156" t="str">
            <v>MUFREN</v>
          </cell>
          <cell r="C1156">
            <v>1</v>
          </cell>
          <cell r="D1156">
            <v>16</v>
          </cell>
          <cell r="E1156" t="str">
            <v>MUFREN - Sea</v>
          </cell>
          <cell r="F1156" t="str">
            <v>SGN</v>
          </cell>
          <cell r="G1156" t="str">
            <v>Forecast</v>
          </cell>
        </row>
        <row r="1157">
          <cell r="B1157" t="str">
            <v>MYSHOE</v>
          </cell>
          <cell r="C1157">
            <v>7</v>
          </cell>
          <cell r="D1157">
            <v>16</v>
          </cell>
          <cell r="E1157" t="str">
            <v>MYSHOE - Sea</v>
          </cell>
          <cell r="F1157" t="str">
            <v>SGN</v>
          </cell>
          <cell r="G1157" t="str">
            <v>Forecast</v>
          </cell>
        </row>
        <row r="1158">
          <cell r="B1158" t="str">
            <v>NBAL</v>
          </cell>
          <cell r="C1158">
            <v>4</v>
          </cell>
          <cell r="D1158">
            <v>16</v>
          </cell>
          <cell r="E1158" t="str">
            <v>NBAL - Air</v>
          </cell>
          <cell r="F1158" t="str">
            <v>SGN</v>
          </cell>
          <cell r="G1158" t="str">
            <v>Forecast</v>
          </cell>
        </row>
        <row r="1159">
          <cell r="B1159" t="str">
            <v>NBAL</v>
          </cell>
          <cell r="C1159">
            <v>231</v>
          </cell>
          <cell r="D1159">
            <v>16</v>
          </cell>
          <cell r="E1159" t="str">
            <v>NBAL - Sea</v>
          </cell>
          <cell r="F1159" t="str">
            <v>SGN</v>
          </cell>
          <cell r="G1159" t="str">
            <v>Forecast</v>
          </cell>
        </row>
        <row r="1160">
          <cell r="B1160" t="str">
            <v>NBC</v>
          </cell>
          <cell r="C1160">
            <v>15</v>
          </cell>
          <cell r="D1160">
            <v>16</v>
          </cell>
          <cell r="E1160" t="str">
            <v>NBC - Sea</v>
          </cell>
          <cell r="F1160" t="str">
            <v>SGN</v>
          </cell>
          <cell r="G1160" t="str">
            <v>Forecast</v>
          </cell>
        </row>
        <row r="1161">
          <cell r="B1161" t="str">
            <v>NBSG</v>
          </cell>
          <cell r="C1161">
            <v>16</v>
          </cell>
          <cell r="D1161">
            <v>16</v>
          </cell>
          <cell r="E1161" t="str">
            <v>NBSG - Sea</v>
          </cell>
          <cell r="F1161" t="str">
            <v>SGN</v>
          </cell>
          <cell r="G1161" t="str">
            <v>Forecast</v>
          </cell>
        </row>
        <row r="1162">
          <cell r="B1162" t="str">
            <v>NHAC</v>
          </cell>
          <cell r="C1162">
            <v>1</v>
          </cell>
          <cell r="D1162">
            <v>16</v>
          </cell>
          <cell r="E1162" t="str">
            <v>NHAC - Sea</v>
          </cell>
          <cell r="F1162" t="str">
            <v>SGN</v>
          </cell>
          <cell r="G1162" t="str">
            <v>Forecast</v>
          </cell>
        </row>
        <row r="1163">
          <cell r="B1163" t="str">
            <v>OBIITA</v>
          </cell>
          <cell r="C1163">
            <v>0</v>
          </cell>
          <cell r="D1163">
            <v>16</v>
          </cell>
          <cell r="E1163" t="str">
            <v>OBIITA - Sea</v>
          </cell>
          <cell r="F1163" t="str">
            <v>SGN</v>
          </cell>
          <cell r="G1163" t="str">
            <v>Forecast</v>
          </cell>
        </row>
        <row r="1164">
          <cell r="B1164" t="str">
            <v>OBIPOL</v>
          </cell>
          <cell r="C1164">
            <v>13</v>
          </cell>
          <cell r="D1164">
            <v>16</v>
          </cell>
          <cell r="E1164" t="str">
            <v>OBIPOL - Sea</v>
          </cell>
          <cell r="F1164" t="str">
            <v>SGN</v>
          </cell>
          <cell r="G1164" t="str">
            <v>Forecast</v>
          </cell>
        </row>
        <row r="1165">
          <cell r="B1165" t="str">
            <v>OUTDOR</v>
          </cell>
          <cell r="C1165">
            <v>2</v>
          </cell>
          <cell r="D1165">
            <v>16</v>
          </cell>
          <cell r="E1165" t="str">
            <v>OUTDOR - Air</v>
          </cell>
          <cell r="F1165" t="str">
            <v>SGN</v>
          </cell>
          <cell r="G1165" t="str">
            <v>Forecast</v>
          </cell>
        </row>
        <row r="1166">
          <cell r="B1166" t="str">
            <v>OUTDOR</v>
          </cell>
          <cell r="C1166">
            <v>231</v>
          </cell>
          <cell r="D1166">
            <v>16</v>
          </cell>
          <cell r="E1166" t="str">
            <v>OUTDOR - Sea</v>
          </cell>
          <cell r="F1166" t="str">
            <v>SGN</v>
          </cell>
          <cell r="G1166" t="str">
            <v>Forecast</v>
          </cell>
        </row>
        <row r="1167">
          <cell r="B1167" t="str">
            <v>PACSUN</v>
          </cell>
          <cell r="C1167">
            <v>9</v>
          </cell>
          <cell r="D1167">
            <v>16</v>
          </cell>
          <cell r="E1167" t="str">
            <v>PACSUN - Sea</v>
          </cell>
          <cell r="F1167" t="str">
            <v>SGN</v>
          </cell>
          <cell r="G1167" t="str">
            <v>Forecast</v>
          </cell>
        </row>
        <row r="1168">
          <cell r="B1168" t="str">
            <v>PESPO</v>
          </cell>
          <cell r="C1168">
            <v>1</v>
          </cell>
          <cell r="D1168">
            <v>16</v>
          </cell>
          <cell r="E1168" t="str">
            <v>PESPO - Sea</v>
          </cell>
          <cell r="F1168" t="str">
            <v>SGN</v>
          </cell>
          <cell r="G1168" t="str">
            <v>Forecast</v>
          </cell>
        </row>
        <row r="1169">
          <cell r="B1169" t="str">
            <v>PVHJA</v>
          </cell>
          <cell r="C1169">
            <v>4</v>
          </cell>
          <cell r="D1169">
            <v>16</v>
          </cell>
          <cell r="E1169" t="str">
            <v>PVHJA - Sea</v>
          </cell>
          <cell r="F1169" t="str">
            <v>SGN</v>
          </cell>
          <cell r="G1169" t="str">
            <v>Forecast</v>
          </cell>
        </row>
        <row r="1170">
          <cell r="B1170" t="str">
            <v>RH</v>
          </cell>
          <cell r="C1170">
            <v>207</v>
          </cell>
          <cell r="D1170">
            <v>16</v>
          </cell>
          <cell r="E1170" t="str">
            <v>RH - Sea</v>
          </cell>
          <cell r="F1170" t="str">
            <v>SGN</v>
          </cell>
          <cell r="G1170" t="str">
            <v>Forecast</v>
          </cell>
        </row>
        <row r="1171">
          <cell r="B1171" t="str">
            <v>RIPC</v>
          </cell>
          <cell r="C1171">
            <v>15</v>
          </cell>
          <cell r="D1171">
            <v>16</v>
          </cell>
          <cell r="E1171" t="str">
            <v>RIPC - Sea</v>
          </cell>
          <cell r="F1171" t="str">
            <v>SGN</v>
          </cell>
          <cell r="G1171" t="str">
            <v>Forecast</v>
          </cell>
        </row>
        <row r="1172">
          <cell r="B1172" t="str">
            <v>SNIP</v>
          </cell>
          <cell r="C1172">
            <v>0</v>
          </cell>
          <cell r="D1172">
            <v>16</v>
          </cell>
          <cell r="E1172" t="str">
            <v>SNIP - Sea</v>
          </cell>
          <cell r="F1172" t="str">
            <v>SGN</v>
          </cell>
          <cell r="G1172" t="str">
            <v>Forecast</v>
          </cell>
        </row>
        <row r="1173">
          <cell r="B1173" t="str">
            <v>SWOOSH</v>
          </cell>
          <cell r="C1173">
            <v>200</v>
          </cell>
          <cell r="D1173">
            <v>16</v>
          </cell>
          <cell r="E1173" t="str">
            <v>SWOOSH - Air</v>
          </cell>
          <cell r="F1173" t="str">
            <v>SGN</v>
          </cell>
          <cell r="G1173" t="str">
            <v>Forecast</v>
          </cell>
        </row>
        <row r="1174">
          <cell r="B1174" t="str">
            <v>SWOOSH</v>
          </cell>
          <cell r="C1174">
            <v>5234</v>
          </cell>
          <cell r="D1174">
            <v>16</v>
          </cell>
          <cell r="E1174" t="str">
            <v>SWOOSH - Sea</v>
          </cell>
          <cell r="F1174" t="str">
            <v>SGN</v>
          </cell>
          <cell r="G1174" t="str">
            <v>Forecast</v>
          </cell>
        </row>
        <row r="1175">
          <cell r="B1175" t="str">
            <v>THAS</v>
          </cell>
          <cell r="C1175">
            <v>8</v>
          </cell>
          <cell r="D1175">
            <v>16</v>
          </cell>
          <cell r="E1175" t="str">
            <v>THAS - Sea</v>
          </cell>
          <cell r="F1175" t="str">
            <v>SGN</v>
          </cell>
          <cell r="G1175" t="str">
            <v>Forecast</v>
          </cell>
        </row>
        <row r="1176">
          <cell r="B1176" t="str">
            <v>TKMAXX</v>
          </cell>
          <cell r="C1176">
            <v>149</v>
          </cell>
          <cell r="D1176">
            <v>16</v>
          </cell>
          <cell r="E1176" t="str">
            <v>TKMAXX - Sea</v>
          </cell>
          <cell r="F1176" t="str">
            <v>SGN</v>
          </cell>
          <cell r="G1176" t="str">
            <v>Forecast</v>
          </cell>
        </row>
        <row r="1177">
          <cell r="B1177" t="str">
            <v>TOMFTW</v>
          </cell>
          <cell r="C1177">
            <v>22</v>
          </cell>
          <cell r="D1177">
            <v>16</v>
          </cell>
          <cell r="E1177" t="str">
            <v>TOMFTW - Sea</v>
          </cell>
          <cell r="F1177" t="str">
            <v>SGN</v>
          </cell>
          <cell r="G1177" t="str">
            <v>Forecast</v>
          </cell>
        </row>
        <row r="1178">
          <cell r="B1178" t="str">
            <v>TOMHAN</v>
          </cell>
          <cell r="C1178">
            <v>1</v>
          </cell>
          <cell r="D1178">
            <v>16</v>
          </cell>
          <cell r="E1178" t="str">
            <v>TOMHAN - Sea</v>
          </cell>
          <cell r="F1178" t="str">
            <v>SGN</v>
          </cell>
          <cell r="G1178" t="str">
            <v>Forecast</v>
          </cell>
        </row>
        <row r="1179">
          <cell r="B1179" t="str">
            <v>TOMJEU</v>
          </cell>
          <cell r="C1179">
            <v>5</v>
          </cell>
          <cell r="D1179">
            <v>16</v>
          </cell>
          <cell r="E1179" t="str">
            <v>TOMJEU - Sea</v>
          </cell>
          <cell r="F1179" t="str">
            <v>SGN</v>
          </cell>
          <cell r="G1179" t="str">
            <v>Forecast</v>
          </cell>
        </row>
        <row r="1180">
          <cell r="B1180" t="str">
            <v>TOMRTL</v>
          </cell>
          <cell r="C1180">
            <v>7</v>
          </cell>
          <cell r="D1180">
            <v>16</v>
          </cell>
          <cell r="E1180" t="str">
            <v>TOMRTL - Sea</v>
          </cell>
          <cell r="F1180" t="str">
            <v>SGN</v>
          </cell>
          <cell r="G1180" t="str">
            <v>Forecast</v>
          </cell>
        </row>
        <row r="1181">
          <cell r="B1181" t="str">
            <v>TOTES</v>
          </cell>
          <cell r="C1181">
            <v>0</v>
          </cell>
          <cell r="D1181">
            <v>16</v>
          </cell>
          <cell r="E1181" t="str">
            <v>TOTES - Sea</v>
          </cell>
          <cell r="F1181" t="str">
            <v>SGN</v>
          </cell>
          <cell r="G1181" t="str">
            <v>Forecast</v>
          </cell>
        </row>
        <row r="1182">
          <cell r="B1182" t="str">
            <v>TRUINT</v>
          </cell>
          <cell r="C1182">
            <v>0</v>
          </cell>
          <cell r="D1182">
            <v>16</v>
          </cell>
          <cell r="E1182" t="str">
            <v>TRUINT - Sea</v>
          </cell>
          <cell r="F1182" t="str">
            <v>SGN</v>
          </cell>
          <cell r="G1182" t="str">
            <v>Forecast</v>
          </cell>
        </row>
        <row r="1183">
          <cell r="B1183" t="str">
            <v>UAAIR</v>
          </cell>
          <cell r="C1183">
            <v>8</v>
          </cell>
          <cell r="D1183">
            <v>16</v>
          </cell>
          <cell r="E1183" t="str">
            <v>UAAIR - Air</v>
          </cell>
          <cell r="F1183" t="str">
            <v>SGN</v>
          </cell>
          <cell r="G1183" t="str">
            <v>Forecast</v>
          </cell>
        </row>
        <row r="1184">
          <cell r="B1184" t="str">
            <v>UADSHP</v>
          </cell>
          <cell r="C1184">
            <v>8</v>
          </cell>
          <cell r="D1184">
            <v>16</v>
          </cell>
          <cell r="E1184" t="str">
            <v>UADSHP - Sea</v>
          </cell>
          <cell r="F1184" t="str">
            <v>SGN</v>
          </cell>
          <cell r="G1184" t="str">
            <v>Forecast</v>
          </cell>
        </row>
        <row r="1185">
          <cell r="B1185" t="str">
            <v>UAWEN</v>
          </cell>
          <cell r="C1185">
            <v>17</v>
          </cell>
          <cell r="D1185">
            <v>16</v>
          </cell>
          <cell r="E1185" t="str">
            <v>UAWEN - Sea</v>
          </cell>
          <cell r="F1185" t="str">
            <v>SGN</v>
          </cell>
          <cell r="G1185" t="str">
            <v>Forecast</v>
          </cell>
        </row>
        <row r="1186">
          <cell r="B1186" t="str">
            <v>URBAN</v>
          </cell>
          <cell r="C1186">
            <v>40</v>
          </cell>
          <cell r="D1186">
            <v>16</v>
          </cell>
          <cell r="E1186" t="str">
            <v>URBAN - Sea</v>
          </cell>
          <cell r="F1186" t="str">
            <v>SGN</v>
          </cell>
          <cell r="G1186" t="str">
            <v>Forecast</v>
          </cell>
        </row>
        <row r="1187">
          <cell r="B1187" t="str">
            <v>WARAS</v>
          </cell>
          <cell r="C1187">
            <v>2</v>
          </cell>
          <cell r="D1187">
            <v>16</v>
          </cell>
          <cell r="E1187" t="str">
            <v>WARAS - Sea</v>
          </cell>
          <cell r="F1187" t="str">
            <v>SGN</v>
          </cell>
          <cell r="G1187" t="str">
            <v>Forecast</v>
          </cell>
        </row>
        <row r="1188">
          <cell r="B1188" t="str">
            <v>XATPE</v>
          </cell>
          <cell r="C1188">
            <v>1</v>
          </cell>
          <cell r="D1188">
            <v>16</v>
          </cell>
          <cell r="E1188" t="str">
            <v>XATPE - Sea</v>
          </cell>
          <cell r="F1188" t="str">
            <v>SGN</v>
          </cell>
          <cell r="G1188" t="str">
            <v>Forecast</v>
          </cell>
        </row>
        <row r="1189">
          <cell r="B1189" t="str">
            <v>XWHPO</v>
          </cell>
          <cell r="C1189">
            <v>1</v>
          </cell>
          <cell r="D1189">
            <v>16</v>
          </cell>
          <cell r="E1189" t="str">
            <v>XWHPO - Sea</v>
          </cell>
          <cell r="F1189" t="str">
            <v>SGN</v>
          </cell>
          <cell r="G1189" t="str">
            <v>Forecast</v>
          </cell>
        </row>
        <row r="1190">
          <cell r="B1190" t="str">
            <v>AAFZE</v>
          </cell>
          <cell r="C1190">
            <v>8</v>
          </cell>
          <cell r="D1190">
            <v>17</v>
          </cell>
          <cell r="E1190" t="str">
            <v>AAFZE - Sea</v>
          </cell>
          <cell r="F1190" t="str">
            <v>SGN</v>
          </cell>
          <cell r="G1190" t="str">
            <v>Forecast</v>
          </cell>
        </row>
        <row r="1191">
          <cell r="B1191" t="str">
            <v>AEBV</v>
          </cell>
          <cell r="C1191">
            <v>1</v>
          </cell>
          <cell r="D1191">
            <v>17</v>
          </cell>
          <cell r="E1191" t="str">
            <v>AEBV - Air</v>
          </cell>
          <cell r="F1191" t="str">
            <v>SGN</v>
          </cell>
          <cell r="G1191" t="str">
            <v>Forecast</v>
          </cell>
        </row>
        <row r="1192">
          <cell r="B1192" t="str">
            <v>AEBV</v>
          </cell>
          <cell r="C1192">
            <v>102</v>
          </cell>
          <cell r="D1192">
            <v>17</v>
          </cell>
          <cell r="E1192" t="str">
            <v>AEBV - Sea</v>
          </cell>
          <cell r="F1192" t="str">
            <v>SGN</v>
          </cell>
          <cell r="G1192" t="str">
            <v>Forecast</v>
          </cell>
        </row>
        <row r="1193">
          <cell r="B1193" t="str">
            <v>AEC</v>
          </cell>
          <cell r="C1193">
            <v>0</v>
          </cell>
          <cell r="D1193">
            <v>17</v>
          </cell>
          <cell r="E1193" t="str">
            <v>AEC - Air</v>
          </cell>
          <cell r="F1193" t="str">
            <v>SGN</v>
          </cell>
          <cell r="G1193" t="str">
            <v>Forecast</v>
          </cell>
        </row>
        <row r="1194">
          <cell r="B1194" t="str">
            <v>AEO</v>
          </cell>
          <cell r="C1194">
            <v>66</v>
          </cell>
          <cell r="D1194">
            <v>17</v>
          </cell>
          <cell r="E1194" t="str">
            <v>AEO - Sea</v>
          </cell>
          <cell r="F1194" t="str">
            <v>SGN</v>
          </cell>
          <cell r="G1194" t="str">
            <v>Forecast</v>
          </cell>
        </row>
        <row r="1195">
          <cell r="B1195" t="str">
            <v>AEOMEX</v>
          </cell>
          <cell r="C1195">
            <v>0</v>
          </cell>
          <cell r="D1195">
            <v>17</v>
          </cell>
          <cell r="E1195" t="str">
            <v>AEOMEX - Air</v>
          </cell>
          <cell r="F1195" t="str">
            <v>SGN</v>
          </cell>
          <cell r="G1195" t="str">
            <v>Forecast</v>
          </cell>
        </row>
        <row r="1196">
          <cell r="B1196" t="str">
            <v>AEOMIX</v>
          </cell>
          <cell r="C1196">
            <v>473</v>
          </cell>
          <cell r="D1196">
            <v>17</v>
          </cell>
          <cell r="E1196" t="str">
            <v>AEOMIX - Sea</v>
          </cell>
          <cell r="F1196" t="str">
            <v>SGN</v>
          </cell>
          <cell r="G1196" t="str">
            <v>Forecast</v>
          </cell>
        </row>
        <row r="1197">
          <cell r="B1197" t="str">
            <v>ALLB</v>
          </cell>
          <cell r="C1197">
            <v>2</v>
          </cell>
          <cell r="D1197">
            <v>17</v>
          </cell>
          <cell r="E1197" t="str">
            <v>ALLB - Sea</v>
          </cell>
          <cell r="F1197" t="str">
            <v>SGN</v>
          </cell>
          <cell r="G1197" t="str">
            <v>Forecast</v>
          </cell>
        </row>
        <row r="1198">
          <cell r="B1198" t="str">
            <v>ANNINC</v>
          </cell>
          <cell r="C1198">
            <v>189</v>
          </cell>
          <cell r="D1198">
            <v>17</v>
          </cell>
          <cell r="E1198" t="str">
            <v>ANNINC - Sea</v>
          </cell>
          <cell r="F1198" t="str">
            <v>SGN</v>
          </cell>
          <cell r="G1198" t="str">
            <v>Forecast</v>
          </cell>
        </row>
        <row r="1199">
          <cell r="B1199" t="str">
            <v>ARMOUR</v>
          </cell>
          <cell r="C1199">
            <v>148</v>
          </cell>
          <cell r="D1199">
            <v>17</v>
          </cell>
          <cell r="E1199" t="str">
            <v>ARMOUR - Sea</v>
          </cell>
          <cell r="F1199" t="str">
            <v>SGN</v>
          </cell>
          <cell r="G1199" t="str">
            <v>Forecast</v>
          </cell>
        </row>
        <row r="1200">
          <cell r="B1200" t="str">
            <v>ATC</v>
          </cell>
          <cell r="C1200">
            <v>0</v>
          </cell>
          <cell r="D1200">
            <v>17</v>
          </cell>
          <cell r="E1200" t="str">
            <v>ATC - Air</v>
          </cell>
          <cell r="F1200" t="str">
            <v>SGN</v>
          </cell>
          <cell r="G1200" t="str">
            <v>Forecast</v>
          </cell>
        </row>
        <row r="1201">
          <cell r="B1201" t="str">
            <v>ATC</v>
          </cell>
          <cell r="C1201">
            <v>38</v>
          </cell>
          <cell r="D1201">
            <v>17</v>
          </cell>
          <cell r="E1201" t="str">
            <v>ATC - Sea</v>
          </cell>
          <cell r="F1201" t="str">
            <v>SGN</v>
          </cell>
          <cell r="G1201" t="str">
            <v>Forecast</v>
          </cell>
        </row>
        <row r="1202">
          <cell r="B1202" t="str">
            <v>BELL</v>
          </cell>
          <cell r="C1202">
            <v>6</v>
          </cell>
          <cell r="D1202">
            <v>17</v>
          </cell>
          <cell r="E1202" t="str">
            <v>BELL - Sea</v>
          </cell>
          <cell r="F1202" t="str">
            <v>SGN</v>
          </cell>
          <cell r="G1202" t="str">
            <v>Forecast</v>
          </cell>
        </row>
        <row r="1203">
          <cell r="B1203" t="str">
            <v>BOSE</v>
          </cell>
          <cell r="C1203">
            <v>2</v>
          </cell>
          <cell r="D1203">
            <v>17</v>
          </cell>
          <cell r="E1203" t="str">
            <v>BOSE - Sea</v>
          </cell>
          <cell r="F1203" t="str">
            <v>SGN</v>
          </cell>
          <cell r="G1203" t="str">
            <v>Forecast</v>
          </cell>
        </row>
        <row r="1204">
          <cell r="B1204" t="str">
            <v>BPSHCA</v>
          </cell>
          <cell r="C1204">
            <v>4</v>
          </cell>
          <cell r="D1204">
            <v>17</v>
          </cell>
          <cell r="E1204" t="str">
            <v>BPSHCA - Sea</v>
          </cell>
          <cell r="F1204" t="str">
            <v>SGN</v>
          </cell>
          <cell r="G1204" t="str">
            <v>Forecast</v>
          </cell>
        </row>
        <row r="1205">
          <cell r="B1205" t="str">
            <v>BRYLAN</v>
          </cell>
          <cell r="C1205">
            <v>0</v>
          </cell>
          <cell r="D1205">
            <v>17</v>
          </cell>
          <cell r="E1205" t="str">
            <v>BRYLAN - Sea</v>
          </cell>
          <cell r="F1205" t="str">
            <v>SGN</v>
          </cell>
          <cell r="G1205" t="str">
            <v>Forecast</v>
          </cell>
        </row>
        <row r="1206">
          <cell r="B1206" t="str">
            <v>CKACEU</v>
          </cell>
          <cell r="C1206">
            <v>0</v>
          </cell>
          <cell r="D1206">
            <v>17</v>
          </cell>
          <cell r="E1206" t="str">
            <v>CKACEU - Sea</v>
          </cell>
          <cell r="F1206" t="str">
            <v>SGN</v>
          </cell>
          <cell r="G1206" t="str">
            <v>Forecast</v>
          </cell>
        </row>
        <row r="1207">
          <cell r="B1207" t="str">
            <v>CKRTEU</v>
          </cell>
          <cell r="C1207">
            <v>1</v>
          </cell>
          <cell r="D1207">
            <v>17</v>
          </cell>
          <cell r="E1207" t="str">
            <v>CKRTEU - Sea</v>
          </cell>
          <cell r="F1207" t="str">
            <v>SGN</v>
          </cell>
          <cell r="G1207" t="str">
            <v>Forecast</v>
          </cell>
        </row>
        <row r="1208">
          <cell r="B1208" t="str">
            <v>COLE</v>
          </cell>
          <cell r="C1208">
            <v>1</v>
          </cell>
          <cell r="D1208">
            <v>17</v>
          </cell>
          <cell r="E1208" t="str">
            <v>COLE - Sea</v>
          </cell>
          <cell r="F1208" t="str">
            <v>SGN</v>
          </cell>
          <cell r="G1208" t="str">
            <v>Forecast</v>
          </cell>
        </row>
        <row r="1209">
          <cell r="B1209" t="str">
            <v>CONVRS</v>
          </cell>
          <cell r="C1209">
            <v>74</v>
          </cell>
          <cell r="D1209">
            <v>17</v>
          </cell>
          <cell r="E1209" t="str">
            <v>CONVRS - Sea</v>
          </cell>
          <cell r="F1209" t="str">
            <v>SGN</v>
          </cell>
          <cell r="G1209" t="str">
            <v>Forecast</v>
          </cell>
        </row>
        <row r="1210">
          <cell r="B1210" t="str">
            <v>DEICH</v>
          </cell>
          <cell r="C1210">
            <v>18</v>
          </cell>
          <cell r="D1210">
            <v>17</v>
          </cell>
          <cell r="E1210" t="str">
            <v>DEICH - Sea</v>
          </cell>
          <cell r="F1210" t="str">
            <v>SGN</v>
          </cell>
          <cell r="G1210" t="str">
            <v>Forecast</v>
          </cell>
        </row>
        <row r="1211">
          <cell r="B1211" t="str">
            <v>DEICUK</v>
          </cell>
          <cell r="C1211">
            <v>3</v>
          </cell>
          <cell r="D1211">
            <v>17</v>
          </cell>
          <cell r="E1211" t="str">
            <v>DEICUK - Sea</v>
          </cell>
          <cell r="F1211" t="str">
            <v>SGN</v>
          </cell>
          <cell r="G1211" t="str">
            <v>Forecast</v>
          </cell>
        </row>
        <row r="1212">
          <cell r="B1212" t="str">
            <v>DICKS</v>
          </cell>
          <cell r="C1212">
            <v>21</v>
          </cell>
          <cell r="D1212">
            <v>17</v>
          </cell>
          <cell r="E1212" t="str">
            <v>DICKS - Sea</v>
          </cell>
          <cell r="F1212" t="str">
            <v>SGN</v>
          </cell>
          <cell r="G1212" t="str">
            <v>Forecast</v>
          </cell>
        </row>
        <row r="1213">
          <cell r="B1213" t="str">
            <v>DORM</v>
          </cell>
          <cell r="C1213">
            <v>1</v>
          </cell>
          <cell r="D1213">
            <v>17</v>
          </cell>
          <cell r="E1213" t="str">
            <v>DORM - Sea</v>
          </cell>
          <cell r="F1213" t="str">
            <v>SGN</v>
          </cell>
          <cell r="G1213" t="str">
            <v>Forecast</v>
          </cell>
        </row>
        <row r="1214">
          <cell r="B1214" t="str">
            <v>EDDIEB</v>
          </cell>
          <cell r="C1214">
            <v>11</v>
          </cell>
          <cell r="D1214">
            <v>17</v>
          </cell>
          <cell r="E1214" t="str">
            <v>EDDIEB - Sea</v>
          </cell>
          <cell r="F1214" t="str">
            <v>SGN</v>
          </cell>
          <cell r="G1214" t="str">
            <v>Forecast</v>
          </cell>
        </row>
        <row r="1215">
          <cell r="B1215" t="str">
            <v>ENGRS</v>
          </cell>
          <cell r="C1215">
            <v>3</v>
          </cell>
          <cell r="D1215">
            <v>17</v>
          </cell>
          <cell r="E1215" t="str">
            <v>ENGRS - Sea</v>
          </cell>
          <cell r="F1215" t="str">
            <v>SGN</v>
          </cell>
          <cell r="G1215" t="str">
            <v>Forecast</v>
          </cell>
        </row>
        <row r="1216">
          <cell r="B1216" t="str">
            <v>EUROM</v>
          </cell>
          <cell r="C1216">
            <v>3</v>
          </cell>
          <cell r="D1216">
            <v>17</v>
          </cell>
          <cell r="E1216" t="str">
            <v>EUROM - Sea</v>
          </cell>
          <cell r="F1216" t="str">
            <v>SGN</v>
          </cell>
          <cell r="G1216" t="str">
            <v>Forecast</v>
          </cell>
        </row>
        <row r="1217">
          <cell r="B1217" t="str">
            <v>EWCEU</v>
          </cell>
          <cell r="C1217">
            <v>1</v>
          </cell>
          <cell r="D1217">
            <v>17</v>
          </cell>
          <cell r="E1217" t="str">
            <v>EWCEU - Sea</v>
          </cell>
          <cell r="F1217" t="str">
            <v>SGN</v>
          </cell>
          <cell r="G1217" t="str">
            <v>Forecast</v>
          </cell>
        </row>
        <row r="1218">
          <cell r="B1218" t="str">
            <v>FOOTTE</v>
          </cell>
          <cell r="C1218">
            <v>1</v>
          </cell>
          <cell r="D1218">
            <v>17</v>
          </cell>
          <cell r="E1218" t="str">
            <v>FOOTTE - Sea</v>
          </cell>
          <cell r="F1218" t="str">
            <v>SGN</v>
          </cell>
          <cell r="G1218" t="str">
            <v>Forecast</v>
          </cell>
        </row>
        <row r="1219">
          <cell r="B1219" t="str">
            <v>GAP</v>
          </cell>
          <cell r="C1219">
            <v>4</v>
          </cell>
          <cell r="D1219">
            <v>17</v>
          </cell>
          <cell r="E1219" t="str">
            <v>GAP - Air</v>
          </cell>
          <cell r="F1219" t="str">
            <v>SGN</v>
          </cell>
          <cell r="G1219" t="str">
            <v>Forecast</v>
          </cell>
        </row>
        <row r="1220">
          <cell r="B1220" t="str">
            <v>GAP</v>
          </cell>
          <cell r="C1220">
            <v>805</v>
          </cell>
          <cell r="D1220">
            <v>17</v>
          </cell>
          <cell r="E1220" t="str">
            <v>GAP - Sea</v>
          </cell>
          <cell r="F1220" t="str">
            <v>SGN</v>
          </cell>
          <cell r="G1220" t="str">
            <v>Forecast</v>
          </cell>
        </row>
        <row r="1221">
          <cell r="B1221" t="str">
            <v>GFSI</v>
          </cell>
          <cell r="C1221">
            <v>0</v>
          </cell>
          <cell r="D1221">
            <v>17</v>
          </cell>
          <cell r="E1221" t="str">
            <v>GFSI - Air</v>
          </cell>
          <cell r="F1221" t="str">
            <v>SGN</v>
          </cell>
          <cell r="G1221" t="str">
            <v>Forecast</v>
          </cell>
        </row>
        <row r="1222">
          <cell r="B1222" t="str">
            <v>GFSI</v>
          </cell>
          <cell r="C1222">
            <v>2</v>
          </cell>
          <cell r="D1222">
            <v>17</v>
          </cell>
          <cell r="E1222" t="str">
            <v>GFSI - Sea</v>
          </cell>
          <cell r="F1222" t="str">
            <v>SGN</v>
          </cell>
          <cell r="G1222" t="str">
            <v>Forecast</v>
          </cell>
        </row>
        <row r="1223">
          <cell r="B1223" t="str">
            <v>GUITCN</v>
          </cell>
          <cell r="C1223">
            <v>2</v>
          </cell>
          <cell r="D1223">
            <v>17</v>
          </cell>
          <cell r="E1223" t="str">
            <v>GUITCN - Sea</v>
          </cell>
          <cell r="F1223" t="str">
            <v>SGN</v>
          </cell>
          <cell r="G1223" t="str">
            <v>Forecast</v>
          </cell>
        </row>
        <row r="1224">
          <cell r="B1224" t="str">
            <v>HAGGAR</v>
          </cell>
          <cell r="C1224">
            <v>6</v>
          </cell>
          <cell r="D1224">
            <v>17</v>
          </cell>
          <cell r="E1224" t="str">
            <v>HAGGAR - Sea</v>
          </cell>
          <cell r="F1224" t="str">
            <v>SGN</v>
          </cell>
          <cell r="G1224" t="str">
            <v>Forecast</v>
          </cell>
        </row>
        <row r="1225">
          <cell r="B1225" t="str">
            <v>HBIRAW</v>
          </cell>
          <cell r="C1225">
            <v>0</v>
          </cell>
          <cell r="D1225">
            <v>17</v>
          </cell>
          <cell r="E1225" t="str">
            <v>HBIRAW - Air</v>
          </cell>
          <cell r="F1225" t="str">
            <v>SGN</v>
          </cell>
          <cell r="G1225" t="str">
            <v>Forecast</v>
          </cell>
        </row>
        <row r="1226">
          <cell r="B1226" t="str">
            <v>HORBAC</v>
          </cell>
          <cell r="C1226">
            <v>1</v>
          </cell>
          <cell r="D1226">
            <v>17</v>
          </cell>
          <cell r="E1226" t="str">
            <v>HORBAC - Sea</v>
          </cell>
          <cell r="F1226" t="str">
            <v>SGN</v>
          </cell>
          <cell r="G1226" t="str">
            <v>Forecast</v>
          </cell>
        </row>
        <row r="1227">
          <cell r="B1227" t="str">
            <v>ITGM</v>
          </cell>
          <cell r="C1227">
            <v>0</v>
          </cell>
          <cell r="D1227">
            <v>17</v>
          </cell>
          <cell r="E1227" t="str">
            <v>ITGM - Air</v>
          </cell>
          <cell r="F1227" t="str">
            <v>SGN</v>
          </cell>
          <cell r="G1227" t="str">
            <v>Forecast</v>
          </cell>
        </row>
        <row r="1228">
          <cell r="B1228" t="str">
            <v>ITGM</v>
          </cell>
          <cell r="C1228">
            <v>1</v>
          </cell>
          <cell r="D1228">
            <v>17</v>
          </cell>
          <cell r="E1228" t="str">
            <v>ITGM - Sea</v>
          </cell>
          <cell r="F1228" t="str">
            <v>SGN</v>
          </cell>
          <cell r="G1228" t="str">
            <v>Forecast</v>
          </cell>
        </row>
        <row r="1229">
          <cell r="B1229" t="str">
            <v>JCREW</v>
          </cell>
          <cell r="C1229">
            <v>15</v>
          </cell>
          <cell r="D1229">
            <v>17</v>
          </cell>
          <cell r="E1229" t="str">
            <v>JCREW - Air</v>
          </cell>
          <cell r="F1229" t="str">
            <v>SGN</v>
          </cell>
          <cell r="G1229" t="str">
            <v>Forecast</v>
          </cell>
        </row>
        <row r="1230">
          <cell r="B1230" t="str">
            <v>JCREW</v>
          </cell>
          <cell r="C1230">
            <v>9</v>
          </cell>
          <cell r="D1230">
            <v>17</v>
          </cell>
          <cell r="E1230" t="str">
            <v>JCREW - Sea</v>
          </cell>
          <cell r="F1230" t="str">
            <v>SGN</v>
          </cell>
          <cell r="G1230" t="str">
            <v>Forecast</v>
          </cell>
        </row>
        <row r="1231">
          <cell r="B1231" t="str">
            <v>KMRTFM</v>
          </cell>
          <cell r="C1231">
            <v>19</v>
          </cell>
          <cell r="D1231">
            <v>17</v>
          </cell>
          <cell r="E1231" t="str">
            <v>KMRTFM - Sea</v>
          </cell>
          <cell r="F1231" t="str">
            <v>SGN</v>
          </cell>
          <cell r="G1231" t="str">
            <v>Forecast</v>
          </cell>
        </row>
        <row r="1232">
          <cell r="B1232" t="str">
            <v>LIIRE</v>
          </cell>
          <cell r="C1232">
            <v>12</v>
          </cell>
          <cell r="D1232">
            <v>17</v>
          </cell>
          <cell r="E1232" t="str">
            <v>LIIRE - Air</v>
          </cell>
          <cell r="F1232" t="str">
            <v>SGN</v>
          </cell>
          <cell r="G1232" t="str">
            <v>Forecast</v>
          </cell>
        </row>
        <row r="1233">
          <cell r="B1233" t="str">
            <v>LIIRE</v>
          </cell>
          <cell r="C1233">
            <v>1</v>
          </cell>
          <cell r="D1233">
            <v>17</v>
          </cell>
          <cell r="E1233" t="str">
            <v>LIIRE - Sea</v>
          </cell>
          <cell r="F1233" t="str">
            <v>SGN</v>
          </cell>
          <cell r="G1233" t="str">
            <v>Forecast</v>
          </cell>
        </row>
        <row r="1234">
          <cell r="B1234" t="str">
            <v>MUFREN</v>
          </cell>
          <cell r="C1234">
            <v>2</v>
          </cell>
          <cell r="D1234">
            <v>17</v>
          </cell>
          <cell r="E1234" t="str">
            <v>MUFREN - Sea</v>
          </cell>
          <cell r="F1234" t="str">
            <v>SGN</v>
          </cell>
          <cell r="G1234" t="str">
            <v>Forecast</v>
          </cell>
        </row>
        <row r="1235">
          <cell r="B1235" t="str">
            <v>NBAL</v>
          </cell>
          <cell r="C1235">
            <v>0</v>
          </cell>
          <cell r="D1235">
            <v>17</v>
          </cell>
          <cell r="E1235" t="str">
            <v>NBAL - Air</v>
          </cell>
          <cell r="F1235" t="str">
            <v>SGN</v>
          </cell>
          <cell r="G1235" t="str">
            <v>Forecast</v>
          </cell>
        </row>
        <row r="1236">
          <cell r="B1236" t="str">
            <v>NBAL</v>
          </cell>
          <cell r="C1236">
            <v>264</v>
          </cell>
          <cell r="D1236">
            <v>17</v>
          </cell>
          <cell r="E1236" t="str">
            <v>NBAL - Sea</v>
          </cell>
          <cell r="F1236" t="str">
            <v>SGN</v>
          </cell>
          <cell r="G1236" t="str">
            <v>Forecast</v>
          </cell>
        </row>
        <row r="1237">
          <cell r="B1237" t="str">
            <v>NBC</v>
          </cell>
          <cell r="C1237">
            <v>28</v>
          </cell>
          <cell r="D1237">
            <v>17</v>
          </cell>
          <cell r="E1237" t="str">
            <v>NBC - Sea</v>
          </cell>
          <cell r="F1237" t="str">
            <v>SGN</v>
          </cell>
          <cell r="G1237" t="str">
            <v>Forecast</v>
          </cell>
        </row>
        <row r="1238">
          <cell r="B1238" t="str">
            <v>NBSG</v>
          </cell>
          <cell r="C1238">
            <v>33</v>
          </cell>
          <cell r="D1238">
            <v>17</v>
          </cell>
          <cell r="E1238" t="str">
            <v>NBSG - Sea</v>
          </cell>
          <cell r="F1238" t="str">
            <v>SGN</v>
          </cell>
          <cell r="G1238" t="str">
            <v>Forecast</v>
          </cell>
        </row>
        <row r="1239">
          <cell r="B1239" t="str">
            <v>OBIPOL</v>
          </cell>
          <cell r="C1239">
            <v>0</v>
          </cell>
          <cell r="D1239">
            <v>17</v>
          </cell>
          <cell r="E1239" t="str">
            <v>OBIPOL - Sea</v>
          </cell>
          <cell r="F1239" t="str">
            <v>SGN</v>
          </cell>
          <cell r="G1239" t="str">
            <v>Forecast</v>
          </cell>
        </row>
        <row r="1240">
          <cell r="B1240" t="str">
            <v>OUTDOR</v>
          </cell>
          <cell r="C1240">
            <v>10</v>
          </cell>
          <cell r="D1240">
            <v>17</v>
          </cell>
          <cell r="E1240" t="str">
            <v>OUTDOR - Air</v>
          </cell>
          <cell r="F1240" t="str">
            <v>SGN</v>
          </cell>
          <cell r="G1240" t="str">
            <v>Forecast</v>
          </cell>
        </row>
        <row r="1241">
          <cell r="B1241" t="str">
            <v>OUTDOR</v>
          </cell>
          <cell r="C1241">
            <v>130</v>
          </cell>
          <cell r="D1241">
            <v>17</v>
          </cell>
          <cell r="E1241" t="str">
            <v>OUTDOR - Sea</v>
          </cell>
          <cell r="F1241" t="str">
            <v>SGN</v>
          </cell>
          <cell r="G1241" t="str">
            <v>Forecast</v>
          </cell>
        </row>
        <row r="1242">
          <cell r="B1242" t="str">
            <v>PACSUN</v>
          </cell>
          <cell r="C1242">
            <v>7</v>
          </cell>
          <cell r="D1242">
            <v>17</v>
          </cell>
          <cell r="E1242" t="str">
            <v>PACSUN - Sea</v>
          </cell>
          <cell r="F1242" t="str">
            <v>SGN</v>
          </cell>
          <cell r="G1242" t="str">
            <v>Forecast</v>
          </cell>
        </row>
        <row r="1243">
          <cell r="B1243" t="str">
            <v>PESPO</v>
          </cell>
          <cell r="C1243">
            <v>0</v>
          </cell>
          <cell r="D1243">
            <v>17</v>
          </cell>
          <cell r="E1243" t="str">
            <v>PESPO - Sea</v>
          </cell>
          <cell r="F1243" t="str">
            <v>SGN</v>
          </cell>
          <cell r="G1243" t="str">
            <v>Forecast</v>
          </cell>
        </row>
        <row r="1244">
          <cell r="B1244" t="str">
            <v>PVHJA</v>
          </cell>
          <cell r="C1244">
            <v>1</v>
          </cell>
          <cell r="D1244">
            <v>17</v>
          </cell>
          <cell r="E1244" t="str">
            <v>PVHJA - Sea</v>
          </cell>
          <cell r="F1244" t="str">
            <v>SGN</v>
          </cell>
          <cell r="G1244" t="str">
            <v>Forecast</v>
          </cell>
        </row>
        <row r="1245">
          <cell r="B1245" t="str">
            <v>RH</v>
          </cell>
          <cell r="C1245">
            <v>154</v>
          </cell>
          <cell r="D1245">
            <v>17</v>
          </cell>
          <cell r="E1245" t="str">
            <v>RH - Sea</v>
          </cell>
          <cell r="F1245" t="str">
            <v>SGN</v>
          </cell>
          <cell r="G1245" t="str">
            <v>Forecast</v>
          </cell>
        </row>
        <row r="1246">
          <cell r="B1246" t="str">
            <v>RIPC</v>
          </cell>
          <cell r="C1246">
            <v>21</v>
          </cell>
          <cell r="D1246">
            <v>17</v>
          </cell>
          <cell r="E1246" t="str">
            <v>RIPC - Sea</v>
          </cell>
          <cell r="F1246" t="str">
            <v>SGN</v>
          </cell>
          <cell r="G1246" t="str">
            <v>Forecast</v>
          </cell>
        </row>
        <row r="1247">
          <cell r="B1247" t="str">
            <v>SWOOSH</v>
          </cell>
          <cell r="C1247">
            <v>161</v>
          </cell>
          <cell r="D1247">
            <v>17</v>
          </cell>
          <cell r="E1247" t="str">
            <v>SWOOSH - Air</v>
          </cell>
          <cell r="F1247" t="str">
            <v>SGN</v>
          </cell>
          <cell r="G1247" t="str">
            <v>Forecast</v>
          </cell>
        </row>
        <row r="1248">
          <cell r="B1248" t="str">
            <v>SWOOSH</v>
          </cell>
          <cell r="C1248">
            <v>3403</v>
          </cell>
          <cell r="D1248">
            <v>17</v>
          </cell>
          <cell r="E1248" t="str">
            <v>SWOOSH - Sea</v>
          </cell>
          <cell r="F1248" t="str">
            <v>SGN</v>
          </cell>
          <cell r="G1248" t="str">
            <v>Forecast</v>
          </cell>
        </row>
        <row r="1249">
          <cell r="B1249" t="str">
            <v>THAS</v>
          </cell>
          <cell r="C1249">
            <v>6</v>
          </cell>
          <cell r="D1249">
            <v>17</v>
          </cell>
          <cell r="E1249" t="str">
            <v>THAS - Sea</v>
          </cell>
          <cell r="F1249" t="str">
            <v>SGN</v>
          </cell>
          <cell r="G1249" t="str">
            <v>Forecast</v>
          </cell>
        </row>
        <row r="1250">
          <cell r="B1250" t="str">
            <v>TKMAXX</v>
          </cell>
          <cell r="C1250">
            <v>58</v>
          </cell>
          <cell r="D1250">
            <v>17</v>
          </cell>
          <cell r="E1250" t="str">
            <v>TKMAXX - Sea</v>
          </cell>
          <cell r="F1250" t="str">
            <v>SGN</v>
          </cell>
          <cell r="G1250" t="str">
            <v>Forecast</v>
          </cell>
        </row>
        <row r="1251">
          <cell r="B1251" t="str">
            <v>TOMBOD</v>
          </cell>
          <cell r="C1251">
            <v>2</v>
          </cell>
          <cell r="D1251">
            <v>17</v>
          </cell>
          <cell r="E1251" t="str">
            <v>TOMBOD - Sea</v>
          </cell>
          <cell r="F1251" t="str">
            <v>SGN</v>
          </cell>
          <cell r="G1251" t="str">
            <v>Forecast</v>
          </cell>
        </row>
        <row r="1252">
          <cell r="B1252" t="str">
            <v>TOMCEU</v>
          </cell>
          <cell r="C1252">
            <v>1</v>
          </cell>
          <cell r="D1252">
            <v>17</v>
          </cell>
          <cell r="E1252" t="str">
            <v>TOMCEU - Sea</v>
          </cell>
          <cell r="F1252" t="str">
            <v>SGN</v>
          </cell>
          <cell r="G1252" t="str">
            <v>Forecast</v>
          </cell>
        </row>
        <row r="1253">
          <cell r="B1253" t="str">
            <v>TOMFTW</v>
          </cell>
          <cell r="C1253">
            <v>33</v>
          </cell>
          <cell r="D1253">
            <v>17</v>
          </cell>
          <cell r="E1253" t="str">
            <v>TOMFTW - Sea</v>
          </cell>
          <cell r="F1253" t="str">
            <v>SGN</v>
          </cell>
          <cell r="G1253" t="str">
            <v>Forecast</v>
          </cell>
        </row>
        <row r="1254">
          <cell r="B1254" t="str">
            <v>TOMHAN</v>
          </cell>
          <cell r="C1254">
            <v>1</v>
          </cell>
          <cell r="D1254">
            <v>17</v>
          </cell>
          <cell r="E1254" t="str">
            <v>TOMHAN - Sea</v>
          </cell>
          <cell r="F1254" t="str">
            <v>SGN</v>
          </cell>
          <cell r="G1254" t="str">
            <v>Forecast</v>
          </cell>
        </row>
        <row r="1255">
          <cell r="B1255" t="str">
            <v>TOMJEU</v>
          </cell>
          <cell r="C1255">
            <v>5</v>
          </cell>
          <cell r="D1255">
            <v>17</v>
          </cell>
          <cell r="E1255" t="str">
            <v>TOMJEU - Sea</v>
          </cell>
          <cell r="F1255" t="str">
            <v>SGN</v>
          </cell>
          <cell r="G1255" t="str">
            <v>Forecast</v>
          </cell>
        </row>
        <row r="1256">
          <cell r="B1256" t="str">
            <v>TOMRTL</v>
          </cell>
          <cell r="C1256">
            <v>21</v>
          </cell>
          <cell r="D1256">
            <v>17</v>
          </cell>
          <cell r="E1256" t="str">
            <v>TOMRTL - Sea</v>
          </cell>
          <cell r="F1256" t="str">
            <v>SGN</v>
          </cell>
          <cell r="G1256" t="str">
            <v>Forecast</v>
          </cell>
        </row>
        <row r="1257">
          <cell r="B1257" t="str">
            <v>UAAIR</v>
          </cell>
          <cell r="C1257">
            <v>41</v>
          </cell>
          <cell r="D1257">
            <v>17</v>
          </cell>
          <cell r="E1257" t="str">
            <v>UAAIR - Air</v>
          </cell>
          <cell r="F1257" t="str">
            <v>SGN</v>
          </cell>
          <cell r="G1257" t="str">
            <v>Forecast</v>
          </cell>
        </row>
        <row r="1258">
          <cell r="B1258" t="str">
            <v>UADSHP</v>
          </cell>
          <cell r="C1258">
            <v>16</v>
          </cell>
          <cell r="D1258">
            <v>17</v>
          </cell>
          <cell r="E1258" t="str">
            <v>UADSHP - Sea</v>
          </cell>
          <cell r="F1258" t="str">
            <v>SGN</v>
          </cell>
          <cell r="G1258" t="str">
            <v>Forecast</v>
          </cell>
        </row>
        <row r="1259">
          <cell r="B1259" t="str">
            <v>UAWEN</v>
          </cell>
          <cell r="C1259">
            <v>92</v>
          </cell>
          <cell r="D1259">
            <v>17</v>
          </cell>
          <cell r="E1259" t="str">
            <v>UAWEN - Sea</v>
          </cell>
          <cell r="F1259" t="str">
            <v>SGN</v>
          </cell>
          <cell r="G1259" t="str">
            <v>Forecast</v>
          </cell>
        </row>
        <row r="1260">
          <cell r="B1260" t="str">
            <v>URBAN</v>
          </cell>
          <cell r="C1260">
            <v>200</v>
          </cell>
          <cell r="D1260">
            <v>17</v>
          </cell>
          <cell r="E1260" t="str">
            <v>URBAN - Sea</v>
          </cell>
          <cell r="F1260" t="str">
            <v>SGN</v>
          </cell>
          <cell r="G1260" t="str">
            <v>Forecast</v>
          </cell>
        </row>
        <row r="1261">
          <cell r="B1261" t="str">
            <v>VANHA</v>
          </cell>
          <cell r="C1261">
            <v>2</v>
          </cell>
          <cell r="D1261">
            <v>17</v>
          </cell>
          <cell r="E1261" t="str">
            <v>VANHA - Sea</v>
          </cell>
          <cell r="F1261" t="str">
            <v>SGN</v>
          </cell>
          <cell r="G1261" t="str">
            <v>Forecast</v>
          </cell>
        </row>
        <row r="1262">
          <cell r="B1262" t="str">
            <v>WARAS</v>
          </cell>
          <cell r="C1262">
            <v>6</v>
          </cell>
          <cell r="D1262">
            <v>17</v>
          </cell>
          <cell r="E1262" t="str">
            <v>WARAS - Sea</v>
          </cell>
          <cell r="F1262" t="str">
            <v>SGN</v>
          </cell>
          <cell r="G1262" t="str">
            <v>Forecast</v>
          </cell>
        </row>
        <row r="1263">
          <cell r="B1263" t="str">
            <v>WARMEX</v>
          </cell>
          <cell r="C1263">
            <v>24</v>
          </cell>
          <cell r="D1263">
            <v>17</v>
          </cell>
          <cell r="E1263" t="str">
            <v>WARMEX - Sea</v>
          </cell>
          <cell r="F1263" t="str">
            <v>SGN</v>
          </cell>
          <cell r="G1263" t="str">
            <v>Forecast</v>
          </cell>
        </row>
        <row r="1264">
          <cell r="B1264" t="str">
            <v>X47BL</v>
          </cell>
          <cell r="C1264">
            <v>2</v>
          </cell>
          <cell r="D1264">
            <v>17</v>
          </cell>
          <cell r="E1264" t="str">
            <v>X47BL - Sea</v>
          </cell>
          <cell r="F1264" t="str">
            <v>SGN</v>
          </cell>
          <cell r="G1264" t="str">
            <v>Forecast</v>
          </cell>
        </row>
        <row r="1265">
          <cell r="B1265" t="str">
            <v>XATPE</v>
          </cell>
          <cell r="C1265">
            <v>0</v>
          </cell>
          <cell r="D1265">
            <v>17</v>
          </cell>
          <cell r="E1265" t="str">
            <v>XATPE - Sea</v>
          </cell>
          <cell r="F1265" t="str">
            <v>SGN</v>
          </cell>
          <cell r="G1265" t="str">
            <v>Forecast</v>
          </cell>
        </row>
        <row r="1266">
          <cell r="B1266" t="str">
            <v>XPCL</v>
          </cell>
          <cell r="C1266">
            <v>0</v>
          </cell>
          <cell r="D1266">
            <v>17</v>
          </cell>
          <cell r="E1266" t="str">
            <v>XPCL - Sea</v>
          </cell>
          <cell r="F1266" t="str">
            <v>SGN</v>
          </cell>
          <cell r="G1266" t="str">
            <v>Forecast</v>
          </cell>
        </row>
        <row r="1267">
          <cell r="B1267" t="str">
            <v>XREDC</v>
          </cell>
          <cell r="C1267">
            <v>0</v>
          </cell>
          <cell r="D1267">
            <v>17</v>
          </cell>
          <cell r="E1267" t="str">
            <v>XREDC - Sea</v>
          </cell>
          <cell r="F1267" t="str">
            <v>SGN</v>
          </cell>
          <cell r="G1267" t="str">
            <v>Forecast</v>
          </cell>
        </row>
        <row r="1268">
          <cell r="B1268" t="str">
            <v>XWASO</v>
          </cell>
          <cell r="C1268">
            <v>1</v>
          </cell>
          <cell r="D1268">
            <v>17</v>
          </cell>
          <cell r="E1268" t="str">
            <v>XWASO - Sea</v>
          </cell>
          <cell r="F1268" t="str">
            <v>SGN</v>
          </cell>
          <cell r="G1268" t="str">
            <v>Forecast</v>
          </cell>
        </row>
        <row r="1269">
          <cell r="B1269" t="str">
            <v>AAFZE</v>
          </cell>
          <cell r="C1269">
            <v>5</v>
          </cell>
          <cell r="D1269">
            <v>18</v>
          </cell>
          <cell r="E1269" t="str">
            <v>AAFZE - Sea</v>
          </cell>
          <cell r="F1269" t="str">
            <v>SGN</v>
          </cell>
          <cell r="G1269" t="str">
            <v>Forecast</v>
          </cell>
        </row>
        <row r="1270">
          <cell r="B1270" t="str">
            <v>AEBV</v>
          </cell>
          <cell r="C1270">
            <v>5</v>
          </cell>
          <cell r="D1270">
            <v>18</v>
          </cell>
          <cell r="E1270" t="str">
            <v>AEBV - Air</v>
          </cell>
          <cell r="F1270" t="str">
            <v>SGN</v>
          </cell>
          <cell r="G1270" t="str">
            <v>Forecast</v>
          </cell>
        </row>
        <row r="1271">
          <cell r="B1271" t="str">
            <v>AEBV</v>
          </cell>
          <cell r="C1271">
            <v>16</v>
          </cell>
          <cell r="D1271">
            <v>18</v>
          </cell>
          <cell r="E1271" t="str">
            <v>AEBV - Sea</v>
          </cell>
          <cell r="F1271" t="str">
            <v>SGN</v>
          </cell>
          <cell r="G1271" t="str">
            <v>Forecast</v>
          </cell>
        </row>
        <row r="1272">
          <cell r="B1272" t="str">
            <v>AEC</v>
          </cell>
          <cell r="C1272">
            <v>44</v>
          </cell>
          <cell r="D1272">
            <v>18</v>
          </cell>
          <cell r="E1272" t="str">
            <v>AEC - Sea</v>
          </cell>
          <cell r="F1272" t="str">
            <v>SGN</v>
          </cell>
          <cell r="G1272" t="str">
            <v>Forecast</v>
          </cell>
        </row>
        <row r="1273">
          <cell r="B1273" t="str">
            <v>AEO</v>
          </cell>
          <cell r="C1273">
            <v>89</v>
          </cell>
          <cell r="D1273">
            <v>18</v>
          </cell>
          <cell r="E1273" t="str">
            <v>AEO - Sea</v>
          </cell>
          <cell r="F1273" t="str">
            <v>SGN</v>
          </cell>
          <cell r="G1273" t="str">
            <v>Forecast</v>
          </cell>
        </row>
        <row r="1274">
          <cell r="B1274" t="str">
            <v>AEOMEX</v>
          </cell>
          <cell r="C1274">
            <v>0</v>
          </cell>
          <cell r="D1274">
            <v>18</v>
          </cell>
          <cell r="E1274" t="str">
            <v>AEOMEX - Air</v>
          </cell>
          <cell r="F1274" t="str">
            <v>SGN</v>
          </cell>
          <cell r="G1274" t="str">
            <v>Forecast</v>
          </cell>
        </row>
        <row r="1275">
          <cell r="B1275" t="str">
            <v>AEOMEX</v>
          </cell>
          <cell r="C1275">
            <v>51</v>
          </cell>
          <cell r="D1275">
            <v>18</v>
          </cell>
          <cell r="E1275" t="str">
            <v>AEOMEX - Sea</v>
          </cell>
          <cell r="F1275" t="str">
            <v>SGN</v>
          </cell>
          <cell r="G1275" t="str">
            <v>Forecast</v>
          </cell>
        </row>
        <row r="1276">
          <cell r="B1276" t="str">
            <v>ALLM</v>
          </cell>
          <cell r="C1276">
            <v>2</v>
          </cell>
          <cell r="D1276">
            <v>18</v>
          </cell>
          <cell r="E1276" t="str">
            <v>ALLM - Sea</v>
          </cell>
          <cell r="F1276" t="str">
            <v>SGN</v>
          </cell>
          <cell r="G1276" t="str">
            <v>Forecast</v>
          </cell>
        </row>
        <row r="1277">
          <cell r="B1277" t="str">
            <v>ARMOUR</v>
          </cell>
          <cell r="C1277">
            <v>215</v>
          </cell>
          <cell r="D1277">
            <v>18</v>
          </cell>
          <cell r="E1277" t="str">
            <v>ARMOUR - Sea</v>
          </cell>
          <cell r="F1277" t="str">
            <v>SGN</v>
          </cell>
          <cell r="G1277" t="str">
            <v>Forecast</v>
          </cell>
        </row>
        <row r="1278">
          <cell r="B1278" t="str">
            <v>ATC</v>
          </cell>
          <cell r="C1278">
            <v>11</v>
          </cell>
          <cell r="D1278">
            <v>18</v>
          </cell>
          <cell r="E1278" t="str">
            <v>ATC - Sea</v>
          </cell>
          <cell r="F1278" t="str">
            <v>SGN</v>
          </cell>
          <cell r="G1278" t="str">
            <v>Forecast</v>
          </cell>
        </row>
        <row r="1279">
          <cell r="B1279" t="str">
            <v>BELL</v>
          </cell>
          <cell r="C1279">
            <v>0</v>
          </cell>
          <cell r="D1279">
            <v>18</v>
          </cell>
          <cell r="E1279" t="str">
            <v>BELL - Sea</v>
          </cell>
          <cell r="F1279" t="str">
            <v>SGN</v>
          </cell>
          <cell r="G1279" t="str">
            <v>Forecast</v>
          </cell>
        </row>
        <row r="1280">
          <cell r="B1280" t="str">
            <v>BEUAVE</v>
          </cell>
          <cell r="C1280">
            <v>1</v>
          </cell>
          <cell r="D1280">
            <v>18</v>
          </cell>
          <cell r="E1280" t="str">
            <v>BEUAVE - Sea</v>
          </cell>
          <cell r="F1280" t="str">
            <v>SGN</v>
          </cell>
          <cell r="G1280" t="str">
            <v>Forecast</v>
          </cell>
        </row>
        <row r="1281">
          <cell r="B1281" t="str">
            <v>BPSH</v>
          </cell>
          <cell r="C1281">
            <v>3</v>
          </cell>
          <cell r="D1281">
            <v>18</v>
          </cell>
          <cell r="E1281" t="str">
            <v>BPSH - Sea</v>
          </cell>
          <cell r="F1281" t="str">
            <v>SGN</v>
          </cell>
          <cell r="G1281" t="str">
            <v>Forecast</v>
          </cell>
        </row>
        <row r="1282">
          <cell r="B1282" t="str">
            <v>BPSHCA</v>
          </cell>
          <cell r="C1282">
            <v>7</v>
          </cell>
          <cell r="D1282">
            <v>18</v>
          </cell>
          <cell r="E1282" t="str">
            <v>BPSHCA - Sea</v>
          </cell>
          <cell r="F1282" t="str">
            <v>SGN</v>
          </cell>
          <cell r="G1282" t="str">
            <v>Forecast</v>
          </cell>
        </row>
        <row r="1283">
          <cell r="B1283" t="str">
            <v>CKACEU</v>
          </cell>
          <cell r="C1283">
            <v>13</v>
          </cell>
          <cell r="D1283">
            <v>18</v>
          </cell>
          <cell r="E1283" t="str">
            <v>CKACEU - Sea</v>
          </cell>
          <cell r="F1283" t="str">
            <v>SGN</v>
          </cell>
          <cell r="G1283" t="str">
            <v>Forecast</v>
          </cell>
        </row>
        <row r="1284">
          <cell r="B1284" t="str">
            <v>COLE</v>
          </cell>
          <cell r="C1284">
            <v>25</v>
          </cell>
          <cell r="D1284">
            <v>18</v>
          </cell>
          <cell r="E1284" t="str">
            <v>COLE - Sea</v>
          </cell>
          <cell r="F1284" t="str">
            <v>SGN</v>
          </cell>
          <cell r="G1284" t="str">
            <v>Forecast</v>
          </cell>
        </row>
        <row r="1285">
          <cell r="B1285" t="str">
            <v>CONVRS</v>
          </cell>
          <cell r="C1285">
            <v>30</v>
          </cell>
          <cell r="D1285">
            <v>18</v>
          </cell>
          <cell r="E1285" t="str">
            <v>CONVRS - Sea</v>
          </cell>
          <cell r="F1285" t="str">
            <v>SGN</v>
          </cell>
          <cell r="G1285" t="str">
            <v>Forecast</v>
          </cell>
        </row>
        <row r="1286">
          <cell r="B1286" t="str">
            <v>DEICH</v>
          </cell>
          <cell r="C1286">
            <v>18</v>
          </cell>
          <cell r="D1286">
            <v>18</v>
          </cell>
          <cell r="E1286" t="str">
            <v>DEICH - Sea</v>
          </cell>
          <cell r="F1286" t="str">
            <v>SGN</v>
          </cell>
          <cell r="G1286" t="str">
            <v>Forecast</v>
          </cell>
        </row>
        <row r="1287">
          <cell r="B1287" t="str">
            <v>DICKS</v>
          </cell>
          <cell r="C1287">
            <v>0</v>
          </cell>
          <cell r="D1287">
            <v>18</v>
          </cell>
          <cell r="E1287" t="str">
            <v>DICKS - Air</v>
          </cell>
          <cell r="F1287" t="str">
            <v>SGN</v>
          </cell>
          <cell r="G1287" t="str">
            <v>Forecast</v>
          </cell>
        </row>
        <row r="1288">
          <cell r="B1288" t="str">
            <v>DICKS</v>
          </cell>
          <cell r="C1288">
            <v>1</v>
          </cell>
          <cell r="D1288">
            <v>18</v>
          </cell>
          <cell r="E1288" t="str">
            <v>DICKS - Sea</v>
          </cell>
          <cell r="F1288" t="str">
            <v>SGN</v>
          </cell>
          <cell r="G1288" t="str">
            <v>Forecast</v>
          </cell>
        </row>
        <row r="1289">
          <cell r="B1289" t="str">
            <v>DORM</v>
          </cell>
          <cell r="C1289">
            <v>1</v>
          </cell>
          <cell r="D1289">
            <v>18</v>
          </cell>
          <cell r="E1289" t="str">
            <v>DORM - Sea</v>
          </cell>
          <cell r="F1289" t="str">
            <v>SGN</v>
          </cell>
          <cell r="G1289" t="str">
            <v>Forecast</v>
          </cell>
        </row>
        <row r="1290">
          <cell r="B1290" t="str">
            <v>DSAQSP</v>
          </cell>
          <cell r="C1290">
            <v>2</v>
          </cell>
          <cell r="D1290">
            <v>18</v>
          </cell>
          <cell r="E1290" t="str">
            <v>DSAQSP - Sea</v>
          </cell>
          <cell r="F1290" t="str">
            <v>SGN</v>
          </cell>
          <cell r="G1290" t="str">
            <v>Forecast</v>
          </cell>
        </row>
        <row r="1291">
          <cell r="B1291" t="str">
            <v>EDDIEB</v>
          </cell>
          <cell r="C1291">
            <v>1</v>
          </cell>
          <cell r="D1291">
            <v>18</v>
          </cell>
          <cell r="E1291" t="str">
            <v>EDDIEB - Air</v>
          </cell>
          <cell r="F1291" t="str">
            <v>SGN</v>
          </cell>
          <cell r="G1291" t="str">
            <v>Forecast</v>
          </cell>
        </row>
        <row r="1292">
          <cell r="B1292" t="str">
            <v>EDDIEB</v>
          </cell>
          <cell r="C1292">
            <v>8</v>
          </cell>
          <cell r="D1292">
            <v>18</v>
          </cell>
          <cell r="E1292" t="str">
            <v>EDDIEB - Sea</v>
          </cell>
          <cell r="F1292" t="str">
            <v>SGN</v>
          </cell>
          <cell r="G1292" t="str">
            <v>Forecast</v>
          </cell>
        </row>
        <row r="1293">
          <cell r="B1293" t="str">
            <v>EMLUX</v>
          </cell>
          <cell r="C1293">
            <v>2</v>
          </cell>
          <cell r="D1293">
            <v>18</v>
          </cell>
          <cell r="E1293" t="str">
            <v>EMLUX - Sea</v>
          </cell>
          <cell r="F1293" t="str">
            <v>SGN</v>
          </cell>
          <cell r="G1293" t="str">
            <v>Forecast</v>
          </cell>
        </row>
        <row r="1294">
          <cell r="B1294" t="str">
            <v>GAP</v>
          </cell>
          <cell r="C1294">
            <v>6</v>
          </cell>
          <cell r="D1294">
            <v>18</v>
          </cell>
          <cell r="E1294" t="str">
            <v>GAP - Air</v>
          </cell>
          <cell r="F1294" t="str">
            <v>SGN</v>
          </cell>
          <cell r="G1294" t="str">
            <v>Forecast</v>
          </cell>
        </row>
        <row r="1295">
          <cell r="B1295" t="str">
            <v>GAP</v>
          </cell>
          <cell r="C1295">
            <v>1274</v>
          </cell>
          <cell r="D1295">
            <v>18</v>
          </cell>
          <cell r="E1295" t="str">
            <v>GAP - Sea</v>
          </cell>
          <cell r="F1295" t="str">
            <v>SGN</v>
          </cell>
          <cell r="G1295" t="str">
            <v>Forecast</v>
          </cell>
        </row>
        <row r="1296">
          <cell r="B1296" t="str">
            <v>GFSI</v>
          </cell>
          <cell r="C1296">
            <v>9</v>
          </cell>
          <cell r="D1296">
            <v>18</v>
          </cell>
          <cell r="E1296" t="str">
            <v>GFSI - Sea</v>
          </cell>
          <cell r="F1296" t="str">
            <v>SGN</v>
          </cell>
          <cell r="G1296" t="str">
            <v>Forecast</v>
          </cell>
        </row>
        <row r="1297">
          <cell r="B1297" t="str">
            <v>GUITCN</v>
          </cell>
          <cell r="C1297">
            <v>2</v>
          </cell>
          <cell r="D1297">
            <v>18</v>
          </cell>
          <cell r="E1297" t="str">
            <v>GUITCN - Sea</v>
          </cell>
          <cell r="F1297" t="str">
            <v>SGN</v>
          </cell>
          <cell r="G1297" t="str">
            <v>Forecast</v>
          </cell>
        </row>
        <row r="1298">
          <cell r="B1298" t="str">
            <v>HAGGAR</v>
          </cell>
          <cell r="C1298">
            <v>6</v>
          </cell>
          <cell r="D1298">
            <v>18</v>
          </cell>
          <cell r="E1298" t="str">
            <v>HAGGAR - Sea</v>
          </cell>
          <cell r="F1298" t="str">
            <v>SGN</v>
          </cell>
          <cell r="G1298" t="str">
            <v>Forecast</v>
          </cell>
        </row>
        <row r="1299">
          <cell r="B1299" t="str">
            <v>HBIRAW</v>
          </cell>
          <cell r="C1299">
            <v>5</v>
          </cell>
          <cell r="D1299">
            <v>18</v>
          </cell>
          <cell r="E1299" t="str">
            <v>HBIRAW - Sea</v>
          </cell>
          <cell r="F1299" t="str">
            <v>SGN</v>
          </cell>
          <cell r="G1299" t="str">
            <v>Forecast</v>
          </cell>
        </row>
        <row r="1300">
          <cell r="B1300" t="str">
            <v>IMAGE</v>
          </cell>
          <cell r="C1300">
            <v>18</v>
          </cell>
          <cell r="D1300">
            <v>18</v>
          </cell>
          <cell r="E1300" t="str">
            <v>IMAGE - Sea</v>
          </cell>
          <cell r="F1300" t="str">
            <v>SGN</v>
          </cell>
          <cell r="G1300" t="str">
            <v>Forecast</v>
          </cell>
        </row>
        <row r="1301">
          <cell r="B1301" t="str">
            <v>ITGM</v>
          </cell>
          <cell r="C1301">
            <v>0</v>
          </cell>
          <cell r="D1301">
            <v>18</v>
          </cell>
          <cell r="E1301" t="str">
            <v>ITGM - Air</v>
          </cell>
          <cell r="F1301" t="str">
            <v>SGN</v>
          </cell>
          <cell r="G1301" t="str">
            <v>Forecast</v>
          </cell>
        </row>
        <row r="1302">
          <cell r="B1302" t="str">
            <v>JCREW</v>
          </cell>
          <cell r="C1302">
            <v>10</v>
          </cell>
          <cell r="D1302">
            <v>18</v>
          </cell>
          <cell r="E1302" t="str">
            <v>JCREW - Air</v>
          </cell>
          <cell r="F1302" t="str">
            <v>SGN</v>
          </cell>
          <cell r="G1302" t="str">
            <v>Forecast</v>
          </cell>
        </row>
        <row r="1303">
          <cell r="B1303" t="str">
            <v>KMRTFM</v>
          </cell>
          <cell r="C1303">
            <v>16</v>
          </cell>
          <cell r="D1303">
            <v>18</v>
          </cell>
          <cell r="E1303" t="str">
            <v>KMRTFM - Sea</v>
          </cell>
          <cell r="F1303" t="str">
            <v>SGN</v>
          </cell>
          <cell r="G1303" t="str">
            <v>Forecast</v>
          </cell>
        </row>
        <row r="1304">
          <cell r="B1304" t="str">
            <v>MAST</v>
          </cell>
          <cell r="C1304">
            <v>92</v>
          </cell>
          <cell r="D1304">
            <v>18</v>
          </cell>
          <cell r="E1304" t="str">
            <v>MAST - Sea</v>
          </cell>
          <cell r="F1304" t="str">
            <v>SGN</v>
          </cell>
          <cell r="G1304" t="str">
            <v>Forecast</v>
          </cell>
        </row>
        <row r="1305">
          <cell r="B1305" t="str">
            <v>MKI</v>
          </cell>
          <cell r="C1305">
            <v>2</v>
          </cell>
          <cell r="D1305">
            <v>18</v>
          </cell>
          <cell r="E1305" t="str">
            <v>MKI - Sea</v>
          </cell>
          <cell r="F1305" t="str">
            <v>SGN</v>
          </cell>
          <cell r="G1305" t="str">
            <v>Forecast</v>
          </cell>
        </row>
        <row r="1306">
          <cell r="B1306" t="str">
            <v>MYSHOE</v>
          </cell>
          <cell r="C1306">
            <v>5</v>
          </cell>
          <cell r="D1306">
            <v>18</v>
          </cell>
          <cell r="E1306" t="str">
            <v>MYSHOE - Sea</v>
          </cell>
          <cell r="F1306" t="str">
            <v>SGN</v>
          </cell>
          <cell r="G1306" t="str">
            <v>Forecast</v>
          </cell>
        </row>
        <row r="1307">
          <cell r="B1307" t="str">
            <v>NBAL</v>
          </cell>
          <cell r="C1307">
            <v>0</v>
          </cell>
          <cell r="D1307">
            <v>18</v>
          </cell>
          <cell r="E1307" t="str">
            <v>NBAL - Air</v>
          </cell>
          <cell r="F1307" t="str">
            <v>SGN</v>
          </cell>
          <cell r="G1307" t="str">
            <v>Forecast</v>
          </cell>
        </row>
        <row r="1308">
          <cell r="B1308" t="str">
            <v>NBAL</v>
          </cell>
          <cell r="C1308">
            <v>148</v>
          </cell>
          <cell r="D1308">
            <v>18</v>
          </cell>
          <cell r="E1308" t="str">
            <v>NBAL - Sea</v>
          </cell>
          <cell r="F1308" t="str">
            <v>SGN</v>
          </cell>
          <cell r="G1308" t="str">
            <v>Forecast</v>
          </cell>
        </row>
        <row r="1309">
          <cell r="B1309" t="str">
            <v>NBC</v>
          </cell>
          <cell r="C1309">
            <v>24</v>
          </cell>
          <cell r="D1309">
            <v>18</v>
          </cell>
          <cell r="E1309" t="str">
            <v>NBC - Sea</v>
          </cell>
          <cell r="F1309" t="str">
            <v>SGN</v>
          </cell>
          <cell r="G1309" t="str">
            <v>Forecast</v>
          </cell>
        </row>
        <row r="1310">
          <cell r="B1310" t="str">
            <v>NBMY</v>
          </cell>
          <cell r="C1310">
            <v>22</v>
          </cell>
          <cell r="D1310">
            <v>18</v>
          </cell>
          <cell r="E1310" t="str">
            <v>NBMY - Sea</v>
          </cell>
          <cell r="F1310" t="str">
            <v>SGN</v>
          </cell>
          <cell r="G1310" t="str">
            <v>Forecast</v>
          </cell>
        </row>
        <row r="1311">
          <cell r="B1311" t="str">
            <v>NBSG</v>
          </cell>
          <cell r="C1311">
            <v>3</v>
          </cell>
          <cell r="D1311">
            <v>18</v>
          </cell>
          <cell r="E1311" t="str">
            <v>NBSG - Sea</v>
          </cell>
          <cell r="F1311" t="str">
            <v>SGN</v>
          </cell>
          <cell r="G1311" t="str">
            <v>Forecast</v>
          </cell>
        </row>
        <row r="1312">
          <cell r="B1312" t="str">
            <v>NHAC</v>
          </cell>
          <cell r="C1312">
            <v>1</v>
          </cell>
          <cell r="D1312">
            <v>18</v>
          </cell>
          <cell r="E1312" t="str">
            <v>NHAC - Sea</v>
          </cell>
          <cell r="F1312" t="str">
            <v>SGN</v>
          </cell>
          <cell r="G1312" t="str">
            <v>Forecast</v>
          </cell>
        </row>
        <row r="1313">
          <cell r="B1313" t="str">
            <v>OFWO</v>
          </cell>
          <cell r="C1313">
            <v>3</v>
          </cell>
          <cell r="D1313">
            <v>18</v>
          </cell>
          <cell r="E1313" t="str">
            <v>OFWO - Sea</v>
          </cell>
          <cell r="F1313" t="str">
            <v>SGN</v>
          </cell>
          <cell r="G1313" t="str">
            <v>Forecast</v>
          </cell>
        </row>
        <row r="1314">
          <cell r="B1314" t="str">
            <v>OUTDOR</v>
          </cell>
          <cell r="C1314">
            <v>1</v>
          </cell>
          <cell r="D1314">
            <v>18</v>
          </cell>
          <cell r="E1314" t="str">
            <v>OUTDOR - Air</v>
          </cell>
          <cell r="F1314" t="str">
            <v>SGN</v>
          </cell>
          <cell r="G1314" t="str">
            <v>Forecast</v>
          </cell>
        </row>
        <row r="1315">
          <cell r="B1315" t="str">
            <v>OUTDOR</v>
          </cell>
          <cell r="C1315">
            <v>198</v>
          </cell>
          <cell r="D1315">
            <v>18</v>
          </cell>
          <cell r="E1315" t="str">
            <v>OUTDOR - Sea</v>
          </cell>
          <cell r="F1315" t="str">
            <v>SGN</v>
          </cell>
          <cell r="G1315" t="str">
            <v>Forecast</v>
          </cell>
        </row>
        <row r="1316">
          <cell r="B1316" t="str">
            <v>PACSUN</v>
          </cell>
          <cell r="C1316">
            <v>3</v>
          </cell>
          <cell r="D1316">
            <v>18</v>
          </cell>
          <cell r="E1316" t="str">
            <v>PACSUN - Sea</v>
          </cell>
          <cell r="F1316" t="str">
            <v>SGN</v>
          </cell>
          <cell r="G1316" t="str">
            <v>Forecast</v>
          </cell>
        </row>
        <row r="1317">
          <cell r="B1317" t="str">
            <v>PVHJA</v>
          </cell>
          <cell r="C1317">
            <v>1</v>
          </cell>
          <cell r="D1317">
            <v>18</v>
          </cell>
          <cell r="E1317" t="str">
            <v>PVHJA - Sea</v>
          </cell>
          <cell r="F1317" t="str">
            <v>SGN</v>
          </cell>
          <cell r="G1317" t="str">
            <v>Forecast</v>
          </cell>
        </row>
        <row r="1318">
          <cell r="B1318" t="str">
            <v>RH</v>
          </cell>
          <cell r="C1318">
            <v>0</v>
          </cell>
          <cell r="D1318">
            <v>18</v>
          </cell>
          <cell r="E1318" t="str">
            <v>RH - Air</v>
          </cell>
          <cell r="F1318" t="str">
            <v>SGN</v>
          </cell>
          <cell r="G1318" t="str">
            <v>Forecast</v>
          </cell>
        </row>
        <row r="1319">
          <cell r="B1319" t="str">
            <v>RH</v>
          </cell>
          <cell r="C1319">
            <v>146</v>
          </cell>
          <cell r="D1319">
            <v>18</v>
          </cell>
          <cell r="E1319" t="str">
            <v>RH - Sea</v>
          </cell>
          <cell r="F1319" t="str">
            <v>SGN</v>
          </cell>
          <cell r="G1319" t="str">
            <v>Forecast</v>
          </cell>
        </row>
        <row r="1320">
          <cell r="B1320" t="str">
            <v>SPENCR</v>
          </cell>
          <cell r="C1320">
            <v>2</v>
          </cell>
          <cell r="D1320">
            <v>18</v>
          </cell>
          <cell r="E1320" t="str">
            <v>SPENCR - Sea</v>
          </cell>
          <cell r="F1320" t="str">
            <v>SGN</v>
          </cell>
          <cell r="G1320" t="str">
            <v>Forecast</v>
          </cell>
        </row>
        <row r="1321">
          <cell r="B1321" t="str">
            <v>SPST</v>
          </cell>
          <cell r="C1321">
            <v>2</v>
          </cell>
          <cell r="D1321">
            <v>18</v>
          </cell>
          <cell r="E1321" t="str">
            <v>SPST - Sea</v>
          </cell>
          <cell r="F1321" t="str">
            <v>SGN</v>
          </cell>
          <cell r="G1321" t="str">
            <v>Forecast</v>
          </cell>
        </row>
        <row r="1322">
          <cell r="B1322" t="str">
            <v>SWOOSH</v>
          </cell>
          <cell r="C1322">
            <v>60</v>
          </cell>
          <cell r="D1322">
            <v>18</v>
          </cell>
          <cell r="E1322" t="str">
            <v>SWOOSH - Air</v>
          </cell>
          <cell r="F1322" t="str">
            <v>SGN</v>
          </cell>
          <cell r="G1322" t="str">
            <v>Forecast</v>
          </cell>
        </row>
        <row r="1323">
          <cell r="B1323" t="str">
            <v>SWOOSH</v>
          </cell>
          <cell r="C1323">
            <v>5665</v>
          </cell>
          <cell r="D1323">
            <v>18</v>
          </cell>
          <cell r="E1323" t="str">
            <v>SWOOSH - Sea</v>
          </cell>
          <cell r="F1323" t="str">
            <v>SGN</v>
          </cell>
          <cell r="G1323" t="str">
            <v>Forecast</v>
          </cell>
        </row>
        <row r="1324">
          <cell r="B1324" t="str">
            <v>THAS</v>
          </cell>
          <cell r="C1324">
            <v>3</v>
          </cell>
          <cell r="D1324">
            <v>18</v>
          </cell>
          <cell r="E1324" t="str">
            <v>THAS - Sea</v>
          </cell>
          <cell r="F1324" t="str">
            <v>SGN</v>
          </cell>
          <cell r="G1324" t="str">
            <v>Forecast</v>
          </cell>
        </row>
        <row r="1325">
          <cell r="B1325" t="str">
            <v>TKMAXX</v>
          </cell>
          <cell r="C1325">
            <v>26</v>
          </cell>
          <cell r="D1325">
            <v>18</v>
          </cell>
          <cell r="E1325" t="str">
            <v>TKMAXX - Sea</v>
          </cell>
          <cell r="F1325" t="str">
            <v>SGN</v>
          </cell>
          <cell r="G1325" t="str">
            <v>Forecast</v>
          </cell>
        </row>
        <row r="1326">
          <cell r="B1326" t="str">
            <v>TOMFTW</v>
          </cell>
          <cell r="C1326">
            <v>24</v>
          </cell>
          <cell r="D1326">
            <v>18</v>
          </cell>
          <cell r="E1326" t="str">
            <v>TOMFTW - Sea</v>
          </cell>
          <cell r="F1326" t="str">
            <v>SGN</v>
          </cell>
          <cell r="G1326" t="str">
            <v>Forecast</v>
          </cell>
        </row>
        <row r="1327">
          <cell r="B1327" t="str">
            <v>UAAIR</v>
          </cell>
          <cell r="C1327">
            <v>13</v>
          </cell>
          <cell r="D1327">
            <v>18</v>
          </cell>
          <cell r="E1327" t="str">
            <v>UAAIR - Air</v>
          </cell>
          <cell r="F1327" t="str">
            <v>SGN</v>
          </cell>
          <cell r="G1327" t="str">
            <v>Forecast</v>
          </cell>
        </row>
        <row r="1328">
          <cell r="B1328" t="str">
            <v>UADSHP</v>
          </cell>
          <cell r="C1328">
            <v>5</v>
          </cell>
          <cell r="D1328">
            <v>18</v>
          </cell>
          <cell r="E1328" t="str">
            <v>UADSHP - Sea</v>
          </cell>
          <cell r="F1328" t="str">
            <v>SGN</v>
          </cell>
          <cell r="G1328" t="str">
            <v>Forecast</v>
          </cell>
        </row>
        <row r="1329">
          <cell r="B1329" t="str">
            <v>UAWEN</v>
          </cell>
          <cell r="C1329">
            <v>32</v>
          </cell>
          <cell r="D1329">
            <v>18</v>
          </cell>
          <cell r="E1329" t="str">
            <v>UAWEN - Sea</v>
          </cell>
          <cell r="F1329" t="str">
            <v>SGN</v>
          </cell>
          <cell r="G1329" t="str">
            <v>Forecast</v>
          </cell>
        </row>
        <row r="1330">
          <cell r="B1330" t="str">
            <v>URBAN</v>
          </cell>
          <cell r="C1330">
            <v>16</v>
          </cell>
          <cell r="D1330">
            <v>18</v>
          </cell>
          <cell r="E1330" t="str">
            <v>URBAN - Sea</v>
          </cell>
          <cell r="F1330" t="str">
            <v>SGN</v>
          </cell>
          <cell r="G1330" t="str">
            <v>Forecast</v>
          </cell>
        </row>
        <row r="1331">
          <cell r="B1331" t="str">
            <v>WARAS</v>
          </cell>
          <cell r="C1331">
            <v>1</v>
          </cell>
          <cell r="D1331">
            <v>18</v>
          </cell>
          <cell r="E1331" t="str">
            <v>WARAS - Sea</v>
          </cell>
          <cell r="F1331" t="str">
            <v>SGN</v>
          </cell>
          <cell r="G1331" t="str">
            <v>Forecast</v>
          </cell>
        </row>
        <row r="1332">
          <cell r="B1332" t="str">
            <v>WARMEX</v>
          </cell>
          <cell r="C1332">
            <v>4</v>
          </cell>
          <cell r="D1332">
            <v>18</v>
          </cell>
          <cell r="E1332" t="str">
            <v>WARMEX - Sea</v>
          </cell>
          <cell r="F1332" t="str">
            <v>SGN</v>
          </cell>
          <cell r="G1332" t="str">
            <v>Forecast</v>
          </cell>
        </row>
        <row r="1333">
          <cell r="B1333" t="str">
            <v>X47BL</v>
          </cell>
          <cell r="C1333">
            <v>0</v>
          </cell>
          <cell r="D1333">
            <v>18</v>
          </cell>
          <cell r="E1333" t="str">
            <v>X47BL - Sea</v>
          </cell>
          <cell r="F1333" t="str">
            <v>SGN</v>
          </cell>
          <cell r="G1333" t="str">
            <v>Forecast</v>
          </cell>
        </row>
        <row r="1334">
          <cell r="B1334" t="str">
            <v>XATPE</v>
          </cell>
          <cell r="C1334">
            <v>0</v>
          </cell>
          <cell r="D1334">
            <v>18</v>
          </cell>
          <cell r="E1334" t="str">
            <v>XATPE - Sea</v>
          </cell>
          <cell r="F1334" t="str">
            <v>SGN</v>
          </cell>
          <cell r="G1334" t="str">
            <v>Forecast</v>
          </cell>
        </row>
        <row r="1335">
          <cell r="B1335" t="str">
            <v>XCALM</v>
          </cell>
          <cell r="C1335">
            <v>1</v>
          </cell>
          <cell r="D1335">
            <v>18</v>
          </cell>
          <cell r="E1335" t="str">
            <v>XCALM - Sea</v>
          </cell>
          <cell r="F1335" t="str">
            <v>SGN</v>
          </cell>
          <cell r="G1335" t="str">
            <v>Forecast</v>
          </cell>
        </row>
        <row r="1336">
          <cell r="B1336" t="str">
            <v>XDOIT</v>
          </cell>
          <cell r="C1336">
            <v>1</v>
          </cell>
          <cell r="D1336">
            <v>18</v>
          </cell>
          <cell r="E1336" t="str">
            <v>XDOIT - Sea</v>
          </cell>
          <cell r="F1336" t="str">
            <v>SGN</v>
          </cell>
          <cell r="G1336" t="str">
            <v>Forecast</v>
          </cell>
        </row>
        <row r="1337">
          <cell r="B1337" t="str">
            <v>XGPWH</v>
          </cell>
          <cell r="C1337">
            <v>2</v>
          </cell>
          <cell r="D1337">
            <v>18</v>
          </cell>
          <cell r="E1337" t="str">
            <v>XGPWH - Sea</v>
          </cell>
          <cell r="F1337" t="str">
            <v>SGN</v>
          </cell>
          <cell r="G1337" t="str">
            <v>Forecast</v>
          </cell>
        </row>
        <row r="1338">
          <cell r="B1338" t="str">
            <v>XKEENI</v>
          </cell>
          <cell r="C1338">
            <v>0</v>
          </cell>
          <cell r="D1338">
            <v>18</v>
          </cell>
          <cell r="E1338" t="str">
            <v>XKEENI - Sea</v>
          </cell>
          <cell r="F1338" t="str">
            <v>SGN</v>
          </cell>
          <cell r="G1338" t="str">
            <v>Forecast</v>
          </cell>
        </row>
        <row r="1339">
          <cell r="B1339" t="str">
            <v>XWASO</v>
          </cell>
          <cell r="C1339">
            <v>3</v>
          </cell>
          <cell r="D1339">
            <v>18</v>
          </cell>
          <cell r="E1339" t="str">
            <v>XWASO - Sea</v>
          </cell>
          <cell r="F1339" t="str">
            <v>SGN</v>
          </cell>
          <cell r="G1339" t="str">
            <v>Forecast</v>
          </cell>
        </row>
        <row r="1340">
          <cell r="B1340" t="str">
            <v>AEBV</v>
          </cell>
          <cell r="C1340">
            <v>56</v>
          </cell>
          <cell r="D1340">
            <v>19</v>
          </cell>
          <cell r="E1340" t="str">
            <v>AEBV - Sea</v>
          </cell>
          <cell r="F1340" t="str">
            <v>SGN</v>
          </cell>
          <cell r="G1340" t="str">
            <v>Forecast</v>
          </cell>
        </row>
        <row r="1341">
          <cell r="B1341" t="str">
            <v>AEO</v>
          </cell>
          <cell r="C1341">
            <v>0</v>
          </cell>
          <cell r="D1341">
            <v>19</v>
          </cell>
          <cell r="E1341" t="str">
            <v>AEO - Air</v>
          </cell>
          <cell r="F1341" t="str">
            <v>SGN</v>
          </cell>
          <cell r="G1341" t="str">
            <v>Forecast</v>
          </cell>
        </row>
        <row r="1342">
          <cell r="B1342" t="str">
            <v>AEO</v>
          </cell>
          <cell r="C1342">
            <v>327</v>
          </cell>
          <cell r="D1342">
            <v>19</v>
          </cell>
          <cell r="E1342" t="str">
            <v>AEO - Sea</v>
          </cell>
          <cell r="F1342" t="str">
            <v>SGN</v>
          </cell>
          <cell r="G1342" t="str">
            <v>Forecast</v>
          </cell>
        </row>
        <row r="1343">
          <cell r="B1343" t="str">
            <v>AEOMIX</v>
          </cell>
          <cell r="C1343">
            <v>316</v>
          </cell>
          <cell r="D1343">
            <v>19</v>
          </cell>
          <cell r="E1343" t="str">
            <v>AEOMIX - Sea</v>
          </cell>
          <cell r="F1343" t="str">
            <v>SGN</v>
          </cell>
          <cell r="G1343" t="str">
            <v>Forecast</v>
          </cell>
        </row>
        <row r="1344">
          <cell r="B1344" t="str">
            <v>ANNINC</v>
          </cell>
          <cell r="C1344">
            <v>4</v>
          </cell>
          <cell r="D1344">
            <v>19</v>
          </cell>
          <cell r="E1344" t="str">
            <v>ANNINC - Sea</v>
          </cell>
          <cell r="F1344" t="str">
            <v>SGN</v>
          </cell>
          <cell r="G1344" t="str">
            <v>Forecast</v>
          </cell>
        </row>
        <row r="1345">
          <cell r="B1345" t="str">
            <v>ARMOUR</v>
          </cell>
          <cell r="C1345">
            <v>131</v>
          </cell>
          <cell r="D1345">
            <v>19</v>
          </cell>
          <cell r="E1345" t="str">
            <v>ARMOUR - Sea</v>
          </cell>
          <cell r="F1345" t="str">
            <v>SGN</v>
          </cell>
          <cell r="G1345" t="str">
            <v>Forecast</v>
          </cell>
        </row>
        <row r="1346">
          <cell r="B1346" t="str">
            <v>ATC</v>
          </cell>
          <cell r="C1346">
            <v>0</v>
          </cell>
          <cell r="D1346">
            <v>19</v>
          </cell>
          <cell r="E1346" t="str">
            <v>ATC - Air</v>
          </cell>
          <cell r="F1346" t="str">
            <v>SGN</v>
          </cell>
          <cell r="G1346" t="str">
            <v>Forecast</v>
          </cell>
        </row>
        <row r="1347">
          <cell r="B1347" t="str">
            <v>ATC</v>
          </cell>
          <cell r="C1347">
            <v>22</v>
          </cell>
          <cell r="D1347">
            <v>19</v>
          </cell>
          <cell r="E1347" t="str">
            <v>ATC - Sea</v>
          </cell>
          <cell r="F1347" t="str">
            <v>SGN</v>
          </cell>
          <cell r="G1347" t="str">
            <v>Forecast</v>
          </cell>
        </row>
        <row r="1348">
          <cell r="B1348" t="str">
            <v>ATS</v>
          </cell>
          <cell r="C1348">
            <v>1</v>
          </cell>
          <cell r="D1348">
            <v>19</v>
          </cell>
          <cell r="E1348" t="str">
            <v>ATS - Sea</v>
          </cell>
          <cell r="F1348" t="str">
            <v>SGN</v>
          </cell>
          <cell r="G1348" t="str">
            <v>Forecast</v>
          </cell>
        </row>
        <row r="1349">
          <cell r="B1349" t="str">
            <v>BEUAVE</v>
          </cell>
          <cell r="C1349">
            <v>5</v>
          </cell>
          <cell r="D1349">
            <v>19</v>
          </cell>
          <cell r="E1349" t="str">
            <v>BEUAVE - Sea</v>
          </cell>
          <cell r="F1349" t="str">
            <v>SGN</v>
          </cell>
          <cell r="G1349" t="str">
            <v>Forecast</v>
          </cell>
        </row>
        <row r="1350">
          <cell r="B1350" t="str">
            <v>BOSE</v>
          </cell>
          <cell r="C1350">
            <v>3</v>
          </cell>
          <cell r="D1350">
            <v>19</v>
          </cell>
          <cell r="E1350" t="str">
            <v>BOSE - Sea</v>
          </cell>
          <cell r="F1350" t="str">
            <v>SGN</v>
          </cell>
          <cell r="G1350" t="str">
            <v>Forecast</v>
          </cell>
        </row>
        <row r="1351">
          <cell r="B1351" t="str">
            <v>BPSHCA</v>
          </cell>
          <cell r="C1351">
            <v>0</v>
          </cell>
          <cell r="D1351">
            <v>19</v>
          </cell>
          <cell r="E1351" t="str">
            <v>BPSHCA - Sea</v>
          </cell>
          <cell r="F1351" t="str">
            <v>SGN</v>
          </cell>
          <cell r="G1351" t="str">
            <v>Forecast</v>
          </cell>
        </row>
        <row r="1352">
          <cell r="B1352" t="str">
            <v>CKACEU</v>
          </cell>
          <cell r="C1352">
            <v>2</v>
          </cell>
          <cell r="D1352">
            <v>19</v>
          </cell>
          <cell r="E1352" t="str">
            <v>CKACEU - Sea</v>
          </cell>
          <cell r="F1352" t="str">
            <v>SGN</v>
          </cell>
          <cell r="G1352" t="str">
            <v>Forecast</v>
          </cell>
        </row>
        <row r="1353">
          <cell r="B1353" t="str">
            <v>CKRTEU</v>
          </cell>
          <cell r="C1353">
            <v>9</v>
          </cell>
          <cell r="D1353">
            <v>19</v>
          </cell>
          <cell r="E1353" t="str">
            <v>CKRTEU - Sea</v>
          </cell>
          <cell r="F1353" t="str">
            <v>SGN</v>
          </cell>
          <cell r="G1353" t="str">
            <v>Forecast</v>
          </cell>
        </row>
        <row r="1354">
          <cell r="B1354" t="str">
            <v>CKSWEU</v>
          </cell>
          <cell r="C1354">
            <v>2</v>
          </cell>
          <cell r="D1354">
            <v>19</v>
          </cell>
          <cell r="E1354" t="str">
            <v>CKSWEU - Sea</v>
          </cell>
          <cell r="F1354" t="str">
            <v>SGN</v>
          </cell>
          <cell r="G1354" t="str">
            <v>Forecast</v>
          </cell>
        </row>
        <row r="1355">
          <cell r="B1355" t="str">
            <v>COLE</v>
          </cell>
          <cell r="C1355">
            <v>0</v>
          </cell>
          <cell r="D1355">
            <v>19</v>
          </cell>
          <cell r="E1355" t="str">
            <v>COLE - Sea</v>
          </cell>
          <cell r="F1355" t="str">
            <v>SGN</v>
          </cell>
          <cell r="G1355" t="str">
            <v>Forecast</v>
          </cell>
        </row>
        <row r="1356">
          <cell r="B1356" t="str">
            <v>CONVRS</v>
          </cell>
          <cell r="C1356">
            <v>28</v>
          </cell>
          <cell r="D1356">
            <v>19</v>
          </cell>
          <cell r="E1356" t="str">
            <v>CONVRS - Sea</v>
          </cell>
          <cell r="F1356" t="str">
            <v>SGN</v>
          </cell>
          <cell r="G1356" t="str">
            <v>Forecast</v>
          </cell>
        </row>
        <row r="1357">
          <cell r="B1357" t="str">
            <v>DEICH</v>
          </cell>
          <cell r="C1357">
            <v>9</v>
          </cell>
          <cell r="D1357">
            <v>19</v>
          </cell>
          <cell r="E1357" t="str">
            <v>DEICH - Sea</v>
          </cell>
          <cell r="F1357" t="str">
            <v>SGN</v>
          </cell>
          <cell r="G1357" t="str">
            <v>Forecast</v>
          </cell>
        </row>
        <row r="1358">
          <cell r="B1358" t="str">
            <v>DICKS</v>
          </cell>
          <cell r="C1358">
            <v>0</v>
          </cell>
          <cell r="D1358">
            <v>19</v>
          </cell>
          <cell r="E1358" t="str">
            <v>DICKS - Air</v>
          </cell>
          <cell r="F1358" t="str">
            <v>SGN</v>
          </cell>
          <cell r="G1358" t="str">
            <v>Forecast</v>
          </cell>
        </row>
        <row r="1359">
          <cell r="B1359" t="str">
            <v>DICKS</v>
          </cell>
          <cell r="C1359">
            <v>7</v>
          </cell>
          <cell r="D1359">
            <v>19</v>
          </cell>
          <cell r="E1359" t="str">
            <v>DICKS - Sea</v>
          </cell>
          <cell r="F1359" t="str">
            <v>SGN</v>
          </cell>
          <cell r="G1359" t="str">
            <v>Forecast</v>
          </cell>
        </row>
        <row r="1360">
          <cell r="B1360" t="str">
            <v>EDDIEB</v>
          </cell>
          <cell r="C1360">
            <v>1</v>
          </cell>
          <cell r="D1360">
            <v>19</v>
          </cell>
          <cell r="E1360" t="str">
            <v>EDDIEB - Air</v>
          </cell>
          <cell r="F1360" t="str">
            <v>SGN</v>
          </cell>
          <cell r="G1360" t="str">
            <v>Forecast</v>
          </cell>
        </row>
        <row r="1361">
          <cell r="B1361" t="str">
            <v>EDDIEB</v>
          </cell>
          <cell r="C1361">
            <v>14</v>
          </cell>
          <cell r="D1361">
            <v>19</v>
          </cell>
          <cell r="E1361" t="str">
            <v>EDDIEB - Sea</v>
          </cell>
          <cell r="F1361" t="str">
            <v>SGN</v>
          </cell>
          <cell r="G1361" t="str">
            <v>Forecast</v>
          </cell>
        </row>
        <row r="1362">
          <cell r="B1362" t="str">
            <v>EXPRES</v>
          </cell>
          <cell r="C1362">
            <v>40</v>
          </cell>
          <cell r="D1362">
            <v>19</v>
          </cell>
          <cell r="E1362" t="str">
            <v>EXPRES - Sea</v>
          </cell>
          <cell r="F1362" t="str">
            <v>SGN</v>
          </cell>
          <cell r="G1362" t="str">
            <v>Forecast</v>
          </cell>
        </row>
        <row r="1363">
          <cell r="B1363" t="str">
            <v>GAP</v>
          </cell>
          <cell r="C1363">
            <v>2</v>
          </cell>
          <cell r="D1363">
            <v>19</v>
          </cell>
          <cell r="E1363" t="str">
            <v>GAP - Air</v>
          </cell>
          <cell r="F1363" t="str">
            <v>SGN</v>
          </cell>
          <cell r="G1363" t="str">
            <v>Forecast</v>
          </cell>
        </row>
        <row r="1364">
          <cell r="B1364" t="str">
            <v>GAP</v>
          </cell>
          <cell r="C1364">
            <v>808</v>
          </cell>
          <cell r="D1364">
            <v>19</v>
          </cell>
          <cell r="E1364" t="str">
            <v>GAP - Sea</v>
          </cell>
          <cell r="F1364" t="str">
            <v>SGN</v>
          </cell>
          <cell r="G1364" t="str">
            <v>Forecast</v>
          </cell>
        </row>
        <row r="1365">
          <cell r="B1365" t="str">
            <v>GFSI</v>
          </cell>
          <cell r="C1365">
            <v>2</v>
          </cell>
          <cell r="D1365">
            <v>19</v>
          </cell>
          <cell r="E1365" t="str">
            <v>GFSI - Sea</v>
          </cell>
          <cell r="F1365" t="str">
            <v>SGN</v>
          </cell>
          <cell r="G1365" t="str">
            <v>Forecast</v>
          </cell>
        </row>
        <row r="1366">
          <cell r="B1366" t="str">
            <v>GORE</v>
          </cell>
          <cell r="C1366">
            <v>30</v>
          </cell>
          <cell r="D1366">
            <v>19</v>
          </cell>
          <cell r="E1366" t="str">
            <v>GORE - Sea</v>
          </cell>
          <cell r="F1366" t="str">
            <v>SGN</v>
          </cell>
          <cell r="G1366" t="str">
            <v>Forecast</v>
          </cell>
        </row>
        <row r="1367">
          <cell r="B1367" t="str">
            <v>GUITCN</v>
          </cell>
          <cell r="C1367">
            <v>8</v>
          </cell>
          <cell r="D1367">
            <v>19</v>
          </cell>
          <cell r="E1367" t="str">
            <v>GUITCN - Sea</v>
          </cell>
          <cell r="F1367" t="str">
            <v>SGN</v>
          </cell>
          <cell r="G1367" t="str">
            <v>Forecast</v>
          </cell>
        </row>
        <row r="1368">
          <cell r="B1368" t="str">
            <v>HAGGAR</v>
          </cell>
          <cell r="C1368">
            <v>15</v>
          </cell>
          <cell r="D1368">
            <v>19</v>
          </cell>
          <cell r="E1368" t="str">
            <v>HAGGAR - Sea</v>
          </cell>
          <cell r="F1368" t="str">
            <v>SGN</v>
          </cell>
          <cell r="G1368" t="str">
            <v>Forecast</v>
          </cell>
        </row>
        <row r="1369">
          <cell r="B1369" t="str">
            <v>HORBAC</v>
          </cell>
          <cell r="C1369">
            <v>10</v>
          </cell>
          <cell r="D1369">
            <v>19</v>
          </cell>
          <cell r="E1369" t="str">
            <v>HORBAC - Sea</v>
          </cell>
          <cell r="F1369" t="str">
            <v>SGN</v>
          </cell>
          <cell r="G1369" t="str">
            <v>Forecast</v>
          </cell>
        </row>
        <row r="1370">
          <cell r="B1370" t="str">
            <v>IMAGE</v>
          </cell>
          <cell r="C1370">
            <v>7</v>
          </cell>
          <cell r="D1370">
            <v>19</v>
          </cell>
          <cell r="E1370" t="str">
            <v>IMAGE - Sea</v>
          </cell>
          <cell r="F1370" t="str">
            <v>SGN</v>
          </cell>
          <cell r="G1370" t="str">
            <v>Forecast</v>
          </cell>
        </row>
        <row r="1371">
          <cell r="B1371" t="str">
            <v>JCREW</v>
          </cell>
          <cell r="C1371">
            <v>10</v>
          </cell>
          <cell r="D1371">
            <v>19</v>
          </cell>
          <cell r="E1371" t="str">
            <v>JCREW - Air</v>
          </cell>
          <cell r="F1371" t="str">
            <v>SGN</v>
          </cell>
          <cell r="G1371" t="str">
            <v>Forecast</v>
          </cell>
        </row>
        <row r="1372">
          <cell r="B1372" t="str">
            <v>JCREW</v>
          </cell>
          <cell r="C1372">
            <v>9</v>
          </cell>
          <cell r="D1372">
            <v>19</v>
          </cell>
          <cell r="E1372" t="str">
            <v>JCREW - Sea</v>
          </cell>
          <cell r="F1372" t="str">
            <v>SGN</v>
          </cell>
          <cell r="G1372" t="str">
            <v>Forecast</v>
          </cell>
        </row>
        <row r="1373">
          <cell r="B1373" t="str">
            <v>KMRTFM</v>
          </cell>
          <cell r="C1373">
            <v>19</v>
          </cell>
          <cell r="D1373">
            <v>19</v>
          </cell>
          <cell r="E1373" t="str">
            <v>KMRTFM - Sea</v>
          </cell>
          <cell r="F1373" t="str">
            <v>SGN</v>
          </cell>
          <cell r="G1373" t="str">
            <v>Forecast</v>
          </cell>
        </row>
        <row r="1374">
          <cell r="B1374" t="str">
            <v>MAST</v>
          </cell>
          <cell r="C1374">
            <v>191</v>
          </cell>
          <cell r="D1374">
            <v>19</v>
          </cell>
          <cell r="E1374" t="str">
            <v>MAST - Sea</v>
          </cell>
          <cell r="F1374" t="str">
            <v>SGN</v>
          </cell>
          <cell r="G1374" t="str">
            <v>Forecast</v>
          </cell>
        </row>
        <row r="1375">
          <cell r="B1375" t="str">
            <v>MUFREN</v>
          </cell>
          <cell r="C1375">
            <v>1</v>
          </cell>
          <cell r="D1375">
            <v>19</v>
          </cell>
          <cell r="E1375" t="str">
            <v>MUFREN - Sea</v>
          </cell>
          <cell r="F1375" t="str">
            <v>SGN</v>
          </cell>
          <cell r="G1375" t="str">
            <v>Forecast</v>
          </cell>
        </row>
        <row r="1376">
          <cell r="B1376" t="str">
            <v>NBAL</v>
          </cell>
          <cell r="C1376">
            <v>1</v>
          </cell>
          <cell r="D1376">
            <v>19</v>
          </cell>
          <cell r="E1376" t="str">
            <v>NBAL - Air</v>
          </cell>
          <cell r="F1376" t="str">
            <v>SGN</v>
          </cell>
          <cell r="G1376" t="str">
            <v>Forecast</v>
          </cell>
        </row>
        <row r="1377">
          <cell r="B1377" t="str">
            <v>NBAL</v>
          </cell>
          <cell r="C1377">
            <v>117</v>
          </cell>
          <cell r="D1377">
            <v>19</v>
          </cell>
          <cell r="E1377" t="str">
            <v>NBAL - Sea</v>
          </cell>
          <cell r="F1377" t="str">
            <v>SGN</v>
          </cell>
          <cell r="G1377" t="str">
            <v>Forecast</v>
          </cell>
        </row>
        <row r="1378">
          <cell r="B1378" t="str">
            <v>NBC</v>
          </cell>
          <cell r="C1378">
            <v>59</v>
          </cell>
          <cell r="D1378">
            <v>19</v>
          </cell>
          <cell r="E1378" t="str">
            <v>NBC - Sea</v>
          </cell>
          <cell r="F1378" t="str">
            <v>SGN</v>
          </cell>
          <cell r="G1378" t="str">
            <v>Forecast</v>
          </cell>
        </row>
        <row r="1379">
          <cell r="B1379" t="str">
            <v>NBMY</v>
          </cell>
          <cell r="C1379">
            <v>1</v>
          </cell>
          <cell r="D1379">
            <v>19</v>
          </cell>
          <cell r="E1379" t="str">
            <v>NBMY - Sea</v>
          </cell>
          <cell r="F1379" t="str">
            <v>SGN</v>
          </cell>
          <cell r="G1379" t="str">
            <v>Forecast</v>
          </cell>
        </row>
        <row r="1380">
          <cell r="B1380" t="str">
            <v>NHAC</v>
          </cell>
          <cell r="C1380">
            <v>3</v>
          </cell>
          <cell r="D1380">
            <v>19</v>
          </cell>
          <cell r="E1380" t="str">
            <v>NHAC - Sea</v>
          </cell>
          <cell r="F1380" t="str">
            <v>SGN</v>
          </cell>
          <cell r="G1380" t="str">
            <v>Forecast</v>
          </cell>
        </row>
        <row r="1381">
          <cell r="B1381" t="str">
            <v>OFWO</v>
          </cell>
          <cell r="C1381">
            <v>7</v>
          </cell>
          <cell r="D1381">
            <v>19</v>
          </cell>
          <cell r="E1381" t="str">
            <v>OFWO - Sea</v>
          </cell>
          <cell r="F1381" t="str">
            <v>SGN</v>
          </cell>
          <cell r="G1381" t="str">
            <v>Forecast</v>
          </cell>
        </row>
        <row r="1382">
          <cell r="B1382" t="str">
            <v>OUTDOR</v>
          </cell>
          <cell r="C1382">
            <v>0</v>
          </cell>
          <cell r="D1382">
            <v>19</v>
          </cell>
          <cell r="E1382" t="str">
            <v>OUTDOR - Air</v>
          </cell>
          <cell r="F1382" t="str">
            <v>SGN</v>
          </cell>
          <cell r="G1382" t="str">
            <v>Forecast</v>
          </cell>
        </row>
        <row r="1383">
          <cell r="B1383" t="str">
            <v>OUTDOR</v>
          </cell>
          <cell r="C1383">
            <v>372</v>
          </cell>
          <cell r="D1383">
            <v>19</v>
          </cell>
          <cell r="E1383" t="str">
            <v>OUTDOR - Sea</v>
          </cell>
          <cell r="F1383" t="str">
            <v>SGN</v>
          </cell>
          <cell r="G1383" t="str">
            <v>Forecast</v>
          </cell>
        </row>
        <row r="1384">
          <cell r="B1384" t="str">
            <v>PACSUN</v>
          </cell>
          <cell r="C1384">
            <v>3</v>
          </cell>
          <cell r="D1384">
            <v>19</v>
          </cell>
          <cell r="E1384" t="str">
            <v>PACSUN - Sea</v>
          </cell>
          <cell r="F1384" t="str">
            <v>SGN</v>
          </cell>
          <cell r="G1384" t="str">
            <v>Forecast</v>
          </cell>
        </row>
        <row r="1385">
          <cell r="B1385" t="str">
            <v>PESPO</v>
          </cell>
          <cell r="C1385">
            <v>1</v>
          </cell>
          <cell r="D1385">
            <v>19</v>
          </cell>
          <cell r="E1385" t="str">
            <v>PESPO - Sea</v>
          </cell>
          <cell r="F1385" t="str">
            <v>SGN</v>
          </cell>
          <cell r="G1385" t="str">
            <v>Forecast</v>
          </cell>
        </row>
        <row r="1386">
          <cell r="B1386" t="str">
            <v>PVHJA</v>
          </cell>
          <cell r="C1386">
            <v>1</v>
          </cell>
          <cell r="D1386">
            <v>19</v>
          </cell>
          <cell r="E1386" t="str">
            <v>PVHJA - Sea</v>
          </cell>
          <cell r="F1386" t="str">
            <v>SGN</v>
          </cell>
          <cell r="G1386" t="str">
            <v>Forecast</v>
          </cell>
        </row>
        <row r="1387">
          <cell r="B1387" t="str">
            <v>RH</v>
          </cell>
          <cell r="C1387">
            <v>171</v>
          </cell>
          <cell r="D1387">
            <v>19</v>
          </cell>
          <cell r="E1387" t="str">
            <v>RH - Sea</v>
          </cell>
          <cell r="F1387" t="str">
            <v>SGN</v>
          </cell>
          <cell r="G1387" t="str">
            <v>Forecast</v>
          </cell>
        </row>
        <row r="1388">
          <cell r="B1388" t="str">
            <v>RIPC</v>
          </cell>
          <cell r="C1388">
            <v>1</v>
          </cell>
          <cell r="D1388">
            <v>19</v>
          </cell>
          <cell r="E1388" t="str">
            <v>RIPC - Sea</v>
          </cell>
          <cell r="F1388" t="str">
            <v>SGN</v>
          </cell>
          <cell r="G1388" t="str">
            <v>Forecast</v>
          </cell>
        </row>
        <row r="1389">
          <cell r="B1389" t="str">
            <v>SPST</v>
          </cell>
          <cell r="C1389">
            <v>6</v>
          </cell>
          <cell r="D1389">
            <v>19</v>
          </cell>
          <cell r="E1389" t="str">
            <v>SPST - Sea</v>
          </cell>
          <cell r="F1389" t="str">
            <v>SGN</v>
          </cell>
          <cell r="G1389" t="str">
            <v>Forecast</v>
          </cell>
        </row>
        <row r="1390">
          <cell r="B1390" t="str">
            <v>SWOOSH</v>
          </cell>
          <cell r="C1390">
            <v>44</v>
          </cell>
          <cell r="D1390">
            <v>19</v>
          </cell>
          <cell r="E1390" t="str">
            <v>SWOOSH - Air</v>
          </cell>
          <cell r="F1390" t="str">
            <v>SGN</v>
          </cell>
          <cell r="G1390" t="str">
            <v>Forecast</v>
          </cell>
        </row>
        <row r="1391">
          <cell r="B1391" t="str">
            <v>SWOOSH</v>
          </cell>
          <cell r="C1391">
            <v>3678</v>
          </cell>
          <cell r="D1391">
            <v>19</v>
          </cell>
          <cell r="E1391" t="str">
            <v>SWOOSH - Sea</v>
          </cell>
          <cell r="F1391" t="str">
            <v>SGN</v>
          </cell>
          <cell r="G1391" t="str">
            <v>Forecast</v>
          </cell>
        </row>
        <row r="1392">
          <cell r="B1392" t="str">
            <v>THAS</v>
          </cell>
          <cell r="C1392">
            <v>4</v>
          </cell>
          <cell r="D1392">
            <v>19</v>
          </cell>
          <cell r="E1392" t="str">
            <v>THAS - Sea</v>
          </cell>
          <cell r="F1392" t="str">
            <v>SGN</v>
          </cell>
          <cell r="G1392" t="str">
            <v>Forecast</v>
          </cell>
        </row>
        <row r="1393">
          <cell r="B1393" t="str">
            <v>TKMAXX</v>
          </cell>
          <cell r="C1393">
            <v>58</v>
          </cell>
          <cell r="D1393">
            <v>19</v>
          </cell>
          <cell r="E1393" t="str">
            <v>TKMAXX - Sea</v>
          </cell>
          <cell r="F1393" t="str">
            <v>SGN</v>
          </cell>
          <cell r="G1393" t="str">
            <v>Forecast</v>
          </cell>
        </row>
        <row r="1394">
          <cell r="B1394" t="str">
            <v>TOMFTW</v>
          </cell>
          <cell r="C1394">
            <v>35</v>
          </cell>
          <cell r="D1394">
            <v>19</v>
          </cell>
          <cell r="E1394" t="str">
            <v>TOMFTW - Sea</v>
          </cell>
          <cell r="F1394" t="str">
            <v>SGN</v>
          </cell>
          <cell r="G1394" t="str">
            <v>Forecast</v>
          </cell>
        </row>
        <row r="1395">
          <cell r="B1395" t="str">
            <v>TOMHAN</v>
          </cell>
          <cell r="C1395">
            <v>1</v>
          </cell>
          <cell r="D1395">
            <v>19</v>
          </cell>
          <cell r="E1395" t="str">
            <v>TOMHAN - Sea</v>
          </cell>
          <cell r="F1395" t="str">
            <v>SGN</v>
          </cell>
          <cell r="G1395" t="str">
            <v>Forecast</v>
          </cell>
        </row>
        <row r="1396">
          <cell r="B1396" t="str">
            <v>TOMJEU</v>
          </cell>
          <cell r="C1396">
            <v>4</v>
          </cell>
          <cell r="D1396">
            <v>19</v>
          </cell>
          <cell r="E1396" t="str">
            <v>TOMJEU - Sea</v>
          </cell>
          <cell r="F1396" t="str">
            <v>SGN</v>
          </cell>
          <cell r="G1396" t="str">
            <v>Forecast</v>
          </cell>
        </row>
        <row r="1397">
          <cell r="B1397" t="str">
            <v>TOMRTL</v>
          </cell>
          <cell r="C1397">
            <v>1</v>
          </cell>
          <cell r="D1397">
            <v>19</v>
          </cell>
          <cell r="E1397" t="str">
            <v>TOMRTL - Sea</v>
          </cell>
          <cell r="F1397" t="str">
            <v>SGN</v>
          </cell>
          <cell r="G1397" t="str">
            <v>Forecast</v>
          </cell>
        </row>
        <row r="1398">
          <cell r="B1398" t="str">
            <v>TOMSEU</v>
          </cell>
          <cell r="C1398">
            <v>2</v>
          </cell>
          <cell r="D1398">
            <v>19</v>
          </cell>
          <cell r="E1398" t="str">
            <v>TOMSEU - Sea</v>
          </cell>
          <cell r="F1398" t="str">
            <v>SGN</v>
          </cell>
          <cell r="G1398" t="str">
            <v>Forecast</v>
          </cell>
        </row>
        <row r="1399">
          <cell r="B1399" t="str">
            <v>UAAIR</v>
          </cell>
          <cell r="C1399">
            <v>17</v>
          </cell>
          <cell r="D1399">
            <v>19</v>
          </cell>
          <cell r="E1399" t="str">
            <v>UAAIR - Air</v>
          </cell>
          <cell r="F1399" t="str">
            <v>SGN</v>
          </cell>
          <cell r="G1399" t="str">
            <v>Forecast</v>
          </cell>
        </row>
        <row r="1400">
          <cell r="B1400" t="str">
            <v>UADSHP</v>
          </cell>
          <cell r="C1400">
            <v>4</v>
          </cell>
          <cell r="D1400">
            <v>19</v>
          </cell>
          <cell r="E1400" t="str">
            <v>UADSHP - Sea</v>
          </cell>
          <cell r="F1400" t="str">
            <v>SGN</v>
          </cell>
          <cell r="G1400" t="str">
            <v>Forecast</v>
          </cell>
        </row>
        <row r="1401">
          <cell r="B1401" t="str">
            <v>UAWEN</v>
          </cell>
          <cell r="C1401">
            <v>74</v>
          </cell>
          <cell r="D1401">
            <v>19</v>
          </cell>
          <cell r="E1401" t="str">
            <v>UAWEN - Sea</v>
          </cell>
          <cell r="F1401" t="str">
            <v>SGN</v>
          </cell>
          <cell r="G1401" t="str">
            <v>Forecast</v>
          </cell>
        </row>
        <row r="1402">
          <cell r="B1402" t="str">
            <v>URBAN</v>
          </cell>
          <cell r="C1402">
            <v>44</v>
          </cell>
          <cell r="D1402">
            <v>19</v>
          </cell>
          <cell r="E1402" t="str">
            <v>URBAN - Sea</v>
          </cell>
          <cell r="F1402" t="str">
            <v>SGN</v>
          </cell>
          <cell r="G1402" t="str">
            <v>Forecast</v>
          </cell>
        </row>
        <row r="1403">
          <cell r="B1403" t="str">
            <v>WARAS</v>
          </cell>
          <cell r="C1403">
            <v>6</v>
          </cell>
          <cell r="D1403">
            <v>19</v>
          </cell>
          <cell r="E1403" t="str">
            <v>WARAS - Sea</v>
          </cell>
          <cell r="F1403" t="str">
            <v>SGN</v>
          </cell>
          <cell r="G1403" t="str">
            <v>Forecast</v>
          </cell>
        </row>
        <row r="1404">
          <cell r="B1404" t="str">
            <v>WYNBRG</v>
          </cell>
          <cell r="C1404">
            <v>2</v>
          </cell>
          <cell r="D1404">
            <v>19</v>
          </cell>
          <cell r="E1404" t="str">
            <v>WYNBRG - Sea</v>
          </cell>
          <cell r="F1404" t="str">
            <v>SGN</v>
          </cell>
          <cell r="G1404" t="str">
            <v>Forecast</v>
          </cell>
        </row>
        <row r="1405">
          <cell r="B1405" t="str">
            <v>XCALM</v>
          </cell>
          <cell r="C1405">
            <v>1</v>
          </cell>
          <cell r="D1405">
            <v>19</v>
          </cell>
          <cell r="E1405" t="str">
            <v>XCALM - Sea</v>
          </cell>
          <cell r="F1405" t="str">
            <v>SGN</v>
          </cell>
          <cell r="G1405" t="str">
            <v>Forecast</v>
          </cell>
        </row>
        <row r="1406">
          <cell r="B1406" t="str">
            <v>XWASO</v>
          </cell>
          <cell r="C1406">
            <v>0</v>
          </cell>
          <cell r="D1406">
            <v>19</v>
          </cell>
          <cell r="E1406" t="str">
            <v>XWASO - Air</v>
          </cell>
          <cell r="F1406" t="str">
            <v>SGN</v>
          </cell>
          <cell r="G1406" t="str">
            <v>Forecast</v>
          </cell>
        </row>
        <row r="1407">
          <cell r="B1407" t="str">
            <v>XWASO</v>
          </cell>
          <cell r="C1407">
            <v>3</v>
          </cell>
          <cell r="D1407">
            <v>19</v>
          </cell>
          <cell r="E1407" t="str">
            <v>XWASO - Sea</v>
          </cell>
          <cell r="F1407" t="str">
            <v>SGN</v>
          </cell>
          <cell r="G1407" t="str">
            <v>Forecast</v>
          </cell>
        </row>
        <row r="1408">
          <cell r="B1408" t="str">
            <v>AAFZE</v>
          </cell>
          <cell r="C1408">
            <v>5</v>
          </cell>
          <cell r="D1408">
            <v>20</v>
          </cell>
          <cell r="E1408" t="str">
            <v>AAFZE - Sea</v>
          </cell>
          <cell r="F1408" t="str">
            <v>SGN</v>
          </cell>
          <cell r="G1408" t="str">
            <v>Forecast</v>
          </cell>
        </row>
        <row r="1409">
          <cell r="B1409" t="str">
            <v>AEBV</v>
          </cell>
          <cell r="C1409">
            <v>3</v>
          </cell>
          <cell r="D1409">
            <v>20</v>
          </cell>
          <cell r="E1409" t="str">
            <v>AEBV - Air</v>
          </cell>
          <cell r="F1409" t="str">
            <v>SGN</v>
          </cell>
          <cell r="G1409" t="str">
            <v>Forecast</v>
          </cell>
        </row>
        <row r="1410">
          <cell r="B1410" t="str">
            <v>AEBV</v>
          </cell>
          <cell r="C1410">
            <v>59</v>
          </cell>
          <cell r="D1410">
            <v>20</v>
          </cell>
          <cell r="E1410" t="str">
            <v>AEBV - Sea</v>
          </cell>
          <cell r="F1410" t="str">
            <v>SGN</v>
          </cell>
          <cell r="G1410" t="str">
            <v>Forecast</v>
          </cell>
        </row>
        <row r="1411">
          <cell r="B1411" t="str">
            <v>AEC</v>
          </cell>
          <cell r="C1411">
            <v>76</v>
          </cell>
          <cell r="D1411">
            <v>20</v>
          </cell>
          <cell r="E1411" t="str">
            <v>AEC - Sea</v>
          </cell>
          <cell r="F1411" t="str">
            <v>SGN</v>
          </cell>
          <cell r="G1411" t="str">
            <v>Forecast</v>
          </cell>
        </row>
        <row r="1412">
          <cell r="B1412" t="str">
            <v>AEO</v>
          </cell>
          <cell r="C1412">
            <v>136</v>
          </cell>
          <cell r="D1412">
            <v>20</v>
          </cell>
          <cell r="E1412" t="str">
            <v>AEO - Sea</v>
          </cell>
          <cell r="F1412" t="str">
            <v>SGN</v>
          </cell>
          <cell r="G1412" t="str">
            <v>Forecast</v>
          </cell>
        </row>
        <row r="1413">
          <cell r="B1413" t="str">
            <v>AEOMIX</v>
          </cell>
          <cell r="C1413">
            <v>49</v>
          </cell>
          <cell r="D1413">
            <v>20</v>
          </cell>
          <cell r="E1413" t="str">
            <v>AEOMIX - Sea</v>
          </cell>
          <cell r="F1413" t="str">
            <v>SGN</v>
          </cell>
          <cell r="G1413" t="str">
            <v>Forecast</v>
          </cell>
        </row>
        <row r="1414">
          <cell r="B1414" t="str">
            <v>ALLB</v>
          </cell>
          <cell r="C1414">
            <v>1</v>
          </cell>
          <cell r="D1414">
            <v>20</v>
          </cell>
          <cell r="E1414" t="str">
            <v>ALLB - Sea</v>
          </cell>
          <cell r="F1414" t="str">
            <v>SGN</v>
          </cell>
          <cell r="G1414" t="str">
            <v>Forecast</v>
          </cell>
        </row>
        <row r="1415">
          <cell r="B1415" t="str">
            <v>ANNINC</v>
          </cell>
          <cell r="C1415">
            <v>218</v>
          </cell>
          <cell r="D1415">
            <v>20</v>
          </cell>
          <cell r="E1415" t="str">
            <v>ANNINC - Sea</v>
          </cell>
          <cell r="F1415" t="str">
            <v>SGN</v>
          </cell>
          <cell r="G1415" t="str">
            <v>Forecast</v>
          </cell>
        </row>
        <row r="1416">
          <cell r="B1416" t="str">
            <v>ARMOUR</v>
          </cell>
          <cell r="C1416">
            <v>326</v>
          </cell>
          <cell r="D1416">
            <v>20</v>
          </cell>
          <cell r="E1416" t="str">
            <v>ARMOUR - Sea</v>
          </cell>
          <cell r="F1416" t="str">
            <v>SGN</v>
          </cell>
          <cell r="G1416" t="str">
            <v>Forecast</v>
          </cell>
        </row>
        <row r="1417">
          <cell r="B1417" t="str">
            <v>ATC</v>
          </cell>
          <cell r="C1417">
            <v>0</v>
          </cell>
          <cell r="D1417">
            <v>20</v>
          </cell>
          <cell r="E1417" t="str">
            <v>ATC - Air</v>
          </cell>
          <cell r="F1417" t="str">
            <v>SGN</v>
          </cell>
          <cell r="G1417" t="str">
            <v>Forecast</v>
          </cell>
        </row>
      </sheetData>
      <sheetData sheetId="6">
        <row r="5">
          <cell r="C5" t="str">
            <v>Update last week actual volume.</v>
          </cell>
          <cell r="D5" t="str">
            <v>Update weekly at the beginning of the week after.</v>
          </cell>
        </row>
        <row r="6">
          <cell r="B6" t="str">
            <v>RUN.Continue</v>
          </cell>
          <cell r="C6" t="str">
            <v>Picking what left from the Forecasting module and continue.</v>
          </cell>
          <cell r="D6" t="str">
            <v>Only using when the Forecasting crash.</v>
          </cell>
        </row>
      </sheetData>
      <sheetData sheetId="7">
        <row r="5">
          <cell r="C5" t="str">
            <v>SGN G2</v>
          </cell>
          <cell r="D5" t="str">
            <v>HPZ G3</v>
          </cell>
          <cell r="M5">
            <v>4</v>
          </cell>
          <cell r="S5" t="str">
            <v>OBI</v>
          </cell>
          <cell r="T5" t="str">
            <v>MARMAX</v>
          </cell>
          <cell r="U5" t="str">
            <v>UA</v>
          </cell>
          <cell r="AF5" t="str">
            <v>AEBPRO</v>
          </cell>
          <cell r="AG5" t="str">
            <v>AEBPRO - Air</v>
          </cell>
          <cell r="AH5" t="str">
            <v>AEBPRO - Sea</v>
          </cell>
          <cell r="AJ5" t="str">
            <v>AEBV - Air</v>
          </cell>
          <cell r="AM5" t="str">
            <v>AEBV - Sea</v>
          </cell>
        </row>
        <row r="6">
          <cell r="B6" t="str">
            <v>AEBV</v>
          </cell>
          <cell r="C6" t="str">
            <v>SGN G2</v>
          </cell>
          <cell r="D6" t="str">
            <v>HPZ G3</v>
          </cell>
          <cell r="M6">
            <v>5</v>
          </cell>
          <cell r="S6" t="str">
            <v>AEBV</v>
          </cell>
          <cell r="T6" t="str">
            <v>URBAN</v>
          </cell>
          <cell r="U6" t="str">
            <v>TOMEU</v>
          </cell>
          <cell r="AF6" t="str">
            <v>AEBV</v>
          </cell>
          <cell r="AG6" t="str">
            <v>AEBV - Air</v>
          </cell>
          <cell r="AH6" t="str">
            <v>AEBV - Sea</v>
          </cell>
          <cell r="AJ6" t="str">
            <v>AEBV - Sea</v>
          </cell>
          <cell r="AM6" t="str">
            <v>AEC - Air</v>
          </cell>
        </row>
        <row r="7">
          <cell r="B7" t="str">
            <v>AEC</v>
          </cell>
          <cell r="C7" t="str">
            <v>SGN G3</v>
          </cell>
          <cell r="D7" t="str">
            <v>HPZ G2</v>
          </cell>
          <cell r="M7">
            <v>6</v>
          </cell>
          <cell r="S7" t="str">
            <v>JCI</v>
          </cell>
          <cell r="U7" t="str">
            <v>DICKS</v>
          </cell>
          <cell r="AF7" t="str">
            <v>AEC</v>
          </cell>
          <cell r="AG7" t="str">
            <v>AEC - Air</v>
          </cell>
          <cell r="AH7" t="str">
            <v>AEC - Sea</v>
          </cell>
          <cell r="AJ7" t="str">
            <v>AEC - Air</v>
          </cell>
          <cell r="AM7" t="str">
            <v>AEC - Sea</v>
          </cell>
        </row>
        <row r="8">
          <cell r="B8" t="str">
            <v>AED</v>
          </cell>
          <cell r="D8" t="str">
            <v>HPZ G2</v>
          </cell>
          <cell r="G8" t="str">
            <v>service</v>
          </cell>
          <cell r="M8">
            <v>7</v>
          </cell>
          <cell r="S8" t="str">
            <v>DEICH</v>
          </cell>
          <cell r="U8" t="str">
            <v>HAGGAR</v>
          </cell>
          <cell r="AF8" t="str">
            <v>AED</v>
          </cell>
          <cell r="AG8" t="str">
            <v>AED - Air</v>
          </cell>
          <cell r="AH8" t="str">
            <v>AED - Sea</v>
          </cell>
          <cell r="AJ8" t="str">
            <v>AEC - Sea</v>
          </cell>
          <cell r="AM8" t="str">
            <v>AEO - Air</v>
          </cell>
        </row>
        <row r="9">
          <cell r="B9" t="str">
            <v>AEO</v>
          </cell>
          <cell r="C9" t="str">
            <v>SGN G3</v>
          </cell>
          <cell r="D9" t="str">
            <v>HPZ G2</v>
          </cell>
          <cell r="G9" t="str">
            <v>Air</v>
          </cell>
          <cell r="M9">
            <v>18</v>
          </cell>
          <cell r="S9" t="str">
            <v>HORBAC</v>
          </cell>
          <cell r="AF9" t="str">
            <v>AEO</v>
          </cell>
          <cell r="AG9" t="str">
            <v>AEO - Air</v>
          </cell>
          <cell r="AH9" t="str">
            <v>AEO - Sea</v>
          </cell>
          <cell r="AJ9" t="str">
            <v>AEO - Air</v>
          </cell>
          <cell r="AM9" t="str">
            <v>AEO - Sea</v>
          </cell>
        </row>
        <row r="10">
          <cell r="B10" t="str">
            <v>AEOHK</v>
          </cell>
          <cell r="C10" t="str">
            <v>SGN G3</v>
          </cell>
          <cell r="D10" t="str">
            <v>HPZ G2</v>
          </cell>
          <cell r="G10" t="str">
            <v>Sea</v>
          </cell>
          <cell r="M10">
            <v>19</v>
          </cell>
          <cell r="AF10" t="str">
            <v>AEOHK</v>
          </cell>
          <cell r="AG10" t="str">
            <v>AEOHK - Air</v>
          </cell>
          <cell r="AH10" t="str">
            <v>AEOHK - Sea</v>
          </cell>
          <cell r="AJ10" t="str">
            <v>AEO - Sea</v>
          </cell>
          <cell r="AM10" t="str">
            <v>AEOHK - Air</v>
          </cell>
        </row>
        <row r="11">
          <cell r="B11" t="str">
            <v>AEOJP</v>
          </cell>
          <cell r="C11" t="str">
            <v>SGN G3</v>
          </cell>
          <cell r="D11" t="str">
            <v>HPZ G2</v>
          </cell>
          <cell r="M11">
            <v>8</v>
          </cell>
          <cell r="AF11" t="str">
            <v>AEOJP</v>
          </cell>
          <cell r="AG11" t="str">
            <v>AEOJP - Air</v>
          </cell>
          <cell r="AH11" t="str">
            <v>AEOJP - Sea</v>
          </cell>
          <cell r="AJ11" t="str">
            <v>AEOHK - Air</v>
          </cell>
          <cell r="AM11" t="str">
            <v>AEOHK - Sea</v>
          </cell>
        </row>
        <row r="12">
          <cell r="B12" t="str">
            <v>AEOMEX</v>
          </cell>
          <cell r="C12" t="str">
            <v>SGN G3</v>
          </cell>
          <cell r="D12" t="str">
            <v>HPZ G2</v>
          </cell>
          <cell r="M12">
            <v>9</v>
          </cell>
          <cell r="AF12" t="str">
            <v>AEOMEX</v>
          </cell>
          <cell r="AG12" t="str">
            <v>AEOMEX - Air</v>
          </cell>
          <cell r="AH12" t="str">
            <v>AEOMEX - Sea</v>
          </cell>
          <cell r="AJ12" t="str">
            <v>AEOHK - Sea</v>
          </cell>
          <cell r="AM12" t="str">
            <v>AEOJP - Air</v>
          </cell>
        </row>
        <row r="13">
          <cell r="B13" t="str">
            <v>AEOMIX</v>
          </cell>
          <cell r="C13" t="str">
            <v>SGN G3</v>
          </cell>
          <cell r="D13" t="str">
            <v>HPZ G2</v>
          </cell>
          <cell r="M13">
            <v>10</v>
          </cell>
          <cell r="AF13" t="str">
            <v>AEOMIX</v>
          </cell>
          <cell r="AG13" t="str">
            <v>AEOMIX - Air</v>
          </cell>
          <cell r="AH13" t="str">
            <v>AEOMIX - Sea</v>
          </cell>
          <cell r="AJ13" t="str">
            <v>AEOJP - Air</v>
          </cell>
          <cell r="AM13" t="str">
            <v>AEOJP - Sea</v>
          </cell>
        </row>
        <row r="14">
          <cell r="B14" t="str">
            <v>AEOSHA</v>
          </cell>
          <cell r="C14" t="str">
            <v>SGN G3</v>
          </cell>
          <cell r="D14" t="str">
            <v>HPZ G2</v>
          </cell>
          <cell r="M14">
            <v>11</v>
          </cell>
          <cell r="AF14" t="str">
            <v>AEOSHA</v>
          </cell>
          <cell r="AG14" t="str">
            <v>AEOSHA - Air</v>
          </cell>
          <cell r="AH14" t="str">
            <v>AEOSHA - Sea</v>
          </cell>
          <cell r="AJ14" t="str">
            <v>AEOJP - Sea</v>
          </cell>
          <cell r="AM14" t="str">
            <v>AEOMEX - Air</v>
          </cell>
        </row>
        <row r="15">
          <cell r="B15" t="str">
            <v>AEU</v>
          </cell>
          <cell r="D15" t="str">
            <v>HPZ G2</v>
          </cell>
          <cell r="M15">
            <v>12</v>
          </cell>
          <cell r="AF15" t="str">
            <v>AEU</v>
          </cell>
          <cell r="AG15" t="str">
            <v>AEU - Air</v>
          </cell>
          <cell r="AH15" t="str">
            <v>AEU - Sea</v>
          </cell>
          <cell r="AJ15" t="str">
            <v>AEOMEX - Air</v>
          </cell>
          <cell r="AM15" t="str">
            <v>AEOMEX - Sea</v>
          </cell>
        </row>
        <row r="16">
          <cell r="B16" t="str">
            <v>ALSHAY</v>
          </cell>
          <cell r="C16" t="str">
            <v>SGN G3</v>
          </cell>
          <cell r="D16" t="str">
            <v>HPZ G2</v>
          </cell>
          <cell r="M16">
            <v>13</v>
          </cell>
          <cell r="AF16" t="str">
            <v>AFC</v>
          </cell>
          <cell r="AG16" t="str">
            <v>AFC - Air</v>
          </cell>
          <cell r="AH16" t="str">
            <v>AFC - Sea</v>
          </cell>
          <cell r="AJ16" t="str">
            <v>AEOMEX - Sea</v>
          </cell>
          <cell r="AM16" t="str">
            <v>AEOMIX - Sea</v>
          </cell>
        </row>
        <row r="17">
          <cell r="B17" t="str">
            <v>ALSHPD</v>
          </cell>
          <cell r="D17" t="str">
            <v>HPZ G2</v>
          </cell>
          <cell r="M17">
            <v>14</v>
          </cell>
          <cell r="AF17" t="str">
            <v>AGL</v>
          </cell>
          <cell r="AG17" t="str">
            <v>AGL - Air</v>
          </cell>
          <cell r="AH17" t="str">
            <v>AGL - Sea</v>
          </cell>
          <cell r="AJ17" t="str">
            <v>AEOMIX - Sea</v>
          </cell>
          <cell r="AM17" t="str">
            <v>AEOSHA - Air</v>
          </cell>
        </row>
        <row r="18">
          <cell r="B18" t="str">
            <v>AMFASH</v>
          </cell>
          <cell r="C18" t="str">
            <v>SGN G3</v>
          </cell>
          <cell r="D18" t="str">
            <v>HPZ G2</v>
          </cell>
          <cell r="M18">
            <v>15</v>
          </cell>
          <cell r="AF18" t="str">
            <v>AGRON</v>
          </cell>
          <cell r="AG18" t="str">
            <v>AGRON - Air</v>
          </cell>
          <cell r="AH18" t="str">
            <v>AGRON - Sea</v>
          </cell>
          <cell r="AJ18" t="str">
            <v>AEOSHA - Air</v>
          </cell>
          <cell r="AM18" t="str">
            <v>AGRON - Sea</v>
          </cell>
        </row>
        <row r="19">
          <cell r="B19" t="str">
            <v>APP360</v>
          </cell>
          <cell r="C19" t="str">
            <v>SGN G3</v>
          </cell>
          <cell r="D19" t="str">
            <v>HPZ G2</v>
          </cell>
          <cell r="M19">
            <v>16</v>
          </cell>
          <cell r="AF19" t="str">
            <v>AGSCA</v>
          </cell>
          <cell r="AG19" t="str">
            <v>AGSCA - Air</v>
          </cell>
          <cell r="AH19" t="str">
            <v>AGSCA - Sea</v>
          </cell>
          <cell r="AJ19" t="str">
            <v>AGRON - Sea</v>
          </cell>
          <cell r="AM19" t="str">
            <v>ALBRT - Sea</v>
          </cell>
        </row>
        <row r="20">
          <cell r="B20" t="str">
            <v>BLUE</v>
          </cell>
          <cell r="D20" t="str">
            <v>HPZ G2</v>
          </cell>
          <cell r="M20">
            <v>17</v>
          </cell>
          <cell r="AF20" t="str">
            <v>AGSDB</v>
          </cell>
          <cell r="AG20" t="str">
            <v>AGSDB - Air</v>
          </cell>
          <cell r="AH20" t="str">
            <v>AGSDB - Sea</v>
          </cell>
          <cell r="AJ20" t="str">
            <v>ALBRT - Sea</v>
          </cell>
          <cell r="AM20" t="str">
            <v>ALLB - Air</v>
          </cell>
        </row>
        <row r="21">
          <cell r="B21" t="str">
            <v>CRPERU</v>
          </cell>
          <cell r="C21" t="str">
            <v>SGN G3</v>
          </cell>
          <cell r="D21" t="str">
            <v>HPZ G2</v>
          </cell>
          <cell r="M21">
            <v>20</v>
          </cell>
          <cell r="AF21" t="str">
            <v>AGSLB</v>
          </cell>
          <cell r="AG21" t="str">
            <v>AGSLB - Air</v>
          </cell>
          <cell r="AH21" t="str">
            <v>AGSLB - Sea</v>
          </cell>
          <cell r="AJ21" t="str">
            <v>ALLB - Air</v>
          </cell>
          <cell r="AM21" t="str">
            <v>ALLB - Sea</v>
          </cell>
        </row>
        <row r="22">
          <cell r="B22" t="str">
            <v>CTL</v>
          </cell>
          <cell r="D22" t="str">
            <v>HPZ G2</v>
          </cell>
          <cell r="M22">
            <v>21</v>
          </cell>
          <cell r="AF22" t="str">
            <v>ALAM</v>
          </cell>
          <cell r="AG22" t="str">
            <v>ALAM - Air</v>
          </cell>
          <cell r="AH22" t="str">
            <v>ALAM - Sea</v>
          </cell>
          <cell r="AJ22" t="str">
            <v>ALLB - Sea</v>
          </cell>
          <cell r="AM22" t="str">
            <v>ALLM - Sea</v>
          </cell>
        </row>
        <row r="23">
          <cell r="B23" t="str">
            <v>DEL</v>
          </cell>
          <cell r="D23" t="str">
            <v>HPZ G2</v>
          </cell>
          <cell r="M23">
            <v>22</v>
          </cell>
          <cell r="AF23" t="str">
            <v>ALBRT</v>
          </cell>
          <cell r="AG23" t="str">
            <v>ALBRT - Air</v>
          </cell>
          <cell r="AH23" t="str">
            <v>ALBRT - Sea</v>
          </cell>
          <cell r="AJ23" t="str">
            <v>ALLM - Sea</v>
          </cell>
          <cell r="AM23" t="str">
            <v>ANNINC - Sea</v>
          </cell>
        </row>
        <row r="24">
          <cell r="B24" t="str">
            <v>FOX</v>
          </cell>
          <cell r="C24" t="str">
            <v>SGN G3</v>
          </cell>
          <cell r="D24" t="str">
            <v>HPZ G2</v>
          </cell>
          <cell r="M24">
            <v>23</v>
          </cell>
          <cell r="AF24" t="str">
            <v>ALLB</v>
          </cell>
          <cell r="AG24" t="str">
            <v>ALLB - Air</v>
          </cell>
          <cell r="AH24" t="str">
            <v>ALLB - Sea</v>
          </cell>
          <cell r="AJ24" t="str">
            <v>ANNINC - Sea</v>
          </cell>
          <cell r="AM24" t="str">
            <v>ARMOUR - Air</v>
          </cell>
        </row>
        <row r="25">
          <cell r="B25" t="str">
            <v>GCO</v>
          </cell>
          <cell r="C25" t="str">
            <v>SGN G3</v>
          </cell>
          <cell r="D25" t="str">
            <v>HPZ G2</v>
          </cell>
          <cell r="M25">
            <v>24</v>
          </cell>
          <cell r="AF25" t="str">
            <v>ALLM</v>
          </cell>
          <cell r="AG25" t="str">
            <v>ALLM - Air</v>
          </cell>
          <cell r="AH25" t="str">
            <v>ALLM - Sea</v>
          </cell>
          <cell r="AJ25" t="str">
            <v>ARMOUR - Air</v>
          </cell>
          <cell r="AM25" t="str">
            <v>ARMOUR - Sea</v>
          </cell>
        </row>
        <row r="26">
          <cell r="B26" t="str">
            <v>GORE</v>
          </cell>
          <cell r="C26" t="str">
            <v>SGN G3</v>
          </cell>
          <cell r="D26" t="str">
            <v>HPZ G2</v>
          </cell>
          <cell r="M26">
            <v>25</v>
          </cell>
          <cell r="AF26" t="str">
            <v>ALSHAY</v>
          </cell>
          <cell r="AG26" t="str">
            <v>ALSHAY - Air</v>
          </cell>
          <cell r="AH26" t="str">
            <v>ALSHAY - Sea</v>
          </cell>
          <cell r="AJ26" t="str">
            <v>ARMOUR - Sea</v>
          </cell>
          <cell r="AM26" t="str">
            <v>ATC - Air</v>
          </cell>
        </row>
        <row r="27">
          <cell r="B27" t="str">
            <v>MOFAG</v>
          </cell>
          <cell r="C27" t="str">
            <v>SGN G3</v>
          </cell>
          <cell r="D27" t="str">
            <v>HPZ G2</v>
          </cell>
          <cell r="M27">
            <v>26</v>
          </cell>
          <cell r="AF27" t="str">
            <v>ALSHPD</v>
          </cell>
          <cell r="AG27" t="str">
            <v>ALSHPD - Air</v>
          </cell>
          <cell r="AH27" t="str">
            <v>ALSHPD - Sea</v>
          </cell>
          <cell r="AJ27" t="str">
            <v>ATC - Air</v>
          </cell>
          <cell r="AM27" t="str">
            <v>ATC - Sea</v>
          </cell>
        </row>
        <row r="28">
          <cell r="B28" t="str">
            <v>MONEK</v>
          </cell>
          <cell r="D28" t="str">
            <v>HPZ G2</v>
          </cell>
          <cell r="M28">
            <v>27</v>
          </cell>
          <cell r="AF28" t="str">
            <v>AMC</v>
          </cell>
          <cell r="AG28" t="str">
            <v>AMC - Air</v>
          </cell>
          <cell r="AH28" t="str">
            <v>AMC - Sea</v>
          </cell>
          <cell r="AJ28" t="str">
            <v>ATC - Sea</v>
          </cell>
          <cell r="AM28" t="str">
            <v>ATCSTS - Sea</v>
          </cell>
        </row>
        <row r="29">
          <cell r="B29" t="str">
            <v>NOTOS</v>
          </cell>
          <cell r="C29" t="str">
            <v>SGN G3</v>
          </cell>
          <cell r="D29" t="str">
            <v>HPZ G2</v>
          </cell>
          <cell r="M29">
            <v>28</v>
          </cell>
          <cell r="AF29" t="str">
            <v>AMFASH</v>
          </cell>
          <cell r="AG29" t="str">
            <v>AMFASH - Air</v>
          </cell>
          <cell r="AH29" t="str">
            <v>AMFASH - Sea</v>
          </cell>
          <cell r="AJ29" t="str">
            <v>ATCSTS - Sea</v>
          </cell>
          <cell r="AM29" t="str">
            <v>ATS - Sea</v>
          </cell>
        </row>
        <row r="30">
          <cell r="B30" t="str">
            <v>PTMTX</v>
          </cell>
          <cell r="C30" t="str">
            <v>SGN G3</v>
          </cell>
          <cell r="D30" t="str">
            <v>HPZ G2</v>
          </cell>
          <cell r="M30">
            <v>29</v>
          </cell>
          <cell r="AF30" t="str">
            <v>AMIEE</v>
          </cell>
          <cell r="AG30" t="str">
            <v>AMIEE - Air</v>
          </cell>
          <cell r="AH30" t="str">
            <v>AMIEE - Sea</v>
          </cell>
          <cell r="AJ30" t="str">
            <v>ATS - Sea</v>
          </cell>
          <cell r="AM30" t="str">
            <v>BELL - Sea</v>
          </cell>
        </row>
        <row r="31">
          <cell r="B31" t="str">
            <v>SKNETW</v>
          </cell>
          <cell r="C31" t="str">
            <v>SGN G3</v>
          </cell>
          <cell r="D31" t="str">
            <v>HPZ G2</v>
          </cell>
          <cell r="M31">
            <v>30</v>
          </cell>
          <cell r="AF31" t="str">
            <v>AMTC</v>
          </cell>
          <cell r="AG31" t="str">
            <v>AMTC - Air</v>
          </cell>
          <cell r="AH31" t="str">
            <v>AMTC - Sea</v>
          </cell>
          <cell r="AJ31" t="str">
            <v>BELL - Sea</v>
          </cell>
          <cell r="AM31" t="str">
            <v>BEUAVE - Sea</v>
          </cell>
        </row>
        <row r="32">
          <cell r="B32" t="str">
            <v>SUMIK</v>
          </cell>
          <cell r="C32" t="str">
            <v>SGN G3</v>
          </cell>
          <cell r="D32" t="str">
            <v>HPZ G2</v>
          </cell>
          <cell r="M32">
            <v>31</v>
          </cell>
          <cell r="AF32" t="str">
            <v>ANAN</v>
          </cell>
          <cell r="AG32" t="str">
            <v>ANAN - Air</v>
          </cell>
          <cell r="AH32" t="str">
            <v>ANAN - Sea</v>
          </cell>
          <cell r="AJ32" t="str">
            <v>BEUAVE - Sea</v>
          </cell>
          <cell r="AM32" t="str">
            <v>BHBEJ - Sea</v>
          </cell>
        </row>
        <row r="33">
          <cell r="B33" t="str">
            <v>XSUYE</v>
          </cell>
          <cell r="C33" t="str">
            <v>SGN G3</v>
          </cell>
          <cell r="D33" t="str">
            <v>HPZ G2</v>
          </cell>
          <cell r="M33">
            <v>32</v>
          </cell>
          <cell r="AF33" t="str">
            <v>ANCHOR</v>
          </cell>
          <cell r="AG33" t="str">
            <v>ANCHOR - Air</v>
          </cell>
          <cell r="AH33" t="str">
            <v>ANCHOR - Sea</v>
          </cell>
          <cell r="AJ33" t="str">
            <v>BHBEJ - Sea</v>
          </cell>
          <cell r="AM33" t="str">
            <v>BOSE - Sea</v>
          </cell>
        </row>
        <row r="34">
          <cell r="B34" t="str">
            <v>AGL</v>
          </cell>
          <cell r="C34" t="str">
            <v>SGN G4</v>
          </cell>
          <cell r="D34" t="str">
            <v>HPZ G1</v>
          </cell>
          <cell r="M34">
            <v>33</v>
          </cell>
          <cell r="AF34" t="str">
            <v>ANNINC</v>
          </cell>
          <cell r="AG34" t="str">
            <v>ANNINC - Air</v>
          </cell>
          <cell r="AH34" t="str">
            <v>ANNINC - Sea</v>
          </cell>
          <cell r="AJ34" t="str">
            <v>BOSE - Sea</v>
          </cell>
          <cell r="AM34" t="str">
            <v>BPSH - Sea</v>
          </cell>
        </row>
        <row r="35">
          <cell r="B35" t="str">
            <v>AGRON</v>
          </cell>
          <cell r="C35" t="str">
            <v>SGN G3</v>
          </cell>
          <cell r="D35" t="str">
            <v>HPZ G1</v>
          </cell>
          <cell r="M35">
            <v>34</v>
          </cell>
          <cell r="AF35" t="str">
            <v>ANNTLR</v>
          </cell>
          <cell r="AG35" t="str">
            <v>ANNTLR - Air</v>
          </cell>
          <cell r="AH35" t="str">
            <v>ANNTLR - Sea</v>
          </cell>
          <cell r="AJ35" t="str">
            <v>BPSH - Sea</v>
          </cell>
          <cell r="AM35" t="str">
            <v>BPSHCA - Sea</v>
          </cell>
        </row>
        <row r="36">
          <cell r="B36" t="str">
            <v>ALLB</v>
          </cell>
          <cell r="C36" t="str">
            <v>SGN G5</v>
          </cell>
          <cell r="D36" t="str">
            <v>HPZ G2</v>
          </cell>
          <cell r="M36">
            <v>35</v>
          </cell>
          <cell r="AF36" t="str">
            <v>APACAS</v>
          </cell>
          <cell r="AG36" t="str">
            <v>APACAS - Air</v>
          </cell>
          <cell r="AH36" t="str">
            <v>APACAS - Sea</v>
          </cell>
          <cell r="AJ36" t="str">
            <v>BPSHCA - Sea</v>
          </cell>
          <cell r="AM36" t="str">
            <v>BPSHUB - Sea</v>
          </cell>
        </row>
        <row r="37">
          <cell r="B37" t="str">
            <v>AMC</v>
          </cell>
          <cell r="M37">
            <v>36</v>
          </cell>
          <cell r="AF37" t="str">
            <v>APP360</v>
          </cell>
          <cell r="AG37" t="str">
            <v>APP360 - Air</v>
          </cell>
          <cell r="AH37" t="str">
            <v>APP360 - Sea</v>
          </cell>
          <cell r="AJ37" t="str">
            <v>BPSHUB - Sea</v>
          </cell>
          <cell r="AM37" t="str">
            <v>BPSL - Sea</v>
          </cell>
        </row>
        <row r="38">
          <cell r="B38" t="str">
            <v>AMIEE</v>
          </cell>
          <cell r="C38" t="str">
            <v>SGN G4</v>
          </cell>
          <cell r="D38" t="str">
            <v>HPZ G2</v>
          </cell>
          <cell r="M38">
            <v>37</v>
          </cell>
          <cell r="AF38" t="str">
            <v>APPLS</v>
          </cell>
          <cell r="AG38" t="str">
            <v>APPLS - Air</v>
          </cell>
          <cell r="AH38" t="str">
            <v>APPLS - Sea</v>
          </cell>
          <cell r="AJ38" t="str">
            <v>BPSL - Sea</v>
          </cell>
          <cell r="AM38" t="str">
            <v>BRYLAN - Sea</v>
          </cell>
        </row>
        <row r="39">
          <cell r="B39" t="str">
            <v>ANAN</v>
          </cell>
          <cell r="C39" t="str">
            <v>SGN G2</v>
          </cell>
          <cell r="D39" t="str">
            <v>HPZ G2</v>
          </cell>
          <cell r="M39">
            <v>38</v>
          </cell>
          <cell r="AF39" t="str">
            <v>ARMOUR</v>
          </cell>
          <cell r="AG39" t="str">
            <v>ARMOUR - Air</v>
          </cell>
          <cell r="AH39" t="str">
            <v>ARMOUR - Sea</v>
          </cell>
          <cell r="AJ39" t="str">
            <v>BRYLAN - Sea</v>
          </cell>
          <cell r="AM39" t="str">
            <v>CKACEU - Sea</v>
          </cell>
        </row>
        <row r="40">
          <cell r="B40" t="str">
            <v>ANNTLR</v>
          </cell>
          <cell r="C40" t="str">
            <v>SGN G2</v>
          </cell>
          <cell r="M40">
            <v>39</v>
          </cell>
          <cell r="AF40" t="str">
            <v>AROCK</v>
          </cell>
          <cell r="AG40" t="str">
            <v>AROCK - Air</v>
          </cell>
          <cell r="AH40" t="str">
            <v>AROCK - Sea</v>
          </cell>
          <cell r="AJ40" t="str">
            <v>CKACEU - Sea</v>
          </cell>
          <cell r="AM40" t="str">
            <v>CKFWEU - Sea</v>
          </cell>
        </row>
        <row r="41">
          <cell r="B41" t="str">
            <v>APPLS</v>
          </cell>
          <cell r="M41">
            <v>40</v>
          </cell>
          <cell r="AF41" t="str">
            <v>ASCF2F</v>
          </cell>
          <cell r="AG41" t="str">
            <v>ASCF2F - Air</v>
          </cell>
          <cell r="AH41" t="str">
            <v>ASCF2F - Sea</v>
          </cell>
          <cell r="AJ41" t="str">
            <v>CKFWEU - Sea</v>
          </cell>
          <cell r="AM41" t="str">
            <v>CKJEEU - Sea</v>
          </cell>
        </row>
        <row r="42">
          <cell r="B42" t="str">
            <v>ANNINC</v>
          </cell>
          <cell r="C42" t="str">
            <v>SGN G2</v>
          </cell>
          <cell r="D42" t="str">
            <v>HPZ G3</v>
          </cell>
          <cell r="M42">
            <v>41</v>
          </cell>
          <cell r="AF42" t="str">
            <v>ASRE</v>
          </cell>
          <cell r="AG42" t="str">
            <v>ASRE - Air</v>
          </cell>
          <cell r="AH42" t="str">
            <v>ASRE - Sea</v>
          </cell>
          <cell r="AJ42" t="str">
            <v>CKJEEU - Sea</v>
          </cell>
          <cell r="AM42" t="str">
            <v>CKKDEU - Sea</v>
          </cell>
        </row>
        <row r="43">
          <cell r="B43" t="str">
            <v>ASCF2F</v>
          </cell>
          <cell r="C43" t="str">
            <v>SGN G2</v>
          </cell>
          <cell r="D43" t="str">
            <v>HPZ G3</v>
          </cell>
          <cell r="M43">
            <v>42</v>
          </cell>
          <cell r="AF43" t="str">
            <v>ASTE</v>
          </cell>
          <cell r="AG43" t="str">
            <v>ASTE - Air</v>
          </cell>
          <cell r="AH43" t="str">
            <v>ASTE - Sea</v>
          </cell>
          <cell r="AJ43" t="str">
            <v>CKKDEU - Sea</v>
          </cell>
          <cell r="AM43" t="str">
            <v>CKMSEU - Sea</v>
          </cell>
        </row>
        <row r="44">
          <cell r="B44" t="str">
            <v>ATS</v>
          </cell>
          <cell r="C44" t="str">
            <v>SGN G2</v>
          </cell>
          <cell r="D44" t="str">
            <v>HPZ G3</v>
          </cell>
          <cell r="M44">
            <v>43</v>
          </cell>
          <cell r="AF44" t="str">
            <v>ASWSA</v>
          </cell>
          <cell r="AG44" t="str">
            <v>ASWSA - Air</v>
          </cell>
          <cell r="AH44" t="str">
            <v>ASWSA - Sea</v>
          </cell>
          <cell r="AJ44" t="str">
            <v>CKMSEU - Sea</v>
          </cell>
          <cell r="AM44" t="str">
            <v>CKPFEU - Sea</v>
          </cell>
        </row>
        <row r="45">
          <cell r="B45" t="str">
            <v>CHARM</v>
          </cell>
          <cell r="C45" t="str">
            <v>SGN G2</v>
          </cell>
          <cell r="D45" t="str">
            <v>HPZ G3</v>
          </cell>
          <cell r="M45">
            <v>44</v>
          </cell>
          <cell r="AF45" t="str">
            <v>ATC</v>
          </cell>
          <cell r="AG45" t="str">
            <v>ATC - Air</v>
          </cell>
          <cell r="AH45" t="str">
            <v>ATC - Sea</v>
          </cell>
          <cell r="AJ45" t="str">
            <v>CKPFEU - Sea</v>
          </cell>
          <cell r="AM45" t="str">
            <v>CKRTEU - Sea</v>
          </cell>
        </row>
        <row r="46">
          <cell r="B46" t="str">
            <v>DRESSB</v>
          </cell>
          <cell r="C46" t="str">
            <v>SGN G2</v>
          </cell>
          <cell r="D46" t="str">
            <v>HPZ G3</v>
          </cell>
          <cell r="M46">
            <v>45</v>
          </cell>
          <cell r="AF46" t="str">
            <v>ATCSTS</v>
          </cell>
          <cell r="AG46" t="str">
            <v>ATCSTS - Air</v>
          </cell>
          <cell r="AH46" t="str">
            <v>ATCSTS - Sea</v>
          </cell>
          <cell r="AJ46" t="str">
            <v>CKRTEU - Sea</v>
          </cell>
          <cell r="AM46" t="str">
            <v>CKSWEU - Sea</v>
          </cell>
        </row>
        <row r="47">
          <cell r="B47" t="str">
            <v>ASTE</v>
          </cell>
          <cell r="C47" t="str">
            <v>SGN G5</v>
          </cell>
          <cell r="M47">
            <v>46</v>
          </cell>
          <cell r="AF47" t="str">
            <v>ATHCO</v>
          </cell>
          <cell r="AG47" t="str">
            <v>ATHCO - Air</v>
          </cell>
          <cell r="AH47" t="str">
            <v>ATHCO - Sea</v>
          </cell>
          <cell r="AJ47" t="str">
            <v>CKSWEU - Sea</v>
          </cell>
          <cell r="AM47" t="str">
            <v>CKUNEU - Sea</v>
          </cell>
        </row>
        <row r="48">
          <cell r="B48" t="str">
            <v>ASWSA</v>
          </cell>
          <cell r="C48" t="str">
            <v>SGN G3</v>
          </cell>
          <cell r="D48" t="str">
            <v>HPZ G2</v>
          </cell>
          <cell r="M48">
            <v>47</v>
          </cell>
          <cell r="AF48" t="str">
            <v>ATO</v>
          </cell>
          <cell r="AG48" t="str">
            <v>ATO - Air</v>
          </cell>
          <cell r="AH48" t="str">
            <v>ATO - Sea</v>
          </cell>
          <cell r="AJ48" t="str">
            <v>CKUNEU - Sea</v>
          </cell>
          <cell r="AM48" t="str">
            <v>CKWOEU - Sea</v>
          </cell>
        </row>
        <row r="49">
          <cell r="B49" t="str">
            <v>ATC</v>
          </cell>
          <cell r="C49" t="str">
            <v>SGN G2</v>
          </cell>
          <cell r="D49" t="str">
            <v>HPZ G3</v>
          </cell>
          <cell r="M49">
            <v>48</v>
          </cell>
          <cell r="AF49" t="str">
            <v>ATS</v>
          </cell>
          <cell r="AG49" t="str">
            <v>ATS - Air</v>
          </cell>
          <cell r="AH49" t="str">
            <v>ATS - Sea</v>
          </cell>
          <cell r="AJ49" t="str">
            <v>CKWOEU - Sea</v>
          </cell>
          <cell r="AM49" t="str">
            <v>CLUSH - Sea</v>
          </cell>
        </row>
        <row r="50">
          <cell r="B50" t="str">
            <v>ATCSTS</v>
          </cell>
          <cell r="C50" t="str">
            <v>SGN G2</v>
          </cell>
          <cell r="D50" t="str">
            <v>HPZ G3</v>
          </cell>
          <cell r="M50">
            <v>49</v>
          </cell>
          <cell r="AF50" t="str">
            <v>AVENUE</v>
          </cell>
          <cell r="AG50" t="str">
            <v>AVENUE - Air</v>
          </cell>
          <cell r="AH50" t="str">
            <v>AVENUE - Sea</v>
          </cell>
          <cell r="AJ50" t="str">
            <v>CLUSH - Sea</v>
          </cell>
          <cell r="AM50" t="str">
            <v>COLE - Air</v>
          </cell>
        </row>
        <row r="51">
          <cell r="B51" t="str">
            <v>ATHCO</v>
          </cell>
          <cell r="M51">
            <v>50</v>
          </cell>
          <cell r="AF51" t="str">
            <v>AVPROD</v>
          </cell>
          <cell r="AG51" t="str">
            <v>AVPROD - Air</v>
          </cell>
          <cell r="AH51" t="str">
            <v>AVPROD - Sea</v>
          </cell>
          <cell r="AJ51" t="str">
            <v>COLE - Air</v>
          </cell>
          <cell r="AM51" t="str">
            <v>COLE - Sea</v>
          </cell>
        </row>
        <row r="52">
          <cell r="B52" t="str">
            <v>ATO</v>
          </cell>
          <cell r="C52" t="str">
            <v>SGN G2</v>
          </cell>
          <cell r="M52">
            <v>51</v>
          </cell>
          <cell r="AF52" t="str">
            <v>BANCH</v>
          </cell>
          <cell r="AG52" t="str">
            <v>BANCH - Air</v>
          </cell>
          <cell r="AH52" t="str">
            <v>BANCH - Sea</v>
          </cell>
          <cell r="AJ52" t="str">
            <v>COLE - Sea</v>
          </cell>
          <cell r="AM52" t="str">
            <v>CONVRS - Air</v>
          </cell>
        </row>
        <row r="53">
          <cell r="B53" t="str">
            <v>AVENUE</v>
          </cell>
          <cell r="D53" t="str">
            <v>HPZ G2</v>
          </cell>
          <cell r="M53">
            <v>52</v>
          </cell>
          <cell r="AF53" t="str">
            <v>BATH</v>
          </cell>
          <cell r="AG53" t="str">
            <v>BATH - Air</v>
          </cell>
          <cell r="AH53" t="str">
            <v>BATH - Sea</v>
          </cell>
          <cell r="AJ53" t="str">
            <v>CONVRS - Air</v>
          </cell>
          <cell r="AM53" t="str">
            <v>CONVRS - Sea</v>
          </cell>
        </row>
        <row r="54">
          <cell r="B54" t="str">
            <v>AVPROD</v>
          </cell>
          <cell r="M54">
            <v>53</v>
          </cell>
          <cell r="AF54" t="str">
            <v>BAUER</v>
          </cell>
          <cell r="AG54" t="str">
            <v>BAUER - Air</v>
          </cell>
          <cell r="AH54" t="str">
            <v>BAUER - Sea</v>
          </cell>
          <cell r="AJ54" t="str">
            <v>CONVRS - Sea</v>
          </cell>
          <cell r="AM54" t="str">
            <v>CPEUR - Sea</v>
          </cell>
        </row>
        <row r="55">
          <cell r="B55" t="str">
            <v>BATH</v>
          </cell>
          <cell r="C55" t="str">
            <v>SGN G3</v>
          </cell>
          <cell r="AF55" t="str">
            <v>BAUMDI</v>
          </cell>
          <cell r="AG55" t="str">
            <v>BAUMDI - Air</v>
          </cell>
          <cell r="AH55" t="str">
            <v>BAUMDI - Sea</v>
          </cell>
          <cell r="AJ55" t="str">
            <v>CPEUR - Sea</v>
          </cell>
          <cell r="AM55" t="str">
            <v>DEICH - Sea</v>
          </cell>
        </row>
        <row r="56">
          <cell r="B56" t="str">
            <v>BEUAVE</v>
          </cell>
          <cell r="C56" t="str">
            <v>SGN G3</v>
          </cell>
          <cell r="D56" t="str">
            <v>HPZ G3</v>
          </cell>
          <cell r="AF56" t="str">
            <v>BBCAU</v>
          </cell>
          <cell r="AG56" t="str">
            <v>BBCAU - Air</v>
          </cell>
          <cell r="AH56" t="str">
            <v>BBCAU - Sea</v>
          </cell>
          <cell r="AJ56" t="str">
            <v>DEICH - Sea</v>
          </cell>
          <cell r="AM56" t="str">
            <v>DEICUK - Sea</v>
          </cell>
        </row>
        <row r="57">
          <cell r="B57" t="str">
            <v>EXPRES</v>
          </cell>
          <cell r="C57" t="str">
            <v>SGN G3</v>
          </cell>
          <cell r="D57" t="str">
            <v>HPZ G3</v>
          </cell>
          <cell r="AF57" t="str">
            <v>BBCCA</v>
          </cell>
          <cell r="AG57" t="str">
            <v>BBCCA - Air</v>
          </cell>
          <cell r="AH57" t="str">
            <v>BBCCA - Sea</v>
          </cell>
          <cell r="AJ57" t="str">
            <v>DEICUK - Sea</v>
          </cell>
          <cell r="AM57" t="str">
            <v>DEMO - Sea</v>
          </cell>
        </row>
        <row r="58">
          <cell r="B58" t="str">
            <v>BANCH</v>
          </cell>
          <cell r="C58" t="str">
            <v>SGN G5</v>
          </cell>
          <cell r="AF58" t="str">
            <v>BBCSG</v>
          </cell>
          <cell r="AG58" t="str">
            <v>BBCSG - Air</v>
          </cell>
          <cell r="AH58" t="str">
            <v>BBCSG - Sea</v>
          </cell>
          <cell r="AJ58" t="str">
            <v>DEMO - Sea</v>
          </cell>
          <cell r="AM58" t="str">
            <v>DICKS - Air</v>
          </cell>
        </row>
        <row r="59">
          <cell r="B59" t="str">
            <v>BAUER</v>
          </cell>
          <cell r="C59" t="str">
            <v>SGN G1</v>
          </cell>
          <cell r="AF59" t="str">
            <v>BBCUS</v>
          </cell>
          <cell r="AG59" t="str">
            <v>BBCUS - Air</v>
          </cell>
          <cell r="AH59" t="str">
            <v>BBCUS - Sea</v>
          </cell>
          <cell r="AJ59" t="str">
            <v>DICKS - Air</v>
          </cell>
          <cell r="AM59" t="str">
            <v>DICKS - Sea</v>
          </cell>
        </row>
        <row r="60">
          <cell r="B60" t="str">
            <v>BHBEJ</v>
          </cell>
          <cell r="C60" t="str">
            <v>SGN G3</v>
          </cell>
          <cell r="AF60" t="str">
            <v>BCHAUS</v>
          </cell>
          <cell r="AG60" t="str">
            <v>BCHAUS - Air</v>
          </cell>
          <cell r="AH60" t="str">
            <v>BCHAUS - Sea</v>
          </cell>
          <cell r="AJ60" t="str">
            <v>DICKS - Sea</v>
          </cell>
          <cell r="AM60" t="str">
            <v>DORM - Sea</v>
          </cell>
        </row>
        <row r="61">
          <cell r="B61" t="str">
            <v>BAUMDI</v>
          </cell>
          <cell r="C61" t="str">
            <v>SGN G1</v>
          </cell>
          <cell r="AF61" t="str">
            <v>BDSIGN</v>
          </cell>
          <cell r="AG61" t="str">
            <v>BDSIGN - Air</v>
          </cell>
          <cell r="AH61" t="str">
            <v>BDSIGN - Sea</v>
          </cell>
          <cell r="AJ61" t="str">
            <v>DORM - Sea</v>
          </cell>
          <cell r="AM61" t="str">
            <v>DSAQSP - Sea</v>
          </cell>
        </row>
        <row r="62">
          <cell r="B62" t="str">
            <v>BBCAU</v>
          </cell>
          <cell r="C62" t="str">
            <v>SGN G1</v>
          </cell>
          <cell r="D62" t="str">
            <v>HPZ G1</v>
          </cell>
          <cell r="AF62" t="str">
            <v>BEGI</v>
          </cell>
          <cell r="AG62" t="str">
            <v>BEGI - Air</v>
          </cell>
          <cell r="AH62" t="str">
            <v>BEGI - Sea</v>
          </cell>
          <cell r="AJ62" t="str">
            <v>DSAQSP - Sea</v>
          </cell>
          <cell r="AM62" t="str">
            <v>EDDIEB - Air</v>
          </cell>
        </row>
        <row r="63">
          <cell r="B63" t="str">
            <v>BBCCA</v>
          </cell>
          <cell r="D63" t="str">
            <v>HPZ G1</v>
          </cell>
          <cell r="AF63" t="str">
            <v>BELK</v>
          </cell>
          <cell r="AG63" t="str">
            <v>BELK - Air</v>
          </cell>
          <cell r="AH63" t="str">
            <v>BELK - Sea</v>
          </cell>
          <cell r="AJ63" t="str">
            <v>EDDIEB - Air</v>
          </cell>
          <cell r="AM63" t="str">
            <v>EDDIEB - Sea</v>
          </cell>
        </row>
        <row r="64">
          <cell r="B64" t="str">
            <v>BBCSG</v>
          </cell>
          <cell r="C64" t="str">
            <v>SGN G1</v>
          </cell>
          <cell r="D64" t="str">
            <v>HPZ G1</v>
          </cell>
          <cell r="AF64" t="str">
            <v>BELL</v>
          </cell>
          <cell r="AG64" t="str">
            <v>BELL - Air</v>
          </cell>
          <cell r="AH64" t="str">
            <v>BELL - Sea</v>
          </cell>
          <cell r="AJ64" t="str">
            <v>EDDIEB - Sea</v>
          </cell>
          <cell r="AM64" t="str">
            <v>ELDOR - Sea</v>
          </cell>
        </row>
        <row r="65">
          <cell r="B65" t="str">
            <v>BBCUS</v>
          </cell>
          <cell r="D65" t="str">
            <v>HPZ G1</v>
          </cell>
          <cell r="AF65" t="str">
            <v>BENCO</v>
          </cell>
          <cell r="AG65" t="str">
            <v>BENCO - Air</v>
          </cell>
          <cell r="AH65" t="str">
            <v>BENCO - Sea</v>
          </cell>
          <cell r="AJ65" t="str">
            <v>ELDOR - Sea</v>
          </cell>
          <cell r="AM65" t="str">
            <v>ELLUS - Sea</v>
          </cell>
        </row>
        <row r="66">
          <cell r="B66" t="str">
            <v>BCHAUS</v>
          </cell>
          <cell r="C66" t="str">
            <v>SGN G2</v>
          </cell>
          <cell r="AF66" t="str">
            <v>BENDEL</v>
          </cell>
          <cell r="AG66" t="str">
            <v>BENDEL - Air</v>
          </cell>
          <cell r="AH66" t="str">
            <v>BENDEL - Sea</v>
          </cell>
          <cell r="AJ66" t="str">
            <v>ELLUS - Sea</v>
          </cell>
          <cell r="AM66" t="str">
            <v>EMCI - Sea</v>
          </cell>
        </row>
        <row r="67">
          <cell r="B67" t="str">
            <v>BDSIGN</v>
          </cell>
          <cell r="C67" t="str">
            <v>SGN G2</v>
          </cell>
          <cell r="AF67" t="str">
            <v>BEUAVE</v>
          </cell>
          <cell r="AG67" t="str">
            <v>BEUAVE - Air</v>
          </cell>
          <cell r="AH67" t="str">
            <v>BEUAVE - Sea</v>
          </cell>
          <cell r="AJ67" t="str">
            <v>EMCI - Sea</v>
          </cell>
          <cell r="AM67" t="str">
            <v>EMCOLS - Air</v>
          </cell>
        </row>
        <row r="68">
          <cell r="B68" t="str">
            <v>BEGI</v>
          </cell>
          <cell r="C68" t="str">
            <v>SGN G4</v>
          </cell>
          <cell r="D68" t="str">
            <v>HPZ G2</v>
          </cell>
          <cell r="AF68" t="str">
            <v>BHBEJ</v>
          </cell>
          <cell r="AG68" t="str">
            <v>BHBEJ - Air</v>
          </cell>
          <cell r="AH68" t="str">
            <v>BHBEJ - Sea</v>
          </cell>
          <cell r="AJ68" t="str">
            <v>EMCOLS - Air</v>
          </cell>
          <cell r="AM68" t="str">
            <v>EMCOLS - Sea</v>
          </cell>
        </row>
        <row r="69">
          <cell r="B69" t="str">
            <v>BELK</v>
          </cell>
          <cell r="AF69" t="str">
            <v>BLUE</v>
          </cell>
          <cell r="AG69" t="str">
            <v>BLUE - Air</v>
          </cell>
          <cell r="AH69" t="str">
            <v>BLUE - Sea</v>
          </cell>
          <cell r="AJ69" t="str">
            <v>EMCOLS - Sea</v>
          </cell>
          <cell r="AM69" t="str">
            <v>EMLUX - Sea</v>
          </cell>
        </row>
        <row r="70">
          <cell r="B70" t="str">
            <v>BENCO</v>
          </cell>
          <cell r="AF70" t="str">
            <v>BOLLMA</v>
          </cell>
          <cell r="AG70" t="str">
            <v>BOLLMA - Air</v>
          </cell>
          <cell r="AH70" t="str">
            <v>BOLLMA - Sea</v>
          </cell>
          <cell r="AJ70" t="str">
            <v>EMLUX - Sea</v>
          </cell>
          <cell r="AM70" t="str">
            <v>ENGRS - Sea</v>
          </cell>
        </row>
        <row r="71">
          <cell r="B71" t="str">
            <v>BOLLMA</v>
          </cell>
          <cell r="AF71" t="str">
            <v>BOSE</v>
          </cell>
          <cell r="AG71" t="str">
            <v>BOSE - Air</v>
          </cell>
          <cell r="AH71" t="str">
            <v>BOSE - Sea</v>
          </cell>
          <cell r="AJ71" t="str">
            <v>ENGRS - Sea</v>
          </cell>
          <cell r="AM71" t="str">
            <v>ENSHOE - Sea</v>
          </cell>
        </row>
        <row r="72">
          <cell r="B72" t="str">
            <v>BOSE</v>
          </cell>
          <cell r="C72" t="str">
            <v>SGN G4</v>
          </cell>
          <cell r="D72" t="str">
            <v>HPZ G2</v>
          </cell>
          <cell r="AF72" t="str">
            <v>BPS</v>
          </cell>
          <cell r="AG72" t="str">
            <v>BPS - Air</v>
          </cell>
          <cell r="AH72" t="str">
            <v>BPS - Sea</v>
          </cell>
          <cell r="AJ72" t="str">
            <v>ENSHOE - Sea</v>
          </cell>
          <cell r="AM72" t="str">
            <v>ENSPOR - Sea</v>
          </cell>
        </row>
        <row r="73">
          <cell r="B73" t="str">
            <v>FLEX</v>
          </cell>
          <cell r="C73" t="str">
            <v>SGN G4</v>
          </cell>
          <cell r="D73" t="str">
            <v>HPZ G2</v>
          </cell>
          <cell r="AF73" t="str">
            <v>BPSG</v>
          </cell>
          <cell r="AG73" t="str">
            <v>BPSG - Air</v>
          </cell>
          <cell r="AH73" t="str">
            <v>BPSG - Sea</v>
          </cell>
          <cell r="AJ73" t="str">
            <v>ENSPOR - Sea</v>
          </cell>
          <cell r="AM73" t="str">
            <v>ESPRIT - Air</v>
          </cell>
        </row>
        <row r="74">
          <cell r="B74" t="str">
            <v>BPS</v>
          </cell>
          <cell r="C74" t="str">
            <v>SGN G3</v>
          </cell>
          <cell r="D74" t="str">
            <v>HPZ G2</v>
          </cell>
          <cell r="AF74" t="str">
            <v>BPSH</v>
          </cell>
          <cell r="AG74" t="str">
            <v>BPSH - Air</v>
          </cell>
          <cell r="AH74" t="str">
            <v>BPSH - Sea</v>
          </cell>
          <cell r="AJ74" t="str">
            <v>ESPRIT - Air</v>
          </cell>
          <cell r="AM74" t="str">
            <v>ESPRIT - Sea</v>
          </cell>
        </row>
        <row r="75">
          <cell r="B75" t="str">
            <v>BPSG</v>
          </cell>
          <cell r="C75" t="str">
            <v>SGN G3</v>
          </cell>
          <cell r="D75" t="str">
            <v>HPZ G2</v>
          </cell>
          <cell r="AF75" t="str">
            <v>BPSHCA</v>
          </cell>
          <cell r="AG75" t="str">
            <v>BPSHCA - Air</v>
          </cell>
          <cell r="AH75" t="str">
            <v>BPSHCA - Sea</v>
          </cell>
          <cell r="AJ75" t="str">
            <v>ESPRIT - Sea</v>
          </cell>
          <cell r="AM75" t="str">
            <v>EUROM - Sea</v>
          </cell>
        </row>
        <row r="76">
          <cell r="B76" t="str">
            <v>BPSH</v>
          </cell>
          <cell r="C76" t="str">
            <v>SGN G3</v>
          </cell>
          <cell r="D76" t="str">
            <v>HPZ G2</v>
          </cell>
          <cell r="AF76" t="str">
            <v>BPSHUB</v>
          </cell>
          <cell r="AG76" t="str">
            <v>BPSHUB - Air</v>
          </cell>
          <cell r="AH76" t="str">
            <v>BPSHUB - Sea</v>
          </cell>
          <cell r="AJ76" t="str">
            <v>EUROM - Sea</v>
          </cell>
          <cell r="AM76" t="str">
            <v>EWCEU - Sea</v>
          </cell>
        </row>
        <row r="77">
          <cell r="B77" t="str">
            <v>BPSHCA</v>
          </cell>
          <cell r="C77" t="str">
            <v>SGN G3</v>
          </cell>
          <cell r="D77" t="str">
            <v>HPZ G2</v>
          </cell>
          <cell r="AF77" t="str">
            <v>BPSL</v>
          </cell>
          <cell r="AG77" t="str">
            <v>BPSL - Air</v>
          </cell>
          <cell r="AH77" t="str">
            <v>BPSL - Sea</v>
          </cell>
          <cell r="AJ77" t="str">
            <v>EWCEU - Sea</v>
          </cell>
          <cell r="AM77" t="str">
            <v>EXPRES - Sea</v>
          </cell>
        </row>
        <row r="78">
          <cell r="B78" t="str">
            <v>BPSHUB</v>
          </cell>
          <cell r="C78" t="str">
            <v>SGN G3</v>
          </cell>
          <cell r="D78" t="str">
            <v>HPZ G2</v>
          </cell>
          <cell r="AF78" t="str">
            <v>BPSLCA</v>
          </cell>
          <cell r="AG78" t="str">
            <v>BPSLCA - Air</v>
          </cell>
          <cell r="AH78" t="str">
            <v>BPSLCA - Sea</v>
          </cell>
          <cell r="AJ78" t="str">
            <v>EXPRES - Sea</v>
          </cell>
          <cell r="AM78" t="str">
            <v>FBEUR - Sea</v>
          </cell>
        </row>
        <row r="79">
          <cell r="B79" t="str">
            <v>BPSL</v>
          </cell>
          <cell r="C79" t="str">
            <v>SGN G3</v>
          </cell>
          <cell r="D79" t="str">
            <v>HPZ G2</v>
          </cell>
          <cell r="AF79" t="str">
            <v>BPSSCA</v>
          </cell>
          <cell r="AG79" t="str">
            <v>BPSSCA - Air</v>
          </cell>
          <cell r="AH79" t="str">
            <v>BPSSCA - Sea</v>
          </cell>
          <cell r="AJ79" t="str">
            <v>FBEUR - Sea</v>
          </cell>
          <cell r="AM79" t="str">
            <v>FOOTCA - Sea</v>
          </cell>
        </row>
        <row r="80">
          <cell r="B80" t="str">
            <v>BPSLCA</v>
          </cell>
          <cell r="D80" t="str">
            <v>HPZ G2</v>
          </cell>
          <cell r="AF80" t="str">
            <v>BPSX</v>
          </cell>
          <cell r="AG80" t="str">
            <v>BPSX - Air</v>
          </cell>
          <cell r="AH80" t="str">
            <v>BPSX - Sea</v>
          </cell>
          <cell r="AJ80" t="str">
            <v>FOOTCA - Sea</v>
          </cell>
          <cell r="AM80" t="str">
            <v>FOOTEU - Sea</v>
          </cell>
        </row>
        <row r="81">
          <cell r="B81" t="str">
            <v>BPSSCA</v>
          </cell>
          <cell r="D81" t="str">
            <v>HPZ G2</v>
          </cell>
          <cell r="AF81" t="str">
            <v>BRALXR</v>
          </cell>
          <cell r="AG81" t="str">
            <v>BRALXR - Air</v>
          </cell>
          <cell r="AH81" t="str">
            <v>BRALXR - Sea</v>
          </cell>
          <cell r="AJ81" t="str">
            <v>FOOTEU - Sea</v>
          </cell>
          <cell r="AM81" t="str">
            <v>FOOTRT - Sea</v>
          </cell>
        </row>
        <row r="82">
          <cell r="B82" t="str">
            <v>BPSX</v>
          </cell>
          <cell r="D82" t="str">
            <v>HPZ G2</v>
          </cell>
          <cell r="AF82" t="str">
            <v>BRANBE</v>
          </cell>
          <cell r="AG82" t="str">
            <v>BRANBE - Air</v>
          </cell>
          <cell r="AH82" t="str">
            <v>BRANBE - Sea</v>
          </cell>
          <cell r="AJ82" t="str">
            <v>FOOTRT - Sea</v>
          </cell>
          <cell r="AM82" t="str">
            <v>FOOTTE - Sea</v>
          </cell>
        </row>
        <row r="83">
          <cell r="B83" t="str">
            <v>BRALXR</v>
          </cell>
          <cell r="AF83" t="str">
            <v>BRYLAN</v>
          </cell>
          <cell r="AG83" t="str">
            <v>BRYLAN - Air</v>
          </cell>
          <cell r="AH83" t="str">
            <v>BRYLAN - Sea</v>
          </cell>
          <cell r="AJ83" t="str">
            <v>FOOTTE - Sea</v>
          </cell>
          <cell r="AM83" t="str">
            <v>GAP - Air</v>
          </cell>
        </row>
        <row r="84">
          <cell r="B84" t="str">
            <v>JBOOT</v>
          </cell>
          <cell r="AF84" t="str">
            <v>BSNA</v>
          </cell>
          <cell r="AG84" t="str">
            <v>BSNA - Air</v>
          </cell>
          <cell r="AH84" t="str">
            <v>BSNA - Sea</v>
          </cell>
          <cell r="AJ84" t="str">
            <v>GAP - Air</v>
          </cell>
          <cell r="AM84" t="str">
            <v>GAP - Sea</v>
          </cell>
        </row>
        <row r="85">
          <cell r="B85" t="str">
            <v>BRYLAN</v>
          </cell>
          <cell r="C85" t="str">
            <v>SGN G3</v>
          </cell>
          <cell r="D85" t="str">
            <v>HPZ G1</v>
          </cell>
          <cell r="AF85" t="str">
            <v>BUOUT</v>
          </cell>
          <cell r="AG85" t="str">
            <v>BUOUT - Air</v>
          </cell>
          <cell r="AH85" t="str">
            <v>BUOUT - Sea</v>
          </cell>
          <cell r="AJ85" t="str">
            <v>GAP - Sea</v>
          </cell>
          <cell r="AM85" t="str">
            <v>GFSI - Air</v>
          </cell>
        </row>
        <row r="86">
          <cell r="B86" t="str">
            <v>BUOUT</v>
          </cell>
          <cell r="AF86" t="str">
            <v>BUVER</v>
          </cell>
          <cell r="AG86" t="str">
            <v>BUVER - Air</v>
          </cell>
          <cell r="AH86" t="str">
            <v>BUVER - Sea</v>
          </cell>
          <cell r="AJ86" t="str">
            <v>GFSI - Air</v>
          </cell>
          <cell r="AM86" t="str">
            <v>GFSI - Sea</v>
          </cell>
        </row>
        <row r="87">
          <cell r="B87" t="str">
            <v>BUVER</v>
          </cell>
          <cell r="C87" t="str">
            <v>SGN G5</v>
          </cell>
          <cell r="AF87" t="str">
            <v>CARGO</v>
          </cell>
          <cell r="AG87" t="str">
            <v>CARGO - Air</v>
          </cell>
          <cell r="AH87" t="str">
            <v>CARGO - Sea</v>
          </cell>
          <cell r="AJ87" t="str">
            <v>GFSI - Sea</v>
          </cell>
          <cell r="AM87" t="str">
            <v>GORE - Sea</v>
          </cell>
        </row>
        <row r="88">
          <cell r="B88" t="str">
            <v>XWKTD</v>
          </cell>
          <cell r="C88" t="str">
            <v>SGN G5</v>
          </cell>
          <cell r="AF88" t="str">
            <v>CASEY</v>
          </cell>
          <cell r="AG88" t="str">
            <v>CASEY - Air</v>
          </cell>
          <cell r="AH88" t="str">
            <v>CASEY - Sea</v>
          </cell>
          <cell r="AJ88" t="str">
            <v>GORE - Sea</v>
          </cell>
          <cell r="AM88" t="str">
            <v>GUITCN - Sea</v>
          </cell>
        </row>
        <row r="89">
          <cell r="B89" t="str">
            <v>OSTUFF</v>
          </cell>
          <cell r="C89" t="str">
            <v>SGN G2</v>
          </cell>
          <cell r="AF89" t="str">
            <v>CATEC</v>
          </cell>
          <cell r="AG89" t="str">
            <v>CATEC - Air</v>
          </cell>
          <cell r="AH89" t="str">
            <v>CATEC - Sea</v>
          </cell>
          <cell r="AJ89" t="str">
            <v>GUITCN - Sea</v>
          </cell>
          <cell r="AM89" t="str">
            <v>HAGGAR - Sea</v>
          </cell>
        </row>
        <row r="90">
          <cell r="B90" t="str">
            <v>CASEY</v>
          </cell>
          <cell r="C90" t="str">
            <v>SGN G2</v>
          </cell>
          <cell r="AF90" t="str">
            <v>CELSO</v>
          </cell>
          <cell r="AG90" t="str">
            <v>CELSO - Air</v>
          </cell>
          <cell r="AH90" t="str">
            <v>CELSO - Sea</v>
          </cell>
          <cell r="AJ90" t="str">
            <v>HAGGAR - Sea</v>
          </cell>
          <cell r="AM90" t="str">
            <v>HBICAN - Sea</v>
          </cell>
        </row>
        <row r="91">
          <cell r="B91" t="str">
            <v>CATEC</v>
          </cell>
          <cell r="C91" t="str">
            <v>SGN G4</v>
          </cell>
          <cell r="AF91" t="str">
            <v>CFL</v>
          </cell>
          <cell r="AG91" t="str">
            <v>CFL - Air</v>
          </cell>
          <cell r="AH91" t="str">
            <v>CFL - Sea</v>
          </cell>
          <cell r="AJ91" t="str">
            <v>HBICAN - Sea</v>
          </cell>
          <cell r="AM91" t="str">
            <v>HBIIRE - Sea</v>
          </cell>
        </row>
        <row r="92">
          <cell r="B92" t="str">
            <v>CELSO</v>
          </cell>
          <cell r="C92" t="str">
            <v>SGN G2</v>
          </cell>
          <cell r="AF92" t="str">
            <v>CFLLLS</v>
          </cell>
          <cell r="AG92" t="str">
            <v>CFLLLS - Air</v>
          </cell>
          <cell r="AH92" t="str">
            <v>CFLLLS - Sea</v>
          </cell>
          <cell r="AJ92" t="str">
            <v>HBIIRE - Sea</v>
          </cell>
          <cell r="AM92" t="str">
            <v>HBIMEX - Sea</v>
          </cell>
        </row>
        <row r="93">
          <cell r="B93" t="str">
            <v>CFL</v>
          </cell>
          <cell r="C93" t="str">
            <v>SGN G2</v>
          </cell>
          <cell r="D93" t="str">
            <v>HPZ G2</v>
          </cell>
          <cell r="AF93" t="str">
            <v>CGS</v>
          </cell>
          <cell r="AG93" t="str">
            <v>CGS - Air</v>
          </cell>
          <cell r="AH93" t="str">
            <v>CGS - Sea</v>
          </cell>
          <cell r="AJ93" t="str">
            <v>HBIMEX - Sea</v>
          </cell>
          <cell r="AM93" t="str">
            <v>HBIRAW - Air</v>
          </cell>
        </row>
        <row r="94">
          <cell r="B94" t="str">
            <v>CFLLLS</v>
          </cell>
          <cell r="C94" t="str">
            <v>SGN G2</v>
          </cell>
          <cell r="AF94" t="str">
            <v>CHAPS1</v>
          </cell>
          <cell r="AG94" t="str">
            <v>CHAPS1 - Air</v>
          </cell>
          <cell r="AH94" t="str">
            <v>CHAPS1 - Sea</v>
          </cell>
          <cell r="AJ94" t="str">
            <v>HBIRAW - Air</v>
          </cell>
          <cell r="AM94" t="str">
            <v>HBIRAW - Sea</v>
          </cell>
        </row>
        <row r="95">
          <cell r="B95" t="str">
            <v>CGS</v>
          </cell>
          <cell r="C95" t="str">
            <v>SGN G2</v>
          </cell>
          <cell r="AF95" t="str">
            <v>CHAPS2</v>
          </cell>
          <cell r="AG95" t="str">
            <v>CHAPS2 - Air</v>
          </cell>
          <cell r="AH95" t="str">
            <v>CHAPS2 - Sea</v>
          </cell>
          <cell r="AJ95" t="str">
            <v>HBIRAW - Sea</v>
          </cell>
          <cell r="AM95" t="str">
            <v>HEMA - Air</v>
          </cell>
        </row>
        <row r="96">
          <cell r="B96" t="str">
            <v>COLE</v>
          </cell>
          <cell r="C96" t="str">
            <v>SGN G1</v>
          </cell>
          <cell r="D96" t="str">
            <v>HPZ G1</v>
          </cell>
          <cell r="AF96" t="str">
            <v>CHARM</v>
          </cell>
          <cell r="AG96" t="str">
            <v>CHARM - Air</v>
          </cell>
          <cell r="AH96" t="str">
            <v>CHARM - Sea</v>
          </cell>
          <cell r="AJ96" t="str">
            <v>HEMA - Air</v>
          </cell>
          <cell r="AM96" t="str">
            <v>HEMA - Sea</v>
          </cell>
        </row>
        <row r="97">
          <cell r="B97" t="str">
            <v>COMSA</v>
          </cell>
          <cell r="AF97" t="str">
            <v>CHEWY</v>
          </cell>
          <cell r="AG97" t="str">
            <v>CHEWY - Air</v>
          </cell>
          <cell r="AH97" t="str">
            <v>CHEWY - Sea</v>
          </cell>
          <cell r="AJ97" t="str">
            <v>HEMA - Sea</v>
          </cell>
          <cell r="AM97" t="str">
            <v>HORBAC - Sea</v>
          </cell>
        </row>
        <row r="98">
          <cell r="B98" t="str">
            <v>CONVMX</v>
          </cell>
          <cell r="D98" t="str">
            <v>HPZ G3</v>
          </cell>
          <cell r="AF98" t="str">
            <v>CHFRA</v>
          </cell>
          <cell r="AG98" t="str">
            <v>CHFRA - Air</v>
          </cell>
          <cell r="AH98" t="str">
            <v>CHFRA - Sea</v>
          </cell>
          <cell r="AJ98" t="str">
            <v>HORBAC - Sea</v>
          </cell>
          <cell r="AM98" t="str">
            <v>HORBUB - Sea</v>
          </cell>
        </row>
        <row r="99">
          <cell r="B99" t="str">
            <v>COPAC</v>
          </cell>
          <cell r="C99" t="str">
            <v>SGN G4</v>
          </cell>
          <cell r="AF99" t="str">
            <v>CKACEU</v>
          </cell>
          <cell r="AG99" t="str">
            <v>CKACEU - Air</v>
          </cell>
          <cell r="AH99" t="str">
            <v>CKACEU - Sea</v>
          </cell>
          <cell r="AJ99" t="str">
            <v>HORBUB - Sea</v>
          </cell>
          <cell r="AM99" t="str">
            <v>HOSLEY - Sea</v>
          </cell>
        </row>
        <row r="100">
          <cell r="B100" t="str">
            <v>CTCC</v>
          </cell>
          <cell r="C100" t="str">
            <v>SGN G2</v>
          </cell>
          <cell r="AF100" t="str">
            <v>CKDDEU</v>
          </cell>
          <cell r="AG100" t="str">
            <v>CKDDEU - Air</v>
          </cell>
          <cell r="AH100" t="str">
            <v>CKDDEU - Sea</v>
          </cell>
          <cell r="AJ100" t="str">
            <v>HOSLEY - Sea</v>
          </cell>
          <cell r="AM100" t="str">
            <v>HSACV - Sea</v>
          </cell>
        </row>
        <row r="101">
          <cell r="B101" t="str">
            <v>BSNA</v>
          </cell>
          <cell r="C101" t="str">
            <v>SGN G4</v>
          </cell>
          <cell r="AF101" t="str">
            <v>CKDFEU</v>
          </cell>
          <cell r="AG101" t="str">
            <v>CKDFEU - Air</v>
          </cell>
          <cell r="AH101" t="str">
            <v>CKDFEU - Sea</v>
          </cell>
          <cell r="AJ101" t="str">
            <v>HSACV - Sea</v>
          </cell>
          <cell r="AM101" t="str">
            <v>HUNK - Sea</v>
          </cell>
        </row>
        <row r="102">
          <cell r="B102" t="str">
            <v>DEICH</v>
          </cell>
          <cell r="C102" t="str">
            <v>SGN G3</v>
          </cell>
          <cell r="D102" t="str">
            <v>HPZ G2</v>
          </cell>
          <cell r="AF102" t="str">
            <v>CKFWEU</v>
          </cell>
          <cell r="AG102" t="str">
            <v>CKFWEU - Air</v>
          </cell>
          <cell r="AH102" t="str">
            <v>CKFWEU - Sea</v>
          </cell>
          <cell r="AJ102" t="str">
            <v>HUNK - Sea</v>
          </cell>
          <cell r="AM102" t="str">
            <v>IMAGE - Air</v>
          </cell>
        </row>
        <row r="103">
          <cell r="B103" t="str">
            <v>DEICUK</v>
          </cell>
          <cell r="C103" t="str">
            <v>SGN G3</v>
          </cell>
          <cell r="D103" t="str">
            <v>HPZ G2</v>
          </cell>
          <cell r="AF103" t="str">
            <v>CKJEEU</v>
          </cell>
          <cell r="AG103" t="str">
            <v>CKJEEU - Air</v>
          </cell>
          <cell r="AH103" t="str">
            <v>CKJEEU - Sea</v>
          </cell>
          <cell r="AJ103" t="str">
            <v>IMAGE - Air</v>
          </cell>
          <cell r="AM103" t="str">
            <v>IMAGE - Sea</v>
          </cell>
        </row>
        <row r="104">
          <cell r="B104" t="str">
            <v>ENGRS</v>
          </cell>
          <cell r="C104" t="str">
            <v>SGN G3</v>
          </cell>
          <cell r="D104" t="str">
            <v>HPZ G2</v>
          </cell>
          <cell r="AF104" t="str">
            <v>CKKDEU</v>
          </cell>
          <cell r="AG104" t="str">
            <v>CKKDEU - Air</v>
          </cell>
          <cell r="AH104" t="str">
            <v>CKKDEU - Sea</v>
          </cell>
          <cell r="AJ104" t="str">
            <v>IMAGE - Sea</v>
          </cell>
          <cell r="AM104" t="str">
            <v>ITGM - Air</v>
          </cell>
        </row>
        <row r="105">
          <cell r="B105" t="str">
            <v>ENSHOE</v>
          </cell>
          <cell r="C105" t="str">
            <v>SGN G3</v>
          </cell>
          <cell r="D105" t="str">
            <v>HPZ G2</v>
          </cell>
          <cell r="AF105" t="str">
            <v>CKMSEU</v>
          </cell>
          <cell r="AG105" t="str">
            <v>CKMSEU - Air</v>
          </cell>
          <cell r="AH105" t="str">
            <v>CKMSEU - Sea</v>
          </cell>
          <cell r="AJ105" t="str">
            <v>ITGM - Air</v>
          </cell>
          <cell r="AM105" t="str">
            <v>ITGM - Sea</v>
          </cell>
        </row>
        <row r="106">
          <cell r="B106" t="str">
            <v>ENSPOR</v>
          </cell>
          <cell r="C106" t="str">
            <v>SGN G3</v>
          </cell>
          <cell r="D106" t="str">
            <v>HPZ G2</v>
          </cell>
          <cell r="AF106" t="str">
            <v>CKPFEU</v>
          </cell>
          <cell r="AG106" t="str">
            <v>CKPFEU - Air</v>
          </cell>
          <cell r="AH106" t="str">
            <v>CKPFEU - Sea</v>
          </cell>
          <cell r="AJ106" t="str">
            <v>ITGM - Sea</v>
          </cell>
          <cell r="AM106" t="str">
            <v>JCREW - Air</v>
          </cell>
        </row>
        <row r="107">
          <cell r="B107" t="str">
            <v>MYSHOE</v>
          </cell>
          <cell r="C107" t="str">
            <v>SGN G3</v>
          </cell>
          <cell r="AF107" t="str">
            <v>CKRTEU</v>
          </cell>
          <cell r="AG107" t="str">
            <v>CKRTEU - Air</v>
          </cell>
          <cell r="AH107" t="str">
            <v>CKRTEU - Sea</v>
          </cell>
          <cell r="AJ107" t="str">
            <v>JCREW - Air</v>
          </cell>
          <cell r="AM107" t="str">
            <v>JCREW - Sea</v>
          </cell>
        </row>
        <row r="108">
          <cell r="B108" t="str">
            <v>ROLAN</v>
          </cell>
          <cell r="C108" t="str">
            <v>SGN G3</v>
          </cell>
          <cell r="D108" t="str">
            <v>HPZ G2</v>
          </cell>
          <cell r="AF108" t="str">
            <v>CKSWEU</v>
          </cell>
          <cell r="AG108" t="str">
            <v>CKSWEU - Air</v>
          </cell>
          <cell r="AH108" t="str">
            <v>CKSWEU - Sea</v>
          </cell>
          <cell r="AJ108" t="str">
            <v>JCREW - Sea</v>
          </cell>
          <cell r="AM108" t="str">
            <v>KMRTFM - Sea</v>
          </cell>
        </row>
        <row r="109">
          <cell r="B109" t="str">
            <v>SNIP</v>
          </cell>
          <cell r="C109" t="str">
            <v>SGN G3</v>
          </cell>
          <cell r="D109" t="str">
            <v>HPZ G2</v>
          </cell>
          <cell r="AF109" t="str">
            <v>CKUNEU</v>
          </cell>
          <cell r="AG109" t="str">
            <v>CKUNEU - Air</v>
          </cell>
          <cell r="AH109" t="str">
            <v>CKUNEU - Sea</v>
          </cell>
          <cell r="AJ109" t="str">
            <v>KMRTFM - Sea</v>
          </cell>
          <cell r="AM109" t="str">
            <v>LIIADP - Sea</v>
          </cell>
        </row>
        <row r="110">
          <cell r="B110" t="str">
            <v>VANHA</v>
          </cell>
          <cell r="C110" t="str">
            <v>SGN G3</v>
          </cell>
          <cell r="D110" t="str">
            <v>HPZ G2</v>
          </cell>
          <cell r="AF110" t="str">
            <v>CKWOEU</v>
          </cell>
          <cell r="AG110" t="str">
            <v>CKWOEU - Air</v>
          </cell>
          <cell r="AH110" t="str">
            <v>CKWOEU - Sea</v>
          </cell>
          <cell r="AJ110" t="str">
            <v>LIIADP - Sea</v>
          </cell>
          <cell r="AM110" t="str">
            <v>LIICO - Air</v>
          </cell>
        </row>
        <row r="111">
          <cell r="B111" t="str">
            <v>ASRE</v>
          </cell>
          <cell r="C111" t="str">
            <v>SGN G3</v>
          </cell>
          <cell r="D111" t="str">
            <v>HPZ G2</v>
          </cell>
          <cell r="AF111" t="str">
            <v>CLUB</v>
          </cell>
          <cell r="AG111" t="str">
            <v>CLUB - Air</v>
          </cell>
          <cell r="AH111" t="str">
            <v>CLUB - Sea</v>
          </cell>
          <cell r="AJ111" t="str">
            <v>LIICO - Air</v>
          </cell>
          <cell r="AM111" t="str">
            <v>LIICO - Sea</v>
          </cell>
        </row>
        <row r="112">
          <cell r="B112" t="str">
            <v>CLUSH</v>
          </cell>
          <cell r="C112" t="str">
            <v>SGN G3</v>
          </cell>
          <cell r="D112" t="str">
            <v>HPZ G2</v>
          </cell>
          <cell r="AF112" t="str">
            <v>CLUBCA</v>
          </cell>
          <cell r="AG112" t="str">
            <v>CLUBCA - Air</v>
          </cell>
          <cell r="AH112" t="str">
            <v>CLUBCA - Sea</v>
          </cell>
          <cell r="AJ112" t="str">
            <v>LIICO - Sea</v>
          </cell>
          <cell r="AM112" t="str">
            <v>LIIRE - Air</v>
          </cell>
        </row>
        <row r="113">
          <cell r="B113" t="str">
            <v>COART</v>
          </cell>
          <cell r="C113" t="str">
            <v>SGN G3</v>
          </cell>
          <cell r="D113" t="str">
            <v>HPZ G2</v>
          </cell>
          <cell r="AF113" t="str">
            <v>CLUSH</v>
          </cell>
          <cell r="AG113" t="str">
            <v>CLUSH - Air</v>
          </cell>
          <cell r="AH113" t="str">
            <v>CLUSH - Sea</v>
          </cell>
          <cell r="AJ113" t="str">
            <v>LIIRE - Air</v>
          </cell>
          <cell r="AM113" t="str">
            <v>LIIRE - Sea</v>
          </cell>
        </row>
        <row r="114">
          <cell r="B114" t="str">
            <v>CRICO</v>
          </cell>
          <cell r="C114" t="str">
            <v>SGN G3</v>
          </cell>
          <cell r="D114" t="str">
            <v>HPZ G2</v>
          </cell>
          <cell r="AF114" t="str">
            <v>COART</v>
          </cell>
          <cell r="AG114" t="str">
            <v>COART - Air</v>
          </cell>
          <cell r="AH114" t="str">
            <v>COART - Sea</v>
          </cell>
          <cell r="AJ114" t="str">
            <v>LIIRE - Sea</v>
          </cell>
          <cell r="AM114" t="str">
            <v>LIIWWR - Sea</v>
          </cell>
        </row>
        <row r="115">
          <cell r="B115" t="str">
            <v>CSII</v>
          </cell>
          <cell r="C115" t="str">
            <v>SGN G3</v>
          </cell>
          <cell r="D115" t="str">
            <v>HPZ G2</v>
          </cell>
          <cell r="AF115" t="str">
            <v>COLDW</v>
          </cell>
          <cell r="AG115" t="str">
            <v>COLDW - Air</v>
          </cell>
          <cell r="AH115" t="str">
            <v>COLDW - Sea</v>
          </cell>
          <cell r="AJ115" t="str">
            <v>LIIWWR - Sea</v>
          </cell>
          <cell r="AM115" t="str">
            <v>LLBHKG - Sea</v>
          </cell>
        </row>
        <row r="116">
          <cell r="B116" t="str">
            <v>DEMO</v>
          </cell>
          <cell r="C116" t="str">
            <v>SGN G3</v>
          </cell>
          <cell r="D116" t="str">
            <v>HPZ G2</v>
          </cell>
          <cell r="AF116" t="str">
            <v>COLE</v>
          </cell>
          <cell r="AG116" t="str">
            <v>COLE - Air</v>
          </cell>
          <cell r="AH116" t="str">
            <v>COLE - Sea</v>
          </cell>
          <cell r="AJ116" t="str">
            <v>LLBHKG - Sea</v>
          </cell>
          <cell r="AM116" t="str">
            <v>MAST - Sea</v>
          </cell>
        </row>
        <row r="117">
          <cell r="B117" t="str">
            <v>PESPO</v>
          </cell>
          <cell r="C117" t="str">
            <v>SGN G3</v>
          </cell>
          <cell r="D117" t="str">
            <v>HPZ G2</v>
          </cell>
          <cell r="AF117" t="str">
            <v>COMSA</v>
          </cell>
          <cell r="AG117" t="str">
            <v>COMSA - Air</v>
          </cell>
          <cell r="AH117" t="str">
            <v>COMSA - Sea</v>
          </cell>
          <cell r="AJ117" t="str">
            <v>MAST - Sea</v>
          </cell>
          <cell r="AM117" t="str">
            <v>MAURI - Sea</v>
          </cell>
        </row>
        <row r="118">
          <cell r="B118" t="str">
            <v>SHIPNM</v>
          </cell>
          <cell r="C118" t="str">
            <v>SGN G3</v>
          </cell>
          <cell r="D118" t="str">
            <v>HPZ G2</v>
          </cell>
          <cell r="AF118" t="str">
            <v>CONCOR</v>
          </cell>
          <cell r="AG118" t="str">
            <v>CONCOR - Air</v>
          </cell>
          <cell r="AH118" t="str">
            <v>CONCOR - Sea</v>
          </cell>
          <cell r="AJ118" t="str">
            <v>MAURI - Sea</v>
          </cell>
          <cell r="AM118" t="str">
            <v>MKI - Sea</v>
          </cell>
        </row>
        <row r="119">
          <cell r="B119" t="str">
            <v>SILHO</v>
          </cell>
          <cell r="C119" t="str">
            <v>SGN G3</v>
          </cell>
          <cell r="D119" t="str">
            <v>HPZ G2</v>
          </cell>
          <cell r="AF119" t="str">
            <v>CONVMX</v>
          </cell>
          <cell r="AG119" t="str">
            <v>CONVMX - Air</v>
          </cell>
          <cell r="AH119" t="str">
            <v>CONVMX - Sea</v>
          </cell>
          <cell r="AJ119" t="str">
            <v>MKI - Sea</v>
          </cell>
          <cell r="AM119" t="str">
            <v>MUFREN - Sea</v>
          </cell>
        </row>
        <row r="120">
          <cell r="B120" t="str">
            <v>SPST</v>
          </cell>
          <cell r="C120" t="str">
            <v>SGN G3</v>
          </cell>
          <cell r="D120" t="str">
            <v>HPZ G2</v>
          </cell>
          <cell r="AF120" t="str">
            <v>CONVRS</v>
          </cell>
          <cell r="AG120" t="str">
            <v>CONVRS - Air</v>
          </cell>
          <cell r="AH120" t="str">
            <v>CONVRS - Sea</v>
          </cell>
          <cell r="AJ120" t="str">
            <v>MUFREN - Sea</v>
          </cell>
          <cell r="AM120" t="str">
            <v>MUSART - Sea</v>
          </cell>
        </row>
        <row r="121">
          <cell r="B121" t="str">
            <v>SWISS</v>
          </cell>
          <cell r="C121" t="str">
            <v>SGN G3</v>
          </cell>
          <cell r="D121" t="str">
            <v>HPZ G2</v>
          </cell>
          <cell r="AF121" t="str">
            <v>COPAC</v>
          </cell>
          <cell r="AG121" t="str">
            <v>COPAC - Air</v>
          </cell>
          <cell r="AH121" t="str">
            <v>COPAC - Sea</v>
          </cell>
          <cell r="AJ121" t="str">
            <v>MUSART - Sea</v>
          </cell>
          <cell r="AM121" t="str">
            <v>MYSHOE - Sea</v>
          </cell>
        </row>
        <row r="122">
          <cell r="B122" t="str">
            <v>TSCOM</v>
          </cell>
          <cell r="C122" t="str">
            <v>SGN G3</v>
          </cell>
          <cell r="D122" t="str">
            <v>HPZ G2</v>
          </cell>
          <cell r="AF122" t="str">
            <v>COPLND</v>
          </cell>
          <cell r="AG122" t="str">
            <v>COPLND - Air</v>
          </cell>
          <cell r="AH122" t="str">
            <v>COPLND - Sea</v>
          </cell>
          <cell r="AJ122" t="str">
            <v>MYSHOE - Sea</v>
          </cell>
          <cell r="AM122" t="str">
            <v>NA</v>
          </cell>
        </row>
        <row r="123">
          <cell r="B123" t="str">
            <v>XSCIN</v>
          </cell>
          <cell r="C123" t="str">
            <v>SGN G3</v>
          </cell>
          <cell r="D123" t="str">
            <v>HPZ G2</v>
          </cell>
          <cell r="AF123" t="str">
            <v>CPEUR</v>
          </cell>
          <cell r="AG123" t="str">
            <v>CPEUR - Air</v>
          </cell>
          <cell r="AH123" t="str">
            <v>CPEUR - Sea</v>
          </cell>
          <cell r="AJ123" t="str">
            <v>NA</v>
          </cell>
          <cell r="AM123" t="str">
            <v>NBAL - Air</v>
          </cell>
        </row>
        <row r="124">
          <cell r="B124" t="str">
            <v>XVSSA</v>
          </cell>
          <cell r="C124" t="str">
            <v>SGN G3</v>
          </cell>
          <cell r="D124" t="str">
            <v>HPZ G2</v>
          </cell>
          <cell r="AF124" t="str">
            <v>CRICO</v>
          </cell>
          <cell r="AG124" t="str">
            <v>CRICO - Air</v>
          </cell>
          <cell r="AH124" t="str">
            <v>CRICO - Sea</v>
          </cell>
          <cell r="AJ124" t="str">
            <v>NBAL - Air</v>
          </cell>
          <cell r="AM124" t="str">
            <v>NBAL - Sea</v>
          </cell>
        </row>
        <row r="125">
          <cell r="B125" t="str">
            <v>DICKS</v>
          </cell>
          <cell r="C125" t="str">
            <v>SGN G4</v>
          </cell>
          <cell r="D125" t="str">
            <v>HPZ G1</v>
          </cell>
          <cell r="AF125" t="str">
            <v>CRPERU</v>
          </cell>
          <cell r="AG125" t="str">
            <v>CRPERU - Air</v>
          </cell>
          <cell r="AH125" t="str">
            <v>CRPERU - Sea</v>
          </cell>
          <cell r="AJ125" t="str">
            <v>NBAL - Sea</v>
          </cell>
          <cell r="AM125" t="str">
            <v>NBC - Sea</v>
          </cell>
        </row>
        <row r="126">
          <cell r="B126" t="str">
            <v>DORMAN</v>
          </cell>
          <cell r="C126" t="str">
            <v>SGN G2</v>
          </cell>
          <cell r="AF126" t="str">
            <v>CSII</v>
          </cell>
          <cell r="AG126" t="str">
            <v>CSII - Air</v>
          </cell>
          <cell r="AH126" t="str">
            <v>CSII - Sea</v>
          </cell>
          <cell r="AJ126" t="str">
            <v>NBC - Sea</v>
          </cell>
          <cell r="AM126" t="str">
            <v>NBMY - Air</v>
          </cell>
        </row>
        <row r="127">
          <cell r="B127" t="str">
            <v>DSAQSP</v>
          </cell>
          <cell r="C127" t="str">
            <v>SGN G5</v>
          </cell>
          <cell r="D127" t="str">
            <v>HPZ G2</v>
          </cell>
          <cell r="AF127" t="str">
            <v>CTCC</v>
          </cell>
          <cell r="AG127" t="str">
            <v>CTCC - Air</v>
          </cell>
          <cell r="AH127" t="str">
            <v>CTCC - Sea</v>
          </cell>
          <cell r="AJ127" t="str">
            <v>NBMY - Air</v>
          </cell>
          <cell r="AM127" t="str">
            <v>NBMY - Sea</v>
          </cell>
        </row>
        <row r="128">
          <cell r="B128" t="str">
            <v>EASTER</v>
          </cell>
          <cell r="C128" t="str">
            <v>SGN G2</v>
          </cell>
          <cell r="AF128" t="str">
            <v>CTL</v>
          </cell>
          <cell r="AG128" t="str">
            <v>CTL - Air</v>
          </cell>
          <cell r="AH128" t="str">
            <v>CTL - Sea</v>
          </cell>
          <cell r="AJ128" t="str">
            <v>NBMY - Sea</v>
          </cell>
          <cell r="AM128" t="str">
            <v>NBSG - Air</v>
          </cell>
        </row>
        <row r="129">
          <cell r="B129" t="str">
            <v>EBACO</v>
          </cell>
          <cell r="C129" t="str">
            <v>SGN G2</v>
          </cell>
          <cell r="AF129" t="str">
            <v>DAYS</v>
          </cell>
          <cell r="AG129" t="str">
            <v>DAYS - Air</v>
          </cell>
          <cell r="AH129" t="str">
            <v>DAYS - Sea</v>
          </cell>
          <cell r="AJ129" t="str">
            <v>NBSG - Air</v>
          </cell>
          <cell r="AM129" t="str">
            <v>NBSG - Sea</v>
          </cell>
        </row>
        <row r="130">
          <cell r="B130" t="str">
            <v>ALAM</v>
          </cell>
          <cell r="AF130" t="str">
            <v>DCI</v>
          </cell>
          <cell r="AG130" t="str">
            <v>DCI - Air</v>
          </cell>
          <cell r="AH130" t="str">
            <v>DCI - Sea</v>
          </cell>
          <cell r="AJ130" t="str">
            <v>NBSG - Sea</v>
          </cell>
          <cell r="AM130" t="str">
            <v>NGBR - Sea</v>
          </cell>
        </row>
        <row r="131">
          <cell r="B131" t="str">
            <v>BELL</v>
          </cell>
          <cell r="C131" t="str">
            <v>SGN G3</v>
          </cell>
          <cell r="D131" t="str">
            <v>HPZ G1</v>
          </cell>
          <cell r="AF131" t="str">
            <v>DCRUS</v>
          </cell>
          <cell r="AG131" t="str">
            <v>DCRUS - Air</v>
          </cell>
          <cell r="AH131" t="str">
            <v>DCRUS - Sea</v>
          </cell>
          <cell r="AJ131" t="str">
            <v>NGBR - Sea</v>
          </cell>
          <cell r="AM131" t="str">
            <v>NHAC - Sea</v>
          </cell>
        </row>
        <row r="132">
          <cell r="B132" t="str">
            <v>EBSI</v>
          </cell>
          <cell r="C132" t="str">
            <v>SGN G3</v>
          </cell>
          <cell r="D132" t="str">
            <v>HPZ G1</v>
          </cell>
          <cell r="AF132" t="str">
            <v>DCS</v>
          </cell>
          <cell r="AG132" t="str">
            <v>DCS - Air</v>
          </cell>
          <cell r="AH132" t="str">
            <v>DCS - Sea</v>
          </cell>
          <cell r="AJ132" t="str">
            <v>NHAC - Sea</v>
          </cell>
          <cell r="AM132" t="str">
            <v>OBIITA - Sea</v>
          </cell>
        </row>
        <row r="133">
          <cell r="B133" t="str">
            <v>ESTN</v>
          </cell>
          <cell r="D133" t="str">
            <v>HPZ G1</v>
          </cell>
          <cell r="AF133" t="str">
            <v>DCSBR</v>
          </cell>
          <cell r="AG133" t="str">
            <v>DCSBR - Air</v>
          </cell>
          <cell r="AH133" t="str">
            <v>DCSBR - Sea</v>
          </cell>
          <cell r="AJ133" t="str">
            <v>OBIITA - Sea</v>
          </cell>
          <cell r="AM133" t="str">
            <v>OBIPOL - Sea</v>
          </cell>
        </row>
        <row r="134">
          <cell r="B134" t="str">
            <v>ESTNCA</v>
          </cell>
          <cell r="D134" t="str">
            <v>HPZ G1</v>
          </cell>
          <cell r="AF134" t="str">
            <v>DEICH</v>
          </cell>
          <cell r="AG134" t="str">
            <v>DEICH - Air</v>
          </cell>
          <cell r="AH134" t="str">
            <v>DEICH - Sea</v>
          </cell>
          <cell r="AJ134" t="str">
            <v>OBIPOL - Sea</v>
          </cell>
          <cell r="AM134" t="str">
            <v>OBIRUS - Sea</v>
          </cell>
        </row>
        <row r="135">
          <cell r="B135" t="str">
            <v>RIDL</v>
          </cell>
          <cell r="D135" t="str">
            <v>HPZ G1</v>
          </cell>
          <cell r="AF135" t="str">
            <v>DEICUK</v>
          </cell>
          <cell r="AG135" t="str">
            <v>DEICUK - Air</v>
          </cell>
          <cell r="AH135" t="str">
            <v>DEICUK - Sea</v>
          </cell>
          <cell r="AJ135" t="str">
            <v>OBIRUS - Sea</v>
          </cell>
          <cell r="AM135" t="str">
            <v>OFWO - Sea</v>
          </cell>
        </row>
        <row r="136">
          <cell r="B136" t="str">
            <v>XEASS</v>
          </cell>
          <cell r="C136" t="str">
            <v>SGN G3</v>
          </cell>
          <cell r="D136" t="str">
            <v>HPZ G1</v>
          </cell>
          <cell r="AF136" t="str">
            <v>DEL</v>
          </cell>
          <cell r="AG136" t="str">
            <v>DEL - Air</v>
          </cell>
          <cell r="AH136" t="str">
            <v>DEL - Sea</v>
          </cell>
          <cell r="AJ136" t="str">
            <v>OFWO - Sea</v>
          </cell>
          <cell r="AM136" t="str">
            <v>ORSGM - Sea</v>
          </cell>
        </row>
        <row r="137">
          <cell r="B137" t="str">
            <v>EDDIE</v>
          </cell>
          <cell r="C137" t="str">
            <v>SGN G3</v>
          </cell>
          <cell r="D137" t="str">
            <v>HPZ G2</v>
          </cell>
          <cell r="AF137" t="str">
            <v>DEMO</v>
          </cell>
          <cell r="AG137" t="str">
            <v>DEMO - Air</v>
          </cell>
          <cell r="AH137" t="str">
            <v>DEMO - Sea</v>
          </cell>
          <cell r="AJ137" t="str">
            <v>ORSGM - Sea</v>
          </cell>
          <cell r="AM137" t="str">
            <v>OUTDOR - Air</v>
          </cell>
        </row>
        <row r="138">
          <cell r="B138" t="str">
            <v>EDDIEB</v>
          </cell>
          <cell r="C138" t="str">
            <v>SGN G3</v>
          </cell>
          <cell r="D138" t="str">
            <v>HPZ G2</v>
          </cell>
          <cell r="AF138" t="str">
            <v>DICKS</v>
          </cell>
          <cell r="AG138" t="str">
            <v>DICKS - Air</v>
          </cell>
          <cell r="AH138" t="str">
            <v>DICKS - Sea</v>
          </cell>
          <cell r="AJ138" t="str">
            <v>OUTDOR - Air</v>
          </cell>
          <cell r="AM138" t="str">
            <v>OUTDOR - Sea</v>
          </cell>
        </row>
        <row r="139">
          <cell r="B139" t="str">
            <v>EDDIEC</v>
          </cell>
          <cell r="AF139" t="str">
            <v>DOLC</v>
          </cell>
          <cell r="AG139" t="str">
            <v>DOLC - Air</v>
          </cell>
          <cell r="AH139" t="str">
            <v>DOLC - Sea</v>
          </cell>
          <cell r="AJ139" t="str">
            <v>OUTDOR - Sea</v>
          </cell>
          <cell r="AM139" t="str">
            <v>PACSUN - Air</v>
          </cell>
        </row>
        <row r="140">
          <cell r="B140" t="str">
            <v>ELDOR</v>
          </cell>
          <cell r="C140" t="str">
            <v>SGN G4</v>
          </cell>
          <cell r="AF140" t="str">
            <v>DORM</v>
          </cell>
          <cell r="AG140" t="str">
            <v>DORM - Air</v>
          </cell>
          <cell r="AH140" t="str">
            <v>DORM - Sea</v>
          </cell>
          <cell r="AJ140" t="str">
            <v>PACSUN - Air</v>
          </cell>
          <cell r="AM140" t="str">
            <v>PACSUN - Sea</v>
          </cell>
        </row>
        <row r="141">
          <cell r="B141" t="str">
            <v>ELESTE</v>
          </cell>
          <cell r="AF141" t="str">
            <v>DORMAN</v>
          </cell>
          <cell r="AG141" t="str">
            <v>DORMAN - Air</v>
          </cell>
          <cell r="AH141" t="str">
            <v>DORMAN - Sea</v>
          </cell>
          <cell r="AJ141" t="str">
            <v>PACSUN - Sea</v>
          </cell>
          <cell r="AM141" t="str">
            <v>PESPO - Sea</v>
          </cell>
        </row>
        <row r="142">
          <cell r="B142" t="str">
            <v>ELLUS</v>
          </cell>
          <cell r="C142" t="str">
            <v>SGN G2</v>
          </cell>
          <cell r="D142" t="str">
            <v>HPZ G2</v>
          </cell>
          <cell r="AF142" t="str">
            <v>DRESSB</v>
          </cell>
          <cell r="AG142" t="str">
            <v>DRESSB - Air</v>
          </cell>
          <cell r="AH142" t="str">
            <v>DRESSB - Sea</v>
          </cell>
          <cell r="AJ142" t="str">
            <v>PESPO - Sea</v>
          </cell>
          <cell r="AM142" t="str">
            <v>PVHJA - Air</v>
          </cell>
        </row>
        <row r="143">
          <cell r="B143" t="str">
            <v>COPLND</v>
          </cell>
          <cell r="AF143" t="str">
            <v>DRESSC</v>
          </cell>
          <cell r="AG143" t="str">
            <v>DRESSC - Air</v>
          </cell>
          <cell r="AH143" t="str">
            <v>DRESSC - Sea</v>
          </cell>
          <cell r="AJ143" t="str">
            <v>PVHJA - Air</v>
          </cell>
          <cell r="AM143" t="str">
            <v>PVHJA - Sea</v>
          </cell>
        </row>
        <row r="144">
          <cell r="B144" t="str">
            <v>EMERSN</v>
          </cell>
          <cell r="C144" t="str">
            <v>SGN G3</v>
          </cell>
          <cell r="AF144" t="str">
            <v>DRESSL</v>
          </cell>
          <cell r="AG144" t="str">
            <v>DRESSL - Air</v>
          </cell>
          <cell r="AH144" t="str">
            <v>DRESSL - Sea</v>
          </cell>
          <cell r="AJ144" t="str">
            <v>PVHJA - Sea</v>
          </cell>
          <cell r="AM144" t="str">
            <v>RACK - Sea</v>
          </cell>
        </row>
        <row r="145">
          <cell r="B145" t="str">
            <v>LIEBRT</v>
          </cell>
          <cell r="AF145" t="str">
            <v>DSAQSP</v>
          </cell>
          <cell r="AG145" t="str">
            <v>DSAQSP - Air</v>
          </cell>
          <cell r="AH145" t="str">
            <v>DSAQSP - Sea</v>
          </cell>
          <cell r="AJ145" t="str">
            <v>RACK - Sea</v>
          </cell>
          <cell r="AM145" t="str">
            <v>RDMEX - Sea</v>
          </cell>
        </row>
        <row r="146">
          <cell r="B146" t="str">
            <v>ESPEUR</v>
          </cell>
          <cell r="AF146" t="str">
            <v>EAM</v>
          </cell>
          <cell r="AG146" t="str">
            <v>EAM - Air</v>
          </cell>
          <cell r="AH146" t="str">
            <v>EAM - Sea</v>
          </cell>
          <cell r="AJ146" t="str">
            <v>RDMEX - Sea</v>
          </cell>
          <cell r="AM146" t="str">
            <v>RH - Air</v>
          </cell>
        </row>
        <row r="147">
          <cell r="B147" t="str">
            <v>APACAS</v>
          </cell>
          <cell r="D147" t="str">
            <v>HPZ G1</v>
          </cell>
          <cell r="AF147" t="str">
            <v>EASTER</v>
          </cell>
          <cell r="AG147" t="str">
            <v>EASTER - Air</v>
          </cell>
          <cell r="AH147" t="str">
            <v>EASTER - Sea</v>
          </cell>
          <cell r="AJ147" t="str">
            <v>RH - Air</v>
          </cell>
          <cell r="AM147" t="str">
            <v>RH - Sea</v>
          </cell>
        </row>
        <row r="148">
          <cell r="B148" t="str">
            <v>EMCOLS</v>
          </cell>
          <cell r="C148" t="str">
            <v>SGN G3</v>
          </cell>
          <cell r="D148" t="str">
            <v>HPZ G1</v>
          </cell>
          <cell r="AF148" t="str">
            <v>EBACO</v>
          </cell>
          <cell r="AG148" t="str">
            <v>EBACO - Air</v>
          </cell>
          <cell r="AH148" t="str">
            <v>EBACO - Sea</v>
          </cell>
          <cell r="AJ148" t="str">
            <v>RH - Sea</v>
          </cell>
          <cell r="AM148" t="str">
            <v>RIPC - Sea</v>
          </cell>
        </row>
        <row r="149">
          <cell r="B149" t="str">
            <v>ESPRIT</v>
          </cell>
          <cell r="C149" t="str">
            <v>SGN G3</v>
          </cell>
          <cell r="D149" t="str">
            <v>HPZ G1</v>
          </cell>
          <cell r="AF149" t="str">
            <v>EBSI</v>
          </cell>
          <cell r="AG149" t="str">
            <v>EBSI - Air</v>
          </cell>
          <cell r="AH149" t="str">
            <v>EBSI - Sea</v>
          </cell>
          <cell r="AJ149" t="str">
            <v>RIPC - Sea</v>
          </cell>
          <cell r="AM149" t="str">
            <v>RIPP - Sea</v>
          </cell>
        </row>
        <row r="150">
          <cell r="B150" t="str">
            <v>ETNA</v>
          </cell>
          <cell r="AF150" t="str">
            <v>EDDIE</v>
          </cell>
          <cell r="AG150" t="str">
            <v>EDDIE - Air</v>
          </cell>
          <cell r="AH150" t="str">
            <v>EDDIE - Sea</v>
          </cell>
          <cell r="AJ150" t="str">
            <v>RIPP - Sea</v>
          </cell>
          <cell r="AM150" t="str">
            <v>RPCI - Sea</v>
          </cell>
        </row>
        <row r="151">
          <cell r="B151" t="str">
            <v>FALAB</v>
          </cell>
          <cell r="C151" t="str">
            <v>SGN G4</v>
          </cell>
          <cell r="AF151" t="str">
            <v>EDDIEB</v>
          </cell>
          <cell r="AG151" t="str">
            <v>EDDIEB - Air</v>
          </cell>
          <cell r="AH151" t="str">
            <v>EDDIEB - Sea</v>
          </cell>
          <cell r="AJ151" t="str">
            <v>RPCI - Sea</v>
          </cell>
          <cell r="AM151" t="str">
            <v>RSGC - Sea</v>
          </cell>
        </row>
        <row r="152">
          <cell r="B152" t="str">
            <v>FAPEN</v>
          </cell>
          <cell r="AF152" t="str">
            <v>EDDIEC</v>
          </cell>
          <cell r="AG152" t="str">
            <v>EDDIEC - Air</v>
          </cell>
          <cell r="AH152" t="str">
            <v>EDDIEC - Sea</v>
          </cell>
          <cell r="AJ152" t="str">
            <v>RSGC - Sea</v>
          </cell>
          <cell r="AM152" t="str">
            <v>SNIP - Sea</v>
          </cell>
        </row>
        <row r="153">
          <cell r="B153" t="str">
            <v>FLEXI</v>
          </cell>
          <cell r="C153" t="str">
            <v>SGN G5</v>
          </cell>
          <cell r="AF153" t="str">
            <v>ELDON</v>
          </cell>
          <cell r="AG153" t="str">
            <v>ELDON - Air</v>
          </cell>
          <cell r="AH153" t="str">
            <v>ELDON - Sea</v>
          </cell>
          <cell r="AJ153" t="str">
            <v>SNIP - Sea</v>
          </cell>
          <cell r="AM153" t="str">
            <v>SPENCR - Sea</v>
          </cell>
        </row>
        <row r="154">
          <cell r="B154" t="str">
            <v>FOOTCA</v>
          </cell>
          <cell r="C154" t="str">
            <v>SGN G3</v>
          </cell>
          <cell r="D154" t="str">
            <v>HPZ G3</v>
          </cell>
          <cell r="AF154" t="str">
            <v>ELDOR</v>
          </cell>
          <cell r="AG154" t="str">
            <v>ELDOR - Air</v>
          </cell>
          <cell r="AH154" t="str">
            <v>ELDOR - Sea</v>
          </cell>
          <cell r="AJ154" t="str">
            <v>SPENCR - Sea</v>
          </cell>
          <cell r="AM154" t="str">
            <v>SPST - Sea</v>
          </cell>
        </row>
        <row r="155">
          <cell r="B155" t="str">
            <v>FOOTEU</v>
          </cell>
          <cell r="C155" t="str">
            <v>SGN G3</v>
          </cell>
          <cell r="D155" t="str">
            <v>HPZ G3</v>
          </cell>
          <cell r="AF155" t="str">
            <v>ELESTE</v>
          </cell>
          <cell r="AG155" t="str">
            <v>ELESTE - Air</v>
          </cell>
          <cell r="AH155" t="str">
            <v>ELESTE - Sea</v>
          </cell>
          <cell r="AJ155" t="str">
            <v>SPST - Sea</v>
          </cell>
          <cell r="AM155" t="str">
            <v>SWOOSH - Air</v>
          </cell>
        </row>
        <row r="156">
          <cell r="B156" t="str">
            <v>FOOTLK</v>
          </cell>
          <cell r="C156" t="str">
            <v>SGN G3</v>
          </cell>
          <cell r="D156" t="str">
            <v>HPZ G3</v>
          </cell>
          <cell r="AF156" t="str">
            <v>ELIE</v>
          </cell>
          <cell r="AG156" t="str">
            <v>ELIE - Air</v>
          </cell>
          <cell r="AH156" t="str">
            <v>ELIE - Sea</v>
          </cell>
          <cell r="AJ156" t="str">
            <v>SWOOSH - Air</v>
          </cell>
          <cell r="AM156" t="str">
            <v>SWOOSH - Sea</v>
          </cell>
        </row>
        <row r="157">
          <cell r="B157" t="str">
            <v>FOOTRT</v>
          </cell>
          <cell r="C157" t="str">
            <v>SGN G3</v>
          </cell>
          <cell r="D157" t="str">
            <v>HPZ G3</v>
          </cell>
          <cell r="AF157" t="str">
            <v>ELLUS</v>
          </cell>
          <cell r="AG157" t="str">
            <v>ELLUS - Air</v>
          </cell>
          <cell r="AH157" t="str">
            <v>ELLUS - Sea</v>
          </cell>
          <cell r="AJ157" t="str">
            <v>SWOOSH - Sea</v>
          </cell>
          <cell r="AM157" t="str">
            <v>THAS - Sea</v>
          </cell>
        </row>
        <row r="158">
          <cell r="B158" t="str">
            <v>FOOTTE</v>
          </cell>
          <cell r="C158" t="str">
            <v>SGN G3</v>
          </cell>
          <cell r="AF158" t="str">
            <v>EMCI</v>
          </cell>
          <cell r="AG158" t="str">
            <v>EMCI - Air</v>
          </cell>
          <cell r="AH158" t="str">
            <v>EMCI - Sea</v>
          </cell>
          <cell r="AJ158" t="str">
            <v>THAS - Sea</v>
          </cell>
          <cell r="AM158" t="str">
            <v>THPRO - Sea</v>
          </cell>
        </row>
        <row r="159">
          <cell r="B159" t="str">
            <v>FRUIT</v>
          </cell>
          <cell r="C159" t="str">
            <v>SGN G5</v>
          </cell>
          <cell r="AF159" t="str">
            <v>EMCOLS</v>
          </cell>
          <cell r="AG159" t="str">
            <v>EMCOLS - Air</v>
          </cell>
          <cell r="AH159" t="str">
            <v>EMCOLS - Sea</v>
          </cell>
          <cell r="AJ159" t="str">
            <v>THPRO - Sea</v>
          </cell>
          <cell r="AM159" t="str">
            <v>TKMAXX - Air</v>
          </cell>
        </row>
        <row r="160">
          <cell r="B160" t="str">
            <v>GAP</v>
          </cell>
          <cell r="C160" t="str">
            <v>SGN G4</v>
          </cell>
          <cell r="D160" t="str">
            <v>HPZ G2</v>
          </cell>
          <cell r="AF160" t="str">
            <v>EMERSN</v>
          </cell>
          <cell r="AG160" t="str">
            <v>EMERSN - Air</v>
          </cell>
          <cell r="AH160" t="str">
            <v>EMERSN - Sea</v>
          </cell>
          <cell r="AJ160" t="str">
            <v>TKMAXX - Air</v>
          </cell>
          <cell r="AM160" t="str">
            <v>TKMAXX - Sea</v>
          </cell>
        </row>
        <row r="161">
          <cell r="B161" t="str">
            <v>XGPWH</v>
          </cell>
          <cell r="C161" t="str">
            <v>SGN G5</v>
          </cell>
          <cell r="D161" t="str">
            <v>HPZ G1</v>
          </cell>
          <cell r="AF161" t="str">
            <v>EMLUX</v>
          </cell>
          <cell r="AG161" t="str">
            <v>EMLUX - Air</v>
          </cell>
          <cell r="AH161" t="str">
            <v>EMLUX - Sea</v>
          </cell>
          <cell r="AJ161" t="str">
            <v>TKMAXX - Sea</v>
          </cell>
          <cell r="AM161" t="str">
            <v>TOMBOD - Sea</v>
          </cell>
        </row>
        <row r="162">
          <cell r="B162" t="str">
            <v>GFSI</v>
          </cell>
          <cell r="C162" t="str">
            <v>SGN G3</v>
          </cell>
          <cell r="D162" t="str">
            <v>HPZ G2</v>
          </cell>
          <cell r="AF162" t="str">
            <v>ENGRS</v>
          </cell>
          <cell r="AG162" t="str">
            <v>ENGRS - Air</v>
          </cell>
          <cell r="AH162" t="str">
            <v>ENGRS - Sea</v>
          </cell>
          <cell r="AJ162" t="str">
            <v>TOMBOD - Sea</v>
          </cell>
          <cell r="AM162" t="str">
            <v>TOMCEU - Sea</v>
          </cell>
        </row>
        <row r="163">
          <cell r="B163" t="str">
            <v>GIII</v>
          </cell>
          <cell r="C163" t="str">
            <v>SGN G5</v>
          </cell>
          <cell r="D163" t="str">
            <v>HPZ G2</v>
          </cell>
          <cell r="AF163" t="str">
            <v>ENSHOE</v>
          </cell>
          <cell r="AG163" t="str">
            <v>ENSHOE - Air</v>
          </cell>
          <cell r="AH163" t="str">
            <v>ENSHOE - Sea</v>
          </cell>
          <cell r="AJ163" t="str">
            <v>TOMCEU - Sea</v>
          </cell>
          <cell r="AM163" t="str">
            <v>TOMFTW - Sea</v>
          </cell>
        </row>
        <row r="164">
          <cell r="B164" t="str">
            <v>GLERY</v>
          </cell>
          <cell r="C164" t="str">
            <v>SGN G1</v>
          </cell>
          <cell r="AF164" t="str">
            <v>ENSPOR</v>
          </cell>
          <cell r="AG164" t="str">
            <v>ENSPOR - Air</v>
          </cell>
          <cell r="AH164" t="str">
            <v>ENSPOR - Sea</v>
          </cell>
          <cell r="AJ164" t="str">
            <v>TOMFTW - Sea</v>
          </cell>
          <cell r="AM164" t="str">
            <v>TOMHAN - Sea</v>
          </cell>
        </row>
        <row r="165">
          <cell r="B165" t="str">
            <v>GSMBR</v>
          </cell>
          <cell r="C165" t="str">
            <v>SGN G5</v>
          </cell>
          <cell r="AF165" t="str">
            <v>ESPEUR</v>
          </cell>
          <cell r="AG165" t="str">
            <v>ESPEUR - Air</v>
          </cell>
          <cell r="AH165" t="str">
            <v>ESPEUR - Sea</v>
          </cell>
          <cell r="AJ165" t="str">
            <v>TOMHAN - Sea</v>
          </cell>
          <cell r="AM165" t="str">
            <v>TOMJEU - Sea</v>
          </cell>
        </row>
        <row r="166">
          <cell r="B166" t="str">
            <v>GSTAR</v>
          </cell>
          <cell r="C166" t="str">
            <v>SGN G5</v>
          </cell>
          <cell r="AF166" t="str">
            <v>ESPRIT</v>
          </cell>
          <cell r="AG166" t="str">
            <v>ESPRIT - Air</v>
          </cell>
          <cell r="AH166" t="str">
            <v>ESPRIT - Sea</v>
          </cell>
          <cell r="AJ166" t="str">
            <v>TOMJEU - Sea</v>
          </cell>
          <cell r="AM166" t="str">
            <v>TOMRTL - Sea</v>
          </cell>
        </row>
        <row r="167">
          <cell r="B167" t="str">
            <v>GUESS</v>
          </cell>
          <cell r="AF167" t="str">
            <v>ESTN</v>
          </cell>
          <cell r="AG167" t="str">
            <v>ESTN - Air</v>
          </cell>
          <cell r="AH167" t="str">
            <v>ESTN - Sea</v>
          </cell>
          <cell r="AJ167" t="str">
            <v>TOMRTL - Sea</v>
          </cell>
          <cell r="AM167" t="str">
            <v>TOMSEU - Sea</v>
          </cell>
        </row>
        <row r="168">
          <cell r="B168" t="str">
            <v>GUITAR</v>
          </cell>
          <cell r="C168" t="str">
            <v>SGN G3</v>
          </cell>
          <cell r="AF168" t="str">
            <v>ESTNCA</v>
          </cell>
          <cell r="AG168" t="str">
            <v>ESTNCA - Air</v>
          </cell>
          <cell r="AH168" t="str">
            <v>ESTNCA - Sea</v>
          </cell>
          <cell r="AJ168" t="str">
            <v>TOMSEU - Sea</v>
          </cell>
          <cell r="AM168" t="str">
            <v>TOMWEU - Sea</v>
          </cell>
        </row>
        <row r="169">
          <cell r="B169" t="str">
            <v>GUITCN</v>
          </cell>
          <cell r="C169" t="str">
            <v>SGN G3</v>
          </cell>
          <cell r="AF169" t="str">
            <v>ETNA</v>
          </cell>
          <cell r="AG169" t="str">
            <v>ETNA - Air</v>
          </cell>
          <cell r="AH169" t="str">
            <v>ETNA - Sea</v>
          </cell>
          <cell r="AJ169" t="str">
            <v>TOMWEU - Sea</v>
          </cell>
          <cell r="AM169" t="str">
            <v>TOTES - Sea</v>
          </cell>
        </row>
        <row r="170">
          <cell r="B170" t="str">
            <v>MUFREN</v>
          </cell>
          <cell r="C170" t="str">
            <v>SGN G3</v>
          </cell>
          <cell r="AF170" t="str">
            <v>EUROM</v>
          </cell>
          <cell r="AG170" t="str">
            <v>EUROM - Air</v>
          </cell>
          <cell r="AH170" t="str">
            <v>EUROM - Sea</v>
          </cell>
          <cell r="AJ170" t="str">
            <v>TOTES - Sea</v>
          </cell>
          <cell r="AM170" t="str">
            <v>TRUINT - Sea</v>
          </cell>
        </row>
        <row r="171">
          <cell r="B171" t="str">
            <v>MUSART</v>
          </cell>
          <cell r="C171" t="str">
            <v>SGN G3</v>
          </cell>
          <cell r="AF171" t="str">
            <v>EWCEU</v>
          </cell>
          <cell r="AG171" t="str">
            <v>EWCEU - Air</v>
          </cell>
          <cell r="AH171" t="str">
            <v>EWCEU - Sea</v>
          </cell>
          <cell r="AJ171" t="str">
            <v>TRUINT - Sea</v>
          </cell>
          <cell r="AM171" t="str">
            <v>TSCOM - Sea</v>
          </cell>
        </row>
        <row r="172">
          <cell r="B172" t="str">
            <v>HAGGAR</v>
          </cell>
          <cell r="C172" t="str">
            <v>SGN G3</v>
          </cell>
          <cell r="D172" t="str">
            <v>HPZ G3</v>
          </cell>
          <cell r="AF172" t="str">
            <v>EXPRES</v>
          </cell>
          <cell r="AG172" t="str">
            <v>EXPRES - Air</v>
          </cell>
          <cell r="AH172" t="str">
            <v>EXPRES - Sea</v>
          </cell>
          <cell r="AJ172" t="str">
            <v>TSCOM - Sea</v>
          </cell>
          <cell r="AM172" t="str">
            <v>UADSHP - Sea</v>
          </cell>
        </row>
        <row r="173">
          <cell r="B173" t="str">
            <v>HARMAN</v>
          </cell>
          <cell r="C173" t="str">
            <v>SGN G2</v>
          </cell>
          <cell r="AF173" t="str">
            <v>FALAB</v>
          </cell>
          <cell r="AG173" t="str">
            <v>FALAB - Air</v>
          </cell>
          <cell r="AH173" t="str">
            <v>FALAB - Sea</v>
          </cell>
          <cell r="AJ173" t="str">
            <v>UADSHP - Sea</v>
          </cell>
          <cell r="AM173" t="str">
            <v>URBAN - Sea</v>
          </cell>
        </row>
        <row r="174">
          <cell r="B174" t="str">
            <v>HARMEU</v>
          </cell>
          <cell r="C174" t="str">
            <v>SGN G2</v>
          </cell>
          <cell r="AF174" t="str">
            <v>FAPEN</v>
          </cell>
          <cell r="AG174" t="str">
            <v>FAPEN - Air</v>
          </cell>
          <cell r="AH174" t="str">
            <v>FAPEN - Sea</v>
          </cell>
          <cell r="AJ174" t="str">
            <v>URBAN - Sea</v>
          </cell>
          <cell r="AM174" t="str">
            <v>VANHA - Sea</v>
          </cell>
        </row>
        <row r="175">
          <cell r="B175" t="str">
            <v>HBIAUS</v>
          </cell>
          <cell r="C175" t="str">
            <v>SGN G3</v>
          </cell>
          <cell r="D175" t="str">
            <v>HPZ G2</v>
          </cell>
          <cell r="AF175" t="str">
            <v>FBEUR</v>
          </cell>
          <cell r="AG175" t="str">
            <v>FBEUR - Air</v>
          </cell>
          <cell r="AH175" t="str">
            <v>FBEUR - Sea</v>
          </cell>
          <cell r="AJ175" t="str">
            <v>VANHA - Sea</v>
          </cell>
          <cell r="AM175" t="str">
            <v>WARAS - Sea</v>
          </cell>
        </row>
        <row r="176">
          <cell r="B176" t="str">
            <v>HBICAN</v>
          </cell>
          <cell r="C176" t="str">
            <v>SGN G3</v>
          </cell>
          <cell r="D176" t="str">
            <v>HPZ G2</v>
          </cell>
          <cell r="AF176" t="str">
            <v>FLEX</v>
          </cell>
          <cell r="AG176" t="str">
            <v>FLEX - Air</v>
          </cell>
          <cell r="AH176" t="str">
            <v>FLEX - Sea</v>
          </cell>
          <cell r="AJ176" t="str">
            <v>WARAS - Sea</v>
          </cell>
          <cell r="AM176" t="str">
            <v>WARMEX - Sea</v>
          </cell>
        </row>
        <row r="177">
          <cell r="B177" t="str">
            <v>HBIEUR</v>
          </cell>
          <cell r="C177" t="str">
            <v>SGN G3</v>
          </cell>
          <cell r="D177" t="str">
            <v>HPZ G2</v>
          </cell>
          <cell r="AF177" t="str">
            <v>FLEXI</v>
          </cell>
          <cell r="AG177" t="str">
            <v>FLEXI - Air</v>
          </cell>
          <cell r="AH177" t="str">
            <v>FLEXI - Sea</v>
          </cell>
          <cell r="AJ177" t="str">
            <v>WARMEX - Sea</v>
          </cell>
          <cell r="AM177" t="str">
            <v>WWIW - Sea</v>
          </cell>
        </row>
        <row r="178">
          <cell r="B178" t="str">
            <v>HBIGEN</v>
          </cell>
          <cell r="C178" t="str">
            <v>SGN G3</v>
          </cell>
          <cell r="D178" t="str">
            <v>HPZ G2</v>
          </cell>
          <cell r="AF178" t="str">
            <v>FOOTCA</v>
          </cell>
          <cell r="AG178" t="str">
            <v>FOOTCA - Air</v>
          </cell>
          <cell r="AH178" t="str">
            <v>FOOTCA - Sea</v>
          </cell>
          <cell r="AJ178" t="str">
            <v>WWIW - Sea</v>
          </cell>
          <cell r="AM178" t="str">
            <v>WWIWF - Sea</v>
          </cell>
        </row>
        <row r="179">
          <cell r="B179" t="str">
            <v>HBIHOS</v>
          </cell>
          <cell r="C179" t="str">
            <v>SGN G3</v>
          </cell>
          <cell r="D179" t="str">
            <v>HPZ G2</v>
          </cell>
          <cell r="AF179" t="str">
            <v>FOOTES</v>
          </cell>
          <cell r="AG179" t="str">
            <v>FOOTES - Air</v>
          </cell>
          <cell r="AH179" t="str">
            <v>FOOTES - Sea</v>
          </cell>
          <cell r="AJ179" t="str">
            <v>WWIWF - Sea</v>
          </cell>
          <cell r="AM179" t="str">
            <v>WYNBRG - Sea</v>
          </cell>
        </row>
        <row r="180">
          <cell r="B180" t="str">
            <v>HBIINT</v>
          </cell>
          <cell r="C180" t="str">
            <v>SGN G3</v>
          </cell>
          <cell r="D180" t="str">
            <v>HPZ G2</v>
          </cell>
          <cell r="AF180" t="str">
            <v>FOOTEU</v>
          </cell>
          <cell r="AG180" t="str">
            <v>FOOTEU - Air</v>
          </cell>
          <cell r="AH180" t="str">
            <v>FOOTEU - Sea</v>
          </cell>
          <cell r="AJ180" t="str">
            <v>WYNBRG - Sea</v>
          </cell>
          <cell r="AM180" t="str">
            <v>X47BL - Sea</v>
          </cell>
        </row>
        <row r="181">
          <cell r="B181" t="str">
            <v>HBIIRE</v>
          </cell>
          <cell r="C181" t="str">
            <v>SGN G3</v>
          </cell>
          <cell r="D181" t="str">
            <v>HPZ G2</v>
          </cell>
          <cell r="AF181" t="str">
            <v>FOOTLK</v>
          </cell>
          <cell r="AG181" t="str">
            <v>FOOTLK - Air</v>
          </cell>
          <cell r="AH181" t="str">
            <v>FOOTLK - Sea</v>
          </cell>
          <cell r="AJ181" t="str">
            <v>X47BL - Sea</v>
          </cell>
          <cell r="AM181" t="str">
            <v>XATPE - Sea</v>
          </cell>
        </row>
        <row r="182">
          <cell r="B182" t="str">
            <v>HBIJPN</v>
          </cell>
          <cell r="C182" t="str">
            <v>SGN G3</v>
          </cell>
          <cell r="D182" t="str">
            <v>HPZ G2</v>
          </cell>
          <cell r="AF182" t="str">
            <v>FOOTRT</v>
          </cell>
          <cell r="AG182" t="str">
            <v>FOOTRT - Air</v>
          </cell>
          <cell r="AH182" t="str">
            <v>FOOTRT - Sea</v>
          </cell>
          <cell r="AJ182" t="str">
            <v>XATPE - Sea</v>
          </cell>
          <cell r="AM182" t="str">
            <v>XBATA - Sea</v>
          </cell>
        </row>
        <row r="183">
          <cell r="B183" t="str">
            <v>HBIMEX</v>
          </cell>
          <cell r="C183" t="str">
            <v>SGN G3</v>
          </cell>
          <cell r="D183" t="str">
            <v>HPZ G2</v>
          </cell>
          <cell r="AF183" t="str">
            <v>FOOTTE</v>
          </cell>
          <cell r="AG183" t="str">
            <v>FOOTTE - Air</v>
          </cell>
          <cell r="AH183" t="str">
            <v>FOOTTE - Sea</v>
          </cell>
          <cell r="AJ183" t="str">
            <v>XBATA - Sea</v>
          </cell>
          <cell r="AM183" t="str">
            <v>XBLAIN - Sea</v>
          </cell>
        </row>
        <row r="184">
          <cell r="B184" t="str">
            <v>HBINTL</v>
          </cell>
          <cell r="C184" t="str">
            <v>SGN G3</v>
          </cell>
          <cell r="D184" t="str">
            <v>HPZ G2</v>
          </cell>
          <cell r="AF184" t="str">
            <v>FOX</v>
          </cell>
          <cell r="AG184" t="str">
            <v>FOX - Air</v>
          </cell>
          <cell r="AH184" t="str">
            <v>FOX - Sea</v>
          </cell>
          <cell r="AJ184" t="str">
            <v>XBLAIN - Sea</v>
          </cell>
          <cell r="AM184" t="str">
            <v>XBSKY - Sea</v>
          </cell>
        </row>
        <row r="185">
          <cell r="B185" t="str">
            <v>HBIOUT</v>
          </cell>
          <cell r="C185" t="str">
            <v>SGN G3</v>
          </cell>
          <cell r="D185" t="str">
            <v>HPZ G2</v>
          </cell>
          <cell r="AF185" t="str">
            <v>FRUIT</v>
          </cell>
          <cell r="AG185" t="str">
            <v>FRUIT - Air</v>
          </cell>
          <cell r="AH185" t="str">
            <v>FRUIT - Sea</v>
          </cell>
          <cell r="AJ185" t="str">
            <v>XBSKY - Sea</v>
          </cell>
          <cell r="AM185" t="str">
            <v>XCALM - Sea</v>
          </cell>
        </row>
        <row r="186">
          <cell r="B186" t="str">
            <v>HBIRAW</v>
          </cell>
          <cell r="C186" t="str">
            <v>SGN G3</v>
          </cell>
          <cell r="D186" t="str">
            <v>HPZ G2</v>
          </cell>
          <cell r="AF186" t="str">
            <v>GAP</v>
          </cell>
          <cell r="AG186" t="str">
            <v>GAP - Air</v>
          </cell>
          <cell r="AH186" t="str">
            <v>GAP - Sea</v>
          </cell>
          <cell r="AJ186" t="str">
            <v>XCALM - Sea</v>
          </cell>
          <cell r="AM186" t="str">
            <v>XCIPS - Sea</v>
          </cell>
        </row>
        <row r="187">
          <cell r="B187" t="str">
            <v>HBITHA</v>
          </cell>
          <cell r="C187" t="str">
            <v>SGN G3</v>
          </cell>
          <cell r="D187" t="str">
            <v>HPZ G2</v>
          </cell>
          <cell r="AF187" t="str">
            <v>GCO</v>
          </cell>
          <cell r="AG187" t="str">
            <v>GCO - Air</v>
          </cell>
          <cell r="AH187" t="str">
            <v>GCO - Sea</v>
          </cell>
          <cell r="AJ187" t="str">
            <v>XCIPS - Sea</v>
          </cell>
          <cell r="AM187" t="str">
            <v>XDGC - Sea</v>
          </cell>
        </row>
        <row r="188">
          <cell r="B188" t="str">
            <v>HBIUNW</v>
          </cell>
          <cell r="C188" t="str">
            <v>SGN G3</v>
          </cell>
          <cell r="D188" t="str">
            <v>HPZ G2</v>
          </cell>
          <cell r="AF188" t="str">
            <v>GFSI</v>
          </cell>
          <cell r="AG188" t="str">
            <v>GFSI - Air</v>
          </cell>
          <cell r="AH188" t="str">
            <v>GFSI - Sea</v>
          </cell>
          <cell r="AJ188" t="str">
            <v>XDGC - Sea</v>
          </cell>
          <cell r="AM188" t="str">
            <v>XDOIT - Sea</v>
          </cell>
        </row>
        <row r="189">
          <cell r="B189" t="str">
            <v>HEMA</v>
          </cell>
          <cell r="C189" t="str">
            <v>SGN G2</v>
          </cell>
          <cell r="D189" t="str">
            <v>HPZ G2</v>
          </cell>
          <cell r="AF189" t="str">
            <v>GIII</v>
          </cell>
          <cell r="AG189" t="str">
            <v>GIII - Air</v>
          </cell>
          <cell r="AH189" t="str">
            <v>GIII - Sea</v>
          </cell>
          <cell r="AJ189" t="str">
            <v>XDOIT - Sea</v>
          </cell>
          <cell r="AM189" t="str">
            <v>XFIKA - Sea</v>
          </cell>
        </row>
        <row r="190">
          <cell r="B190" t="str">
            <v>HIDARY</v>
          </cell>
          <cell r="C190" t="str">
            <v>SGN G2</v>
          </cell>
          <cell r="AF190" t="str">
            <v>GLERY</v>
          </cell>
          <cell r="AG190" t="str">
            <v>GLERY - Air</v>
          </cell>
          <cell r="AH190" t="str">
            <v>GLERY - Sea</v>
          </cell>
          <cell r="AJ190" t="str">
            <v>XFIKA - Sea</v>
          </cell>
          <cell r="AM190" t="str">
            <v>XGPWH - Sea</v>
          </cell>
        </row>
        <row r="191">
          <cell r="B191" t="str">
            <v>HORBAC</v>
          </cell>
          <cell r="C191" t="str">
            <v>SGN G2</v>
          </cell>
          <cell r="D191" t="str">
            <v>HPZ G2</v>
          </cell>
          <cell r="AF191" t="str">
            <v>GORE</v>
          </cell>
          <cell r="AG191" t="str">
            <v>GORE - Air</v>
          </cell>
          <cell r="AH191" t="str">
            <v>GORE - Sea</v>
          </cell>
          <cell r="AJ191" t="str">
            <v>XGPWH - Sea</v>
          </cell>
          <cell r="AM191" t="str">
            <v>XGUCO - Sea</v>
          </cell>
        </row>
        <row r="192">
          <cell r="B192" t="str">
            <v>HORBUB</v>
          </cell>
          <cell r="C192" t="str">
            <v>SGN G2</v>
          </cell>
          <cell r="D192" t="str">
            <v>HPZ G2</v>
          </cell>
          <cell r="AF192" t="str">
            <v>GPROD</v>
          </cell>
          <cell r="AG192" t="str">
            <v>GPROD - Air</v>
          </cell>
          <cell r="AH192" t="str">
            <v>GPROD - Sea</v>
          </cell>
          <cell r="AJ192" t="str">
            <v>XGUCO - Sea</v>
          </cell>
          <cell r="AM192" t="str">
            <v>XHBIL - Sea</v>
          </cell>
        </row>
        <row r="193">
          <cell r="B193" t="str">
            <v>HOSLEY</v>
          </cell>
          <cell r="C193" t="str">
            <v>SGN G2</v>
          </cell>
          <cell r="AF193" t="str">
            <v>GRACO</v>
          </cell>
          <cell r="AG193" t="str">
            <v>GRACO - Air</v>
          </cell>
          <cell r="AH193" t="str">
            <v>GRACO - Sea</v>
          </cell>
          <cell r="AJ193" t="str">
            <v>XHBIL - Sea</v>
          </cell>
          <cell r="AM193" t="str">
            <v>XIGDG - Sea</v>
          </cell>
        </row>
        <row r="194">
          <cell r="B194" t="str">
            <v>REGENT</v>
          </cell>
          <cell r="C194" t="str">
            <v>SGN G4</v>
          </cell>
          <cell r="D194" t="str">
            <v>HPZ G2</v>
          </cell>
          <cell r="AF194" t="str">
            <v>GSMBR</v>
          </cell>
          <cell r="AG194" t="str">
            <v>GSMBR - Air</v>
          </cell>
          <cell r="AH194" t="str">
            <v>GSMBR - Sea</v>
          </cell>
          <cell r="AJ194" t="str">
            <v>XIGDG - Sea</v>
          </cell>
          <cell r="AM194" t="str">
            <v>XIRGA - Sea</v>
          </cell>
        </row>
        <row r="195">
          <cell r="B195" t="str">
            <v>HSACV</v>
          </cell>
          <cell r="D195" t="str">
            <v>HPZ G2</v>
          </cell>
          <cell r="AF195" t="str">
            <v>GSTAR</v>
          </cell>
          <cell r="AG195" t="str">
            <v>GSTAR - Air</v>
          </cell>
          <cell r="AH195" t="str">
            <v>GSTAR - Sea</v>
          </cell>
          <cell r="AJ195" t="str">
            <v>XIRGA - Sea</v>
          </cell>
          <cell r="AM195" t="str">
            <v>XJTIN - Sea</v>
          </cell>
        </row>
        <row r="196">
          <cell r="B196" t="str">
            <v>HSEDE</v>
          </cell>
          <cell r="C196" t="str">
            <v>SGN G1</v>
          </cell>
          <cell r="AF196" t="str">
            <v>GUESS</v>
          </cell>
          <cell r="AG196" t="str">
            <v>GUESS - Air</v>
          </cell>
          <cell r="AH196" t="str">
            <v>GUESS - Sea</v>
          </cell>
          <cell r="AJ196" t="str">
            <v>XJTIN - Sea</v>
          </cell>
          <cell r="AM196" t="str">
            <v>XKEENI - Sea</v>
          </cell>
        </row>
        <row r="197">
          <cell r="B197" t="str">
            <v>LEVO</v>
          </cell>
          <cell r="C197" t="str">
            <v>SGN G5</v>
          </cell>
          <cell r="AF197" t="str">
            <v>GUITAR</v>
          </cell>
          <cell r="AG197" t="str">
            <v>GUITAR - Air</v>
          </cell>
          <cell r="AH197" t="str">
            <v>GUITAR - Sea</v>
          </cell>
          <cell r="AJ197" t="str">
            <v>XKEENI - Sea</v>
          </cell>
          <cell r="AM197" t="str">
            <v>XKOMAR - Sea</v>
          </cell>
        </row>
        <row r="198">
          <cell r="B198" t="str">
            <v>HUNK</v>
          </cell>
          <cell r="C198" t="str">
            <v>SGN G3</v>
          </cell>
          <cell r="D198" t="str">
            <v>HPZ G2</v>
          </cell>
          <cell r="AF198" t="str">
            <v>GUITCN</v>
          </cell>
          <cell r="AG198" t="str">
            <v>GUITCN - Air</v>
          </cell>
          <cell r="AH198" t="str">
            <v>GUITCN - Sea</v>
          </cell>
          <cell r="AJ198" t="str">
            <v>XKOMAR - Sea</v>
          </cell>
          <cell r="AM198" t="str">
            <v>XPCL - Sea</v>
          </cell>
        </row>
        <row r="199">
          <cell r="B199" t="str">
            <v>ILLUM</v>
          </cell>
          <cell r="C199" t="str">
            <v>SGN G2</v>
          </cell>
          <cell r="D199" t="str">
            <v>HPZ G2</v>
          </cell>
          <cell r="AF199" t="str">
            <v>HAGGAR</v>
          </cell>
          <cell r="AG199" t="str">
            <v>HAGGAR - Air</v>
          </cell>
          <cell r="AH199" t="str">
            <v>HAGGAR - Sea</v>
          </cell>
          <cell r="AJ199" t="str">
            <v>XPCL - Sea</v>
          </cell>
          <cell r="AM199" t="str">
            <v>XPETS - Sea</v>
          </cell>
        </row>
        <row r="200">
          <cell r="B200" t="str">
            <v>ISA</v>
          </cell>
          <cell r="C200" t="str">
            <v>SGN G5</v>
          </cell>
          <cell r="AF200" t="str">
            <v>HARMAN</v>
          </cell>
          <cell r="AG200" t="str">
            <v>HARMAN - Air</v>
          </cell>
          <cell r="AH200" t="str">
            <v>HARMAN - Sea</v>
          </cell>
          <cell r="AJ200" t="str">
            <v>XPETS - Sea</v>
          </cell>
          <cell r="AM200" t="str">
            <v>XPKIDS - Sea</v>
          </cell>
        </row>
        <row r="201">
          <cell r="B201" t="str">
            <v>ORSAY</v>
          </cell>
          <cell r="C201" t="str">
            <v>SGN G4</v>
          </cell>
          <cell r="D201" t="str">
            <v>HPZ G2</v>
          </cell>
          <cell r="AF201" t="str">
            <v>HARMEU</v>
          </cell>
          <cell r="AG201" t="str">
            <v>HARMEU - Air</v>
          </cell>
          <cell r="AH201" t="str">
            <v>HARMEU - Sea</v>
          </cell>
          <cell r="AJ201" t="str">
            <v>XPKIDS - Sea</v>
          </cell>
          <cell r="AM201" t="str">
            <v>XRCAP - Sea</v>
          </cell>
        </row>
        <row r="202">
          <cell r="B202" t="str">
            <v>ITGM</v>
          </cell>
          <cell r="C202" t="str">
            <v>SGN G4</v>
          </cell>
          <cell r="D202" t="str">
            <v>HPZ G1</v>
          </cell>
          <cell r="AF202" t="str">
            <v>HBIAUS</v>
          </cell>
          <cell r="AG202" t="str">
            <v>HBIAUS - Air</v>
          </cell>
          <cell r="AH202" t="str">
            <v>HBIAUS - Sea</v>
          </cell>
          <cell r="AJ202" t="str">
            <v>XRCAP - Sea</v>
          </cell>
          <cell r="AM202" t="str">
            <v>XREDC - Sea</v>
          </cell>
        </row>
        <row r="203">
          <cell r="B203" t="str">
            <v>IZUMI</v>
          </cell>
          <cell r="C203" t="str">
            <v>SGN G2</v>
          </cell>
          <cell r="D203" t="str">
            <v>HPZ G2</v>
          </cell>
          <cell r="AF203" t="str">
            <v>HBICAN</v>
          </cell>
          <cell r="AG203" t="str">
            <v>HBICAN - Air</v>
          </cell>
          <cell r="AH203" t="str">
            <v>HBICAN - Sea</v>
          </cell>
          <cell r="AJ203" t="str">
            <v>XREDC - Sea</v>
          </cell>
          <cell r="AM203" t="str">
            <v>XSCIN - Sea</v>
          </cell>
        </row>
        <row r="204">
          <cell r="B204" t="str">
            <v>JACOB</v>
          </cell>
          <cell r="AF204" t="str">
            <v>HBIEUR</v>
          </cell>
          <cell r="AG204" t="str">
            <v>HBIEUR - Air</v>
          </cell>
          <cell r="AH204" t="str">
            <v>HBIEUR - Sea</v>
          </cell>
          <cell r="AJ204" t="str">
            <v>XSCIN - Sea</v>
          </cell>
          <cell r="AM204" t="str">
            <v>XTHRY - Sea</v>
          </cell>
        </row>
        <row r="205">
          <cell r="B205" t="str">
            <v>JCFL</v>
          </cell>
          <cell r="C205" t="str">
            <v>SGN G2</v>
          </cell>
          <cell r="D205" t="str">
            <v>HPZ G3</v>
          </cell>
          <cell r="AF205" t="str">
            <v>HBIGEN</v>
          </cell>
          <cell r="AG205" t="str">
            <v>HBIGEN - Air</v>
          </cell>
          <cell r="AH205" t="str">
            <v>HBIGEN - Sea</v>
          </cell>
          <cell r="AJ205" t="str">
            <v>XTHRY - Sea</v>
          </cell>
          <cell r="AM205" t="str">
            <v>XWASO - Air</v>
          </cell>
        </row>
        <row r="206">
          <cell r="B206" t="str">
            <v>JCREW</v>
          </cell>
          <cell r="C206" t="str">
            <v>SGN G2</v>
          </cell>
          <cell r="D206" t="str">
            <v>HPZ G3</v>
          </cell>
          <cell r="AF206" t="str">
            <v>HBIHOS</v>
          </cell>
          <cell r="AG206" t="str">
            <v>HBIHOS - Air</v>
          </cell>
          <cell r="AH206" t="str">
            <v>HBIHOS - Sea</v>
          </cell>
          <cell r="AJ206" t="str">
            <v>XWASO - Air</v>
          </cell>
          <cell r="AM206" t="str">
            <v>XWASO - Sea</v>
          </cell>
        </row>
        <row r="207">
          <cell r="B207" t="str">
            <v>JDACHE</v>
          </cell>
          <cell r="C207" t="str">
            <v>SGN G2</v>
          </cell>
          <cell r="AF207" t="str">
            <v>HBIINT</v>
          </cell>
          <cell r="AG207" t="str">
            <v>HBIINT - Air</v>
          </cell>
          <cell r="AH207" t="str">
            <v>HBIINT - Sea</v>
          </cell>
          <cell r="AJ207" t="str">
            <v>XWASO - Sea</v>
          </cell>
          <cell r="AM207" t="str">
            <v>XWHPO - Sea</v>
          </cell>
        </row>
        <row r="208">
          <cell r="B208" t="str">
            <v>JINTAI</v>
          </cell>
          <cell r="C208" t="str">
            <v>SGN G2</v>
          </cell>
          <cell r="AF208" t="str">
            <v>HBIIRE</v>
          </cell>
          <cell r="AG208" t="str">
            <v>HBIIRE - Air</v>
          </cell>
          <cell r="AH208" t="str">
            <v>HBIIRE - Sea</v>
          </cell>
          <cell r="AJ208" t="str">
            <v>XWHPO - Sea</v>
          </cell>
          <cell r="AM208" t="str">
            <v>ZUMBA - Air</v>
          </cell>
        </row>
        <row r="209">
          <cell r="B209" t="str">
            <v>KATAG</v>
          </cell>
          <cell r="D209" t="str">
            <v>HPZ G1</v>
          </cell>
          <cell r="AF209" t="str">
            <v>HBIJPN</v>
          </cell>
          <cell r="AG209" t="str">
            <v>HBIJPN - Air</v>
          </cell>
          <cell r="AH209" t="str">
            <v>HBIJPN - Sea</v>
          </cell>
          <cell r="AJ209" t="str">
            <v>ZUMBA - Air</v>
          </cell>
          <cell r="AM209" t="str">
            <v>ZUMBA - Sea</v>
          </cell>
        </row>
        <row r="210">
          <cell r="B210" t="str">
            <v>KMRT</v>
          </cell>
          <cell r="C210" t="str">
            <v>SGN G3</v>
          </cell>
          <cell r="D210" t="str">
            <v>HPZ G2</v>
          </cell>
          <cell r="AF210" t="str">
            <v>HBIMEX</v>
          </cell>
          <cell r="AG210" t="str">
            <v>HBIMEX - Air</v>
          </cell>
          <cell r="AH210" t="str">
            <v>HBIMEX - Sea</v>
          </cell>
          <cell r="AJ210" t="str">
            <v>ZUMBA - Sea</v>
          </cell>
        </row>
        <row r="211">
          <cell r="B211" t="str">
            <v>KMRTFM</v>
          </cell>
          <cell r="C211" t="str">
            <v>SGN G3</v>
          </cell>
          <cell r="D211" t="str">
            <v>HPZ G2</v>
          </cell>
          <cell r="AF211" t="str">
            <v>HBINTL</v>
          </cell>
          <cell r="AG211" t="str">
            <v>HBINTL - Air</v>
          </cell>
          <cell r="AH211" t="str">
            <v>HBINTL - Sea</v>
          </cell>
        </row>
        <row r="212">
          <cell r="B212" t="str">
            <v>KTK</v>
          </cell>
          <cell r="C212" t="str">
            <v>SGN G5</v>
          </cell>
          <cell r="AF212" t="str">
            <v>HBIOUT</v>
          </cell>
          <cell r="AG212" t="str">
            <v>HBIOUT - Air</v>
          </cell>
          <cell r="AH212" t="str">
            <v>HBIOUT - Sea</v>
          </cell>
        </row>
        <row r="213">
          <cell r="B213" t="str">
            <v>MKI</v>
          </cell>
          <cell r="C213" t="str">
            <v>SGN G5</v>
          </cell>
          <cell r="AF213" t="str">
            <v>HBIRAW</v>
          </cell>
          <cell r="AG213" t="str">
            <v>HBIRAW - Air</v>
          </cell>
          <cell r="AH213" t="str">
            <v>HBIRAW - Sea</v>
          </cell>
        </row>
        <row r="214">
          <cell r="B214" t="str">
            <v>KWANT</v>
          </cell>
          <cell r="C214" t="str">
            <v>SGN G2</v>
          </cell>
          <cell r="AF214" t="str">
            <v>HBITHA</v>
          </cell>
          <cell r="AG214" t="str">
            <v>HBITHA - Air</v>
          </cell>
          <cell r="AH214" t="str">
            <v>HBITHA - Sea</v>
          </cell>
        </row>
        <row r="215">
          <cell r="B215" t="str">
            <v>KYONV</v>
          </cell>
          <cell r="AF215" t="str">
            <v>HBIUNW</v>
          </cell>
          <cell r="AG215" t="str">
            <v>HBIUNW - Air</v>
          </cell>
          <cell r="AH215" t="str">
            <v>HBIUNW - Sea</v>
          </cell>
        </row>
        <row r="216">
          <cell r="B216" t="str">
            <v>LENOX</v>
          </cell>
          <cell r="C216" t="str">
            <v>SGN G5</v>
          </cell>
          <cell r="D216" t="str">
            <v>HPZ G3</v>
          </cell>
          <cell r="AF216" t="str">
            <v>HEMA</v>
          </cell>
          <cell r="AG216" t="str">
            <v>HEMA - Air</v>
          </cell>
          <cell r="AH216" t="str">
            <v>HEMA - Sea</v>
          </cell>
        </row>
        <row r="217">
          <cell r="B217" t="str">
            <v>LEVIEU</v>
          </cell>
          <cell r="C217" t="str">
            <v>SGN G2</v>
          </cell>
          <cell r="AF217" t="str">
            <v>HGBUY</v>
          </cell>
          <cell r="AG217" t="str">
            <v>HGBUY - Air</v>
          </cell>
          <cell r="AH217" t="str">
            <v>HGBUY - Sea</v>
          </cell>
        </row>
        <row r="218">
          <cell r="B218" t="str">
            <v>LEVIS</v>
          </cell>
          <cell r="AF218" t="str">
            <v>HIDARY</v>
          </cell>
          <cell r="AG218" t="str">
            <v>HIDARY - Air</v>
          </cell>
          <cell r="AH218" t="str">
            <v>HIDARY - Sea</v>
          </cell>
        </row>
        <row r="219">
          <cell r="B219" t="str">
            <v>LII</v>
          </cell>
          <cell r="C219" t="str">
            <v>SGN G5</v>
          </cell>
          <cell r="D219" t="str">
            <v>HPZ G3</v>
          </cell>
          <cell r="AF219" t="str">
            <v>HORBAC</v>
          </cell>
          <cell r="AG219" t="str">
            <v>HORBAC - Air</v>
          </cell>
          <cell r="AH219" t="str">
            <v>HORBAC - Sea</v>
          </cell>
        </row>
        <row r="220">
          <cell r="B220" t="str">
            <v>LIIADP</v>
          </cell>
          <cell r="C220" t="str">
            <v>SGN G5</v>
          </cell>
          <cell r="D220" t="str">
            <v>HPZ G3</v>
          </cell>
          <cell r="AF220" t="str">
            <v>HORBUB</v>
          </cell>
          <cell r="AG220" t="str">
            <v>HORBUB - Air</v>
          </cell>
          <cell r="AH220" t="str">
            <v>HORBUB - Sea</v>
          </cell>
        </row>
        <row r="221">
          <cell r="B221" t="str">
            <v>LIICO</v>
          </cell>
          <cell r="C221" t="str">
            <v>SGN G5</v>
          </cell>
          <cell r="D221" t="str">
            <v>HPZ G3</v>
          </cell>
          <cell r="AF221" t="str">
            <v>HOSLEY</v>
          </cell>
          <cell r="AG221" t="str">
            <v>HOSLEY - Air</v>
          </cell>
          <cell r="AH221" t="str">
            <v>HOSLEY - Sea</v>
          </cell>
        </row>
        <row r="222">
          <cell r="B222" t="str">
            <v>LIIRE</v>
          </cell>
          <cell r="C222" t="str">
            <v>SGN G5</v>
          </cell>
          <cell r="D222" t="str">
            <v>HPZ G3</v>
          </cell>
          <cell r="AF222" t="str">
            <v>HSACV</v>
          </cell>
          <cell r="AG222" t="str">
            <v>HSACV - Air</v>
          </cell>
          <cell r="AH222" t="str">
            <v>HSACV - Sea</v>
          </cell>
        </row>
        <row r="223">
          <cell r="B223" t="str">
            <v>LIIWWR</v>
          </cell>
          <cell r="C223" t="str">
            <v>SGN G5</v>
          </cell>
          <cell r="D223" t="str">
            <v>HPZ G3</v>
          </cell>
          <cell r="AF223" t="str">
            <v>HSEDE</v>
          </cell>
          <cell r="AG223" t="str">
            <v>HSEDE - Air</v>
          </cell>
          <cell r="AH223" t="str">
            <v>HSEDE - Sea</v>
          </cell>
        </row>
        <row r="224">
          <cell r="B224" t="str">
            <v>VSECCA</v>
          </cell>
          <cell r="AF224" t="str">
            <v>HSENSE</v>
          </cell>
          <cell r="AG224" t="str">
            <v>HSENSE - Air</v>
          </cell>
          <cell r="AH224" t="str">
            <v>HSENSE - Sea</v>
          </cell>
        </row>
        <row r="225">
          <cell r="B225" t="str">
            <v>LIZINC</v>
          </cell>
          <cell r="C225" t="str">
            <v>SGN G2</v>
          </cell>
          <cell r="AF225" t="str">
            <v>HUNK</v>
          </cell>
          <cell r="AG225" t="str">
            <v>HUNK - Air</v>
          </cell>
          <cell r="AH225" t="str">
            <v>HUNK - Sea</v>
          </cell>
        </row>
        <row r="226">
          <cell r="B226" t="str">
            <v>LLBEAN</v>
          </cell>
          <cell r="C226" t="str">
            <v>SGN G5</v>
          </cell>
          <cell r="D226" t="str">
            <v>HPZ G2</v>
          </cell>
          <cell r="AF226" t="str">
            <v>HURLEY</v>
          </cell>
          <cell r="AG226" t="str">
            <v>HURLEY - Air</v>
          </cell>
          <cell r="AH226" t="str">
            <v>HURLEY - Sea</v>
          </cell>
        </row>
        <row r="227">
          <cell r="B227" t="str">
            <v>LLBHKG</v>
          </cell>
          <cell r="C227" t="str">
            <v>SGN G2</v>
          </cell>
          <cell r="D227" t="str">
            <v>HPZ G2</v>
          </cell>
          <cell r="AF227" t="str">
            <v>ILLUM</v>
          </cell>
          <cell r="AG227" t="str">
            <v>ILLUM - Air</v>
          </cell>
          <cell r="AH227" t="str">
            <v>ILLUM - Sea</v>
          </cell>
        </row>
        <row r="228">
          <cell r="B228" t="str">
            <v>BENDEL</v>
          </cell>
          <cell r="AF228" t="str">
            <v>IMAGE</v>
          </cell>
          <cell r="AG228" t="str">
            <v>IMAGE - Air</v>
          </cell>
          <cell r="AH228" t="str">
            <v>IMAGE - Sea</v>
          </cell>
        </row>
        <row r="229">
          <cell r="B229" t="str">
            <v>JONES</v>
          </cell>
          <cell r="AF229" t="str">
            <v>INTCTX</v>
          </cell>
          <cell r="AG229" t="str">
            <v>INTCTX - Air</v>
          </cell>
          <cell r="AH229" t="str">
            <v>INTCTX - Sea</v>
          </cell>
        </row>
        <row r="230">
          <cell r="B230" t="str">
            <v>LERNER</v>
          </cell>
          <cell r="AF230" t="str">
            <v>INVIT</v>
          </cell>
          <cell r="AG230" t="str">
            <v>INVIT - Air</v>
          </cell>
          <cell r="AH230" t="str">
            <v>INVIT - Sea</v>
          </cell>
        </row>
        <row r="231">
          <cell r="B231" t="str">
            <v>LIMIT</v>
          </cell>
          <cell r="AF231" t="str">
            <v>ISA</v>
          </cell>
          <cell r="AG231" t="str">
            <v>ISA - Air</v>
          </cell>
          <cell r="AH231" t="str">
            <v>ISA - Sea</v>
          </cell>
        </row>
        <row r="232">
          <cell r="B232" t="str">
            <v>LLSXAN</v>
          </cell>
          <cell r="AF232" t="str">
            <v>ITGM</v>
          </cell>
          <cell r="AG232" t="str">
            <v>ITGM - Air</v>
          </cell>
          <cell r="AH232" t="str">
            <v>ITGM - Sea</v>
          </cell>
        </row>
        <row r="233">
          <cell r="B233" t="str">
            <v>LSI</v>
          </cell>
          <cell r="AF233" t="str">
            <v>IZUMI</v>
          </cell>
          <cell r="AG233" t="str">
            <v>IZUMI - Air</v>
          </cell>
          <cell r="AH233" t="str">
            <v>IZUMI - Sea</v>
          </cell>
        </row>
        <row r="234">
          <cell r="B234" t="str">
            <v>LZA</v>
          </cell>
          <cell r="AF234" t="str">
            <v>JACOB</v>
          </cell>
          <cell r="AG234" t="str">
            <v>JACOB - Air</v>
          </cell>
          <cell r="AH234" t="str">
            <v>JACOB - Sea</v>
          </cell>
        </row>
        <row r="235">
          <cell r="B235" t="str">
            <v>MGF</v>
          </cell>
          <cell r="AF235" t="str">
            <v>JBOOT</v>
          </cell>
          <cell r="AG235" t="str">
            <v>JBOOT - Air</v>
          </cell>
          <cell r="AH235" t="str">
            <v>JBOOT - Sea</v>
          </cell>
        </row>
        <row r="236">
          <cell r="B236" t="str">
            <v>OCEAN</v>
          </cell>
          <cell r="C236" t="str">
            <v>SGN G3</v>
          </cell>
          <cell r="AF236" t="str">
            <v>JCFL</v>
          </cell>
          <cell r="AG236" t="str">
            <v>JCFL - Air</v>
          </cell>
          <cell r="AH236" t="str">
            <v>JCFL - Sea</v>
          </cell>
        </row>
        <row r="237">
          <cell r="B237" t="str">
            <v>SJV</v>
          </cell>
          <cell r="AF237" t="str">
            <v>JCREW</v>
          </cell>
          <cell r="AG237" t="str">
            <v>JCREW - Air</v>
          </cell>
          <cell r="AH237" t="str">
            <v>JCREW - Sea</v>
          </cell>
        </row>
        <row r="238">
          <cell r="B238" t="str">
            <v>STRUCT</v>
          </cell>
          <cell r="AF238" t="str">
            <v>JDACHE</v>
          </cell>
          <cell r="AG238" t="str">
            <v>JDACHE - Air</v>
          </cell>
          <cell r="AH238" t="str">
            <v>JDACHE - Sea</v>
          </cell>
        </row>
        <row r="239">
          <cell r="B239" t="str">
            <v>TSAM</v>
          </cell>
          <cell r="AF239" t="str">
            <v>JEANF</v>
          </cell>
          <cell r="AG239" t="str">
            <v>JEANF - Air</v>
          </cell>
          <cell r="AH239" t="str">
            <v>JEANF - Sea</v>
          </cell>
        </row>
        <row r="240">
          <cell r="B240" t="str">
            <v>VSECBT</v>
          </cell>
          <cell r="AF240" t="str">
            <v>JEANS</v>
          </cell>
          <cell r="AG240" t="str">
            <v>JEANS - Air</v>
          </cell>
          <cell r="AH240" t="str">
            <v>JEANS - Sea</v>
          </cell>
        </row>
        <row r="241">
          <cell r="B241" t="str">
            <v>VSECDT</v>
          </cell>
          <cell r="C241" t="str">
            <v>SGN G3</v>
          </cell>
          <cell r="AF241" t="str">
            <v>JINTAI</v>
          </cell>
          <cell r="AG241" t="str">
            <v>JINTAI - Air</v>
          </cell>
          <cell r="AH241" t="str">
            <v>JINTAI - Sea</v>
          </cell>
        </row>
        <row r="242">
          <cell r="B242" t="str">
            <v>VSECST</v>
          </cell>
          <cell r="C242" t="str">
            <v>SGN G3</v>
          </cell>
          <cell r="AF242" t="str">
            <v>JONES</v>
          </cell>
          <cell r="AG242" t="str">
            <v>JONES - Air</v>
          </cell>
          <cell r="AH242" t="str">
            <v>JONES - Sea</v>
          </cell>
        </row>
        <row r="243">
          <cell r="B243" t="str">
            <v>LMAG</v>
          </cell>
          <cell r="C243" t="str">
            <v>SGN G5</v>
          </cell>
          <cell r="AF243" t="str">
            <v>JUSTI</v>
          </cell>
          <cell r="AG243" t="str">
            <v>JUSTI - Air</v>
          </cell>
          <cell r="AH243" t="str">
            <v>JUSTI - Sea</v>
          </cell>
        </row>
        <row r="244">
          <cell r="B244" t="str">
            <v>LNT</v>
          </cell>
          <cell r="AF244" t="str">
            <v>KATAG</v>
          </cell>
          <cell r="AG244" t="str">
            <v>KATAG - Air</v>
          </cell>
          <cell r="AH244" t="str">
            <v>KATAG - Sea</v>
          </cell>
        </row>
        <row r="245">
          <cell r="B245" t="str">
            <v>LOLLY</v>
          </cell>
          <cell r="C245" t="str">
            <v>SGN G2</v>
          </cell>
          <cell r="AF245" t="str">
            <v>KMRT</v>
          </cell>
          <cell r="AG245" t="str">
            <v>KMRT - Air</v>
          </cell>
          <cell r="AH245" t="str">
            <v>KMRT - Sea</v>
          </cell>
        </row>
        <row r="246">
          <cell r="B246" t="str">
            <v>LOYTEX</v>
          </cell>
          <cell r="D246" t="str">
            <v>HPZ G1</v>
          </cell>
          <cell r="AF246" t="str">
            <v>KMRTFM</v>
          </cell>
          <cell r="AG246" t="str">
            <v>KMRTFM - Air</v>
          </cell>
          <cell r="AH246" t="str">
            <v>KMRTFM - Sea</v>
          </cell>
        </row>
        <row r="247">
          <cell r="B247" t="str">
            <v>LREN</v>
          </cell>
          <cell r="D247" t="str">
            <v>HPZ G3</v>
          </cell>
          <cell r="AF247" t="str">
            <v>KTK</v>
          </cell>
          <cell r="AG247" t="str">
            <v>KTK - Air</v>
          </cell>
          <cell r="AH247" t="str">
            <v>KTK - Sea</v>
          </cell>
        </row>
        <row r="248">
          <cell r="B248" t="str">
            <v>LEVI</v>
          </cell>
          <cell r="C248" t="str">
            <v>SGN G3</v>
          </cell>
          <cell r="D248" t="str">
            <v>HPZ G1</v>
          </cell>
          <cell r="AF248" t="str">
            <v>KWANT</v>
          </cell>
          <cell r="AG248" t="str">
            <v>KWANT - Air</v>
          </cell>
          <cell r="AH248" t="str">
            <v>KWANT - Sea</v>
          </cell>
        </row>
        <row r="249">
          <cell r="B249" t="str">
            <v>M3MEX</v>
          </cell>
          <cell r="C249" t="str">
            <v>SGN G1</v>
          </cell>
          <cell r="AF249" t="str">
            <v>KYONV</v>
          </cell>
          <cell r="AG249" t="str">
            <v>KYONV - Air</v>
          </cell>
          <cell r="AH249" t="str">
            <v>KYONV - Sea</v>
          </cell>
        </row>
        <row r="250">
          <cell r="B250" t="str">
            <v>BRANBE</v>
          </cell>
          <cell r="C250" t="str">
            <v>SGN G5</v>
          </cell>
          <cell r="D250" t="str">
            <v>HPZ G2</v>
          </cell>
          <cell r="AF250" t="str">
            <v>LAUREN</v>
          </cell>
          <cell r="AG250" t="str">
            <v>LAUREN - Air</v>
          </cell>
          <cell r="AH250" t="str">
            <v>LAUREN - Sea</v>
          </cell>
        </row>
        <row r="251">
          <cell r="B251" t="str">
            <v>DOLC</v>
          </cell>
          <cell r="C251" t="str">
            <v>SGN G5</v>
          </cell>
          <cell r="D251" t="str">
            <v>HPZ G2</v>
          </cell>
          <cell r="AF251" t="str">
            <v>LENOX</v>
          </cell>
          <cell r="AG251" t="str">
            <v>LENOX - Air</v>
          </cell>
          <cell r="AH251" t="str">
            <v>LENOX - Sea</v>
          </cell>
        </row>
        <row r="252">
          <cell r="B252" t="str">
            <v>INVIT</v>
          </cell>
          <cell r="C252" t="str">
            <v>SGN G5</v>
          </cell>
          <cell r="AF252" t="str">
            <v>LERNER</v>
          </cell>
          <cell r="AG252" t="str">
            <v>LERNER - Air</v>
          </cell>
          <cell r="AH252" t="str">
            <v>LERNER - Sea</v>
          </cell>
        </row>
        <row r="253">
          <cell r="B253" t="str">
            <v>MANF</v>
          </cell>
          <cell r="C253" t="str">
            <v>SGN G5</v>
          </cell>
          <cell r="AF253" t="str">
            <v>LEVI</v>
          </cell>
          <cell r="AG253" t="str">
            <v>LEVI - Air</v>
          </cell>
          <cell r="AH253" t="str">
            <v>LEVI - Sea</v>
          </cell>
        </row>
        <row r="254">
          <cell r="B254" t="str">
            <v>RETAIL</v>
          </cell>
          <cell r="C254" t="str">
            <v>SGN G5</v>
          </cell>
          <cell r="D254" t="str">
            <v>HPZ G2</v>
          </cell>
          <cell r="AF254" t="str">
            <v>LEVIEU</v>
          </cell>
          <cell r="AG254" t="str">
            <v>LEVIEU - Air</v>
          </cell>
          <cell r="AH254" t="str">
            <v>LEVIEU - Sea</v>
          </cell>
        </row>
        <row r="255">
          <cell r="B255" t="str">
            <v>MACYS</v>
          </cell>
          <cell r="C255" t="str">
            <v>Control Tower</v>
          </cell>
          <cell r="D255" t="str">
            <v>Control Tower</v>
          </cell>
          <cell r="AF255" t="str">
            <v>LEVIS</v>
          </cell>
          <cell r="AG255" t="str">
            <v>LEVIS - Air</v>
          </cell>
          <cell r="AH255" t="str">
            <v>LEVIS - Sea</v>
          </cell>
        </row>
        <row r="256">
          <cell r="B256" t="str">
            <v>CONCOR</v>
          </cell>
          <cell r="C256" t="str">
            <v>SGN G3</v>
          </cell>
          <cell r="D256" t="str">
            <v>HPZ G2</v>
          </cell>
          <cell r="AF256" t="str">
            <v>LEVO</v>
          </cell>
          <cell r="AG256" t="str">
            <v>LEVO - Air</v>
          </cell>
          <cell r="AH256" t="str">
            <v>LEVO - Sea</v>
          </cell>
        </row>
        <row r="257">
          <cell r="B257" t="str">
            <v>HGBUY</v>
          </cell>
          <cell r="C257" t="str">
            <v>SGN G3</v>
          </cell>
          <cell r="D257" t="str">
            <v>HPZ G2</v>
          </cell>
          <cell r="AF257" t="str">
            <v>LIEBRT</v>
          </cell>
          <cell r="AG257" t="str">
            <v>LIEBRT - Air</v>
          </cell>
          <cell r="AH257" t="str">
            <v>LIEBRT - Sea</v>
          </cell>
        </row>
        <row r="258">
          <cell r="B258" t="str">
            <v>HSENSE</v>
          </cell>
          <cell r="C258" t="str">
            <v>SGN G3</v>
          </cell>
          <cell r="D258" t="str">
            <v>HPZ G2</v>
          </cell>
          <cell r="AF258" t="str">
            <v>LII</v>
          </cell>
          <cell r="AG258" t="str">
            <v>LII - Air</v>
          </cell>
          <cell r="AH258" t="str">
            <v>LII - Sea</v>
          </cell>
        </row>
        <row r="259">
          <cell r="B259" t="str">
            <v>MSHALL</v>
          </cell>
          <cell r="C259" t="str">
            <v>SGN G3</v>
          </cell>
          <cell r="D259" t="str">
            <v>HPZ G2</v>
          </cell>
          <cell r="AF259" t="str">
            <v>LIIADP</v>
          </cell>
          <cell r="AG259" t="str">
            <v>LIIADP - Air</v>
          </cell>
          <cell r="AH259" t="str">
            <v>LIIADP - Sea</v>
          </cell>
        </row>
        <row r="260">
          <cell r="B260" t="str">
            <v>NEWTON</v>
          </cell>
          <cell r="C260" t="str">
            <v>SGN G3</v>
          </cell>
          <cell r="D260" t="str">
            <v>HPZ G2</v>
          </cell>
          <cell r="AF260" t="str">
            <v>LIICO</v>
          </cell>
          <cell r="AG260" t="str">
            <v>LIICO - Air</v>
          </cell>
          <cell r="AH260" t="str">
            <v>LIICO - Sea</v>
          </cell>
        </row>
        <row r="261">
          <cell r="B261" t="str">
            <v>TKMAXX</v>
          </cell>
          <cell r="C261" t="str">
            <v>SGN G3</v>
          </cell>
          <cell r="D261" t="str">
            <v>HPZ G2</v>
          </cell>
          <cell r="AF261" t="str">
            <v>LIIRE</v>
          </cell>
          <cell r="AG261" t="str">
            <v>LIIRE - Air</v>
          </cell>
          <cell r="AH261" t="str">
            <v>LIIRE - Sea</v>
          </cell>
        </row>
        <row r="262">
          <cell r="B262" t="str">
            <v>MERVNS</v>
          </cell>
          <cell r="AF262" t="str">
            <v>LIIWWR</v>
          </cell>
          <cell r="AG262" t="str">
            <v>LIIWWR - Air</v>
          </cell>
          <cell r="AH262" t="str">
            <v>LIIWWR - Sea</v>
          </cell>
        </row>
        <row r="263">
          <cell r="B263" t="str">
            <v>MKORS</v>
          </cell>
          <cell r="C263" t="str">
            <v>SGN G5</v>
          </cell>
          <cell r="D263" t="str">
            <v>HPZ G1</v>
          </cell>
          <cell r="AF263" t="str">
            <v>LIMIT</v>
          </cell>
          <cell r="AG263" t="str">
            <v>LIMIT - Air</v>
          </cell>
          <cell r="AH263" t="str">
            <v>LIMIT - Sea</v>
          </cell>
        </row>
        <row r="264">
          <cell r="B264" t="str">
            <v>MLOSA</v>
          </cell>
          <cell r="C264" t="str">
            <v>SGN G2</v>
          </cell>
          <cell r="D264" t="str">
            <v>HPZ G2</v>
          </cell>
          <cell r="AF264" t="str">
            <v>LIZINC</v>
          </cell>
          <cell r="AG264" t="str">
            <v>LIZINC - Air</v>
          </cell>
          <cell r="AH264" t="str">
            <v>LIZINC - Sea</v>
          </cell>
        </row>
        <row r="265">
          <cell r="B265" t="str">
            <v>MORSLY</v>
          </cell>
          <cell r="C265" t="str">
            <v>SGN G2</v>
          </cell>
          <cell r="AF265" t="str">
            <v>LLBEAN</v>
          </cell>
          <cell r="AG265" t="str">
            <v>LLBEAN - Air</v>
          </cell>
          <cell r="AH265" t="str">
            <v>LLBEAN - Sea</v>
          </cell>
        </row>
        <row r="266">
          <cell r="B266" t="str">
            <v>NBAL</v>
          </cell>
          <cell r="C266" t="str">
            <v>SGN G2</v>
          </cell>
          <cell r="D266" t="str">
            <v>HPZ G3</v>
          </cell>
          <cell r="AF266" t="str">
            <v>LLBHKG</v>
          </cell>
          <cell r="AG266" t="str">
            <v>LLBHKG - Air</v>
          </cell>
          <cell r="AH266" t="str">
            <v>LLBHKG - Sea</v>
          </cell>
        </row>
        <row r="267">
          <cell r="B267" t="str">
            <v>NBC</v>
          </cell>
          <cell r="C267" t="str">
            <v>SGN G2</v>
          </cell>
          <cell r="D267" t="str">
            <v>HPZ G3</v>
          </cell>
          <cell r="AF267" t="str">
            <v>LLSXAN</v>
          </cell>
          <cell r="AG267" t="str">
            <v>LLSXAN - Air</v>
          </cell>
          <cell r="AH267" t="str">
            <v>LLSXAN - Sea</v>
          </cell>
        </row>
        <row r="268">
          <cell r="B268" t="str">
            <v>NBHKI</v>
          </cell>
          <cell r="C268" t="str">
            <v>SGN G2</v>
          </cell>
          <cell r="D268" t="str">
            <v>HPZ G3</v>
          </cell>
          <cell r="AF268" t="str">
            <v>LMAG</v>
          </cell>
          <cell r="AG268" t="str">
            <v>LMAG - Air</v>
          </cell>
          <cell r="AH268" t="str">
            <v>LMAG - Sea</v>
          </cell>
        </row>
        <row r="269">
          <cell r="B269" t="str">
            <v>NBMY</v>
          </cell>
          <cell r="C269" t="str">
            <v>SGN G2</v>
          </cell>
          <cell r="D269" t="str">
            <v>HPZ G3</v>
          </cell>
          <cell r="AF269" t="str">
            <v>LNK</v>
          </cell>
          <cell r="AG269" t="str">
            <v>LNK - Air</v>
          </cell>
          <cell r="AH269" t="str">
            <v>LNK - Sea</v>
          </cell>
        </row>
        <row r="270">
          <cell r="B270" t="str">
            <v>NBSG</v>
          </cell>
          <cell r="C270" t="str">
            <v>SGN G2</v>
          </cell>
          <cell r="D270" t="str">
            <v>HPZ G3</v>
          </cell>
          <cell r="AF270" t="str">
            <v>LNT</v>
          </cell>
          <cell r="AG270" t="str">
            <v>LNT - Air</v>
          </cell>
          <cell r="AH270" t="str">
            <v>LNT - Sea</v>
          </cell>
        </row>
        <row r="271">
          <cell r="B271" t="str">
            <v>XWASO</v>
          </cell>
          <cell r="C271" t="str">
            <v>SGN G2</v>
          </cell>
          <cell r="D271" t="str">
            <v>HPZ G3</v>
          </cell>
          <cell r="AF271" t="str">
            <v>LOLLY</v>
          </cell>
          <cell r="AG271" t="str">
            <v>LOLLY - Air</v>
          </cell>
          <cell r="AH271" t="str">
            <v>LOLLY - Sea</v>
          </cell>
        </row>
        <row r="272">
          <cell r="B272" t="str">
            <v>NBALME</v>
          </cell>
          <cell r="C272" t="str">
            <v>SGN G2</v>
          </cell>
          <cell r="AF272" t="str">
            <v>LOYTEX</v>
          </cell>
          <cell r="AG272" t="str">
            <v>LOYTEX - Air</v>
          </cell>
          <cell r="AH272" t="str">
            <v>LOYTEX - Sea</v>
          </cell>
        </row>
        <row r="273">
          <cell r="B273" t="str">
            <v>NBEUR</v>
          </cell>
          <cell r="C273" t="str">
            <v>SGN G2</v>
          </cell>
          <cell r="AF273" t="str">
            <v>LREN</v>
          </cell>
          <cell r="AG273" t="str">
            <v>LREN - Air</v>
          </cell>
          <cell r="AH273" t="str">
            <v>LREN - Sea</v>
          </cell>
        </row>
        <row r="274">
          <cell r="B274" t="str">
            <v>CPEUR</v>
          </cell>
          <cell r="C274" t="str">
            <v>SGN G2</v>
          </cell>
          <cell r="D274" t="str">
            <v>HPZ G1</v>
          </cell>
          <cell r="AF274" t="str">
            <v>LSI</v>
          </cell>
          <cell r="AG274" t="str">
            <v>LSI - Air</v>
          </cell>
          <cell r="AH274" t="str">
            <v>LSI - Sea</v>
          </cell>
        </row>
        <row r="275">
          <cell r="B275" t="str">
            <v>EWCEU</v>
          </cell>
          <cell r="C275" t="str">
            <v>SGN G2</v>
          </cell>
          <cell r="D275" t="str">
            <v>HPZ G1</v>
          </cell>
          <cell r="AF275" t="str">
            <v>LZA</v>
          </cell>
          <cell r="AG275" t="str">
            <v>LZA - Air</v>
          </cell>
          <cell r="AH275" t="str">
            <v>LZA - Sea</v>
          </cell>
        </row>
        <row r="276">
          <cell r="B276" t="str">
            <v>FBEUR</v>
          </cell>
          <cell r="C276" t="str">
            <v>SGN G2</v>
          </cell>
          <cell r="D276" t="str">
            <v>HPZ G1</v>
          </cell>
          <cell r="AF276" t="str">
            <v>M3MEX</v>
          </cell>
          <cell r="AG276" t="str">
            <v>M3MEX - Air</v>
          </cell>
          <cell r="AH276" t="str">
            <v>M3MEX - Sea</v>
          </cell>
        </row>
        <row r="277">
          <cell r="B277" t="str">
            <v>NEWLEU</v>
          </cell>
          <cell r="C277" t="str">
            <v>SGN G2</v>
          </cell>
          <cell r="D277" t="str">
            <v>HPZ G1</v>
          </cell>
          <cell r="AF277" t="str">
            <v>MACYS</v>
          </cell>
          <cell r="AG277" t="str">
            <v>MACYS - Air</v>
          </cell>
          <cell r="AH277" t="str">
            <v>MACYS - Sea</v>
          </cell>
        </row>
        <row r="278">
          <cell r="B278" t="str">
            <v>NEXCOM</v>
          </cell>
          <cell r="AF278" t="str">
            <v>MANF</v>
          </cell>
          <cell r="AG278" t="str">
            <v>MANF - Air</v>
          </cell>
          <cell r="AH278" t="str">
            <v>MANF - Sea</v>
          </cell>
        </row>
        <row r="279">
          <cell r="B279" t="str">
            <v>EAM</v>
          </cell>
          <cell r="C279" t="str">
            <v>SGN G5</v>
          </cell>
          <cell r="AF279" t="str">
            <v>MAST</v>
          </cell>
          <cell r="AG279" t="str">
            <v>MAST - Air</v>
          </cell>
          <cell r="AH279" t="str">
            <v>MAST - Sea</v>
          </cell>
        </row>
        <row r="280">
          <cell r="B280" t="str">
            <v>EMCI</v>
          </cell>
          <cell r="C280" t="str">
            <v>SGN G5</v>
          </cell>
          <cell r="AF280" t="str">
            <v>MAUDB</v>
          </cell>
          <cell r="AG280" t="str">
            <v>MAUDB - Air</v>
          </cell>
          <cell r="AH280" t="str">
            <v>MAUDB - Sea</v>
          </cell>
        </row>
        <row r="281">
          <cell r="B281" t="str">
            <v>NHAC</v>
          </cell>
          <cell r="C281" t="str">
            <v>SGN G5</v>
          </cell>
          <cell r="AF281" t="str">
            <v>MAURI</v>
          </cell>
          <cell r="AG281" t="str">
            <v>MAURI - Air</v>
          </cell>
          <cell r="AH281" t="str">
            <v>MAURI - Sea</v>
          </cell>
        </row>
        <row r="282">
          <cell r="B282" t="str">
            <v>CONVRS</v>
          </cell>
          <cell r="C282" t="str">
            <v>SGN G1</v>
          </cell>
          <cell r="D282" t="str">
            <v>HPZ G3</v>
          </cell>
          <cell r="AF282" t="str">
            <v>MERVNS</v>
          </cell>
          <cell r="AG282" t="str">
            <v>MERVNS - Air</v>
          </cell>
          <cell r="AH282" t="str">
            <v>MERVNS - Sea</v>
          </cell>
        </row>
        <row r="283">
          <cell r="B283" t="str">
            <v>HURLEY</v>
          </cell>
          <cell r="C283" t="str">
            <v>SGN G1</v>
          </cell>
          <cell r="D283" t="str">
            <v>HPZ G2</v>
          </cell>
          <cell r="AF283" t="str">
            <v>MGF</v>
          </cell>
          <cell r="AG283" t="str">
            <v>MGF - Air</v>
          </cell>
          <cell r="AH283" t="str">
            <v>MGF - Sea</v>
          </cell>
        </row>
        <row r="284">
          <cell r="B284" t="str">
            <v>NTS</v>
          </cell>
          <cell r="C284" t="str">
            <v>SGN G1</v>
          </cell>
          <cell r="D284" t="str">
            <v>HPZ G3</v>
          </cell>
          <cell r="AF284" t="str">
            <v>MIRRO</v>
          </cell>
          <cell r="AG284" t="str">
            <v>MIRRO - Air</v>
          </cell>
          <cell r="AH284" t="str">
            <v>MIRRO - Sea</v>
          </cell>
        </row>
        <row r="285">
          <cell r="B285" t="str">
            <v>SWOOSH</v>
          </cell>
          <cell r="C285" t="str">
            <v>SGN G1</v>
          </cell>
          <cell r="D285" t="str">
            <v>HPZ G3</v>
          </cell>
          <cell r="AF285" t="str">
            <v>MKI</v>
          </cell>
          <cell r="AG285" t="str">
            <v>MKI - Air</v>
          </cell>
          <cell r="AH285" t="str">
            <v>MKI - Sea</v>
          </cell>
        </row>
        <row r="286">
          <cell r="B286" t="str">
            <v>NORTON</v>
          </cell>
          <cell r="AF286" t="str">
            <v>MKORS</v>
          </cell>
          <cell r="AG286" t="str">
            <v>MKORS - Air</v>
          </cell>
          <cell r="AH286" t="str">
            <v>MKORS - Sea</v>
          </cell>
        </row>
        <row r="287">
          <cell r="B287" t="str">
            <v>NTGEAR</v>
          </cell>
          <cell r="D287" t="str">
            <v>HPZ G3</v>
          </cell>
          <cell r="AF287" t="str">
            <v>MLOSA</v>
          </cell>
          <cell r="AG287" t="str">
            <v>MLOSA - Air</v>
          </cell>
          <cell r="AH287" t="str">
            <v>MLOSA - Sea</v>
          </cell>
        </row>
        <row r="288">
          <cell r="B288" t="str">
            <v>NVEG</v>
          </cell>
          <cell r="D288" t="str">
            <v>HPZ G2</v>
          </cell>
          <cell r="AF288" t="str">
            <v>MOFAG</v>
          </cell>
          <cell r="AG288" t="str">
            <v>MOFAG - Air</v>
          </cell>
          <cell r="AH288" t="str">
            <v>MOFAG - Sea</v>
          </cell>
        </row>
        <row r="289">
          <cell r="B289" t="str">
            <v>NVIQ</v>
          </cell>
          <cell r="AF289" t="str">
            <v>MONEK</v>
          </cell>
          <cell r="AG289" t="str">
            <v>MONEK - Air</v>
          </cell>
          <cell r="AH289" t="str">
            <v>MONEK - Sea</v>
          </cell>
        </row>
        <row r="290">
          <cell r="B290" t="str">
            <v>EMLUX</v>
          </cell>
          <cell r="C290" t="str">
            <v>SGN G4</v>
          </cell>
          <cell r="D290" t="str">
            <v>HPZ G1</v>
          </cell>
          <cell r="AF290" t="str">
            <v>MORSLY</v>
          </cell>
          <cell r="AG290" t="str">
            <v>MORSLY - Air</v>
          </cell>
          <cell r="AH290" t="str">
            <v>MORSLY - Sea</v>
          </cell>
        </row>
        <row r="291">
          <cell r="B291" t="str">
            <v>EUROM</v>
          </cell>
          <cell r="C291" t="str">
            <v>SGN G4</v>
          </cell>
          <cell r="D291" t="str">
            <v>HPZ G1</v>
          </cell>
          <cell r="AF291" t="str">
            <v>MSHALL</v>
          </cell>
          <cell r="AG291" t="str">
            <v>MSHALL - Air</v>
          </cell>
          <cell r="AH291" t="str">
            <v>MSHALL - Sea</v>
          </cell>
        </row>
        <row r="292">
          <cell r="B292" t="str">
            <v>OBIITA</v>
          </cell>
          <cell r="C292" t="str">
            <v>SGN G4</v>
          </cell>
          <cell r="D292" t="str">
            <v>HPZ G1</v>
          </cell>
          <cell r="AF292" t="str">
            <v>MUFREN</v>
          </cell>
          <cell r="AG292" t="str">
            <v>MUFREN - Air</v>
          </cell>
          <cell r="AH292" t="str">
            <v>MUFREN - Sea</v>
          </cell>
        </row>
        <row r="293">
          <cell r="B293" t="str">
            <v>OBIPOL</v>
          </cell>
          <cell r="C293" t="str">
            <v>SGN G4</v>
          </cell>
          <cell r="D293" t="str">
            <v>HPZ G1</v>
          </cell>
          <cell r="AF293" t="str">
            <v>MUSART</v>
          </cell>
          <cell r="AG293" t="str">
            <v>MUSART - Air</v>
          </cell>
          <cell r="AH293" t="str">
            <v>MUSART - Sea</v>
          </cell>
        </row>
        <row r="294">
          <cell r="B294" t="str">
            <v>OBIRUS</v>
          </cell>
          <cell r="C294" t="str">
            <v>SGN G4</v>
          </cell>
          <cell r="D294" t="str">
            <v>HPZ G1</v>
          </cell>
          <cell r="AF294" t="str">
            <v>MYSHOE</v>
          </cell>
          <cell r="AG294" t="str">
            <v>MYSHOE - Air</v>
          </cell>
          <cell r="AH294" t="str">
            <v>MYSHOE - Sea</v>
          </cell>
        </row>
        <row r="295">
          <cell r="B295" t="str">
            <v>OFWO</v>
          </cell>
          <cell r="C295" t="str">
            <v>SGN G3</v>
          </cell>
          <cell r="D295" t="str">
            <v>HPZ G2</v>
          </cell>
          <cell r="AF295" t="str">
            <v>NBAL</v>
          </cell>
          <cell r="AG295" t="str">
            <v>NBAL - Air</v>
          </cell>
          <cell r="AH295" t="str">
            <v>NBAL - Sea</v>
          </cell>
        </row>
        <row r="296">
          <cell r="B296" t="str">
            <v>ORSGM</v>
          </cell>
          <cell r="C296" t="str">
            <v>SGN G4</v>
          </cell>
          <cell r="D296" t="str">
            <v>HPZ G2</v>
          </cell>
          <cell r="AF296" t="str">
            <v>NBALME</v>
          </cell>
          <cell r="AG296" t="str">
            <v>NBALME - Air</v>
          </cell>
          <cell r="AH296" t="str">
            <v>NBALME - Sea</v>
          </cell>
        </row>
        <row r="297">
          <cell r="B297" t="str">
            <v>OVRSTK</v>
          </cell>
          <cell r="C297" t="str">
            <v>SGN G4</v>
          </cell>
          <cell r="AF297" t="str">
            <v>NBC</v>
          </cell>
          <cell r="AG297" t="str">
            <v>NBC - Air</v>
          </cell>
          <cell r="AH297" t="str">
            <v>NBC - Sea</v>
          </cell>
        </row>
        <row r="298">
          <cell r="B298" t="str">
            <v>OXFORD</v>
          </cell>
          <cell r="C298" t="str">
            <v>SGN G4</v>
          </cell>
          <cell r="D298" t="str">
            <v>HPZ G2</v>
          </cell>
          <cell r="AF298" t="str">
            <v>NBEUR</v>
          </cell>
          <cell r="AG298" t="str">
            <v>NBEUR - Air</v>
          </cell>
          <cell r="AH298" t="str">
            <v>NBEUR - Sea</v>
          </cell>
        </row>
        <row r="299">
          <cell r="B299" t="str">
            <v>PACSUN</v>
          </cell>
          <cell r="C299" t="str">
            <v>SGN G4</v>
          </cell>
          <cell r="D299" t="str">
            <v>HPZ G2</v>
          </cell>
          <cell r="AF299" t="str">
            <v>NBHKI</v>
          </cell>
          <cell r="AG299" t="str">
            <v>NBHKI - Air</v>
          </cell>
          <cell r="AH299" t="str">
            <v>NBHKI - Sea</v>
          </cell>
        </row>
        <row r="300">
          <cell r="B300" t="str">
            <v>PARBK</v>
          </cell>
          <cell r="C300" t="str">
            <v>SGN G2</v>
          </cell>
          <cell r="AF300" t="str">
            <v>NBMY</v>
          </cell>
          <cell r="AG300" t="str">
            <v>NBMY - Air</v>
          </cell>
          <cell r="AH300" t="str">
            <v>NBMY - Sea</v>
          </cell>
        </row>
        <row r="301">
          <cell r="B301" t="str">
            <v>PCEC</v>
          </cell>
          <cell r="AF301" t="str">
            <v>NBSG</v>
          </cell>
          <cell r="AG301" t="str">
            <v>NBSG - Air</v>
          </cell>
          <cell r="AH301" t="str">
            <v>NBSG - Sea</v>
          </cell>
        </row>
        <row r="302">
          <cell r="B302" t="str">
            <v>PEPE</v>
          </cell>
          <cell r="C302" t="str">
            <v>SGN G5</v>
          </cell>
          <cell r="AF302" t="str">
            <v>NENPLS</v>
          </cell>
          <cell r="AG302" t="str">
            <v>NENPLS - Air</v>
          </cell>
          <cell r="AH302" t="str">
            <v>NENPLS - Sea</v>
          </cell>
        </row>
        <row r="303">
          <cell r="B303" t="str">
            <v>PERRY</v>
          </cell>
          <cell r="AF303" t="str">
            <v>NEWLEU</v>
          </cell>
          <cell r="AG303" t="str">
            <v>NEWLEU - Air</v>
          </cell>
          <cell r="AH303" t="str">
            <v>NEWLEU - Sea</v>
          </cell>
        </row>
        <row r="304">
          <cell r="B304" t="str">
            <v>PHB</v>
          </cell>
          <cell r="D304" t="str">
            <v>HPZ G2</v>
          </cell>
          <cell r="AF304" t="str">
            <v>NEWTON</v>
          </cell>
          <cell r="AG304" t="str">
            <v>NEWTON - Air</v>
          </cell>
          <cell r="AH304" t="str">
            <v>NEWTON - Sea</v>
          </cell>
        </row>
        <row r="305">
          <cell r="B305" t="str">
            <v>SHLNE</v>
          </cell>
          <cell r="D305" t="str">
            <v>HPZ G2</v>
          </cell>
          <cell r="AF305" t="str">
            <v>NEXCOM</v>
          </cell>
          <cell r="AG305" t="str">
            <v>NEXCOM - Air</v>
          </cell>
          <cell r="AH305" t="str">
            <v>NEXCOM - Sea</v>
          </cell>
        </row>
        <row r="306">
          <cell r="B306" t="str">
            <v>CARGO</v>
          </cell>
          <cell r="C306" t="str">
            <v>SGN G2</v>
          </cell>
          <cell r="AF306" t="str">
            <v>NGBR</v>
          </cell>
          <cell r="AG306" t="str">
            <v>NGBR - Air</v>
          </cell>
          <cell r="AH306" t="str">
            <v>NGBR - Sea</v>
          </cell>
        </row>
        <row r="307">
          <cell r="B307" t="str">
            <v>PIER1</v>
          </cell>
          <cell r="C307" t="str">
            <v>SGN G2</v>
          </cell>
          <cell r="AF307" t="str">
            <v>NHAC</v>
          </cell>
          <cell r="AG307" t="str">
            <v>NHAC - Air</v>
          </cell>
          <cell r="AH307" t="str">
            <v>NHAC - Sea</v>
          </cell>
        </row>
        <row r="308">
          <cell r="B308" t="str">
            <v>CHAPS1</v>
          </cell>
          <cell r="D308" t="str">
            <v>HPZ G1</v>
          </cell>
          <cell r="AF308" t="str">
            <v>NORTON</v>
          </cell>
          <cell r="AG308" t="str">
            <v>NORTON - Air</v>
          </cell>
          <cell r="AH308" t="str">
            <v>NORTON - Sea</v>
          </cell>
        </row>
        <row r="309">
          <cell r="B309" t="str">
            <v>CHAPS2</v>
          </cell>
          <cell r="D309" t="str">
            <v>HPZ G1</v>
          </cell>
          <cell r="AF309" t="str">
            <v>NOTOS</v>
          </cell>
          <cell r="AG309" t="str">
            <v>NOTOS - Air</v>
          </cell>
          <cell r="AH309" t="str">
            <v>NOTOS - Sea</v>
          </cell>
        </row>
        <row r="310">
          <cell r="B310" t="str">
            <v>CLUB</v>
          </cell>
          <cell r="D310" t="str">
            <v>HPZ G1</v>
          </cell>
          <cell r="AF310" t="str">
            <v>NPF</v>
          </cell>
          <cell r="AG310" t="str">
            <v>NPF - Air</v>
          </cell>
          <cell r="AH310" t="str">
            <v>NPF - Sea</v>
          </cell>
        </row>
        <row r="311">
          <cell r="B311" t="str">
            <v>CLUBCA</v>
          </cell>
          <cell r="D311" t="str">
            <v>HPZ G1</v>
          </cell>
          <cell r="AF311" t="str">
            <v>NTGEAR</v>
          </cell>
          <cell r="AG311" t="str">
            <v>NTGEAR - Air</v>
          </cell>
          <cell r="AH311" t="str">
            <v>NTGEAR - Sea</v>
          </cell>
        </row>
        <row r="312">
          <cell r="B312" t="str">
            <v>DAYS</v>
          </cell>
          <cell r="D312" t="str">
            <v>HPZ G1</v>
          </cell>
          <cell r="AF312" t="str">
            <v>NTS</v>
          </cell>
          <cell r="AG312" t="str">
            <v>NTS - Air</v>
          </cell>
          <cell r="AH312" t="str">
            <v>NTS - Sea</v>
          </cell>
        </row>
        <row r="313">
          <cell r="B313" t="str">
            <v>DRESSC</v>
          </cell>
          <cell r="D313" t="str">
            <v>HPZ G1</v>
          </cell>
          <cell r="AF313" t="str">
            <v>NVEG</v>
          </cell>
          <cell r="AG313" t="str">
            <v>NVEG - Air</v>
          </cell>
          <cell r="AH313" t="str">
            <v>NVEG - Sea</v>
          </cell>
        </row>
        <row r="314">
          <cell r="B314" t="str">
            <v>DRESSL</v>
          </cell>
          <cell r="D314" t="str">
            <v>HPZ G1</v>
          </cell>
          <cell r="AF314" t="str">
            <v>NVIQ</v>
          </cell>
          <cell r="AG314" t="str">
            <v>NVIQ - Air</v>
          </cell>
          <cell r="AH314" t="str">
            <v>NVIQ - Sea</v>
          </cell>
        </row>
        <row r="315">
          <cell r="B315" t="str">
            <v>LAUREN</v>
          </cell>
          <cell r="D315" t="str">
            <v>HPZ G1</v>
          </cell>
          <cell r="AF315" t="str">
            <v>OBIITA</v>
          </cell>
          <cell r="AG315" t="str">
            <v>OBIITA - Air</v>
          </cell>
          <cell r="AH315" t="str">
            <v>OBIITA - Sea</v>
          </cell>
        </row>
        <row r="316">
          <cell r="B316" t="str">
            <v>PJC</v>
          </cell>
          <cell r="D316" t="str">
            <v>HPZ G1</v>
          </cell>
          <cell r="AF316" t="str">
            <v>OBIPOL</v>
          </cell>
          <cell r="AG316" t="str">
            <v>OBIPOL - Air</v>
          </cell>
          <cell r="AH316" t="str">
            <v>OBIPOL - Sea</v>
          </cell>
        </row>
        <row r="317">
          <cell r="B317" t="str">
            <v>POLO</v>
          </cell>
          <cell r="D317" t="str">
            <v>HPZ G1</v>
          </cell>
          <cell r="AF317" t="str">
            <v>OBIRUS</v>
          </cell>
          <cell r="AG317" t="str">
            <v>OBIRUS - Air</v>
          </cell>
          <cell r="AH317" t="str">
            <v>OBIRUS - Sea</v>
          </cell>
        </row>
        <row r="318">
          <cell r="B318" t="str">
            <v>POLORT</v>
          </cell>
          <cell r="D318" t="str">
            <v>HPZ G1</v>
          </cell>
          <cell r="AF318" t="str">
            <v>OCEAN</v>
          </cell>
          <cell r="AG318" t="str">
            <v>OCEAN - Air</v>
          </cell>
          <cell r="AH318" t="str">
            <v>OCEAN - Sea</v>
          </cell>
        </row>
        <row r="319">
          <cell r="B319" t="str">
            <v>PRLALC</v>
          </cell>
          <cell r="D319" t="str">
            <v>HPZ G1</v>
          </cell>
          <cell r="AF319" t="str">
            <v>OFWO</v>
          </cell>
          <cell r="AG319" t="str">
            <v>OFWO - Air</v>
          </cell>
          <cell r="AH319" t="str">
            <v>OFWO - Sea</v>
          </cell>
        </row>
        <row r="320">
          <cell r="B320" t="str">
            <v>PRLALD</v>
          </cell>
          <cell r="D320" t="str">
            <v>HPZ G1</v>
          </cell>
          <cell r="AF320" t="str">
            <v>ORSAY</v>
          </cell>
          <cell r="AG320" t="str">
            <v>ORSAY - Air</v>
          </cell>
          <cell r="AH320" t="str">
            <v>ORSAY - Sea</v>
          </cell>
        </row>
        <row r="321">
          <cell r="B321" t="str">
            <v>PRLALM</v>
          </cell>
          <cell r="D321" t="str">
            <v>HPZ G1</v>
          </cell>
          <cell r="AF321" t="str">
            <v>ORSGM</v>
          </cell>
          <cell r="AG321" t="str">
            <v>ORSGM - Air</v>
          </cell>
          <cell r="AH321" t="str">
            <v>ORSGM - Sea</v>
          </cell>
        </row>
        <row r="322">
          <cell r="B322" t="str">
            <v>PRLALW</v>
          </cell>
          <cell r="D322" t="str">
            <v>HPZ G1</v>
          </cell>
          <cell r="AF322" t="str">
            <v>OSTUFF</v>
          </cell>
          <cell r="AG322" t="str">
            <v>OSTUFF - Air</v>
          </cell>
          <cell r="AH322" t="str">
            <v>OSTUFF - Sea</v>
          </cell>
        </row>
        <row r="323">
          <cell r="B323" t="str">
            <v>PRLLG</v>
          </cell>
          <cell r="D323" t="str">
            <v>HPZ G1</v>
          </cell>
          <cell r="AF323" t="str">
            <v>OUTDOR</v>
          </cell>
          <cell r="AG323" t="str">
            <v>OUTDOR - Air</v>
          </cell>
          <cell r="AH323" t="str">
            <v>OUTDOR - Sea</v>
          </cell>
        </row>
        <row r="324">
          <cell r="B324" t="str">
            <v>RKI</v>
          </cell>
          <cell r="D324" t="str">
            <v>HPZ G1</v>
          </cell>
          <cell r="AF324" t="str">
            <v>OVRSTK</v>
          </cell>
          <cell r="AG324" t="str">
            <v>OVRSTK - Air</v>
          </cell>
          <cell r="AH324" t="str">
            <v>OVRSTK - Sea</v>
          </cell>
        </row>
        <row r="325">
          <cell r="B325" t="str">
            <v>RLCAN</v>
          </cell>
          <cell r="D325" t="str">
            <v>HPZ G1</v>
          </cell>
          <cell r="AF325" t="str">
            <v>OXFORD</v>
          </cell>
          <cell r="AG325" t="str">
            <v>OXFORD - Air</v>
          </cell>
          <cell r="AH325" t="str">
            <v>OXFORD - Sea</v>
          </cell>
        </row>
        <row r="326">
          <cell r="B326" t="str">
            <v>RLCHLD</v>
          </cell>
          <cell r="D326" t="str">
            <v>HPZ G1</v>
          </cell>
          <cell r="AF326" t="str">
            <v>PACSUN</v>
          </cell>
          <cell r="AG326" t="str">
            <v>PACSUN - Air</v>
          </cell>
          <cell r="AH326" t="str">
            <v>PACSUN - Sea</v>
          </cell>
        </row>
        <row r="327">
          <cell r="B327" t="str">
            <v>RLCORP</v>
          </cell>
          <cell r="D327" t="str">
            <v>HPZ G1</v>
          </cell>
          <cell r="AF327" t="str">
            <v>PANOD</v>
          </cell>
          <cell r="AG327" t="str">
            <v>PANOD - Air</v>
          </cell>
          <cell r="AH327" t="str">
            <v>PANOD - Sea</v>
          </cell>
        </row>
        <row r="328">
          <cell r="B328" t="str">
            <v>RLCW</v>
          </cell>
          <cell r="D328" t="str">
            <v>HPZ G1</v>
          </cell>
          <cell r="AF328" t="str">
            <v>PARBK</v>
          </cell>
          <cell r="AG328" t="str">
            <v>PARBK - Air</v>
          </cell>
          <cell r="AH328" t="str">
            <v>PARBK - Sea</v>
          </cell>
        </row>
        <row r="329">
          <cell r="B329" t="str">
            <v>RLDRES</v>
          </cell>
          <cell r="D329" t="str">
            <v>HPZ G1</v>
          </cell>
          <cell r="AF329" t="str">
            <v>PCEC</v>
          </cell>
          <cell r="AG329" t="str">
            <v>PCEC - Air</v>
          </cell>
          <cell r="AH329" t="str">
            <v>PCEC - Sea</v>
          </cell>
        </row>
        <row r="330">
          <cell r="B330" t="str">
            <v>RLFOOT</v>
          </cell>
          <cell r="D330" t="str">
            <v>HPZ G1</v>
          </cell>
          <cell r="AF330" t="str">
            <v>PEPE</v>
          </cell>
          <cell r="AG330" t="str">
            <v>PEPE - Air</v>
          </cell>
          <cell r="AH330" t="str">
            <v>PEPE - Sea</v>
          </cell>
        </row>
        <row r="331">
          <cell r="B331" t="str">
            <v>RLFTWR</v>
          </cell>
          <cell r="D331" t="str">
            <v>HPZ G1</v>
          </cell>
          <cell r="AF331" t="str">
            <v>PERRY</v>
          </cell>
          <cell r="AG331" t="str">
            <v>PERRY - Air</v>
          </cell>
          <cell r="AH331" t="str">
            <v>PERRY - Sea</v>
          </cell>
        </row>
        <row r="332">
          <cell r="B332" t="str">
            <v>RLHOME</v>
          </cell>
          <cell r="D332" t="str">
            <v>HPZ G1</v>
          </cell>
          <cell r="AF332" t="str">
            <v>PESPO</v>
          </cell>
          <cell r="AG332" t="str">
            <v>PESPO - Air</v>
          </cell>
          <cell r="AH332" t="str">
            <v>PESPO - Sea</v>
          </cell>
        </row>
        <row r="333">
          <cell r="B333" t="str">
            <v>RLHP</v>
          </cell>
          <cell r="D333" t="str">
            <v>HPZ G1</v>
          </cell>
          <cell r="AF333" t="str">
            <v>PHB</v>
          </cell>
          <cell r="AG333" t="str">
            <v>PHB - Air</v>
          </cell>
          <cell r="AH333" t="str">
            <v>PHB - Sea</v>
          </cell>
        </row>
        <row r="334">
          <cell r="B334" t="str">
            <v>RLHW</v>
          </cell>
          <cell r="D334" t="str">
            <v>HPZ G1</v>
          </cell>
          <cell r="AF334" t="str">
            <v>PIER1</v>
          </cell>
          <cell r="AG334" t="str">
            <v>PIER1 - Air</v>
          </cell>
          <cell r="AH334" t="str">
            <v>PIER1 - Sea</v>
          </cell>
        </row>
        <row r="335">
          <cell r="B335" t="str">
            <v>RLJEAN</v>
          </cell>
          <cell r="D335" t="str">
            <v>HPZ G1</v>
          </cell>
          <cell r="AF335" t="str">
            <v>PJC</v>
          </cell>
          <cell r="AG335" t="str">
            <v>PJC - Air</v>
          </cell>
          <cell r="AH335" t="str">
            <v>PJC - Sea</v>
          </cell>
        </row>
        <row r="336">
          <cell r="B336" t="str">
            <v>RLLGA</v>
          </cell>
          <cell r="D336" t="str">
            <v>HPZ G1</v>
          </cell>
          <cell r="AF336" t="str">
            <v>POLO</v>
          </cell>
          <cell r="AG336" t="str">
            <v>POLO - Air</v>
          </cell>
          <cell r="AH336" t="str">
            <v>POLO - Sea</v>
          </cell>
        </row>
        <row r="337">
          <cell r="B337" t="str">
            <v>RLRETL</v>
          </cell>
          <cell r="D337" t="str">
            <v>HPZ G1</v>
          </cell>
          <cell r="AF337" t="str">
            <v>POLORT</v>
          </cell>
          <cell r="AG337" t="str">
            <v>POLORT - Air</v>
          </cell>
          <cell r="AH337" t="str">
            <v>POLORT - Sea</v>
          </cell>
        </row>
        <row r="338">
          <cell r="B338" t="str">
            <v>RLW</v>
          </cell>
          <cell r="D338" t="str">
            <v>HPZ G1</v>
          </cell>
          <cell r="AF338" t="str">
            <v>PRLALC</v>
          </cell>
          <cell r="AG338" t="str">
            <v>PRLALC - Air</v>
          </cell>
          <cell r="AH338" t="str">
            <v>PRLALC - Sea</v>
          </cell>
        </row>
        <row r="339">
          <cell r="B339" t="str">
            <v>RLWOM</v>
          </cell>
          <cell r="D339" t="str">
            <v>HPZ G1</v>
          </cell>
          <cell r="AF339" t="str">
            <v>PRLALD</v>
          </cell>
          <cell r="AG339" t="str">
            <v>PRLALD - Air</v>
          </cell>
          <cell r="AH339" t="str">
            <v>PRLALD - Sea</v>
          </cell>
        </row>
        <row r="340">
          <cell r="B340" t="str">
            <v>THT</v>
          </cell>
          <cell r="AF340" t="str">
            <v>PRLALM</v>
          </cell>
          <cell r="AG340" t="str">
            <v>PRLALM - Air</v>
          </cell>
          <cell r="AH340" t="str">
            <v>PRLALM - Sea</v>
          </cell>
        </row>
        <row r="341">
          <cell r="B341" t="str">
            <v>PUBLIC</v>
          </cell>
          <cell r="D341" t="str">
            <v>HPZ G2</v>
          </cell>
          <cell r="AF341" t="str">
            <v>PRLALW</v>
          </cell>
          <cell r="AG341" t="str">
            <v>PRLALW - Air</v>
          </cell>
          <cell r="AH341" t="str">
            <v>PRLALW - Sea</v>
          </cell>
        </row>
        <row r="342">
          <cell r="B342" t="str">
            <v>PVHBR2</v>
          </cell>
          <cell r="C342" t="str">
            <v>SGN G2</v>
          </cell>
          <cell r="D342" t="str">
            <v>HPZ G3</v>
          </cell>
          <cell r="AF342" t="str">
            <v>PRLLG</v>
          </cell>
          <cell r="AG342" t="str">
            <v>PRLLG - Air</v>
          </cell>
          <cell r="AH342" t="str">
            <v>PRLLG - Sea</v>
          </cell>
        </row>
        <row r="343">
          <cell r="B343" t="str">
            <v>PVHCO</v>
          </cell>
          <cell r="C343" t="str">
            <v>SGN G2</v>
          </cell>
          <cell r="AF343" t="str">
            <v>PTMTX</v>
          </cell>
          <cell r="AG343" t="str">
            <v>PTMTX - Air</v>
          </cell>
          <cell r="AH343" t="str">
            <v>PTMTX - Sea</v>
          </cell>
        </row>
        <row r="344">
          <cell r="B344" t="str">
            <v>DCI</v>
          </cell>
          <cell r="AF344" t="str">
            <v>PUBLIC</v>
          </cell>
          <cell r="AG344" t="str">
            <v>PUBLIC - Air</v>
          </cell>
          <cell r="AH344" t="str">
            <v>PUBLIC - Sea</v>
          </cell>
        </row>
        <row r="345">
          <cell r="B345" t="str">
            <v>DCS</v>
          </cell>
          <cell r="AF345" t="str">
            <v>PVHBR2</v>
          </cell>
          <cell r="AG345" t="str">
            <v>PVHBR2 - Air</v>
          </cell>
          <cell r="AH345" t="str">
            <v>PVHBR2 - Sea</v>
          </cell>
        </row>
        <row r="346">
          <cell r="B346" t="str">
            <v>QSCA</v>
          </cell>
          <cell r="AF346" t="str">
            <v>PVHCO</v>
          </cell>
          <cell r="AG346" t="str">
            <v>PVHCO - Air</v>
          </cell>
          <cell r="AH346" t="str">
            <v>PVHCO - Sea</v>
          </cell>
        </row>
        <row r="347">
          <cell r="B347" t="str">
            <v>QSLTM</v>
          </cell>
          <cell r="AF347" t="str">
            <v>PVHJA</v>
          </cell>
          <cell r="AG347" t="str">
            <v>PVHJA - Air</v>
          </cell>
          <cell r="AH347" t="str">
            <v>PVHJA - Sea</v>
          </cell>
        </row>
        <row r="348">
          <cell r="B348" t="str">
            <v>QSR</v>
          </cell>
          <cell r="AF348" t="str">
            <v>QSBR</v>
          </cell>
          <cell r="AG348" t="str">
            <v>QSBR - Air</v>
          </cell>
          <cell r="AH348" t="str">
            <v>QSBR - Sea</v>
          </cell>
        </row>
        <row r="349">
          <cell r="B349" t="str">
            <v>QSUS</v>
          </cell>
          <cell r="AF349" t="str">
            <v>QSCA</v>
          </cell>
          <cell r="AG349" t="str">
            <v>QSCA - Air</v>
          </cell>
          <cell r="AH349" t="str">
            <v>QSCA - Sea</v>
          </cell>
        </row>
        <row r="350">
          <cell r="B350" t="str">
            <v>DCSBR</v>
          </cell>
          <cell r="AF350" t="str">
            <v>QSLTM</v>
          </cell>
          <cell r="AG350" t="str">
            <v>QSLTM - Air</v>
          </cell>
          <cell r="AH350" t="str">
            <v>QSLTM - Sea</v>
          </cell>
        </row>
        <row r="351">
          <cell r="B351" t="str">
            <v>QSBR</v>
          </cell>
          <cell r="AF351" t="str">
            <v>QSR</v>
          </cell>
          <cell r="AG351" t="str">
            <v>QSR - Air</v>
          </cell>
          <cell r="AH351" t="str">
            <v>QSR - Sea</v>
          </cell>
        </row>
        <row r="352">
          <cell r="B352" t="str">
            <v>RQSBR</v>
          </cell>
          <cell r="AF352" t="str">
            <v>QSUS</v>
          </cell>
          <cell r="AG352" t="str">
            <v>QSUS - Air</v>
          </cell>
          <cell r="AH352" t="str">
            <v>QSUS - Sea</v>
          </cell>
        </row>
        <row r="353">
          <cell r="B353" t="str">
            <v>QVC</v>
          </cell>
          <cell r="C353" t="str">
            <v>SGN G5</v>
          </cell>
          <cell r="AF353" t="str">
            <v>QVC</v>
          </cell>
          <cell r="AG353" t="str">
            <v>QVC - Air</v>
          </cell>
          <cell r="AH353" t="str">
            <v>QVC - Sea</v>
          </cell>
        </row>
        <row r="354">
          <cell r="B354" t="str">
            <v>RACK</v>
          </cell>
          <cell r="C354" t="str">
            <v>SGN G3</v>
          </cell>
          <cell r="D354" t="str">
            <v>HPZ G1</v>
          </cell>
          <cell r="AF354" t="str">
            <v>RACK</v>
          </cell>
          <cell r="AG354" t="str">
            <v>RACK - Air</v>
          </cell>
          <cell r="AH354" t="str">
            <v>RACK - Sea</v>
          </cell>
        </row>
        <row r="355">
          <cell r="B355" t="str">
            <v>RALSEY</v>
          </cell>
          <cell r="C355" t="str">
            <v>SGN G2</v>
          </cell>
          <cell r="AF355" t="str">
            <v>RALSEY</v>
          </cell>
          <cell r="AG355" t="str">
            <v>RALSEY - Air</v>
          </cell>
          <cell r="AH355" t="str">
            <v>RALSEY - Sea</v>
          </cell>
        </row>
        <row r="356">
          <cell r="B356" t="str">
            <v>RH</v>
          </cell>
          <cell r="C356" t="str">
            <v>SGN G3</v>
          </cell>
          <cell r="AF356" t="str">
            <v>RDLL</v>
          </cell>
          <cell r="AG356" t="str">
            <v>RDLL - Air</v>
          </cell>
          <cell r="AH356" t="str">
            <v>RDLL - Sea</v>
          </cell>
        </row>
        <row r="357">
          <cell r="B357" t="str">
            <v>ALLM</v>
          </cell>
          <cell r="C357" t="str">
            <v>SGN G4</v>
          </cell>
          <cell r="AF357" t="str">
            <v>RDMEX</v>
          </cell>
          <cell r="AG357" t="str">
            <v>RDMEX - Air</v>
          </cell>
          <cell r="AH357" t="str">
            <v>RDMEX - Sea</v>
          </cell>
        </row>
        <row r="358">
          <cell r="B358" t="str">
            <v>RDLL</v>
          </cell>
          <cell r="C358" t="str">
            <v>SGN G4</v>
          </cell>
          <cell r="AF358" t="str">
            <v>REGENT</v>
          </cell>
          <cell r="AG358" t="str">
            <v>REGENT - Air</v>
          </cell>
          <cell r="AH358" t="str">
            <v>REGENT - Sea</v>
          </cell>
        </row>
        <row r="359">
          <cell r="B359" t="str">
            <v>RIPC</v>
          </cell>
          <cell r="C359" t="str">
            <v>SGN G4</v>
          </cell>
          <cell r="D359" t="str">
            <v>HPZ G1</v>
          </cell>
          <cell r="AF359" t="str">
            <v>RETAIL</v>
          </cell>
          <cell r="AG359" t="str">
            <v>RETAIL - Air</v>
          </cell>
          <cell r="AH359" t="str">
            <v>RETAIL - Sea</v>
          </cell>
        </row>
        <row r="360">
          <cell r="B360" t="str">
            <v>RIPP</v>
          </cell>
          <cell r="C360" t="str">
            <v>SGN G4</v>
          </cell>
          <cell r="D360" t="str">
            <v>HPZ G1</v>
          </cell>
          <cell r="AF360" t="str">
            <v>RH</v>
          </cell>
          <cell r="AG360" t="str">
            <v>RH - Air</v>
          </cell>
          <cell r="AH360" t="str">
            <v>RH - Sea</v>
          </cell>
        </row>
        <row r="361">
          <cell r="B361" t="str">
            <v>AMTC</v>
          </cell>
          <cell r="C361" t="str">
            <v>SGN G2</v>
          </cell>
          <cell r="D361" t="str">
            <v>HPZ G1</v>
          </cell>
          <cell r="AF361" t="str">
            <v>RHPWI</v>
          </cell>
          <cell r="AG361" t="str">
            <v>RHPWI - Air</v>
          </cell>
          <cell r="AH361" t="str">
            <v>RHPWI - Sea</v>
          </cell>
        </row>
        <row r="362">
          <cell r="B362" t="str">
            <v>ANCHOR</v>
          </cell>
          <cell r="C362" t="str">
            <v>SGN G2</v>
          </cell>
          <cell r="D362" t="str">
            <v>HPZ G1</v>
          </cell>
          <cell r="AF362" t="str">
            <v>RIDL</v>
          </cell>
          <cell r="AG362" t="str">
            <v>RIDL - Air</v>
          </cell>
          <cell r="AH362" t="str">
            <v>RIDL - Sea</v>
          </cell>
        </row>
        <row r="363">
          <cell r="B363" t="str">
            <v>AROCK</v>
          </cell>
          <cell r="C363" t="str">
            <v>SGN G2</v>
          </cell>
          <cell r="D363" t="str">
            <v>HPZ G1</v>
          </cell>
          <cell r="AF363" t="str">
            <v>RIPC</v>
          </cell>
          <cell r="AG363" t="str">
            <v>RIPC - Air</v>
          </cell>
          <cell r="AH363" t="str">
            <v>RIPC - Sea</v>
          </cell>
        </row>
        <row r="364">
          <cell r="B364" t="str">
            <v>CHFRA</v>
          </cell>
          <cell r="C364" t="str">
            <v>SGN G2</v>
          </cell>
          <cell r="D364" t="str">
            <v>HPZ G1</v>
          </cell>
          <cell r="AF364" t="str">
            <v>RIPP</v>
          </cell>
          <cell r="AG364" t="str">
            <v>RIPP - Air</v>
          </cell>
          <cell r="AH364" t="str">
            <v>RIPP - Sea</v>
          </cell>
        </row>
        <row r="365">
          <cell r="B365" t="str">
            <v>DCRUS</v>
          </cell>
          <cell r="C365" t="str">
            <v>SGN G2</v>
          </cell>
          <cell r="D365" t="str">
            <v>HPZ G1</v>
          </cell>
          <cell r="AF365" t="str">
            <v>RKI</v>
          </cell>
          <cell r="AG365" t="str">
            <v>RKI - Air</v>
          </cell>
          <cell r="AH365" t="str">
            <v>RKI - Sea</v>
          </cell>
        </row>
        <row r="366">
          <cell r="B366" t="str">
            <v>ELDON</v>
          </cell>
          <cell r="C366" t="str">
            <v>SGN G2</v>
          </cell>
          <cell r="D366" t="str">
            <v>HPZ G1</v>
          </cell>
          <cell r="AF366" t="str">
            <v>RLCAN</v>
          </cell>
          <cell r="AG366" t="str">
            <v>RLCAN - Air</v>
          </cell>
          <cell r="AH366" t="str">
            <v>RLCAN - Sea</v>
          </cell>
        </row>
        <row r="367">
          <cell r="B367" t="str">
            <v>GPROD</v>
          </cell>
          <cell r="C367" t="str">
            <v>SGN G2</v>
          </cell>
          <cell r="D367" t="str">
            <v>HPZ G1</v>
          </cell>
          <cell r="AF367" t="str">
            <v>RLCHLD</v>
          </cell>
          <cell r="AG367" t="str">
            <v>RLCHLD - Air</v>
          </cell>
          <cell r="AH367" t="str">
            <v>RLCHLD - Sea</v>
          </cell>
        </row>
        <row r="368">
          <cell r="B368" t="str">
            <v>GRACO</v>
          </cell>
          <cell r="C368" t="str">
            <v>SGN G2</v>
          </cell>
          <cell r="D368" t="str">
            <v>HPZ G1</v>
          </cell>
          <cell r="AF368" t="str">
            <v>RLCORP</v>
          </cell>
          <cell r="AG368" t="str">
            <v>RLCORP - Air</v>
          </cell>
          <cell r="AH368" t="str">
            <v>RLCORP - Sea</v>
          </cell>
        </row>
        <row r="369">
          <cell r="B369" t="str">
            <v>INTCTX</v>
          </cell>
          <cell r="C369" t="str">
            <v>SGN G2</v>
          </cell>
          <cell r="D369" t="str">
            <v>HPZ G1</v>
          </cell>
          <cell r="AF369" t="str">
            <v>RLCW</v>
          </cell>
          <cell r="AG369" t="str">
            <v>RLCW - Air</v>
          </cell>
          <cell r="AH369" t="str">
            <v>RLCW - Sea</v>
          </cell>
        </row>
        <row r="370">
          <cell r="B370" t="str">
            <v>LNK</v>
          </cell>
          <cell r="C370" t="str">
            <v>SGN G2</v>
          </cell>
          <cell r="D370" t="str">
            <v>HPZ G1</v>
          </cell>
          <cell r="AF370" t="str">
            <v>RLDRES</v>
          </cell>
          <cell r="AG370" t="str">
            <v>RLDRES - Air</v>
          </cell>
          <cell r="AH370" t="str">
            <v>RLDRES - Sea</v>
          </cell>
        </row>
        <row r="371">
          <cell r="B371" t="str">
            <v>MIRRO</v>
          </cell>
          <cell r="C371" t="str">
            <v>SGN G2</v>
          </cell>
          <cell r="D371" t="str">
            <v>HPZ G1</v>
          </cell>
          <cell r="AF371" t="str">
            <v>RLFOOT</v>
          </cell>
          <cell r="AG371" t="str">
            <v>RLFOOT - Air</v>
          </cell>
          <cell r="AH371" t="str">
            <v>RLFOOT - Sea</v>
          </cell>
        </row>
        <row r="372">
          <cell r="B372" t="str">
            <v>NENPLS</v>
          </cell>
          <cell r="C372" t="str">
            <v>SGN G2</v>
          </cell>
          <cell r="D372" t="str">
            <v>HPZ G1</v>
          </cell>
          <cell r="AF372" t="str">
            <v>RLFTWR</v>
          </cell>
          <cell r="AG372" t="str">
            <v>RLFTWR - Air</v>
          </cell>
          <cell r="AH372" t="str">
            <v>RLFTWR - Sea</v>
          </cell>
        </row>
        <row r="373">
          <cell r="B373" t="str">
            <v>NPF</v>
          </cell>
          <cell r="C373" t="str">
            <v>SGN G2</v>
          </cell>
          <cell r="D373" t="str">
            <v>HPZ G1</v>
          </cell>
          <cell r="AF373" t="str">
            <v>RLHOME</v>
          </cell>
          <cell r="AG373" t="str">
            <v>RLHOME - Air</v>
          </cell>
          <cell r="AH373" t="str">
            <v>RLHOME - Sea</v>
          </cell>
        </row>
        <row r="374">
          <cell r="B374" t="str">
            <v>PANOD</v>
          </cell>
          <cell r="C374" t="str">
            <v>SGN G2</v>
          </cell>
          <cell r="D374" t="str">
            <v>HPZ G1</v>
          </cell>
          <cell r="AF374" t="str">
            <v>RLHP</v>
          </cell>
          <cell r="AG374" t="str">
            <v>RLHP - Air</v>
          </cell>
          <cell r="AH374" t="str">
            <v>RLHP - Sea</v>
          </cell>
        </row>
        <row r="375">
          <cell r="B375" t="str">
            <v>RDMEX</v>
          </cell>
          <cell r="C375" t="str">
            <v>SGN G2</v>
          </cell>
          <cell r="D375" t="str">
            <v>HPZ G1</v>
          </cell>
          <cell r="AF375" t="str">
            <v>RLHW</v>
          </cell>
          <cell r="AG375" t="str">
            <v>RLHW - Air</v>
          </cell>
          <cell r="AH375" t="str">
            <v>RLHW - Sea</v>
          </cell>
        </row>
        <row r="376">
          <cell r="B376" t="str">
            <v>RHPWI</v>
          </cell>
          <cell r="C376" t="str">
            <v>SGN G2</v>
          </cell>
          <cell r="D376" t="str">
            <v>HPZ G1</v>
          </cell>
          <cell r="AF376" t="str">
            <v>RLJEAN</v>
          </cell>
          <cell r="AG376" t="str">
            <v>RLJEAN - Air</v>
          </cell>
          <cell r="AH376" t="str">
            <v>RLJEAN - Sea</v>
          </cell>
        </row>
        <row r="377">
          <cell r="B377" t="str">
            <v>RMCA</v>
          </cell>
          <cell r="C377" t="str">
            <v>SGN G2</v>
          </cell>
          <cell r="D377" t="str">
            <v>HPZ G1</v>
          </cell>
          <cell r="AF377" t="str">
            <v>RLLGA</v>
          </cell>
          <cell r="AG377" t="str">
            <v>RLLGA - Air</v>
          </cell>
          <cell r="AH377" t="str">
            <v>RLLGA - Sea</v>
          </cell>
        </row>
        <row r="378">
          <cell r="B378" t="str">
            <v>RPCI</v>
          </cell>
          <cell r="C378" t="str">
            <v>SGN G2</v>
          </cell>
          <cell r="D378" t="str">
            <v>HPZ G1</v>
          </cell>
          <cell r="AF378" t="str">
            <v>RLRETL</v>
          </cell>
          <cell r="AG378" t="str">
            <v>RLRETL - Air</v>
          </cell>
          <cell r="AH378" t="str">
            <v>RLRETL - Sea</v>
          </cell>
        </row>
        <row r="379">
          <cell r="B379" t="str">
            <v>SANFRD</v>
          </cell>
          <cell r="C379" t="str">
            <v>SGN G2</v>
          </cell>
          <cell r="D379" t="str">
            <v>HPZ G1</v>
          </cell>
          <cell r="AF379" t="str">
            <v>RLW</v>
          </cell>
          <cell r="AG379" t="str">
            <v>RLW - Air</v>
          </cell>
          <cell r="AH379" t="str">
            <v>RLW - Sea</v>
          </cell>
        </row>
        <row r="380">
          <cell r="B380" t="str">
            <v>SANNA</v>
          </cell>
          <cell r="C380" t="str">
            <v>SGN G2</v>
          </cell>
          <cell r="D380" t="str">
            <v>HPZ G1</v>
          </cell>
          <cell r="AF380" t="str">
            <v>RLWOM</v>
          </cell>
          <cell r="AG380" t="str">
            <v>RLWOM - Air</v>
          </cell>
          <cell r="AH380" t="str">
            <v>RLWOM - Sea</v>
          </cell>
        </row>
        <row r="381">
          <cell r="B381" t="str">
            <v>SHUR</v>
          </cell>
          <cell r="C381" t="str">
            <v>SGN G2</v>
          </cell>
          <cell r="D381" t="str">
            <v>HPZ G1</v>
          </cell>
          <cell r="AF381" t="str">
            <v>RMCA</v>
          </cell>
          <cell r="AG381" t="str">
            <v>RMCA - Air</v>
          </cell>
          <cell r="AH381" t="str">
            <v>RMCA - Sea</v>
          </cell>
        </row>
        <row r="382">
          <cell r="B382" t="str">
            <v>SPURG</v>
          </cell>
          <cell r="C382" t="str">
            <v>SGN G2</v>
          </cell>
          <cell r="D382" t="str">
            <v>HPZ G1</v>
          </cell>
          <cell r="AF382" t="str">
            <v>ROLAN</v>
          </cell>
          <cell r="AG382" t="str">
            <v>ROLAN - Air</v>
          </cell>
          <cell r="AH382" t="str">
            <v>ROLAN - Sea</v>
          </cell>
        </row>
        <row r="383">
          <cell r="B383" t="str">
            <v>TIKES</v>
          </cell>
          <cell r="C383" t="str">
            <v>SGN G2</v>
          </cell>
          <cell r="D383" t="str">
            <v>HPZ G1</v>
          </cell>
          <cell r="AF383" t="str">
            <v>RPCI</v>
          </cell>
          <cell r="AG383" t="str">
            <v>RPCI - Air</v>
          </cell>
          <cell r="AH383" t="str">
            <v>RPCI - Sea</v>
          </cell>
        </row>
        <row r="384">
          <cell r="B384" t="str">
            <v>RSGC</v>
          </cell>
          <cell r="C384" t="str">
            <v>SGN G3</v>
          </cell>
          <cell r="AF384" t="str">
            <v>RQSBR</v>
          </cell>
          <cell r="AG384" t="str">
            <v>RQSBR - Air</v>
          </cell>
          <cell r="AH384" t="str">
            <v>RQSBR - Sea</v>
          </cell>
        </row>
        <row r="385">
          <cell r="B385" t="str">
            <v>SABIC</v>
          </cell>
          <cell r="C385" t="str">
            <v>SGN G5</v>
          </cell>
          <cell r="AF385" t="str">
            <v>RSGC</v>
          </cell>
          <cell r="AG385" t="str">
            <v>RSGC - Air</v>
          </cell>
          <cell r="AH385" t="str">
            <v>RSGC - Sea</v>
          </cell>
        </row>
        <row r="386">
          <cell r="B386" t="str">
            <v>SAFWAY</v>
          </cell>
          <cell r="C386" t="str">
            <v>SGN G2</v>
          </cell>
          <cell r="D386" t="str">
            <v>HPZ G2</v>
          </cell>
          <cell r="AF386" t="str">
            <v>SABIC</v>
          </cell>
          <cell r="AG386" t="str">
            <v>SABIC - Air</v>
          </cell>
          <cell r="AH386" t="str">
            <v>SABIC - Sea</v>
          </cell>
        </row>
        <row r="387">
          <cell r="B387" t="str">
            <v>SCOPE</v>
          </cell>
          <cell r="D387" t="str">
            <v>HPZ G2</v>
          </cell>
          <cell r="AF387" t="str">
            <v>SAFWAY</v>
          </cell>
          <cell r="AG387" t="str">
            <v>SAFWAY - Air</v>
          </cell>
          <cell r="AH387" t="str">
            <v>SAFWAY - Sea</v>
          </cell>
        </row>
        <row r="388">
          <cell r="B388" t="str">
            <v>SEARS</v>
          </cell>
          <cell r="C388" t="str">
            <v>SGN G4</v>
          </cell>
          <cell r="AF388" t="str">
            <v>SANFRD</v>
          </cell>
          <cell r="AG388" t="str">
            <v>SANFRD - Air</v>
          </cell>
          <cell r="AH388" t="str">
            <v>SANFRD - Sea</v>
          </cell>
        </row>
        <row r="389">
          <cell r="B389" t="str">
            <v>SIGNAL</v>
          </cell>
          <cell r="D389" t="str">
            <v>HPZ G2</v>
          </cell>
          <cell r="AF389" t="str">
            <v>SANNA</v>
          </cell>
          <cell r="AG389" t="str">
            <v>SANNA - Air</v>
          </cell>
          <cell r="AH389" t="str">
            <v>SANNA - Sea</v>
          </cell>
        </row>
        <row r="390">
          <cell r="B390" t="str">
            <v>SILEX</v>
          </cell>
          <cell r="C390" t="str">
            <v>SGN G5</v>
          </cell>
          <cell r="AF390" t="str">
            <v>SCOPE</v>
          </cell>
          <cell r="AG390" t="str">
            <v>SCOPE - Air</v>
          </cell>
          <cell r="AH390" t="str">
            <v>SCOPE - Sea</v>
          </cell>
        </row>
        <row r="391">
          <cell r="B391" t="str">
            <v>SKOOP</v>
          </cell>
          <cell r="C391" t="str">
            <v>SGN G5</v>
          </cell>
          <cell r="AF391" t="str">
            <v>SEARS</v>
          </cell>
          <cell r="AG391" t="str">
            <v>SEARS - Air</v>
          </cell>
          <cell r="AH391" t="str">
            <v>SEARS - Sea</v>
          </cell>
        </row>
        <row r="392">
          <cell r="B392" t="str">
            <v>SPINO</v>
          </cell>
          <cell r="C392" t="str">
            <v>SGN G5</v>
          </cell>
          <cell r="AF392" t="str">
            <v>SHIPNM</v>
          </cell>
          <cell r="AG392" t="str">
            <v>SHIPNM - Air</v>
          </cell>
          <cell r="AH392" t="str">
            <v>SHIPNM - Sea</v>
          </cell>
        </row>
        <row r="393">
          <cell r="B393" t="str">
            <v>SML</v>
          </cell>
          <cell r="C393" t="str">
            <v>SGN G4</v>
          </cell>
          <cell r="AF393" t="str">
            <v>SHLNE</v>
          </cell>
          <cell r="AG393" t="str">
            <v>SHLNE - Air</v>
          </cell>
          <cell r="AH393" t="str">
            <v>SHLNE - Sea</v>
          </cell>
        </row>
        <row r="394">
          <cell r="B394" t="str">
            <v>SONY</v>
          </cell>
          <cell r="C394" t="str">
            <v>SGN G4</v>
          </cell>
          <cell r="AF394" t="str">
            <v>SHUR</v>
          </cell>
          <cell r="AG394" t="str">
            <v>SHUR - Air</v>
          </cell>
          <cell r="AH394" t="str">
            <v>SHUR - Sea</v>
          </cell>
        </row>
        <row r="395">
          <cell r="B395" t="str">
            <v>SPENCR</v>
          </cell>
          <cell r="C395" t="str">
            <v>SGN G4</v>
          </cell>
          <cell r="D395" t="str">
            <v>HPZ G1</v>
          </cell>
          <cell r="AF395" t="str">
            <v>SIGNAL</v>
          </cell>
          <cell r="AG395" t="str">
            <v>SIGNAL - Air</v>
          </cell>
          <cell r="AH395" t="str">
            <v>SIGNAL - Sea</v>
          </cell>
        </row>
        <row r="396">
          <cell r="B396" t="str">
            <v>SMAP</v>
          </cell>
          <cell r="AF396" t="str">
            <v>SILEX</v>
          </cell>
          <cell r="AG396" t="str">
            <v>SILEX - Air</v>
          </cell>
          <cell r="AH396" t="str">
            <v>SILEX - Sea</v>
          </cell>
        </row>
        <row r="397">
          <cell r="B397" t="str">
            <v>SSHIRT</v>
          </cell>
          <cell r="AF397" t="str">
            <v>SILHO</v>
          </cell>
          <cell r="AG397" t="str">
            <v>SILHO - Air</v>
          </cell>
          <cell r="AH397" t="str">
            <v>SILHO - Sea</v>
          </cell>
        </row>
        <row r="398">
          <cell r="B398" t="str">
            <v>SUPRM</v>
          </cell>
          <cell r="C398" t="str">
            <v>SGN G5</v>
          </cell>
          <cell r="D398" t="str">
            <v>HPZ G2</v>
          </cell>
          <cell r="AF398" t="str">
            <v>SJV</v>
          </cell>
          <cell r="AG398" t="str">
            <v>SJV - Air</v>
          </cell>
          <cell r="AH398" t="str">
            <v>SJV - Sea</v>
          </cell>
        </row>
        <row r="399">
          <cell r="B399" t="str">
            <v>SUTTON</v>
          </cell>
          <cell r="C399" t="str">
            <v>SGN G2</v>
          </cell>
          <cell r="AF399" t="str">
            <v>SKNETW</v>
          </cell>
          <cell r="AG399" t="str">
            <v>SKNETW - Air</v>
          </cell>
          <cell r="AH399" t="str">
            <v>SKNETW - Sea</v>
          </cell>
        </row>
        <row r="400">
          <cell r="B400" t="str">
            <v>ALBRT</v>
          </cell>
          <cell r="C400" t="str">
            <v>SGN G2</v>
          </cell>
          <cell r="D400" t="str">
            <v>HPZ G1</v>
          </cell>
          <cell r="AF400" t="str">
            <v>SKOOP</v>
          </cell>
          <cell r="AG400" t="str">
            <v>SKOOP - Air</v>
          </cell>
          <cell r="AH400" t="str">
            <v>SKOOP - Sea</v>
          </cell>
        </row>
        <row r="401">
          <cell r="B401" t="str">
            <v>ELIE</v>
          </cell>
          <cell r="D401" t="str">
            <v>HPZ G2</v>
          </cell>
          <cell r="AF401" t="str">
            <v>SMAP</v>
          </cell>
          <cell r="AG401" t="str">
            <v>SMAP - Air</v>
          </cell>
          <cell r="AH401" t="str">
            <v>SMAP - Sea</v>
          </cell>
        </row>
        <row r="402">
          <cell r="B402" t="str">
            <v>TAHARI</v>
          </cell>
          <cell r="D402" t="str">
            <v>HPZ G2</v>
          </cell>
          <cell r="AF402" t="str">
            <v>SML</v>
          </cell>
          <cell r="AG402" t="str">
            <v>SML - Air</v>
          </cell>
          <cell r="AH402" t="str">
            <v>SML - Sea</v>
          </cell>
        </row>
        <row r="403">
          <cell r="B403" t="str">
            <v>COLDW</v>
          </cell>
          <cell r="C403" t="str">
            <v>SGN G2</v>
          </cell>
          <cell r="AF403" t="str">
            <v>SNIP</v>
          </cell>
          <cell r="AG403" t="str">
            <v>SNIP - Air</v>
          </cell>
          <cell r="AH403" t="str">
            <v>SNIP - Sea</v>
          </cell>
        </row>
        <row r="404">
          <cell r="B404" t="str">
            <v>TALBOT</v>
          </cell>
          <cell r="C404" t="str">
            <v>SGN G2</v>
          </cell>
          <cell r="AF404" t="str">
            <v>SONY</v>
          </cell>
          <cell r="AG404" t="str">
            <v>SONY - Air</v>
          </cell>
          <cell r="AH404" t="str">
            <v>SONY - Sea</v>
          </cell>
        </row>
        <row r="405">
          <cell r="B405" t="str">
            <v>TARGET</v>
          </cell>
          <cell r="C405" t="str">
            <v>SGN G5</v>
          </cell>
          <cell r="AF405" t="str">
            <v>SPENCR</v>
          </cell>
          <cell r="AG405" t="str">
            <v>SPENCR - Air</v>
          </cell>
          <cell r="AH405" t="str">
            <v>SPENCR - Sea</v>
          </cell>
        </row>
        <row r="406">
          <cell r="B406" t="str">
            <v>TBL</v>
          </cell>
          <cell r="C406" t="str">
            <v>SGN G4</v>
          </cell>
          <cell r="D406" t="str">
            <v>HPZ G1</v>
          </cell>
          <cell r="AF406" t="str">
            <v>SPINO</v>
          </cell>
          <cell r="AG406" t="str">
            <v>SPINO - Air</v>
          </cell>
          <cell r="AH406" t="str">
            <v>SPINO - Sea</v>
          </cell>
        </row>
        <row r="407">
          <cell r="B407" t="str">
            <v>TENNIX</v>
          </cell>
          <cell r="C407" t="str">
            <v>SGN G4</v>
          </cell>
          <cell r="AF407" t="str">
            <v>SPORTS</v>
          </cell>
          <cell r="AG407" t="str">
            <v>SPORTS - Air</v>
          </cell>
          <cell r="AH407" t="str">
            <v>SPORTS - Sea</v>
          </cell>
        </row>
        <row r="408">
          <cell r="B408" t="str">
            <v>CKACEU</v>
          </cell>
          <cell r="C408" t="str">
            <v>SGN G4</v>
          </cell>
          <cell r="D408" t="str">
            <v>HPZ G3</v>
          </cell>
          <cell r="AF408" t="str">
            <v>SPST</v>
          </cell>
          <cell r="AG408" t="str">
            <v>SPST - Air</v>
          </cell>
          <cell r="AH408" t="str">
            <v>SPST - Sea</v>
          </cell>
        </row>
        <row r="409">
          <cell r="B409" t="str">
            <v>CKDDEU</v>
          </cell>
          <cell r="C409" t="str">
            <v>SGN G4</v>
          </cell>
          <cell r="D409" t="str">
            <v>HPZ G2</v>
          </cell>
          <cell r="AF409" t="str">
            <v>SPURG</v>
          </cell>
          <cell r="AG409" t="str">
            <v>SPURG - Air</v>
          </cell>
          <cell r="AH409" t="str">
            <v>SPURG - Sea</v>
          </cell>
        </row>
        <row r="410">
          <cell r="B410" t="str">
            <v>CKDFEU</v>
          </cell>
          <cell r="C410" t="str">
            <v>SGN G4</v>
          </cell>
          <cell r="D410" t="str">
            <v>HPZ G3</v>
          </cell>
          <cell r="AF410" t="str">
            <v>SSHIRT</v>
          </cell>
          <cell r="AG410" t="str">
            <v>SSHIRT - Air</v>
          </cell>
          <cell r="AH410" t="str">
            <v>SSHIRT - Sea</v>
          </cell>
        </row>
        <row r="411">
          <cell r="B411" t="str">
            <v>CKFWEU</v>
          </cell>
          <cell r="C411" t="str">
            <v>SGN G4</v>
          </cell>
          <cell r="D411" t="str">
            <v>HPZ G3</v>
          </cell>
          <cell r="AF411" t="str">
            <v>STRUCT</v>
          </cell>
          <cell r="AG411" t="str">
            <v>STRUCT - Air</v>
          </cell>
          <cell r="AH411" t="str">
            <v>STRUCT - Sea</v>
          </cell>
        </row>
        <row r="412">
          <cell r="B412" t="str">
            <v>CKJEEU</v>
          </cell>
          <cell r="C412" t="str">
            <v>SGN G4</v>
          </cell>
          <cell r="D412" t="str">
            <v>HPZ G3</v>
          </cell>
          <cell r="AF412" t="str">
            <v>SUMIK</v>
          </cell>
          <cell r="AG412" t="str">
            <v>SUMIK - Air</v>
          </cell>
          <cell r="AH412" t="str">
            <v>SUMIK - Sea</v>
          </cell>
        </row>
        <row r="413">
          <cell r="B413" t="str">
            <v>CKKDEU</v>
          </cell>
          <cell r="C413" t="str">
            <v>SGN G4</v>
          </cell>
          <cell r="D413" t="str">
            <v>HPZ G3</v>
          </cell>
          <cell r="AF413" t="str">
            <v>SUPRM</v>
          </cell>
          <cell r="AG413" t="str">
            <v>SUPRM - Air</v>
          </cell>
          <cell r="AH413" t="str">
            <v>SUPRM - Sea</v>
          </cell>
        </row>
        <row r="414">
          <cell r="B414" t="str">
            <v>CKMSEU</v>
          </cell>
          <cell r="C414" t="str">
            <v>SGN G4</v>
          </cell>
          <cell r="D414" t="str">
            <v>HPZ G3</v>
          </cell>
          <cell r="AF414" t="str">
            <v>SUTTON</v>
          </cell>
          <cell r="AG414" t="str">
            <v>SUTTON - Air</v>
          </cell>
          <cell r="AH414" t="str">
            <v>SUTTON - Sea</v>
          </cell>
        </row>
        <row r="415">
          <cell r="B415" t="str">
            <v>CKPFEU</v>
          </cell>
          <cell r="C415" t="str">
            <v>SGN G4</v>
          </cell>
          <cell r="D415" t="str">
            <v>HPZ G3</v>
          </cell>
          <cell r="AF415" t="str">
            <v>SWISS</v>
          </cell>
          <cell r="AG415" t="str">
            <v>SWISS - Air</v>
          </cell>
          <cell r="AH415" t="str">
            <v>SWISS - Sea</v>
          </cell>
        </row>
        <row r="416">
          <cell r="B416" t="str">
            <v>CKRTEU</v>
          </cell>
          <cell r="C416" t="str">
            <v>SGN G4</v>
          </cell>
          <cell r="D416" t="str">
            <v>HPZ G3</v>
          </cell>
          <cell r="AF416" t="str">
            <v>SWOOSH</v>
          </cell>
          <cell r="AG416" t="str">
            <v>SWOOSH - Air</v>
          </cell>
          <cell r="AH416" t="str">
            <v>SWOOSH - Sea</v>
          </cell>
        </row>
        <row r="417">
          <cell r="B417" t="str">
            <v>CKSWEU</v>
          </cell>
          <cell r="C417" t="str">
            <v>SGN G4</v>
          </cell>
          <cell r="D417" t="str">
            <v>HPZ G3</v>
          </cell>
          <cell r="AF417" t="str">
            <v>TAHARI</v>
          </cell>
          <cell r="AG417" t="str">
            <v>TAHARI - Air</v>
          </cell>
          <cell r="AH417" t="str">
            <v>TAHARI - Sea</v>
          </cell>
        </row>
        <row r="418">
          <cell r="B418" t="str">
            <v>CKUNEU</v>
          </cell>
          <cell r="C418" t="str">
            <v>SGN G4</v>
          </cell>
          <cell r="D418" t="str">
            <v>HPZ G3</v>
          </cell>
          <cell r="AF418" t="str">
            <v>TALBOT</v>
          </cell>
          <cell r="AG418" t="str">
            <v>TALBOT - Air</v>
          </cell>
          <cell r="AH418" t="str">
            <v>TALBOT - Sea</v>
          </cell>
        </row>
        <row r="419">
          <cell r="B419" t="str">
            <v>CKWOEU</v>
          </cell>
          <cell r="C419" t="str">
            <v>SGN G4</v>
          </cell>
          <cell r="D419" t="str">
            <v>HPZ G3</v>
          </cell>
          <cell r="AF419" t="str">
            <v>TARGET</v>
          </cell>
          <cell r="AG419" t="str">
            <v>TARGET - Air</v>
          </cell>
          <cell r="AH419" t="str">
            <v>TARGET - Sea</v>
          </cell>
        </row>
        <row r="420">
          <cell r="B420" t="str">
            <v>THPRO</v>
          </cell>
          <cell r="C420" t="str">
            <v>SGN G4</v>
          </cell>
          <cell r="D420" t="str">
            <v>HPZ G3</v>
          </cell>
          <cell r="AF420" t="str">
            <v>TBL</v>
          </cell>
          <cell r="AG420" t="str">
            <v>TBL - Air</v>
          </cell>
          <cell r="AH420" t="str">
            <v>TBL - Sea</v>
          </cell>
        </row>
        <row r="421">
          <cell r="B421" t="str">
            <v>TOMATH</v>
          </cell>
          <cell r="C421" t="str">
            <v>SGN G4</v>
          </cell>
          <cell r="D421" t="str">
            <v>HPZ G2</v>
          </cell>
          <cell r="AF421" t="str">
            <v>TENNIX</v>
          </cell>
          <cell r="AG421" t="str">
            <v>TENNIX - Air</v>
          </cell>
          <cell r="AH421" t="str">
            <v>TENNIX - Sea</v>
          </cell>
        </row>
        <row r="422">
          <cell r="B422" t="str">
            <v>TOMBOD</v>
          </cell>
          <cell r="C422" t="str">
            <v>SGN G4</v>
          </cell>
          <cell r="D422" t="str">
            <v>HPZ G3</v>
          </cell>
          <cell r="AF422" t="str">
            <v>THAS</v>
          </cell>
          <cell r="AG422" t="str">
            <v>THAS - Air</v>
          </cell>
          <cell r="AH422" t="str">
            <v>THAS - Sea</v>
          </cell>
        </row>
        <row r="423">
          <cell r="B423" t="str">
            <v>TOMCEU</v>
          </cell>
          <cell r="C423" t="str">
            <v>SGN G4</v>
          </cell>
          <cell r="D423" t="str">
            <v>HPZ G3</v>
          </cell>
          <cell r="AF423" t="str">
            <v>THPRO</v>
          </cell>
          <cell r="AG423" t="str">
            <v>THPRO - Air</v>
          </cell>
          <cell r="AH423" t="str">
            <v>THPRO - Sea</v>
          </cell>
        </row>
        <row r="424">
          <cell r="B424" t="str">
            <v>TOMCOL</v>
          </cell>
          <cell r="C424" t="str">
            <v>SGN G4</v>
          </cell>
          <cell r="D424" t="str">
            <v>HPZ G3</v>
          </cell>
          <cell r="AF424" t="str">
            <v>THT</v>
          </cell>
          <cell r="AG424" t="str">
            <v>THT - Air</v>
          </cell>
          <cell r="AH424" t="str">
            <v>THT - Sea</v>
          </cell>
        </row>
        <row r="425">
          <cell r="B425" t="str">
            <v>TOMEU</v>
          </cell>
          <cell r="C425" t="str">
            <v>SGN G4</v>
          </cell>
          <cell r="D425" t="str">
            <v>HPZ G2</v>
          </cell>
          <cell r="AF425" t="str">
            <v>TIKES</v>
          </cell>
          <cell r="AG425" t="str">
            <v>TIKES - Air</v>
          </cell>
          <cell r="AH425" t="str">
            <v>TIKES - Sea</v>
          </cell>
        </row>
        <row r="426">
          <cell r="B426" t="str">
            <v>TOMFTW</v>
          </cell>
          <cell r="C426" t="str">
            <v>SGN G4</v>
          </cell>
          <cell r="D426" t="str">
            <v>HPZ G3</v>
          </cell>
          <cell r="AF426" t="str">
            <v>TKMAXX</v>
          </cell>
          <cell r="AG426" t="str">
            <v>TKMAXX - Air</v>
          </cell>
          <cell r="AH426" t="str">
            <v>TKMAXX - Sea</v>
          </cell>
        </row>
        <row r="427">
          <cell r="B427" t="str">
            <v>TOMHAN</v>
          </cell>
          <cell r="C427" t="str">
            <v>SGN G4</v>
          </cell>
          <cell r="D427" t="str">
            <v>HPZ G3</v>
          </cell>
          <cell r="AF427" t="str">
            <v>TOMATH</v>
          </cell>
          <cell r="AG427" t="str">
            <v>TOMATH - Air</v>
          </cell>
          <cell r="AH427" t="str">
            <v>TOMATH - Sea</v>
          </cell>
        </row>
        <row r="428">
          <cell r="B428" t="str">
            <v>TOMJEU</v>
          </cell>
          <cell r="C428" t="str">
            <v>SGN G4</v>
          </cell>
          <cell r="D428" t="str">
            <v>HPZ G3</v>
          </cell>
          <cell r="AF428" t="str">
            <v>TOMBOD</v>
          </cell>
          <cell r="AG428" t="str">
            <v>TOMBOD - Air</v>
          </cell>
          <cell r="AH428" t="str">
            <v>TOMBOD - Sea</v>
          </cell>
        </row>
        <row r="429">
          <cell r="B429" t="str">
            <v>TOMRTL</v>
          </cell>
          <cell r="C429" t="str">
            <v>SGN G4</v>
          </cell>
          <cell r="D429" t="str">
            <v>HPZ G2</v>
          </cell>
          <cell r="AF429" t="str">
            <v>TOMCEU</v>
          </cell>
          <cell r="AG429" t="str">
            <v>TOMCEU - Air</v>
          </cell>
          <cell r="AH429" t="str">
            <v>TOMCEU - Sea</v>
          </cell>
        </row>
        <row r="430">
          <cell r="B430" t="str">
            <v>TOMSEU</v>
          </cell>
          <cell r="C430" t="str">
            <v>SGN G4</v>
          </cell>
          <cell r="D430" t="str">
            <v>HPZ G2</v>
          </cell>
          <cell r="AF430" t="str">
            <v>TOMCOL</v>
          </cell>
          <cell r="AG430" t="str">
            <v>TOMCOL - Air</v>
          </cell>
          <cell r="AH430" t="str">
            <v>TOMCOL - Sea</v>
          </cell>
        </row>
        <row r="431">
          <cell r="B431" t="str">
            <v>TOMSPO</v>
          </cell>
          <cell r="C431" t="str">
            <v>SGN G4</v>
          </cell>
          <cell r="D431" t="str">
            <v>HPZ G2</v>
          </cell>
          <cell r="AF431" t="str">
            <v>TOMEU</v>
          </cell>
          <cell r="AG431" t="str">
            <v>TOMEU - Air</v>
          </cell>
          <cell r="AH431" t="str">
            <v>TOMEU - Sea</v>
          </cell>
        </row>
        <row r="432">
          <cell r="B432" t="str">
            <v>TOMTA</v>
          </cell>
          <cell r="C432" t="str">
            <v>SGN G4</v>
          </cell>
          <cell r="D432" t="str">
            <v>HPZ G2</v>
          </cell>
          <cell r="AF432" t="str">
            <v>TOMFTW</v>
          </cell>
          <cell r="AG432" t="str">
            <v>TOMFTW - Air</v>
          </cell>
          <cell r="AH432" t="str">
            <v>TOMFTW - Sea</v>
          </cell>
        </row>
        <row r="433">
          <cell r="B433" t="str">
            <v>TOMWEU</v>
          </cell>
          <cell r="C433" t="str">
            <v>SGN G4</v>
          </cell>
          <cell r="D433" t="str">
            <v>HPZ G2</v>
          </cell>
          <cell r="AF433" t="str">
            <v>TOMHAN</v>
          </cell>
          <cell r="AG433" t="str">
            <v>TOMHAN - Air</v>
          </cell>
          <cell r="AH433" t="str">
            <v>TOMHAN - Sea</v>
          </cell>
        </row>
        <row r="434">
          <cell r="B434" t="str">
            <v>TOMRA</v>
          </cell>
          <cell r="D434" t="str">
            <v>HPZ G2</v>
          </cell>
          <cell r="AF434" t="str">
            <v>TOMJEU</v>
          </cell>
          <cell r="AG434" t="str">
            <v>TOMJEU - Air</v>
          </cell>
          <cell r="AH434" t="str">
            <v>TOMJEU - Sea</v>
          </cell>
        </row>
        <row r="435">
          <cell r="B435" t="str">
            <v>TOPO</v>
          </cell>
          <cell r="C435" t="str">
            <v>SGN G5</v>
          </cell>
          <cell r="AF435" t="str">
            <v>TOMRA</v>
          </cell>
          <cell r="AG435" t="str">
            <v>TOMRA - Air</v>
          </cell>
          <cell r="AH435" t="str">
            <v>TOMRA - Sea</v>
          </cell>
        </row>
        <row r="436">
          <cell r="B436" t="str">
            <v>TORAS</v>
          </cell>
          <cell r="D436" t="str">
            <v>HPZ G2</v>
          </cell>
          <cell r="AF436" t="str">
            <v>TOMRTL</v>
          </cell>
          <cell r="AG436" t="str">
            <v>TOMRTL - Air</v>
          </cell>
          <cell r="AH436" t="str">
            <v>TOMRTL - Sea</v>
          </cell>
        </row>
        <row r="437">
          <cell r="B437" t="str">
            <v>TOREU</v>
          </cell>
          <cell r="D437" t="str">
            <v>HPZ G2</v>
          </cell>
          <cell r="AF437" t="str">
            <v>TOMSEU</v>
          </cell>
          <cell r="AG437" t="str">
            <v>TOMSEU - Air</v>
          </cell>
          <cell r="AH437" t="str">
            <v>TOMSEU - Sea</v>
          </cell>
        </row>
        <row r="438">
          <cell r="B438" t="str">
            <v>TORUS</v>
          </cell>
          <cell r="D438" t="str">
            <v>HPZ G2</v>
          </cell>
          <cell r="AF438" t="str">
            <v>TOMSPO</v>
          </cell>
          <cell r="AG438" t="str">
            <v>TOMSPO - Air</v>
          </cell>
          <cell r="AH438" t="str">
            <v>TOMSPO - Sea</v>
          </cell>
        </row>
        <row r="439">
          <cell r="B439" t="str">
            <v>TOTES</v>
          </cell>
          <cell r="C439" t="str">
            <v>SGN G3</v>
          </cell>
          <cell r="D439" t="str">
            <v>HPZ G2</v>
          </cell>
          <cell r="AF439" t="str">
            <v>TOMTA</v>
          </cell>
          <cell r="AG439" t="str">
            <v>TOMTA - Air</v>
          </cell>
          <cell r="AH439" t="str">
            <v>TOMTA - Sea</v>
          </cell>
        </row>
        <row r="440">
          <cell r="B440" t="str">
            <v>TRU</v>
          </cell>
          <cell r="C440" t="str">
            <v>SGN G4</v>
          </cell>
          <cell r="D440" t="str">
            <v>HPZ G1</v>
          </cell>
          <cell r="AF440" t="str">
            <v>TOMWEU</v>
          </cell>
          <cell r="AG440" t="str">
            <v>TOMWEU - Air</v>
          </cell>
          <cell r="AH440" t="str">
            <v>TOMWEU - Sea</v>
          </cell>
        </row>
        <row r="441">
          <cell r="B441" t="str">
            <v>TRUAPP</v>
          </cell>
          <cell r="AF441" t="str">
            <v>TOPO</v>
          </cell>
          <cell r="AG441" t="str">
            <v>TOPO - Air</v>
          </cell>
          <cell r="AH441" t="str">
            <v>TOPO - Sea</v>
          </cell>
        </row>
        <row r="442">
          <cell r="B442" t="str">
            <v>TRUAU</v>
          </cell>
          <cell r="C442" t="str">
            <v>SGN G4</v>
          </cell>
          <cell r="D442" t="str">
            <v>HPZ G1</v>
          </cell>
          <cell r="AF442" t="str">
            <v>TORAS</v>
          </cell>
          <cell r="AG442" t="str">
            <v>TORAS - Air</v>
          </cell>
          <cell r="AH442" t="str">
            <v>TORAS - Sea</v>
          </cell>
        </row>
        <row r="443">
          <cell r="B443" t="str">
            <v>TRUEIC</v>
          </cell>
          <cell r="C443" t="str">
            <v>SGN G4</v>
          </cell>
          <cell r="D443" t="str">
            <v>HPZ G1</v>
          </cell>
          <cell r="AF443" t="str">
            <v>TOREU</v>
          </cell>
          <cell r="AG443" t="str">
            <v>TOREU - Air</v>
          </cell>
          <cell r="AH443" t="str">
            <v>TOREU - Sea</v>
          </cell>
        </row>
        <row r="444">
          <cell r="B444" t="str">
            <v>TRUINT</v>
          </cell>
          <cell r="C444" t="str">
            <v>SGN G4</v>
          </cell>
          <cell r="D444" t="str">
            <v>HPZ G1</v>
          </cell>
          <cell r="AF444" t="str">
            <v>TORUS</v>
          </cell>
          <cell r="AG444" t="str">
            <v>TORUS - Air</v>
          </cell>
          <cell r="AH444" t="str">
            <v>TORUS - Sea</v>
          </cell>
        </row>
        <row r="445">
          <cell r="B445" t="str">
            <v>TRUUS</v>
          </cell>
          <cell r="C445" t="str">
            <v>SGN G4</v>
          </cell>
          <cell r="D445" t="str">
            <v>HPZ G1</v>
          </cell>
          <cell r="AF445" t="str">
            <v>TOTES</v>
          </cell>
          <cell r="AG445" t="str">
            <v>TOTES - Air</v>
          </cell>
          <cell r="AH445" t="str">
            <v>TOTES - Sea</v>
          </cell>
        </row>
        <row r="446">
          <cell r="B446" t="str">
            <v>AGSCA</v>
          </cell>
          <cell r="C446" t="str">
            <v>SGN G2</v>
          </cell>
          <cell r="AF446" t="str">
            <v>TRU</v>
          </cell>
          <cell r="AG446" t="str">
            <v>TRU - Air</v>
          </cell>
          <cell r="AH446" t="str">
            <v>TRU - Sea</v>
          </cell>
        </row>
        <row r="447">
          <cell r="B447" t="str">
            <v>AGSDB</v>
          </cell>
          <cell r="C447" t="str">
            <v>SGN G2</v>
          </cell>
          <cell r="AF447" t="str">
            <v>TRUAPP</v>
          </cell>
          <cell r="AG447" t="str">
            <v>TRUAPP - Air</v>
          </cell>
          <cell r="AH447" t="str">
            <v>TRUAPP - Sea</v>
          </cell>
        </row>
        <row r="448">
          <cell r="B448" t="str">
            <v>AGSLB</v>
          </cell>
          <cell r="C448" t="str">
            <v>SGN G2</v>
          </cell>
          <cell r="AF448" t="str">
            <v>TRUAU</v>
          </cell>
          <cell r="AG448" t="str">
            <v>TRUAU - Air</v>
          </cell>
          <cell r="AH448" t="str">
            <v>TRUAU - Sea</v>
          </cell>
        </row>
        <row r="449">
          <cell r="B449" t="str">
            <v>JUSTI</v>
          </cell>
          <cell r="C449" t="str">
            <v>SGN G2</v>
          </cell>
          <cell r="AF449" t="str">
            <v>TRUEIC</v>
          </cell>
          <cell r="AG449" t="str">
            <v>TRUEIC - Air</v>
          </cell>
          <cell r="AH449" t="str">
            <v>TRUEIC - Sea</v>
          </cell>
        </row>
        <row r="450">
          <cell r="B450" t="str">
            <v>MAUDB</v>
          </cell>
          <cell r="C450" t="str">
            <v>SGN G2</v>
          </cell>
          <cell r="AF450" t="str">
            <v>TRUINT</v>
          </cell>
          <cell r="AG450" t="str">
            <v>TRUINT - Air</v>
          </cell>
          <cell r="AH450" t="str">
            <v>TRUINT - Sea</v>
          </cell>
        </row>
        <row r="451">
          <cell r="B451" t="str">
            <v>MAURI</v>
          </cell>
          <cell r="C451" t="str">
            <v>SGN G2</v>
          </cell>
          <cell r="D451" t="str">
            <v>HPZ G3</v>
          </cell>
          <cell r="AF451" t="str">
            <v>TRUUS</v>
          </cell>
          <cell r="AG451" t="str">
            <v>TRUUS - Air</v>
          </cell>
          <cell r="AH451" t="str">
            <v>TRUUS - Sea</v>
          </cell>
        </row>
        <row r="452">
          <cell r="B452" t="str">
            <v>TWEEN</v>
          </cell>
          <cell r="C452" t="str">
            <v>SGN G2</v>
          </cell>
          <cell r="AF452" t="str">
            <v>TSAM</v>
          </cell>
          <cell r="AG452" t="str">
            <v>TSAM - Air</v>
          </cell>
          <cell r="AH452" t="str">
            <v>TSAM - Sea</v>
          </cell>
        </row>
        <row r="453">
          <cell r="B453" t="str">
            <v>TWO</v>
          </cell>
          <cell r="C453" t="str">
            <v>SGN G4</v>
          </cell>
          <cell r="AF453" t="str">
            <v>TSCOM</v>
          </cell>
          <cell r="AG453" t="str">
            <v>TSCOM - Air</v>
          </cell>
          <cell r="AH453" t="str">
            <v>TSCOM - Sea</v>
          </cell>
        </row>
        <row r="454">
          <cell r="B454" t="str">
            <v>ARMOUR</v>
          </cell>
          <cell r="C454" t="str">
            <v>SGN G2</v>
          </cell>
          <cell r="D454" t="str">
            <v>HPZ G3</v>
          </cell>
          <cell r="AF454" t="str">
            <v>TWEEN</v>
          </cell>
          <cell r="AG454" t="str">
            <v>TWEEN - Air</v>
          </cell>
          <cell r="AH454" t="str">
            <v>TWEEN - Sea</v>
          </cell>
        </row>
        <row r="455">
          <cell r="B455" t="str">
            <v>UAAIR</v>
          </cell>
          <cell r="C455" t="str">
            <v>Control Tower</v>
          </cell>
          <cell r="D455" t="str">
            <v>Control Tower</v>
          </cell>
          <cell r="AF455" t="str">
            <v>TWO</v>
          </cell>
          <cell r="AG455" t="str">
            <v>TWO - Air</v>
          </cell>
          <cell r="AH455" t="str">
            <v>TWO - Sea</v>
          </cell>
        </row>
        <row r="456">
          <cell r="B456" t="str">
            <v>UADSHP</v>
          </cell>
          <cell r="C456" t="str">
            <v>SGN G2</v>
          </cell>
          <cell r="D456" t="str">
            <v>HPZ G3</v>
          </cell>
          <cell r="AF456" t="str">
            <v>UAAIR</v>
          </cell>
          <cell r="AG456" t="str">
            <v>UAAIR - Air</v>
          </cell>
          <cell r="AH456" t="str">
            <v>UAAIR - Sea</v>
          </cell>
        </row>
        <row r="457">
          <cell r="B457" t="str">
            <v>UATRPL</v>
          </cell>
          <cell r="C457" t="str">
            <v>SGN G2</v>
          </cell>
          <cell r="D457" t="str">
            <v>HPZ G3</v>
          </cell>
          <cell r="AF457" t="str">
            <v>UADSHP</v>
          </cell>
          <cell r="AG457" t="str">
            <v>UADSHP - Air</v>
          </cell>
          <cell r="AH457" t="str">
            <v>UADSHP - Sea</v>
          </cell>
        </row>
        <row r="458">
          <cell r="B458" t="str">
            <v>UAWEN</v>
          </cell>
          <cell r="C458" t="str">
            <v>Control Tower</v>
          </cell>
          <cell r="D458" t="str">
            <v>Control Tower</v>
          </cell>
          <cell r="AF458" t="str">
            <v>UATRPL</v>
          </cell>
          <cell r="AG458" t="str">
            <v>UATRPL - Air</v>
          </cell>
          <cell r="AH458" t="str">
            <v>UATRPL - Sea</v>
          </cell>
        </row>
        <row r="459">
          <cell r="B459" t="str">
            <v>URBAN</v>
          </cell>
          <cell r="C459" t="str">
            <v>SGN G3</v>
          </cell>
          <cell r="D459" t="str">
            <v>HPZ G1</v>
          </cell>
          <cell r="AF459" t="str">
            <v>UAWEN</v>
          </cell>
          <cell r="AG459" t="str">
            <v>UAWEN - Air</v>
          </cell>
          <cell r="AH459" t="str">
            <v>UAWEN - Sea</v>
          </cell>
        </row>
        <row r="460">
          <cell r="B460" t="str">
            <v>VESTI</v>
          </cell>
          <cell r="C460" t="str">
            <v>SGN G4</v>
          </cell>
          <cell r="D460" t="str">
            <v>HPZ G1</v>
          </cell>
          <cell r="AF460" t="str">
            <v>URBAN</v>
          </cell>
          <cell r="AG460" t="str">
            <v>URBAN - Air</v>
          </cell>
          <cell r="AH460" t="str">
            <v>URBAN - Sea</v>
          </cell>
        </row>
        <row r="461">
          <cell r="B461" t="str">
            <v>IMAGE</v>
          </cell>
          <cell r="C461" t="str">
            <v>SGN G4</v>
          </cell>
          <cell r="D461" t="str">
            <v>HPZ G1</v>
          </cell>
          <cell r="AF461" t="str">
            <v>VANHA</v>
          </cell>
          <cell r="AG461" t="str">
            <v>VANHA - Air</v>
          </cell>
          <cell r="AH461" t="str">
            <v>VANHA - Sea</v>
          </cell>
        </row>
        <row r="462">
          <cell r="B462" t="str">
            <v>JEANF</v>
          </cell>
          <cell r="C462" t="str">
            <v>SGN G4</v>
          </cell>
          <cell r="D462" t="str">
            <v>HPZ G1</v>
          </cell>
          <cell r="AF462" t="str">
            <v>VESTI</v>
          </cell>
          <cell r="AG462" t="str">
            <v>VESTI - Air</v>
          </cell>
          <cell r="AH462" t="str">
            <v>VESTI - Sea</v>
          </cell>
        </row>
        <row r="463">
          <cell r="B463" t="str">
            <v>JEANS</v>
          </cell>
          <cell r="C463" t="str">
            <v>SGN G4</v>
          </cell>
          <cell r="D463" t="str">
            <v>HPZ G1</v>
          </cell>
          <cell r="AF463" t="str">
            <v>VFC</v>
          </cell>
          <cell r="AG463" t="str">
            <v>VFC - Air</v>
          </cell>
          <cell r="AH463" t="str">
            <v>VFC - Sea</v>
          </cell>
        </row>
        <row r="464">
          <cell r="B464" t="str">
            <v>OUTDOR</v>
          </cell>
          <cell r="C464" t="str">
            <v>SGN G4</v>
          </cell>
          <cell r="D464" t="str">
            <v>HPZ G1</v>
          </cell>
          <cell r="AF464" t="str">
            <v>VSECBT</v>
          </cell>
          <cell r="AG464" t="str">
            <v>VSECBT - Air</v>
          </cell>
          <cell r="AH464" t="str">
            <v>VSECBT - Sea</v>
          </cell>
        </row>
        <row r="465">
          <cell r="B465" t="str">
            <v>SPORTS</v>
          </cell>
          <cell r="C465" t="str">
            <v>SGN G4</v>
          </cell>
          <cell r="D465" t="str">
            <v>HPZ G1</v>
          </cell>
          <cell r="AF465" t="str">
            <v>VSECCA</v>
          </cell>
          <cell r="AG465" t="str">
            <v>VSECCA - Air</v>
          </cell>
          <cell r="AH465" t="str">
            <v>VSECCA - Sea</v>
          </cell>
        </row>
        <row r="466">
          <cell r="B466" t="str">
            <v>VFC</v>
          </cell>
          <cell r="C466" t="str">
            <v>SGN G4</v>
          </cell>
          <cell r="D466" t="str">
            <v>HPZ G1</v>
          </cell>
          <cell r="AF466" t="str">
            <v>VSECDT</v>
          </cell>
          <cell r="AG466" t="str">
            <v>VSECDT - Air</v>
          </cell>
          <cell r="AH466" t="str">
            <v>VSECDT - Sea</v>
          </cell>
        </row>
        <row r="467">
          <cell r="B467" t="str">
            <v>XSJVF</v>
          </cell>
          <cell r="C467" t="str">
            <v>SGN G4</v>
          </cell>
          <cell r="D467" t="str">
            <v>HPZ G1</v>
          </cell>
          <cell r="AF467" t="str">
            <v>VSECST</v>
          </cell>
          <cell r="AG467" t="str">
            <v>VSECST - Air</v>
          </cell>
          <cell r="AH467" t="str">
            <v>VSECST - Sea</v>
          </cell>
        </row>
        <row r="468">
          <cell r="B468" t="str">
            <v>MAST</v>
          </cell>
          <cell r="C468" t="str">
            <v>SGN G3</v>
          </cell>
          <cell r="D468" t="str">
            <v>HPZ G3</v>
          </cell>
          <cell r="AF468" t="str">
            <v>WARAS</v>
          </cell>
          <cell r="AG468" t="str">
            <v>WARAS - Air</v>
          </cell>
          <cell r="AH468" t="str">
            <v>WARAS - Sea</v>
          </cell>
        </row>
        <row r="469">
          <cell r="B469" t="str">
            <v>WATHNE</v>
          </cell>
          <cell r="C469" t="str">
            <v>SGN G2</v>
          </cell>
          <cell r="AF469" t="str">
            <v>WARDH</v>
          </cell>
          <cell r="AG469" t="str">
            <v>WARDH - Air</v>
          </cell>
          <cell r="AH469" t="str">
            <v>WARDH - Sea</v>
          </cell>
        </row>
        <row r="470">
          <cell r="B470" t="str">
            <v>DORM</v>
          </cell>
          <cell r="C470" t="str">
            <v>SGN G5</v>
          </cell>
          <cell r="AF470" t="str">
            <v>WAREU</v>
          </cell>
          <cell r="AG470" t="str">
            <v>WAREU - Air</v>
          </cell>
          <cell r="AH470" t="str">
            <v>WAREU - Sea</v>
          </cell>
        </row>
        <row r="471">
          <cell r="B471" t="str">
            <v>WEARME</v>
          </cell>
          <cell r="C471" t="str">
            <v>SGN G4</v>
          </cell>
          <cell r="AF471" t="str">
            <v>WARMEX</v>
          </cell>
          <cell r="AG471" t="str">
            <v>WARMEX - Air</v>
          </cell>
          <cell r="AH471" t="str">
            <v>WARMEX - Sea</v>
          </cell>
        </row>
        <row r="472">
          <cell r="B472" t="str">
            <v>WODUK</v>
          </cell>
          <cell r="C472" t="str">
            <v>SGN G2</v>
          </cell>
          <cell r="D472" t="str">
            <v>HPZ G2</v>
          </cell>
          <cell r="AF472" t="str">
            <v>WATHNE</v>
          </cell>
          <cell r="AG472" t="str">
            <v>WATHNE - Air</v>
          </cell>
          <cell r="AH472" t="str">
            <v>WATHNE - Sea</v>
          </cell>
        </row>
        <row r="473">
          <cell r="B473" t="str">
            <v>WODUS</v>
          </cell>
          <cell r="C473" t="str">
            <v>SGN G2</v>
          </cell>
          <cell r="AF473" t="str">
            <v>WEARME</v>
          </cell>
          <cell r="AG473" t="str">
            <v>WEARME - Air</v>
          </cell>
          <cell r="AH473" t="str">
            <v>WEARME - Sea</v>
          </cell>
        </row>
        <row r="474">
          <cell r="B474" t="str">
            <v>AFC</v>
          </cell>
          <cell r="C474" t="str">
            <v>SGN G5</v>
          </cell>
          <cell r="D474" t="str">
            <v>HPZ G3</v>
          </cell>
          <cell r="AF474" t="str">
            <v>WODUK</v>
          </cell>
          <cell r="AG474" t="str">
            <v>WODUK - Air</v>
          </cell>
          <cell r="AH474" t="str">
            <v>WODUK - Sea</v>
          </cell>
        </row>
        <row r="475">
          <cell r="B475" t="str">
            <v>PVHJA</v>
          </cell>
          <cell r="C475" t="str">
            <v>SGN G5</v>
          </cell>
          <cell r="D475" t="str">
            <v>HPZ G3</v>
          </cell>
          <cell r="AF475" t="str">
            <v>WODUS</v>
          </cell>
          <cell r="AG475" t="str">
            <v>WODUS - Air</v>
          </cell>
          <cell r="AH475" t="str">
            <v>WODUS - Sea</v>
          </cell>
        </row>
        <row r="476">
          <cell r="B476" t="str">
            <v>THAS</v>
          </cell>
          <cell r="C476" t="str">
            <v>SGN G5</v>
          </cell>
          <cell r="D476" t="str">
            <v>HPZ G3</v>
          </cell>
          <cell r="AF476" t="str">
            <v>WRNCO</v>
          </cell>
          <cell r="AG476" t="str">
            <v>WRNCO - Air</v>
          </cell>
          <cell r="AH476" t="str">
            <v>WRNCO - Sea</v>
          </cell>
        </row>
        <row r="477">
          <cell r="B477" t="str">
            <v>WARAS</v>
          </cell>
          <cell r="C477" t="str">
            <v>SGN G5</v>
          </cell>
          <cell r="D477" t="str">
            <v>HPZ G3</v>
          </cell>
          <cell r="AF477" t="str">
            <v>WWIW</v>
          </cell>
          <cell r="AG477" t="str">
            <v>WWIW - Air</v>
          </cell>
          <cell r="AH477" t="str">
            <v>WWIW - Sea</v>
          </cell>
        </row>
        <row r="478">
          <cell r="B478" t="str">
            <v>WARDH</v>
          </cell>
          <cell r="C478" t="str">
            <v>SGN G5</v>
          </cell>
          <cell r="D478" t="str">
            <v>HPZ G3</v>
          </cell>
          <cell r="AF478" t="str">
            <v>WWIWF</v>
          </cell>
          <cell r="AG478" t="str">
            <v>WWIWF - Air</v>
          </cell>
          <cell r="AH478" t="str">
            <v>WWIWF - Sea</v>
          </cell>
        </row>
        <row r="479">
          <cell r="B479" t="str">
            <v>WAREU</v>
          </cell>
          <cell r="C479" t="str">
            <v>SGN G5</v>
          </cell>
          <cell r="D479" t="str">
            <v>HPZ G3</v>
          </cell>
          <cell r="AF479" t="str">
            <v>WYNBRG</v>
          </cell>
          <cell r="AG479" t="str">
            <v>WYNBRG - Air</v>
          </cell>
          <cell r="AH479" t="str">
            <v>WYNBRG - Sea</v>
          </cell>
        </row>
        <row r="480">
          <cell r="B480" t="str">
            <v>WARMEX</v>
          </cell>
          <cell r="C480" t="str">
            <v>SGN G2</v>
          </cell>
          <cell r="D480" t="str">
            <v>HPZ G3</v>
          </cell>
          <cell r="AF480" t="str">
            <v>X1SPEQ</v>
          </cell>
          <cell r="AG480" t="str">
            <v>X1SPEQ - Air</v>
          </cell>
          <cell r="AH480" t="str">
            <v>X1SPEQ - Sea</v>
          </cell>
        </row>
        <row r="481">
          <cell r="B481" t="str">
            <v>WRNCO</v>
          </cell>
          <cell r="C481" t="str">
            <v>SGN G5</v>
          </cell>
          <cell r="D481" t="str">
            <v>HPZ G3</v>
          </cell>
          <cell r="AF481" t="str">
            <v>X2BAL</v>
          </cell>
          <cell r="AG481" t="str">
            <v>X2BAL - Air</v>
          </cell>
          <cell r="AH481" t="str">
            <v>X2BAL - Sea</v>
          </cell>
        </row>
        <row r="482">
          <cell r="B482" t="str">
            <v>XWBRV</v>
          </cell>
          <cell r="C482" t="str">
            <v>SGN G5</v>
          </cell>
          <cell r="D482" t="str">
            <v>HPZ G3</v>
          </cell>
          <cell r="AF482" t="str">
            <v>X2BECK</v>
          </cell>
          <cell r="AG482" t="str">
            <v>X2BECK - Air</v>
          </cell>
          <cell r="AH482" t="str">
            <v>X2BECK - Sea</v>
          </cell>
        </row>
        <row r="483">
          <cell r="B483" t="str">
            <v>WWIW</v>
          </cell>
          <cell r="C483" t="str">
            <v>SGN G4</v>
          </cell>
          <cell r="AF483" t="str">
            <v>X2DISP</v>
          </cell>
          <cell r="AG483" t="str">
            <v>X2DISP - Air</v>
          </cell>
          <cell r="AH483" t="str">
            <v>X2DISP - Sea</v>
          </cell>
        </row>
        <row r="484">
          <cell r="B484" t="str">
            <v>WWIWF</v>
          </cell>
          <cell r="AF484" t="str">
            <v>X2FORD</v>
          </cell>
          <cell r="AG484" t="str">
            <v>X2FORD - Air</v>
          </cell>
          <cell r="AH484" t="str">
            <v>X2FORD - Sea</v>
          </cell>
        </row>
        <row r="485">
          <cell r="B485" t="str">
            <v>WYNBRG</v>
          </cell>
          <cell r="C485" t="str">
            <v>SGN G3</v>
          </cell>
          <cell r="AF485" t="str">
            <v>X2GEL</v>
          </cell>
          <cell r="AG485" t="str">
            <v>X2GEL - Air</v>
          </cell>
          <cell r="AH485" t="str">
            <v>X2GEL - Sea</v>
          </cell>
        </row>
        <row r="486">
          <cell r="B486" t="str">
            <v>XSURI</v>
          </cell>
          <cell r="AF486" t="str">
            <v>X2SMCO</v>
          </cell>
          <cell r="AG486" t="str">
            <v>X2SMCO - Air</v>
          </cell>
          <cell r="AH486" t="str">
            <v>X2SMCO - Sea</v>
          </cell>
        </row>
        <row r="487">
          <cell r="B487" t="str">
            <v>XVRTY</v>
          </cell>
          <cell r="AF487" t="str">
            <v>X2SPOR</v>
          </cell>
          <cell r="AG487" t="str">
            <v>X2SPOR - Air</v>
          </cell>
          <cell r="AH487" t="str">
            <v>X2SPOR - Sea</v>
          </cell>
        </row>
        <row r="488">
          <cell r="B488" t="str">
            <v>X1SPEQ</v>
          </cell>
          <cell r="C488" t="str">
            <v>SGN G5</v>
          </cell>
          <cell r="AF488" t="str">
            <v>X2TTPL</v>
          </cell>
          <cell r="AG488" t="str">
            <v>X2TTPL - Air</v>
          </cell>
          <cell r="AH488" t="str">
            <v>X2TTPL - Sea</v>
          </cell>
        </row>
        <row r="489">
          <cell r="B489" t="str">
            <v>X2BAL</v>
          </cell>
          <cell r="C489" t="str">
            <v>SGN G5</v>
          </cell>
          <cell r="AF489" t="str">
            <v>X3HPI</v>
          </cell>
          <cell r="AG489" t="str">
            <v>X3HPI - Air</v>
          </cell>
          <cell r="AH489" t="str">
            <v>X3HPI - Sea</v>
          </cell>
        </row>
        <row r="490">
          <cell r="B490" t="str">
            <v>X2BECK</v>
          </cell>
          <cell r="C490" t="str">
            <v>SGN G5</v>
          </cell>
          <cell r="AF490" t="str">
            <v>X3WUNS</v>
          </cell>
          <cell r="AG490" t="str">
            <v>X3WUNS - Air</v>
          </cell>
          <cell r="AH490" t="str">
            <v>X3WUNS - Sea</v>
          </cell>
        </row>
        <row r="491">
          <cell r="B491" t="str">
            <v>X2DISP</v>
          </cell>
          <cell r="D491" t="str">
            <v>HPZ G2</v>
          </cell>
          <cell r="AF491" t="str">
            <v>X47BL</v>
          </cell>
          <cell r="AG491" t="str">
            <v>X47BL - Air</v>
          </cell>
          <cell r="AH491" t="str">
            <v>X47BL - Sea</v>
          </cell>
        </row>
        <row r="492">
          <cell r="B492" t="str">
            <v>X2FORD</v>
          </cell>
          <cell r="AF492" t="str">
            <v>X4MAE</v>
          </cell>
          <cell r="AG492" t="str">
            <v>X4MAE - Air</v>
          </cell>
          <cell r="AH492" t="str">
            <v>X4MAE - Sea</v>
          </cell>
        </row>
        <row r="493">
          <cell r="B493" t="str">
            <v>X2GEL</v>
          </cell>
          <cell r="C493" t="str">
            <v>SGN G5</v>
          </cell>
          <cell r="AF493" t="str">
            <v>X4TICH</v>
          </cell>
          <cell r="AG493" t="str">
            <v>X4TICH - Air</v>
          </cell>
          <cell r="AH493" t="str">
            <v>X4TICH - Sea</v>
          </cell>
        </row>
        <row r="494">
          <cell r="B494" t="str">
            <v>X2SMCO</v>
          </cell>
          <cell r="C494" t="str">
            <v>SGN G5</v>
          </cell>
          <cell r="AF494" t="str">
            <v>X5LOLL</v>
          </cell>
          <cell r="AG494" t="str">
            <v>X5LOLL - Air</v>
          </cell>
          <cell r="AH494" t="str">
            <v>X5LOLL - Sea</v>
          </cell>
        </row>
        <row r="495">
          <cell r="B495" t="str">
            <v>X2SPOR</v>
          </cell>
          <cell r="C495" t="str">
            <v>SGN G5</v>
          </cell>
          <cell r="AF495" t="str">
            <v>X5MARU</v>
          </cell>
          <cell r="AG495" t="str">
            <v>X5MARU - Air</v>
          </cell>
          <cell r="AH495" t="str">
            <v>X5MARU - Sea</v>
          </cell>
        </row>
        <row r="496">
          <cell r="B496" t="str">
            <v>X2TTPL</v>
          </cell>
          <cell r="C496" t="str">
            <v>SGN G5</v>
          </cell>
          <cell r="AF496" t="str">
            <v>X5MCCA</v>
          </cell>
          <cell r="AG496" t="str">
            <v>X5MCCA - Air</v>
          </cell>
          <cell r="AH496" t="str">
            <v>X5MCCA - Sea</v>
          </cell>
        </row>
        <row r="497">
          <cell r="B497" t="str">
            <v>X3HPI</v>
          </cell>
          <cell r="C497" t="str">
            <v>SGN G5</v>
          </cell>
          <cell r="AF497" t="str">
            <v>X5SPEE</v>
          </cell>
          <cell r="AG497" t="str">
            <v>X5SPEE - Air</v>
          </cell>
          <cell r="AH497" t="str">
            <v>X5SPEE - Sea</v>
          </cell>
        </row>
        <row r="498">
          <cell r="B498" t="str">
            <v>X3WUNS</v>
          </cell>
          <cell r="C498" t="str">
            <v>SGN G5</v>
          </cell>
          <cell r="AF498" t="str">
            <v>X5SSC</v>
          </cell>
          <cell r="AG498" t="str">
            <v>X5SSC - Air</v>
          </cell>
          <cell r="AH498" t="str">
            <v>X5SSC - Sea</v>
          </cell>
        </row>
        <row r="499">
          <cell r="B499" t="str">
            <v>X47BL</v>
          </cell>
          <cell r="C499" t="str">
            <v>SGN G5</v>
          </cell>
          <cell r="D499" t="str">
            <v>HPZ G3</v>
          </cell>
          <cell r="AF499" t="str">
            <v>XABET</v>
          </cell>
          <cell r="AG499" t="str">
            <v>XABET - Air</v>
          </cell>
          <cell r="AH499" t="str">
            <v>XABET - Sea</v>
          </cell>
        </row>
        <row r="500">
          <cell r="B500" t="str">
            <v>X4MAE</v>
          </cell>
          <cell r="C500" t="str">
            <v>SGN G5</v>
          </cell>
          <cell r="AF500" t="str">
            <v>XACCB</v>
          </cell>
          <cell r="AG500" t="str">
            <v>XACCB - Air</v>
          </cell>
          <cell r="AH500" t="str">
            <v>XACCB - Sea</v>
          </cell>
        </row>
        <row r="501">
          <cell r="B501" t="str">
            <v>X4TICH</v>
          </cell>
          <cell r="D501" t="str">
            <v>HPZ G2</v>
          </cell>
          <cell r="AF501" t="str">
            <v>XACFO</v>
          </cell>
          <cell r="AG501" t="str">
            <v>XACFO - Air</v>
          </cell>
          <cell r="AH501" t="str">
            <v>XACFO - Sea</v>
          </cell>
        </row>
        <row r="502">
          <cell r="B502" t="str">
            <v>X5LOLL</v>
          </cell>
          <cell r="C502" t="str">
            <v>SGN G5</v>
          </cell>
          <cell r="AF502" t="str">
            <v>XADAD</v>
          </cell>
          <cell r="AG502" t="str">
            <v>XADAD - Air</v>
          </cell>
          <cell r="AH502" t="str">
            <v>XADAD - Sea</v>
          </cell>
        </row>
        <row r="503">
          <cell r="B503" t="str">
            <v>X5MARU</v>
          </cell>
          <cell r="AF503" t="str">
            <v>XADPE</v>
          </cell>
          <cell r="AG503" t="str">
            <v>XADPE - Air</v>
          </cell>
          <cell r="AH503" t="str">
            <v>XADPE - Sea</v>
          </cell>
        </row>
        <row r="504">
          <cell r="B504" t="str">
            <v>X5MCCA</v>
          </cell>
          <cell r="C504" t="str">
            <v>SGN G5</v>
          </cell>
          <cell r="AF504" t="str">
            <v>XAGMV</v>
          </cell>
          <cell r="AG504" t="str">
            <v>XAGMV - Air</v>
          </cell>
          <cell r="AH504" t="str">
            <v>XAGMV - Sea</v>
          </cell>
        </row>
        <row r="505">
          <cell r="B505" t="str">
            <v>X5SPEE</v>
          </cell>
          <cell r="C505" t="str">
            <v>SGN G5</v>
          </cell>
          <cell r="AF505" t="str">
            <v>XAHP7</v>
          </cell>
          <cell r="AG505" t="str">
            <v>XAHP7 - Air</v>
          </cell>
          <cell r="AH505" t="str">
            <v>XAHP7 - Sea</v>
          </cell>
        </row>
        <row r="506">
          <cell r="B506" t="str">
            <v>X5SSC</v>
          </cell>
          <cell r="C506" t="str">
            <v>SGN G5</v>
          </cell>
          <cell r="AF506" t="str">
            <v>XALCI</v>
          </cell>
          <cell r="AG506" t="str">
            <v>XALCI - Air</v>
          </cell>
          <cell r="AH506" t="str">
            <v>XALCI - Sea</v>
          </cell>
        </row>
        <row r="507">
          <cell r="B507" t="str">
            <v>XABET</v>
          </cell>
          <cell r="C507" t="str">
            <v>SGN G5</v>
          </cell>
          <cell r="AF507" t="str">
            <v>XALPZ</v>
          </cell>
          <cell r="AG507" t="str">
            <v>XALPZ - Air</v>
          </cell>
          <cell r="AH507" t="str">
            <v>XALPZ - Sea</v>
          </cell>
        </row>
        <row r="508">
          <cell r="B508" t="str">
            <v>XACCB</v>
          </cell>
          <cell r="D508" t="str">
            <v>HPZ G2</v>
          </cell>
          <cell r="AF508" t="str">
            <v>XAPAT</v>
          </cell>
          <cell r="AG508" t="str">
            <v>XAPAT - Air</v>
          </cell>
          <cell r="AH508" t="str">
            <v>XAPAT - Sea</v>
          </cell>
        </row>
        <row r="509">
          <cell r="B509" t="str">
            <v>XADAD</v>
          </cell>
          <cell r="AF509" t="str">
            <v>XAPCK</v>
          </cell>
          <cell r="AG509" t="str">
            <v>XAPCK - Air</v>
          </cell>
          <cell r="AH509" t="str">
            <v>XAPCK - Sea</v>
          </cell>
        </row>
        <row r="510">
          <cell r="B510" t="str">
            <v>XADPE</v>
          </cell>
          <cell r="C510" t="str">
            <v>SGN G5</v>
          </cell>
          <cell r="AF510" t="str">
            <v>XASSD</v>
          </cell>
          <cell r="AG510" t="str">
            <v>XASSD - Air</v>
          </cell>
          <cell r="AH510" t="str">
            <v>XASSD - Sea</v>
          </cell>
        </row>
        <row r="511">
          <cell r="B511" t="str">
            <v>XAGMV</v>
          </cell>
          <cell r="C511" t="str">
            <v>SGN G5</v>
          </cell>
          <cell r="AF511" t="str">
            <v>XATEK</v>
          </cell>
          <cell r="AG511" t="str">
            <v>XATEK - Air</v>
          </cell>
          <cell r="AH511" t="str">
            <v>XATEK - Sea</v>
          </cell>
        </row>
        <row r="512">
          <cell r="B512" t="str">
            <v>XAHP7</v>
          </cell>
          <cell r="C512" t="str">
            <v>SGN G5</v>
          </cell>
          <cell r="AF512" t="str">
            <v>XATIP</v>
          </cell>
          <cell r="AG512" t="str">
            <v>XATIP - Air</v>
          </cell>
          <cell r="AH512" t="str">
            <v>XATIP - Sea</v>
          </cell>
        </row>
        <row r="513">
          <cell r="B513" t="str">
            <v>XALCI</v>
          </cell>
          <cell r="C513" t="str">
            <v>SGN G5</v>
          </cell>
          <cell r="AF513" t="str">
            <v>XATPE</v>
          </cell>
          <cell r="AG513" t="str">
            <v>XATPE - Air</v>
          </cell>
          <cell r="AH513" t="str">
            <v>XATPE - Sea</v>
          </cell>
        </row>
        <row r="514">
          <cell r="B514" t="str">
            <v>XALPZ</v>
          </cell>
          <cell r="C514" t="str">
            <v>SGN G5</v>
          </cell>
          <cell r="AF514" t="str">
            <v>XATPT</v>
          </cell>
          <cell r="AG514" t="str">
            <v>XATPT - Air</v>
          </cell>
          <cell r="AH514" t="str">
            <v>XATPT - Sea</v>
          </cell>
        </row>
        <row r="515">
          <cell r="B515" t="str">
            <v>XAPAT</v>
          </cell>
          <cell r="C515" t="str">
            <v>SGN G5</v>
          </cell>
          <cell r="AF515" t="str">
            <v>XAUHC</v>
          </cell>
          <cell r="AG515" t="str">
            <v>XAUHC - Air</v>
          </cell>
          <cell r="AH515" t="str">
            <v>XAUHC - Sea</v>
          </cell>
        </row>
        <row r="516">
          <cell r="B516" t="str">
            <v>XAPCK</v>
          </cell>
          <cell r="C516" t="str">
            <v>SGN G5</v>
          </cell>
          <cell r="AF516" t="str">
            <v>XBAHT</v>
          </cell>
          <cell r="AG516" t="str">
            <v>XBAHT - Air</v>
          </cell>
          <cell r="AH516" t="str">
            <v>XBAHT - Sea</v>
          </cell>
        </row>
        <row r="517">
          <cell r="B517" t="str">
            <v>XASSD</v>
          </cell>
          <cell r="C517" t="str">
            <v>SGN G5</v>
          </cell>
          <cell r="AF517" t="str">
            <v>XBALD</v>
          </cell>
          <cell r="AG517" t="str">
            <v>XBALD - Air</v>
          </cell>
          <cell r="AH517" t="str">
            <v>XBALD - Sea</v>
          </cell>
        </row>
        <row r="518">
          <cell r="B518" t="str">
            <v>XATEK</v>
          </cell>
          <cell r="C518" t="str">
            <v>SGN G5</v>
          </cell>
          <cell r="AF518" t="str">
            <v>XBATA</v>
          </cell>
          <cell r="AG518" t="str">
            <v>XBATA - Air</v>
          </cell>
          <cell r="AH518" t="str">
            <v>XBATA - Sea</v>
          </cell>
        </row>
        <row r="519">
          <cell r="B519" t="str">
            <v>XATIP</v>
          </cell>
          <cell r="AF519" t="str">
            <v>XBBHI</v>
          </cell>
          <cell r="AG519" t="str">
            <v>XBBHI - Air</v>
          </cell>
          <cell r="AH519" t="str">
            <v>XBBHI - Sea</v>
          </cell>
        </row>
        <row r="520">
          <cell r="B520" t="str">
            <v>XATPE</v>
          </cell>
          <cell r="C520" t="str">
            <v>SGN G5</v>
          </cell>
          <cell r="AF520" t="str">
            <v>XBDIT</v>
          </cell>
          <cell r="AG520" t="str">
            <v>XBDIT - Air</v>
          </cell>
          <cell r="AH520" t="str">
            <v>XBDIT - Sea</v>
          </cell>
        </row>
        <row r="521">
          <cell r="B521" t="str">
            <v>XATPT</v>
          </cell>
          <cell r="C521" t="str">
            <v>SGN G5</v>
          </cell>
          <cell r="AF521" t="str">
            <v>XBETT</v>
          </cell>
          <cell r="AG521" t="str">
            <v>XBETT - Air</v>
          </cell>
          <cell r="AH521" t="str">
            <v>XBETT - Sea</v>
          </cell>
        </row>
        <row r="522">
          <cell r="B522" t="str">
            <v>XACFO</v>
          </cell>
          <cell r="C522" t="str">
            <v>SGN G5</v>
          </cell>
          <cell r="AF522" t="str">
            <v>XBFPM</v>
          </cell>
          <cell r="AG522" t="str">
            <v>XBFPM - Air</v>
          </cell>
          <cell r="AH522" t="str">
            <v>XBFPM - Sea</v>
          </cell>
        </row>
        <row r="523">
          <cell r="B523" t="str">
            <v>XAUHC</v>
          </cell>
          <cell r="C523" t="str">
            <v>SGN G5</v>
          </cell>
          <cell r="D523" t="str">
            <v>HPZ G2</v>
          </cell>
          <cell r="AF523" t="str">
            <v>XBGCK</v>
          </cell>
          <cell r="AG523" t="str">
            <v>XBGCK - Air</v>
          </cell>
          <cell r="AH523" t="str">
            <v>XBGCK - Sea</v>
          </cell>
        </row>
        <row r="524">
          <cell r="B524" t="str">
            <v>XBAHT</v>
          </cell>
          <cell r="AF524" t="str">
            <v>XBIGS</v>
          </cell>
          <cell r="AG524" t="str">
            <v>XBIGS - Air</v>
          </cell>
          <cell r="AH524" t="str">
            <v>XBIGS - Sea</v>
          </cell>
        </row>
        <row r="525">
          <cell r="B525" t="str">
            <v>XBALD</v>
          </cell>
          <cell r="C525" t="str">
            <v>SGN G5</v>
          </cell>
          <cell r="AF525" t="str">
            <v>XBLAIN</v>
          </cell>
          <cell r="AG525" t="str">
            <v>XBLAIN - Air</v>
          </cell>
          <cell r="AH525" t="str">
            <v>XBLAIN - Sea</v>
          </cell>
        </row>
        <row r="526">
          <cell r="B526" t="str">
            <v>XBATA</v>
          </cell>
          <cell r="C526" t="str">
            <v>SGN G5</v>
          </cell>
          <cell r="D526" t="str">
            <v>HPZ G2</v>
          </cell>
          <cell r="AF526" t="str">
            <v>XBLOT</v>
          </cell>
          <cell r="AG526" t="str">
            <v>XBLOT - Air</v>
          </cell>
          <cell r="AH526" t="str">
            <v>XBLOT - Sea</v>
          </cell>
        </row>
        <row r="527">
          <cell r="B527" t="str">
            <v>XBBHI</v>
          </cell>
          <cell r="C527" t="str">
            <v>SGN G5</v>
          </cell>
          <cell r="AF527" t="str">
            <v>XBRSC</v>
          </cell>
          <cell r="AG527" t="str">
            <v>XBRSC - Air</v>
          </cell>
          <cell r="AH527" t="str">
            <v>XBRSC - Sea</v>
          </cell>
        </row>
        <row r="528">
          <cell r="B528" t="str">
            <v>XBDIT</v>
          </cell>
          <cell r="C528" t="str">
            <v>SGN G5</v>
          </cell>
          <cell r="AF528" t="str">
            <v>XBSKY</v>
          </cell>
          <cell r="AG528" t="str">
            <v>XBSKY - Air</v>
          </cell>
          <cell r="AH528" t="str">
            <v>XBSKY - Sea</v>
          </cell>
        </row>
        <row r="529">
          <cell r="B529" t="str">
            <v>XBETT</v>
          </cell>
          <cell r="C529" t="str">
            <v>SGN G5</v>
          </cell>
          <cell r="AF529" t="str">
            <v>XBVCS</v>
          </cell>
          <cell r="AG529" t="str">
            <v>XBVCS - Air</v>
          </cell>
          <cell r="AH529" t="str">
            <v>XBVCS - Sea</v>
          </cell>
        </row>
        <row r="530">
          <cell r="B530" t="str">
            <v>XBFPM</v>
          </cell>
          <cell r="C530" t="str">
            <v>SGN G5</v>
          </cell>
          <cell r="AF530" t="str">
            <v>XCAC</v>
          </cell>
          <cell r="AG530" t="str">
            <v>XCAC - Air</v>
          </cell>
          <cell r="AH530" t="str">
            <v>XCAC - Sea</v>
          </cell>
        </row>
        <row r="531">
          <cell r="B531" t="str">
            <v>XBGCK</v>
          </cell>
          <cell r="C531" t="str">
            <v>SGN G5</v>
          </cell>
          <cell r="AF531" t="str">
            <v>XCALM</v>
          </cell>
          <cell r="AG531" t="str">
            <v>XCALM - Air</v>
          </cell>
          <cell r="AH531" t="str">
            <v>XCALM - Sea</v>
          </cell>
        </row>
        <row r="532">
          <cell r="B532" t="str">
            <v>XBIGS</v>
          </cell>
          <cell r="C532" t="str">
            <v>SGN G5</v>
          </cell>
          <cell r="AF532" t="str">
            <v>XCANT</v>
          </cell>
          <cell r="AG532" t="str">
            <v>XCANT - Air</v>
          </cell>
          <cell r="AH532" t="str">
            <v>XCANT - Sea</v>
          </cell>
        </row>
        <row r="533">
          <cell r="B533" t="str">
            <v>XBLAIN</v>
          </cell>
          <cell r="C533" t="str">
            <v>SGN G5</v>
          </cell>
          <cell r="D533" t="str">
            <v>HPZ G1</v>
          </cell>
          <cell r="AF533" t="str">
            <v>XCARL</v>
          </cell>
          <cell r="AG533" t="str">
            <v>XCARL - Air</v>
          </cell>
          <cell r="AH533" t="str">
            <v>XCARL - Sea</v>
          </cell>
        </row>
        <row r="534">
          <cell r="B534" t="str">
            <v>XBLOT</v>
          </cell>
          <cell r="C534" t="str">
            <v>SGN G5</v>
          </cell>
          <cell r="AF534" t="str">
            <v>XCASI</v>
          </cell>
          <cell r="AG534" t="str">
            <v>XCASI - Air</v>
          </cell>
          <cell r="AH534" t="str">
            <v>XCASI - Sea</v>
          </cell>
        </row>
        <row r="535">
          <cell r="B535" t="str">
            <v>XBRSC</v>
          </cell>
          <cell r="AF535" t="str">
            <v>XCBSB</v>
          </cell>
          <cell r="AG535" t="str">
            <v>XCBSB - Air</v>
          </cell>
          <cell r="AH535" t="str">
            <v>XCBSB - Sea</v>
          </cell>
        </row>
        <row r="536">
          <cell r="B536" t="str">
            <v>XBSKY</v>
          </cell>
          <cell r="C536" t="str">
            <v>SGN G5</v>
          </cell>
          <cell r="D536" t="str">
            <v>HPZ G1</v>
          </cell>
          <cell r="AF536" t="str">
            <v>XCCIN</v>
          </cell>
          <cell r="AG536" t="str">
            <v>XCCIN - Air</v>
          </cell>
          <cell r="AH536" t="str">
            <v>XCCIN - Sea</v>
          </cell>
        </row>
        <row r="537">
          <cell r="B537" t="str">
            <v>XBVCS</v>
          </cell>
          <cell r="AF537" t="str">
            <v>XCFLT</v>
          </cell>
          <cell r="AG537" t="str">
            <v>XCFLT - Air</v>
          </cell>
          <cell r="AH537" t="str">
            <v>XCFLT - Sea</v>
          </cell>
        </row>
        <row r="538">
          <cell r="B538" t="str">
            <v>XCAC</v>
          </cell>
          <cell r="C538" t="str">
            <v>SGN G5</v>
          </cell>
          <cell r="AF538" t="str">
            <v>XCGPA</v>
          </cell>
          <cell r="AG538" t="str">
            <v>XCGPA - Air</v>
          </cell>
          <cell r="AH538" t="str">
            <v>XCGPA - Sea</v>
          </cell>
        </row>
        <row r="539">
          <cell r="B539" t="str">
            <v>XCALM</v>
          </cell>
          <cell r="C539" t="str">
            <v>SGN G5</v>
          </cell>
          <cell r="AF539" t="str">
            <v>XCGPV</v>
          </cell>
          <cell r="AG539" t="str">
            <v>XCGPV - Air</v>
          </cell>
          <cell r="AH539" t="str">
            <v>XCGPV - Sea</v>
          </cell>
        </row>
        <row r="540">
          <cell r="B540" t="str">
            <v>XCANT</v>
          </cell>
          <cell r="C540" t="str">
            <v>SGN G5</v>
          </cell>
          <cell r="AF540" t="str">
            <v>XCHLG</v>
          </cell>
          <cell r="AG540" t="str">
            <v>XCHLG - Air</v>
          </cell>
          <cell r="AH540" t="str">
            <v>XCHLG - Sea</v>
          </cell>
        </row>
        <row r="541">
          <cell r="B541" t="str">
            <v>XCARL</v>
          </cell>
          <cell r="C541" t="str">
            <v>SGN G5</v>
          </cell>
          <cell r="AF541" t="str">
            <v>XCHSL</v>
          </cell>
          <cell r="AG541" t="str">
            <v>XCHSL - Air</v>
          </cell>
          <cell r="AH541" t="str">
            <v>XCHSL - Sea</v>
          </cell>
        </row>
        <row r="542">
          <cell r="B542" t="str">
            <v>XCASI</v>
          </cell>
          <cell r="C542" t="str">
            <v>SGN G5</v>
          </cell>
          <cell r="AF542" t="str">
            <v>XCIPS</v>
          </cell>
          <cell r="AG542" t="str">
            <v>XCIPS - Air</v>
          </cell>
          <cell r="AH542" t="str">
            <v>XCIPS - Sea</v>
          </cell>
        </row>
        <row r="543">
          <cell r="B543" t="str">
            <v>XCBSB</v>
          </cell>
          <cell r="C543" t="str">
            <v>SGN G5</v>
          </cell>
          <cell r="AF543" t="str">
            <v>XCOEL</v>
          </cell>
          <cell r="AG543" t="str">
            <v>XCOEL - Air</v>
          </cell>
          <cell r="AH543" t="str">
            <v>XCOEL - Sea</v>
          </cell>
        </row>
        <row r="544">
          <cell r="B544" t="str">
            <v>XCCIN</v>
          </cell>
          <cell r="C544" t="str">
            <v>SGN G5</v>
          </cell>
          <cell r="AF544" t="str">
            <v>XCOLPL</v>
          </cell>
          <cell r="AG544" t="str">
            <v>XCOLPL - Air</v>
          </cell>
          <cell r="AH544" t="str">
            <v>XCOLPL - Sea</v>
          </cell>
        </row>
        <row r="545">
          <cell r="B545" t="str">
            <v>XCFLT</v>
          </cell>
          <cell r="C545" t="str">
            <v>SGN G5</v>
          </cell>
          <cell r="D545" t="str">
            <v>HPZ G3</v>
          </cell>
          <cell r="AF545" t="str">
            <v>XCOOP</v>
          </cell>
          <cell r="AG545" t="str">
            <v>XCOOP - Air</v>
          </cell>
          <cell r="AH545" t="str">
            <v>XCOOP - Sea</v>
          </cell>
        </row>
        <row r="546">
          <cell r="B546" t="str">
            <v>XCGPA</v>
          </cell>
          <cell r="C546" t="str">
            <v>SGN G5</v>
          </cell>
          <cell r="AF546" t="str">
            <v>XCOPP</v>
          </cell>
          <cell r="AG546" t="str">
            <v>XCOPP - Air</v>
          </cell>
          <cell r="AH546" t="str">
            <v>XCOPP - Sea</v>
          </cell>
        </row>
        <row r="547">
          <cell r="B547" t="str">
            <v>XCGPV</v>
          </cell>
          <cell r="C547" t="str">
            <v>SGN G5</v>
          </cell>
          <cell r="AF547" t="str">
            <v>XCOTA</v>
          </cell>
          <cell r="AG547" t="str">
            <v>XCOTA - Air</v>
          </cell>
          <cell r="AH547" t="str">
            <v>XCOTA - Sea</v>
          </cell>
        </row>
        <row r="548">
          <cell r="B548" t="str">
            <v>XCHLG</v>
          </cell>
          <cell r="C548" t="str">
            <v>SGN G5</v>
          </cell>
          <cell r="AF548" t="str">
            <v>XCOTY</v>
          </cell>
          <cell r="AG548" t="str">
            <v>XCOTY - Air</v>
          </cell>
          <cell r="AH548" t="str">
            <v>XCOTY - Sea</v>
          </cell>
        </row>
        <row r="549">
          <cell r="B549" t="str">
            <v>XCHSL</v>
          </cell>
          <cell r="C549" t="str">
            <v>SGN G5</v>
          </cell>
          <cell r="AF549" t="str">
            <v>XCRGB</v>
          </cell>
          <cell r="AG549" t="str">
            <v>XCRGB - Air</v>
          </cell>
          <cell r="AH549" t="str">
            <v>XCRGB - Sea</v>
          </cell>
        </row>
        <row r="550">
          <cell r="B550" t="str">
            <v>XCIPS</v>
          </cell>
          <cell r="D550" t="str">
            <v>HPZ G1</v>
          </cell>
          <cell r="AF550" t="str">
            <v>XCSCPL</v>
          </cell>
          <cell r="AG550" t="str">
            <v>XCSCPL - Air</v>
          </cell>
          <cell r="AH550" t="str">
            <v>XCSCPL - Sea</v>
          </cell>
        </row>
        <row r="551">
          <cell r="B551" t="str">
            <v>XCOEL</v>
          </cell>
          <cell r="AF551" t="str">
            <v>XCSTA</v>
          </cell>
          <cell r="AG551" t="str">
            <v>XCSTA - Air</v>
          </cell>
          <cell r="AH551" t="str">
            <v>XCSTA - Sea</v>
          </cell>
        </row>
        <row r="552">
          <cell r="B552" t="str">
            <v>XCOLPL</v>
          </cell>
          <cell r="AF552" t="str">
            <v>XCTLG</v>
          </cell>
          <cell r="AG552" t="str">
            <v>XCTLG - Air</v>
          </cell>
          <cell r="AH552" t="str">
            <v>XCTLG - Sea</v>
          </cell>
        </row>
        <row r="553">
          <cell r="B553" t="str">
            <v>XCOOP</v>
          </cell>
          <cell r="C553" t="str">
            <v>SGN G5</v>
          </cell>
          <cell r="AF553" t="str">
            <v>XCWTD</v>
          </cell>
          <cell r="AG553" t="str">
            <v>XCWTD - Air</v>
          </cell>
          <cell r="AH553" t="str">
            <v>XCWTD - Sea</v>
          </cell>
        </row>
        <row r="554">
          <cell r="B554" t="str">
            <v>XCOPP</v>
          </cell>
          <cell r="AF554" t="str">
            <v>XCYGR</v>
          </cell>
          <cell r="AG554" t="str">
            <v>XCYGR - Air</v>
          </cell>
          <cell r="AH554" t="str">
            <v>XCYGR - Sea</v>
          </cell>
        </row>
        <row r="555">
          <cell r="B555" t="str">
            <v>XCOTA</v>
          </cell>
          <cell r="AF555" t="str">
            <v>XDACL</v>
          </cell>
          <cell r="AG555" t="str">
            <v>XDACL - Air</v>
          </cell>
          <cell r="AH555" t="str">
            <v>XDACL - Sea</v>
          </cell>
        </row>
        <row r="556">
          <cell r="B556" t="str">
            <v>XCOTY</v>
          </cell>
          <cell r="C556" t="str">
            <v>SGN G5</v>
          </cell>
          <cell r="AF556" t="str">
            <v>XDATC</v>
          </cell>
          <cell r="AG556" t="str">
            <v>XDATC - Air</v>
          </cell>
          <cell r="AH556" t="str">
            <v>XDATC - Sea</v>
          </cell>
        </row>
        <row r="557">
          <cell r="B557" t="str">
            <v>XCRGB</v>
          </cell>
          <cell r="AF557" t="str">
            <v>XDEMS</v>
          </cell>
          <cell r="AG557" t="str">
            <v>XDEMS - Air</v>
          </cell>
          <cell r="AH557" t="str">
            <v>XDEMS - Sea</v>
          </cell>
        </row>
        <row r="558">
          <cell r="B558" t="str">
            <v>XCSCPL</v>
          </cell>
          <cell r="AF558" t="str">
            <v>XDGAS</v>
          </cell>
          <cell r="AG558" t="str">
            <v>XDGAS - Air</v>
          </cell>
          <cell r="AH558" t="str">
            <v>XDGAS - Sea</v>
          </cell>
        </row>
        <row r="559">
          <cell r="B559" t="str">
            <v>XCSTA</v>
          </cell>
          <cell r="AF559" t="str">
            <v>XDGC</v>
          </cell>
          <cell r="AG559" t="str">
            <v>XDGC - Air</v>
          </cell>
          <cell r="AH559" t="str">
            <v>XDGC - Sea</v>
          </cell>
        </row>
        <row r="560">
          <cell r="B560" t="str">
            <v>XCTLG</v>
          </cell>
          <cell r="C560" t="str">
            <v>SGN G5</v>
          </cell>
          <cell r="AF560" t="str">
            <v>XDOIT</v>
          </cell>
          <cell r="AG560" t="str">
            <v>XDOIT - Air</v>
          </cell>
          <cell r="AH560" t="str">
            <v>XDOIT - Sea</v>
          </cell>
        </row>
        <row r="561">
          <cell r="B561" t="str">
            <v>XCWTD</v>
          </cell>
          <cell r="AF561" t="str">
            <v>XDONG</v>
          </cell>
          <cell r="AG561" t="str">
            <v>XDONG - Air</v>
          </cell>
          <cell r="AH561" t="str">
            <v>XDONG - Sea</v>
          </cell>
        </row>
        <row r="562">
          <cell r="B562" t="str">
            <v>XCYGR</v>
          </cell>
          <cell r="C562" t="str">
            <v>SGN G5</v>
          </cell>
          <cell r="AF562" t="str">
            <v>XDOPA</v>
          </cell>
          <cell r="AG562" t="str">
            <v>XDOPA - Air</v>
          </cell>
          <cell r="AH562" t="str">
            <v>XDOPA - Sea</v>
          </cell>
        </row>
        <row r="563">
          <cell r="B563" t="str">
            <v>XDACL</v>
          </cell>
          <cell r="C563" t="str">
            <v>SGN G5</v>
          </cell>
          <cell r="AF563" t="str">
            <v>XDSPP</v>
          </cell>
          <cell r="AG563" t="str">
            <v>XDSPP - Air</v>
          </cell>
          <cell r="AH563" t="str">
            <v>XDSPP - Sea</v>
          </cell>
        </row>
        <row r="564">
          <cell r="B564" t="str">
            <v>XDATC</v>
          </cell>
          <cell r="C564" t="str">
            <v>SGN G5</v>
          </cell>
          <cell r="D564" t="str">
            <v>HPZ G2</v>
          </cell>
          <cell r="AF564" t="str">
            <v>XDSYS</v>
          </cell>
          <cell r="AG564" t="str">
            <v>XDSYS - Air</v>
          </cell>
          <cell r="AH564" t="str">
            <v>XDSYS - Sea</v>
          </cell>
        </row>
        <row r="565">
          <cell r="B565" t="str">
            <v>XDEMS</v>
          </cell>
          <cell r="C565" t="str">
            <v>SGN G5</v>
          </cell>
          <cell r="D565" t="str">
            <v>HPZ G2</v>
          </cell>
          <cell r="AF565" t="str">
            <v>XEASS</v>
          </cell>
          <cell r="AG565" t="str">
            <v>XEASS - Air</v>
          </cell>
          <cell r="AH565" t="str">
            <v>XEASS - Sea</v>
          </cell>
        </row>
        <row r="566">
          <cell r="B566" t="str">
            <v>XDGAS</v>
          </cell>
          <cell r="C566" t="str">
            <v>SGN G5</v>
          </cell>
          <cell r="AF566" t="str">
            <v>XEDPF</v>
          </cell>
          <cell r="AG566" t="str">
            <v>XEDPF - Air</v>
          </cell>
          <cell r="AH566" t="str">
            <v>XEDPF - Sea</v>
          </cell>
        </row>
        <row r="567">
          <cell r="B567" t="str">
            <v>XDGC</v>
          </cell>
          <cell r="C567" t="str">
            <v>SGN G5</v>
          </cell>
          <cell r="AF567" t="str">
            <v>XEKCP</v>
          </cell>
          <cell r="AG567" t="str">
            <v>XEKCP - Air</v>
          </cell>
          <cell r="AH567" t="str">
            <v>XEKCP - Sea</v>
          </cell>
        </row>
        <row r="568">
          <cell r="B568" t="str">
            <v>XDOIT</v>
          </cell>
          <cell r="C568" t="str">
            <v>SGN G5</v>
          </cell>
          <cell r="D568" t="str">
            <v>HPZ G2</v>
          </cell>
          <cell r="AF568" t="str">
            <v>XEMTS</v>
          </cell>
          <cell r="AG568" t="str">
            <v>XEMTS - Air</v>
          </cell>
          <cell r="AH568" t="str">
            <v>XEMTS - Sea</v>
          </cell>
        </row>
        <row r="569">
          <cell r="B569" t="str">
            <v>XDONG</v>
          </cell>
          <cell r="AF569" t="str">
            <v>XEWGB</v>
          </cell>
          <cell r="AG569" t="str">
            <v>XEWGB - Air</v>
          </cell>
          <cell r="AH569" t="str">
            <v>XEWGB - Sea</v>
          </cell>
        </row>
        <row r="570">
          <cell r="B570" t="str">
            <v>XDOPA</v>
          </cell>
          <cell r="C570" t="str">
            <v>SGN G5</v>
          </cell>
          <cell r="AF570" t="str">
            <v>XFALH</v>
          </cell>
          <cell r="AG570" t="str">
            <v>XFALH - Air</v>
          </cell>
          <cell r="AH570" t="str">
            <v>XFALH - Sea</v>
          </cell>
        </row>
        <row r="571">
          <cell r="B571" t="str">
            <v>XDSPP</v>
          </cell>
          <cell r="AF571" t="str">
            <v>XFCPE</v>
          </cell>
          <cell r="AG571" t="str">
            <v>XFCPE - Air</v>
          </cell>
          <cell r="AH571" t="str">
            <v>XFCPE - Sea</v>
          </cell>
        </row>
        <row r="572">
          <cell r="B572" t="str">
            <v>XDSYS</v>
          </cell>
          <cell r="C572" t="str">
            <v>SGN G5</v>
          </cell>
          <cell r="AF572" t="str">
            <v>XFCSA</v>
          </cell>
          <cell r="AG572" t="str">
            <v>XFCSA - Air</v>
          </cell>
          <cell r="AH572" t="str">
            <v>XFCSA - Sea</v>
          </cell>
        </row>
        <row r="573">
          <cell r="B573" t="str">
            <v>XEDPF</v>
          </cell>
          <cell r="C573" t="str">
            <v>SGN G5</v>
          </cell>
          <cell r="AF573" t="str">
            <v>XFIKA</v>
          </cell>
          <cell r="AG573" t="str">
            <v>XFIKA - Air</v>
          </cell>
          <cell r="AH573" t="str">
            <v>XFIKA - Sea</v>
          </cell>
        </row>
        <row r="574">
          <cell r="B574" t="str">
            <v>XEKCP</v>
          </cell>
          <cell r="C574" t="str">
            <v>SGN G5</v>
          </cell>
          <cell r="AF574" t="str">
            <v>XFLEP</v>
          </cell>
          <cell r="AG574" t="str">
            <v>XFLEP - Air</v>
          </cell>
          <cell r="AH574" t="str">
            <v>XFLEP - Sea</v>
          </cell>
        </row>
        <row r="575">
          <cell r="B575" t="str">
            <v>XEMTS</v>
          </cell>
          <cell r="AF575" t="str">
            <v>XFMGH</v>
          </cell>
          <cell r="AG575" t="str">
            <v>XFMGH - Air</v>
          </cell>
          <cell r="AH575" t="str">
            <v>XFMGH - Sea</v>
          </cell>
        </row>
        <row r="576">
          <cell r="B576" t="str">
            <v>XEWGB</v>
          </cell>
          <cell r="C576" t="str">
            <v>SGN G5</v>
          </cell>
          <cell r="AF576" t="str">
            <v>XFRAN</v>
          </cell>
          <cell r="AG576" t="str">
            <v>XFRAN - Air</v>
          </cell>
          <cell r="AH576" t="str">
            <v>XFRAN - Sea</v>
          </cell>
        </row>
        <row r="577">
          <cell r="B577" t="str">
            <v>XFALH</v>
          </cell>
          <cell r="C577" t="str">
            <v>SGN G5</v>
          </cell>
          <cell r="AF577" t="str">
            <v>XFRITZ</v>
          </cell>
          <cell r="AG577" t="str">
            <v>XFRITZ - Air</v>
          </cell>
          <cell r="AH577" t="str">
            <v>XFRITZ - Sea</v>
          </cell>
        </row>
        <row r="578">
          <cell r="B578" t="str">
            <v>XFCPE</v>
          </cell>
          <cell r="AF578" t="str">
            <v>XFUXE</v>
          </cell>
          <cell r="AG578" t="str">
            <v>XFUXE - Air</v>
          </cell>
          <cell r="AH578" t="str">
            <v>XFUXE - Sea</v>
          </cell>
        </row>
        <row r="579">
          <cell r="B579" t="str">
            <v>XFCSA</v>
          </cell>
          <cell r="C579" t="str">
            <v>SGN G5</v>
          </cell>
          <cell r="AF579" t="str">
            <v>XGASU</v>
          </cell>
          <cell r="AG579" t="str">
            <v>XGASU - Air</v>
          </cell>
          <cell r="AH579" t="str">
            <v>XGASU - Sea</v>
          </cell>
        </row>
        <row r="580">
          <cell r="B580" t="str">
            <v>XFIKA</v>
          </cell>
          <cell r="C580" t="str">
            <v>SGN G5</v>
          </cell>
          <cell r="AF580" t="str">
            <v>XGAYT</v>
          </cell>
          <cell r="AG580" t="str">
            <v>XGAYT - Air</v>
          </cell>
          <cell r="AH580" t="str">
            <v>XGAYT - Sea</v>
          </cell>
        </row>
        <row r="581">
          <cell r="B581" t="str">
            <v>XFLEP</v>
          </cell>
          <cell r="C581" t="str">
            <v>SGN G5</v>
          </cell>
          <cell r="AF581" t="str">
            <v>XGBBG</v>
          </cell>
          <cell r="AG581" t="str">
            <v>XGBBG - Air</v>
          </cell>
          <cell r="AH581" t="str">
            <v>XGBBG - Sea</v>
          </cell>
        </row>
        <row r="582">
          <cell r="B582" t="str">
            <v>XFMGH</v>
          </cell>
          <cell r="C582" t="str">
            <v>SGN G5</v>
          </cell>
          <cell r="AF582" t="str">
            <v>XGEHP</v>
          </cell>
          <cell r="AG582" t="str">
            <v>XGEHP - Air</v>
          </cell>
          <cell r="AH582" t="str">
            <v>XGEHP - Sea</v>
          </cell>
        </row>
        <row r="583">
          <cell r="B583" t="str">
            <v>XFRAN</v>
          </cell>
          <cell r="C583" t="str">
            <v>SGN G5</v>
          </cell>
          <cell r="AF583" t="str">
            <v>XGETE</v>
          </cell>
          <cell r="AG583" t="str">
            <v>XGETE - Air</v>
          </cell>
          <cell r="AH583" t="str">
            <v>XGETE - Sea</v>
          </cell>
        </row>
        <row r="584">
          <cell r="B584" t="str">
            <v>XFRITZ</v>
          </cell>
          <cell r="C584" t="str">
            <v>SGN G5</v>
          </cell>
          <cell r="AF584" t="str">
            <v>XGEWD</v>
          </cell>
          <cell r="AG584" t="str">
            <v>XGEWD - Air</v>
          </cell>
          <cell r="AH584" t="str">
            <v>XGEWD - Sea</v>
          </cell>
        </row>
        <row r="585">
          <cell r="B585" t="str">
            <v>XFUXE</v>
          </cell>
          <cell r="D585" t="str">
            <v>HPZ G2</v>
          </cell>
          <cell r="AF585" t="str">
            <v>XGFA</v>
          </cell>
          <cell r="AG585" t="str">
            <v>XGFA - Air</v>
          </cell>
          <cell r="AH585" t="str">
            <v>XGFA - Sea</v>
          </cell>
        </row>
        <row r="586">
          <cell r="B586" t="str">
            <v>XGASU</v>
          </cell>
          <cell r="C586" t="str">
            <v>SGN G5</v>
          </cell>
          <cell r="AF586" t="str">
            <v>XGOOL</v>
          </cell>
          <cell r="AG586" t="str">
            <v>XGOOL - Air</v>
          </cell>
          <cell r="AH586" t="str">
            <v>XGOOL - Sea</v>
          </cell>
        </row>
        <row r="587">
          <cell r="B587" t="str">
            <v>XGAYT</v>
          </cell>
          <cell r="AF587" t="str">
            <v>XGPWH</v>
          </cell>
          <cell r="AG587" t="str">
            <v>XGPWH - Air</v>
          </cell>
          <cell r="AH587" t="str">
            <v>XGPWH - Sea</v>
          </cell>
        </row>
        <row r="588">
          <cell r="B588" t="str">
            <v>XGBBG</v>
          </cell>
          <cell r="C588" t="str">
            <v>SGN G5</v>
          </cell>
          <cell r="D588" t="str">
            <v>HPZ G2</v>
          </cell>
          <cell r="AF588" t="str">
            <v>XGRDI</v>
          </cell>
          <cell r="AG588" t="str">
            <v>XGRDI - Air</v>
          </cell>
          <cell r="AH588" t="str">
            <v>XGRDI - Sea</v>
          </cell>
        </row>
        <row r="589">
          <cell r="B589" t="str">
            <v>XGETE</v>
          </cell>
          <cell r="C589" t="str">
            <v>SGN G5</v>
          </cell>
          <cell r="AF589" t="str">
            <v>XGUCO</v>
          </cell>
          <cell r="AG589" t="str">
            <v>XGUCO - Air</v>
          </cell>
          <cell r="AH589" t="str">
            <v>XGUCO - Sea</v>
          </cell>
        </row>
        <row r="590">
          <cell r="B590" t="str">
            <v>XGEWD</v>
          </cell>
          <cell r="C590" t="str">
            <v>SGN G5</v>
          </cell>
          <cell r="AF590" t="str">
            <v>XGUTL</v>
          </cell>
          <cell r="AG590" t="str">
            <v>XGUTL - Air</v>
          </cell>
          <cell r="AH590" t="str">
            <v>XGUTL - Sea</v>
          </cell>
        </row>
        <row r="591">
          <cell r="B591" t="str">
            <v>XGFA</v>
          </cell>
          <cell r="C591" t="str">
            <v>SGN G5</v>
          </cell>
          <cell r="AF591" t="str">
            <v>XHAGL</v>
          </cell>
          <cell r="AG591" t="str">
            <v>XHAGL - Air</v>
          </cell>
          <cell r="AH591" t="str">
            <v>XHAGL - Sea</v>
          </cell>
        </row>
        <row r="592">
          <cell r="B592" t="str">
            <v>XGOOL</v>
          </cell>
          <cell r="C592" t="str">
            <v>SGN G5</v>
          </cell>
          <cell r="AF592" t="str">
            <v>XHBIL</v>
          </cell>
          <cell r="AG592" t="str">
            <v>XHBIL - Air</v>
          </cell>
          <cell r="AH592" t="str">
            <v>XHBIL - Sea</v>
          </cell>
        </row>
        <row r="593">
          <cell r="B593" t="str">
            <v>XGRDI</v>
          </cell>
          <cell r="C593" t="str">
            <v>SGN G4</v>
          </cell>
          <cell r="AF593" t="str">
            <v>XIDSA</v>
          </cell>
          <cell r="AG593" t="str">
            <v>XIDSA - Air</v>
          </cell>
          <cell r="AH593" t="str">
            <v>XIDSA - Sea</v>
          </cell>
        </row>
        <row r="594">
          <cell r="B594" t="str">
            <v>XGUCO</v>
          </cell>
          <cell r="C594" t="str">
            <v>SGN G5</v>
          </cell>
          <cell r="D594" t="str">
            <v>HPZ G3</v>
          </cell>
          <cell r="AF594" t="str">
            <v>XIGDG</v>
          </cell>
          <cell r="AG594" t="str">
            <v>XIGDG - Air</v>
          </cell>
          <cell r="AH594" t="str">
            <v>XIGDG - Sea</v>
          </cell>
        </row>
        <row r="595">
          <cell r="B595" t="str">
            <v>XGUTL</v>
          </cell>
          <cell r="AF595" t="str">
            <v>XIGPO</v>
          </cell>
          <cell r="AG595" t="str">
            <v>XIGPO - Air</v>
          </cell>
          <cell r="AH595" t="str">
            <v>XIGPO - Sea</v>
          </cell>
        </row>
        <row r="596">
          <cell r="B596" t="str">
            <v>XHAGL</v>
          </cell>
          <cell r="C596" t="str">
            <v>SGN G5</v>
          </cell>
          <cell r="AF596" t="str">
            <v>XINMC</v>
          </cell>
          <cell r="AG596" t="str">
            <v>XINMC - Air</v>
          </cell>
          <cell r="AH596" t="str">
            <v>XINMC - Sea</v>
          </cell>
        </row>
        <row r="597">
          <cell r="B597" t="str">
            <v>XHBIL</v>
          </cell>
          <cell r="C597" t="str">
            <v>SGN G5</v>
          </cell>
          <cell r="D597" t="str">
            <v>HPZ G2</v>
          </cell>
          <cell r="AF597" t="str">
            <v>XIRGA</v>
          </cell>
          <cell r="AG597" t="str">
            <v>XIRGA - Air</v>
          </cell>
          <cell r="AH597" t="str">
            <v>XIRGA - Sea</v>
          </cell>
        </row>
        <row r="598">
          <cell r="B598" t="str">
            <v>XIDSA</v>
          </cell>
          <cell r="C598" t="str">
            <v>SGN G5</v>
          </cell>
          <cell r="D598" t="str">
            <v>HPZ G2</v>
          </cell>
          <cell r="AF598" t="str">
            <v>XIRISP</v>
          </cell>
          <cell r="AG598" t="str">
            <v>XIRISP - Air</v>
          </cell>
          <cell r="AH598" t="str">
            <v>XIRISP - Sea</v>
          </cell>
        </row>
        <row r="599">
          <cell r="B599" t="str">
            <v>XIGDG</v>
          </cell>
          <cell r="AF599" t="str">
            <v>XJINW</v>
          </cell>
          <cell r="AG599" t="str">
            <v>XJINW - Air</v>
          </cell>
          <cell r="AH599" t="str">
            <v>XJINW - Sea</v>
          </cell>
        </row>
        <row r="600">
          <cell r="B600" t="str">
            <v>XIGPO</v>
          </cell>
          <cell r="C600" t="str">
            <v>SGN G5</v>
          </cell>
          <cell r="AF600" t="str">
            <v>XJTIN</v>
          </cell>
          <cell r="AG600" t="str">
            <v>XJTIN - Air</v>
          </cell>
          <cell r="AH600" t="str">
            <v>XJTIN - Sea</v>
          </cell>
        </row>
        <row r="601">
          <cell r="B601" t="str">
            <v>XINMC</v>
          </cell>
          <cell r="C601" t="str">
            <v>SGN G5</v>
          </cell>
          <cell r="AF601" t="str">
            <v>XKEENI</v>
          </cell>
          <cell r="AG601" t="str">
            <v>XKEENI - Air</v>
          </cell>
          <cell r="AH601" t="str">
            <v>XKEENI - Sea</v>
          </cell>
        </row>
        <row r="602">
          <cell r="B602" t="str">
            <v>XIRGA</v>
          </cell>
          <cell r="C602" t="str">
            <v>SGN G5</v>
          </cell>
          <cell r="D602" t="str">
            <v>HPZ G3</v>
          </cell>
          <cell r="AF602" t="str">
            <v>XKLLG</v>
          </cell>
          <cell r="AG602" t="str">
            <v>XKLLG - Air</v>
          </cell>
          <cell r="AH602" t="str">
            <v>XKLLG - Sea</v>
          </cell>
        </row>
        <row r="603">
          <cell r="B603" t="str">
            <v>XIRISP</v>
          </cell>
          <cell r="C603" t="str">
            <v>SGN G5</v>
          </cell>
          <cell r="D603" t="str">
            <v>HPZ G2</v>
          </cell>
          <cell r="AF603" t="str">
            <v>XKOFO</v>
          </cell>
          <cell r="AG603" t="str">
            <v>XKOFO - Air</v>
          </cell>
          <cell r="AH603" t="str">
            <v>XKOFO - Sea</v>
          </cell>
        </row>
        <row r="604">
          <cell r="B604" t="str">
            <v>XJINW</v>
          </cell>
          <cell r="C604" t="str">
            <v>SGN G5</v>
          </cell>
          <cell r="AF604" t="str">
            <v>XKOMAR</v>
          </cell>
          <cell r="AG604" t="str">
            <v>XKOMAR - Air</v>
          </cell>
          <cell r="AH604" t="str">
            <v>XKOMAR - Sea</v>
          </cell>
        </row>
        <row r="605">
          <cell r="B605" t="str">
            <v>XJTIN</v>
          </cell>
          <cell r="C605" t="str">
            <v>SGN G5</v>
          </cell>
          <cell r="D605" t="str">
            <v>HPZ G2</v>
          </cell>
          <cell r="AF605" t="str">
            <v>XKWET</v>
          </cell>
          <cell r="AG605" t="str">
            <v>XKWET - Air</v>
          </cell>
          <cell r="AH605" t="str">
            <v>XKWET - Sea</v>
          </cell>
        </row>
        <row r="606">
          <cell r="B606" t="str">
            <v>XKEENI</v>
          </cell>
          <cell r="C606" t="str">
            <v>SGN G5</v>
          </cell>
          <cell r="D606" t="str">
            <v>HPZ G1</v>
          </cell>
          <cell r="AF606" t="str">
            <v>XLATH</v>
          </cell>
          <cell r="AG606" t="str">
            <v>XLATH - Air</v>
          </cell>
          <cell r="AH606" t="str">
            <v>XLATH - Sea</v>
          </cell>
        </row>
        <row r="607">
          <cell r="B607" t="str">
            <v>XKLLG</v>
          </cell>
          <cell r="C607" t="str">
            <v>SGN G5</v>
          </cell>
          <cell r="AF607" t="str">
            <v>XLEBE</v>
          </cell>
          <cell r="AG607" t="str">
            <v>XLEBE - Air</v>
          </cell>
          <cell r="AH607" t="str">
            <v>XLEBE - Sea</v>
          </cell>
        </row>
        <row r="608">
          <cell r="B608" t="str">
            <v>XKOFO</v>
          </cell>
          <cell r="C608" t="str">
            <v>SGN G5</v>
          </cell>
          <cell r="AF608" t="str">
            <v>XLEBI</v>
          </cell>
          <cell r="AG608" t="str">
            <v>XLEBI - Air</v>
          </cell>
          <cell r="AH608" t="str">
            <v>XLEBI - Sea</v>
          </cell>
        </row>
        <row r="609">
          <cell r="B609" t="str">
            <v>XKOMAR</v>
          </cell>
          <cell r="C609" t="str">
            <v>SGN G5</v>
          </cell>
          <cell r="AF609" t="str">
            <v>XLIETZ</v>
          </cell>
          <cell r="AG609" t="str">
            <v>XLIETZ - Air</v>
          </cell>
          <cell r="AH609" t="str">
            <v>XLIETZ - Sea</v>
          </cell>
        </row>
        <row r="610">
          <cell r="B610" t="str">
            <v>XKWET</v>
          </cell>
          <cell r="AF610" t="str">
            <v>XLLYR</v>
          </cell>
          <cell r="AG610" t="str">
            <v>XLLYR - Air</v>
          </cell>
          <cell r="AH610" t="str">
            <v>XLLYR - Sea</v>
          </cell>
        </row>
        <row r="611">
          <cell r="B611" t="str">
            <v>XLATH</v>
          </cell>
          <cell r="C611" t="str">
            <v>SGN G5</v>
          </cell>
          <cell r="AF611" t="str">
            <v>XLUGU</v>
          </cell>
          <cell r="AG611" t="str">
            <v>XLUGU - Air</v>
          </cell>
          <cell r="AH611" t="str">
            <v>XLUGU - Sea</v>
          </cell>
        </row>
        <row r="612">
          <cell r="B612" t="str">
            <v>XLEBE</v>
          </cell>
          <cell r="AF612" t="str">
            <v>XMABD</v>
          </cell>
          <cell r="AG612" t="str">
            <v>XMABD - Air</v>
          </cell>
          <cell r="AH612" t="str">
            <v>XMABD - Sea</v>
          </cell>
        </row>
        <row r="613">
          <cell r="B613" t="str">
            <v>XLEBI</v>
          </cell>
          <cell r="AF613" t="str">
            <v>XMAIM</v>
          </cell>
          <cell r="AG613" t="str">
            <v>XMAIM - Air</v>
          </cell>
          <cell r="AH613" t="str">
            <v>XMAIM - Sea</v>
          </cell>
        </row>
        <row r="614">
          <cell r="B614" t="str">
            <v>XLIETZ</v>
          </cell>
          <cell r="AF614" t="str">
            <v>XMEFO</v>
          </cell>
          <cell r="AG614" t="str">
            <v>XMEFO - Air</v>
          </cell>
          <cell r="AH614" t="str">
            <v>XMEFO - Sea</v>
          </cell>
        </row>
        <row r="615">
          <cell r="B615" t="str">
            <v>XLLYR</v>
          </cell>
          <cell r="C615" t="str">
            <v>SGN G5</v>
          </cell>
          <cell r="AF615" t="str">
            <v>XMGMK</v>
          </cell>
          <cell r="AG615" t="str">
            <v>XMGMK - Air</v>
          </cell>
          <cell r="AH615" t="str">
            <v>XMGMK - Sea</v>
          </cell>
        </row>
        <row r="616">
          <cell r="B616" t="str">
            <v>XLUGU</v>
          </cell>
          <cell r="C616" t="str">
            <v>SGN G5</v>
          </cell>
          <cell r="AF616" t="str">
            <v>XMMSA</v>
          </cell>
          <cell r="AG616" t="str">
            <v>XMMSA - Air</v>
          </cell>
          <cell r="AH616" t="str">
            <v>XMMSA - Sea</v>
          </cell>
        </row>
        <row r="617">
          <cell r="B617" t="str">
            <v>XMABD</v>
          </cell>
          <cell r="AF617" t="str">
            <v>XMOFO</v>
          </cell>
          <cell r="AG617" t="str">
            <v>XMOFO - Air</v>
          </cell>
          <cell r="AH617" t="str">
            <v>XMOFO - Sea</v>
          </cell>
        </row>
        <row r="618">
          <cell r="B618" t="str">
            <v>XMAIM</v>
          </cell>
          <cell r="AF618" t="str">
            <v>XMOMU</v>
          </cell>
          <cell r="AG618" t="str">
            <v>XMOMU - Air</v>
          </cell>
          <cell r="AH618" t="str">
            <v>XMOMU - Sea</v>
          </cell>
        </row>
        <row r="619">
          <cell r="B619" t="str">
            <v>XMEFO</v>
          </cell>
          <cell r="C619" t="str">
            <v>SGN G5</v>
          </cell>
          <cell r="AF619" t="str">
            <v>XMSHD</v>
          </cell>
          <cell r="AG619" t="str">
            <v>XMSHD - Air</v>
          </cell>
          <cell r="AH619" t="str">
            <v>XMSHD - Sea</v>
          </cell>
        </row>
        <row r="620">
          <cell r="B620" t="str">
            <v>XMGMK</v>
          </cell>
          <cell r="C620" t="str">
            <v>SGN G5</v>
          </cell>
          <cell r="D620" t="str">
            <v>HPZ G2</v>
          </cell>
          <cell r="AF620" t="str">
            <v>XMSSF</v>
          </cell>
          <cell r="AG620" t="str">
            <v>XMSSF - Air</v>
          </cell>
          <cell r="AH620" t="str">
            <v>XMSSF - Sea</v>
          </cell>
        </row>
        <row r="621">
          <cell r="B621" t="str">
            <v>XMMSA</v>
          </cell>
          <cell r="AF621" t="str">
            <v>XMSTS</v>
          </cell>
          <cell r="AG621" t="str">
            <v>XMSTS - Air</v>
          </cell>
          <cell r="AH621" t="str">
            <v>XMSTS - Sea</v>
          </cell>
        </row>
        <row r="622">
          <cell r="B622" t="str">
            <v>XMOFO</v>
          </cell>
          <cell r="C622" t="str">
            <v>SGN G5</v>
          </cell>
          <cell r="AF622" t="str">
            <v>XMYTI</v>
          </cell>
          <cell r="AG622" t="str">
            <v>XMYTI - Air</v>
          </cell>
          <cell r="AH622" t="str">
            <v>XMYTI - Sea</v>
          </cell>
        </row>
        <row r="623">
          <cell r="B623" t="str">
            <v>XMOMU</v>
          </cell>
          <cell r="AF623" t="str">
            <v>XNBNV</v>
          </cell>
          <cell r="AG623" t="str">
            <v>XNBNV - Air</v>
          </cell>
          <cell r="AH623" t="str">
            <v>XNBNV - Sea</v>
          </cell>
        </row>
        <row r="624">
          <cell r="B624" t="str">
            <v>XMSHD</v>
          </cell>
          <cell r="D624" t="str">
            <v>HPZ G2</v>
          </cell>
          <cell r="AF624" t="str">
            <v>XNBTG</v>
          </cell>
          <cell r="AG624" t="str">
            <v>XNBTG - Air</v>
          </cell>
          <cell r="AH624" t="str">
            <v>XNBTG - Sea</v>
          </cell>
        </row>
        <row r="625">
          <cell r="B625" t="str">
            <v>XMSSF</v>
          </cell>
          <cell r="AF625" t="str">
            <v>XNERA</v>
          </cell>
          <cell r="AG625" t="str">
            <v>XNERA - Air</v>
          </cell>
          <cell r="AH625" t="str">
            <v>XNERA - Sea</v>
          </cell>
        </row>
        <row r="626">
          <cell r="B626" t="str">
            <v>XMSTS</v>
          </cell>
          <cell r="AF626" t="str">
            <v>XNEWI</v>
          </cell>
          <cell r="AG626" t="str">
            <v>XNEWI - Air</v>
          </cell>
          <cell r="AH626" t="str">
            <v>XNEWI - Sea</v>
          </cell>
        </row>
        <row r="627">
          <cell r="B627" t="str">
            <v>XMYTI</v>
          </cell>
          <cell r="D627" t="str">
            <v>HPZ G3</v>
          </cell>
          <cell r="AF627" t="str">
            <v>XOBI</v>
          </cell>
          <cell r="AG627" t="str">
            <v>XOBI - Air</v>
          </cell>
          <cell r="AH627" t="str">
            <v>XOBI - Sea</v>
          </cell>
        </row>
        <row r="628">
          <cell r="B628" t="str">
            <v>XNBNV</v>
          </cell>
          <cell r="D628" t="str">
            <v>HPZ G3</v>
          </cell>
          <cell r="AF628" t="str">
            <v>XOIPI</v>
          </cell>
          <cell r="AG628" t="str">
            <v>XOIPI - Air</v>
          </cell>
          <cell r="AH628" t="str">
            <v>XOIPI - Sea</v>
          </cell>
        </row>
        <row r="629">
          <cell r="B629" t="str">
            <v>XNBTG</v>
          </cell>
          <cell r="AF629" t="str">
            <v>XOWCP</v>
          </cell>
          <cell r="AG629" t="str">
            <v>XOWCP - Air</v>
          </cell>
          <cell r="AH629" t="str">
            <v>XOWCP - Sea</v>
          </cell>
        </row>
        <row r="630">
          <cell r="B630" t="str">
            <v>XNERA</v>
          </cell>
          <cell r="C630" t="str">
            <v>SGN G5</v>
          </cell>
          <cell r="AF630" t="str">
            <v>XPACS</v>
          </cell>
          <cell r="AG630" t="str">
            <v>XPACS - Air</v>
          </cell>
          <cell r="AH630" t="str">
            <v>XPACS - Sea</v>
          </cell>
        </row>
        <row r="631">
          <cell r="B631" t="str">
            <v>XNEWI</v>
          </cell>
          <cell r="C631" t="str">
            <v>SGN G5</v>
          </cell>
          <cell r="AF631" t="str">
            <v>XPAMG</v>
          </cell>
          <cell r="AG631" t="str">
            <v>XPAMG - Air</v>
          </cell>
          <cell r="AH631" t="str">
            <v>XPAMG - Sea</v>
          </cell>
        </row>
        <row r="632">
          <cell r="B632" t="str">
            <v>XOBI</v>
          </cell>
          <cell r="C632" t="str">
            <v>SGN G5</v>
          </cell>
          <cell r="AF632" t="str">
            <v>XPCL</v>
          </cell>
          <cell r="AG632" t="str">
            <v>XPCL - Air</v>
          </cell>
          <cell r="AH632" t="str">
            <v>XPCL - Sea</v>
          </cell>
        </row>
        <row r="633">
          <cell r="B633" t="str">
            <v>XOIPI</v>
          </cell>
          <cell r="C633" t="str">
            <v>SGN G5</v>
          </cell>
          <cell r="AF633" t="str">
            <v>XPEAC</v>
          </cell>
          <cell r="AG633" t="str">
            <v>XPEAC - Air</v>
          </cell>
          <cell r="AH633" t="str">
            <v>XPEAC - Sea</v>
          </cell>
        </row>
        <row r="634">
          <cell r="B634" t="str">
            <v>XOWCP</v>
          </cell>
          <cell r="D634" t="str">
            <v>HPZ G2</v>
          </cell>
          <cell r="AF634" t="str">
            <v>XPETS</v>
          </cell>
          <cell r="AG634" t="str">
            <v>XPETS - Air</v>
          </cell>
          <cell r="AH634" t="str">
            <v>XPETS - Sea</v>
          </cell>
        </row>
        <row r="635">
          <cell r="B635" t="str">
            <v>XPACS</v>
          </cell>
          <cell r="C635" t="str">
            <v>SGN G5</v>
          </cell>
          <cell r="AF635" t="str">
            <v>XPICO</v>
          </cell>
          <cell r="AG635" t="str">
            <v>XPICO - Air</v>
          </cell>
          <cell r="AH635" t="str">
            <v>XPICO - Sea</v>
          </cell>
        </row>
        <row r="636">
          <cell r="B636" t="str">
            <v>XPAMG</v>
          </cell>
          <cell r="AF636" t="str">
            <v>XPKIDS</v>
          </cell>
          <cell r="AG636" t="str">
            <v>XPKIDS - Air</v>
          </cell>
          <cell r="AH636" t="str">
            <v>XPKIDS - Sea</v>
          </cell>
        </row>
        <row r="637">
          <cell r="B637" t="str">
            <v>XPCL</v>
          </cell>
          <cell r="C637" t="str">
            <v>SGN G5</v>
          </cell>
          <cell r="D637" t="str">
            <v>HPZ G2</v>
          </cell>
          <cell r="AF637" t="str">
            <v>XPMPP</v>
          </cell>
          <cell r="AG637" t="str">
            <v>XPMPP - Air</v>
          </cell>
          <cell r="AH637" t="str">
            <v>XPMPP - Sea</v>
          </cell>
        </row>
        <row r="638">
          <cell r="B638" t="str">
            <v>XPEAC</v>
          </cell>
          <cell r="C638" t="str">
            <v>SGN G5</v>
          </cell>
          <cell r="AF638" t="str">
            <v>XPTVE</v>
          </cell>
          <cell r="AG638" t="str">
            <v>XPTVE - Air</v>
          </cell>
          <cell r="AH638" t="str">
            <v>XPTVE - Sea</v>
          </cell>
        </row>
        <row r="639">
          <cell r="B639" t="str">
            <v>XPETS</v>
          </cell>
          <cell r="C639" t="str">
            <v>SGN G5</v>
          </cell>
          <cell r="D639" t="str">
            <v>HPZ G2</v>
          </cell>
          <cell r="AF639" t="str">
            <v>XPVMI</v>
          </cell>
          <cell r="AG639" t="str">
            <v>XPVMI - Air</v>
          </cell>
          <cell r="AH639" t="str">
            <v>XPVMI - Sea</v>
          </cell>
        </row>
        <row r="640">
          <cell r="B640" t="str">
            <v>XPICO</v>
          </cell>
          <cell r="AF640" t="str">
            <v>XQSUY</v>
          </cell>
          <cell r="AG640" t="str">
            <v>XQSUY - Air</v>
          </cell>
          <cell r="AH640" t="str">
            <v>XQSUY - Sea</v>
          </cell>
        </row>
        <row r="641">
          <cell r="B641" t="str">
            <v>XPKIDS</v>
          </cell>
          <cell r="C641" t="str">
            <v>SGN G3</v>
          </cell>
          <cell r="D641" t="str">
            <v>HPZ G1</v>
          </cell>
          <cell r="AF641" t="str">
            <v>XRBKM</v>
          </cell>
          <cell r="AG641" t="str">
            <v>XRBKM - Air</v>
          </cell>
          <cell r="AH641" t="str">
            <v>XRBKM - Sea</v>
          </cell>
        </row>
        <row r="642">
          <cell r="B642" t="str">
            <v>XPMPP</v>
          </cell>
          <cell r="C642" t="str">
            <v>SGN G5</v>
          </cell>
          <cell r="AF642" t="str">
            <v>XRCAP</v>
          </cell>
          <cell r="AG642" t="str">
            <v>XRCAP - Air</v>
          </cell>
          <cell r="AH642" t="str">
            <v>XRCAP - Sea</v>
          </cell>
        </row>
        <row r="643">
          <cell r="B643" t="str">
            <v>XPTVE</v>
          </cell>
          <cell r="AF643" t="str">
            <v>XREDC</v>
          </cell>
          <cell r="AG643" t="str">
            <v>XREDC - Air</v>
          </cell>
          <cell r="AH643" t="str">
            <v>XREDC - Sea</v>
          </cell>
        </row>
        <row r="644">
          <cell r="B644" t="str">
            <v>XPVMI</v>
          </cell>
          <cell r="AF644" t="str">
            <v>XRIIS</v>
          </cell>
          <cell r="AG644" t="str">
            <v>XRIIS - Air</v>
          </cell>
          <cell r="AH644" t="str">
            <v>XRIIS - Sea</v>
          </cell>
        </row>
        <row r="645">
          <cell r="B645" t="str">
            <v>XQSUY</v>
          </cell>
          <cell r="AF645" t="str">
            <v>XRISP</v>
          </cell>
          <cell r="AG645" t="str">
            <v>XRISP - Air</v>
          </cell>
          <cell r="AH645" t="str">
            <v>XRISP - Sea</v>
          </cell>
        </row>
        <row r="646">
          <cell r="B646" t="str">
            <v>XRBKM</v>
          </cell>
          <cell r="AF646" t="str">
            <v>XROKI</v>
          </cell>
          <cell r="AG646" t="str">
            <v>XROKI - Air</v>
          </cell>
          <cell r="AH646" t="str">
            <v>XROKI - Sea</v>
          </cell>
        </row>
        <row r="647">
          <cell r="B647" t="str">
            <v>XRCAP</v>
          </cell>
          <cell r="D647" t="str">
            <v>HPZ G2</v>
          </cell>
          <cell r="AF647" t="str">
            <v>XRORO</v>
          </cell>
          <cell r="AG647" t="str">
            <v>XRORO - Air</v>
          </cell>
          <cell r="AH647" t="str">
            <v>XRORO - Sea</v>
          </cell>
        </row>
        <row r="648">
          <cell r="B648" t="str">
            <v>XREDC</v>
          </cell>
          <cell r="C648" t="str">
            <v>SGN G5</v>
          </cell>
          <cell r="D648" t="str">
            <v>HPZ G3</v>
          </cell>
          <cell r="AF648" t="str">
            <v>XRPAC</v>
          </cell>
          <cell r="AG648" t="str">
            <v>XRPAC - Air</v>
          </cell>
          <cell r="AH648" t="str">
            <v>XRPAC - Sea</v>
          </cell>
        </row>
        <row r="649">
          <cell r="B649" t="str">
            <v>XRIIS</v>
          </cell>
          <cell r="C649" t="str">
            <v>SGN G5</v>
          </cell>
          <cell r="AF649" t="str">
            <v>XRVCL</v>
          </cell>
          <cell r="AG649" t="str">
            <v>XRVCL - Air</v>
          </cell>
          <cell r="AH649" t="str">
            <v>XRVCL - Sea</v>
          </cell>
        </row>
        <row r="650">
          <cell r="B650" t="str">
            <v>XRISP</v>
          </cell>
          <cell r="C650" t="str">
            <v>SGN G5</v>
          </cell>
          <cell r="AF650" t="str">
            <v>XSAGO</v>
          </cell>
          <cell r="AG650" t="str">
            <v>XSAGO - Air</v>
          </cell>
          <cell r="AH650" t="str">
            <v>XSAGO - Sea</v>
          </cell>
        </row>
        <row r="651">
          <cell r="B651" t="str">
            <v>XROKI</v>
          </cell>
          <cell r="AF651" t="str">
            <v>XSBFCP</v>
          </cell>
          <cell r="AG651" t="str">
            <v>XSBFCP - Air</v>
          </cell>
          <cell r="AH651" t="str">
            <v>XSBFCP - Sea</v>
          </cell>
        </row>
        <row r="652">
          <cell r="B652" t="str">
            <v>XRORO</v>
          </cell>
          <cell r="AF652" t="str">
            <v>XSCGY</v>
          </cell>
          <cell r="AG652" t="str">
            <v>XSCGY - Air</v>
          </cell>
          <cell r="AH652" t="str">
            <v>XSCGY - Sea</v>
          </cell>
        </row>
        <row r="653">
          <cell r="B653" t="str">
            <v>XRPAC</v>
          </cell>
          <cell r="AF653" t="str">
            <v>XSCIN</v>
          </cell>
          <cell r="AG653" t="str">
            <v>XSCIN - Air</v>
          </cell>
          <cell r="AH653" t="str">
            <v>XSCIN - Sea</v>
          </cell>
        </row>
        <row r="654">
          <cell r="B654" t="str">
            <v>XRVCL</v>
          </cell>
          <cell r="C654" t="str">
            <v>SGN G5</v>
          </cell>
          <cell r="AF654" t="str">
            <v>XSEBO</v>
          </cell>
          <cell r="AG654" t="str">
            <v>XSEBO - Air</v>
          </cell>
          <cell r="AH654" t="str">
            <v>XSEBO - Sea</v>
          </cell>
        </row>
        <row r="655">
          <cell r="B655" t="str">
            <v>XSAGO</v>
          </cell>
          <cell r="C655" t="str">
            <v>SGN G5</v>
          </cell>
          <cell r="AF655" t="str">
            <v>XSERC</v>
          </cell>
          <cell r="AG655" t="str">
            <v>XSERC - Air</v>
          </cell>
          <cell r="AH655" t="str">
            <v>XSERC - Sea</v>
          </cell>
        </row>
        <row r="656">
          <cell r="B656" t="str">
            <v>XSBFCP</v>
          </cell>
          <cell r="C656" t="str">
            <v>SGN G5</v>
          </cell>
          <cell r="D656" t="str">
            <v>HPZ G2</v>
          </cell>
          <cell r="AF656" t="str">
            <v>XSHDL</v>
          </cell>
          <cell r="AG656" t="str">
            <v>XSHDL - Air</v>
          </cell>
          <cell r="AH656" t="str">
            <v>XSHDL - Sea</v>
          </cell>
        </row>
        <row r="657">
          <cell r="B657" t="str">
            <v>XSCGY</v>
          </cell>
          <cell r="C657" t="str">
            <v>SGN G5</v>
          </cell>
          <cell r="D657" t="str">
            <v>HPZ G2</v>
          </cell>
          <cell r="AF657" t="str">
            <v>XSHWD</v>
          </cell>
          <cell r="AG657" t="str">
            <v>XSHWD - Air</v>
          </cell>
          <cell r="AH657" t="str">
            <v>XSHWD - Sea</v>
          </cell>
        </row>
        <row r="658">
          <cell r="B658" t="str">
            <v>XSEBO</v>
          </cell>
          <cell r="C658" t="str">
            <v>SGN G5</v>
          </cell>
          <cell r="AF658" t="str">
            <v>XSJIF</v>
          </cell>
          <cell r="AG658" t="str">
            <v>XSJIF - Air</v>
          </cell>
          <cell r="AH658" t="str">
            <v>XSJIF - Sea</v>
          </cell>
        </row>
        <row r="659">
          <cell r="B659" t="str">
            <v>XSERC</v>
          </cell>
          <cell r="C659" t="str">
            <v>SGN G5</v>
          </cell>
          <cell r="D659" t="str">
            <v>HPZ G3</v>
          </cell>
          <cell r="AF659" t="str">
            <v>XSJVF</v>
          </cell>
          <cell r="AG659" t="str">
            <v>XSJVF - Air</v>
          </cell>
          <cell r="AH659" t="str">
            <v>XSJVF - Sea</v>
          </cell>
        </row>
        <row r="660">
          <cell r="B660" t="str">
            <v>XSHDL</v>
          </cell>
          <cell r="AF660" t="str">
            <v>XSKGM</v>
          </cell>
          <cell r="AG660" t="str">
            <v>XSKGM - Air</v>
          </cell>
          <cell r="AH660" t="str">
            <v>XSKGM - Sea</v>
          </cell>
        </row>
        <row r="661">
          <cell r="B661" t="str">
            <v>XSHWD</v>
          </cell>
          <cell r="D661" t="str">
            <v>HPZ G2</v>
          </cell>
          <cell r="AF661" t="str">
            <v>XSLFU</v>
          </cell>
          <cell r="AG661" t="str">
            <v>XSLFU - Air</v>
          </cell>
          <cell r="AH661" t="str">
            <v>XSLFU - Sea</v>
          </cell>
        </row>
        <row r="662">
          <cell r="B662" t="str">
            <v>XSJIF</v>
          </cell>
          <cell r="AF662" t="str">
            <v>XSNAC</v>
          </cell>
          <cell r="AG662" t="str">
            <v>XSNAC - Air</v>
          </cell>
          <cell r="AH662" t="str">
            <v>XSNAC - Sea</v>
          </cell>
        </row>
        <row r="663">
          <cell r="B663" t="str">
            <v>XSKGM</v>
          </cell>
          <cell r="D663" t="str">
            <v>HPZ G3</v>
          </cell>
          <cell r="AF663" t="str">
            <v>XSOLS</v>
          </cell>
          <cell r="AG663" t="str">
            <v>XSOLS - Air</v>
          </cell>
          <cell r="AH663" t="str">
            <v>XSOLS - Sea</v>
          </cell>
        </row>
        <row r="664">
          <cell r="B664" t="str">
            <v>XSLFU</v>
          </cell>
          <cell r="AF664" t="str">
            <v>XSOSO</v>
          </cell>
          <cell r="AG664" t="str">
            <v>XSOSO - Air</v>
          </cell>
          <cell r="AH664" t="str">
            <v>XSOSO - Sea</v>
          </cell>
        </row>
        <row r="665">
          <cell r="B665" t="str">
            <v>XSNAC</v>
          </cell>
          <cell r="C665" t="str">
            <v>SGN G5</v>
          </cell>
          <cell r="AF665" t="str">
            <v>XSOSU</v>
          </cell>
          <cell r="AG665" t="str">
            <v>XSOSU - Air</v>
          </cell>
          <cell r="AH665" t="str">
            <v>XSOSU - Sea</v>
          </cell>
        </row>
        <row r="666">
          <cell r="B666" t="str">
            <v>XSOLS</v>
          </cell>
          <cell r="C666" t="str">
            <v>SGN G5</v>
          </cell>
          <cell r="AF666" t="str">
            <v>XSOTP</v>
          </cell>
          <cell r="AG666" t="str">
            <v>XSOTP - Air</v>
          </cell>
          <cell r="AH666" t="str">
            <v>XSOTP - Sea</v>
          </cell>
        </row>
        <row r="667">
          <cell r="B667" t="str">
            <v>XSOSO</v>
          </cell>
          <cell r="C667" t="str">
            <v>SGN G5</v>
          </cell>
          <cell r="AF667" t="str">
            <v>XSSGM</v>
          </cell>
          <cell r="AG667" t="str">
            <v>XSSGM - Air</v>
          </cell>
          <cell r="AH667" t="str">
            <v>XSSGM - Sea</v>
          </cell>
        </row>
        <row r="668">
          <cell r="B668" t="str">
            <v>XSOSU</v>
          </cell>
          <cell r="C668" t="str">
            <v>SGN G4</v>
          </cell>
          <cell r="AF668" t="str">
            <v>XSTIL</v>
          </cell>
          <cell r="AG668" t="str">
            <v>XSTIL - Air</v>
          </cell>
          <cell r="AH668" t="str">
            <v>XSTIL - Sea</v>
          </cell>
        </row>
        <row r="669">
          <cell r="B669" t="str">
            <v>XSOTP</v>
          </cell>
          <cell r="AF669" t="str">
            <v>XSUDT</v>
          </cell>
          <cell r="AG669" t="str">
            <v>XSUDT - Air</v>
          </cell>
          <cell r="AH669" t="str">
            <v>XSUDT - Sea</v>
          </cell>
        </row>
        <row r="670">
          <cell r="B670" t="str">
            <v>XSSGM</v>
          </cell>
          <cell r="D670" t="str">
            <v>HPZ G3</v>
          </cell>
          <cell r="AF670" t="str">
            <v>XSUPS</v>
          </cell>
          <cell r="AG670" t="str">
            <v>XSUPS - Air</v>
          </cell>
          <cell r="AH670" t="str">
            <v>XSUPS - Sea</v>
          </cell>
        </row>
        <row r="671">
          <cell r="B671" t="str">
            <v>XSTIL</v>
          </cell>
          <cell r="AF671" t="str">
            <v>XSURI</v>
          </cell>
          <cell r="AG671" t="str">
            <v>XSURI - Air</v>
          </cell>
          <cell r="AH671" t="str">
            <v>XSURI - Sea</v>
          </cell>
        </row>
        <row r="672">
          <cell r="B672" t="str">
            <v>XSUDT</v>
          </cell>
          <cell r="C672" t="str">
            <v>SGN G5</v>
          </cell>
          <cell r="AF672" t="str">
            <v>XSUYE</v>
          </cell>
          <cell r="AG672" t="str">
            <v>XSUYE - Air</v>
          </cell>
          <cell r="AH672" t="str">
            <v>XSUYE - Sea</v>
          </cell>
        </row>
        <row r="673">
          <cell r="B673" t="str">
            <v>XSUPS</v>
          </cell>
          <cell r="AF673" t="str">
            <v>XSWBJ</v>
          </cell>
          <cell r="AG673" t="str">
            <v>XSWBJ - Air</v>
          </cell>
          <cell r="AH673" t="str">
            <v>XSWBJ - Sea</v>
          </cell>
        </row>
        <row r="674">
          <cell r="B674" t="str">
            <v>XSWBJ</v>
          </cell>
          <cell r="C674" t="str">
            <v>SGN G5</v>
          </cell>
          <cell r="AF674" t="str">
            <v>XTCCL</v>
          </cell>
          <cell r="AG674" t="str">
            <v>XTCCL - Air</v>
          </cell>
          <cell r="AH674" t="str">
            <v>XTCCL - Sea</v>
          </cell>
        </row>
        <row r="675">
          <cell r="B675" t="str">
            <v>XTCCL</v>
          </cell>
          <cell r="AF675" t="str">
            <v>XTCDP</v>
          </cell>
          <cell r="AG675" t="str">
            <v>XTCDP - Air</v>
          </cell>
          <cell r="AH675" t="str">
            <v>XTCDP - Sea</v>
          </cell>
        </row>
        <row r="676">
          <cell r="B676" t="str">
            <v>XTCDP</v>
          </cell>
          <cell r="AF676" t="str">
            <v>XTCJC</v>
          </cell>
          <cell r="AG676" t="str">
            <v>XTCJC - Air</v>
          </cell>
          <cell r="AH676" t="str">
            <v>XTCJC - Sea</v>
          </cell>
        </row>
        <row r="677">
          <cell r="B677" t="str">
            <v>XTCJC</v>
          </cell>
          <cell r="AF677" t="str">
            <v>XTDSC</v>
          </cell>
          <cell r="AG677" t="str">
            <v>XTDSC - Air</v>
          </cell>
          <cell r="AH677" t="str">
            <v>XTDSC - Sea</v>
          </cell>
        </row>
        <row r="678">
          <cell r="B678" t="str">
            <v>XTDSC</v>
          </cell>
          <cell r="AF678" t="str">
            <v>XTEPG</v>
          </cell>
          <cell r="AG678" t="str">
            <v>XTEPG - Air</v>
          </cell>
          <cell r="AH678" t="str">
            <v>XTEPG - Sea</v>
          </cell>
        </row>
        <row r="679">
          <cell r="B679" t="str">
            <v>XTEPG</v>
          </cell>
          <cell r="AF679" t="str">
            <v>XTHAR</v>
          </cell>
          <cell r="AG679" t="str">
            <v>XTHAR - Air</v>
          </cell>
          <cell r="AH679" t="str">
            <v>XTHAR - Sea</v>
          </cell>
        </row>
        <row r="680">
          <cell r="B680" t="str">
            <v>XTHAR</v>
          </cell>
          <cell r="AF680" t="str">
            <v>XTHRY</v>
          </cell>
          <cell r="AG680" t="str">
            <v>XTHRY - Air</v>
          </cell>
          <cell r="AH680" t="str">
            <v>XTHRY - Sea</v>
          </cell>
        </row>
        <row r="681">
          <cell r="B681" t="str">
            <v>XTHRY</v>
          </cell>
          <cell r="C681" t="str">
            <v>SGN G5</v>
          </cell>
          <cell r="D681" t="str">
            <v>HPZ G1</v>
          </cell>
          <cell r="AF681" t="str">
            <v>XTOPC</v>
          </cell>
          <cell r="AG681" t="str">
            <v>XTOPC - Air</v>
          </cell>
          <cell r="AH681" t="str">
            <v>XTOPC - Sea</v>
          </cell>
        </row>
        <row r="682">
          <cell r="B682" t="str">
            <v>XTOPC</v>
          </cell>
          <cell r="C682" t="str">
            <v>SGN G5</v>
          </cell>
          <cell r="AF682" t="str">
            <v>XTRDU</v>
          </cell>
          <cell r="AG682" t="str">
            <v>XTRDU - Air</v>
          </cell>
          <cell r="AH682" t="str">
            <v>XTRDU - Sea</v>
          </cell>
        </row>
        <row r="683">
          <cell r="B683" t="str">
            <v>XTRDU</v>
          </cell>
          <cell r="C683" t="str">
            <v>SGN G5</v>
          </cell>
          <cell r="AF683" t="str">
            <v>XTSLK</v>
          </cell>
          <cell r="AG683" t="str">
            <v>XTSLK - Air</v>
          </cell>
          <cell r="AH683" t="str">
            <v>XTSLK - Sea</v>
          </cell>
        </row>
        <row r="684">
          <cell r="B684" t="str">
            <v>XTSLK</v>
          </cell>
          <cell r="AF684" t="str">
            <v>XTSUW</v>
          </cell>
          <cell r="AG684" t="str">
            <v>XTSUW - Air</v>
          </cell>
          <cell r="AH684" t="str">
            <v>XTSUW - Sea</v>
          </cell>
        </row>
        <row r="685">
          <cell r="B685" t="str">
            <v>XTSUW</v>
          </cell>
          <cell r="C685" t="str">
            <v>SGN G5</v>
          </cell>
          <cell r="AF685" t="str">
            <v>XTTFE</v>
          </cell>
          <cell r="AG685" t="str">
            <v>XTTFE - Air</v>
          </cell>
          <cell r="AH685" t="str">
            <v>XTTFE - Sea</v>
          </cell>
        </row>
        <row r="686">
          <cell r="B686" t="str">
            <v>XTTFE</v>
          </cell>
          <cell r="C686" t="str">
            <v>SGN G5</v>
          </cell>
          <cell r="AF686" t="str">
            <v>XUASP</v>
          </cell>
          <cell r="AG686" t="str">
            <v>XUASP - Air</v>
          </cell>
          <cell r="AH686" t="str">
            <v>XUASP - Sea</v>
          </cell>
        </row>
        <row r="687">
          <cell r="B687" t="str">
            <v>XUASP</v>
          </cell>
          <cell r="AF687" t="str">
            <v>XUHPT</v>
          </cell>
          <cell r="AG687" t="str">
            <v>XUHPT - Air</v>
          </cell>
          <cell r="AH687" t="str">
            <v>XUHPT - Sea</v>
          </cell>
        </row>
        <row r="688">
          <cell r="B688" t="str">
            <v>XUHPT</v>
          </cell>
          <cell r="C688" t="str">
            <v>SGN G5</v>
          </cell>
          <cell r="AF688" t="str">
            <v>XULIC</v>
          </cell>
          <cell r="AG688" t="str">
            <v>XULIC - Air</v>
          </cell>
          <cell r="AH688" t="str">
            <v>XULIC - Sea</v>
          </cell>
        </row>
        <row r="689">
          <cell r="B689" t="str">
            <v>XULIC</v>
          </cell>
          <cell r="AF689" t="str">
            <v>XUNICE</v>
          </cell>
          <cell r="AG689" t="str">
            <v>XUNICE - Air</v>
          </cell>
          <cell r="AH689" t="str">
            <v>XUNICE - Sea</v>
          </cell>
        </row>
        <row r="690">
          <cell r="B690" t="str">
            <v>XUNICE</v>
          </cell>
          <cell r="AF690" t="str">
            <v>XUNLP</v>
          </cell>
          <cell r="AG690" t="str">
            <v>XUNLP - Air</v>
          </cell>
          <cell r="AH690" t="str">
            <v>XUNLP - Sea</v>
          </cell>
        </row>
        <row r="691">
          <cell r="B691" t="str">
            <v>XUNLP</v>
          </cell>
          <cell r="AF691" t="str">
            <v>XVFBR</v>
          </cell>
          <cell r="AG691" t="str">
            <v>XVFBR - Air</v>
          </cell>
          <cell r="AH691" t="str">
            <v>XVFBR - Sea</v>
          </cell>
        </row>
        <row r="692">
          <cell r="B692" t="str">
            <v>XVFBR</v>
          </cell>
          <cell r="AF692" t="str">
            <v>XVHCA</v>
          </cell>
          <cell r="AG692" t="str">
            <v>XVHCA - Air</v>
          </cell>
          <cell r="AH692" t="str">
            <v>XVHCA - Sea</v>
          </cell>
        </row>
        <row r="693">
          <cell r="B693" t="str">
            <v>XVHCA</v>
          </cell>
          <cell r="C693" t="str">
            <v>SGN G5</v>
          </cell>
          <cell r="AF693" t="str">
            <v>XVJOG</v>
          </cell>
          <cell r="AG693" t="str">
            <v>XVJOG - Air</v>
          </cell>
          <cell r="AH693" t="str">
            <v>XVJOG - Sea</v>
          </cell>
        </row>
        <row r="694">
          <cell r="B694" t="str">
            <v>XVJOG</v>
          </cell>
          <cell r="AF694" t="str">
            <v>XVRTY</v>
          </cell>
          <cell r="AG694" t="str">
            <v>XVRTY - Air</v>
          </cell>
          <cell r="AH694" t="str">
            <v>XVRTY - Sea</v>
          </cell>
        </row>
        <row r="695">
          <cell r="B695" t="str">
            <v>XWETE</v>
          </cell>
          <cell r="C695" t="str">
            <v>SGN G5</v>
          </cell>
          <cell r="AF695" t="str">
            <v>XVSSA</v>
          </cell>
          <cell r="AG695" t="str">
            <v>XVSSA - Air</v>
          </cell>
          <cell r="AH695" t="str">
            <v>XVSSA - Sea</v>
          </cell>
        </row>
        <row r="696">
          <cell r="B696" t="str">
            <v>XWHPO</v>
          </cell>
          <cell r="C696" t="str">
            <v>SGN G5</v>
          </cell>
          <cell r="D696" t="str">
            <v>HPZ G2</v>
          </cell>
          <cell r="AF696" t="str">
            <v>XWASO</v>
          </cell>
          <cell r="AG696" t="str">
            <v>XWASO - Air</v>
          </cell>
          <cell r="AH696" t="str">
            <v>XWASO - Sea</v>
          </cell>
        </row>
        <row r="697">
          <cell r="B697" t="str">
            <v>XWMWG</v>
          </cell>
          <cell r="C697" t="str">
            <v>SGN G5</v>
          </cell>
          <cell r="AF697" t="str">
            <v>XWBRV</v>
          </cell>
          <cell r="AG697" t="str">
            <v>XWBRV - Air</v>
          </cell>
          <cell r="AH697" t="str">
            <v>XWBRV - Sea</v>
          </cell>
        </row>
        <row r="698">
          <cell r="B698" t="str">
            <v>XWSPO</v>
          </cell>
          <cell r="AF698" t="str">
            <v>XWETE</v>
          </cell>
          <cell r="AG698" t="str">
            <v>XWETE - Air</v>
          </cell>
          <cell r="AH698" t="str">
            <v>XWETE - Sea</v>
          </cell>
        </row>
        <row r="699">
          <cell r="B699" t="str">
            <v>XWTIT</v>
          </cell>
          <cell r="C699" t="str">
            <v>SGN G5</v>
          </cell>
          <cell r="D699" t="str">
            <v>HPZ G2</v>
          </cell>
          <cell r="AF699" t="str">
            <v>XWHPO</v>
          </cell>
          <cell r="AG699" t="str">
            <v>XWHPO - Air</v>
          </cell>
          <cell r="AH699" t="str">
            <v>XWHPO - Sea</v>
          </cell>
        </row>
        <row r="700">
          <cell r="B700" t="str">
            <v>ZASEA</v>
          </cell>
          <cell r="AF700" t="str">
            <v>XWKTD</v>
          </cell>
          <cell r="AG700" t="str">
            <v>XWKTD - Air</v>
          </cell>
          <cell r="AH700" t="str">
            <v>XWKTD - Sea</v>
          </cell>
        </row>
        <row r="701">
          <cell r="B701" t="str">
            <v>ZUMBA</v>
          </cell>
          <cell r="AF701" t="str">
            <v>XWMWG</v>
          </cell>
          <cell r="AG701" t="str">
            <v>XWMWG - Air</v>
          </cell>
          <cell r="AH701" t="str">
            <v>XWMWG - Sea</v>
          </cell>
        </row>
        <row r="702">
          <cell r="B702" t="str">
            <v>XGEHP</v>
          </cell>
          <cell r="D702" t="str">
            <v>HPZ G1</v>
          </cell>
          <cell r="AF702" t="str">
            <v>XWSPO</v>
          </cell>
          <cell r="AG702" t="str">
            <v>XWSPO - Air</v>
          </cell>
          <cell r="AH702" t="str">
            <v>XWSPO - Sea</v>
          </cell>
        </row>
        <row r="703">
          <cell r="B703" t="str">
            <v>CHEWY</v>
          </cell>
          <cell r="C703" t="str">
            <v>SGN G3</v>
          </cell>
          <cell r="AF703" t="str">
            <v>XWTIT</v>
          </cell>
          <cell r="AG703" t="str">
            <v>XWTIT - Air</v>
          </cell>
          <cell r="AH703" t="str">
            <v>XWTIT - Sea</v>
          </cell>
        </row>
        <row r="704">
          <cell r="B704" t="str">
            <v>FOOTES</v>
          </cell>
          <cell r="C704" t="str">
            <v>SGN G3</v>
          </cell>
          <cell r="AF704" t="str">
            <v>ZASEA</v>
          </cell>
          <cell r="AG704" t="str">
            <v>ZASEA - Air</v>
          </cell>
          <cell r="AH704" t="str">
            <v>ZASEA - Sea</v>
          </cell>
        </row>
        <row r="705">
          <cell r="B705" t="str">
            <v>NGBR</v>
          </cell>
          <cell r="C705" t="str">
            <v>SGN G5</v>
          </cell>
          <cell r="AF705" t="str">
            <v>ZUMBA</v>
          </cell>
          <cell r="AG705" t="str">
            <v>ZUMBA - Air</v>
          </cell>
          <cell r="AH705" t="str">
            <v>ZUMBA - Sea</v>
          </cell>
        </row>
        <row r="744">
          <cell r="B744" t="str">
            <v>EOF</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1C47-F97F-48C4-BDD2-A43044395C40}">
  <sheetPr codeName="Sheet1">
    <tabColor rgb="FFFF0000"/>
  </sheetPr>
  <dimension ref="A1:J35"/>
  <sheetViews>
    <sheetView showGridLines="0" tabSelected="1" topLeftCell="A17" zoomScaleNormal="100" workbookViewId="0">
      <selection activeCell="B32" sqref="B32:B33"/>
    </sheetView>
  </sheetViews>
  <sheetFormatPr defaultColWidth="9.140625" defaultRowHeight="15" x14ac:dyDescent="0.25"/>
  <cols>
    <col min="1" max="1" width="9.85546875" style="1" customWidth="1"/>
    <col min="2" max="2" width="9.140625" style="1" bestFit="1" customWidth="1"/>
    <col min="3" max="3" width="9.28515625" style="1" customWidth="1"/>
    <col min="4" max="5" width="8.42578125" style="1" bestFit="1" customWidth="1"/>
    <col min="6" max="6" width="8.5703125" style="1" bestFit="1" customWidth="1"/>
    <col min="7" max="8" width="8.42578125" style="1" bestFit="1" customWidth="1"/>
    <col min="9" max="9" width="11" style="1" bestFit="1" customWidth="1"/>
    <col min="10" max="10" width="9.85546875" style="1" bestFit="1" customWidth="1"/>
    <col min="11" max="16384" width="9.140625" style="1"/>
  </cols>
  <sheetData>
    <row r="1" spans="1:10" ht="21.75" thickBot="1" x14ac:dyDescent="0.4">
      <c r="A1" s="2"/>
      <c r="B1" s="2" t="s">
        <v>0</v>
      </c>
      <c r="C1" s="2"/>
      <c r="D1" s="1009">
        <f ca="1">TODAY()</f>
        <v>45148</v>
      </c>
      <c r="E1" s="1009"/>
      <c r="F1" s="1009"/>
      <c r="G1" s="1009"/>
      <c r="H1" s="1009"/>
      <c r="I1" s="3"/>
    </row>
    <row r="2" spans="1:10" ht="16.5" thickBot="1" x14ac:dyDescent="0.3">
      <c r="A2" s="1012" t="s">
        <v>1</v>
      </c>
      <c r="B2" s="1012" t="s">
        <v>2</v>
      </c>
      <c r="C2" s="1015" t="s">
        <v>3</v>
      </c>
      <c r="D2" s="1011" t="s">
        <v>4</v>
      </c>
      <c r="E2" s="1011"/>
      <c r="F2" s="1011"/>
      <c r="G2" s="1011"/>
      <c r="H2" s="1011"/>
      <c r="I2" s="1018"/>
      <c r="J2" s="1019" t="s">
        <v>5</v>
      </c>
    </row>
    <row r="3" spans="1:10" ht="16.5" thickBot="1" x14ac:dyDescent="0.3">
      <c r="A3" s="1013"/>
      <c r="B3" s="1013"/>
      <c r="C3" s="1016"/>
      <c r="D3" s="1010" t="s">
        <v>6</v>
      </c>
      <c r="E3" s="1011"/>
      <c r="F3" s="1022" t="s">
        <v>7</v>
      </c>
      <c r="G3" s="1011" t="s">
        <v>8</v>
      </c>
      <c r="H3" s="1011"/>
      <c r="I3" s="1024" t="s">
        <v>9</v>
      </c>
      <c r="J3" s="1020"/>
    </row>
    <row r="4" spans="1:10" ht="16.5" thickBot="1" x14ac:dyDescent="0.3">
      <c r="A4" s="1014"/>
      <c r="B4" s="1014"/>
      <c r="C4" s="1017"/>
      <c r="D4" s="28" t="s">
        <v>10</v>
      </c>
      <c r="E4" s="28" t="s">
        <v>11</v>
      </c>
      <c r="F4" s="1023"/>
      <c r="G4" s="28" t="s">
        <v>10</v>
      </c>
      <c r="H4" s="28" t="s">
        <v>11</v>
      </c>
      <c r="I4" s="1025"/>
      <c r="J4" s="1021"/>
    </row>
    <row r="5" spans="1:10" ht="15.75" x14ac:dyDescent="0.25">
      <c r="A5" s="991" t="str" cm="1">
        <f t="array" ref="A5">INDEX([1]!DATA_CL_MASTERCODE,MATCH(B5,[1]!DATA_CL_CUSTOMERCODE,0))</f>
        <v>RIDD</v>
      </c>
      <c r="B5" s="988" t="s">
        <v>12</v>
      </c>
      <c r="C5" s="991">
        <f>[2]Booking_SGN!$C$3</f>
        <v>31</v>
      </c>
      <c r="D5" s="996">
        <f>ALLM!R80</f>
        <v>0</v>
      </c>
      <c r="E5" s="997">
        <f>ALLM!M80</f>
        <v>4.149100098619329E-3</v>
      </c>
      <c r="F5" s="997">
        <f t="shared" ref="F5:F33" si="0">D5+E5</f>
        <v>4.149100098619329E-3</v>
      </c>
      <c r="G5" s="997">
        <f>ALLM!R129</f>
        <v>0</v>
      </c>
      <c r="H5" s="997">
        <f>ALLM!M129</f>
        <v>0</v>
      </c>
      <c r="I5" s="997">
        <f t="shared" ref="I5:I31" si="1">G5+H5</f>
        <v>0</v>
      </c>
      <c r="J5" s="998">
        <f t="shared" ref="J5:J31" si="2">F5+I5</f>
        <v>4.149100098619329E-3</v>
      </c>
    </row>
    <row r="6" spans="1:10" ht="15.75" x14ac:dyDescent="0.25">
      <c r="A6" s="992" t="str" cm="1">
        <f t="array" ref="A6">INDEX([1]!DATA_CL_MASTERCODE,MATCH(B6,[1]!DATA_CL_CUSTOMERCODE,0))</f>
        <v>BOSE</v>
      </c>
      <c r="B6" s="989" t="s">
        <v>13</v>
      </c>
      <c r="C6" s="992">
        <f>[2]Booking_SGN!$C$3</f>
        <v>31</v>
      </c>
      <c r="D6" s="999">
        <f>BOSE!R81</f>
        <v>0</v>
      </c>
      <c r="E6" s="24">
        <f>BOSE!M81</f>
        <v>7.9282793209876537E-2</v>
      </c>
      <c r="F6" s="27">
        <f t="shared" si="0"/>
        <v>7.9282793209876537E-2</v>
      </c>
      <c r="G6" s="24">
        <f>BOSE!R135</f>
        <v>0</v>
      </c>
      <c r="H6" s="24">
        <f>BOSE!M135</f>
        <v>1.5047222222222222E-2</v>
      </c>
      <c r="I6" s="27">
        <f t="shared" si="1"/>
        <v>1.5047222222222222E-2</v>
      </c>
      <c r="J6" s="25">
        <f t="shared" si="2"/>
        <v>9.4330015432098763E-2</v>
      </c>
    </row>
    <row r="7" spans="1:10" ht="15.75" x14ac:dyDescent="0.25">
      <c r="A7" s="992" t="str" cm="1">
        <f t="array" ref="A7">INDEX([1]!DATA_CL_MASTERCODE,MATCH(B7,[1]!DATA_CL_CUSTOMERCODE,0))</f>
        <v>TOMEU</v>
      </c>
      <c r="B7" s="989" t="s">
        <v>14</v>
      </c>
      <c r="C7" s="992">
        <f>[2]Booking_SGN!$C$3</f>
        <v>31</v>
      </c>
      <c r="D7" s="999">
        <f>CKACEU!$R$97</f>
        <v>0</v>
      </c>
      <c r="E7" s="24">
        <f>CKACEU!$M$97</f>
        <v>0</v>
      </c>
      <c r="F7" s="27">
        <f t="shared" si="0"/>
        <v>0</v>
      </c>
      <c r="G7" s="24">
        <f>CKACEU!$R$148</f>
        <v>0</v>
      </c>
      <c r="H7" s="24">
        <f>CKACEU!$M$148</f>
        <v>0</v>
      </c>
      <c r="I7" s="27">
        <f t="shared" si="1"/>
        <v>0</v>
      </c>
      <c r="J7" s="25">
        <f t="shared" si="2"/>
        <v>0</v>
      </c>
    </row>
    <row r="8" spans="1:10" ht="15.75" x14ac:dyDescent="0.25">
      <c r="A8" s="992" t="str" cm="1">
        <f t="array" ref="A8">INDEX([1]!DATA_CL_MASTERCODE,MATCH(B8,[1]!DATA_CL_CUSTOMERCODE,0))</f>
        <v>TOMEU</v>
      </c>
      <c r="B8" s="989" t="s">
        <v>15</v>
      </c>
      <c r="C8" s="992">
        <f>[2]Booking_SGN!$C$3</f>
        <v>31</v>
      </c>
      <c r="D8" s="999">
        <f>CKFWEU!$R$97</f>
        <v>0</v>
      </c>
      <c r="E8" s="24">
        <f>CKFWEU!$M$97</f>
        <v>0</v>
      </c>
      <c r="F8" s="27">
        <f t="shared" si="0"/>
        <v>0</v>
      </c>
      <c r="G8" s="24">
        <f>CKFWEU!$R$148</f>
        <v>0</v>
      </c>
      <c r="H8" s="24">
        <f>CKFWEU!$M$148</f>
        <v>0</v>
      </c>
      <c r="I8" s="27">
        <f t="shared" si="1"/>
        <v>0</v>
      </c>
      <c r="J8" s="25">
        <f t="shared" si="2"/>
        <v>0</v>
      </c>
    </row>
    <row r="9" spans="1:10" ht="15.75" x14ac:dyDescent="0.25">
      <c r="A9" s="992" t="str" cm="1">
        <f t="array" ref="A9">INDEX([1]!DATA_CL_MASTERCODE,MATCH(B9,[1]!DATA_CL_CUSTOMERCODE,0))</f>
        <v>TOMEU</v>
      </c>
      <c r="B9" s="989" t="s">
        <v>16</v>
      </c>
      <c r="C9" s="992">
        <f>[2]Booking_SGN!$C$3</f>
        <v>31</v>
      </c>
      <c r="D9" s="999">
        <f>CKJEEU!$R$97</f>
        <v>0</v>
      </c>
      <c r="E9" s="24">
        <f>CKJEEU!$M$97</f>
        <v>0</v>
      </c>
      <c r="F9" s="27">
        <f t="shared" si="0"/>
        <v>0</v>
      </c>
      <c r="G9" s="24">
        <f>CKJEEU!$R$148</f>
        <v>0</v>
      </c>
      <c r="H9" s="24">
        <f>CKJEEU!$M$148</f>
        <v>0</v>
      </c>
      <c r="I9" s="27">
        <f t="shared" si="1"/>
        <v>0</v>
      </c>
      <c r="J9" s="25">
        <f t="shared" si="2"/>
        <v>0</v>
      </c>
    </row>
    <row r="10" spans="1:10" ht="15.75" x14ac:dyDescent="0.25">
      <c r="A10" s="992" t="str" cm="1">
        <f t="array" ref="A10">INDEX([1]!DATA_CL_MASTERCODE,MATCH(B10,[1]!DATA_CL_CUSTOMERCODE,0))</f>
        <v>TOMEU</v>
      </c>
      <c r="B10" s="989" t="s">
        <v>17</v>
      </c>
      <c r="C10" s="992">
        <f>[2]Booking_SGN!$C$3</f>
        <v>31</v>
      </c>
      <c r="D10" s="999">
        <f>CKMSEU!$R$97</f>
        <v>0</v>
      </c>
      <c r="E10" s="24">
        <f>CKMSEU!$M$97</f>
        <v>0</v>
      </c>
      <c r="F10" s="27">
        <f t="shared" si="0"/>
        <v>0</v>
      </c>
      <c r="G10" s="24">
        <f>CKMSEU!$R$148</f>
        <v>0</v>
      </c>
      <c r="H10" s="24">
        <f>CKMSEU!$M$148</f>
        <v>0</v>
      </c>
      <c r="I10" s="27">
        <f t="shared" si="1"/>
        <v>0</v>
      </c>
      <c r="J10" s="25">
        <f t="shared" si="2"/>
        <v>0</v>
      </c>
    </row>
    <row r="11" spans="1:10" ht="15.75" x14ac:dyDescent="0.25">
      <c r="A11" s="992" t="str" cm="1">
        <f t="array" ref="A11">INDEX([1]!DATA_CL_MASTERCODE,MATCH(B11,[1]!DATA_CL_CUSTOMERCODE,0))</f>
        <v>TOMEU</v>
      </c>
      <c r="B11" s="989" t="s">
        <v>18</v>
      </c>
      <c r="C11" s="992">
        <f>[2]Booking_SGN!$C$3</f>
        <v>31</v>
      </c>
      <c r="D11" s="999">
        <f>CKPFEU!$R$97</f>
        <v>0</v>
      </c>
      <c r="E11" s="24">
        <f>CKPFEU!$M$97</f>
        <v>0</v>
      </c>
      <c r="F11" s="27">
        <f t="shared" si="0"/>
        <v>0</v>
      </c>
      <c r="G11" s="24">
        <f>CKPFEU!$R$148</f>
        <v>0</v>
      </c>
      <c r="H11" s="24">
        <f>CKPFEU!$M$148</f>
        <v>0</v>
      </c>
      <c r="I11" s="27">
        <f t="shared" si="1"/>
        <v>0</v>
      </c>
      <c r="J11" s="25">
        <f t="shared" si="2"/>
        <v>0</v>
      </c>
    </row>
    <row r="12" spans="1:10" ht="15.75" x14ac:dyDescent="0.25">
      <c r="A12" s="992" t="str" cm="1">
        <f t="array" ref="A12">INDEX([1]!DATA_CL_MASTERCODE,MATCH(B12,[1]!DATA_CL_CUSTOMERCODE,0))</f>
        <v>TOMEU</v>
      </c>
      <c r="B12" s="989" t="s">
        <v>19</v>
      </c>
      <c r="C12" s="992">
        <f>[2]Booking_SGN!$C$3</f>
        <v>31</v>
      </c>
      <c r="D12" s="999">
        <f>CKRTEU!$R$97</f>
        <v>0</v>
      </c>
      <c r="E12" s="24">
        <f>CKRTEU!$M$97</f>
        <v>0</v>
      </c>
      <c r="F12" s="27">
        <f t="shared" si="0"/>
        <v>0</v>
      </c>
      <c r="G12" s="24">
        <f>CKRTEU!$R$148</f>
        <v>0</v>
      </c>
      <c r="H12" s="24">
        <f>CKRTEU!$M$148</f>
        <v>0</v>
      </c>
      <c r="I12" s="27">
        <f t="shared" si="1"/>
        <v>0</v>
      </c>
      <c r="J12" s="25">
        <f t="shared" si="2"/>
        <v>0</v>
      </c>
    </row>
    <row r="13" spans="1:10" ht="15.75" x14ac:dyDescent="0.25">
      <c r="A13" s="992" t="str" cm="1">
        <f t="array" ref="A13">INDEX([1]!DATA_CL_MASTERCODE,MATCH(B13,[1]!DATA_CL_CUSTOMERCODE,0))</f>
        <v>TOMEU</v>
      </c>
      <c r="B13" s="989" t="s">
        <v>20</v>
      </c>
      <c r="C13" s="992">
        <f>[2]Booking_SGN!$C$3</f>
        <v>31</v>
      </c>
      <c r="D13" s="999">
        <f>CKSWEU!$R$97</f>
        <v>0</v>
      </c>
      <c r="E13" s="24">
        <f>CKSWEU!$M$97</f>
        <v>0</v>
      </c>
      <c r="F13" s="27">
        <f t="shared" si="0"/>
        <v>0</v>
      </c>
      <c r="G13" s="24">
        <f>CKSWEU!$R$148</f>
        <v>0</v>
      </c>
      <c r="H13" s="24">
        <f>CKSWEU!$M$148</f>
        <v>0</v>
      </c>
      <c r="I13" s="27">
        <f t="shared" si="1"/>
        <v>0</v>
      </c>
      <c r="J13" s="25">
        <f t="shared" si="2"/>
        <v>0</v>
      </c>
    </row>
    <row r="14" spans="1:10" ht="15.75" x14ac:dyDescent="0.25">
      <c r="A14" s="992" t="str" cm="1">
        <f t="array" ref="A14">INDEX([1]!DATA_CL_MASTERCODE,MATCH(B14,[1]!DATA_CL_CUSTOMERCODE,0))</f>
        <v>DICKS</v>
      </c>
      <c r="B14" s="989" t="s">
        <v>21</v>
      </c>
      <c r="C14" s="992">
        <f>[2]Booking_SGN!$C$3</f>
        <v>31</v>
      </c>
      <c r="D14" s="999">
        <f>DICKS!R87</f>
        <v>0</v>
      </c>
      <c r="E14" s="24">
        <f>DICKS!M87</f>
        <v>0</v>
      </c>
      <c r="F14" s="27">
        <f t="shared" si="0"/>
        <v>0</v>
      </c>
      <c r="G14" s="24">
        <f>DICKS!R144</f>
        <v>0</v>
      </c>
      <c r="H14" s="24">
        <f>DICKS!M144</f>
        <v>0</v>
      </c>
      <c r="I14" s="27">
        <f t="shared" si="1"/>
        <v>0</v>
      </c>
      <c r="J14" s="25">
        <f t="shared" si="2"/>
        <v>0</v>
      </c>
    </row>
    <row r="15" spans="1:10" ht="15.75" x14ac:dyDescent="0.25">
      <c r="A15" s="992" t="str" cm="1">
        <f t="array" ref="A15">INDEX([1]!DATA_CL_MASTERCODE,MATCH(B15,[1]!DATA_CL_CUSTOMERCODE,0))</f>
        <v>ELDOR</v>
      </c>
      <c r="B15" s="989" t="s">
        <v>22</v>
      </c>
      <c r="C15" s="992">
        <f>[2]Booking_SGN!$C$3</f>
        <v>31</v>
      </c>
      <c r="D15" s="999">
        <f>ELDOR!R87</f>
        <v>0</v>
      </c>
      <c r="E15" s="24">
        <f>ELDOR!M87</f>
        <v>0.15812654320987654</v>
      </c>
      <c r="F15" s="27">
        <f t="shared" si="0"/>
        <v>0.15812654320987654</v>
      </c>
      <c r="G15" s="24">
        <f>ELDOR!R141</f>
        <v>0</v>
      </c>
      <c r="H15" s="24">
        <f>ELDOR!M141</f>
        <v>2.0619444444444447E-2</v>
      </c>
      <c r="I15" s="27">
        <f t="shared" si="1"/>
        <v>2.0619444444444447E-2</v>
      </c>
      <c r="J15" s="25">
        <f t="shared" si="2"/>
        <v>0.17874598765432098</v>
      </c>
    </row>
    <row r="16" spans="1:10" ht="15.75" x14ac:dyDescent="0.25">
      <c r="A16" s="992" t="str" cm="1">
        <f t="array" ref="A16">INDEX([1]!DATA_CL_MASTERCODE,MATCH(B16,[1]!DATA_CL_CUSTOMERCODE,0))</f>
        <v>GAP</v>
      </c>
      <c r="B16" s="989" t="s">
        <v>23</v>
      </c>
      <c r="C16" s="992">
        <f>[2]Booking_SGN!$C$3</f>
        <v>31</v>
      </c>
      <c r="D16" s="999">
        <f>GAP!R101</f>
        <v>0</v>
      </c>
      <c r="E16" s="24">
        <f>GAP!M101</f>
        <v>0.79754334201388899</v>
      </c>
      <c r="F16" s="27">
        <f t="shared" si="0"/>
        <v>0.79754334201388899</v>
      </c>
      <c r="G16" s="24">
        <f>GAP!R176</f>
        <v>0</v>
      </c>
      <c r="H16" s="24">
        <f>GAP!M176</f>
        <v>1.1069750833333329</v>
      </c>
      <c r="I16" s="27">
        <f t="shared" si="1"/>
        <v>1.1069750833333329</v>
      </c>
      <c r="J16" s="25">
        <f t="shared" si="2"/>
        <v>1.9045184253472218</v>
      </c>
    </row>
    <row r="17" spans="1:10" ht="15.75" x14ac:dyDescent="0.25">
      <c r="A17" s="992" t="str" cm="1">
        <f t="array" ref="A17">INDEX([1]!DATA_CL_MASTERCODE,MATCH(B17,[1]!DATA_CL_CUSTOMERCODE,0))</f>
        <v>VFC</v>
      </c>
      <c r="B17" s="989" t="s">
        <v>24</v>
      </c>
      <c r="C17" s="992">
        <f>[2]Booking_SGN!$C$3</f>
        <v>31</v>
      </c>
      <c r="D17" s="999">
        <f>IMAGE!R86</f>
        <v>0</v>
      </c>
      <c r="E17" s="24">
        <f>IMAGE!M86</f>
        <v>0</v>
      </c>
      <c r="F17" s="27">
        <f t="shared" si="0"/>
        <v>0</v>
      </c>
      <c r="G17" s="24">
        <f>IMAGE!R138</f>
        <v>0</v>
      </c>
      <c r="H17" s="24">
        <f>IMAGE!M138</f>
        <v>0</v>
      </c>
      <c r="I17" s="27">
        <f t="shared" si="1"/>
        <v>0</v>
      </c>
      <c r="J17" s="25">
        <f t="shared" si="2"/>
        <v>0</v>
      </c>
    </row>
    <row r="18" spans="1:10" ht="15.75" x14ac:dyDescent="0.25">
      <c r="A18" s="992" t="str" cm="1">
        <f t="array" ref="A18">INDEX([1]!DATA_CL_MASTERCODE,MATCH(B18,[1]!DATA_CL_CUSTOMERCODE,0))</f>
        <v>ITGM</v>
      </c>
      <c r="B18" s="989" t="s">
        <v>25</v>
      </c>
      <c r="C18" s="992">
        <f>[2]Booking_SGN!$C$3</f>
        <v>31</v>
      </c>
      <c r="D18" s="999">
        <f>ITGM!R76</f>
        <v>0</v>
      </c>
      <c r="E18" s="24">
        <f>ITGM!M76</f>
        <v>0</v>
      </c>
      <c r="F18" s="27">
        <f t="shared" si="0"/>
        <v>0</v>
      </c>
      <c r="G18" s="24">
        <f>ITGM!R136</f>
        <v>0</v>
      </c>
      <c r="H18" s="24">
        <f>ITGM!M136</f>
        <v>2.7569444444444445E-2</v>
      </c>
      <c r="I18" s="27">
        <f t="shared" si="1"/>
        <v>2.7569444444444445E-2</v>
      </c>
      <c r="J18" s="25">
        <f t="shared" si="2"/>
        <v>2.7569444444444445E-2</v>
      </c>
    </row>
    <row r="19" spans="1:10" ht="15.75" x14ac:dyDescent="0.25">
      <c r="A19" s="992" t="str" cm="1">
        <f t="array" ref="A19">INDEX([1]!DATA_CL_MASTERCODE,MATCH(B19,[1]!DATA_CL_CUSTOMERCODE,0))</f>
        <v>OBI</v>
      </c>
      <c r="B19" s="989" t="s">
        <v>26</v>
      </c>
      <c r="C19" s="992">
        <f>[2]Booking_SGN!$C$3</f>
        <v>31</v>
      </c>
      <c r="D19" s="999">
        <f>OBIITA!R78</f>
        <v>0</v>
      </c>
      <c r="E19" s="24">
        <f>OBIITA!M78</f>
        <v>0</v>
      </c>
      <c r="F19" s="27">
        <f t="shared" si="0"/>
        <v>0</v>
      </c>
      <c r="G19" s="24">
        <f>OBIITA!R142</f>
        <v>0</v>
      </c>
      <c r="H19" s="24">
        <f>OBIITA!M142</f>
        <v>0</v>
      </c>
      <c r="I19" s="27">
        <f t="shared" si="1"/>
        <v>0</v>
      </c>
      <c r="J19" s="25">
        <f t="shared" si="2"/>
        <v>0</v>
      </c>
    </row>
    <row r="20" spans="1:10" ht="15.75" x14ac:dyDescent="0.25">
      <c r="A20" s="992" t="str" cm="1">
        <f t="array" ref="A20">INDEX([1]!DATA_CL_MASTERCODE,MATCH(B20,[1]!DATA_CL_CUSTOMERCODE,0))</f>
        <v>OBI</v>
      </c>
      <c r="B20" s="989" t="s">
        <v>27</v>
      </c>
      <c r="C20" s="992">
        <f>[2]Booking_SGN!$C$3</f>
        <v>31</v>
      </c>
      <c r="D20" s="999">
        <f>OBIPOL!R78</f>
        <v>0</v>
      </c>
      <c r="E20" s="24">
        <f>OBIPOL!M78</f>
        <v>0</v>
      </c>
      <c r="F20" s="27">
        <f t="shared" si="0"/>
        <v>0</v>
      </c>
      <c r="G20" s="24">
        <f>OBIPOL!R142</f>
        <v>0</v>
      </c>
      <c r="H20" s="24">
        <f>OBIPOL!M142</f>
        <v>0</v>
      </c>
      <c r="I20" s="27">
        <f t="shared" si="1"/>
        <v>0</v>
      </c>
      <c r="J20" s="25">
        <f t="shared" si="2"/>
        <v>0</v>
      </c>
    </row>
    <row r="21" spans="1:10" ht="15.75" x14ac:dyDescent="0.25">
      <c r="A21" s="992" t="str" cm="1">
        <f t="array" ref="A21">INDEX([1]!DATA_CL_MASTERCODE,MATCH(B21,[1]!DATA_CL_CUSTOMERCODE,0))</f>
        <v>VFC</v>
      </c>
      <c r="B21" s="989" t="s">
        <v>28</v>
      </c>
      <c r="C21" s="992">
        <f>[2]Booking_SGN!$C$3</f>
        <v>31</v>
      </c>
      <c r="D21" s="999">
        <f>OUTDOR!R86</f>
        <v>0</v>
      </c>
      <c r="E21" s="24">
        <f>OUTDOR!M86</f>
        <v>0.93777070987654321</v>
      </c>
      <c r="F21" s="27">
        <f t="shared" si="0"/>
        <v>0.93777070987654321</v>
      </c>
      <c r="G21" s="24">
        <f>OUTDOR!R144</f>
        <v>0</v>
      </c>
      <c r="H21" s="24">
        <f>OUTDOR!M144</f>
        <v>0.25802418209876538</v>
      </c>
      <c r="I21" s="27">
        <f t="shared" si="1"/>
        <v>0.25802418209876538</v>
      </c>
      <c r="J21" s="25">
        <f t="shared" si="2"/>
        <v>1.1957948919753085</v>
      </c>
    </row>
    <row r="22" spans="1:10" ht="15.75" x14ac:dyDescent="0.25">
      <c r="A22" s="992" t="str" cm="1">
        <f t="array" ref="A22">INDEX([1]!DATA_CL_MASTERCODE,MATCH(B22,[1]!DATA_CL_CUSTOMERCODE,0))</f>
        <v>PACSUN</v>
      </c>
      <c r="B22" s="989" t="s">
        <v>29</v>
      </c>
      <c r="C22" s="992">
        <f>[2]Booking_SGN!$C$3</f>
        <v>31</v>
      </c>
      <c r="D22" s="999">
        <f>PACSUN!R87</f>
        <v>0</v>
      </c>
      <c r="E22" s="24">
        <f>PACSUN!M87</f>
        <v>0</v>
      </c>
      <c r="F22" s="27">
        <f t="shared" si="0"/>
        <v>0</v>
      </c>
      <c r="G22" s="24">
        <f>PACSUN!R141</f>
        <v>0</v>
      </c>
      <c r="H22" s="24">
        <f>PACSUN!M141</f>
        <v>0</v>
      </c>
      <c r="I22" s="27">
        <f t="shared" si="1"/>
        <v>0</v>
      </c>
      <c r="J22" s="25">
        <f t="shared" si="2"/>
        <v>0</v>
      </c>
    </row>
    <row r="23" spans="1:10" ht="15.75" x14ac:dyDescent="0.25">
      <c r="A23" s="992" t="str" cm="1">
        <f t="array" ref="A23">INDEX([1]!DATA_CL_MASTERCODE,MATCH(B23,[1]!DATA_CL_CUSTOMERCODE,0))</f>
        <v>RIP</v>
      </c>
      <c r="B23" s="990" t="s">
        <v>30</v>
      </c>
      <c r="C23" s="992">
        <f>[2]Booking_SGN!$C$3</f>
        <v>31</v>
      </c>
      <c r="D23" s="1000">
        <f>RIPC!R76</f>
        <v>0</v>
      </c>
      <c r="E23" s="914">
        <f>RIPC!M76</f>
        <v>0</v>
      </c>
      <c r="F23" s="27">
        <f t="shared" si="0"/>
        <v>0</v>
      </c>
      <c r="G23" s="914">
        <f>RIPC!R126</f>
        <v>0</v>
      </c>
      <c r="H23" s="914">
        <f>RIPC!M126</f>
        <v>0</v>
      </c>
      <c r="I23" s="27">
        <f t="shared" si="1"/>
        <v>0</v>
      </c>
      <c r="J23" s="25">
        <f t="shared" si="2"/>
        <v>0</v>
      </c>
    </row>
    <row r="24" spans="1:10" ht="15.75" x14ac:dyDescent="0.25">
      <c r="A24" s="992" t="str" cm="1">
        <f t="array" ref="A24">INDEX([1]!DATA_CL_MASTERCODE,MATCH(B24,[1]!DATA_CL_CUSTOMERCODE,0))</f>
        <v>RIP</v>
      </c>
      <c r="B24" s="990" t="s">
        <v>31</v>
      </c>
      <c r="C24" s="992">
        <f>[2]Booking_SGN!$C$3</f>
        <v>31</v>
      </c>
      <c r="D24" s="1000">
        <f>RIPP!R76</f>
        <v>0</v>
      </c>
      <c r="E24" s="914">
        <f>RIPP!M76</f>
        <v>0</v>
      </c>
      <c r="F24" s="27">
        <f t="shared" si="0"/>
        <v>0</v>
      </c>
      <c r="G24" s="914">
        <f>RIPP!R123</f>
        <v>0</v>
      </c>
      <c r="H24" s="914">
        <f>RIPP!M123</f>
        <v>0</v>
      </c>
      <c r="I24" s="27">
        <f t="shared" si="1"/>
        <v>0</v>
      </c>
      <c r="J24" s="25">
        <f t="shared" si="2"/>
        <v>0</v>
      </c>
    </row>
    <row r="25" spans="1:10" ht="15.75" x14ac:dyDescent="0.25">
      <c r="A25" s="992" t="str" cm="1">
        <f t="array" ref="A25">INDEX([1]!DATA_CL_MASTERCODE,MATCH(B25,[1]!DATA_CL_CUSTOMERCODE,0))</f>
        <v>SPENCR</v>
      </c>
      <c r="B25" s="990" t="s">
        <v>32</v>
      </c>
      <c r="C25" s="992">
        <f>[2]Booking_SGN!$C$3</f>
        <v>31</v>
      </c>
      <c r="D25" s="1000">
        <f>SPENCR!R87</f>
        <v>0</v>
      </c>
      <c r="E25" s="914">
        <f>SPENCR!M87</f>
        <v>0</v>
      </c>
      <c r="F25" s="27">
        <f t="shared" si="0"/>
        <v>0</v>
      </c>
      <c r="G25" s="914">
        <f>SPENCR!R125</f>
        <v>0</v>
      </c>
      <c r="H25" s="914">
        <f>SPENCR!M125</f>
        <v>0</v>
      </c>
      <c r="I25" s="27">
        <f t="shared" si="1"/>
        <v>0</v>
      </c>
      <c r="J25" s="25">
        <f t="shared" si="2"/>
        <v>0</v>
      </c>
    </row>
    <row r="26" spans="1:10" ht="15.75" x14ac:dyDescent="0.25">
      <c r="A26" s="992" t="str" cm="1">
        <f t="array" ref="A26">INDEX([1]!DATA_CL_MASTERCODE,MATCH(B26,[1]!DATA_CL_CUSTOMERCODE,0))</f>
        <v>TOMEU</v>
      </c>
      <c r="B26" s="990" t="s">
        <v>33</v>
      </c>
      <c r="C26" s="992">
        <f>[2]Booking_SGN!$C$3</f>
        <v>31</v>
      </c>
      <c r="D26" s="1000">
        <f>TOMBOD!R97</f>
        <v>0</v>
      </c>
      <c r="E26" s="914">
        <f>TOMBOD!M97</f>
        <v>0</v>
      </c>
      <c r="F26" s="27">
        <f t="shared" si="0"/>
        <v>0</v>
      </c>
      <c r="G26" s="914">
        <f>TOMBOD!R148</f>
        <v>0</v>
      </c>
      <c r="H26" s="914">
        <f>TOMBOD!M148</f>
        <v>0</v>
      </c>
      <c r="I26" s="27">
        <f t="shared" si="1"/>
        <v>0</v>
      </c>
      <c r="J26" s="25">
        <f t="shared" si="2"/>
        <v>0</v>
      </c>
    </row>
    <row r="27" spans="1:10" ht="15.75" x14ac:dyDescent="0.25">
      <c r="A27" s="992" t="str" cm="1">
        <f t="array" ref="A27">INDEX([1]!DATA_CL_MASTERCODE,MATCH(B27,[1]!DATA_CL_CUSTOMERCODE,0))</f>
        <v>TOMEU</v>
      </c>
      <c r="B27" s="990" t="s">
        <v>34</v>
      </c>
      <c r="C27" s="992">
        <f>[2]Booking_SGN!$C$3</f>
        <v>31</v>
      </c>
      <c r="D27" s="1000">
        <f>TOMFTW!R97</f>
        <v>0</v>
      </c>
      <c r="E27" s="914">
        <f>TOMFTW!M97</f>
        <v>7.9608333333333323E-2</v>
      </c>
      <c r="F27" s="27">
        <f t="shared" si="0"/>
        <v>7.9608333333333323E-2</v>
      </c>
      <c r="G27" s="914">
        <f>TOMFTW!R148</f>
        <v>0</v>
      </c>
      <c r="H27" s="914">
        <f>TOMFTW!M148</f>
        <v>7.2520486111111102E-2</v>
      </c>
      <c r="I27" s="27">
        <f t="shared" si="1"/>
        <v>7.2520486111111102E-2</v>
      </c>
      <c r="J27" s="25">
        <f t="shared" si="2"/>
        <v>0.15212881944444442</v>
      </c>
    </row>
    <row r="28" spans="1:10" ht="15.75" x14ac:dyDescent="0.25">
      <c r="A28" s="992" t="str" cm="1">
        <f t="array" ref="A28">INDEX([1]!DATA_CL_MASTERCODE,MATCH(B28,[1]!DATA_CL_CUSTOMERCODE,0))</f>
        <v>TOMEU</v>
      </c>
      <c r="B28" s="990" t="s">
        <v>35</v>
      </c>
      <c r="C28" s="992">
        <f>[2]Booking_SGN!$C$3</f>
        <v>31</v>
      </c>
      <c r="D28" s="1000">
        <f>TOMHAN!$R$97</f>
        <v>0</v>
      </c>
      <c r="E28" s="914">
        <f>TOMHAN!$M$97</f>
        <v>5.9541666666666666E-2</v>
      </c>
      <c r="F28" s="27">
        <f t="shared" si="0"/>
        <v>5.9541666666666666E-2</v>
      </c>
      <c r="G28" s="914">
        <f>TOMHAN!$R$148</f>
        <v>0</v>
      </c>
      <c r="H28" s="914">
        <f>TOMHAN!$M$148</f>
        <v>1.4236111111111111E-2</v>
      </c>
      <c r="I28" s="27">
        <f t="shared" si="1"/>
        <v>1.4236111111111111E-2</v>
      </c>
      <c r="J28" s="25">
        <f t="shared" si="2"/>
        <v>7.3777777777777775E-2</v>
      </c>
    </row>
    <row r="29" spans="1:10" ht="15.75" x14ac:dyDescent="0.25">
      <c r="A29" s="992" t="str" cm="1">
        <f t="array" ref="A29">INDEX([1]!DATA_CL_MASTERCODE,MATCH(B29,[1]!DATA_CL_CUSTOMERCODE,0))</f>
        <v>TOMEU</v>
      </c>
      <c r="B29" s="990" t="s">
        <v>36</v>
      </c>
      <c r="C29" s="992">
        <f>[2]Booking_SGN!$C$3</f>
        <v>31</v>
      </c>
      <c r="D29" s="1000">
        <f>TOMJEU!R97</f>
        <v>0</v>
      </c>
      <c r="E29" s="914">
        <f>TOMJEU!M97</f>
        <v>1.1854166666666666E-2</v>
      </c>
      <c r="F29" s="27">
        <f t="shared" si="0"/>
        <v>1.1854166666666666E-2</v>
      </c>
      <c r="G29" s="914">
        <f>TOMJEU!R148</f>
        <v>0</v>
      </c>
      <c r="H29" s="914">
        <f>TOMJEU!M148</f>
        <v>5.4774305555555557E-3</v>
      </c>
      <c r="I29" s="27">
        <f t="shared" si="1"/>
        <v>5.4774305555555557E-3</v>
      </c>
      <c r="J29" s="25">
        <f t="shared" si="2"/>
        <v>1.733159722222222E-2</v>
      </c>
    </row>
    <row r="30" spans="1:10" ht="15.75" x14ac:dyDescent="0.25">
      <c r="A30" s="992" t="str" cm="1">
        <f t="array" ref="A30">INDEX([1]!DATA_CL_MASTERCODE,MATCH(B30,[1]!DATA_CL_CUSTOMERCODE,0))</f>
        <v>TOMEU</v>
      </c>
      <c r="B30" s="990" t="s">
        <v>37</v>
      </c>
      <c r="C30" s="992">
        <f>[2]Booking_SGN!$C$3</f>
        <v>31</v>
      </c>
      <c r="D30" s="1000">
        <f>TOMRTL!$R$97</f>
        <v>0</v>
      </c>
      <c r="E30" s="914">
        <f>TOMRTL!$M$97</f>
        <v>1.6355324074074074E-2</v>
      </c>
      <c r="F30" s="27">
        <f t="shared" si="0"/>
        <v>1.6355324074074074E-2</v>
      </c>
      <c r="G30" s="914">
        <f>TOMRTL!$R$148</f>
        <v>0</v>
      </c>
      <c r="H30" s="914">
        <f>TOMRTL!$M$148</f>
        <v>3.8657407407407412E-3</v>
      </c>
      <c r="I30" s="27">
        <f t="shared" si="1"/>
        <v>3.8657407407407412E-3</v>
      </c>
      <c r="J30" s="25">
        <f t="shared" si="2"/>
        <v>2.0221064814814817E-2</v>
      </c>
    </row>
    <row r="31" spans="1:10" ht="15.75" x14ac:dyDescent="0.25">
      <c r="A31" s="993" t="str" cm="1">
        <f t="array" ref="A31">INDEX([1]!DATA_CL_MASTERCODE,MATCH(B31,[1]!DATA_CL_CUSTOMERCODE,0))</f>
        <v>TRU</v>
      </c>
      <c r="B31" s="990" t="s">
        <v>38</v>
      </c>
      <c r="C31" s="993">
        <f>[2]Booking_SGN!$C$3</f>
        <v>31</v>
      </c>
      <c r="D31" s="1000">
        <f>TRU!R87</f>
        <v>0</v>
      </c>
      <c r="E31" s="24">
        <f>TRU!M87</f>
        <v>0</v>
      </c>
      <c r="F31" s="24">
        <f t="shared" si="0"/>
        <v>0</v>
      </c>
      <c r="G31" s="24">
        <f>TRU!R129</f>
        <v>0</v>
      </c>
      <c r="H31" s="24">
        <f>TRU!M129</f>
        <v>0</v>
      </c>
      <c r="I31" s="24">
        <f t="shared" si="1"/>
        <v>0</v>
      </c>
      <c r="J31" s="987">
        <f t="shared" si="2"/>
        <v>0</v>
      </c>
    </row>
    <row r="32" spans="1:10" ht="15.75" x14ac:dyDescent="0.25">
      <c r="A32" s="993" t="str" cm="1">
        <f t="array" ref="A32">INDEX([1]!DATA_CL_MASTERCODE,MATCH(B32,[1]!DATA_CL_CUSTOMERCODE,0))</f>
        <v>OBI</v>
      </c>
      <c r="B32" s="989" t="s">
        <v>524</v>
      </c>
      <c r="C32" s="993">
        <f>[2]Booking_SGN!$C$3</f>
        <v>31</v>
      </c>
      <c r="D32" s="999">
        <f>EMLUX!R78</f>
        <v>0</v>
      </c>
      <c r="E32" s="24">
        <f>EMLUX!M78</f>
        <v>0</v>
      </c>
      <c r="F32" s="24">
        <f t="shared" si="0"/>
        <v>0</v>
      </c>
      <c r="G32" s="24">
        <f>EMLUX!R139</f>
        <v>0</v>
      </c>
      <c r="H32" s="24">
        <f>EMLUX!M139</f>
        <v>0</v>
      </c>
      <c r="I32" s="24">
        <f t="shared" ref="I32:I33" si="3">G32+H32</f>
        <v>0</v>
      </c>
      <c r="J32" s="987">
        <f t="shared" ref="J32:J33" si="4">F32+I32</f>
        <v>0</v>
      </c>
    </row>
    <row r="33" spans="1:10" ht="15.75" x14ac:dyDescent="0.25">
      <c r="A33" s="993" t="str" cm="1">
        <f t="array" ref="A33">INDEX([1]!DATA_CL_MASTERCODE,MATCH(B33,[1]!DATA_CL_CUSTOMERCODE,0))</f>
        <v>OBI</v>
      </c>
      <c r="B33" s="989" t="s">
        <v>548</v>
      </c>
      <c r="C33" s="993">
        <f>[2]Booking_SGN!$C$3</f>
        <v>31</v>
      </c>
      <c r="D33" s="999">
        <f>EUROM!R78</f>
        <v>0</v>
      </c>
      <c r="E33" s="24">
        <f>EUROM!M78</f>
        <v>0</v>
      </c>
      <c r="F33" s="24">
        <f t="shared" si="0"/>
        <v>0</v>
      </c>
      <c r="G33" s="24">
        <f>EUROM!R141</f>
        <v>0</v>
      </c>
      <c r="H33" s="24">
        <f>EUROM!M141</f>
        <v>0</v>
      </c>
      <c r="I33" s="24">
        <f t="shared" si="3"/>
        <v>0</v>
      </c>
      <c r="J33" s="987">
        <f t="shared" si="4"/>
        <v>0</v>
      </c>
    </row>
    <row r="34" spans="1:10" ht="15.75" x14ac:dyDescent="0.25">
      <c r="A34" s="994"/>
      <c r="B34" s="989"/>
      <c r="C34" s="994"/>
      <c r="D34" s="999"/>
      <c r="E34" s="24"/>
      <c r="F34" s="24"/>
      <c r="G34" s="24"/>
      <c r="H34" s="24"/>
      <c r="I34" s="24"/>
      <c r="J34" s="25"/>
    </row>
    <row r="35" spans="1:10" ht="16.5" thickBot="1" x14ac:dyDescent="0.3">
      <c r="A35" s="995"/>
      <c r="B35" s="989"/>
      <c r="C35" s="995"/>
      <c r="D35" s="1001"/>
      <c r="E35" s="26"/>
      <c r="F35" s="26"/>
      <c r="G35" s="26"/>
      <c r="H35" s="26"/>
      <c r="I35" s="26"/>
      <c r="J35" s="1002"/>
    </row>
  </sheetData>
  <sheetProtection algorithmName="SHA-512" hashValue="v7eDLo5Yt21P8xhRlwdYxtIgW9snF+cpmqJx8lm6io2suuvvIa8g94l7kYKguWHyaJMPW4lkvwCWItvQB6QYew==" saltValue="QSrRLzAOJLeXx0AYjNg9og==" spinCount="100000" sheet="1" objects="1" scenarios="1" insertRows="0" sort="0" autoFilter="0"/>
  <mergeCells count="10">
    <mergeCell ref="J2:J4"/>
    <mergeCell ref="F3:F4"/>
    <mergeCell ref="G3:H3"/>
    <mergeCell ref="I3:I4"/>
    <mergeCell ref="D1:H1"/>
    <mergeCell ref="D3:E3"/>
    <mergeCell ref="A2:A4"/>
    <mergeCell ref="B2:B4"/>
    <mergeCell ref="C2:C4"/>
    <mergeCell ref="D2:I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D51A7-84EA-4ABE-846A-B3F054112885}">
  <sheetPr codeName="Sheet4">
    <tabColor rgb="FF92D050"/>
  </sheetPr>
  <dimension ref="A1:U132"/>
  <sheetViews>
    <sheetView showGridLines="0" topLeftCell="A41" zoomScale="55" zoomScaleNormal="55" zoomScaleSheetLayoutView="55" workbookViewId="0">
      <selection activeCell="O59" sqref="O59"/>
    </sheetView>
  </sheetViews>
  <sheetFormatPr defaultColWidth="9.140625" defaultRowHeight="15" x14ac:dyDescent="0.25"/>
  <cols>
    <col min="1" max="1" width="15.5703125" style="185" customWidth="1"/>
    <col min="2" max="2" width="26.85546875" style="32" customWidth="1"/>
    <col min="3" max="3" width="16.28515625" style="32" customWidth="1"/>
    <col min="4" max="4" width="52.7109375" style="32" customWidth="1"/>
    <col min="5" max="5" width="25.140625" style="32" customWidth="1"/>
    <col min="6" max="6" width="11.5703125" style="32" customWidth="1"/>
    <col min="7" max="7" width="11.5703125" style="100" customWidth="1"/>
    <col min="8" max="8" width="33.42578125" style="168" customWidth="1"/>
    <col min="9" max="9" width="25.5703125" style="441" customWidth="1"/>
    <col min="10" max="10" width="25.42578125" style="109" customWidth="1"/>
    <col min="11" max="11" width="20.5703125" style="95" customWidth="1"/>
    <col min="12" max="12" width="34" style="95" customWidth="1"/>
    <col min="13" max="13" width="24.85546875" style="95" customWidth="1"/>
    <col min="14" max="14" width="18.85546875" style="441" customWidth="1"/>
    <col min="15" max="15" width="23.28515625" style="109" customWidth="1"/>
    <col min="16" max="16" width="22.7109375" style="95" customWidth="1"/>
    <col min="17" max="17" width="34" style="95" customWidth="1"/>
    <col min="18" max="19" width="24.85546875" style="95" customWidth="1"/>
    <col min="20" max="20" width="24.85546875" style="83" customWidth="1"/>
    <col min="21" max="16384" width="9.140625" style="83"/>
  </cols>
  <sheetData>
    <row r="1" spans="1:21" s="62" customFormat="1" ht="28.5" customHeight="1" x14ac:dyDescent="0.25">
      <c r="A1" s="61" t="s">
        <v>0</v>
      </c>
      <c r="B1" s="61">
        <f ca="1">TODAY()</f>
        <v>45148</v>
      </c>
      <c r="C1" s="86"/>
      <c r="D1" s="86"/>
      <c r="E1" s="86"/>
      <c r="F1" s="86"/>
      <c r="G1" s="87"/>
      <c r="H1" s="62" t="s">
        <v>39</v>
      </c>
      <c r="I1" s="88"/>
      <c r="J1" s="89"/>
      <c r="K1" s="90"/>
      <c r="L1" s="90"/>
      <c r="M1" s="90"/>
      <c r="N1" s="91"/>
      <c r="O1" s="90"/>
      <c r="P1" s="90"/>
      <c r="Q1" s="89"/>
      <c r="R1" s="89"/>
      <c r="S1" s="89"/>
    </row>
    <row r="2" spans="1:21" s="84" customFormat="1" ht="20.25" customHeight="1" x14ac:dyDescent="0.25">
      <c r="A2" s="92"/>
      <c r="B2" s="93"/>
      <c r="G2" s="93"/>
      <c r="I2" s="94"/>
      <c r="J2" s="95"/>
      <c r="K2" s="95"/>
      <c r="L2" s="95"/>
      <c r="M2" s="95"/>
      <c r="N2" s="94"/>
      <c r="O2" s="95"/>
      <c r="P2" s="95"/>
      <c r="Q2" s="95"/>
      <c r="R2" s="95"/>
      <c r="S2" s="95"/>
    </row>
    <row r="3" spans="1:21" s="84" customFormat="1" ht="21" customHeight="1" thickBot="1" x14ac:dyDescent="0.3">
      <c r="G3" s="93"/>
      <c r="I3" s="94"/>
      <c r="J3" s="95"/>
      <c r="K3" s="95"/>
      <c r="L3" s="95"/>
      <c r="M3" s="95"/>
      <c r="N3" s="94"/>
      <c r="O3" s="95"/>
      <c r="P3" s="95"/>
      <c r="Q3" s="95"/>
      <c r="R3" s="95"/>
      <c r="S3" s="95"/>
    </row>
    <row r="4" spans="1:21" s="84" customFormat="1" ht="19.5" customHeight="1" x14ac:dyDescent="0.25">
      <c r="A4" s="96" t="s">
        <v>40</v>
      </c>
      <c r="B4" s="63"/>
      <c r="C4" s="63" t="s">
        <v>41</v>
      </c>
      <c r="D4" s="63"/>
      <c r="E4" s="63" t="s">
        <v>42</v>
      </c>
      <c r="F4" s="97" t="s">
        <v>43</v>
      </c>
      <c r="G4" s="202"/>
      <c r="H4" s="274"/>
      <c r="I4" s="275"/>
      <c r="J4" s="95"/>
      <c r="K4" s="95"/>
      <c r="L4" s="95"/>
      <c r="M4" s="95"/>
      <c r="N4" s="94"/>
      <c r="O4" s="95"/>
      <c r="P4" s="95"/>
      <c r="Q4" s="95"/>
      <c r="R4" s="95"/>
      <c r="S4" s="95"/>
    </row>
    <row r="5" spans="1:21" s="84" customFormat="1" ht="19.5" customHeight="1" x14ac:dyDescent="0.25">
      <c r="A5" s="98"/>
      <c r="B5" s="99"/>
      <c r="C5" s="64" t="s">
        <v>44</v>
      </c>
      <c r="D5" s="64"/>
      <c r="E5" s="64"/>
      <c r="F5" s="100" t="s">
        <v>45</v>
      </c>
      <c r="G5" s="93"/>
      <c r="I5" s="101"/>
      <c r="J5" s="95"/>
      <c r="K5" s="95"/>
      <c r="L5" s="95"/>
      <c r="M5" s="95"/>
      <c r="N5" s="94"/>
      <c r="O5" s="95"/>
      <c r="P5" s="95"/>
      <c r="Q5" s="95"/>
      <c r="R5" s="95"/>
      <c r="S5" s="95"/>
    </row>
    <row r="6" spans="1:21" s="84" customFormat="1" ht="19.5" customHeight="1" x14ac:dyDescent="0.25">
      <c r="A6" s="98"/>
      <c r="B6" s="102"/>
      <c r="C6" s="64" t="s">
        <v>46</v>
      </c>
      <c r="D6" s="64"/>
      <c r="E6" s="64"/>
      <c r="F6" s="100" t="s">
        <v>47</v>
      </c>
      <c r="G6" s="93"/>
      <c r="I6" s="101"/>
      <c r="J6" s="95"/>
      <c r="K6" s="95"/>
      <c r="L6" s="95"/>
      <c r="M6" s="95"/>
      <c r="N6" s="94"/>
      <c r="O6" s="95"/>
      <c r="P6" s="95"/>
      <c r="Q6" s="95"/>
      <c r="R6" s="95"/>
      <c r="S6" s="95"/>
    </row>
    <row r="7" spans="1:21" s="84" customFormat="1" ht="19.5" customHeight="1" x14ac:dyDescent="0.25">
      <c r="A7" s="98"/>
      <c r="B7" s="103"/>
      <c r="C7" s="64" t="s">
        <v>48</v>
      </c>
      <c r="D7" s="64"/>
      <c r="E7" s="64"/>
      <c r="F7" s="100" t="s">
        <v>49</v>
      </c>
      <c r="G7" s="93"/>
      <c r="I7" s="101"/>
      <c r="J7" s="95"/>
      <c r="K7" s="95"/>
      <c r="L7" s="95"/>
      <c r="M7" s="95"/>
      <c r="N7" s="94"/>
      <c r="O7" s="95"/>
      <c r="P7" s="95"/>
      <c r="Q7" s="95"/>
      <c r="R7" s="95"/>
      <c r="S7" s="95"/>
    </row>
    <row r="8" spans="1:21" s="84" customFormat="1" ht="19.5" customHeight="1" thickBot="1" x14ac:dyDescent="0.3">
      <c r="A8" s="104"/>
      <c r="B8" s="105"/>
      <c r="C8" s="65" t="s">
        <v>50</v>
      </c>
      <c r="D8" s="65"/>
      <c r="E8" s="65"/>
      <c r="F8" s="106" t="s">
        <v>51</v>
      </c>
      <c r="G8" s="107"/>
      <c r="H8" s="23"/>
      <c r="I8" s="108"/>
      <c r="J8" s="95"/>
      <c r="K8" s="95"/>
      <c r="L8" s="95"/>
      <c r="M8" s="95"/>
      <c r="N8" s="94"/>
      <c r="O8" s="95"/>
      <c r="P8" s="95"/>
      <c r="Q8" s="95"/>
      <c r="R8" s="95"/>
      <c r="S8" s="95"/>
    </row>
    <row r="9" spans="1:21" s="84" customFormat="1" ht="33" customHeight="1" thickBot="1" x14ac:dyDescent="0.3">
      <c r="A9" s="92"/>
      <c r="G9" s="93"/>
      <c r="I9" s="94"/>
      <c r="J9" s="95"/>
      <c r="K9" s="95"/>
      <c r="L9" s="95"/>
      <c r="M9" s="95"/>
      <c r="N9" s="94"/>
      <c r="O9" s="95"/>
      <c r="P9" s="95"/>
      <c r="Q9" s="95"/>
      <c r="R9" s="95"/>
      <c r="S9" s="95"/>
    </row>
    <row r="10" spans="1:21" s="84" customFormat="1" ht="15.75" thickBot="1" x14ac:dyDescent="0.3">
      <c r="A10" s="1031" t="s">
        <v>52</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39" customHeight="1" thickBot="1" x14ac:dyDescent="0.3">
      <c r="A11" s="381"/>
      <c r="B11" s="66"/>
      <c r="C11" s="66"/>
      <c r="D11" s="66"/>
      <c r="E11" s="66"/>
      <c r="F11" s="66"/>
      <c r="G11" s="203"/>
      <c r="H11" s="67"/>
      <c r="I11" s="1034" t="str">
        <f>_xlfn.CONCAT($A$10," ","-"," ","Sea")</f>
        <v>Template - Sea</v>
      </c>
      <c r="J11" s="1035"/>
      <c r="K11" s="1035"/>
      <c r="L11" s="1035"/>
      <c r="M11" s="1036"/>
      <c r="N11" s="1034" t="str">
        <f>_xlfn.CONCAT($A$10," ","-"," ","Air")</f>
        <v>Template - Air</v>
      </c>
      <c r="O11" s="1035"/>
      <c r="P11" s="1035"/>
      <c r="Q11" s="1035"/>
      <c r="R11" s="1036"/>
      <c r="S11" s="374" t="s">
        <v>53</v>
      </c>
      <c r="T11" s="64"/>
    </row>
    <row r="12" spans="1:21" s="84" customFormat="1" ht="15.75" thickBot="1" x14ac:dyDescent="0.3">
      <c r="A12" s="282" t="s">
        <v>54</v>
      </c>
      <c r="B12" s="276" t="s">
        <v>55</v>
      </c>
      <c r="C12" s="277" t="s">
        <v>56</v>
      </c>
      <c r="D12" s="278" t="s">
        <v>57</v>
      </c>
      <c r="E12" s="278" t="s">
        <v>58</v>
      </c>
      <c r="F12" s="278" t="s">
        <v>59</v>
      </c>
      <c r="G12" s="204" t="s">
        <v>60</v>
      </c>
      <c r="H12" s="279" t="s">
        <v>61</v>
      </c>
      <c r="I12" s="391" t="s">
        <v>62</v>
      </c>
      <c r="J12" s="215" t="s">
        <v>63</v>
      </c>
      <c r="K12" s="215" t="s">
        <v>64</v>
      </c>
      <c r="L12" s="215" t="s">
        <v>65</v>
      </c>
      <c r="M12" s="216" t="s">
        <v>66</v>
      </c>
      <c r="N12" s="391" t="s">
        <v>62</v>
      </c>
      <c r="O12" s="215" t="s">
        <v>63</v>
      </c>
      <c r="P12" s="215" t="s">
        <v>64</v>
      </c>
      <c r="Q12" s="215" t="s">
        <v>65</v>
      </c>
      <c r="R12" s="216" t="s">
        <v>66</v>
      </c>
      <c r="S12" s="242" t="s">
        <v>66</v>
      </c>
      <c r="T12" s="280"/>
      <c r="U12" s="281"/>
    </row>
    <row r="13" spans="1:21" x14ac:dyDescent="0.25">
      <c r="A13" s="1026" t="s">
        <v>67</v>
      </c>
      <c r="B13" s="127" t="s">
        <v>68</v>
      </c>
      <c r="C13" s="392" t="s">
        <v>69</v>
      </c>
      <c r="D13" s="121" t="s">
        <v>70</v>
      </c>
      <c r="E13" s="392"/>
      <c r="F13" s="392"/>
      <c r="G13" s="205">
        <v>155</v>
      </c>
      <c r="H13" s="393"/>
      <c r="I13" s="394"/>
      <c r="J13" s="395"/>
      <c r="K13" s="217" t="e">
        <f>IF([2]Booking_SGN!$B$2="SGN",INDEX([2]!volume,MATCH($I$11,[2]!customer,0),MATCH([2]Booking_SGN!$C$3,[2]!week,0)),0)</f>
        <v>#N/A</v>
      </c>
      <c r="L13" s="217">
        <f t="shared" ref="L13:L76" si="0">IF(C13="APLL BK",G13,G13*J13)</f>
        <v>0</v>
      </c>
      <c r="M13" s="218">
        <f>IFERROR(IF(OR(E13="Sea",E13="Air+Sea"),IF(C13="APLL BK",G13*IF(I13="",1,I13),L13/K13*IF(I13="",1,I13)),0),0)</f>
        <v>0</v>
      </c>
      <c r="N13" s="396"/>
      <c r="O13" s="397"/>
      <c r="P13" s="217" t="e">
        <f>IF([2]Booking_SGN!$B$2="SGN",INDEX([2]!volume,MATCH($N$11,[2]!customer,0),MATCH([2]Booking_SGN!$C$3,[2]!week,0)),0)</f>
        <v>#N/A</v>
      </c>
      <c r="Q13" s="243">
        <f t="shared" ref="Q13:Q76" si="1">IF(C13="APLL BK",G13,G13*O13)</f>
        <v>0</v>
      </c>
      <c r="R13" s="218">
        <f>IFERROR(IF(OR(E13="Air",E13="Air+Sea"),IF(C13="APLL BK",G13*IF(N13="",1,N13),Q13/P13*IF(N13="",1,N13)),0),0)</f>
        <v>0</v>
      </c>
      <c r="S13" s="244" t="e" cm="1">
        <f t="array" ref="S13">_xlfn.IFS(E13="Air",R13,E13="Sea",M13,E13="Air+Sea",M13+R13)</f>
        <v>#N/A</v>
      </c>
      <c r="T13" s="155"/>
    </row>
    <row r="14" spans="1:21" x14ac:dyDescent="0.25">
      <c r="A14" s="1027"/>
      <c r="B14" s="1037" t="s">
        <v>71</v>
      </c>
      <c r="C14" s="398" t="s">
        <v>69</v>
      </c>
      <c r="D14" s="111" t="s">
        <v>72</v>
      </c>
      <c r="E14" s="398"/>
      <c r="F14" s="398"/>
      <c r="G14" s="206">
        <v>75</v>
      </c>
      <c r="H14" s="399"/>
      <c r="I14" s="394"/>
      <c r="J14" s="355"/>
      <c r="K14" s="219" t="e">
        <f>IF([2]Booking_SGN!$B$2="SGN",INDEX([2]!volume,MATCH($I$11,[2]!customer,0),MATCH([2]Booking_SGN!$C$3,[2]!week,0)),0)</f>
        <v>#N/A</v>
      </c>
      <c r="L14" s="219">
        <f t="shared" si="0"/>
        <v>0</v>
      </c>
      <c r="M14" s="220">
        <f t="shared" ref="M14:M77" si="2">IFERROR(IF(OR(E14="Sea",E14="Air+Sea"),IF(C14="APLL BK",G14*IF(I14="",1,I14),L14/K14*IF(I14="",1,I14)),0),0)</f>
        <v>0</v>
      </c>
      <c r="N14" s="394"/>
      <c r="O14" s="397"/>
      <c r="P14" s="219" t="e">
        <f>IF([2]Booking_SGN!$B$2="SGN",INDEX([2]!volume,MATCH($N$11,[2]!customer,0),MATCH([2]Booking_SGN!$C$3,[2]!week,0)),0)</f>
        <v>#N/A</v>
      </c>
      <c r="Q14" s="243">
        <f t="shared" si="1"/>
        <v>0</v>
      </c>
      <c r="R14" s="220">
        <f t="shared" ref="R14:R77" si="3">IFERROR(IF(OR(E14="Air",E14="Air+Sea"),IF(C14="APLL BK",G14*IF(N14="",1,N14),Q14/P14*IF(N14="",1,N14)),0),0)</f>
        <v>0</v>
      </c>
      <c r="S14" s="246" t="e" cm="1">
        <f t="array" ref="S14">_xlfn.IFS(E14="Air",R14,E14="Sea",M14,E14="Air+Sea",M14+R14)</f>
        <v>#N/A</v>
      </c>
      <c r="T14" s="155"/>
    </row>
    <row r="15" spans="1:21" x14ac:dyDescent="0.25">
      <c r="A15" s="1027"/>
      <c r="B15" s="1038"/>
      <c r="C15" s="398" t="s">
        <v>69</v>
      </c>
      <c r="D15" s="111" t="s">
        <v>73</v>
      </c>
      <c r="E15" s="398"/>
      <c r="F15" s="398"/>
      <c r="G15" s="206">
        <v>90</v>
      </c>
      <c r="H15" s="399"/>
      <c r="I15" s="394"/>
      <c r="J15" s="355"/>
      <c r="K15" s="219" t="e">
        <f>IF([2]Booking_SGN!$B$2="SGN",INDEX([2]!volume,MATCH($I$11,[2]!customer,0),MATCH([2]Booking_SGN!$C$3,[2]!week,0)),0)</f>
        <v>#N/A</v>
      </c>
      <c r="L15" s="219">
        <f t="shared" si="0"/>
        <v>0</v>
      </c>
      <c r="M15" s="220">
        <f t="shared" si="2"/>
        <v>0</v>
      </c>
      <c r="N15" s="394"/>
      <c r="O15" s="397"/>
      <c r="P15" s="219" t="e">
        <f>IF([2]Booking_SGN!$B$2="SGN",INDEX([2]!volume,MATCH($N$11,[2]!customer,0),MATCH([2]Booking_SGN!$C$3,[2]!week,0)),0)</f>
        <v>#N/A</v>
      </c>
      <c r="Q15" s="243">
        <f t="shared" si="1"/>
        <v>0</v>
      </c>
      <c r="R15" s="220">
        <f t="shared" si="3"/>
        <v>0</v>
      </c>
      <c r="S15" s="246" t="e" cm="1">
        <f t="array" ref="S15">_xlfn.IFS(E15="Air",R15,E15="Sea",M15,E15="Air+Sea",M15+R15)</f>
        <v>#N/A</v>
      </c>
      <c r="T15" s="155"/>
    </row>
    <row r="16" spans="1:21" x14ac:dyDescent="0.25">
      <c r="A16" s="1027"/>
      <c r="B16" s="1038"/>
      <c r="C16" s="398" t="s">
        <v>74</v>
      </c>
      <c r="D16" s="111" t="s">
        <v>75</v>
      </c>
      <c r="E16" s="398"/>
      <c r="F16" s="398"/>
      <c r="G16" s="206">
        <v>6</v>
      </c>
      <c r="H16" s="399"/>
      <c r="I16" s="394"/>
      <c r="J16" s="355"/>
      <c r="K16" s="219" t="e">
        <f>IF([2]Booking_SGN!$B$2="SGN",INDEX([2]!volume,MATCH($I$11,[2]!customer,0),MATCH([2]Booking_SGN!$C$3,[2]!week,0)),0)</f>
        <v>#N/A</v>
      </c>
      <c r="L16" s="219">
        <f t="shared" si="0"/>
        <v>6</v>
      </c>
      <c r="M16" s="220">
        <f t="shared" si="2"/>
        <v>0</v>
      </c>
      <c r="N16" s="394"/>
      <c r="O16" s="397"/>
      <c r="P16" s="219" t="e">
        <f>IF([2]Booking_SGN!$B$2="SGN",INDEX([2]!volume,MATCH($N$11,[2]!customer,0),MATCH([2]Booking_SGN!$C$3,[2]!week,0)),0)</f>
        <v>#N/A</v>
      </c>
      <c r="Q16" s="243">
        <f t="shared" si="1"/>
        <v>6</v>
      </c>
      <c r="R16" s="220">
        <f t="shared" si="3"/>
        <v>0</v>
      </c>
      <c r="S16" s="246" t="e" cm="1">
        <f t="array" ref="S16">_xlfn.IFS(E16="Air",R16,E16="Sea",M16,E16="Air+Sea",M16+R16)</f>
        <v>#N/A</v>
      </c>
      <c r="T16" s="155"/>
    </row>
    <row r="17" spans="1:20" x14ac:dyDescent="0.25">
      <c r="A17" s="1027"/>
      <c r="B17" s="1038"/>
      <c r="C17" s="398" t="s">
        <v>69</v>
      </c>
      <c r="D17" s="111" t="s">
        <v>76</v>
      </c>
      <c r="E17" s="398"/>
      <c r="F17" s="398"/>
      <c r="G17" s="206">
        <v>450</v>
      </c>
      <c r="H17" s="399"/>
      <c r="I17" s="394"/>
      <c r="J17" s="355"/>
      <c r="K17" s="219" t="e">
        <f>IF([2]Booking_SGN!$B$2="SGN",INDEX([2]!volume,MATCH($I$11,[2]!customer,0),MATCH([2]Booking_SGN!$C$3,[2]!week,0)),0)</f>
        <v>#N/A</v>
      </c>
      <c r="L17" s="219">
        <f t="shared" si="0"/>
        <v>0</v>
      </c>
      <c r="M17" s="220">
        <f t="shared" si="2"/>
        <v>0</v>
      </c>
      <c r="N17" s="394"/>
      <c r="O17" s="397"/>
      <c r="P17" s="219" t="e">
        <f>IF([2]Booking_SGN!$B$2="SGN",INDEX([2]!volume,MATCH($N$11,[2]!customer,0),MATCH([2]Booking_SGN!$C$3,[2]!week,0)),0)</f>
        <v>#N/A</v>
      </c>
      <c r="Q17" s="243">
        <f t="shared" si="1"/>
        <v>0</v>
      </c>
      <c r="R17" s="220">
        <f t="shared" si="3"/>
        <v>0</v>
      </c>
      <c r="S17" s="246" t="e" cm="1">
        <f t="array" ref="S17">_xlfn.IFS(E17="Air",R17,E17="Sea",M17,E17="Air+Sea",M17+R17)</f>
        <v>#N/A</v>
      </c>
      <c r="T17" s="155"/>
    </row>
    <row r="18" spans="1:20" x14ac:dyDescent="0.25">
      <c r="A18" s="1027"/>
      <c r="B18" s="1039"/>
      <c r="C18" s="398" t="s">
        <v>69</v>
      </c>
      <c r="D18" s="111" t="s">
        <v>77</v>
      </c>
      <c r="E18" s="398"/>
      <c r="F18" s="398"/>
      <c r="G18" s="206">
        <v>300</v>
      </c>
      <c r="H18" s="399"/>
      <c r="I18" s="394"/>
      <c r="J18" s="355"/>
      <c r="K18" s="219" t="e">
        <f>IF([2]Booking_SGN!$B$2="SGN",INDEX([2]!volume,MATCH($I$11,[2]!customer,0),MATCH([2]Booking_SGN!$C$3,[2]!week,0)),0)</f>
        <v>#N/A</v>
      </c>
      <c r="L18" s="219">
        <f t="shared" si="0"/>
        <v>0</v>
      </c>
      <c r="M18" s="220">
        <f t="shared" si="2"/>
        <v>0</v>
      </c>
      <c r="N18" s="394"/>
      <c r="O18" s="397"/>
      <c r="P18" s="219" t="e">
        <f>IF([2]Booking_SGN!$B$2="SGN",INDEX([2]!volume,MATCH($N$11,[2]!customer,0),MATCH([2]Booking_SGN!$C$3,[2]!week,0)),0)</f>
        <v>#N/A</v>
      </c>
      <c r="Q18" s="243">
        <f t="shared" si="1"/>
        <v>0</v>
      </c>
      <c r="R18" s="220">
        <f t="shared" si="3"/>
        <v>0</v>
      </c>
      <c r="S18" s="246" t="e" cm="1">
        <f t="array" ref="S18">_xlfn.IFS(E18="Air",R18,E18="Sea",M18,E18="Air+Sea",M18+R18)</f>
        <v>#N/A</v>
      </c>
      <c r="T18" s="155"/>
    </row>
    <row r="19" spans="1:20" x14ac:dyDescent="0.25">
      <c r="A19" s="1027"/>
      <c r="B19" s="123" t="s">
        <v>78</v>
      </c>
      <c r="C19" s="398" t="s">
        <v>69</v>
      </c>
      <c r="D19" s="128" t="s">
        <v>79</v>
      </c>
      <c r="E19" s="398"/>
      <c r="F19" s="398"/>
      <c r="G19" s="206">
        <v>810</v>
      </c>
      <c r="H19" s="399"/>
      <c r="I19" s="394"/>
      <c r="J19" s="355"/>
      <c r="K19" s="219" t="e">
        <f>IF([2]Booking_SGN!$B$2="SGN",INDEX([2]!volume,MATCH($I$11,[2]!customer,0),MATCH([2]Booking_SGN!$C$3,[2]!week,0)),0)</f>
        <v>#N/A</v>
      </c>
      <c r="L19" s="219">
        <f t="shared" si="0"/>
        <v>0</v>
      </c>
      <c r="M19" s="220">
        <f t="shared" si="2"/>
        <v>0</v>
      </c>
      <c r="N19" s="394"/>
      <c r="O19" s="397"/>
      <c r="P19" s="219" t="e">
        <f>IF([2]Booking_SGN!$B$2="SGN",INDEX([2]!volume,MATCH($N$11,[2]!customer,0),MATCH([2]Booking_SGN!$C$3,[2]!week,0)),0)</f>
        <v>#N/A</v>
      </c>
      <c r="Q19" s="243">
        <f t="shared" si="1"/>
        <v>0</v>
      </c>
      <c r="R19" s="220">
        <f t="shared" si="3"/>
        <v>0</v>
      </c>
      <c r="S19" s="246" t="e" cm="1">
        <f t="array" ref="S19">_xlfn.IFS(E19="Air",R19,E19="Sea",M19,E19="Air+Sea",M19+R19)</f>
        <v>#N/A</v>
      </c>
      <c r="T19" s="155"/>
    </row>
    <row r="20" spans="1:20" x14ac:dyDescent="0.25">
      <c r="A20" s="1027"/>
      <c r="B20" s="125" t="s">
        <v>80</v>
      </c>
      <c r="C20" s="398" t="s">
        <v>81</v>
      </c>
      <c r="D20" s="128" t="s">
        <v>82</v>
      </c>
      <c r="E20" s="398"/>
      <c r="F20" s="398"/>
      <c r="G20" s="206">
        <v>450</v>
      </c>
      <c r="H20" s="399"/>
      <c r="I20" s="394"/>
      <c r="J20" s="355"/>
      <c r="K20" s="219" t="e">
        <f>IF([2]Booking_SGN!$B$2="SGN",INDEX([2]!volume,MATCH($I$11,[2]!customer,0),MATCH([2]Booking_SGN!$C$3,[2]!week,0)),0)</f>
        <v>#N/A</v>
      </c>
      <c r="L20" s="219">
        <f t="shared" si="0"/>
        <v>0</v>
      </c>
      <c r="M20" s="220">
        <f t="shared" si="2"/>
        <v>0</v>
      </c>
      <c r="N20" s="394"/>
      <c r="O20" s="397"/>
      <c r="P20" s="219" t="e">
        <f>IF([2]Booking_SGN!$B$2="SGN",INDEX([2]!volume,MATCH($N$11,[2]!customer,0),MATCH([2]Booking_SGN!$C$3,[2]!week,0)),0)</f>
        <v>#N/A</v>
      </c>
      <c r="Q20" s="243">
        <f t="shared" si="1"/>
        <v>0</v>
      </c>
      <c r="R20" s="220">
        <f t="shared" si="3"/>
        <v>0</v>
      </c>
      <c r="S20" s="246" t="e" cm="1">
        <f t="array" ref="S20">_xlfn.IFS(E20="Air",R20,E20="Sea",M20,E20="Air+Sea",M20+R20)</f>
        <v>#N/A</v>
      </c>
      <c r="T20" s="155"/>
    </row>
    <row r="21" spans="1:20" x14ac:dyDescent="0.25">
      <c r="A21" s="1027"/>
      <c r="B21" s="1037" t="s">
        <v>83</v>
      </c>
      <c r="C21" s="398" t="s">
        <v>84</v>
      </c>
      <c r="D21" s="111" t="s">
        <v>85</v>
      </c>
      <c r="E21" s="398"/>
      <c r="F21" s="398"/>
      <c r="G21" s="206">
        <v>50</v>
      </c>
      <c r="H21" s="399"/>
      <c r="I21" s="394"/>
      <c r="J21" s="355"/>
      <c r="K21" s="219" t="e">
        <f>IF([2]Booking_SGN!$B$2="SGN",INDEX([2]!volume,MATCH($I$11,[2]!customer,0),MATCH([2]Booking_SGN!$C$3,[2]!week,0)),0)</f>
        <v>#N/A</v>
      </c>
      <c r="L21" s="219">
        <f t="shared" si="0"/>
        <v>0</v>
      </c>
      <c r="M21" s="220">
        <f t="shared" si="2"/>
        <v>0</v>
      </c>
      <c r="N21" s="394"/>
      <c r="O21" s="397"/>
      <c r="P21" s="219" t="e">
        <f>IF([2]Booking_SGN!$B$2="SGN",INDEX([2]!volume,MATCH($N$11,[2]!customer,0),MATCH([2]Booking_SGN!$C$3,[2]!week,0)),0)</f>
        <v>#N/A</v>
      </c>
      <c r="Q21" s="243">
        <f t="shared" si="1"/>
        <v>0</v>
      </c>
      <c r="R21" s="220">
        <f t="shared" si="3"/>
        <v>0</v>
      </c>
      <c r="S21" s="246" t="e" cm="1">
        <f t="array" ref="S21">_xlfn.IFS(E21="Air",R21,E21="Sea",M21,E21="Air+Sea",M21+R21)</f>
        <v>#N/A</v>
      </c>
      <c r="T21" s="155"/>
    </row>
    <row r="22" spans="1:20" x14ac:dyDescent="0.25">
      <c r="A22" s="1027"/>
      <c r="B22" s="1039"/>
      <c r="C22" s="398" t="s">
        <v>84</v>
      </c>
      <c r="D22" s="128" t="s">
        <v>86</v>
      </c>
      <c r="E22" s="398"/>
      <c r="F22" s="398"/>
      <c r="G22" s="206">
        <v>600</v>
      </c>
      <c r="H22" s="399"/>
      <c r="I22" s="394"/>
      <c r="J22" s="355"/>
      <c r="K22" s="219" t="e">
        <f>IF([2]Booking_SGN!$B$2="SGN",INDEX([2]!volume,MATCH($I$11,[2]!customer,0),MATCH([2]Booking_SGN!$C$3,[2]!week,0)),0)</f>
        <v>#N/A</v>
      </c>
      <c r="L22" s="219">
        <f t="shared" si="0"/>
        <v>0</v>
      </c>
      <c r="M22" s="220">
        <f t="shared" si="2"/>
        <v>0</v>
      </c>
      <c r="N22" s="394"/>
      <c r="O22" s="397"/>
      <c r="P22" s="219" t="e">
        <f>IF([2]Booking_SGN!$B$2="SGN",INDEX([2]!volume,MATCH($N$11,[2]!customer,0),MATCH([2]Booking_SGN!$C$3,[2]!week,0)),0)</f>
        <v>#N/A</v>
      </c>
      <c r="Q22" s="243">
        <f t="shared" si="1"/>
        <v>0</v>
      </c>
      <c r="R22" s="220">
        <f t="shared" si="3"/>
        <v>0</v>
      </c>
      <c r="S22" s="246" t="e" cm="1">
        <f t="array" ref="S22">_xlfn.IFS(E22="Air",R22,E22="Sea",M22,E22="Air+Sea",M22+R22)</f>
        <v>#N/A</v>
      </c>
      <c r="T22" s="155"/>
    </row>
    <row r="23" spans="1:20" x14ac:dyDescent="0.25">
      <c r="A23" s="1027"/>
      <c r="B23" s="1037" t="s">
        <v>87</v>
      </c>
      <c r="C23" s="398" t="s">
        <v>74</v>
      </c>
      <c r="D23" s="111" t="s">
        <v>88</v>
      </c>
      <c r="E23" s="398"/>
      <c r="F23" s="398"/>
      <c r="G23" s="206">
        <v>45</v>
      </c>
      <c r="H23" s="400"/>
      <c r="I23" s="394"/>
      <c r="J23" s="355"/>
      <c r="K23" s="219" t="e">
        <f>IF([2]Booking_SGN!$B$2="SGN",INDEX([2]!volume,MATCH($I$11,[2]!customer,0),MATCH([2]Booking_SGN!$C$3,[2]!week,0)),0)</f>
        <v>#N/A</v>
      </c>
      <c r="L23" s="219">
        <f t="shared" si="0"/>
        <v>45</v>
      </c>
      <c r="M23" s="220">
        <f t="shared" si="2"/>
        <v>0</v>
      </c>
      <c r="N23" s="394"/>
      <c r="O23" s="397"/>
      <c r="P23" s="219" t="e">
        <f>IF([2]Booking_SGN!$B$2="SGN",INDEX([2]!volume,MATCH($N$11,[2]!customer,0),MATCH([2]Booking_SGN!$C$3,[2]!week,0)),0)</f>
        <v>#N/A</v>
      </c>
      <c r="Q23" s="243">
        <f t="shared" si="1"/>
        <v>45</v>
      </c>
      <c r="R23" s="220">
        <f t="shared" si="3"/>
        <v>0</v>
      </c>
      <c r="S23" s="246" t="e" cm="1">
        <f t="array" ref="S23">_xlfn.IFS(E23="Air",R23,E23="Sea",M23,E23="Air+Sea",M23+R23)</f>
        <v>#N/A</v>
      </c>
      <c r="T23" s="155"/>
    </row>
    <row r="24" spans="1:20" x14ac:dyDescent="0.25">
      <c r="A24" s="1027"/>
      <c r="B24" s="1039"/>
      <c r="C24" s="398" t="s">
        <v>74</v>
      </c>
      <c r="D24" s="128" t="s">
        <v>89</v>
      </c>
      <c r="E24" s="398"/>
      <c r="F24" s="398"/>
      <c r="G24" s="206">
        <v>75</v>
      </c>
      <c r="H24" s="400"/>
      <c r="I24" s="394"/>
      <c r="J24" s="355"/>
      <c r="K24" s="219" t="e">
        <f>IF([2]Booking_SGN!$B$2="SGN",INDEX([2]!volume,MATCH($I$11,[2]!customer,0),MATCH([2]Booking_SGN!$C$3,[2]!week,0)),0)</f>
        <v>#N/A</v>
      </c>
      <c r="L24" s="219">
        <f t="shared" si="0"/>
        <v>75</v>
      </c>
      <c r="M24" s="220">
        <f t="shared" si="2"/>
        <v>0</v>
      </c>
      <c r="N24" s="394"/>
      <c r="O24" s="397"/>
      <c r="P24" s="219" t="e">
        <f>IF([2]Booking_SGN!$B$2="SGN",INDEX([2]!volume,MATCH($N$11,[2]!customer,0),MATCH([2]Booking_SGN!$C$3,[2]!week,0)),0)</f>
        <v>#N/A</v>
      </c>
      <c r="Q24" s="243">
        <f t="shared" si="1"/>
        <v>75</v>
      </c>
      <c r="R24" s="220">
        <f t="shared" si="3"/>
        <v>0</v>
      </c>
      <c r="S24" s="246" t="e" cm="1">
        <f t="array" ref="S24">_xlfn.IFS(E24="Air",R24,E24="Sea",M24,E24="Air+Sea",M24+R24)</f>
        <v>#N/A</v>
      </c>
      <c r="T24" s="155"/>
    </row>
    <row r="25" spans="1:20" ht="15.75" thickBot="1" x14ac:dyDescent="0.3">
      <c r="A25" s="1028"/>
      <c r="B25" s="126" t="s">
        <v>90</v>
      </c>
      <c r="C25" s="159"/>
      <c r="D25" s="159"/>
      <c r="E25" s="159"/>
      <c r="F25" s="159"/>
      <c r="G25" s="207"/>
      <c r="H25" s="160"/>
      <c r="I25" s="401"/>
      <c r="J25" s="192"/>
      <c r="K25" s="221" t="e">
        <f>IF([2]Booking_SGN!$B$2="SGN",INDEX([2]!volume,MATCH($I$11,[2]!customer,0),MATCH([2]Booking_SGN!$C$3,[2]!week,0)),0)</f>
        <v>#N/A</v>
      </c>
      <c r="L25" s="221">
        <f t="shared" si="0"/>
        <v>0</v>
      </c>
      <c r="M25" s="223">
        <f t="shared" si="2"/>
        <v>0</v>
      </c>
      <c r="N25" s="401"/>
      <c r="O25" s="192"/>
      <c r="P25" s="221" t="e">
        <f>IF([2]Booking_SGN!$B$2="SGN",INDEX([2]!volume,MATCH($N$11,[2]!customer,0),MATCH([2]Booking_SGN!$C$3,[2]!week,0)),0)</f>
        <v>#N/A</v>
      </c>
      <c r="Q25" s="245">
        <f t="shared" si="1"/>
        <v>0</v>
      </c>
      <c r="R25" s="250">
        <f t="shared" si="3"/>
        <v>0</v>
      </c>
      <c r="S25" s="251" t="e" cm="1">
        <f t="array" ref="S25">_xlfn.IFS(E25="Air",R25,E25="Sea",M25,E25="Air+Sea",M25+R25)</f>
        <v>#N/A</v>
      </c>
      <c r="T25" s="155"/>
    </row>
    <row r="26" spans="1:20" ht="25.5" customHeight="1" x14ac:dyDescent="0.25">
      <c r="A26" s="1026" t="s">
        <v>91</v>
      </c>
      <c r="B26" s="125" t="s">
        <v>92</v>
      </c>
      <c r="C26" s="398" t="s">
        <v>69</v>
      </c>
      <c r="D26" s="128" t="s">
        <v>93</v>
      </c>
      <c r="E26" s="398"/>
      <c r="F26" s="398"/>
      <c r="G26" s="206">
        <v>440</v>
      </c>
      <c r="H26" s="399"/>
      <c r="I26" s="402"/>
      <c r="J26" s="355"/>
      <c r="K26" s="219" t="e">
        <f>IF([2]Booking_SGN!$B$2="SGN",INDEX([2]!volume,MATCH($I$11,[2]!customer,0),MATCH([2]Booking_SGN!$C$3,[2]!week,0)),0)</f>
        <v>#N/A</v>
      </c>
      <c r="L26" s="219">
        <f t="shared" si="0"/>
        <v>0</v>
      </c>
      <c r="M26" s="220">
        <f t="shared" si="2"/>
        <v>0</v>
      </c>
      <c r="N26" s="402"/>
      <c r="O26" s="397"/>
      <c r="P26" s="219" t="e">
        <f>IF([2]Booking_SGN!$B$2="SGN",INDEX([2]!volume,MATCH($N$11,[2]!customer,0),MATCH([2]Booking_SGN!$C$3,[2]!week,0)),0)</f>
        <v>#N/A</v>
      </c>
      <c r="Q26" s="243">
        <f t="shared" si="1"/>
        <v>0</v>
      </c>
      <c r="R26" s="220">
        <f t="shared" si="3"/>
        <v>0</v>
      </c>
      <c r="S26" s="246" t="e" cm="1">
        <f t="array" ref="S26">_xlfn.IFS(E26="Air",R26,E26="Sea",M26,E26="Air+Sea",M26+R26)</f>
        <v>#N/A</v>
      </c>
      <c r="T26" s="155"/>
    </row>
    <row r="27" spans="1:20" x14ac:dyDescent="0.25">
      <c r="A27" s="1027"/>
      <c r="B27" s="135" t="s">
        <v>94</v>
      </c>
      <c r="C27" s="403" t="s">
        <v>69</v>
      </c>
      <c r="D27" s="136" t="s">
        <v>95</v>
      </c>
      <c r="E27" s="398"/>
      <c r="F27" s="403"/>
      <c r="G27" s="208">
        <v>560</v>
      </c>
      <c r="H27" s="399"/>
      <c r="I27" s="404"/>
      <c r="J27" s="355"/>
      <c r="K27" s="219" t="e">
        <f>IF([2]Booking_SGN!$B$2="SGN",INDEX([2]!volume,MATCH($I$11,[2]!customer,0),MATCH([2]Booking_SGN!$C$3,[2]!week,0)),0)</f>
        <v>#N/A</v>
      </c>
      <c r="L27" s="219">
        <f t="shared" si="0"/>
        <v>0</v>
      </c>
      <c r="M27" s="220">
        <f t="shared" si="2"/>
        <v>0</v>
      </c>
      <c r="N27" s="404"/>
      <c r="O27" s="397"/>
      <c r="P27" s="219" t="e">
        <f>IF([2]Booking_SGN!$B$2="SGN",INDEX([2]!volume,MATCH($N$11,[2]!customer,0),MATCH([2]Booking_SGN!$C$3,[2]!week,0)),0)</f>
        <v>#N/A</v>
      </c>
      <c r="Q27" s="243">
        <f t="shared" si="1"/>
        <v>0</v>
      </c>
      <c r="R27" s="220">
        <f t="shared" si="3"/>
        <v>0</v>
      </c>
      <c r="S27" s="246" t="e" cm="1">
        <f t="array" ref="S27">_xlfn.IFS(E27="Air",R27,E27="Sea",M27,E27="Air+Sea",M27+R27)</f>
        <v>#N/A</v>
      </c>
      <c r="T27" s="155"/>
    </row>
    <row r="28" spans="1:20" x14ac:dyDescent="0.25">
      <c r="A28" s="1027"/>
      <c r="B28" s="126" t="s">
        <v>96</v>
      </c>
      <c r="C28" s="159" t="s">
        <v>97</v>
      </c>
      <c r="D28" s="159" t="s">
        <v>98</v>
      </c>
      <c r="E28" s="159"/>
      <c r="F28" s="159"/>
      <c r="G28" s="207"/>
      <c r="H28" s="160"/>
      <c r="I28" s="401"/>
      <c r="J28" s="190"/>
      <c r="K28" s="221" t="e">
        <f>IF([2]Booking_SGN!$B$2="SGN",INDEX([2]!volume,MATCH($I$11,[2]!customer,0),MATCH([2]Booking_SGN!$C$3,[2]!week,0)),0)</f>
        <v>#N/A</v>
      </c>
      <c r="L28" s="221">
        <f t="shared" si="0"/>
        <v>0</v>
      </c>
      <c r="M28" s="223">
        <f t="shared" si="2"/>
        <v>0</v>
      </c>
      <c r="N28" s="401"/>
      <c r="O28" s="357"/>
      <c r="P28" s="221" t="e">
        <f>IF([2]Booking_SGN!$B$2="SGN",INDEX([2]!volume,MATCH($N$11,[2]!customer,0),MATCH([2]Booking_SGN!$C$3,[2]!week,0)),0)</f>
        <v>#N/A</v>
      </c>
      <c r="Q28" s="245">
        <f t="shared" si="1"/>
        <v>0</v>
      </c>
      <c r="R28" s="250">
        <f t="shared" si="3"/>
        <v>0</v>
      </c>
      <c r="S28" s="251" t="e" cm="1">
        <f t="array" ref="S28">_xlfn.IFS(E28="Air",R28,E28="Sea",M28,E28="Air+Sea",M28+R28)</f>
        <v>#N/A</v>
      </c>
      <c r="T28" s="155"/>
    </row>
    <row r="29" spans="1:20" ht="14.25" customHeight="1" x14ac:dyDescent="0.25">
      <c r="A29" s="1027"/>
      <c r="B29" s="135" t="s">
        <v>99</v>
      </c>
      <c r="C29" s="403" t="s">
        <v>100</v>
      </c>
      <c r="D29" s="136" t="s">
        <v>101</v>
      </c>
      <c r="E29" s="403"/>
      <c r="F29" s="403"/>
      <c r="G29" s="208">
        <v>195</v>
      </c>
      <c r="H29" s="399"/>
      <c r="I29" s="405"/>
      <c r="J29" s="355"/>
      <c r="K29" s="219" t="e">
        <f>IF([2]Booking_SGN!$B$2="SGN",INDEX([2]!volume,MATCH($I$11,[2]!customer,0),MATCH([2]Booking_SGN!$C$3,[2]!week,0)),0)</f>
        <v>#N/A</v>
      </c>
      <c r="L29" s="219">
        <f t="shared" si="0"/>
        <v>0</v>
      </c>
      <c r="M29" s="220">
        <f t="shared" si="2"/>
        <v>0</v>
      </c>
      <c r="N29" s="405"/>
      <c r="O29" s="397"/>
      <c r="P29" s="219" t="e">
        <f>IF([2]Booking_SGN!$B$2="SGN",INDEX([2]!volume,MATCH($N$11,[2]!customer,0),MATCH([2]Booking_SGN!$C$3,[2]!week,0)),0)</f>
        <v>#N/A</v>
      </c>
      <c r="Q29" s="243">
        <f t="shared" si="1"/>
        <v>0</v>
      </c>
      <c r="R29" s="220">
        <f t="shared" si="3"/>
        <v>0</v>
      </c>
      <c r="S29" s="246" t="e" cm="1">
        <f t="array" ref="S29">_xlfn.IFS(E29="Air",R29,E29="Sea",M29,E29="Air+Sea",M29+R29)</f>
        <v>#N/A</v>
      </c>
      <c r="T29" s="155"/>
    </row>
    <row r="30" spans="1:20" ht="18" customHeight="1" x14ac:dyDescent="0.25">
      <c r="A30" s="1027"/>
      <c r="B30" s="135" t="s">
        <v>102</v>
      </c>
      <c r="C30" s="403" t="s">
        <v>103</v>
      </c>
      <c r="D30" s="136" t="s">
        <v>104</v>
      </c>
      <c r="E30" s="403"/>
      <c r="F30" s="403"/>
      <c r="G30" s="208">
        <v>70</v>
      </c>
      <c r="H30" s="399"/>
      <c r="I30" s="405"/>
      <c r="J30" s="355"/>
      <c r="K30" s="219" t="e">
        <f>IF([2]Booking_SGN!$B$2="SGN",INDEX([2]!volume,MATCH($I$11,[2]!customer,0),MATCH([2]Booking_SGN!$C$3,[2]!week,0)),0)</f>
        <v>#N/A</v>
      </c>
      <c r="L30" s="219">
        <f t="shared" si="0"/>
        <v>0</v>
      </c>
      <c r="M30" s="220">
        <f t="shared" si="2"/>
        <v>0</v>
      </c>
      <c r="N30" s="405"/>
      <c r="O30" s="397"/>
      <c r="P30" s="219" t="e">
        <f>IF([2]Booking_SGN!$B$2="SGN",INDEX([2]!volume,MATCH($N$11,[2]!customer,0),MATCH([2]Booking_SGN!$C$3,[2]!week,0)),0)</f>
        <v>#N/A</v>
      </c>
      <c r="Q30" s="243">
        <f t="shared" si="1"/>
        <v>0</v>
      </c>
      <c r="R30" s="220">
        <f t="shared" si="3"/>
        <v>0</v>
      </c>
      <c r="S30" s="246" t="e" cm="1">
        <f t="array" ref="S30">_xlfn.IFS(E30="Air",R30,E30="Sea",M30,E30="Air+Sea",M30+R30)</f>
        <v>#N/A</v>
      </c>
      <c r="T30" s="155"/>
    </row>
    <row r="31" spans="1:20" x14ac:dyDescent="0.25">
      <c r="A31" s="1027"/>
      <c r="B31" s="1029" t="s">
        <v>105</v>
      </c>
      <c r="C31" s="403" t="s">
        <v>74</v>
      </c>
      <c r="D31" s="111" t="s">
        <v>106</v>
      </c>
      <c r="E31" s="403"/>
      <c r="F31" s="403"/>
      <c r="G31" s="208">
        <v>20</v>
      </c>
      <c r="H31" s="399"/>
      <c r="I31" s="405"/>
      <c r="J31" s="355"/>
      <c r="K31" s="219" t="e">
        <f>IF([2]Booking_SGN!$B$2="SGN",INDEX([2]!volume,MATCH($I$11,[2]!customer,0),MATCH([2]Booking_SGN!$C$3,[2]!week,0)),0)</f>
        <v>#N/A</v>
      </c>
      <c r="L31" s="219">
        <f t="shared" si="0"/>
        <v>20</v>
      </c>
      <c r="M31" s="220">
        <f t="shared" si="2"/>
        <v>0</v>
      </c>
      <c r="N31" s="405"/>
      <c r="O31" s="397"/>
      <c r="P31" s="219" t="e">
        <f>IF([2]Booking_SGN!$B$2="SGN",INDEX([2]!volume,MATCH($N$11,[2]!customer,0),MATCH([2]Booking_SGN!$C$3,[2]!week,0)),0)</f>
        <v>#N/A</v>
      </c>
      <c r="Q31" s="243">
        <f t="shared" si="1"/>
        <v>20</v>
      </c>
      <c r="R31" s="220">
        <f t="shared" si="3"/>
        <v>0</v>
      </c>
      <c r="S31" s="246" t="e" cm="1">
        <f t="array" ref="S31">_xlfn.IFS(E31="Air",R31,E31="Sea",M31,E31="Air+Sea",M31+R31)</f>
        <v>#N/A</v>
      </c>
      <c r="T31" s="155"/>
    </row>
    <row r="32" spans="1:20" x14ac:dyDescent="0.25">
      <c r="A32" s="1027"/>
      <c r="B32" s="1030"/>
      <c r="C32" s="403" t="s">
        <v>74</v>
      </c>
      <c r="D32" s="136" t="s">
        <v>107</v>
      </c>
      <c r="E32" s="403"/>
      <c r="F32" s="403"/>
      <c r="G32" s="208">
        <v>40</v>
      </c>
      <c r="H32" s="399"/>
      <c r="I32" s="405"/>
      <c r="J32" s="355"/>
      <c r="K32" s="219" t="e">
        <f>IF([2]Booking_SGN!$B$2="SGN",INDEX([2]!volume,MATCH($I$11,[2]!customer,0),MATCH([2]Booking_SGN!$C$3,[2]!week,0)),0)</f>
        <v>#N/A</v>
      </c>
      <c r="L32" s="219">
        <f t="shared" si="0"/>
        <v>40</v>
      </c>
      <c r="M32" s="220">
        <f t="shared" si="2"/>
        <v>0</v>
      </c>
      <c r="N32" s="405"/>
      <c r="O32" s="397"/>
      <c r="P32" s="219" t="e">
        <f>IF([2]Booking_SGN!$B$2="SGN",INDEX([2]!volume,MATCH($N$11,[2]!customer,0),MATCH([2]Booking_SGN!$C$3,[2]!week,0)),0)</f>
        <v>#N/A</v>
      </c>
      <c r="Q32" s="243">
        <f t="shared" si="1"/>
        <v>40</v>
      </c>
      <c r="R32" s="220">
        <f t="shared" si="3"/>
        <v>0</v>
      </c>
      <c r="S32" s="246" t="e" cm="1">
        <f t="array" ref="S32">_xlfn.IFS(E32="Air",R32,E32="Sea",M32,E32="Air+Sea",M32+R32)</f>
        <v>#N/A</v>
      </c>
      <c r="T32" s="155"/>
    </row>
    <row r="33" spans="1:20" x14ac:dyDescent="0.25">
      <c r="A33" s="1027"/>
      <c r="B33" s="135" t="s">
        <v>108</v>
      </c>
      <c r="C33" s="403" t="s">
        <v>103</v>
      </c>
      <c r="D33" s="136" t="s">
        <v>109</v>
      </c>
      <c r="E33" s="403"/>
      <c r="F33" s="403"/>
      <c r="G33" s="208">
        <v>175</v>
      </c>
      <c r="H33" s="399"/>
      <c r="I33" s="405"/>
      <c r="J33" s="355"/>
      <c r="K33" s="219" t="e">
        <f>IF([2]Booking_SGN!$B$2="SGN",INDEX([2]!volume,MATCH($I$11,[2]!customer,0),MATCH([2]Booking_SGN!$C$3,[2]!week,0)),0)</f>
        <v>#N/A</v>
      </c>
      <c r="L33" s="219">
        <f t="shared" si="0"/>
        <v>0</v>
      </c>
      <c r="M33" s="220">
        <f t="shared" si="2"/>
        <v>0</v>
      </c>
      <c r="N33" s="405"/>
      <c r="O33" s="397"/>
      <c r="P33" s="219" t="e">
        <f>IF([2]Booking_SGN!$B$2="SGN",INDEX([2]!volume,MATCH($N$11,[2]!customer,0),MATCH([2]Booking_SGN!$C$3,[2]!week,0)),0)</f>
        <v>#N/A</v>
      </c>
      <c r="Q33" s="243">
        <f t="shared" si="1"/>
        <v>0</v>
      </c>
      <c r="R33" s="220">
        <f t="shared" si="3"/>
        <v>0</v>
      </c>
      <c r="S33" s="246" t="e" cm="1">
        <f t="array" ref="S33">_xlfn.IFS(E33="Air",R33,E33="Sea",M33,E33="Air+Sea",M33+R33)</f>
        <v>#N/A</v>
      </c>
      <c r="T33" s="155"/>
    </row>
    <row r="34" spans="1:20" x14ac:dyDescent="0.25">
      <c r="A34" s="1027"/>
      <c r="B34" s="126" t="s">
        <v>110</v>
      </c>
      <c r="C34" s="159" t="s">
        <v>111</v>
      </c>
      <c r="D34" s="159" t="s">
        <v>98</v>
      </c>
      <c r="E34" s="159"/>
      <c r="F34" s="159"/>
      <c r="G34" s="207"/>
      <c r="H34" s="160"/>
      <c r="I34" s="401"/>
      <c r="J34" s="190"/>
      <c r="K34" s="221" t="e">
        <f>IF([2]Booking_SGN!$B$2="SGN",INDEX([2]!volume,MATCH($I$11,[2]!customer,0),MATCH([2]Booking_SGN!$C$3,[2]!week,0)),0)</f>
        <v>#N/A</v>
      </c>
      <c r="L34" s="221">
        <f t="shared" si="0"/>
        <v>0</v>
      </c>
      <c r="M34" s="223">
        <f t="shared" si="2"/>
        <v>0</v>
      </c>
      <c r="N34" s="401"/>
      <c r="O34" s="357"/>
      <c r="P34" s="221" t="e">
        <f>IF([2]Booking_SGN!$B$2="SGN",INDEX([2]!volume,MATCH($N$11,[2]!customer,0),MATCH([2]Booking_SGN!$C$3,[2]!week,0)),0)</f>
        <v>#N/A</v>
      </c>
      <c r="Q34" s="245">
        <f t="shared" si="1"/>
        <v>0</v>
      </c>
      <c r="R34" s="250">
        <f t="shared" si="3"/>
        <v>0</v>
      </c>
      <c r="S34" s="251" t="e" cm="1">
        <f t="array" ref="S34">_xlfn.IFS(E34="Air",R34,E34="Sea",M34,E34="Air+Sea",M34+R34)</f>
        <v>#N/A</v>
      </c>
      <c r="T34" s="155"/>
    </row>
    <row r="35" spans="1:20" x14ac:dyDescent="0.25">
      <c r="A35" s="1027"/>
      <c r="B35" s="1029" t="s">
        <v>112</v>
      </c>
      <c r="C35" s="403" t="s">
        <v>100</v>
      </c>
      <c r="D35" s="113" t="s">
        <v>113</v>
      </c>
      <c r="E35" s="403"/>
      <c r="F35" s="403"/>
      <c r="G35" s="208">
        <v>30</v>
      </c>
      <c r="H35" s="399"/>
      <c r="I35" s="405"/>
      <c r="J35" s="355"/>
      <c r="K35" s="219" t="e">
        <f>IF([2]Booking_SGN!$B$2="SGN",INDEX([2]!volume,MATCH($I$11,[2]!customer,0),MATCH([2]Booking_SGN!$C$3,[2]!week,0)),0)</f>
        <v>#N/A</v>
      </c>
      <c r="L35" s="219">
        <f t="shared" si="0"/>
        <v>0</v>
      </c>
      <c r="M35" s="220">
        <f t="shared" si="2"/>
        <v>0</v>
      </c>
      <c r="N35" s="405"/>
      <c r="O35" s="397"/>
      <c r="P35" s="219" t="e">
        <f>IF([2]Booking_SGN!$B$2="SGN",INDEX([2]!volume,MATCH($N$11,[2]!customer,0),MATCH([2]Booking_SGN!$C$3,[2]!week,0)),0)</f>
        <v>#N/A</v>
      </c>
      <c r="Q35" s="243">
        <f t="shared" si="1"/>
        <v>0</v>
      </c>
      <c r="R35" s="220">
        <f t="shared" si="3"/>
        <v>0</v>
      </c>
      <c r="S35" s="246" t="e" cm="1">
        <f t="array" ref="S35">_xlfn.IFS(E35="Air",R35,E35="Sea",M35,E35="Air+Sea",M35+R35)</f>
        <v>#N/A</v>
      </c>
      <c r="T35" s="155"/>
    </row>
    <row r="36" spans="1:20" x14ac:dyDescent="0.25">
      <c r="A36" s="1027"/>
      <c r="B36" s="1030"/>
      <c r="C36" s="403" t="s">
        <v>100</v>
      </c>
      <c r="D36" s="136" t="s">
        <v>114</v>
      </c>
      <c r="E36" s="403"/>
      <c r="F36" s="403"/>
      <c r="G36" s="208">
        <v>100</v>
      </c>
      <c r="H36" s="399"/>
      <c r="I36" s="405"/>
      <c r="J36" s="355"/>
      <c r="K36" s="219" t="e">
        <f>IF([2]Booking_SGN!$B$2="SGN",INDEX([2]!volume,MATCH($I$11,[2]!customer,0),MATCH([2]Booking_SGN!$C$3,[2]!week,0)),0)</f>
        <v>#N/A</v>
      </c>
      <c r="L36" s="219">
        <f t="shared" si="0"/>
        <v>0</v>
      </c>
      <c r="M36" s="220">
        <f t="shared" si="2"/>
        <v>0</v>
      </c>
      <c r="N36" s="405"/>
      <c r="O36" s="397"/>
      <c r="P36" s="219" t="e">
        <f>IF([2]Booking_SGN!$B$2="SGN",INDEX([2]!volume,MATCH($N$11,[2]!customer,0),MATCH([2]Booking_SGN!$C$3,[2]!week,0)),0)</f>
        <v>#N/A</v>
      </c>
      <c r="Q36" s="243">
        <f t="shared" si="1"/>
        <v>0</v>
      </c>
      <c r="R36" s="220">
        <f t="shared" si="3"/>
        <v>0</v>
      </c>
      <c r="S36" s="246" t="e" cm="1">
        <f t="array" ref="S36">_xlfn.IFS(E36="Air",R36,E36="Sea",M36,E36="Air+Sea",M36+R36)</f>
        <v>#N/A</v>
      </c>
      <c r="T36" s="155"/>
    </row>
    <row r="37" spans="1:20" ht="25.5" customHeight="1" x14ac:dyDescent="0.25">
      <c r="A37" s="1027"/>
      <c r="B37" s="1029" t="s">
        <v>115</v>
      </c>
      <c r="C37" s="403" t="s">
        <v>116</v>
      </c>
      <c r="D37" s="111" t="s">
        <v>113</v>
      </c>
      <c r="E37" s="403"/>
      <c r="F37" s="398"/>
      <c r="G37" s="206">
        <v>30</v>
      </c>
      <c r="H37" s="399"/>
      <c r="I37" s="405"/>
      <c r="J37" s="355"/>
      <c r="K37" s="219" t="e">
        <f>IF([2]Booking_SGN!$B$2="SGN",INDEX([2]!volume,MATCH($I$11,[2]!customer,0),MATCH([2]Booking_SGN!$C$3,[2]!week,0)),0)</f>
        <v>#N/A</v>
      </c>
      <c r="L37" s="219">
        <f t="shared" si="0"/>
        <v>0</v>
      </c>
      <c r="M37" s="220">
        <f t="shared" si="2"/>
        <v>0</v>
      </c>
      <c r="N37" s="405"/>
      <c r="O37" s="397"/>
      <c r="P37" s="219" t="e">
        <f>IF([2]Booking_SGN!$B$2="SGN",INDEX([2]!volume,MATCH($N$11,[2]!customer,0),MATCH([2]Booking_SGN!$C$3,[2]!week,0)),0)</f>
        <v>#N/A</v>
      </c>
      <c r="Q37" s="243">
        <f t="shared" si="1"/>
        <v>0</v>
      </c>
      <c r="R37" s="220">
        <f t="shared" si="3"/>
        <v>0</v>
      </c>
      <c r="S37" s="246" t="e" cm="1">
        <f t="array" ref="S37">_xlfn.IFS(E37="Air",R37,E37="Sea",M37,E37="Air+Sea",M37+R37)</f>
        <v>#N/A</v>
      </c>
      <c r="T37" s="155"/>
    </row>
    <row r="38" spans="1:20" x14ac:dyDescent="0.25">
      <c r="A38" s="1027"/>
      <c r="B38" s="1030"/>
      <c r="C38" s="403" t="s">
        <v>116</v>
      </c>
      <c r="D38" s="128" t="s">
        <v>117</v>
      </c>
      <c r="E38" s="403"/>
      <c r="F38" s="398"/>
      <c r="G38" s="206">
        <v>340</v>
      </c>
      <c r="H38" s="399"/>
      <c r="I38" s="405"/>
      <c r="J38" s="355"/>
      <c r="K38" s="219" t="e">
        <f>IF([2]Booking_SGN!$B$2="SGN",INDEX([2]!volume,MATCH($I$11,[2]!customer,0),MATCH([2]Booking_SGN!$C$3,[2]!week,0)),0)</f>
        <v>#N/A</v>
      </c>
      <c r="L38" s="219">
        <f t="shared" si="0"/>
        <v>0</v>
      </c>
      <c r="M38" s="220">
        <f t="shared" si="2"/>
        <v>0</v>
      </c>
      <c r="N38" s="405"/>
      <c r="O38" s="397"/>
      <c r="P38" s="219" t="e">
        <f>IF([2]Booking_SGN!$B$2="SGN",INDEX([2]!volume,MATCH($N$11,[2]!customer,0),MATCH([2]Booking_SGN!$C$3,[2]!week,0)),0)</f>
        <v>#N/A</v>
      </c>
      <c r="Q38" s="243">
        <f t="shared" si="1"/>
        <v>0</v>
      </c>
      <c r="R38" s="220">
        <f t="shared" si="3"/>
        <v>0</v>
      </c>
      <c r="S38" s="246" t="e" cm="1">
        <f t="array" ref="S38">_xlfn.IFS(E38="Air",R38,E38="Sea",M38,E38="Air+Sea",M38+R38)</f>
        <v>#N/A</v>
      </c>
      <c r="T38" s="155"/>
    </row>
    <row r="39" spans="1:20" x14ac:dyDescent="0.25">
      <c r="A39" s="1027"/>
      <c r="B39" s="126" t="s">
        <v>90</v>
      </c>
      <c r="C39" s="159"/>
      <c r="D39" s="159"/>
      <c r="E39" s="159"/>
      <c r="F39" s="159"/>
      <c r="G39" s="207"/>
      <c r="H39" s="160"/>
      <c r="I39" s="401"/>
      <c r="J39" s="190"/>
      <c r="K39" s="221" t="e">
        <f>IF([2]Booking_SGN!$B$2="SGN",INDEX([2]!volume,MATCH($I$11,[2]!customer,0),MATCH([2]Booking_SGN!$C$3,[2]!week,0)),0)</f>
        <v>#N/A</v>
      </c>
      <c r="L39" s="221">
        <f t="shared" si="0"/>
        <v>0</v>
      </c>
      <c r="M39" s="223">
        <f t="shared" si="2"/>
        <v>0</v>
      </c>
      <c r="N39" s="401"/>
      <c r="O39" s="357"/>
      <c r="P39" s="221" t="e">
        <f>IF([2]Booking_SGN!$B$2="SGN",INDEX([2]!volume,MATCH($N$11,[2]!customer,0),MATCH([2]Booking_SGN!$C$3,[2]!week,0)),0)</f>
        <v>#N/A</v>
      </c>
      <c r="Q39" s="245">
        <f t="shared" si="1"/>
        <v>0</v>
      </c>
      <c r="R39" s="250">
        <f t="shared" si="3"/>
        <v>0</v>
      </c>
      <c r="S39" s="251" t="e" cm="1">
        <f t="array" ref="S39">_xlfn.IFS(E39="Air",R39,E39="Sea",M39,E39="Air+Sea",M39+R39)</f>
        <v>#N/A</v>
      </c>
      <c r="T39" s="155"/>
    </row>
    <row r="40" spans="1:20" x14ac:dyDescent="0.25">
      <c r="A40" s="1027"/>
      <c r="B40" s="1029" t="s">
        <v>118</v>
      </c>
      <c r="C40" s="403" t="s">
        <v>103</v>
      </c>
      <c r="D40" s="113" t="s">
        <v>119</v>
      </c>
      <c r="E40" s="403"/>
      <c r="F40" s="403"/>
      <c r="G40" s="208">
        <v>25</v>
      </c>
      <c r="H40" s="399"/>
      <c r="I40" s="405"/>
      <c r="J40" s="355"/>
      <c r="K40" s="219" t="e">
        <f>IF([2]Booking_SGN!$B$2="SGN",INDEX([2]!volume,MATCH($I$11,[2]!customer,0),MATCH([2]Booking_SGN!$C$3,[2]!week,0)),0)</f>
        <v>#N/A</v>
      </c>
      <c r="L40" s="219">
        <f t="shared" si="0"/>
        <v>0</v>
      </c>
      <c r="M40" s="220">
        <f t="shared" si="2"/>
        <v>0</v>
      </c>
      <c r="N40" s="405"/>
      <c r="O40" s="397"/>
      <c r="P40" s="219" t="e">
        <f>IF([2]Booking_SGN!$B$2="SGN",INDEX([2]!volume,MATCH($N$11,[2]!customer,0),MATCH([2]Booking_SGN!$C$3,[2]!week,0)),0)</f>
        <v>#N/A</v>
      </c>
      <c r="Q40" s="243">
        <f t="shared" si="1"/>
        <v>0</v>
      </c>
      <c r="R40" s="220">
        <f t="shared" si="3"/>
        <v>0</v>
      </c>
      <c r="S40" s="246" t="e" cm="1">
        <f t="array" ref="S40">_xlfn.IFS(E40="Air",R40,E40="Sea",M40,E40="Air+Sea",M40+R40)</f>
        <v>#N/A</v>
      </c>
      <c r="T40" s="155"/>
    </row>
    <row r="41" spans="1:20" ht="15.75" thickBot="1" x14ac:dyDescent="0.3">
      <c r="A41" s="1028"/>
      <c r="B41" s="1030"/>
      <c r="C41" s="403" t="s">
        <v>103</v>
      </c>
      <c r="D41" s="136" t="s">
        <v>120</v>
      </c>
      <c r="E41" s="403"/>
      <c r="F41" s="403"/>
      <c r="G41" s="208">
        <v>375</v>
      </c>
      <c r="H41" s="399"/>
      <c r="I41" s="405"/>
      <c r="J41" s="355"/>
      <c r="K41" s="219" t="e">
        <f>IF([2]Booking_SGN!$B$2="SGN",INDEX([2]!volume,MATCH($I$11,[2]!customer,0),MATCH([2]Booking_SGN!$C$3,[2]!week,0)),0)</f>
        <v>#N/A</v>
      </c>
      <c r="L41" s="219">
        <f t="shared" si="0"/>
        <v>0</v>
      </c>
      <c r="M41" s="220">
        <f t="shared" si="2"/>
        <v>0</v>
      </c>
      <c r="N41" s="405"/>
      <c r="O41" s="397"/>
      <c r="P41" s="219" t="e">
        <f>IF([2]Booking_SGN!$B$2="SGN",INDEX([2]!volume,MATCH($N$11,[2]!customer,0),MATCH([2]Booking_SGN!$C$3,[2]!week,0)),0)</f>
        <v>#N/A</v>
      </c>
      <c r="Q41" s="243">
        <f t="shared" si="1"/>
        <v>0</v>
      </c>
      <c r="R41" s="220">
        <f t="shared" si="3"/>
        <v>0</v>
      </c>
      <c r="S41" s="246" t="e" cm="1">
        <f t="array" ref="S41">_xlfn.IFS(E41="Air",R41,E41="Sea",M41,E41="Air+Sea",M41+R41)</f>
        <v>#N/A</v>
      </c>
      <c r="T41" s="155"/>
    </row>
    <row r="42" spans="1:20" ht="38.25" customHeight="1" x14ac:dyDescent="0.25">
      <c r="A42" s="1026" t="s">
        <v>121</v>
      </c>
      <c r="B42" s="125" t="s">
        <v>122</v>
      </c>
      <c r="C42" s="398" t="s">
        <v>123</v>
      </c>
      <c r="D42" s="128" t="s">
        <v>122</v>
      </c>
      <c r="E42" s="403"/>
      <c r="F42" s="398"/>
      <c r="G42" s="206">
        <v>120</v>
      </c>
      <c r="H42" s="399"/>
      <c r="I42" s="394"/>
      <c r="J42" s="355"/>
      <c r="K42" s="219" t="e">
        <f>IF([2]Booking_SGN!$B$2="SGN",INDEX([2]!volume,MATCH($I$11,[2]!customer,0),MATCH([2]Booking_SGN!$C$3,[2]!week,0)),0)</f>
        <v>#N/A</v>
      </c>
      <c r="L42" s="219">
        <f t="shared" si="0"/>
        <v>0</v>
      </c>
      <c r="M42" s="220">
        <f t="shared" si="2"/>
        <v>0</v>
      </c>
      <c r="N42" s="394"/>
      <c r="O42" s="397"/>
      <c r="P42" s="219" t="e">
        <f>IF([2]Booking_SGN!$B$2="SGN",INDEX([2]!volume,MATCH($N$11,[2]!customer,0),MATCH([2]Booking_SGN!$C$3,[2]!week,0)),0)</f>
        <v>#N/A</v>
      </c>
      <c r="Q42" s="243">
        <f t="shared" si="1"/>
        <v>0</v>
      </c>
      <c r="R42" s="220">
        <f t="shared" si="3"/>
        <v>0</v>
      </c>
      <c r="S42" s="246" t="e" cm="1">
        <f t="array" ref="S42">_xlfn.IFS(E42="Air",R42,E42="Sea",M42,E42="Air+Sea",M42+R42)</f>
        <v>#N/A</v>
      </c>
      <c r="T42" s="155"/>
    </row>
    <row r="43" spans="1:20" x14ac:dyDescent="0.25">
      <c r="A43" s="1027"/>
      <c r="B43" s="135" t="s">
        <v>124</v>
      </c>
      <c r="C43" s="403" t="s">
        <v>103</v>
      </c>
      <c r="D43" s="136" t="s">
        <v>125</v>
      </c>
      <c r="E43" s="403"/>
      <c r="F43" s="403"/>
      <c r="G43" s="208">
        <v>120</v>
      </c>
      <c r="H43" s="399"/>
      <c r="I43" s="405"/>
      <c r="J43" s="355"/>
      <c r="K43" s="219" t="e">
        <f>IF([2]Booking_SGN!$B$2="SGN",INDEX([2]!volume,MATCH($I$11,[2]!customer,0),MATCH([2]Booking_SGN!$C$3,[2]!week,0)),0)</f>
        <v>#N/A</v>
      </c>
      <c r="L43" s="219">
        <f t="shared" si="0"/>
        <v>0</v>
      </c>
      <c r="M43" s="220">
        <f t="shared" si="2"/>
        <v>0</v>
      </c>
      <c r="N43" s="405"/>
      <c r="O43" s="397"/>
      <c r="P43" s="219" t="e">
        <f>IF([2]Booking_SGN!$B$2="SGN",INDEX([2]!volume,MATCH($N$11,[2]!customer,0),MATCH([2]Booking_SGN!$C$3,[2]!week,0)),0)</f>
        <v>#N/A</v>
      </c>
      <c r="Q43" s="243">
        <f t="shared" si="1"/>
        <v>0</v>
      </c>
      <c r="R43" s="220">
        <f t="shared" si="3"/>
        <v>0</v>
      </c>
      <c r="S43" s="246" t="e" cm="1">
        <f t="array" ref="S43">_xlfn.IFS(E43="Air",R43,E43="Sea",M43,E43="Air+Sea",M43+R43)</f>
        <v>#N/A</v>
      </c>
      <c r="T43" s="155"/>
    </row>
    <row r="44" spans="1:20" x14ac:dyDescent="0.25">
      <c r="A44" s="1027"/>
      <c r="B44" s="125" t="s">
        <v>126</v>
      </c>
      <c r="C44" s="398" t="s">
        <v>103</v>
      </c>
      <c r="D44" s="128" t="s">
        <v>126</v>
      </c>
      <c r="E44" s="403"/>
      <c r="F44" s="398"/>
      <c r="G44" s="206">
        <v>185</v>
      </c>
      <c r="H44" s="399"/>
      <c r="I44" s="394"/>
      <c r="J44" s="355"/>
      <c r="K44" s="219" t="e">
        <f>IF([2]Booking_SGN!$B$2="SGN",INDEX([2]!volume,MATCH($I$11,[2]!customer,0),MATCH([2]Booking_SGN!$C$3,[2]!week,0)),0)</f>
        <v>#N/A</v>
      </c>
      <c r="L44" s="219">
        <f t="shared" si="0"/>
        <v>0</v>
      </c>
      <c r="M44" s="220">
        <f t="shared" si="2"/>
        <v>0</v>
      </c>
      <c r="N44" s="394"/>
      <c r="O44" s="397"/>
      <c r="P44" s="219" t="e">
        <f>IF([2]Booking_SGN!$B$2="SGN",INDEX([2]!volume,MATCH($N$11,[2]!customer,0),MATCH([2]Booking_SGN!$C$3,[2]!week,0)),0)</f>
        <v>#N/A</v>
      </c>
      <c r="Q44" s="243">
        <f t="shared" si="1"/>
        <v>0</v>
      </c>
      <c r="R44" s="220">
        <f t="shared" si="3"/>
        <v>0</v>
      </c>
      <c r="S44" s="246" t="e" cm="1">
        <f t="array" ref="S44">_xlfn.IFS(E44="Air",R44,E44="Sea",M44,E44="Air+Sea",M44+R44)</f>
        <v>#N/A</v>
      </c>
      <c r="T44" s="155"/>
    </row>
    <row r="45" spans="1:20" x14ac:dyDescent="0.25">
      <c r="A45" s="1027"/>
      <c r="B45" s="125" t="s">
        <v>127</v>
      </c>
      <c r="C45" s="398" t="s">
        <v>128</v>
      </c>
      <c r="D45" s="128" t="s">
        <v>127</v>
      </c>
      <c r="E45" s="403"/>
      <c r="F45" s="398"/>
      <c r="G45" s="206">
        <v>1470</v>
      </c>
      <c r="H45" s="399"/>
      <c r="I45" s="394"/>
      <c r="J45" s="355"/>
      <c r="K45" s="219" t="e">
        <f>IF([2]Booking_SGN!$B$2="SGN",INDEX([2]!volume,MATCH($I$11,[2]!customer,0),MATCH([2]Booking_SGN!$C$3,[2]!week,0)),0)</f>
        <v>#N/A</v>
      </c>
      <c r="L45" s="219">
        <f t="shared" si="0"/>
        <v>0</v>
      </c>
      <c r="M45" s="220">
        <f t="shared" si="2"/>
        <v>0</v>
      </c>
      <c r="N45" s="394"/>
      <c r="O45" s="397"/>
      <c r="P45" s="219" t="e">
        <f>IF([2]Booking_SGN!$B$2="SGN",INDEX([2]!volume,MATCH($N$11,[2]!customer,0),MATCH([2]Booking_SGN!$C$3,[2]!week,0)),0)</f>
        <v>#N/A</v>
      </c>
      <c r="Q45" s="243">
        <f t="shared" si="1"/>
        <v>0</v>
      </c>
      <c r="R45" s="220">
        <f t="shared" si="3"/>
        <v>0</v>
      </c>
      <c r="S45" s="246" t="e" cm="1">
        <f t="array" ref="S45">_xlfn.IFS(E45="Air",R45,E45="Sea",M45,E45="Air+Sea",M45+R45)</f>
        <v>#N/A</v>
      </c>
      <c r="T45" s="155"/>
    </row>
    <row r="46" spans="1:20" x14ac:dyDescent="0.25">
      <c r="A46" s="1027"/>
      <c r="B46" s="135" t="s">
        <v>129</v>
      </c>
      <c r="C46" s="403" t="s">
        <v>103</v>
      </c>
      <c r="D46" s="136" t="s">
        <v>129</v>
      </c>
      <c r="E46" s="403"/>
      <c r="F46" s="403"/>
      <c r="G46" s="208">
        <v>55</v>
      </c>
      <c r="H46" s="399"/>
      <c r="I46" s="405"/>
      <c r="J46" s="355"/>
      <c r="K46" s="219" t="e">
        <f>IF([2]Booking_SGN!$B$2="SGN",INDEX([2]!volume,MATCH($I$11,[2]!customer,0),MATCH([2]Booking_SGN!$C$3,[2]!week,0)),0)</f>
        <v>#N/A</v>
      </c>
      <c r="L46" s="219">
        <f t="shared" si="0"/>
        <v>0</v>
      </c>
      <c r="M46" s="220">
        <f t="shared" si="2"/>
        <v>0</v>
      </c>
      <c r="N46" s="405"/>
      <c r="O46" s="397"/>
      <c r="P46" s="219" t="e">
        <f>IF([2]Booking_SGN!$B$2="SGN",INDEX([2]!volume,MATCH($N$11,[2]!customer,0),MATCH([2]Booking_SGN!$C$3,[2]!week,0)),0)</f>
        <v>#N/A</v>
      </c>
      <c r="Q46" s="243">
        <f t="shared" si="1"/>
        <v>0</v>
      </c>
      <c r="R46" s="220">
        <f t="shared" si="3"/>
        <v>0</v>
      </c>
      <c r="S46" s="246" t="e" cm="1">
        <f t="array" ref="S46">_xlfn.IFS(E46="Air",R46,E46="Sea",M46,E46="Air+Sea",M46+R46)</f>
        <v>#N/A</v>
      </c>
      <c r="T46" s="155"/>
    </row>
    <row r="47" spans="1:20" x14ac:dyDescent="0.25">
      <c r="A47" s="1027"/>
      <c r="B47" s="1029" t="s">
        <v>130</v>
      </c>
      <c r="C47" s="403" t="s">
        <v>103</v>
      </c>
      <c r="D47" s="113" t="s">
        <v>131</v>
      </c>
      <c r="E47" s="403"/>
      <c r="F47" s="403"/>
      <c r="G47" s="208">
        <v>30</v>
      </c>
      <c r="H47" s="399"/>
      <c r="I47" s="405"/>
      <c r="J47" s="355"/>
      <c r="K47" s="219" t="e">
        <f>IF([2]Booking_SGN!$B$2="SGN",INDEX([2]!volume,MATCH($I$11,[2]!customer,0),MATCH([2]Booking_SGN!$C$3,[2]!week,0)),0)</f>
        <v>#N/A</v>
      </c>
      <c r="L47" s="219">
        <f t="shared" si="0"/>
        <v>0</v>
      </c>
      <c r="M47" s="220">
        <f t="shared" si="2"/>
        <v>0</v>
      </c>
      <c r="N47" s="405"/>
      <c r="O47" s="397"/>
      <c r="P47" s="219" t="e">
        <f>IF([2]Booking_SGN!$B$2="SGN",INDEX([2]!volume,MATCH($N$11,[2]!customer,0),MATCH([2]Booking_SGN!$C$3,[2]!week,0)),0)</f>
        <v>#N/A</v>
      </c>
      <c r="Q47" s="243">
        <f t="shared" si="1"/>
        <v>0</v>
      </c>
      <c r="R47" s="220">
        <f t="shared" si="3"/>
        <v>0</v>
      </c>
      <c r="S47" s="246" t="e" cm="1">
        <f t="array" ref="S47">_xlfn.IFS(E47="Air",R47,E47="Sea",M47,E47="Air+Sea",M47+R47)</f>
        <v>#N/A</v>
      </c>
      <c r="T47" s="155"/>
    </row>
    <row r="48" spans="1:20" x14ac:dyDescent="0.25">
      <c r="A48" s="1027"/>
      <c r="B48" s="1030"/>
      <c r="C48" s="403" t="s">
        <v>103</v>
      </c>
      <c r="D48" s="136" t="s">
        <v>130</v>
      </c>
      <c r="E48" s="403"/>
      <c r="F48" s="403"/>
      <c r="G48" s="208">
        <v>55</v>
      </c>
      <c r="H48" s="399"/>
      <c r="I48" s="405"/>
      <c r="J48" s="355"/>
      <c r="K48" s="219" t="e">
        <f>IF([2]Booking_SGN!$B$2="SGN",INDEX([2]!volume,MATCH($I$11,[2]!customer,0),MATCH([2]Booking_SGN!$C$3,[2]!week,0)),0)</f>
        <v>#N/A</v>
      </c>
      <c r="L48" s="219">
        <f t="shared" si="0"/>
        <v>0</v>
      </c>
      <c r="M48" s="220">
        <f t="shared" si="2"/>
        <v>0</v>
      </c>
      <c r="N48" s="405"/>
      <c r="O48" s="397"/>
      <c r="P48" s="219" t="e">
        <f>IF([2]Booking_SGN!$B$2="SGN",INDEX([2]!volume,MATCH($N$11,[2]!customer,0),MATCH([2]Booking_SGN!$C$3,[2]!week,0)),0)</f>
        <v>#N/A</v>
      </c>
      <c r="Q48" s="243">
        <f t="shared" si="1"/>
        <v>0</v>
      </c>
      <c r="R48" s="220">
        <f t="shared" si="3"/>
        <v>0</v>
      </c>
      <c r="S48" s="246" t="e" cm="1">
        <f t="array" ref="S48">_xlfn.IFS(E48="Air",R48,E48="Sea",M48,E48="Air+Sea",M48+R48)</f>
        <v>#N/A</v>
      </c>
      <c r="T48" s="155"/>
    </row>
    <row r="49" spans="1:20" ht="30" x14ac:dyDescent="0.25">
      <c r="A49" s="1027"/>
      <c r="B49" s="135" t="s">
        <v>132</v>
      </c>
      <c r="C49" s="403" t="s">
        <v>103</v>
      </c>
      <c r="D49" s="136" t="s">
        <v>133</v>
      </c>
      <c r="E49" s="403"/>
      <c r="F49" s="403"/>
      <c r="G49" s="208">
        <v>115</v>
      </c>
      <c r="H49" s="399"/>
      <c r="I49" s="405"/>
      <c r="J49" s="355"/>
      <c r="K49" s="219" t="e">
        <f>IF([2]Booking_SGN!$B$2="SGN",INDEX([2]!volume,MATCH($I$11,[2]!customer,0),MATCH([2]Booking_SGN!$C$3,[2]!week,0)),0)</f>
        <v>#N/A</v>
      </c>
      <c r="L49" s="219">
        <f t="shared" si="0"/>
        <v>0</v>
      </c>
      <c r="M49" s="220">
        <f t="shared" si="2"/>
        <v>0</v>
      </c>
      <c r="N49" s="405"/>
      <c r="O49" s="397"/>
      <c r="P49" s="219" t="e">
        <f>IF([2]Booking_SGN!$B$2="SGN",INDEX([2]!volume,MATCH($N$11,[2]!customer,0),MATCH([2]Booking_SGN!$C$3,[2]!week,0)),0)</f>
        <v>#N/A</v>
      </c>
      <c r="Q49" s="243">
        <f t="shared" si="1"/>
        <v>0</v>
      </c>
      <c r="R49" s="220">
        <f t="shared" si="3"/>
        <v>0</v>
      </c>
      <c r="S49" s="246" t="e" cm="1">
        <f t="array" ref="S49">_xlfn.IFS(E49="Air",R49,E49="Sea",M49,E49="Air+Sea",M49+R49)</f>
        <v>#N/A</v>
      </c>
      <c r="T49" s="155"/>
    </row>
    <row r="50" spans="1:20" x14ac:dyDescent="0.25">
      <c r="A50" s="1027"/>
      <c r="B50" s="126" t="s">
        <v>134</v>
      </c>
      <c r="C50" s="159" t="s">
        <v>135</v>
      </c>
      <c r="D50" s="159" t="s">
        <v>98</v>
      </c>
      <c r="E50" s="159"/>
      <c r="F50" s="159"/>
      <c r="G50" s="207"/>
      <c r="H50" s="160"/>
      <c r="I50" s="401"/>
      <c r="J50" s="190"/>
      <c r="K50" s="221" t="e">
        <f>IF([2]Booking_SGN!$B$2="SGN",INDEX([2]!volume,MATCH($I$11,[2]!customer,0),MATCH([2]Booking_SGN!$C$3,[2]!week,0)),0)</f>
        <v>#N/A</v>
      </c>
      <c r="L50" s="221">
        <f t="shared" si="0"/>
        <v>0</v>
      </c>
      <c r="M50" s="223">
        <f t="shared" si="2"/>
        <v>0</v>
      </c>
      <c r="N50" s="401"/>
      <c r="O50" s="357"/>
      <c r="P50" s="221" t="e">
        <f>IF([2]Booking_SGN!$B$2="SGN",INDEX([2]!volume,MATCH($N$11,[2]!customer,0),MATCH([2]Booking_SGN!$C$3,[2]!week,0)),0)</f>
        <v>#N/A</v>
      </c>
      <c r="Q50" s="245">
        <f t="shared" si="1"/>
        <v>0</v>
      </c>
      <c r="R50" s="250">
        <f t="shared" si="3"/>
        <v>0</v>
      </c>
      <c r="S50" s="251" t="e" cm="1">
        <f t="array" ref="S50">_xlfn.IFS(E50="Air",R50,E50="Sea",M50,E50="Air+Sea",M50+R50)</f>
        <v>#N/A</v>
      </c>
      <c r="T50" s="155"/>
    </row>
    <row r="51" spans="1:20" x14ac:dyDescent="0.25">
      <c r="A51" s="1027"/>
      <c r="B51" s="126" t="s">
        <v>136</v>
      </c>
      <c r="C51" s="159" t="s">
        <v>103</v>
      </c>
      <c r="D51" s="159" t="s">
        <v>98</v>
      </c>
      <c r="E51" s="159"/>
      <c r="F51" s="159"/>
      <c r="G51" s="207"/>
      <c r="H51" s="160"/>
      <c r="I51" s="401"/>
      <c r="J51" s="190"/>
      <c r="K51" s="221" t="e">
        <f>IF([2]Booking_SGN!$B$2="SGN",INDEX([2]!volume,MATCH($I$11,[2]!customer,0),MATCH([2]Booking_SGN!$C$3,[2]!week,0)),0)</f>
        <v>#N/A</v>
      </c>
      <c r="L51" s="221">
        <f t="shared" si="0"/>
        <v>0</v>
      </c>
      <c r="M51" s="223">
        <f t="shared" si="2"/>
        <v>0</v>
      </c>
      <c r="N51" s="401"/>
      <c r="O51" s="357"/>
      <c r="P51" s="221" t="e">
        <f>IF([2]Booking_SGN!$B$2="SGN",INDEX([2]!volume,MATCH($N$11,[2]!customer,0),MATCH([2]Booking_SGN!$C$3,[2]!week,0)),0)</f>
        <v>#N/A</v>
      </c>
      <c r="Q51" s="245">
        <f t="shared" si="1"/>
        <v>0</v>
      </c>
      <c r="R51" s="250">
        <f t="shared" si="3"/>
        <v>0</v>
      </c>
      <c r="S51" s="251" t="e" cm="1">
        <f t="array" ref="S51">_xlfn.IFS(E51="Air",R51,E51="Sea",M51,E51="Air+Sea",M51+R51)</f>
        <v>#N/A</v>
      </c>
      <c r="T51" s="155"/>
    </row>
    <row r="52" spans="1:20" x14ac:dyDescent="0.25">
      <c r="A52" s="1027"/>
      <c r="B52" s="126" t="s">
        <v>137</v>
      </c>
      <c r="C52" s="159" t="s">
        <v>74</v>
      </c>
      <c r="D52" s="159" t="s">
        <v>98</v>
      </c>
      <c r="E52" s="159"/>
      <c r="F52" s="159"/>
      <c r="G52" s="207"/>
      <c r="H52" s="160"/>
      <c r="I52" s="401"/>
      <c r="J52" s="190"/>
      <c r="K52" s="221" t="e">
        <f>IF([2]Booking_SGN!$B$2="SGN",INDEX([2]!volume,MATCH($I$11,[2]!customer,0),MATCH([2]Booking_SGN!$C$3,[2]!week,0)),0)</f>
        <v>#N/A</v>
      </c>
      <c r="L52" s="221">
        <f t="shared" si="0"/>
        <v>0</v>
      </c>
      <c r="M52" s="223">
        <f t="shared" si="2"/>
        <v>0</v>
      </c>
      <c r="N52" s="401"/>
      <c r="O52" s="357"/>
      <c r="P52" s="221" t="e">
        <f>IF([2]Booking_SGN!$B$2="SGN",INDEX([2]!volume,MATCH($N$11,[2]!customer,0),MATCH([2]Booking_SGN!$C$3,[2]!week,0)),0)</f>
        <v>#N/A</v>
      </c>
      <c r="Q52" s="245">
        <f t="shared" si="1"/>
        <v>0</v>
      </c>
      <c r="R52" s="250">
        <f t="shared" si="3"/>
        <v>0</v>
      </c>
      <c r="S52" s="251" t="e" cm="1">
        <f t="array" ref="S52">_xlfn.IFS(E52="Air",R52,E52="Sea",M52,E52="Air+Sea",M52+R52)</f>
        <v>#N/A</v>
      </c>
      <c r="T52" s="155"/>
    </row>
    <row r="53" spans="1:20" x14ac:dyDescent="0.25">
      <c r="A53" s="1027"/>
      <c r="B53" s="135" t="s">
        <v>138</v>
      </c>
      <c r="C53" s="403" t="s">
        <v>139</v>
      </c>
      <c r="D53" s="136" t="s">
        <v>138</v>
      </c>
      <c r="E53" s="403"/>
      <c r="F53" s="403"/>
      <c r="G53" s="208">
        <v>60</v>
      </c>
      <c r="H53" s="399"/>
      <c r="I53" s="405"/>
      <c r="J53" s="355"/>
      <c r="K53" s="219" t="e">
        <f>IF([2]Booking_SGN!$B$2="SGN",INDEX([2]!volume,MATCH($I$11,[2]!customer,0),MATCH([2]Booking_SGN!$C$3,[2]!week,0)),0)</f>
        <v>#N/A</v>
      </c>
      <c r="L53" s="219">
        <f t="shared" si="0"/>
        <v>0</v>
      </c>
      <c r="M53" s="220">
        <f t="shared" si="2"/>
        <v>0</v>
      </c>
      <c r="N53" s="405"/>
      <c r="O53" s="397"/>
      <c r="P53" s="219" t="e">
        <f>IF([2]Booking_SGN!$B$2="SGN",INDEX([2]!volume,MATCH($N$11,[2]!customer,0),MATCH([2]Booking_SGN!$C$3,[2]!week,0)),0)</f>
        <v>#N/A</v>
      </c>
      <c r="Q53" s="243">
        <f t="shared" si="1"/>
        <v>0</v>
      </c>
      <c r="R53" s="220">
        <f t="shared" si="3"/>
        <v>0</v>
      </c>
      <c r="S53" s="246" t="e" cm="1">
        <f t="array" ref="S53">_xlfn.IFS(E53="Air",R53,E53="Sea",M53,E53="Air+Sea",M53+R53)</f>
        <v>#N/A</v>
      </c>
      <c r="T53" s="155"/>
    </row>
    <row r="54" spans="1:20" x14ac:dyDescent="0.25">
      <c r="A54" s="1027"/>
      <c r="B54" s="126" t="s">
        <v>140</v>
      </c>
      <c r="C54" s="159" t="s">
        <v>139</v>
      </c>
      <c r="D54" s="159"/>
      <c r="E54" s="159"/>
      <c r="F54" s="159"/>
      <c r="G54" s="207"/>
      <c r="H54" s="160"/>
      <c r="I54" s="401"/>
      <c r="J54" s="190"/>
      <c r="K54" s="221" t="e">
        <f>IF([2]Booking_SGN!$B$2="SGN",INDEX([2]!volume,MATCH($I$11,[2]!customer,0),MATCH([2]Booking_SGN!$C$3,[2]!week,0)),0)</f>
        <v>#N/A</v>
      </c>
      <c r="L54" s="221">
        <f t="shared" si="0"/>
        <v>0</v>
      </c>
      <c r="M54" s="223">
        <f t="shared" si="2"/>
        <v>0</v>
      </c>
      <c r="N54" s="401"/>
      <c r="O54" s="357"/>
      <c r="P54" s="221" t="e">
        <f>IF([2]Booking_SGN!$B$2="SGN",INDEX([2]!volume,MATCH($N$11,[2]!customer,0),MATCH([2]Booking_SGN!$C$3,[2]!week,0)),0)</f>
        <v>#N/A</v>
      </c>
      <c r="Q54" s="245">
        <f t="shared" si="1"/>
        <v>0</v>
      </c>
      <c r="R54" s="250">
        <f t="shared" si="3"/>
        <v>0</v>
      </c>
      <c r="S54" s="251" t="e" cm="1">
        <f t="array" ref="S54">_xlfn.IFS(E54="Air",R54,E54="Sea",M54,E54="Air+Sea",M54+R54)</f>
        <v>#N/A</v>
      </c>
      <c r="T54" s="155"/>
    </row>
    <row r="55" spans="1:20" x14ac:dyDescent="0.25">
      <c r="A55" s="1027"/>
      <c r="B55" s="1029" t="s">
        <v>141</v>
      </c>
      <c r="C55" s="403" t="s">
        <v>142</v>
      </c>
      <c r="D55" s="113" t="s">
        <v>143</v>
      </c>
      <c r="E55" s="403"/>
      <c r="F55" s="403"/>
      <c r="G55" s="208">
        <v>30</v>
      </c>
      <c r="H55" s="399"/>
      <c r="I55" s="405"/>
      <c r="J55" s="355"/>
      <c r="K55" s="219" t="e">
        <f>IF([2]Booking_SGN!$B$2="SGN",INDEX([2]!volume,MATCH($I$11,[2]!customer,0),MATCH([2]Booking_SGN!$C$3,[2]!week,0)),0)</f>
        <v>#N/A</v>
      </c>
      <c r="L55" s="219">
        <f t="shared" si="0"/>
        <v>0</v>
      </c>
      <c r="M55" s="220">
        <f t="shared" si="2"/>
        <v>0</v>
      </c>
      <c r="N55" s="405"/>
      <c r="O55" s="397"/>
      <c r="P55" s="219" t="e">
        <f>IF([2]Booking_SGN!$B$2="SGN",INDEX([2]!volume,MATCH($N$11,[2]!customer,0),MATCH([2]Booking_SGN!$C$3,[2]!week,0)),0)</f>
        <v>#N/A</v>
      </c>
      <c r="Q55" s="243">
        <f t="shared" si="1"/>
        <v>0</v>
      </c>
      <c r="R55" s="220">
        <f t="shared" si="3"/>
        <v>0</v>
      </c>
      <c r="S55" s="246" t="e" cm="1">
        <f t="array" ref="S55">_xlfn.IFS(E55="Air",R55,E55="Sea",M55,E55="Air+Sea",M55+R55)</f>
        <v>#N/A</v>
      </c>
      <c r="T55" s="155"/>
    </row>
    <row r="56" spans="1:20" x14ac:dyDescent="0.25">
      <c r="A56" s="1027"/>
      <c r="B56" s="1030"/>
      <c r="C56" s="403" t="s">
        <v>142</v>
      </c>
      <c r="D56" s="136" t="s">
        <v>141</v>
      </c>
      <c r="E56" s="403"/>
      <c r="F56" s="403"/>
      <c r="G56" s="208">
        <v>130</v>
      </c>
      <c r="H56" s="399"/>
      <c r="I56" s="405"/>
      <c r="J56" s="355"/>
      <c r="K56" s="219" t="e">
        <f>IF([2]Booking_SGN!$B$2="SGN",INDEX([2]!volume,MATCH($I$11,[2]!customer,0),MATCH([2]Booking_SGN!$C$3,[2]!week,0)),0)</f>
        <v>#N/A</v>
      </c>
      <c r="L56" s="219">
        <f t="shared" si="0"/>
        <v>0</v>
      </c>
      <c r="M56" s="220">
        <f t="shared" si="2"/>
        <v>0</v>
      </c>
      <c r="N56" s="405"/>
      <c r="O56" s="397"/>
      <c r="P56" s="219" t="e">
        <f>IF([2]Booking_SGN!$B$2="SGN",INDEX([2]!volume,MATCH($N$11,[2]!customer,0),MATCH([2]Booking_SGN!$C$3,[2]!week,0)),0)</f>
        <v>#N/A</v>
      </c>
      <c r="Q56" s="243">
        <f t="shared" si="1"/>
        <v>0</v>
      </c>
      <c r="R56" s="220">
        <f t="shared" si="3"/>
        <v>0</v>
      </c>
      <c r="S56" s="246" t="e" cm="1">
        <f t="array" ref="S56">_xlfn.IFS(E56="Air",R56,E56="Sea",M56,E56="Air+Sea",M56+R56)</f>
        <v>#N/A</v>
      </c>
      <c r="T56" s="155"/>
    </row>
    <row r="57" spans="1:20" x14ac:dyDescent="0.25">
      <c r="A57" s="1027"/>
      <c r="B57" s="126" t="s">
        <v>144</v>
      </c>
      <c r="C57" s="159" t="s">
        <v>145</v>
      </c>
      <c r="D57" s="159"/>
      <c r="E57" s="159"/>
      <c r="F57" s="159"/>
      <c r="G57" s="207"/>
      <c r="H57" s="160"/>
      <c r="I57" s="401"/>
      <c r="J57" s="190"/>
      <c r="K57" s="221" t="e">
        <f>IF([2]Booking_SGN!$B$2="SGN",INDEX([2]!volume,MATCH($I$11,[2]!customer,0),MATCH([2]Booking_SGN!$C$3,[2]!week,0)),0)</f>
        <v>#N/A</v>
      </c>
      <c r="L57" s="221">
        <f t="shared" si="0"/>
        <v>0</v>
      </c>
      <c r="M57" s="223">
        <f t="shared" si="2"/>
        <v>0</v>
      </c>
      <c r="N57" s="401"/>
      <c r="O57" s="357"/>
      <c r="P57" s="221" t="e">
        <f>IF([2]Booking_SGN!$B$2="SGN",INDEX([2]!volume,MATCH($N$11,[2]!customer,0),MATCH([2]Booking_SGN!$C$3,[2]!week,0)),0)</f>
        <v>#N/A</v>
      </c>
      <c r="Q57" s="245">
        <f t="shared" si="1"/>
        <v>0</v>
      </c>
      <c r="R57" s="250">
        <f t="shared" si="3"/>
        <v>0</v>
      </c>
      <c r="S57" s="251" t="e" cm="1">
        <f t="array" ref="S57">_xlfn.IFS(E57="Air",R57,E57="Sea",M57,E57="Air+Sea",M57+R57)</f>
        <v>#N/A</v>
      </c>
      <c r="T57" s="155"/>
    </row>
    <row r="58" spans="1:20" x14ac:dyDescent="0.25">
      <c r="A58" s="1027"/>
      <c r="B58" s="135" t="s">
        <v>146</v>
      </c>
      <c r="C58" s="403" t="s">
        <v>145</v>
      </c>
      <c r="D58" s="136" t="s">
        <v>146</v>
      </c>
      <c r="E58" s="403"/>
      <c r="F58" s="403"/>
      <c r="G58" s="208">
        <v>550</v>
      </c>
      <c r="H58" s="399"/>
      <c r="I58" s="394"/>
      <c r="J58" s="355"/>
      <c r="K58" s="219" t="e">
        <f>IF([2]Booking_SGN!$B$2="SGN",INDEX([2]!volume,MATCH($I$11,[2]!customer,0),MATCH([2]Booking_SGN!$C$3,[2]!week,0)),0)</f>
        <v>#N/A</v>
      </c>
      <c r="L58" s="219">
        <f t="shared" si="0"/>
        <v>0</v>
      </c>
      <c r="M58" s="220">
        <f t="shared" si="2"/>
        <v>0</v>
      </c>
      <c r="N58" s="394"/>
      <c r="O58" s="397"/>
      <c r="P58" s="219" t="e">
        <f>IF([2]Booking_SGN!$B$2="SGN",INDEX([2]!volume,MATCH($N$11,[2]!customer,0),MATCH([2]Booking_SGN!$C$3,[2]!week,0)),0)</f>
        <v>#N/A</v>
      </c>
      <c r="Q58" s="243">
        <f t="shared" si="1"/>
        <v>0</v>
      </c>
      <c r="R58" s="220">
        <f t="shared" si="3"/>
        <v>0</v>
      </c>
      <c r="S58" s="246" t="e" cm="1">
        <f t="array" ref="S58">_xlfn.IFS(E58="Air",R58,E58="Sea",M58,E58="Air+Sea",M58+R58)</f>
        <v>#N/A</v>
      </c>
      <c r="T58" s="155"/>
    </row>
    <row r="59" spans="1:20" x14ac:dyDescent="0.25">
      <c r="A59" s="1027"/>
      <c r="B59" s="126" t="s">
        <v>147</v>
      </c>
      <c r="C59" s="159" t="s">
        <v>74</v>
      </c>
      <c r="D59" s="159" t="s">
        <v>98</v>
      </c>
      <c r="E59" s="159"/>
      <c r="F59" s="159"/>
      <c r="G59" s="207"/>
      <c r="H59" s="160"/>
      <c r="I59" s="401"/>
      <c r="J59" s="190"/>
      <c r="K59" s="221" t="e">
        <f>IF([2]Booking_SGN!$B$2="SGN",INDEX([2]!volume,MATCH($I$11,[2]!customer,0),MATCH([2]Booking_SGN!$C$3,[2]!week,0)),0)</f>
        <v>#N/A</v>
      </c>
      <c r="L59" s="221">
        <f t="shared" si="0"/>
        <v>0</v>
      </c>
      <c r="M59" s="223">
        <f t="shared" si="2"/>
        <v>0</v>
      </c>
      <c r="N59" s="401"/>
      <c r="O59" s="357"/>
      <c r="P59" s="221" t="e">
        <f>IF([2]Booking_SGN!$B$2="SGN",INDEX([2]!volume,MATCH($N$11,[2]!customer,0),MATCH([2]Booking_SGN!$C$3,[2]!week,0)),0)</f>
        <v>#N/A</v>
      </c>
      <c r="Q59" s="245">
        <f t="shared" si="1"/>
        <v>0</v>
      </c>
      <c r="R59" s="250">
        <f t="shared" si="3"/>
        <v>0</v>
      </c>
      <c r="S59" s="251" t="e" cm="1">
        <f t="array" ref="S59">_xlfn.IFS(E59="Air",R59,E59="Sea",M59,E59="Air+Sea",M59+R59)</f>
        <v>#N/A</v>
      </c>
      <c r="T59" s="155"/>
    </row>
    <row r="60" spans="1:20" ht="15.75" thickBot="1" x14ac:dyDescent="0.3">
      <c r="A60" s="1028"/>
      <c r="B60" s="126" t="s">
        <v>90</v>
      </c>
      <c r="C60" s="159"/>
      <c r="D60" s="159" t="s">
        <v>98</v>
      </c>
      <c r="E60" s="159"/>
      <c r="F60" s="159"/>
      <c r="G60" s="207"/>
      <c r="H60" s="160"/>
      <c r="I60" s="401"/>
      <c r="J60" s="190"/>
      <c r="K60" s="221" t="e">
        <f>IF([2]Booking_SGN!$B$2="SGN",INDEX([2]!volume,MATCH($I$11,[2]!customer,0),MATCH([2]Booking_SGN!$C$3,[2]!week,0)),0)</f>
        <v>#N/A</v>
      </c>
      <c r="L60" s="221">
        <f t="shared" si="0"/>
        <v>0</v>
      </c>
      <c r="M60" s="223">
        <f t="shared" si="2"/>
        <v>0</v>
      </c>
      <c r="N60" s="401"/>
      <c r="O60" s="357"/>
      <c r="P60" s="221" t="e">
        <f>IF([2]Booking_SGN!$B$2="SGN",INDEX([2]!volume,MATCH($N$11,[2]!customer,0),MATCH([2]Booking_SGN!$C$3,[2]!week,0)),0)</f>
        <v>#N/A</v>
      </c>
      <c r="Q60" s="245">
        <f t="shared" si="1"/>
        <v>0</v>
      </c>
      <c r="R60" s="250">
        <f t="shared" si="3"/>
        <v>0</v>
      </c>
      <c r="S60" s="251" t="e" cm="1">
        <f t="array" ref="S60">_xlfn.IFS(E60="Air",R60,E60="Sea",M60,E60="Air+Sea",M60+R60)</f>
        <v>#N/A</v>
      </c>
      <c r="T60" s="155"/>
    </row>
    <row r="61" spans="1:20" ht="30" x14ac:dyDescent="0.25">
      <c r="A61" s="1026" t="s">
        <v>148</v>
      </c>
      <c r="B61" s="135" t="s">
        <v>149</v>
      </c>
      <c r="C61" s="403" t="s">
        <v>150</v>
      </c>
      <c r="D61" s="136" t="s">
        <v>151</v>
      </c>
      <c r="E61" s="403"/>
      <c r="F61" s="403"/>
      <c r="G61" s="208">
        <v>820</v>
      </c>
      <c r="H61" s="399"/>
      <c r="I61" s="394"/>
      <c r="J61" s="355"/>
      <c r="K61" s="219" t="e">
        <f>IF([2]Booking_SGN!$B$2="SGN",INDEX([2]!volume,MATCH($I$11,[2]!customer,0),MATCH([2]Booking_SGN!$C$3,[2]!week,0)),0)</f>
        <v>#N/A</v>
      </c>
      <c r="L61" s="219">
        <f t="shared" si="0"/>
        <v>0</v>
      </c>
      <c r="M61" s="220">
        <f t="shared" si="2"/>
        <v>0</v>
      </c>
      <c r="N61" s="394"/>
      <c r="O61" s="397"/>
      <c r="P61" s="219" t="e">
        <f>IF([2]Booking_SGN!$B$2="SGN",INDEX([2]!volume,MATCH($N$11,[2]!customer,0),MATCH([2]Booking_SGN!$C$3,[2]!week,0)),0)</f>
        <v>#N/A</v>
      </c>
      <c r="Q61" s="243">
        <f t="shared" si="1"/>
        <v>0</v>
      </c>
      <c r="R61" s="220">
        <f t="shared" si="3"/>
        <v>0</v>
      </c>
      <c r="S61" s="246" t="e" cm="1">
        <f t="array" ref="S61">_xlfn.IFS(E61="Air",R61,E61="Sea",M61,E61="Air+Sea",M61+R61)</f>
        <v>#N/A</v>
      </c>
      <c r="T61" s="155"/>
    </row>
    <row r="62" spans="1:20" x14ac:dyDescent="0.25">
      <c r="A62" s="1027"/>
      <c r="B62" s="1029" t="s">
        <v>152</v>
      </c>
      <c r="C62" s="403" t="s">
        <v>103</v>
      </c>
      <c r="D62" s="113" t="s">
        <v>153</v>
      </c>
      <c r="E62" s="403"/>
      <c r="F62" s="403"/>
      <c r="G62" s="208">
        <v>20</v>
      </c>
      <c r="H62" s="399"/>
      <c r="I62" s="405"/>
      <c r="J62" s="355"/>
      <c r="K62" s="219" t="e">
        <f>IF([2]Booking_SGN!$B$2="SGN",INDEX([2]!volume,MATCH($I$11,[2]!customer,0),MATCH([2]Booking_SGN!$C$3,[2]!week,0)),0)</f>
        <v>#N/A</v>
      </c>
      <c r="L62" s="219">
        <f t="shared" si="0"/>
        <v>0</v>
      </c>
      <c r="M62" s="220">
        <f t="shared" si="2"/>
        <v>0</v>
      </c>
      <c r="N62" s="405"/>
      <c r="O62" s="397"/>
      <c r="P62" s="219" t="e">
        <f>IF([2]Booking_SGN!$B$2="SGN",INDEX([2]!volume,MATCH($N$11,[2]!customer,0),MATCH([2]Booking_SGN!$C$3,[2]!week,0)),0)</f>
        <v>#N/A</v>
      </c>
      <c r="Q62" s="243">
        <f t="shared" si="1"/>
        <v>0</v>
      </c>
      <c r="R62" s="220">
        <f t="shared" si="3"/>
        <v>0</v>
      </c>
      <c r="S62" s="246" t="e" cm="1">
        <f t="array" ref="S62">_xlfn.IFS(E62="Air",R62,E62="Sea",M62,E62="Air+Sea",M62+R62)</f>
        <v>#N/A</v>
      </c>
      <c r="T62" s="155"/>
    </row>
    <row r="63" spans="1:20" x14ac:dyDescent="0.25">
      <c r="A63" s="1027"/>
      <c r="B63" s="1030"/>
      <c r="C63" s="403" t="s">
        <v>103</v>
      </c>
      <c r="D63" s="136" t="s">
        <v>154</v>
      </c>
      <c r="E63" s="403"/>
      <c r="F63" s="403"/>
      <c r="G63" s="208">
        <v>140</v>
      </c>
      <c r="H63" s="399"/>
      <c r="I63" s="405"/>
      <c r="J63" s="355"/>
      <c r="K63" s="219" t="e">
        <f>IF([2]Booking_SGN!$B$2="SGN",INDEX([2]!volume,MATCH($I$11,[2]!customer,0),MATCH([2]Booking_SGN!$C$3,[2]!week,0)),0)</f>
        <v>#N/A</v>
      </c>
      <c r="L63" s="219">
        <f t="shared" si="0"/>
        <v>0</v>
      </c>
      <c r="M63" s="220">
        <f t="shared" si="2"/>
        <v>0</v>
      </c>
      <c r="N63" s="405"/>
      <c r="O63" s="397"/>
      <c r="P63" s="219" t="e">
        <f>IF([2]Booking_SGN!$B$2="SGN",INDEX([2]!volume,MATCH($N$11,[2]!customer,0),MATCH([2]Booking_SGN!$C$3,[2]!week,0)),0)</f>
        <v>#N/A</v>
      </c>
      <c r="Q63" s="243">
        <f t="shared" si="1"/>
        <v>0</v>
      </c>
      <c r="R63" s="220">
        <f t="shared" si="3"/>
        <v>0</v>
      </c>
      <c r="S63" s="246" t="e" cm="1">
        <f t="array" ref="S63">_xlfn.IFS(E63="Air",R63,E63="Sea",M63,E63="Air+Sea",M63+R63)</f>
        <v>#N/A</v>
      </c>
      <c r="T63" s="155"/>
    </row>
    <row r="64" spans="1:20" ht="14.25" customHeight="1" thickBot="1" x14ac:dyDescent="0.3">
      <c r="A64" s="1028"/>
      <c r="B64" s="126" t="s">
        <v>90</v>
      </c>
      <c r="C64" s="159"/>
      <c r="D64" s="159"/>
      <c r="E64" s="159"/>
      <c r="F64" s="159"/>
      <c r="G64" s="207"/>
      <c r="H64" s="160"/>
      <c r="I64" s="401"/>
      <c r="J64" s="190"/>
      <c r="K64" s="221" t="e">
        <f>IF([2]Booking_SGN!$B$2="SGN",INDEX([2]!volume,MATCH($I$11,[2]!customer,0),MATCH([2]Booking_SGN!$C$3,[2]!week,0)),0)</f>
        <v>#N/A</v>
      </c>
      <c r="L64" s="221">
        <f t="shared" si="0"/>
        <v>0</v>
      </c>
      <c r="M64" s="223">
        <f t="shared" si="2"/>
        <v>0</v>
      </c>
      <c r="N64" s="401"/>
      <c r="O64" s="357"/>
      <c r="P64" s="221" t="e">
        <f>IF([2]Booking_SGN!$B$2="SGN",INDEX([2]!volume,MATCH($N$11,[2]!customer,0),MATCH([2]Booking_SGN!$C$3,[2]!week,0)),0)</f>
        <v>#N/A</v>
      </c>
      <c r="Q64" s="245">
        <f t="shared" si="1"/>
        <v>0</v>
      </c>
      <c r="R64" s="250">
        <f t="shared" si="3"/>
        <v>0</v>
      </c>
      <c r="S64" s="251" t="e" cm="1">
        <f t="array" ref="S64">_xlfn.IFS(E64="Air",R64,E64="Sea",M64,E64="Air+Sea",M64+R64)</f>
        <v>#N/A</v>
      </c>
      <c r="T64" s="155"/>
    </row>
    <row r="65" spans="1:20" ht="25.5" customHeight="1" x14ac:dyDescent="0.25">
      <c r="A65" s="1026" t="s">
        <v>155</v>
      </c>
      <c r="B65" s="135" t="s">
        <v>69</v>
      </c>
      <c r="C65" s="403" t="s">
        <v>69</v>
      </c>
      <c r="D65" s="136" t="s">
        <v>156</v>
      </c>
      <c r="E65" s="403"/>
      <c r="F65" s="403"/>
      <c r="G65" s="208">
        <v>180</v>
      </c>
      <c r="H65" s="399"/>
      <c r="I65" s="405"/>
      <c r="J65" s="355"/>
      <c r="K65" s="219" t="e">
        <f>IF([2]Booking_SGN!$B$2="SGN",INDEX([2]!volume,MATCH($I$11,[2]!customer,0),MATCH([2]Booking_SGN!$C$3,[2]!week,0)),0)</f>
        <v>#N/A</v>
      </c>
      <c r="L65" s="219">
        <f t="shared" si="0"/>
        <v>0</v>
      </c>
      <c r="M65" s="220">
        <f t="shared" si="2"/>
        <v>0</v>
      </c>
      <c r="N65" s="405"/>
      <c r="O65" s="397"/>
      <c r="P65" s="219" t="e">
        <f>IF([2]Booking_SGN!$B$2="SGN",INDEX([2]!volume,MATCH($N$11,[2]!customer,0),MATCH([2]Booking_SGN!$C$3,[2]!week,0)),0)</f>
        <v>#N/A</v>
      </c>
      <c r="Q65" s="243">
        <f t="shared" si="1"/>
        <v>0</v>
      </c>
      <c r="R65" s="220">
        <f t="shared" si="3"/>
        <v>0</v>
      </c>
      <c r="S65" s="246" t="e" cm="1">
        <f t="array" ref="S65">_xlfn.IFS(E65="Air",R65,E65="Sea",M65,E65="Air+Sea",M65+R65)</f>
        <v>#N/A</v>
      </c>
      <c r="T65" s="155"/>
    </row>
    <row r="66" spans="1:20" x14ac:dyDescent="0.25">
      <c r="A66" s="1027"/>
      <c r="B66" s="126" t="s">
        <v>90</v>
      </c>
      <c r="C66" s="159"/>
      <c r="D66" s="159"/>
      <c r="E66" s="159"/>
      <c r="F66" s="159"/>
      <c r="G66" s="207"/>
      <c r="H66" s="160"/>
      <c r="I66" s="401"/>
      <c r="J66" s="190"/>
      <c r="K66" s="221" t="e">
        <f>IF([2]Booking_SGN!$B$2="SGN",INDEX([2]!volume,MATCH($I$11,[2]!customer,0),MATCH([2]Booking_SGN!$C$3,[2]!week,0)),0)</f>
        <v>#N/A</v>
      </c>
      <c r="L66" s="221">
        <f t="shared" si="0"/>
        <v>0</v>
      </c>
      <c r="M66" s="223">
        <f t="shared" si="2"/>
        <v>0</v>
      </c>
      <c r="N66" s="401"/>
      <c r="O66" s="357"/>
      <c r="P66" s="221" t="e">
        <f>IF([2]Booking_SGN!$B$2="SGN",INDEX([2]!volume,MATCH($N$11,[2]!customer,0),MATCH([2]Booking_SGN!$C$3,[2]!week,0)),0)</f>
        <v>#N/A</v>
      </c>
      <c r="Q66" s="245">
        <f t="shared" si="1"/>
        <v>0</v>
      </c>
      <c r="R66" s="250">
        <f t="shared" si="3"/>
        <v>0</v>
      </c>
      <c r="S66" s="251" t="e" cm="1">
        <f t="array" ref="S66">_xlfn.IFS(E66="Air",R66,E66="Sea",M66,E66="Air+Sea",M66+R66)</f>
        <v>#N/A</v>
      </c>
      <c r="T66" s="155"/>
    </row>
    <row r="67" spans="1:20" x14ac:dyDescent="0.25">
      <c r="A67" s="1027"/>
      <c r="B67" s="116" t="s">
        <v>157</v>
      </c>
      <c r="C67" s="115" t="s">
        <v>158</v>
      </c>
      <c r="D67" s="136" t="s">
        <v>159</v>
      </c>
      <c r="E67" s="115"/>
      <c r="F67" s="115"/>
      <c r="G67" s="209">
        <v>870</v>
      </c>
      <c r="H67" s="145"/>
      <c r="I67" s="406"/>
      <c r="J67" s="193"/>
      <c r="K67" s="224" t="e">
        <f>IF([2]Booking_SGN!$B$2="SGN",INDEX([2]!volume,MATCH($I$11,[2]!customer,0),MATCH([2]Booking_SGN!$C$3,[2]!week,0)),0)</f>
        <v>#N/A</v>
      </c>
      <c r="L67" s="224">
        <f t="shared" si="0"/>
        <v>0</v>
      </c>
      <c r="M67" s="389">
        <f t="shared" si="2"/>
        <v>0</v>
      </c>
      <c r="N67" s="406"/>
      <c r="O67" s="359"/>
      <c r="P67" s="224" t="e">
        <f>IF([2]Booking_SGN!$B$2="SGN",INDEX([2]!volume,MATCH($N$11,[2]!customer,0),MATCH([2]Booking_SGN!$C$3,[2]!week,0)),0)</f>
        <v>#N/A</v>
      </c>
      <c r="Q67" s="252">
        <f t="shared" si="1"/>
        <v>0</v>
      </c>
      <c r="R67" s="389">
        <f t="shared" si="3"/>
        <v>0</v>
      </c>
      <c r="S67" s="390" t="e" cm="1">
        <f t="array" ref="S67">_xlfn.IFS(E67="Air",R67,E67="Sea",M67,E67="Air+Sea",M67+R67)</f>
        <v>#N/A</v>
      </c>
      <c r="T67" s="155"/>
    </row>
    <row r="68" spans="1:20" x14ac:dyDescent="0.25">
      <c r="A68" s="1027"/>
      <c r="B68" s="116" t="s">
        <v>160</v>
      </c>
      <c r="C68" s="115" t="s">
        <v>142</v>
      </c>
      <c r="D68" s="136" t="s">
        <v>161</v>
      </c>
      <c r="E68" s="115"/>
      <c r="F68" s="115"/>
      <c r="G68" s="209">
        <v>240</v>
      </c>
      <c r="H68" s="145"/>
      <c r="I68" s="407"/>
      <c r="J68" s="193"/>
      <c r="K68" s="224" t="e">
        <f>IF([2]Booking_SGN!$B$2="SGN",INDEX([2]!volume,MATCH($I$11,[2]!customer,0),MATCH([2]Booking_SGN!$C$3,[2]!week,0)),0)</f>
        <v>#N/A</v>
      </c>
      <c r="L68" s="224">
        <f t="shared" si="0"/>
        <v>0</v>
      </c>
      <c r="M68" s="389">
        <f t="shared" si="2"/>
        <v>0</v>
      </c>
      <c r="N68" s="407"/>
      <c r="O68" s="359"/>
      <c r="P68" s="224" t="e">
        <f>IF([2]Booking_SGN!$B$2="SGN",INDEX([2]!volume,MATCH($N$11,[2]!customer,0),MATCH([2]Booking_SGN!$C$3,[2]!week,0)),0)</f>
        <v>#N/A</v>
      </c>
      <c r="Q68" s="252">
        <f t="shared" si="1"/>
        <v>0</v>
      </c>
      <c r="R68" s="389">
        <f t="shared" si="3"/>
        <v>0</v>
      </c>
      <c r="S68" s="390" t="e" cm="1">
        <f t="array" ref="S68">_xlfn.IFS(E68="Air",R68,E68="Sea",M68,E68="Air+Sea",M68+R68)</f>
        <v>#N/A</v>
      </c>
      <c r="T68" s="155"/>
    </row>
    <row r="69" spans="1:20" x14ac:dyDescent="0.25">
      <c r="A69" s="1027"/>
      <c r="B69" s="116" t="s">
        <v>162</v>
      </c>
      <c r="C69" s="115" t="s">
        <v>163</v>
      </c>
      <c r="D69" s="136" t="s">
        <v>164</v>
      </c>
      <c r="E69" s="115"/>
      <c r="F69" s="115"/>
      <c r="G69" s="209">
        <v>240</v>
      </c>
      <c r="H69" s="145"/>
      <c r="I69" s="408"/>
      <c r="J69" s="194"/>
      <c r="K69" s="224" t="e">
        <f>IF([2]Booking_SGN!$B$2="SGN",INDEX([2]!volume,MATCH($I$11,[2]!customer,0),MATCH([2]Booking_SGN!$C$3,[2]!week,0)),0)</f>
        <v>#N/A</v>
      </c>
      <c r="L69" s="224">
        <f t="shared" si="0"/>
        <v>0</v>
      </c>
      <c r="M69" s="389">
        <f t="shared" si="2"/>
        <v>0</v>
      </c>
      <c r="N69" s="408"/>
      <c r="O69" s="359"/>
      <c r="P69" s="224" t="e">
        <f>IF([2]Booking_SGN!$B$2="SGN",INDEX([2]!volume,MATCH($N$11,[2]!customer,0),MATCH([2]Booking_SGN!$C$3,[2]!week,0)),0)</f>
        <v>#N/A</v>
      </c>
      <c r="Q69" s="252">
        <f t="shared" si="1"/>
        <v>0</v>
      </c>
      <c r="R69" s="389">
        <f t="shared" si="3"/>
        <v>0</v>
      </c>
      <c r="S69" s="390" t="e" cm="1">
        <f t="array" ref="S69">_xlfn.IFS(E69="Air",R69,E69="Sea",M69,E69="Air+Sea",M69+R69)</f>
        <v>#N/A</v>
      </c>
      <c r="T69" s="155"/>
    </row>
    <row r="70" spans="1:20" x14ac:dyDescent="0.25">
      <c r="A70" s="1027"/>
      <c r="B70" s="126" t="s">
        <v>165</v>
      </c>
      <c r="C70" s="159" t="s">
        <v>142</v>
      </c>
      <c r="D70" s="159"/>
      <c r="E70" s="159"/>
      <c r="F70" s="159"/>
      <c r="G70" s="207"/>
      <c r="H70" s="160"/>
      <c r="I70" s="401"/>
      <c r="J70" s="190"/>
      <c r="K70" s="221" t="e">
        <f>IF([2]Booking_SGN!$B$2="SGN",INDEX([2]!volume,MATCH($I$11,[2]!customer,0),MATCH([2]Booking_SGN!$C$3,[2]!week,0)),0)</f>
        <v>#N/A</v>
      </c>
      <c r="L70" s="221">
        <f t="shared" si="0"/>
        <v>0</v>
      </c>
      <c r="M70" s="223">
        <f t="shared" si="2"/>
        <v>0</v>
      </c>
      <c r="N70" s="401"/>
      <c r="O70" s="357"/>
      <c r="P70" s="221" t="e">
        <f>IF([2]Booking_SGN!$B$2="SGN",INDEX([2]!volume,MATCH($N$11,[2]!customer,0),MATCH([2]Booking_SGN!$C$3,[2]!week,0)),0)</f>
        <v>#N/A</v>
      </c>
      <c r="Q70" s="245">
        <f t="shared" si="1"/>
        <v>0</v>
      </c>
      <c r="R70" s="250">
        <f t="shared" si="3"/>
        <v>0</v>
      </c>
      <c r="S70" s="251" t="e" cm="1">
        <f t="array" ref="S70">_xlfn.IFS(E70="Air",R70,E70="Sea",M70,E70="Air+Sea",M70+R70)</f>
        <v>#N/A</v>
      </c>
      <c r="T70" s="155"/>
    </row>
    <row r="71" spans="1:20" x14ac:dyDescent="0.25">
      <c r="A71" s="1027"/>
      <c r="B71" s="126" t="s">
        <v>166</v>
      </c>
      <c r="C71" s="159" t="s">
        <v>142</v>
      </c>
      <c r="D71" s="159"/>
      <c r="E71" s="159"/>
      <c r="F71" s="159"/>
      <c r="G71" s="207"/>
      <c r="H71" s="160"/>
      <c r="I71" s="401"/>
      <c r="J71" s="190"/>
      <c r="K71" s="221" t="e">
        <f>IF([2]Booking_SGN!$B$2="SGN",INDEX([2]!volume,MATCH($I$11,[2]!customer,0),MATCH([2]Booking_SGN!$C$3,[2]!week,0)),0)</f>
        <v>#N/A</v>
      </c>
      <c r="L71" s="221">
        <f t="shared" si="0"/>
        <v>0</v>
      </c>
      <c r="M71" s="223">
        <f t="shared" si="2"/>
        <v>0</v>
      </c>
      <c r="N71" s="401"/>
      <c r="O71" s="357"/>
      <c r="P71" s="221" t="e">
        <f>IF([2]Booking_SGN!$B$2="SGN",INDEX([2]!volume,MATCH($N$11,[2]!customer,0),MATCH([2]Booking_SGN!$C$3,[2]!week,0)),0)</f>
        <v>#N/A</v>
      </c>
      <c r="Q71" s="245">
        <f t="shared" si="1"/>
        <v>0</v>
      </c>
      <c r="R71" s="250">
        <f t="shared" si="3"/>
        <v>0</v>
      </c>
      <c r="S71" s="251" t="e" cm="1">
        <f t="array" ref="S71">_xlfn.IFS(E71="Air",R71,E71="Sea",M71,E71="Air+Sea",M71+R71)</f>
        <v>#N/A</v>
      </c>
      <c r="T71" s="155"/>
    </row>
    <row r="72" spans="1:20" x14ac:dyDescent="0.25">
      <c r="A72" s="1027"/>
      <c r="B72" s="126" t="s">
        <v>167</v>
      </c>
      <c r="C72" s="159" t="s">
        <v>142</v>
      </c>
      <c r="D72" s="159"/>
      <c r="E72" s="159"/>
      <c r="F72" s="159"/>
      <c r="G72" s="207"/>
      <c r="H72" s="160"/>
      <c r="I72" s="401"/>
      <c r="J72" s="190"/>
      <c r="K72" s="221" t="e">
        <f>IF([2]Booking_SGN!$B$2="SGN",INDEX([2]!volume,MATCH($I$11,[2]!customer,0),MATCH([2]Booking_SGN!$C$3,[2]!week,0)),0)</f>
        <v>#N/A</v>
      </c>
      <c r="L72" s="221">
        <f t="shared" si="0"/>
        <v>0</v>
      </c>
      <c r="M72" s="223">
        <f t="shared" si="2"/>
        <v>0</v>
      </c>
      <c r="N72" s="401"/>
      <c r="O72" s="357"/>
      <c r="P72" s="221" t="e">
        <f>IF([2]Booking_SGN!$B$2="SGN",INDEX([2]!volume,MATCH($N$11,[2]!customer,0),MATCH([2]Booking_SGN!$C$3,[2]!week,0)),0)</f>
        <v>#N/A</v>
      </c>
      <c r="Q72" s="245">
        <f t="shared" si="1"/>
        <v>0</v>
      </c>
      <c r="R72" s="250">
        <f t="shared" si="3"/>
        <v>0</v>
      </c>
      <c r="S72" s="251" t="e" cm="1">
        <f t="array" ref="S72">_xlfn.IFS(E72="Air",R72,E72="Sea",M72,E72="Air+Sea",M72+R72)</f>
        <v>#N/A</v>
      </c>
      <c r="T72" s="155"/>
    </row>
    <row r="73" spans="1:20" x14ac:dyDescent="0.25">
      <c r="A73" s="1027"/>
      <c r="B73" s="135" t="s">
        <v>168</v>
      </c>
      <c r="C73" s="403" t="s">
        <v>103</v>
      </c>
      <c r="D73" s="136" t="s">
        <v>169</v>
      </c>
      <c r="E73" s="403"/>
      <c r="F73" s="403"/>
      <c r="G73" s="208">
        <v>205</v>
      </c>
      <c r="H73" s="399"/>
      <c r="I73" s="405"/>
      <c r="J73" s="355"/>
      <c r="K73" s="219" t="e">
        <f>IF([2]Booking_SGN!$B$2="SGN",INDEX([2]!volume,MATCH($I$11,[2]!customer,0),MATCH([2]Booking_SGN!$C$3,[2]!week,0)),0)</f>
        <v>#N/A</v>
      </c>
      <c r="L73" s="219">
        <f t="shared" si="0"/>
        <v>0</v>
      </c>
      <c r="M73" s="220">
        <f t="shared" si="2"/>
        <v>0</v>
      </c>
      <c r="N73" s="405"/>
      <c r="O73" s="397"/>
      <c r="P73" s="219" t="e">
        <f>IF([2]Booking_SGN!$B$2="SGN",INDEX([2]!volume,MATCH($N$11,[2]!customer,0),MATCH([2]Booking_SGN!$C$3,[2]!week,0)),0)</f>
        <v>#N/A</v>
      </c>
      <c r="Q73" s="243">
        <f t="shared" si="1"/>
        <v>0</v>
      </c>
      <c r="R73" s="220">
        <f t="shared" si="3"/>
        <v>0</v>
      </c>
      <c r="S73" s="246" t="e" cm="1">
        <f t="array" ref="S73">_xlfn.IFS(E73="Air",R73,E73="Sea",M73,E73="Air+Sea",M73+R73)</f>
        <v>#N/A</v>
      </c>
      <c r="T73" s="155"/>
    </row>
    <row r="74" spans="1:20" x14ac:dyDescent="0.25">
      <c r="A74" s="1027"/>
      <c r="B74" s="126" t="s">
        <v>170</v>
      </c>
      <c r="C74" s="159" t="s">
        <v>171</v>
      </c>
      <c r="D74" s="159"/>
      <c r="E74" s="159"/>
      <c r="F74" s="159"/>
      <c r="G74" s="207"/>
      <c r="H74" s="160"/>
      <c r="I74" s="401"/>
      <c r="J74" s="195"/>
      <c r="K74" s="221" t="e">
        <f>IF([2]Booking_SGN!$B$2="SGN",INDEX([2]!volume,MATCH($I$11,[2]!customer,0),MATCH([2]Booking_SGN!$C$3,[2]!week,0)),0)</f>
        <v>#N/A</v>
      </c>
      <c r="L74" s="221">
        <f t="shared" si="0"/>
        <v>0</v>
      </c>
      <c r="M74" s="223">
        <f t="shared" si="2"/>
        <v>0</v>
      </c>
      <c r="N74" s="401"/>
      <c r="O74" s="357"/>
      <c r="P74" s="221" t="e">
        <f>IF([2]Booking_SGN!$B$2="SGN",INDEX([2]!volume,MATCH($N$11,[2]!customer,0),MATCH([2]Booking_SGN!$C$3,[2]!week,0)),0)</f>
        <v>#N/A</v>
      </c>
      <c r="Q74" s="245">
        <f t="shared" si="1"/>
        <v>0</v>
      </c>
      <c r="R74" s="250">
        <f t="shared" si="3"/>
        <v>0</v>
      </c>
      <c r="S74" s="251" t="e" cm="1">
        <f t="array" ref="S74">_xlfn.IFS(E74="Air",R74,E74="Sea",M74,E74="Air+Sea",M74+R74)</f>
        <v>#N/A</v>
      </c>
      <c r="T74" s="155"/>
    </row>
    <row r="75" spans="1:20" x14ac:dyDescent="0.25">
      <c r="A75" s="1027"/>
      <c r="B75" s="126" t="s">
        <v>172</v>
      </c>
      <c r="C75" s="159" t="s">
        <v>69</v>
      </c>
      <c r="D75" s="159"/>
      <c r="E75" s="159"/>
      <c r="F75" s="159"/>
      <c r="G75" s="207"/>
      <c r="H75" s="160"/>
      <c r="I75" s="401"/>
      <c r="J75" s="195"/>
      <c r="K75" s="221" t="e">
        <f>IF([2]Booking_SGN!$B$2="SGN",INDEX([2]!volume,MATCH($I$11,[2]!customer,0),MATCH([2]Booking_SGN!$C$3,[2]!week,0)),0)</f>
        <v>#N/A</v>
      </c>
      <c r="L75" s="221">
        <f t="shared" si="0"/>
        <v>0</v>
      </c>
      <c r="M75" s="223">
        <f t="shared" si="2"/>
        <v>0</v>
      </c>
      <c r="N75" s="401"/>
      <c r="O75" s="357"/>
      <c r="P75" s="221" t="e">
        <f>IF([2]Booking_SGN!$B$2="SGN",INDEX([2]!volume,MATCH($N$11,[2]!customer,0),MATCH([2]Booking_SGN!$C$3,[2]!week,0)),0)</f>
        <v>#N/A</v>
      </c>
      <c r="Q75" s="245">
        <f t="shared" si="1"/>
        <v>0</v>
      </c>
      <c r="R75" s="250">
        <f t="shared" si="3"/>
        <v>0</v>
      </c>
      <c r="S75" s="251" t="e" cm="1">
        <f t="array" ref="S75">_xlfn.IFS(E75="Air",R75,E75="Sea",M75,E75="Air+Sea",M75+R75)</f>
        <v>#N/A</v>
      </c>
      <c r="T75" s="155"/>
    </row>
    <row r="76" spans="1:20" x14ac:dyDescent="0.25">
      <c r="A76" s="1027"/>
      <c r="B76" s="126" t="s">
        <v>173</v>
      </c>
      <c r="C76" s="159" t="s">
        <v>145</v>
      </c>
      <c r="D76" s="159"/>
      <c r="E76" s="159"/>
      <c r="F76" s="159"/>
      <c r="G76" s="207"/>
      <c r="H76" s="160"/>
      <c r="I76" s="401"/>
      <c r="J76" s="195"/>
      <c r="K76" s="221" t="e">
        <f>IF([2]Booking_SGN!$B$2="SGN",INDEX([2]!volume,MATCH($I$11,[2]!customer,0),MATCH([2]Booking_SGN!$C$3,[2]!week,0)),0)</f>
        <v>#N/A</v>
      </c>
      <c r="L76" s="221">
        <f t="shared" si="0"/>
        <v>0</v>
      </c>
      <c r="M76" s="223">
        <f t="shared" si="2"/>
        <v>0</v>
      </c>
      <c r="N76" s="401"/>
      <c r="O76" s="357"/>
      <c r="P76" s="221" t="e">
        <f>IF([2]Booking_SGN!$B$2="SGN",INDEX([2]!volume,MATCH($N$11,[2]!customer,0),MATCH([2]Booking_SGN!$C$3,[2]!week,0)),0)</f>
        <v>#N/A</v>
      </c>
      <c r="Q76" s="245">
        <f t="shared" si="1"/>
        <v>0</v>
      </c>
      <c r="R76" s="250">
        <f t="shared" si="3"/>
        <v>0</v>
      </c>
      <c r="S76" s="251" t="e" cm="1">
        <f t="array" ref="S76">_xlfn.IFS(E76="Air",R76,E76="Sea",M76,E76="Air+Sea",M76+R76)</f>
        <v>#N/A</v>
      </c>
      <c r="T76" s="155"/>
    </row>
    <row r="77" spans="1:20" x14ac:dyDescent="0.25">
      <c r="A77" s="1027"/>
      <c r="B77" s="126" t="s">
        <v>174</v>
      </c>
      <c r="C77" s="159" t="s">
        <v>175</v>
      </c>
      <c r="D77" s="159"/>
      <c r="E77" s="159"/>
      <c r="F77" s="159"/>
      <c r="G77" s="207"/>
      <c r="H77" s="160"/>
      <c r="I77" s="401"/>
      <c r="J77" s="195"/>
      <c r="K77" s="221" t="e">
        <f>IF([2]Booking_SGN!$B$2="SGN",INDEX([2]!volume,MATCH($I$11,[2]!customer,0),MATCH([2]Booking_SGN!$C$3,[2]!week,0)),0)</f>
        <v>#N/A</v>
      </c>
      <c r="L77" s="221">
        <f t="shared" ref="L77:L80" si="4">IF(C77="APLL BK",G77,G77*J77)</f>
        <v>0</v>
      </c>
      <c r="M77" s="223">
        <f t="shared" si="2"/>
        <v>0</v>
      </c>
      <c r="N77" s="401"/>
      <c r="O77" s="357"/>
      <c r="P77" s="221" t="e">
        <f>IF([2]Booking_SGN!$B$2="SGN",INDEX([2]!volume,MATCH($N$11,[2]!customer,0),MATCH([2]Booking_SGN!$C$3,[2]!week,0)),0)</f>
        <v>#N/A</v>
      </c>
      <c r="Q77" s="245">
        <f t="shared" ref="Q77:Q80" si="5">IF(C77="APLL BK",G77,G77*O77)</f>
        <v>0</v>
      </c>
      <c r="R77" s="250">
        <f t="shared" si="3"/>
        <v>0</v>
      </c>
      <c r="S77" s="251" t="e" cm="1">
        <f t="array" ref="S77">_xlfn.IFS(E77="Air",R77,E77="Sea",M77,E77="Air+Sea",M77+R77)</f>
        <v>#N/A</v>
      </c>
      <c r="T77" s="155"/>
    </row>
    <row r="78" spans="1:20" x14ac:dyDescent="0.25">
      <c r="A78" s="1027"/>
      <c r="B78" s="126" t="s">
        <v>176</v>
      </c>
      <c r="C78" s="159" t="s">
        <v>145</v>
      </c>
      <c r="D78" s="159"/>
      <c r="E78" s="159"/>
      <c r="F78" s="159"/>
      <c r="G78" s="207"/>
      <c r="H78" s="160"/>
      <c r="I78" s="401"/>
      <c r="J78" s="195"/>
      <c r="K78" s="221" t="e">
        <f>IF([2]Booking_SGN!$B$2="SGN",INDEX([2]!volume,MATCH($I$11,[2]!customer,0),MATCH([2]Booking_SGN!$C$3,[2]!week,0)),0)</f>
        <v>#N/A</v>
      </c>
      <c r="L78" s="221">
        <f t="shared" si="4"/>
        <v>0</v>
      </c>
      <c r="M78" s="223">
        <f t="shared" ref="M78:M80" si="6">IFERROR(IF(OR(E78="Sea",E78="Air+Sea"),IF(C78="APLL BK",G78*IF(I78="",1,I78),L78/K78*IF(I78="",1,I78)),0),0)</f>
        <v>0</v>
      </c>
      <c r="N78" s="401"/>
      <c r="O78" s="357"/>
      <c r="P78" s="221" t="e">
        <f>IF([2]Booking_SGN!$B$2="SGN",INDEX([2]!volume,MATCH($N$11,[2]!customer,0),MATCH([2]Booking_SGN!$C$3,[2]!week,0)),0)</f>
        <v>#N/A</v>
      </c>
      <c r="Q78" s="245">
        <f t="shared" si="5"/>
        <v>0</v>
      </c>
      <c r="R78" s="250">
        <f t="shared" ref="R78:R80" si="7">IFERROR(IF(OR(E78="Air",E78="Air+Sea"),IF(C78="APLL BK",G78*IF(N78="",1,N78),Q78/P78*IF(N78="",1,N78)),0),0)</f>
        <v>0</v>
      </c>
      <c r="S78" s="251" t="e" cm="1">
        <f t="array" ref="S78">_xlfn.IFS(E78="Air",R78,E78="Sea",M78,E78="Air+Sea",M78+R78)</f>
        <v>#N/A</v>
      </c>
      <c r="T78" s="155"/>
    </row>
    <row r="79" spans="1:20" x14ac:dyDescent="0.25">
      <c r="A79" s="1027"/>
      <c r="B79" s="116" t="s">
        <v>177</v>
      </c>
      <c r="C79" s="115" t="s">
        <v>178</v>
      </c>
      <c r="D79" s="115"/>
      <c r="E79" s="115"/>
      <c r="F79" s="117"/>
      <c r="G79" s="210">
        <v>3600</v>
      </c>
      <c r="H79" s="147"/>
      <c r="I79" s="409"/>
      <c r="J79" s="196"/>
      <c r="K79" s="224" t="e">
        <f>IF([2]Booking_SGN!$B$2="SGN",INDEX([2]!volume,MATCH($I$11,[2]!customer,0),MATCH([2]Booking_SGN!$C$3,[2]!week,0)),0)</f>
        <v>#N/A</v>
      </c>
      <c r="L79" s="224">
        <f t="shared" si="4"/>
        <v>0</v>
      </c>
      <c r="M79" s="389">
        <f t="shared" si="6"/>
        <v>0</v>
      </c>
      <c r="N79" s="410"/>
      <c r="O79" s="359"/>
      <c r="P79" s="224" t="e">
        <f>IF([2]Booking_SGN!$B$2="SGN",INDEX([2]!volume,MATCH($N$11,[2]!customer,0),MATCH([2]Booking_SGN!$C$3,[2]!week,0)),0)</f>
        <v>#N/A</v>
      </c>
      <c r="Q79" s="252">
        <f t="shared" si="5"/>
        <v>0</v>
      </c>
      <c r="R79" s="389">
        <f t="shared" si="7"/>
        <v>0</v>
      </c>
      <c r="S79" s="390" t="e" cm="1">
        <f t="array" ref="S79">_xlfn.IFS(E79="Air",R79,E79="Sea",M79,E79="Air+Sea",M79+R79)</f>
        <v>#N/A</v>
      </c>
      <c r="T79" s="155"/>
    </row>
    <row r="80" spans="1:20" ht="15.75" thickBot="1" x14ac:dyDescent="0.3">
      <c r="A80" s="1028"/>
      <c r="B80" s="163" t="s">
        <v>179</v>
      </c>
      <c r="C80" s="164" t="s">
        <v>180</v>
      </c>
      <c r="D80" s="164"/>
      <c r="E80" s="164"/>
      <c r="F80" s="164"/>
      <c r="G80" s="211"/>
      <c r="H80" s="165"/>
      <c r="I80" s="411"/>
      <c r="J80" s="197"/>
      <c r="K80" s="225" t="e">
        <f>IF([2]Booking_SGN!$B$2="SGN",INDEX([2]!volume,MATCH($I$11,[2]!customer,0),MATCH([2]Booking_SGN!$C$3,[2]!week,0)),0)</f>
        <v>#N/A</v>
      </c>
      <c r="L80" s="225">
        <f t="shared" si="4"/>
        <v>0</v>
      </c>
      <c r="M80" s="226">
        <f t="shared" si="6"/>
        <v>0</v>
      </c>
      <c r="N80" s="411"/>
      <c r="O80" s="360"/>
      <c r="P80" s="225" t="e">
        <f>IF([2]Booking_SGN!$B$2="SGN",INDEX([2]!volume,MATCH($N$11,[2]!customer,0),MATCH([2]Booking_SGN!$C$3,[2]!week,0)),0)</f>
        <v>#N/A</v>
      </c>
      <c r="Q80" s="253">
        <f t="shared" si="5"/>
        <v>0</v>
      </c>
      <c r="R80" s="254">
        <f t="shared" si="7"/>
        <v>0</v>
      </c>
      <c r="S80" s="255" t="e" cm="1">
        <f t="array" ref="S80">_xlfn.IFS(E80="Air",R80,E80="Sea",M80,E80="Air+Sea",M80+R80)</f>
        <v>#N/A</v>
      </c>
      <c r="T80" s="155"/>
    </row>
    <row r="81" spans="1:21" ht="15.75" thickBot="1" x14ac:dyDescent="0.3">
      <c r="A81" s="167"/>
      <c r="I81" s="412"/>
      <c r="J81" s="198"/>
      <c r="K81" s="227"/>
      <c r="L81" s="227"/>
      <c r="M81" s="228"/>
      <c r="N81" s="412"/>
      <c r="O81" s="198"/>
      <c r="P81" s="227"/>
      <c r="Q81" s="227"/>
      <c r="R81" s="227"/>
      <c r="S81" s="256"/>
    </row>
    <row r="82" spans="1:21" ht="45" x14ac:dyDescent="0.25">
      <c r="A82" s="167"/>
      <c r="I82" s="413"/>
      <c r="J82" s="71" t="s">
        <v>181</v>
      </c>
      <c r="K82" s="229" t="e">
        <f>IF([2]Booking_SGN!$B$2="SGN",INDEX([2]!volume,MATCH($I$11,[2]!customer,0),MATCH([2]Booking_SGN!$C$3,[2]!week,0)),0)</f>
        <v>#N/A</v>
      </c>
      <c r="L82" s="229">
        <f>SUM(L13:L80)</f>
        <v>186</v>
      </c>
      <c r="M82" s="230">
        <f>SUM(M13:M80)</f>
        <v>0</v>
      </c>
      <c r="N82" s="413"/>
      <c r="O82" s="71" t="s">
        <v>181</v>
      </c>
      <c r="P82" s="229" t="e">
        <f>IF([2]Booking_SGN!$B$2="SGN",INDEX([2]!volume,MATCH($N$11,[2]!customer,0),MATCH([2]Booking_SGN!$C$3,[2]!week,0)),0)</f>
        <v>#N/A</v>
      </c>
      <c r="Q82" s="229">
        <f>SUM(Q13:Q81)</f>
        <v>186</v>
      </c>
      <c r="R82" s="230">
        <f>SUM(R13:R80)</f>
        <v>0</v>
      </c>
      <c r="S82" s="376">
        <f t="shared" ref="S82:S83" si="8">R82+M82</f>
        <v>0</v>
      </c>
      <c r="T82" s="171"/>
    </row>
    <row r="83" spans="1:21" ht="15.75" thickBot="1" x14ac:dyDescent="0.3">
      <c r="A83" s="167"/>
      <c r="I83" s="413"/>
      <c r="J83" s="72" t="s">
        <v>182</v>
      </c>
      <c r="K83" s="73"/>
      <c r="L83" s="73"/>
      <c r="M83" s="231" t="e">
        <f>M82*K82/40/3600</f>
        <v>#N/A</v>
      </c>
      <c r="N83" s="413"/>
      <c r="O83" s="72" t="s">
        <v>182</v>
      </c>
      <c r="P83" s="73" t="e">
        <f>IF([2]Booking_SGN!$B$2="SGN",INDEX([2]!volume,MATCH($N$11,[2]!customer,0),MATCH([2]Booking_SGN!$C$3,[2]!week,0)),0)</f>
        <v>#N/A</v>
      </c>
      <c r="Q83" s="73"/>
      <c r="R83" s="231" t="e">
        <f>R82*P82/40/3600</f>
        <v>#N/A</v>
      </c>
      <c r="S83" s="377" t="e">
        <f t="shared" si="8"/>
        <v>#N/A</v>
      </c>
      <c r="T83" s="172"/>
    </row>
    <row r="84" spans="1:21" ht="15.75" thickBot="1" x14ac:dyDescent="0.3">
      <c r="A84" s="167"/>
      <c r="I84" s="414"/>
      <c r="J84" s="199"/>
      <c r="K84" s="73"/>
      <c r="L84" s="73"/>
      <c r="M84" s="232"/>
      <c r="N84" s="414"/>
      <c r="O84" s="199"/>
      <c r="P84" s="73"/>
      <c r="Q84" s="73"/>
      <c r="R84" s="73"/>
      <c r="S84" s="258"/>
    </row>
    <row r="85" spans="1:21" ht="21.75" customHeight="1" x14ac:dyDescent="0.25">
      <c r="A85" s="1026" t="s">
        <v>183</v>
      </c>
      <c r="B85" s="148" t="s">
        <v>184</v>
      </c>
      <c r="C85" s="415" t="s">
        <v>103</v>
      </c>
      <c r="D85" s="118" t="s">
        <v>185</v>
      </c>
      <c r="E85" s="416"/>
      <c r="F85" s="417"/>
      <c r="G85" s="212">
        <v>20</v>
      </c>
      <c r="H85" s="176"/>
      <c r="I85" s="418"/>
      <c r="J85" s="419"/>
      <c r="K85" s="217" t="e">
        <f>IF([2]Booking_SGN!$B$2="SGN",INDEX([2]!volume,MATCH($I$11,[2]!customer,0),MATCH([2]Booking_SGN!$C$3,[2]!week,0)),0)</f>
        <v>#N/A</v>
      </c>
      <c r="L85" s="217">
        <f t="shared" ref="L85:L120" si="9">IF(C85="APLL BK",G85,G85*J85)</f>
        <v>0</v>
      </c>
      <c r="M85" s="218">
        <f t="shared" ref="M85:M120" si="10">IFERROR(IF(OR(E85="Sea",E85="Air+Sea"),IF(C85="APLL BK",G85*IF(I85="",1,I85),L85/K85*IF(I85="",1,I85)),0),0)</f>
        <v>0</v>
      </c>
      <c r="N85" s="420"/>
      <c r="O85" s="421"/>
      <c r="P85" s="259" t="e">
        <f>IF([2]Booking_SGN!$B$2="SGN",INDEX([2]!volume,MATCH($N$11,[2]!customer,0),MATCH([2]Booking_SGN!$C$3,[2]!week,0)),0)</f>
        <v>#N/A</v>
      </c>
      <c r="Q85" s="260">
        <f t="shared" ref="Q85:Q120" si="11">IF(OR(E85="Air",E85="Air+Sea"),IF(C85="APLL BK",G85,G85*O85),0)</f>
        <v>0</v>
      </c>
      <c r="R85" s="261">
        <f t="shared" ref="R85:R120" si="12">IFERROR(IF(OR(E85="Air",E85="Air+Sea"),IF(C85="APLL BK",G85*IF(N85="",1,N85),Q85/P85*IF(N85="",1,N85)),0),0)</f>
        <v>0</v>
      </c>
      <c r="S85" s="375" t="e" cm="1">
        <f t="array" ref="S85">_xlfn.IFS(E85="Air",R85,E85="Sea",M85,E85="Air+Sea",M85+R85)</f>
        <v>#N/A</v>
      </c>
      <c r="T85" s="155"/>
      <c r="U85" s="32"/>
    </row>
    <row r="86" spans="1:21" ht="36" customHeight="1" x14ac:dyDescent="0.25">
      <c r="A86" s="1027"/>
      <c r="B86" s="135" t="s">
        <v>186</v>
      </c>
      <c r="C86" s="422" t="s">
        <v>69</v>
      </c>
      <c r="D86" s="113" t="s">
        <v>187</v>
      </c>
      <c r="E86" s="423"/>
      <c r="F86" s="335"/>
      <c r="G86" s="213">
        <v>25</v>
      </c>
      <c r="H86" s="178"/>
      <c r="I86" s="424"/>
      <c r="J86" s="425"/>
      <c r="K86" s="219" t="e">
        <f>IF([2]Booking_SGN!$B$2="SGN",INDEX([2]!volume,MATCH($I$11,[2]!customer,0),MATCH([2]Booking_SGN!$C$3,[2]!week,0)),0)</f>
        <v>#N/A</v>
      </c>
      <c r="L86" s="219">
        <f t="shared" si="9"/>
        <v>0</v>
      </c>
      <c r="M86" s="220">
        <f t="shared" si="10"/>
        <v>0</v>
      </c>
      <c r="N86" s="424"/>
      <c r="O86" s="397"/>
      <c r="P86" s="221" t="e">
        <f>IF([2]Booking_SGN!$B$2="SGN",INDEX([2]!volume,MATCH($N$11,[2]!customer,0),MATCH([2]Booking_SGN!$C$3,[2]!week,0)),0)</f>
        <v>#N/A</v>
      </c>
      <c r="Q86" s="245">
        <f t="shared" si="11"/>
        <v>0</v>
      </c>
      <c r="R86" s="250">
        <f t="shared" si="12"/>
        <v>0</v>
      </c>
      <c r="S86" s="251" t="e" cm="1">
        <f t="array" ref="S86">_xlfn.IFS(E86="Air",R86,E86="Sea",M86,E86="Air+Sea",M86+R86)</f>
        <v>#N/A</v>
      </c>
      <c r="T86" s="155"/>
      <c r="U86" s="32"/>
    </row>
    <row r="87" spans="1:21" ht="18.75" customHeight="1" x14ac:dyDescent="0.25">
      <c r="A87" s="1027"/>
      <c r="B87" s="135"/>
      <c r="C87" s="422" t="s">
        <v>69</v>
      </c>
      <c r="D87" s="113" t="s">
        <v>188</v>
      </c>
      <c r="E87" s="423"/>
      <c r="F87" s="335"/>
      <c r="G87" s="213">
        <v>5</v>
      </c>
      <c r="H87" s="178"/>
      <c r="I87" s="424"/>
      <c r="J87" s="425"/>
      <c r="K87" s="219" t="e">
        <f>IF([2]Booking_SGN!$B$2="SGN",INDEX([2]!volume,MATCH($I$11,[2]!customer,0),MATCH([2]Booking_SGN!$C$3,[2]!week,0)),0)</f>
        <v>#N/A</v>
      </c>
      <c r="L87" s="219">
        <f t="shared" si="9"/>
        <v>0</v>
      </c>
      <c r="M87" s="220">
        <f t="shared" si="10"/>
        <v>0</v>
      </c>
      <c r="N87" s="424"/>
      <c r="O87" s="397"/>
      <c r="P87" s="221" t="e">
        <f>IF([2]Booking_SGN!$B$2="SGN",INDEX([2]!volume,MATCH($N$11,[2]!customer,0),MATCH([2]Booking_SGN!$C$3,[2]!week,0)),0)</f>
        <v>#N/A</v>
      </c>
      <c r="Q87" s="245">
        <f t="shared" si="11"/>
        <v>0</v>
      </c>
      <c r="R87" s="250">
        <f t="shared" si="12"/>
        <v>0</v>
      </c>
      <c r="S87" s="251" t="e" cm="1">
        <f t="array" ref="S87">_xlfn.IFS(E87="Air",R87,E87="Sea",M87,E87="Air+Sea",M87+R87)</f>
        <v>#N/A</v>
      </c>
      <c r="T87" s="155"/>
      <c r="U87" s="32"/>
    </row>
    <row r="88" spans="1:21" ht="27" customHeight="1" x14ac:dyDescent="0.25">
      <c r="A88" s="1027"/>
      <c r="B88" s="135"/>
      <c r="C88" s="422" t="s">
        <v>69</v>
      </c>
      <c r="D88" s="113" t="s">
        <v>189</v>
      </c>
      <c r="E88" s="423"/>
      <c r="F88" s="335"/>
      <c r="G88" s="213">
        <v>5</v>
      </c>
      <c r="H88" s="178"/>
      <c r="I88" s="424"/>
      <c r="J88" s="425"/>
      <c r="K88" s="219" t="e">
        <f>IF([2]Booking_SGN!$B$2="SGN",INDEX([2]!volume,MATCH($I$11,[2]!customer,0),MATCH([2]Booking_SGN!$C$3,[2]!week,0)),0)</f>
        <v>#N/A</v>
      </c>
      <c r="L88" s="219">
        <f t="shared" si="9"/>
        <v>0</v>
      </c>
      <c r="M88" s="220">
        <f t="shared" si="10"/>
        <v>0</v>
      </c>
      <c r="N88" s="424"/>
      <c r="O88" s="397"/>
      <c r="P88" s="221" t="e">
        <f>IF([2]Booking_SGN!$B$2="SGN",INDEX([2]!volume,MATCH($N$11,[2]!customer,0),MATCH([2]Booking_SGN!$C$3,[2]!week,0)),0)</f>
        <v>#N/A</v>
      </c>
      <c r="Q88" s="245">
        <f t="shared" si="11"/>
        <v>0</v>
      </c>
      <c r="R88" s="250">
        <f t="shared" si="12"/>
        <v>0</v>
      </c>
      <c r="S88" s="251" t="e" cm="1">
        <f t="array" ref="S88">_xlfn.IFS(E88="Air",R88,E88="Sea",M88,E88="Air+Sea",M88+R88)</f>
        <v>#N/A</v>
      </c>
      <c r="T88" s="155"/>
      <c r="U88" s="32"/>
    </row>
    <row r="89" spans="1:21" ht="45" x14ac:dyDescent="0.25">
      <c r="A89" s="1027"/>
      <c r="B89" s="135" t="s">
        <v>190</v>
      </c>
      <c r="C89" s="422" t="s">
        <v>74</v>
      </c>
      <c r="D89" s="113" t="s">
        <v>191</v>
      </c>
      <c r="E89" s="423"/>
      <c r="F89" s="426"/>
      <c r="G89" s="213">
        <v>10</v>
      </c>
      <c r="H89" s="180"/>
      <c r="I89" s="424"/>
      <c r="J89" s="425"/>
      <c r="K89" s="219" t="e">
        <f>IF([2]Booking_SGN!$B$2="SGN",INDEX([2]!volume,MATCH($I$11,[2]!customer,0),MATCH([2]Booking_SGN!$C$3,[2]!week,0)),0)</f>
        <v>#N/A</v>
      </c>
      <c r="L89" s="219">
        <f t="shared" si="9"/>
        <v>10</v>
      </c>
      <c r="M89" s="220">
        <f t="shared" si="10"/>
        <v>0</v>
      </c>
      <c r="N89" s="424"/>
      <c r="O89" s="397"/>
      <c r="P89" s="221" t="e">
        <f>IF([2]Booking_SGN!$B$2="SGN",INDEX([2]!volume,MATCH($N$11,[2]!customer,0),MATCH([2]Booking_SGN!$C$3,[2]!week,0)),0)</f>
        <v>#N/A</v>
      </c>
      <c r="Q89" s="245">
        <f t="shared" si="11"/>
        <v>0</v>
      </c>
      <c r="R89" s="250">
        <f t="shared" si="12"/>
        <v>0</v>
      </c>
      <c r="S89" s="251" t="e" cm="1">
        <f t="array" ref="S89">_xlfn.IFS(E89="Air",R89,E89="Sea",M89,E89="Air+Sea",M89+R89)</f>
        <v>#N/A</v>
      </c>
      <c r="T89" s="155"/>
      <c r="U89" s="32"/>
    </row>
    <row r="90" spans="1:21" x14ac:dyDescent="0.25">
      <c r="A90" s="1027"/>
      <c r="B90" s="135"/>
      <c r="C90" s="422" t="s">
        <v>74</v>
      </c>
      <c r="D90" s="113" t="s">
        <v>192</v>
      </c>
      <c r="E90" s="423"/>
      <c r="F90" s="427"/>
      <c r="G90" s="213">
        <v>35</v>
      </c>
      <c r="H90" s="183"/>
      <c r="I90" s="424"/>
      <c r="J90" s="425"/>
      <c r="K90" s="219" t="e">
        <f>IF([2]Booking_SGN!$B$2="SGN",INDEX([2]!volume,MATCH($I$11,[2]!customer,0),MATCH([2]Booking_SGN!$C$3,[2]!week,0)),0)</f>
        <v>#N/A</v>
      </c>
      <c r="L90" s="219">
        <f t="shared" si="9"/>
        <v>35</v>
      </c>
      <c r="M90" s="220">
        <f t="shared" si="10"/>
        <v>0</v>
      </c>
      <c r="N90" s="424"/>
      <c r="O90" s="397"/>
      <c r="P90" s="221" t="e">
        <f>IF([2]Booking_SGN!$B$2="SGN",INDEX([2]!volume,MATCH($N$11,[2]!customer,0),MATCH([2]Booking_SGN!$C$3,[2]!week,0)),0)</f>
        <v>#N/A</v>
      </c>
      <c r="Q90" s="245">
        <f t="shared" si="11"/>
        <v>0</v>
      </c>
      <c r="R90" s="250">
        <f t="shared" si="12"/>
        <v>0</v>
      </c>
      <c r="S90" s="251" t="e" cm="1">
        <f t="array" ref="S90">_xlfn.IFS(E90="Air",R90,E90="Sea",M90,E90="Air+Sea",M90+R90)</f>
        <v>#N/A</v>
      </c>
      <c r="T90" s="155"/>
    </row>
    <row r="91" spans="1:21" x14ac:dyDescent="0.25">
      <c r="A91" s="1027"/>
      <c r="B91" s="135"/>
      <c r="C91" s="422" t="s">
        <v>74</v>
      </c>
      <c r="D91" s="113" t="s">
        <v>193</v>
      </c>
      <c r="E91" s="423"/>
      <c r="F91" s="427"/>
      <c r="G91" s="213">
        <v>5</v>
      </c>
      <c r="H91" s="183"/>
      <c r="I91" s="424"/>
      <c r="J91" s="425"/>
      <c r="K91" s="219" t="e">
        <f>IF([2]Booking_SGN!$B$2="SGN",INDEX([2]!volume,MATCH($I$11,[2]!customer,0),MATCH([2]Booking_SGN!$C$3,[2]!week,0)),0)</f>
        <v>#N/A</v>
      </c>
      <c r="L91" s="219">
        <f t="shared" si="9"/>
        <v>5</v>
      </c>
      <c r="M91" s="220">
        <f t="shared" si="10"/>
        <v>0</v>
      </c>
      <c r="N91" s="424"/>
      <c r="O91" s="397"/>
      <c r="P91" s="221" t="e">
        <f>IF([2]Booking_SGN!$B$2="SGN",INDEX([2]!volume,MATCH($N$11,[2]!customer,0),MATCH([2]Booking_SGN!$C$3,[2]!week,0)),0)</f>
        <v>#N/A</v>
      </c>
      <c r="Q91" s="245">
        <f t="shared" si="11"/>
        <v>0</v>
      </c>
      <c r="R91" s="250">
        <f t="shared" si="12"/>
        <v>0</v>
      </c>
      <c r="S91" s="251" t="e" cm="1">
        <f t="array" ref="S91">_xlfn.IFS(E91="Air",R91,E91="Sea",M91,E91="Air+Sea",M91+R91)</f>
        <v>#N/A</v>
      </c>
      <c r="T91" s="155"/>
      <c r="U91" s="32"/>
    </row>
    <row r="92" spans="1:21" x14ac:dyDescent="0.25">
      <c r="A92" s="1027"/>
      <c r="B92" s="135"/>
      <c r="C92" s="422" t="s">
        <v>74</v>
      </c>
      <c r="D92" s="113" t="s">
        <v>194</v>
      </c>
      <c r="E92" s="423"/>
      <c r="F92" s="427"/>
      <c r="G92" s="213">
        <v>10</v>
      </c>
      <c r="H92" s="183"/>
      <c r="I92" s="424"/>
      <c r="J92" s="425"/>
      <c r="K92" s="219" t="e">
        <f>IF([2]Booking_SGN!$B$2="SGN",INDEX([2]!volume,MATCH($I$11,[2]!customer,0),MATCH([2]Booking_SGN!$C$3,[2]!week,0)),0)</f>
        <v>#N/A</v>
      </c>
      <c r="L92" s="219">
        <f t="shared" si="9"/>
        <v>10</v>
      </c>
      <c r="M92" s="220">
        <f t="shared" si="10"/>
        <v>0</v>
      </c>
      <c r="N92" s="424"/>
      <c r="O92" s="397"/>
      <c r="P92" s="221" t="e">
        <f>IF([2]Booking_SGN!$B$2="SGN",INDEX([2]!volume,MATCH($N$11,[2]!customer,0),MATCH([2]Booking_SGN!$C$3,[2]!week,0)),0)</f>
        <v>#N/A</v>
      </c>
      <c r="Q92" s="245">
        <f t="shared" si="11"/>
        <v>0</v>
      </c>
      <c r="R92" s="250">
        <f t="shared" si="12"/>
        <v>0</v>
      </c>
      <c r="S92" s="251" t="e" cm="1">
        <f t="array" ref="S92">_xlfn.IFS(E92="Air",R92,E92="Sea",M92,E92="Air+Sea",M92+R92)</f>
        <v>#N/A</v>
      </c>
      <c r="T92" s="155"/>
      <c r="U92" s="32"/>
    </row>
    <row r="93" spans="1:21" ht="30" x14ac:dyDescent="0.25">
      <c r="A93" s="1027"/>
      <c r="B93" s="135" t="s">
        <v>195</v>
      </c>
      <c r="C93" s="422" t="s">
        <v>74</v>
      </c>
      <c r="D93" s="113" t="s">
        <v>196</v>
      </c>
      <c r="E93" s="423"/>
      <c r="F93" s="335"/>
      <c r="G93" s="213">
        <v>18</v>
      </c>
      <c r="H93" s="178"/>
      <c r="I93" s="424"/>
      <c r="J93" s="425"/>
      <c r="K93" s="219" t="e">
        <f>IF([2]Booking_SGN!$B$2="SGN",INDEX([2]!volume,MATCH($I$11,[2]!customer,0),MATCH([2]Booking_SGN!$C$3,[2]!week,0)),0)</f>
        <v>#N/A</v>
      </c>
      <c r="L93" s="219">
        <f t="shared" si="9"/>
        <v>18</v>
      </c>
      <c r="M93" s="220">
        <f t="shared" si="10"/>
        <v>0</v>
      </c>
      <c r="N93" s="424"/>
      <c r="O93" s="397"/>
      <c r="P93" s="221" t="e">
        <f>IF([2]Booking_SGN!$B$2="SGN",INDEX([2]!volume,MATCH($N$11,[2]!customer,0),MATCH([2]Booking_SGN!$C$3,[2]!week,0)),0)</f>
        <v>#N/A</v>
      </c>
      <c r="Q93" s="245">
        <f t="shared" si="11"/>
        <v>0</v>
      </c>
      <c r="R93" s="250">
        <f t="shared" si="12"/>
        <v>0</v>
      </c>
      <c r="S93" s="251" t="e" cm="1">
        <f t="array" ref="S93">_xlfn.IFS(E93="Air",R93,E93="Sea",M93,E93="Air+Sea",M93+R93)</f>
        <v>#N/A</v>
      </c>
      <c r="T93" s="155"/>
      <c r="U93" s="32"/>
    </row>
    <row r="94" spans="1:21" ht="30" x14ac:dyDescent="0.25">
      <c r="A94" s="1027"/>
      <c r="B94" s="135" t="s">
        <v>197</v>
      </c>
      <c r="C94" s="422" t="s">
        <v>74</v>
      </c>
      <c r="D94" s="113" t="s">
        <v>198</v>
      </c>
      <c r="E94" s="423"/>
      <c r="F94" s="335"/>
      <c r="G94" s="213">
        <v>20</v>
      </c>
      <c r="H94" s="178"/>
      <c r="I94" s="424"/>
      <c r="J94" s="425"/>
      <c r="K94" s="219" t="e">
        <f>IF([2]Booking_SGN!$B$2="SGN",INDEX([2]!volume,MATCH($I$11,[2]!customer,0),MATCH([2]Booking_SGN!$C$3,[2]!week,0)),0)</f>
        <v>#N/A</v>
      </c>
      <c r="L94" s="219">
        <f t="shared" si="9"/>
        <v>20</v>
      </c>
      <c r="M94" s="220">
        <f t="shared" si="10"/>
        <v>0</v>
      </c>
      <c r="N94" s="424"/>
      <c r="O94" s="397"/>
      <c r="P94" s="221" t="e">
        <f>IF([2]Booking_SGN!$B$2="SGN",INDEX([2]!volume,MATCH($N$11,[2]!customer,0),MATCH([2]Booking_SGN!$C$3,[2]!week,0)),0)</f>
        <v>#N/A</v>
      </c>
      <c r="Q94" s="245">
        <f t="shared" si="11"/>
        <v>0</v>
      </c>
      <c r="R94" s="250">
        <f t="shared" si="12"/>
        <v>0</v>
      </c>
      <c r="S94" s="251" t="e" cm="1">
        <f t="array" ref="S94">_xlfn.IFS(E94="Air",R94,E94="Sea",M94,E94="Air+Sea",M94+R94)</f>
        <v>#N/A</v>
      </c>
      <c r="T94" s="155"/>
      <c r="U94" s="32"/>
    </row>
    <row r="95" spans="1:21" ht="25.5" customHeight="1" x14ac:dyDescent="0.25">
      <c r="A95" s="1027"/>
      <c r="B95" s="135"/>
      <c r="C95" s="422" t="s">
        <v>74</v>
      </c>
      <c r="D95" s="113" t="s">
        <v>199</v>
      </c>
      <c r="E95" s="423"/>
      <c r="F95" s="335"/>
      <c r="G95" s="213">
        <v>45</v>
      </c>
      <c r="H95" s="178"/>
      <c r="I95" s="424"/>
      <c r="J95" s="425"/>
      <c r="K95" s="219" t="e">
        <f>IF([2]Booking_SGN!$B$2="SGN",INDEX([2]!volume,MATCH($I$11,[2]!customer,0),MATCH([2]Booking_SGN!$C$3,[2]!week,0)),0)</f>
        <v>#N/A</v>
      </c>
      <c r="L95" s="219">
        <f t="shared" si="9"/>
        <v>45</v>
      </c>
      <c r="M95" s="220">
        <f t="shared" si="10"/>
        <v>0</v>
      </c>
      <c r="N95" s="424"/>
      <c r="O95" s="397"/>
      <c r="P95" s="221" t="e">
        <f>IF([2]Booking_SGN!$B$2="SGN",INDEX([2]!volume,MATCH($N$11,[2]!customer,0),MATCH([2]Booking_SGN!$C$3,[2]!week,0)),0)</f>
        <v>#N/A</v>
      </c>
      <c r="Q95" s="245">
        <f t="shared" si="11"/>
        <v>0</v>
      </c>
      <c r="R95" s="250">
        <f t="shared" si="12"/>
        <v>0</v>
      </c>
      <c r="S95" s="251" t="e" cm="1">
        <f t="array" ref="S95">_xlfn.IFS(E95="Air",R95,E95="Sea",M95,E95="Air+Sea",M95+R95)</f>
        <v>#N/A</v>
      </c>
      <c r="T95" s="155"/>
      <c r="U95" s="32"/>
    </row>
    <row r="96" spans="1:21" x14ac:dyDescent="0.25">
      <c r="A96" s="1027"/>
      <c r="B96" s="135"/>
      <c r="C96" s="422" t="s">
        <v>74</v>
      </c>
      <c r="D96" s="113" t="s">
        <v>200</v>
      </c>
      <c r="E96" s="423"/>
      <c r="F96" s="335"/>
      <c r="G96" s="213">
        <v>35</v>
      </c>
      <c r="H96" s="178"/>
      <c r="I96" s="424"/>
      <c r="J96" s="425"/>
      <c r="K96" s="219" t="e">
        <f>IF([2]Booking_SGN!$B$2="SGN",INDEX([2]!volume,MATCH($I$11,[2]!customer,0),MATCH([2]Booking_SGN!$C$3,[2]!week,0)),0)</f>
        <v>#N/A</v>
      </c>
      <c r="L96" s="219">
        <f t="shared" si="9"/>
        <v>35</v>
      </c>
      <c r="M96" s="220">
        <f t="shared" si="10"/>
        <v>0</v>
      </c>
      <c r="N96" s="424"/>
      <c r="O96" s="397"/>
      <c r="P96" s="221" t="e">
        <f>IF([2]Booking_SGN!$B$2="SGN",INDEX([2]!volume,MATCH($N$11,[2]!customer,0),MATCH([2]Booking_SGN!$C$3,[2]!week,0)),0)</f>
        <v>#N/A</v>
      </c>
      <c r="Q96" s="245">
        <f t="shared" si="11"/>
        <v>0</v>
      </c>
      <c r="R96" s="250">
        <f t="shared" si="12"/>
        <v>0</v>
      </c>
      <c r="S96" s="251" t="e" cm="1">
        <f t="array" ref="S96">_xlfn.IFS(E96="Air",R96,E96="Sea",M96,E96="Air+Sea",M96+R96)</f>
        <v>#N/A</v>
      </c>
      <c r="T96" s="155"/>
      <c r="U96" s="32"/>
    </row>
    <row r="97" spans="1:21" x14ac:dyDescent="0.25">
      <c r="A97" s="1027"/>
      <c r="B97" s="135" t="s">
        <v>201</v>
      </c>
      <c r="C97" s="422" t="s">
        <v>74</v>
      </c>
      <c r="D97" s="113" t="s">
        <v>202</v>
      </c>
      <c r="E97" s="423"/>
      <c r="F97" s="335"/>
      <c r="G97" s="213">
        <v>30</v>
      </c>
      <c r="H97" s="178"/>
      <c r="I97" s="424"/>
      <c r="J97" s="425"/>
      <c r="K97" s="219" t="e">
        <f>IF([2]Booking_SGN!$B$2="SGN",INDEX([2]!volume,MATCH($I$11,[2]!customer,0),MATCH([2]Booking_SGN!$C$3,[2]!week,0)),0)</f>
        <v>#N/A</v>
      </c>
      <c r="L97" s="219">
        <f t="shared" si="9"/>
        <v>30</v>
      </c>
      <c r="M97" s="220">
        <f t="shared" si="10"/>
        <v>0</v>
      </c>
      <c r="N97" s="424"/>
      <c r="O97" s="397"/>
      <c r="P97" s="221" t="e">
        <f>IF([2]Booking_SGN!$B$2="SGN",INDEX([2]!volume,MATCH($N$11,[2]!customer,0),MATCH([2]Booking_SGN!$C$3,[2]!week,0)),0)</f>
        <v>#N/A</v>
      </c>
      <c r="Q97" s="245">
        <f t="shared" si="11"/>
        <v>0</v>
      </c>
      <c r="R97" s="250">
        <f t="shared" si="12"/>
        <v>0</v>
      </c>
      <c r="S97" s="251" t="e" cm="1">
        <f t="array" ref="S97">_xlfn.IFS(E97="Air",R97,E97="Sea",M97,E97="Air+Sea",M97+R97)</f>
        <v>#N/A</v>
      </c>
      <c r="T97" s="155"/>
      <c r="U97" s="32"/>
    </row>
    <row r="98" spans="1:21" x14ac:dyDescent="0.25">
      <c r="A98" s="1027"/>
      <c r="B98" s="135" t="s">
        <v>203</v>
      </c>
      <c r="C98" s="422" t="s">
        <v>204</v>
      </c>
      <c r="D98" s="113" t="s">
        <v>205</v>
      </c>
      <c r="E98" s="423"/>
      <c r="F98" s="335"/>
      <c r="G98" s="213">
        <v>20</v>
      </c>
      <c r="H98" s="178"/>
      <c r="I98" s="424"/>
      <c r="J98" s="425"/>
      <c r="K98" s="219" t="e">
        <f>IF([2]Booking_SGN!$B$2="SGN",INDEX([2]!volume,MATCH($I$11,[2]!customer,0),MATCH([2]Booking_SGN!$C$3,[2]!week,0)),0)</f>
        <v>#N/A</v>
      </c>
      <c r="L98" s="219">
        <f t="shared" si="9"/>
        <v>0</v>
      </c>
      <c r="M98" s="220">
        <f t="shared" si="10"/>
        <v>0</v>
      </c>
      <c r="N98" s="424"/>
      <c r="O98" s="397"/>
      <c r="P98" s="221" t="e">
        <f>IF([2]Booking_SGN!$B$2="SGN",INDEX([2]!volume,MATCH($N$11,[2]!customer,0),MATCH([2]Booking_SGN!$C$3,[2]!week,0)),0)</f>
        <v>#N/A</v>
      </c>
      <c r="Q98" s="245">
        <f t="shared" si="11"/>
        <v>0</v>
      </c>
      <c r="R98" s="250">
        <f t="shared" si="12"/>
        <v>0</v>
      </c>
      <c r="S98" s="251" t="e" cm="1">
        <f t="array" ref="S98">_xlfn.IFS(E98="Air",R98,E98="Sea",M98,E98="Air+Sea",M98+R98)</f>
        <v>#N/A</v>
      </c>
      <c r="T98" s="155"/>
      <c r="U98" s="32"/>
    </row>
    <row r="99" spans="1:21" x14ac:dyDescent="0.25">
      <c r="A99" s="1027"/>
      <c r="B99" s="135" t="s">
        <v>206</v>
      </c>
      <c r="C99" s="422" t="s">
        <v>204</v>
      </c>
      <c r="D99" s="113" t="s">
        <v>207</v>
      </c>
      <c r="E99" s="423"/>
      <c r="F99" s="335"/>
      <c r="G99" s="213">
        <v>70</v>
      </c>
      <c r="H99" s="178"/>
      <c r="I99" s="424"/>
      <c r="J99" s="425"/>
      <c r="K99" s="219" t="e">
        <f>IF([2]Booking_SGN!$B$2="SGN",INDEX([2]!volume,MATCH($I$11,[2]!customer,0),MATCH([2]Booking_SGN!$C$3,[2]!week,0)),0)</f>
        <v>#N/A</v>
      </c>
      <c r="L99" s="219">
        <f t="shared" si="9"/>
        <v>0</v>
      </c>
      <c r="M99" s="220">
        <f t="shared" si="10"/>
        <v>0</v>
      </c>
      <c r="N99" s="424"/>
      <c r="O99" s="397"/>
      <c r="P99" s="221" t="e">
        <f>IF([2]Booking_SGN!$B$2="SGN",INDEX([2]!volume,MATCH($N$11,[2]!customer,0),MATCH([2]Booking_SGN!$C$3,[2]!week,0)),0)</f>
        <v>#N/A</v>
      </c>
      <c r="Q99" s="245">
        <f t="shared" si="11"/>
        <v>0</v>
      </c>
      <c r="R99" s="250">
        <f t="shared" si="12"/>
        <v>0</v>
      </c>
      <c r="S99" s="251" t="e" cm="1">
        <f t="array" ref="S99">_xlfn.IFS(E99="Air",R99,E99="Sea",M99,E99="Air+Sea",M99+R99)</f>
        <v>#N/A</v>
      </c>
      <c r="T99" s="155"/>
      <c r="U99" s="32"/>
    </row>
    <row r="100" spans="1:21" x14ac:dyDescent="0.25">
      <c r="A100" s="1027"/>
      <c r="B100" s="135"/>
      <c r="C100" s="422" t="s">
        <v>204</v>
      </c>
      <c r="D100" s="113" t="s">
        <v>208</v>
      </c>
      <c r="E100" s="423"/>
      <c r="F100" s="335"/>
      <c r="G100" s="213">
        <v>75</v>
      </c>
      <c r="H100" s="178"/>
      <c r="I100" s="424"/>
      <c r="J100" s="425"/>
      <c r="K100" s="219" t="e">
        <f>IF([2]Booking_SGN!$B$2="SGN",INDEX([2]!volume,MATCH($I$11,[2]!customer,0),MATCH([2]Booking_SGN!$C$3,[2]!week,0)),0)</f>
        <v>#N/A</v>
      </c>
      <c r="L100" s="219">
        <f t="shared" si="9"/>
        <v>0</v>
      </c>
      <c r="M100" s="220">
        <f t="shared" si="10"/>
        <v>0</v>
      </c>
      <c r="N100" s="424"/>
      <c r="O100" s="397"/>
      <c r="P100" s="221" t="e">
        <f>IF([2]Booking_SGN!$B$2="SGN",INDEX([2]!volume,MATCH($N$11,[2]!customer,0),MATCH([2]Booking_SGN!$C$3,[2]!week,0)),0)</f>
        <v>#N/A</v>
      </c>
      <c r="Q100" s="245">
        <f t="shared" si="11"/>
        <v>0</v>
      </c>
      <c r="R100" s="250">
        <f t="shared" si="12"/>
        <v>0</v>
      </c>
      <c r="S100" s="251" t="e" cm="1">
        <f t="array" ref="S100">_xlfn.IFS(E100="Air",R100,E100="Sea",M100,E100="Air+Sea",M100+R100)</f>
        <v>#N/A</v>
      </c>
      <c r="T100" s="155"/>
      <c r="U100" s="32"/>
    </row>
    <row r="101" spans="1:21" x14ac:dyDescent="0.25">
      <c r="A101" s="1027"/>
      <c r="B101" s="135"/>
      <c r="C101" s="422" t="s">
        <v>74</v>
      </c>
      <c r="D101" s="113" t="s">
        <v>209</v>
      </c>
      <c r="E101" s="423"/>
      <c r="F101" s="335"/>
      <c r="G101" s="213">
        <v>400</v>
      </c>
      <c r="H101" s="178"/>
      <c r="I101" s="424"/>
      <c r="J101" s="425"/>
      <c r="K101" s="219" t="e">
        <f>IF([2]Booking_SGN!$B$2="SGN",INDEX([2]!volume,MATCH($I$11,[2]!customer,0),MATCH([2]Booking_SGN!$C$3,[2]!week,0)),0)</f>
        <v>#N/A</v>
      </c>
      <c r="L101" s="219">
        <f t="shared" si="9"/>
        <v>400</v>
      </c>
      <c r="M101" s="220">
        <f t="shared" si="10"/>
        <v>0</v>
      </c>
      <c r="N101" s="424"/>
      <c r="O101" s="397"/>
      <c r="P101" s="221" t="e">
        <f>IF([2]Booking_SGN!$B$2="SGN",INDEX([2]!volume,MATCH($N$11,[2]!customer,0),MATCH([2]Booking_SGN!$C$3,[2]!week,0)),0)</f>
        <v>#N/A</v>
      </c>
      <c r="Q101" s="245">
        <f t="shared" si="11"/>
        <v>0</v>
      </c>
      <c r="R101" s="250">
        <f t="shared" si="12"/>
        <v>0</v>
      </c>
      <c r="S101" s="251" t="e" cm="1">
        <f t="array" ref="S101">_xlfn.IFS(E101="Air",R101,E101="Sea",M101,E101="Air+Sea",M101+R101)</f>
        <v>#N/A</v>
      </c>
      <c r="T101" s="155"/>
      <c r="U101" s="32"/>
    </row>
    <row r="102" spans="1:21" x14ac:dyDescent="0.25">
      <c r="A102" s="1027"/>
      <c r="B102" s="135"/>
      <c r="C102" s="422" t="s">
        <v>74</v>
      </c>
      <c r="D102" s="113" t="s">
        <v>210</v>
      </c>
      <c r="E102" s="423"/>
      <c r="F102" s="335"/>
      <c r="G102" s="213">
        <v>75</v>
      </c>
      <c r="H102" s="178"/>
      <c r="I102" s="424"/>
      <c r="J102" s="425"/>
      <c r="K102" s="219" t="e">
        <f>IF([2]Booking_SGN!$B$2="SGN",INDEX([2]!volume,MATCH($I$11,[2]!customer,0),MATCH([2]Booking_SGN!$C$3,[2]!week,0)),0)</f>
        <v>#N/A</v>
      </c>
      <c r="L102" s="219">
        <f t="shared" si="9"/>
        <v>75</v>
      </c>
      <c r="M102" s="220">
        <f t="shared" si="10"/>
        <v>0</v>
      </c>
      <c r="N102" s="424"/>
      <c r="O102" s="397"/>
      <c r="P102" s="221" t="e">
        <f>IF([2]Booking_SGN!$B$2="SGN",INDEX([2]!volume,MATCH($N$11,[2]!customer,0),MATCH([2]Booking_SGN!$C$3,[2]!week,0)),0)</f>
        <v>#N/A</v>
      </c>
      <c r="Q102" s="245">
        <f t="shared" si="11"/>
        <v>0</v>
      </c>
      <c r="R102" s="250">
        <f t="shared" si="12"/>
        <v>0</v>
      </c>
      <c r="S102" s="251" t="e" cm="1">
        <f t="array" ref="S102">_xlfn.IFS(E102="Air",R102,E102="Sea",M102,E102="Air+Sea",M102+R102)</f>
        <v>#N/A</v>
      </c>
      <c r="T102" s="155"/>
      <c r="U102" s="32"/>
    </row>
    <row r="103" spans="1:21" x14ac:dyDescent="0.25">
      <c r="A103" s="1027"/>
      <c r="B103" s="135" t="s">
        <v>211</v>
      </c>
      <c r="C103" s="422" t="s">
        <v>204</v>
      </c>
      <c r="D103" s="113" t="s">
        <v>212</v>
      </c>
      <c r="E103" s="423"/>
      <c r="F103" s="335"/>
      <c r="G103" s="213">
        <v>5</v>
      </c>
      <c r="H103" s="178"/>
      <c r="I103" s="424"/>
      <c r="J103" s="425"/>
      <c r="K103" s="219" t="e">
        <f>IF([2]Booking_SGN!$B$2="SGN",INDEX([2]!volume,MATCH($I$11,[2]!customer,0),MATCH([2]Booking_SGN!$C$3,[2]!week,0)),0)</f>
        <v>#N/A</v>
      </c>
      <c r="L103" s="219">
        <f t="shared" si="9"/>
        <v>0</v>
      </c>
      <c r="M103" s="220">
        <f t="shared" si="10"/>
        <v>0</v>
      </c>
      <c r="N103" s="424"/>
      <c r="O103" s="397"/>
      <c r="P103" s="221" t="e">
        <f>IF([2]Booking_SGN!$B$2="SGN",INDEX([2]!volume,MATCH($N$11,[2]!customer,0),MATCH([2]Booking_SGN!$C$3,[2]!week,0)),0)</f>
        <v>#N/A</v>
      </c>
      <c r="Q103" s="245">
        <f t="shared" si="11"/>
        <v>0</v>
      </c>
      <c r="R103" s="250">
        <f t="shared" si="12"/>
        <v>0</v>
      </c>
      <c r="S103" s="251" t="e" cm="1">
        <f t="array" ref="S103">_xlfn.IFS(E103="Air",R103,E103="Sea",M103,E103="Air+Sea",M103+R103)</f>
        <v>#N/A</v>
      </c>
      <c r="T103" s="155"/>
      <c r="U103" s="32"/>
    </row>
    <row r="104" spans="1:21" ht="16.5" customHeight="1" x14ac:dyDescent="0.25">
      <c r="A104" s="1027"/>
      <c r="B104" s="135"/>
      <c r="C104" s="422" t="s">
        <v>204</v>
      </c>
      <c r="D104" s="113" t="s">
        <v>213</v>
      </c>
      <c r="E104" s="423"/>
      <c r="F104" s="335"/>
      <c r="G104" s="213">
        <v>15</v>
      </c>
      <c r="H104" s="178"/>
      <c r="I104" s="424"/>
      <c r="J104" s="425"/>
      <c r="K104" s="219" t="e">
        <f>IF([2]Booking_SGN!$B$2="SGN",INDEX([2]!volume,MATCH($I$11,[2]!customer,0),MATCH([2]Booking_SGN!$C$3,[2]!week,0)),0)</f>
        <v>#N/A</v>
      </c>
      <c r="L104" s="219">
        <f t="shared" si="9"/>
        <v>0</v>
      </c>
      <c r="M104" s="220">
        <f t="shared" si="10"/>
        <v>0</v>
      </c>
      <c r="N104" s="424"/>
      <c r="O104" s="397"/>
      <c r="P104" s="221" t="e">
        <f>IF([2]Booking_SGN!$B$2="SGN",INDEX([2]!volume,MATCH($N$11,[2]!customer,0),MATCH([2]Booking_SGN!$C$3,[2]!week,0)),0)</f>
        <v>#N/A</v>
      </c>
      <c r="Q104" s="245">
        <f t="shared" si="11"/>
        <v>0</v>
      </c>
      <c r="R104" s="250">
        <f t="shared" si="12"/>
        <v>0</v>
      </c>
      <c r="S104" s="251" t="e" cm="1">
        <f t="array" ref="S104">_xlfn.IFS(E104="Air",R104,E104="Sea",M104,E104="Air+Sea",M104+R104)</f>
        <v>#N/A</v>
      </c>
      <c r="T104" s="155"/>
      <c r="U104" s="32"/>
    </row>
    <row r="105" spans="1:21" x14ac:dyDescent="0.25">
      <c r="A105" s="1027"/>
      <c r="B105" s="135"/>
      <c r="C105" s="422" t="s">
        <v>204</v>
      </c>
      <c r="D105" s="113" t="s">
        <v>214</v>
      </c>
      <c r="E105" s="423"/>
      <c r="F105" s="335"/>
      <c r="G105" s="213">
        <v>40</v>
      </c>
      <c r="H105" s="178"/>
      <c r="I105" s="424"/>
      <c r="J105" s="425"/>
      <c r="K105" s="219" t="e">
        <f>IF([2]Booking_SGN!$B$2="SGN",INDEX([2]!volume,MATCH($I$11,[2]!customer,0),MATCH([2]Booking_SGN!$C$3,[2]!week,0)),0)</f>
        <v>#N/A</v>
      </c>
      <c r="L105" s="219">
        <f t="shared" si="9"/>
        <v>0</v>
      </c>
      <c r="M105" s="220">
        <f t="shared" si="10"/>
        <v>0</v>
      </c>
      <c r="N105" s="424"/>
      <c r="O105" s="397"/>
      <c r="P105" s="221" t="e">
        <f>IF([2]Booking_SGN!$B$2="SGN",INDEX([2]!volume,MATCH($N$11,[2]!customer,0),MATCH([2]Booking_SGN!$C$3,[2]!week,0)),0)</f>
        <v>#N/A</v>
      </c>
      <c r="Q105" s="245">
        <f t="shared" si="11"/>
        <v>0</v>
      </c>
      <c r="R105" s="250">
        <f t="shared" si="12"/>
        <v>0</v>
      </c>
      <c r="S105" s="251" t="e" cm="1">
        <f t="array" ref="S105">_xlfn.IFS(E105="Air",R105,E105="Sea",M105,E105="Air+Sea",M105+R105)</f>
        <v>#N/A</v>
      </c>
      <c r="T105" s="155"/>
      <c r="U105" s="32"/>
    </row>
    <row r="106" spans="1:21" ht="30" x14ac:dyDescent="0.25">
      <c r="A106" s="1027"/>
      <c r="B106" s="135"/>
      <c r="C106" s="422" t="s">
        <v>204</v>
      </c>
      <c r="D106" s="113" t="s">
        <v>215</v>
      </c>
      <c r="E106" s="423"/>
      <c r="F106" s="335"/>
      <c r="G106" s="213">
        <v>5</v>
      </c>
      <c r="H106" s="178"/>
      <c r="I106" s="424"/>
      <c r="J106" s="425"/>
      <c r="K106" s="219" t="e">
        <f>IF([2]Booking_SGN!$B$2="SGN",INDEX([2]!volume,MATCH($I$11,[2]!customer,0),MATCH([2]Booking_SGN!$C$3,[2]!week,0)),0)</f>
        <v>#N/A</v>
      </c>
      <c r="L106" s="219">
        <f t="shared" si="9"/>
        <v>0</v>
      </c>
      <c r="M106" s="220">
        <f t="shared" si="10"/>
        <v>0</v>
      </c>
      <c r="N106" s="424"/>
      <c r="O106" s="397"/>
      <c r="P106" s="221" t="e">
        <f>IF([2]Booking_SGN!$B$2="SGN",INDEX([2]!volume,MATCH($N$11,[2]!customer,0),MATCH([2]Booking_SGN!$C$3,[2]!week,0)),0)</f>
        <v>#N/A</v>
      </c>
      <c r="Q106" s="245">
        <f t="shared" si="11"/>
        <v>0</v>
      </c>
      <c r="R106" s="250">
        <f t="shared" si="12"/>
        <v>0</v>
      </c>
      <c r="S106" s="251" t="e" cm="1">
        <f t="array" ref="S106">_xlfn.IFS(E106="Air",R106,E106="Sea",M106,E106="Air+Sea",M106+R106)</f>
        <v>#N/A</v>
      </c>
      <c r="T106" s="155"/>
      <c r="U106" s="32"/>
    </row>
    <row r="107" spans="1:21" x14ac:dyDescent="0.25">
      <c r="A107" s="1027"/>
      <c r="B107" s="135" t="s">
        <v>216</v>
      </c>
      <c r="C107" s="422" t="s">
        <v>204</v>
      </c>
      <c r="D107" s="113" t="s">
        <v>217</v>
      </c>
      <c r="E107" s="423"/>
      <c r="F107" s="335"/>
      <c r="G107" s="213">
        <v>5</v>
      </c>
      <c r="H107" s="178"/>
      <c r="I107" s="424"/>
      <c r="J107" s="425"/>
      <c r="K107" s="219" t="e">
        <f>IF([2]Booking_SGN!$B$2="SGN",INDEX([2]!volume,MATCH($I$11,[2]!customer,0),MATCH([2]Booking_SGN!$C$3,[2]!week,0)),0)</f>
        <v>#N/A</v>
      </c>
      <c r="L107" s="219">
        <f t="shared" si="9"/>
        <v>0</v>
      </c>
      <c r="M107" s="220">
        <f t="shared" si="10"/>
        <v>0</v>
      </c>
      <c r="N107" s="424"/>
      <c r="O107" s="397"/>
      <c r="P107" s="221" t="e">
        <f>IF([2]Booking_SGN!$B$2="SGN",INDEX([2]!volume,MATCH($N$11,[2]!customer,0),MATCH([2]Booking_SGN!$C$3,[2]!week,0)),0)</f>
        <v>#N/A</v>
      </c>
      <c r="Q107" s="245">
        <f t="shared" si="11"/>
        <v>0</v>
      </c>
      <c r="R107" s="250">
        <f t="shared" si="12"/>
        <v>0</v>
      </c>
      <c r="S107" s="251" t="e" cm="1">
        <f t="array" ref="S107">_xlfn.IFS(E107="Air",R107,E107="Sea",M107,E107="Air+Sea",M107+R107)</f>
        <v>#N/A</v>
      </c>
      <c r="T107" s="155"/>
      <c r="U107" s="32"/>
    </row>
    <row r="108" spans="1:21" x14ac:dyDescent="0.25">
      <c r="A108" s="1027"/>
      <c r="B108" s="135"/>
      <c r="C108" s="422" t="s">
        <v>204</v>
      </c>
      <c r="D108" s="113" t="s">
        <v>218</v>
      </c>
      <c r="E108" s="423"/>
      <c r="F108" s="335"/>
      <c r="G108" s="213">
        <v>30</v>
      </c>
      <c r="H108" s="178"/>
      <c r="I108" s="424"/>
      <c r="J108" s="425"/>
      <c r="K108" s="219" t="e">
        <f>IF([2]Booking_SGN!$B$2="SGN",INDEX([2]!volume,MATCH($I$11,[2]!customer,0),MATCH([2]Booking_SGN!$C$3,[2]!week,0)),0)</f>
        <v>#N/A</v>
      </c>
      <c r="L108" s="219">
        <f t="shared" si="9"/>
        <v>0</v>
      </c>
      <c r="M108" s="220">
        <f t="shared" si="10"/>
        <v>0</v>
      </c>
      <c r="N108" s="424"/>
      <c r="O108" s="397"/>
      <c r="P108" s="221" t="e">
        <f>IF([2]Booking_SGN!$B$2="SGN",INDEX([2]!volume,MATCH($N$11,[2]!customer,0),MATCH([2]Booking_SGN!$C$3,[2]!week,0)),0)</f>
        <v>#N/A</v>
      </c>
      <c r="Q108" s="245">
        <f t="shared" si="11"/>
        <v>0</v>
      </c>
      <c r="R108" s="250">
        <f t="shared" si="12"/>
        <v>0</v>
      </c>
      <c r="S108" s="251" t="e" cm="1">
        <f t="array" ref="S108">_xlfn.IFS(E108="Air",R108,E108="Sea",M108,E108="Air+Sea",M108+R108)</f>
        <v>#N/A</v>
      </c>
      <c r="T108" s="155"/>
      <c r="U108" s="32"/>
    </row>
    <row r="109" spans="1:21" x14ac:dyDescent="0.25">
      <c r="A109" s="1027"/>
      <c r="B109" s="135"/>
      <c r="C109" s="422" t="s">
        <v>204</v>
      </c>
      <c r="D109" s="113" t="s">
        <v>219</v>
      </c>
      <c r="E109" s="423"/>
      <c r="F109" s="335"/>
      <c r="G109" s="213">
        <v>180</v>
      </c>
      <c r="H109" s="178"/>
      <c r="I109" s="424"/>
      <c r="J109" s="425"/>
      <c r="K109" s="219" t="e">
        <f>IF([2]Booking_SGN!$B$2="SGN",INDEX([2]!volume,MATCH($I$11,[2]!customer,0),MATCH([2]Booking_SGN!$C$3,[2]!week,0)),0)</f>
        <v>#N/A</v>
      </c>
      <c r="L109" s="219">
        <f t="shared" si="9"/>
        <v>0</v>
      </c>
      <c r="M109" s="220">
        <f t="shared" si="10"/>
        <v>0</v>
      </c>
      <c r="N109" s="424"/>
      <c r="O109" s="397"/>
      <c r="P109" s="221" t="e">
        <f>IF([2]Booking_SGN!$B$2="SGN",INDEX([2]!volume,MATCH($N$11,[2]!customer,0),MATCH([2]Booking_SGN!$C$3,[2]!week,0)),0)</f>
        <v>#N/A</v>
      </c>
      <c r="Q109" s="245">
        <f t="shared" si="11"/>
        <v>0</v>
      </c>
      <c r="R109" s="250">
        <f t="shared" si="12"/>
        <v>0</v>
      </c>
      <c r="S109" s="251" t="e" cm="1">
        <f t="array" ref="S109">_xlfn.IFS(E109="Air",R109,E109="Sea",M109,E109="Air+Sea",M109+R109)</f>
        <v>#N/A</v>
      </c>
      <c r="T109" s="155"/>
      <c r="U109" s="32"/>
    </row>
    <row r="110" spans="1:21" ht="30" x14ac:dyDescent="0.25">
      <c r="A110" s="1027"/>
      <c r="B110" s="135" t="s">
        <v>220</v>
      </c>
      <c r="C110" s="422" t="s">
        <v>103</v>
      </c>
      <c r="D110" s="113" t="s">
        <v>193</v>
      </c>
      <c r="E110" s="423"/>
      <c r="F110" s="335"/>
      <c r="G110" s="213">
        <v>5</v>
      </c>
      <c r="H110" s="178"/>
      <c r="I110" s="424"/>
      <c r="J110" s="425"/>
      <c r="K110" s="219" t="e">
        <f>IF([2]Booking_SGN!$B$2="SGN",INDEX([2]!volume,MATCH($I$11,[2]!customer,0),MATCH([2]Booking_SGN!$C$3,[2]!week,0)),0)</f>
        <v>#N/A</v>
      </c>
      <c r="L110" s="219">
        <f t="shared" si="9"/>
        <v>0</v>
      </c>
      <c r="M110" s="220">
        <f t="shared" si="10"/>
        <v>0</v>
      </c>
      <c r="N110" s="424"/>
      <c r="O110" s="397"/>
      <c r="P110" s="221" t="e">
        <f>IF([2]Booking_SGN!$B$2="SGN",INDEX([2]!volume,MATCH($N$11,[2]!customer,0),MATCH([2]Booking_SGN!$C$3,[2]!week,0)),0)</f>
        <v>#N/A</v>
      </c>
      <c r="Q110" s="245">
        <f t="shared" si="11"/>
        <v>0</v>
      </c>
      <c r="R110" s="250">
        <f t="shared" si="12"/>
        <v>0</v>
      </c>
      <c r="S110" s="251" t="e" cm="1">
        <f t="array" ref="S110">_xlfn.IFS(E110="Air",R110,E110="Sea",M110,E110="Air+Sea",M110+R110)</f>
        <v>#N/A</v>
      </c>
      <c r="T110" s="155"/>
      <c r="U110" s="32"/>
    </row>
    <row r="111" spans="1:21" x14ac:dyDescent="0.25">
      <c r="A111" s="1027"/>
      <c r="B111" s="135"/>
      <c r="C111" s="422" t="s">
        <v>103</v>
      </c>
      <c r="D111" s="113" t="s">
        <v>221</v>
      </c>
      <c r="E111" s="423"/>
      <c r="F111" s="335"/>
      <c r="G111" s="213">
        <v>25</v>
      </c>
      <c r="H111" s="178"/>
      <c r="I111" s="424"/>
      <c r="J111" s="425"/>
      <c r="K111" s="219" t="e">
        <f>IF([2]Booking_SGN!$B$2="SGN",INDEX([2]!volume,MATCH($I$11,[2]!customer,0),MATCH([2]Booking_SGN!$C$3,[2]!week,0)),0)</f>
        <v>#N/A</v>
      </c>
      <c r="L111" s="219">
        <f t="shared" si="9"/>
        <v>0</v>
      </c>
      <c r="M111" s="220">
        <f t="shared" si="10"/>
        <v>0</v>
      </c>
      <c r="N111" s="424"/>
      <c r="O111" s="397"/>
      <c r="P111" s="221" t="e">
        <f>IF([2]Booking_SGN!$B$2="SGN",INDEX([2]!volume,MATCH($N$11,[2]!customer,0),MATCH([2]Booking_SGN!$C$3,[2]!week,0)),0)</f>
        <v>#N/A</v>
      </c>
      <c r="Q111" s="245">
        <f t="shared" si="11"/>
        <v>0</v>
      </c>
      <c r="R111" s="250">
        <f t="shared" si="12"/>
        <v>0</v>
      </c>
      <c r="S111" s="251" t="e" cm="1">
        <f t="array" ref="S111">_xlfn.IFS(E111="Air",R111,E111="Sea",M111,E111="Air+Sea",M111+R111)</f>
        <v>#N/A</v>
      </c>
      <c r="T111" s="155"/>
      <c r="U111" s="32"/>
    </row>
    <row r="112" spans="1:21" x14ac:dyDescent="0.25">
      <c r="A112" s="1027"/>
      <c r="B112" s="135"/>
      <c r="C112" s="422" t="s">
        <v>103</v>
      </c>
      <c r="D112" s="113" t="s">
        <v>222</v>
      </c>
      <c r="E112" s="423"/>
      <c r="F112" s="335"/>
      <c r="G112" s="213">
        <v>20</v>
      </c>
      <c r="H112" s="178"/>
      <c r="I112" s="424"/>
      <c r="J112" s="425"/>
      <c r="K112" s="219" t="e">
        <f>IF([2]Booking_SGN!$B$2="SGN",INDEX([2]!volume,MATCH($I$11,[2]!customer,0),MATCH([2]Booking_SGN!$C$3,[2]!week,0)),0)</f>
        <v>#N/A</v>
      </c>
      <c r="L112" s="219">
        <f t="shared" si="9"/>
        <v>0</v>
      </c>
      <c r="M112" s="220">
        <f t="shared" si="10"/>
        <v>0</v>
      </c>
      <c r="N112" s="424"/>
      <c r="O112" s="397"/>
      <c r="P112" s="221" t="e">
        <f>IF([2]Booking_SGN!$B$2="SGN",INDEX([2]!volume,MATCH($N$11,[2]!customer,0),MATCH([2]Booking_SGN!$C$3,[2]!week,0)),0)</f>
        <v>#N/A</v>
      </c>
      <c r="Q112" s="245">
        <f t="shared" si="11"/>
        <v>0</v>
      </c>
      <c r="R112" s="250">
        <f t="shared" si="12"/>
        <v>0</v>
      </c>
      <c r="S112" s="251" t="e" cm="1">
        <f t="array" ref="S112">_xlfn.IFS(E112="Air",R112,E112="Sea",M112,E112="Air+Sea",M112+R112)</f>
        <v>#N/A</v>
      </c>
      <c r="T112" s="155"/>
      <c r="U112" s="32"/>
    </row>
    <row r="113" spans="1:21" ht="18" customHeight="1" x14ac:dyDescent="0.25">
      <c r="A113" s="1027"/>
      <c r="B113" s="135" t="s">
        <v>223</v>
      </c>
      <c r="C113" s="422" t="s">
        <v>103</v>
      </c>
      <c r="D113" s="113" t="s">
        <v>224</v>
      </c>
      <c r="E113" s="423"/>
      <c r="F113" s="422"/>
      <c r="G113" s="213">
        <v>45</v>
      </c>
      <c r="H113" s="178"/>
      <c r="I113" s="424"/>
      <c r="J113" s="425"/>
      <c r="K113" s="219" t="e">
        <f>IF([2]Booking_SGN!$B$2="SGN",INDEX([2]!volume,MATCH($I$11,[2]!customer,0),MATCH([2]Booking_SGN!$C$3,[2]!week,0)),0)</f>
        <v>#N/A</v>
      </c>
      <c r="L113" s="219">
        <f t="shared" si="9"/>
        <v>0</v>
      </c>
      <c r="M113" s="220">
        <f t="shared" si="10"/>
        <v>0</v>
      </c>
      <c r="N113" s="424"/>
      <c r="O113" s="397"/>
      <c r="P113" s="221" t="e">
        <f>IF([2]Booking_SGN!$B$2="SGN",INDEX([2]!volume,MATCH($N$11,[2]!customer,0),MATCH([2]Booking_SGN!$C$3,[2]!week,0)),0)</f>
        <v>#N/A</v>
      </c>
      <c r="Q113" s="245">
        <f t="shared" si="11"/>
        <v>0</v>
      </c>
      <c r="R113" s="250">
        <f t="shared" si="12"/>
        <v>0</v>
      </c>
      <c r="S113" s="251" t="e" cm="1">
        <f t="array" ref="S113">_xlfn.IFS(E113="Air",R113,E113="Sea",M113,E113="Air+Sea",M113+R113)</f>
        <v>#N/A</v>
      </c>
      <c r="T113" s="155"/>
      <c r="U113" s="32"/>
    </row>
    <row r="114" spans="1:21" ht="15.75" customHeight="1" x14ac:dyDescent="0.25">
      <c r="A114" s="1027"/>
      <c r="B114" s="135"/>
      <c r="C114" s="422" t="s">
        <v>103</v>
      </c>
      <c r="D114" s="113" t="s">
        <v>225</v>
      </c>
      <c r="E114" s="423"/>
      <c r="F114" s="422"/>
      <c r="G114" s="213">
        <v>60</v>
      </c>
      <c r="H114" s="178"/>
      <c r="I114" s="424"/>
      <c r="J114" s="425"/>
      <c r="K114" s="219" t="e">
        <f>IF([2]Booking_SGN!$B$2="SGN",INDEX([2]!volume,MATCH($I$11,[2]!customer,0),MATCH([2]Booking_SGN!$C$3,[2]!week,0)),0)</f>
        <v>#N/A</v>
      </c>
      <c r="L114" s="219">
        <f t="shared" si="9"/>
        <v>0</v>
      </c>
      <c r="M114" s="220">
        <f t="shared" si="10"/>
        <v>0</v>
      </c>
      <c r="N114" s="424"/>
      <c r="O114" s="397"/>
      <c r="P114" s="221" t="e">
        <f>IF([2]Booking_SGN!$B$2="SGN",INDEX([2]!volume,MATCH($N$11,[2]!customer,0),MATCH([2]Booking_SGN!$C$3,[2]!week,0)),0)</f>
        <v>#N/A</v>
      </c>
      <c r="Q114" s="245">
        <f t="shared" si="11"/>
        <v>0</v>
      </c>
      <c r="R114" s="250">
        <f t="shared" si="12"/>
        <v>0</v>
      </c>
      <c r="S114" s="251" t="e" cm="1">
        <f t="array" ref="S114">_xlfn.IFS(E114="Air",R114,E114="Sea",M114,E114="Air+Sea",M114+R114)</f>
        <v>#N/A</v>
      </c>
      <c r="T114" s="155"/>
      <c r="U114" s="32"/>
    </row>
    <row r="115" spans="1:21" ht="18.75" customHeight="1" x14ac:dyDescent="0.25">
      <c r="A115" s="1027"/>
      <c r="B115" s="135" t="s">
        <v>226</v>
      </c>
      <c r="C115" s="403" t="s">
        <v>227</v>
      </c>
      <c r="D115" s="113" t="s">
        <v>228</v>
      </c>
      <c r="E115" s="423"/>
      <c r="F115" s="403"/>
      <c r="G115" s="213">
        <v>5</v>
      </c>
      <c r="H115" s="124"/>
      <c r="I115" s="424"/>
      <c r="J115" s="425"/>
      <c r="K115" s="219" t="e">
        <f>IF([2]Booking_SGN!$B$2="SGN",INDEX([2]!volume,MATCH($I$11,[2]!customer,0),MATCH([2]Booking_SGN!$C$3,[2]!week,0)),0)</f>
        <v>#N/A</v>
      </c>
      <c r="L115" s="219">
        <f t="shared" si="9"/>
        <v>0</v>
      </c>
      <c r="M115" s="220">
        <f t="shared" si="10"/>
        <v>0</v>
      </c>
      <c r="N115" s="424"/>
      <c r="O115" s="397"/>
      <c r="P115" s="221" t="e">
        <f>IF([2]Booking_SGN!$B$2="SGN",INDEX([2]!volume,MATCH($N$11,[2]!customer,0),MATCH([2]Booking_SGN!$C$3,[2]!week,0)),0)</f>
        <v>#N/A</v>
      </c>
      <c r="Q115" s="245">
        <f t="shared" si="11"/>
        <v>0</v>
      </c>
      <c r="R115" s="250">
        <f t="shared" si="12"/>
        <v>0</v>
      </c>
      <c r="S115" s="251" t="e" cm="1">
        <f t="array" ref="S115">_xlfn.IFS(E115="Air",R115,E115="Sea",M115,E115="Air+Sea",M115+R115)</f>
        <v>#N/A</v>
      </c>
      <c r="T115" s="155"/>
      <c r="U115" s="120"/>
    </row>
    <row r="116" spans="1:21" x14ac:dyDescent="0.25">
      <c r="A116" s="1027"/>
      <c r="B116" s="135"/>
      <c r="C116" s="403" t="s">
        <v>227</v>
      </c>
      <c r="D116" s="113" t="s">
        <v>229</v>
      </c>
      <c r="E116" s="423"/>
      <c r="F116" s="403"/>
      <c r="G116" s="213">
        <v>20</v>
      </c>
      <c r="H116" s="124"/>
      <c r="I116" s="405"/>
      <c r="J116" s="425"/>
      <c r="K116" s="219" t="e">
        <f>IF([2]Booking_SGN!$B$2="SGN",INDEX([2]!volume,MATCH($I$11,[2]!customer,0),MATCH([2]Booking_SGN!$C$3,[2]!week,0)),0)</f>
        <v>#N/A</v>
      </c>
      <c r="L116" s="219">
        <f t="shared" si="9"/>
        <v>0</v>
      </c>
      <c r="M116" s="220">
        <f t="shared" si="10"/>
        <v>0</v>
      </c>
      <c r="N116" s="405"/>
      <c r="O116" s="397"/>
      <c r="P116" s="221" t="e">
        <f>IF([2]Booking_SGN!$B$2="SGN",INDEX([2]!volume,MATCH($N$11,[2]!customer,0),MATCH([2]Booking_SGN!$C$3,[2]!week,0)),0)</f>
        <v>#N/A</v>
      </c>
      <c r="Q116" s="245">
        <f t="shared" si="11"/>
        <v>0</v>
      </c>
      <c r="R116" s="250">
        <f t="shared" si="12"/>
        <v>0</v>
      </c>
      <c r="S116" s="251" t="e" cm="1">
        <f t="array" ref="S116">_xlfn.IFS(E116="Air",R116,E116="Sea",M116,E116="Air+Sea",M116+R116)</f>
        <v>#N/A</v>
      </c>
      <c r="T116" s="155"/>
      <c r="U116" s="120"/>
    </row>
    <row r="117" spans="1:21" x14ac:dyDescent="0.25">
      <c r="A117" s="1027"/>
      <c r="B117" s="135"/>
      <c r="C117" s="403" t="s">
        <v>227</v>
      </c>
      <c r="D117" s="113" t="s">
        <v>230</v>
      </c>
      <c r="E117" s="423"/>
      <c r="F117" s="403"/>
      <c r="G117" s="213">
        <v>50</v>
      </c>
      <c r="H117" s="124"/>
      <c r="I117" s="405"/>
      <c r="J117" s="425"/>
      <c r="K117" s="219" t="e">
        <f>IF([2]Booking_SGN!$B$2="SGN",INDEX([2]!volume,MATCH($I$11,[2]!customer,0),MATCH([2]Booking_SGN!$C$3,[2]!week,0)),0)</f>
        <v>#N/A</v>
      </c>
      <c r="L117" s="219">
        <f t="shared" si="9"/>
        <v>0</v>
      </c>
      <c r="M117" s="220">
        <f t="shared" si="10"/>
        <v>0</v>
      </c>
      <c r="N117" s="405"/>
      <c r="O117" s="397"/>
      <c r="P117" s="221" t="e">
        <f>IF([2]Booking_SGN!$B$2="SGN",INDEX([2]!volume,MATCH($N$11,[2]!customer,0),MATCH([2]Booking_SGN!$C$3,[2]!week,0)),0)</f>
        <v>#N/A</v>
      </c>
      <c r="Q117" s="245">
        <f t="shared" si="11"/>
        <v>0</v>
      </c>
      <c r="R117" s="250">
        <f t="shared" si="12"/>
        <v>0</v>
      </c>
      <c r="S117" s="251" t="e" cm="1">
        <f t="array" ref="S117">_xlfn.IFS(E117="Air",R117,E117="Sea",M117,E117="Air+Sea",M117+R117)</f>
        <v>#N/A</v>
      </c>
      <c r="T117" s="155"/>
      <c r="U117" s="120"/>
    </row>
    <row r="118" spans="1:21" x14ac:dyDescent="0.25">
      <c r="A118" s="1027"/>
      <c r="B118" s="135"/>
      <c r="C118" s="403" t="s">
        <v>227</v>
      </c>
      <c r="D118" s="113" t="s">
        <v>231</v>
      </c>
      <c r="E118" s="423"/>
      <c r="F118" s="403"/>
      <c r="G118" s="213">
        <v>10</v>
      </c>
      <c r="H118" s="124"/>
      <c r="I118" s="405"/>
      <c r="J118" s="425"/>
      <c r="K118" s="219" t="e">
        <f>IF([2]Booking_SGN!$B$2="SGN",INDEX([2]!volume,MATCH($I$11,[2]!customer,0),MATCH([2]Booking_SGN!$C$3,[2]!week,0)),0)</f>
        <v>#N/A</v>
      </c>
      <c r="L118" s="219">
        <f t="shared" si="9"/>
        <v>0</v>
      </c>
      <c r="M118" s="220">
        <f t="shared" si="10"/>
        <v>0</v>
      </c>
      <c r="N118" s="405"/>
      <c r="O118" s="397"/>
      <c r="P118" s="221" t="e">
        <f>IF([2]Booking_SGN!$B$2="SGN",INDEX([2]!volume,MATCH($N$11,[2]!customer,0),MATCH([2]Booking_SGN!$C$3,[2]!week,0)),0)</f>
        <v>#N/A</v>
      </c>
      <c r="Q118" s="245">
        <f t="shared" si="11"/>
        <v>0</v>
      </c>
      <c r="R118" s="250">
        <f t="shared" si="12"/>
        <v>0</v>
      </c>
      <c r="S118" s="251" t="e" cm="1">
        <f t="array" ref="S118">_xlfn.IFS(E118="Air",R118,E118="Sea",M118,E118="Air+Sea",M118+R118)</f>
        <v>#N/A</v>
      </c>
      <c r="T118" s="155"/>
      <c r="U118" s="120"/>
    </row>
    <row r="119" spans="1:21" x14ac:dyDescent="0.25">
      <c r="A119" s="1027"/>
      <c r="B119" s="135"/>
      <c r="C119" s="403" t="s">
        <v>227</v>
      </c>
      <c r="D119" s="113" t="s">
        <v>232</v>
      </c>
      <c r="E119" s="423"/>
      <c r="F119" s="403"/>
      <c r="G119" s="213">
        <v>50</v>
      </c>
      <c r="H119" s="124"/>
      <c r="I119" s="405"/>
      <c r="J119" s="425"/>
      <c r="K119" s="219" t="e">
        <f>IF([2]Booking_SGN!$B$2="SGN",INDEX([2]!volume,MATCH($I$11,[2]!customer,0),MATCH([2]Booking_SGN!$C$3,[2]!week,0)),0)</f>
        <v>#N/A</v>
      </c>
      <c r="L119" s="219">
        <f t="shared" si="9"/>
        <v>0</v>
      </c>
      <c r="M119" s="220">
        <f t="shared" si="10"/>
        <v>0</v>
      </c>
      <c r="N119" s="405"/>
      <c r="O119" s="397"/>
      <c r="P119" s="221" t="e">
        <f>IF([2]Booking_SGN!$B$2="SGN",INDEX([2]!volume,MATCH($N$11,[2]!customer,0),MATCH([2]Booking_SGN!$C$3,[2]!week,0)),0)</f>
        <v>#N/A</v>
      </c>
      <c r="Q119" s="245">
        <f t="shared" si="11"/>
        <v>0</v>
      </c>
      <c r="R119" s="250">
        <f t="shared" si="12"/>
        <v>0</v>
      </c>
      <c r="S119" s="251" t="e" cm="1">
        <f t="array" ref="S119">_xlfn.IFS(E119="Air",R119,E119="Sea",M119,E119="Air+Sea",M119+R119)</f>
        <v>#N/A</v>
      </c>
      <c r="T119" s="155"/>
      <c r="U119" s="120"/>
    </row>
    <row r="120" spans="1:21" ht="18.75" customHeight="1" thickBot="1" x14ac:dyDescent="0.3">
      <c r="A120" s="1028"/>
      <c r="B120" s="149"/>
      <c r="C120" s="428" t="s">
        <v>227</v>
      </c>
      <c r="D120" s="119" t="s">
        <v>233</v>
      </c>
      <c r="E120" s="429"/>
      <c r="F120" s="428"/>
      <c r="G120" s="214">
        <v>5</v>
      </c>
      <c r="H120" s="150"/>
      <c r="I120" s="430"/>
      <c r="J120" s="431"/>
      <c r="K120" s="233" t="e">
        <f>IF([2]Booking_SGN!$B$2="SGN",INDEX([2]!volume,MATCH($I$11,[2]!customer,0),MATCH([2]Booking_SGN!$C$3,[2]!week,0)),0)</f>
        <v>#N/A</v>
      </c>
      <c r="L120" s="233">
        <f t="shared" si="9"/>
        <v>0</v>
      </c>
      <c r="M120" s="234">
        <f t="shared" si="10"/>
        <v>0</v>
      </c>
      <c r="N120" s="430"/>
      <c r="O120" s="432"/>
      <c r="P120" s="262" t="e">
        <f>IF([2]Booking_SGN!$B$2="SGN",INDEX([2]!volume,MATCH($N$11,[2]!customer,0),MATCH([2]Booking_SGN!$C$3,[2]!week,0)),0)</f>
        <v>#N/A</v>
      </c>
      <c r="Q120" s="263">
        <f t="shared" si="11"/>
        <v>0</v>
      </c>
      <c r="R120" s="254">
        <f t="shared" si="12"/>
        <v>0</v>
      </c>
      <c r="S120" s="378" t="e" cm="1">
        <f t="array" ref="S120">_xlfn.IFS(E120="Air",R120,E120="Sea",M120,E120="Air+Sea",M120+R120)</f>
        <v>#N/A</v>
      </c>
      <c r="T120" s="155"/>
      <c r="U120" s="120"/>
    </row>
    <row r="121" spans="1:21" ht="18.75" customHeight="1" x14ac:dyDescent="0.25">
      <c r="A121" s="152"/>
      <c r="B121" s="120"/>
      <c r="C121" s="120"/>
      <c r="D121" s="120"/>
      <c r="E121" s="120"/>
      <c r="F121" s="120"/>
      <c r="H121" s="120"/>
      <c r="I121" s="433"/>
      <c r="K121" s="235"/>
      <c r="L121" s="235"/>
      <c r="M121" s="236"/>
      <c r="N121" s="434"/>
      <c r="O121" s="435"/>
      <c r="P121" s="264"/>
      <c r="Q121" s="265"/>
      <c r="R121" s="265"/>
      <c r="S121" s="266"/>
      <c r="T121" s="155"/>
      <c r="U121" s="120"/>
    </row>
    <row r="122" spans="1:21" ht="18.75" customHeight="1" thickBot="1" x14ac:dyDescent="0.3">
      <c r="A122" s="184"/>
      <c r="B122" s="120"/>
      <c r="C122" s="120"/>
      <c r="D122" s="120"/>
      <c r="E122" s="120"/>
      <c r="F122" s="120"/>
      <c r="H122" s="120"/>
      <c r="I122" s="433"/>
      <c r="K122" s="235"/>
      <c r="L122" s="235"/>
      <c r="M122" s="236"/>
      <c r="N122" s="433"/>
      <c r="O122" s="436"/>
      <c r="P122" s="235"/>
      <c r="Q122" s="236"/>
      <c r="R122" s="236"/>
      <c r="S122" s="267"/>
      <c r="T122" s="155"/>
      <c r="U122" s="120"/>
    </row>
    <row r="123" spans="1:21" ht="36.75" customHeight="1" x14ac:dyDescent="0.25">
      <c r="A123" s="167"/>
      <c r="I123" s="413"/>
      <c r="J123" s="71" t="s">
        <v>234</v>
      </c>
      <c r="K123" s="229" t="e">
        <f>IF([2]Booking_SGN!$B$2="SGN",INDEX([2]!volume,MATCH($I$11,[2]!customer,0),MATCH([2]Booking_SGN!$C$3,[2]!week,0)),0)</f>
        <v>#N/A</v>
      </c>
      <c r="L123" s="229">
        <f>SUM(L85:L122)</f>
        <v>683</v>
      </c>
      <c r="M123" s="229">
        <f>SUM(M85:M122)</f>
        <v>0</v>
      </c>
      <c r="N123" s="413"/>
      <c r="O123" s="71" t="s">
        <v>234</v>
      </c>
      <c r="P123" s="229" t="e">
        <f>IF([2]Booking_SGN!$B$2="SGN",INDEX([2]!volume,MATCH($N$11,[2]!customer,0),MATCH([2]Booking_SGN!$C$3,[2]!week,0)),0)</f>
        <v>#N/A</v>
      </c>
      <c r="Q123" s="229">
        <f>SUM(Q85:Q122)</f>
        <v>0</v>
      </c>
      <c r="R123" s="230">
        <f>SUM(R85:R122)</f>
        <v>0</v>
      </c>
      <c r="S123" s="257">
        <f t="shared" ref="S123:S128" si="13">R123+M123</f>
        <v>0</v>
      </c>
      <c r="T123" s="171"/>
    </row>
    <row r="124" spans="1:21" ht="15.75" thickBot="1" x14ac:dyDescent="0.3">
      <c r="B124" s="168"/>
      <c r="I124" s="413"/>
      <c r="J124" s="72" t="s">
        <v>182</v>
      </c>
      <c r="K124" s="73"/>
      <c r="L124" s="73"/>
      <c r="M124" s="237" t="e">
        <f>M123*K123/40/3600</f>
        <v>#N/A</v>
      </c>
      <c r="N124" s="413"/>
      <c r="O124" s="72" t="s">
        <v>182</v>
      </c>
      <c r="P124" s="237"/>
      <c r="Q124" s="237"/>
      <c r="R124" s="268" t="e">
        <f>R123*P123/40/3600</f>
        <v>#N/A</v>
      </c>
      <c r="S124" s="269" t="e">
        <f t="shared" si="13"/>
        <v>#N/A</v>
      </c>
      <c r="T124" s="186"/>
    </row>
    <row r="125" spans="1:21" x14ac:dyDescent="0.25">
      <c r="B125" s="168"/>
      <c r="I125" s="413"/>
      <c r="J125" s="77"/>
      <c r="N125" s="413"/>
      <c r="O125" s="77"/>
      <c r="R125" s="270"/>
      <c r="S125" s="270"/>
    </row>
    <row r="126" spans="1:21" ht="15.75" thickBot="1" x14ac:dyDescent="0.3">
      <c r="B126" s="168"/>
      <c r="I126" s="413"/>
      <c r="J126" s="77"/>
      <c r="N126" s="413"/>
      <c r="O126" s="77"/>
      <c r="R126" s="270"/>
      <c r="S126" s="270"/>
    </row>
    <row r="127" spans="1:21" ht="45" x14ac:dyDescent="0.25">
      <c r="B127" s="168"/>
      <c r="I127" s="413"/>
      <c r="J127" s="71" t="s">
        <v>235</v>
      </c>
      <c r="K127" s="229" t="e">
        <f>IF([2]Booking_SGN!$B$2="SGN",INDEX([2]!volume,MATCH($I$11,[2]!customer,0),MATCH([2]Booking_SGN!$C$3,[2]!week,0)),0)</f>
        <v>#N/A</v>
      </c>
      <c r="L127" s="229">
        <f>L123+L82</f>
        <v>869</v>
      </c>
      <c r="M127" s="229">
        <f>M123+M82</f>
        <v>0</v>
      </c>
      <c r="N127" s="413"/>
      <c r="O127" s="71" t="s">
        <v>235</v>
      </c>
      <c r="P127" s="229" t="e">
        <f>IF([2]Booking_SGN!$B$2="SGN",INDEX([2]!volume,MATCH($N$11,[2]!customer,0),MATCH([2]Booking_SGN!$C$3,[2]!week,0)),0)</f>
        <v>#N/A</v>
      </c>
      <c r="Q127" s="229">
        <f>Q123+Q82</f>
        <v>186</v>
      </c>
      <c r="R127" s="230">
        <f>R123+R82</f>
        <v>0</v>
      </c>
      <c r="S127" s="257">
        <f t="shared" si="13"/>
        <v>0</v>
      </c>
      <c r="T127" s="187"/>
    </row>
    <row r="128" spans="1:21" ht="15.75" thickBot="1" x14ac:dyDescent="0.3">
      <c r="B128" s="168"/>
      <c r="I128" s="413"/>
      <c r="J128" s="72" t="s">
        <v>236</v>
      </c>
      <c r="K128" s="73"/>
      <c r="L128" s="73"/>
      <c r="M128" s="237" t="e">
        <f>M124+M83</f>
        <v>#N/A</v>
      </c>
      <c r="N128" s="413"/>
      <c r="O128" s="72" t="s">
        <v>236</v>
      </c>
      <c r="P128" s="73"/>
      <c r="Q128" s="73"/>
      <c r="R128" s="268" t="e">
        <f>R124+R83</f>
        <v>#N/A</v>
      </c>
      <c r="S128" s="269" t="e">
        <f t="shared" si="13"/>
        <v>#N/A</v>
      </c>
      <c r="T128" s="186"/>
    </row>
    <row r="129" spans="2:19" ht="15.75" thickBot="1" x14ac:dyDescent="0.3">
      <c r="I129" s="413"/>
      <c r="J129" s="77"/>
      <c r="N129" s="413"/>
      <c r="O129" s="77"/>
      <c r="R129" s="270"/>
      <c r="S129" s="270"/>
    </row>
    <row r="130" spans="2:19" x14ac:dyDescent="0.25">
      <c r="I130" s="413"/>
      <c r="J130" s="81" t="s">
        <v>237</v>
      </c>
      <c r="K130" s="238"/>
      <c r="L130" s="239"/>
      <c r="M130" s="239"/>
      <c r="N130" s="413"/>
      <c r="O130" s="81" t="s">
        <v>237</v>
      </c>
      <c r="P130" s="238"/>
      <c r="Q130" s="239"/>
      <c r="R130" s="271"/>
      <c r="S130" s="270"/>
    </row>
    <row r="131" spans="2:19" ht="15.75" thickBot="1" x14ac:dyDescent="0.3">
      <c r="I131" s="413"/>
      <c r="J131" s="82" t="s">
        <v>238</v>
      </c>
      <c r="K131" s="240"/>
      <c r="L131" s="241"/>
      <c r="M131" s="241"/>
      <c r="N131" s="413"/>
      <c r="O131" s="82" t="s">
        <v>238</v>
      </c>
      <c r="P131" s="240"/>
      <c r="Q131" s="241"/>
      <c r="R131" s="272"/>
      <c r="S131" s="232"/>
    </row>
    <row r="132" spans="2:19" ht="15.75" thickBot="1" x14ac:dyDescent="0.3">
      <c r="B132" s="83"/>
      <c r="C132" s="83"/>
      <c r="D132" s="83"/>
      <c r="I132" s="414"/>
      <c r="J132" s="199"/>
      <c r="K132" s="73"/>
      <c r="L132" s="73"/>
      <c r="M132" s="73"/>
      <c r="N132" s="414"/>
      <c r="O132" s="199"/>
      <c r="P132" s="73"/>
      <c r="Q132" s="73"/>
      <c r="R132" s="232"/>
      <c r="S132" s="273"/>
    </row>
  </sheetData>
  <sheetProtection algorithmName="SHA-512" hashValue="dE12pssXYpvfId9SHLZVXLY2d0v6zrhWsXYRK1+NldSporjBQNZH9hGGVLOhzJ67ZgskVBmoLIMlYNeNLt0C2w==" saltValue="GUwVTeZMvDJuHRGVakefsQ==" spinCount="100000" sheet="1" objects="1" scenarios="1" insertRows="0" sort="0" autoFilter="0"/>
  <autoFilter ref="A12:U120" xr:uid="{00000000-0009-0000-0000-000003000000}"/>
  <mergeCells count="19">
    <mergeCell ref="A10:S10"/>
    <mergeCell ref="I11:M11"/>
    <mergeCell ref="N11:R11"/>
    <mergeCell ref="A13:A25"/>
    <mergeCell ref="B14:B18"/>
    <mergeCell ref="B21:B22"/>
    <mergeCell ref="B23:B24"/>
    <mergeCell ref="A61:A64"/>
    <mergeCell ref="B62:B63"/>
    <mergeCell ref="A65:A80"/>
    <mergeCell ref="A85:A120"/>
    <mergeCell ref="A26:A41"/>
    <mergeCell ref="B31:B32"/>
    <mergeCell ref="B35:B36"/>
    <mergeCell ref="B37:B38"/>
    <mergeCell ref="B40:B41"/>
    <mergeCell ref="A42:A60"/>
    <mergeCell ref="B47:B48"/>
    <mergeCell ref="B55:B56"/>
  </mergeCells>
  <conditionalFormatting sqref="I13:I24 N13:N122 I26:I27 I29:I33 I35:I38 I40:I49 I53:I122">
    <cfRule type="notContainsBlanks" dxfId="87" priority="1">
      <formula>LEN(TRIM(I13))&gt;0</formula>
    </cfRule>
  </conditionalFormatting>
  <dataValidations count="4">
    <dataValidation type="list" allowBlank="1" showInputMessage="1" showErrorMessage="1" sqref="C12:C121" xr:uid="{929F6803-F15A-4C53-9BEA-1CB761F8ED8D}">
      <formula1>"Reporting, APLL BK, Carrier BK, VOY, SPR/BOH, CLP, MBL, DN, Vendor, Email, Call, Shipment, BA, SAP &amp; GFF PO, Bill, COO, Times, Container, SI, BL, FCR, PO"</formula1>
    </dataValidation>
    <dataValidation type="list" allowBlank="1" showInputMessage="1" showErrorMessage="1" sqref="F125:F129 E11:E1048576 D5:E8" xr:uid="{60C36769-5092-4F29-88DC-512D84233290}">
      <formula1>"Air,Sea,Air+Sea"</formula1>
    </dataValidation>
    <dataValidation type="list" allowBlank="1" showInputMessage="1" showErrorMessage="1" sqref="C125:C128 B5:B8" xr:uid="{A912CC68-575D-44A0-AA4A-A1AE34881ABC}">
      <formula1>"Reporting, APLL BK, Carrier BK, VOY, SPR/BOH, CLP, MBL, DN, Vendor, Email, Call, Shipment, BA, SAP &amp; GFF PO, Bill, COO, Times"</formula1>
    </dataValidation>
    <dataValidation type="list" allowBlank="1" showInputMessage="1" showErrorMessage="1" sqref="C129 C133:C1048576 C11 C122:C123" xr:uid="{FC1E7ED4-A397-4C21-B52E-8F18BEBAC1E8}">
      <formula1>"Reporting, APLL BK, Carrier BK, VOY, SPR/BOH, CLP, MBL, DN, Vendor, Email, Call, Shipment, BA, SAP &amp; GFF PO, Bill, COO, Times, Container, SI, BL"</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F8033-8FEE-4A7F-AA0A-30E12AE5B2C7}">
  <sheetPr codeName="Sheet5">
    <tabColor rgb="FF92D050"/>
  </sheetPr>
  <dimension ref="A1:AB76"/>
  <sheetViews>
    <sheetView showGridLines="0" topLeftCell="A47" zoomScale="85" zoomScaleNormal="85" workbookViewId="0"/>
  </sheetViews>
  <sheetFormatPr defaultRowHeight="15" x14ac:dyDescent="0.25"/>
  <sheetData>
    <row r="1" spans="1:28" ht="36" x14ac:dyDescent="0.25">
      <c r="A1" s="50" t="s">
        <v>239</v>
      </c>
      <c r="B1" s="18"/>
      <c r="C1" s="18"/>
      <c r="D1" s="18"/>
      <c r="E1" s="18"/>
      <c r="F1" s="18"/>
      <c r="G1" s="18"/>
      <c r="H1" s="18"/>
      <c r="I1" s="18"/>
      <c r="J1" s="18"/>
      <c r="K1" s="18"/>
      <c r="L1" s="18"/>
      <c r="M1" s="18"/>
      <c r="N1" s="18"/>
      <c r="O1" s="18"/>
      <c r="P1" s="18"/>
      <c r="Q1" s="18"/>
      <c r="R1" s="18"/>
      <c r="S1" s="18"/>
      <c r="T1" s="18"/>
      <c r="U1" s="18"/>
      <c r="V1" s="18"/>
      <c r="W1" s="18"/>
      <c r="X1" s="18"/>
      <c r="Y1" s="18"/>
      <c r="Z1" s="18"/>
      <c r="AA1" s="18"/>
      <c r="AB1" s="34"/>
    </row>
    <row r="2" spans="1:28" x14ac:dyDescent="0.25">
      <c r="A2" s="35"/>
      <c r="W2" s="5" t="s">
        <v>240</v>
      </c>
      <c r="AB2" s="36"/>
    </row>
    <row r="3" spans="1:28" x14ac:dyDescent="0.25">
      <c r="A3" s="51" t="s">
        <v>241</v>
      </c>
      <c r="B3" s="40" t="s">
        <v>242</v>
      </c>
      <c r="C3" s="40"/>
      <c r="D3" s="40"/>
      <c r="E3" s="40"/>
      <c r="F3" s="40"/>
      <c r="G3" s="40"/>
      <c r="H3" s="40"/>
      <c r="I3" s="41"/>
      <c r="V3" s="5"/>
      <c r="AB3" s="36"/>
    </row>
    <row r="4" spans="1:28" x14ac:dyDescent="0.25">
      <c r="A4" s="37"/>
      <c r="C4" t="s">
        <v>243</v>
      </c>
      <c r="I4" s="43"/>
      <c r="AB4" s="36"/>
    </row>
    <row r="5" spans="1:28" x14ac:dyDescent="0.25">
      <c r="A5" s="37"/>
      <c r="C5" t="s">
        <v>244</v>
      </c>
      <c r="I5" s="43"/>
      <c r="AB5" s="36"/>
    </row>
    <row r="6" spans="1:28" x14ac:dyDescent="0.25">
      <c r="A6" s="37"/>
      <c r="C6" t="s">
        <v>245</v>
      </c>
      <c r="I6" s="43"/>
      <c r="AB6" s="36"/>
    </row>
    <row r="7" spans="1:28" x14ac:dyDescent="0.25">
      <c r="A7" s="37"/>
      <c r="C7" t="s">
        <v>246</v>
      </c>
      <c r="I7" s="43"/>
      <c r="AB7" s="36"/>
    </row>
    <row r="8" spans="1:28" x14ac:dyDescent="0.25">
      <c r="A8" s="37" t="s">
        <v>247</v>
      </c>
      <c r="B8" t="s">
        <v>248</v>
      </c>
      <c r="I8" s="43"/>
      <c r="AB8" s="36"/>
    </row>
    <row r="9" spans="1:28" x14ac:dyDescent="0.25">
      <c r="A9" s="37"/>
      <c r="C9" t="s">
        <v>249</v>
      </c>
      <c r="I9" s="43"/>
      <c r="AB9" s="36"/>
    </row>
    <row r="10" spans="1:28" x14ac:dyDescent="0.25">
      <c r="A10" s="37"/>
      <c r="C10" t="s">
        <v>250</v>
      </c>
      <c r="H10" s="52"/>
      <c r="I10" s="43"/>
      <c r="AB10" s="36"/>
    </row>
    <row r="11" spans="1:28" x14ac:dyDescent="0.25">
      <c r="A11" s="37"/>
      <c r="I11" s="43"/>
      <c r="AB11" s="36"/>
    </row>
    <row r="12" spans="1:28" x14ac:dyDescent="0.25">
      <c r="A12" s="37" t="s">
        <v>251</v>
      </c>
      <c r="B12" t="s">
        <v>252</v>
      </c>
      <c r="I12" s="43"/>
      <c r="AB12" s="36"/>
    </row>
    <row r="13" spans="1:28" x14ac:dyDescent="0.25">
      <c r="A13" s="37"/>
      <c r="I13" s="43"/>
      <c r="AB13" s="36"/>
    </row>
    <row r="14" spans="1:28" x14ac:dyDescent="0.25">
      <c r="A14" s="37" t="s">
        <v>253</v>
      </c>
      <c r="B14" t="s">
        <v>254</v>
      </c>
      <c r="I14" s="43"/>
      <c r="AB14" s="36"/>
    </row>
    <row r="15" spans="1:28" x14ac:dyDescent="0.25">
      <c r="A15" s="37"/>
      <c r="I15" s="43"/>
      <c r="R15" s="5"/>
      <c r="S15" s="5" t="s">
        <v>255</v>
      </c>
      <c r="X15" s="5"/>
      <c r="Y15" s="5" t="s">
        <v>256</v>
      </c>
      <c r="AB15" s="36"/>
    </row>
    <row r="16" spans="1:28" x14ac:dyDescent="0.25">
      <c r="A16" s="37" t="s">
        <v>257</v>
      </c>
      <c r="B16" t="s">
        <v>258</v>
      </c>
      <c r="I16" s="43"/>
      <c r="AB16" s="36"/>
    </row>
    <row r="17" spans="1:28" x14ac:dyDescent="0.25">
      <c r="A17" s="37"/>
      <c r="B17" t="s">
        <v>259</v>
      </c>
      <c r="I17" s="43"/>
      <c r="AB17" s="36"/>
    </row>
    <row r="18" spans="1:28" x14ac:dyDescent="0.25">
      <c r="A18" s="37"/>
      <c r="B18" t="s">
        <v>260</v>
      </c>
      <c r="I18" s="43"/>
      <c r="AB18" s="36"/>
    </row>
    <row r="19" spans="1:28" x14ac:dyDescent="0.25">
      <c r="A19" s="37"/>
      <c r="I19" s="43"/>
      <c r="AB19" s="36"/>
    </row>
    <row r="20" spans="1:28" x14ac:dyDescent="0.25">
      <c r="A20" s="37" t="s">
        <v>261</v>
      </c>
      <c r="B20" t="s">
        <v>262</v>
      </c>
      <c r="I20" s="43"/>
      <c r="AB20" s="36"/>
    </row>
    <row r="21" spans="1:28" x14ac:dyDescent="0.25">
      <c r="A21" s="37"/>
      <c r="C21" t="s">
        <v>263</v>
      </c>
      <c r="I21" s="43"/>
      <c r="Z21" s="5"/>
      <c r="AA21" s="5" t="s">
        <v>264</v>
      </c>
      <c r="AB21" s="36"/>
    </row>
    <row r="22" spans="1:28" x14ac:dyDescent="0.25">
      <c r="A22" s="37"/>
      <c r="C22" t="s">
        <v>265</v>
      </c>
      <c r="I22" s="43"/>
      <c r="AB22" s="36"/>
    </row>
    <row r="23" spans="1:28" x14ac:dyDescent="0.25">
      <c r="A23" s="37"/>
      <c r="C23" t="s">
        <v>266</v>
      </c>
      <c r="I23" s="43"/>
      <c r="AB23" s="36"/>
    </row>
    <row r="24" spans="1:28" x14ac:dyDescent="0.25">
      <c r="A24" s="37"/>
      <c r="I24" s="43"/>
      <c r="AB24" s="36"/>
    </row>
    <row r="25" spans="1:28" x14ac:dyDescent="0.25">
      <c r="A25" s="37" t="s">
        <v>267</v>
      </c>
      <c r="B25" t="s">
        <v>268</v>
      </c>
      <c r="H25" s="49"/>
      <c r="I25" s="43"/>
      <c r="AB25" s="36"/>
    </row>
    <row r="26" spans="1:28" x14ac:dyDescent="0.25">
      <c r="A26" s="37"/>
      <c r="C26" t="s">
        <v>269</v>
      </c>
      <c r="I26" s="43"/>
      <c r="AB26" s="36"/>
    </row>
    <row r="27" spans="1:28" x14ac:dyDescent="0.25">
      <c r="A27" s="37"/>
      <c r="C27" s="5" t="s">
        <v>270</v>
      </c>
      <c r="I27" s="43"/>
      <c r="AB27" s="36"/>
    </row>
    <row r="28" spans="1:28" x14ac:dyDescent="0.25">
      <c r="A28" s="37"/>
      <c r="C28" t="s">
        <v>271</v>
      </c>
      <c r="I28" s="43"/>
      <c r="AB28" s="36"/>
    </row>
    <row r="29" spans="1:28" x14ac:dyDescent="0.25">
      <c r="A29" s="37"/>
      <c r="C29" s="5" t="s">
        <v>272</v>
      </c>
      <c r="I29" s="43"/>
      <c r="AB29" s="36"/>
    </row>
    <row r="30" spans="1:28" x14ac:dyDescent="0.25">
      <c r="A30" s="37"/>
      <c r="C30" t="s">
        <v>273</v>
      </c>
      <c r="I30" s="43"/>
      <c r="AB30" s="36"/>
    </row>
    <row r="31" spans="1:28" x14ac:dyDescent="0.25">
      <c r="A31" s="37"/>
      <c r="C31" t="s">
        <v>274</v>
      </c>
      <c r="I31" s="43"/>
      <c r="AB31" s="36"/>
    </row>
    <row r="32" spans="1:28" x14ac:dyDescent="0.25">
      <c r="A32" s="37"/>
      <c r="C32" t="s">
        <v>275</v>
      </c>
      <c r="I32" s="43"/>
      <c r="AB32" s="36"/>
    </row>
    <row r="33" spans="1:28" x14ac:dyDescent="0.25">
      <c r="A33" s="37"/>
      <c r="I33" s="43"/>
      <c r="AB33" s="36"/>
    </row>
    <row r="34" spans="1:28" x14ac:dyDescent="0.25">
      <c r="A34" s="37" t="s">
        <v>276</v>
      </c>
      <c r="B34" t="s">
        <v>277</v>
      </c>
      <c r="I34" s="43"/>
      <c r="AB34" s="36"/>
    </row>
    <row r="35" spans="1:28" x14ac:dyDescent="0.25">
      <c r="A35" s="35"/>
      <c r="C35" t="s">
        <v>278</v>
      </c>
      <c r="I35" s="47"/>
      <c r="AB35" s="36"/>
    </row>
    <row r="36" spans="1:28" x14ac:dyDescent="0.25">
      <c r="A36" s="35"/>
      <c r="C36" t="s">
        <v>279</v>
      </c>
      <c r="I36" s="43"/>
      <c r="AB36" s="36"/>
    </row>
    <row r="37" spans="1:28" x14ac:dyDescent="0.25">
      <c r="A37" s="35"/>
      <c r="I37" s="43"/>
      <c r="AB37" s="36"/>
    </row>
    <row r="38" spans="1:28" x14ac:dyDescent="0.25">
      <c r="A38" s="35"/>
      <c r="B38" t="s">
        <v>280</v>
      </c>
      <c r="I38" s="43"/>
      <c r="AB38" s="36"/>
    </row>
    <row r="39" spans="1:28" x14ac:dyDescent="0.25">
      <c r="A39" s="35"/>
      <c r="C39" t="s">
        <v>281</v>
      </c>
      <c r="I39" s="43"/>
      <c r="AB39" s="38" t="s">
        <v>282</v>
      </c>
    </row>
    <row r="40" spans="1:28" x14ac:dyDescent="0.25">
      <c r="A40" s="35"/>
      <c r="C40" t="s">
        <v>283</v>
      </c>
      <c r="G40" s="53"/>
      <c r="I40" s="43"/>
      <c r="AB40" s="36"/>
    </row>
    <row r="41" spans="1:28" x14ac:dyDescent="0.25">
      <c r="A41" s="35"/>
      <c r="I41" s="43"/>
      <c r="AB41" s="36"/>
    </row>
    <row r="42" spans="1:28" x14ac:dyDescent="0.25">
      <c r="A42" s="35"/>
      <c r="B42" t="s">
        <v>284</v>
      </c>
      <c r="I42" s="43"/>
      <c r="AB42" s="36"/>
    </row>
    <row r="43" spans="1:28" x14ac:dyDescent="0.25">
      <c r="A43" s="35"/>
      <c r="C43" t="s">
        <v>285</v>
      </c>
      <c r="G43" s="54"/>
      <c r="I43" s="43"/>
      <c r="Z43" s="5" t="s">
        <v>286</v>
      </c>
      <c r="AB43" s="36"/>
    </row>
    <row r="44" spans="1:28" x14ac:dyDescent="0.25">
      <c r="A44" s="35"/>
      <c r="I44" s="43"/>
      <c r="AB44" s="36"/>
    </row>
    <row r="45" spans="1:28" x14ac:dyDescent="0.25">
      <c r="A45" s="35"/>
      <c r="I45" s="43"/>
      <c r="AB45" s="36"/>
    </row>
    <row r="46" spans="1:28" x14ac:dyDescent="0.25">
      <c r="A46" s="55" t="s">
        <v>287</v>
      </c>
      <c r="B46" s="44"/>
      <c r="C46" s="44"/>
      <c r="D46" s="44"/>
      <c r="E46" s="44"/>
      <c r="F46" s="44"/>
      <c r="G46" s="44"/>
      <c r="H46" s="44"/>
      <c r="I46" s="45"/>
      <c r="AB46" s="36"/>
    </row>
    <row r="47" spans="1:28" ht="15.75" thickBot="1" x14ac:dyDescent="0.3">
      <c r="A47" s="35"/>
      <c r="Q47" s="19"/>
      <c r="R47" s="19"/>
      <c r="S47" s="19"/>
      <c r="T47" s="19"/>
      <c r="U47" s="19"/>
      <c r="V47" s="19"/>
      <c r="W47" s="19"/>
      <c r="X47" s="19"/>
      <c r="Y47" s="19"/>
      <c r="Z47" s="19"/>
      <c r="AA47" s="19"/>
      <c r="AB47" s="39"/>
    </row>
    <row r="48" spans="1:28" ht="36" x14ac:dyDescent="0.25">
      <c r="A48" s="50" t="s">
        <v>288</v>
      </c>
      <c r="B48" s="18"/>
      <c r="C48" s="18"/>
      <c r="D48" s="18"/>
      <c r="E48" s="18"/>
      <c r="F48" s="18"/>
      <c r="G48" s="18"/>
      <c r="H48" s="18"/>
      <c r="I48" s="18"/>
      <c r="J48" s="18"/>
      <c r="K48" s="18"/>
      <c r="L48" s="18"/>
      <c r="M48" s="18"/>
      <c r="N48" s="18"/>
      <c r="O48" s="18"/>
      <c r="P48" s="34"/>
    </row>
    <row r="49" spans="1:16" x14ac:dyDescent="0.25">
      <c r="A49" s="56"/>
      <c r="B49" s="40"/>
      <c r="C49" s="40"/>
      <c r="D49" s="40"/>
      <c r="E49" s="40"/>
      <c r="F49" s="40"/>
      <c r="G49" s="40"/>
      <c r="H49" s="40"/>
      <c r="I49" s="40"/>
      <c r="J49" s="40"/>
      <c r="K49" s="40"/>
      <c r="L49" s="40"/>
      <c r="M49" s="40"/>
      <c r="N49" s="40"/>
      <c r="O49" s="41"/>
      <c r="P49" s="36"/>
    </row>
    <row r="50" spans="1:16" x14ac:dyDescent="0.25">
      <c r="A50" s="42"/>
      <c r="D50" t="s">
        <v>289</v>
      </c>
      <c r="O50" s="43"/>
      <c r="P50" s="36"/>
    </row>
    <row r="51" spans="1:16" x14ac:dyDescent="0.25">
      <c r="A51" s="46"/>
      <c r="D51" t="s">
        <v>290</v>
      </c>
      <c r="O51" s="43"/>
      <c r="P51" s="36"/>
    </row>
    <row r="52" spans="1:16" x14ac:dyDescent="0.25">
      <c r="A52" s="42" t="s">
        <v>291</v>
      </c>
      <c r="O52" s="43"/>
      <c r="P52" s="36"/>
    </row>
    <row r="53" spans="1:16" x14ac:dyDescent="0.25">
      <c r="A53" s="46"/>
      <c r="O53" s="43"/>
      <c r="P53" s="36"/>
    </row>
    <row r="54" spans="1:16" x14ac:dyDescent="0.25">
      <c r="A54" s="42"/>
      <c r="D54" t="s">
        <v>292</v>
      </c>
      <c r="O54" s="43"/>
      <c r="P54" s="36"/>
    </row>
    <row r="55" spans="1:16" x14ac:dyDescent="0.25">
      <c r="A55" s="46"/>
      <c r="D55" t="s">
        <v>293</v>
      </c>
      <c r="O55" s="43"/>
      <c r="P55" s="36"/>
    </row>
    <row r="56" spans="1:16" x14ac:dyDescent="0.25">
      <c r="A56" s="42" t="s">
        <v>294</v>
      </c>
      <c r="O56" s="43"/>
      <c r="P56" s="36"/>
    </row>
    <row r="57" spans="1:16" x14ac:dyDescent="0.25">
      <c r="A57" s="46"/>
      <c r="O57" s="43"/>
      <c r="P57" s="36"/>
    </row>
    <row r="58" spans="1:16" x14ac:dyDescent="0.25">
      <c r="A58" s="42"/>
      <c r="D58" t="s">
        <v>295</v>
      </c>
      <c r="O58" s="43"/>
      <c r="P58" s="36"/>
    </row>
    <row r="59" spans="1:16" x14ac:dyDescent="0.25">
      <c r="A59" s="42"/>
      <c r="D59" t="s">
        <v>296</v>
      </c>
      <c r="O59" s="43"/>
      <c r="P59" s="36"/>
    </row>
    <row r="60" spans="1:16" x14ac:dyDescent="0.25">
      <c r="A60" s="42" t="s">
        <v>297</v>
      </c>
      <c r="O60" s="43"/>
      <c r="P60" s="36"/>
    </row>
    <row r="61" spans="1:16" x14ac:dyDescent="0.25">
      <c r="A61" s="42"/>
      <c r="O61" s="43"/>
      <c r="P61" s="36"/>
    </row>
    <row r="62" spans="1:16" x14ac:dyDescent="0.25">
      <c r="A62" s="46"/>
      <c r="O62" s="43"/>
      <c r="P62" s="36"/>
    </row>
    <row r="63" spans="1:16" x14ac:dyDescent="0.25">
      <c r="A63" s="42"/>
      <c r="D63" t="s">
        <v>298</v>
      </c>
      <c r="O63" s="43"/>
      <c r="P63" s="36"/>
    </row>
    <row r="64" spans="1:16" x14ac:dyDescent="0.25">
      <c r="A64" s="42"/>
      <c r="D64" t="s">
        <v>299</v>
      </c>
      <c r="O64" s="43"/>
      <c r="P64" s="36"/>
    </row>
    <row r="65" spans="1:16" x14ac:dyDescent="0.25">
      <c r="A65" s="42" t="s">
        <v>300</v>
      </c>
      <c r="D65" t="s">
        <v>301</v>
      </c>
      <c r="O65" s="43"/>
      <c r="P65" s="36"/>
    </row>
    <row r="66" spans="1:16" x14ac:dyDescent="0.25">
      <c r="A66" s="46"/>
      <c r="O66" s="43"/>
      <c r="P66" s="36"/>
    </row>
    <row r="67" spans="1:16" x14ac:dyDescent="0.25">
      <c r="A67" s="46"/>
      <c r="D67" t="s">
        <v>302</v>
      </c>
      <c r="O67" s="43"/>
      <c r="P67" s="36"/>
    </row>
    <row r="68" spans="1:16" x14ac:dyDescent="0.25">
      <c r="A68" s="42"/>
      <c r="D68" t="s">
        <v>303</v>
      </c>
      <c r="O68" s="43"/>
      <c r="P68" s="36"/>
    </row>
    <row r="69" spans="1:16" x14ac:dyDescent="0.25">
      <c r="A69" s="42" t="s">
        <v>304</v>
      </c>
      <c r="D69" s="57" t="s">
        <v>305</v>
      </c>
      <c r="O69" s="43"/>
      <c r="P69" s="36"/>
    </row>
    <row r="70" spans="1:16" x14ac:dyDescent="0.25">
      <c r="A70" s="46"/>
      <c r="O70" s="43"/>
      <c r="P70" s="36"/>
    </row>
    <row r="71" spans="1:16" x14ac:dyDescent="0.25">
      <c r="A71" s="46"/>
      <c r="D71" t="s">
        <v>306</v>
      </c>
      <c r="O71" s="43"/>
      <c r="P71" s="36"/>
    </row>
    <row r="72" spans="1:16" x14ac:dyDescent="0.25">
      <c r="A72" s="46"/>
      <c r="D72" t="s">
        <v>307</v>
      </c>
      <c r="O72" s="43"/>
      <c r="P72" s="36"/>
    </row>
    <row r="73" spans="1:16" x14ac:dyDescent="0.25">
      <c r="A73" s="42"/>
      <c r="O73" s="43"/>
      <c r="P73" s="36"/>
    </row>
    <row r="74" spans="1:16" x14ac:dyDescent="0.25">
      <c r="A74" s="42"/>
      <c r="D74" s="5" t="s">
        <v>308</v>
      </c>
      <c r="O74" s="43"/>
      <c r="P74" s="36"/>
    </row>
    <row r="75" spans="1:16" x14ac:dyDescent="0.25">
      <c r="A75" s="48"/>
      <c r="B75" s="44"/>
      <c r="C75" s="44"/>
      <c r="D75" s="44"/>
      <c r="E75" s="44"/>
      <c r="F75" s="44"/>
      <c r="G75" s="44"/>
      <c r="H75" s="44"/>
      <c r="I75" s="44"/>
      <c r="J75" s="44"/>
      <c r="K75" s="44"/>
      <c r="L75" s="44"/>
      <c r="M75" s="44"/>
      <c r="N75" s="44"/>
      <c r="O75" s="45"/>
      <c r="P75" s="36"/>
    </row>
    <row r="76" spans="1:16" ht="15.75" thickBot="1" x14ac:dyDescent="0.3">
      <c r="A76" s="58"/>
      <c r="B76" s="19"/>
      <c r="C76" s="19"/>
      <c r="D76" s="19"/>
      <c r="E76" s="19"/>
      <c r="F76" s="19"/>
      <c r="G76" s="19"/>
      <c r="H76" s="19"/>
      <c r="I76" s="19"/>
      <c r="J76" s="19"/>
      <c r="K76" s="19"/>
      <c r="L76" s="19"/>
      <c r="M76" s="19"/>
      <c r="N76" s="19"/>
      <c r="O76" s="19"/>
      <c r="P76" s="39"/>
    </row>
  </sheetData>
  <sheetProtection algorithmName="SHA-512" hashValue="na8RUuoljzG7F+CPdARnQZ8GvxptSqZVndTPcE4EIATMVZymza38I4M1NVed0Sm9gQnosjBxs8mMw/2A05ECLg==" saltValue="sd6I1XuDtftyiHbI3j9ssg==" spinCount="100000" sheet="1" objects="1" scenarios="1" insertRows="0" sort="0" autoFilter="0"/>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0540A-A611-4907-A92C-ECD2D41ED58C}">
  <sheetPr codeName="Sheet2">
    <tabColor rgb="FF92D050"/>
  </sheetPr>
  <dimension ref="A1:G199"/>
  <sheetViews>
    <sheetView showGridLines="0" zoomScale="85" zoomScaleNormal="85" workbookViewId="0">
      <selection activeCell="G16" sqref="G16"/>
    </sheetView>
  </sheetViews>
  <sheetFormatPr defaultColWidth="29.5703125" defaultRowHeight="15" x14ac:dyDescent="0.25"/>
  <cols>
    <col min="1" max="1" width="29.5703125" style="6"/>
    <col min="2" max="2" width="12.85546875" style="15" customWidth="1"/>
    <col min="3" max="3" width="29.7109375" style="16" bestFit="1" customWidth="1"/>
    <col min="4" max="4" width="21.85546875" style="16" bestFit="1" customWidth="1"/>
    <col min="5" max="5" width="12.5703125" style="16" customWidth="1"/>
    <col min="6" max="6" width="20" style="16" bestFit="1" customWidth="1"/>
    <col min="7" max="7" width="111.5703125" style="6" bestFit="1" customWidth="1"/>
    <col min="8" max="16384" width="29.5703125" style="6"/>
  </cols>
  <sheetData>
    <row r="1" spans="1:7" ht="21" x14ac:dyDescent="0.25">
      <c r="A1" s="29" t="s">
        <v>309</v>
      </c>
    </row>
    <row r="2" spans="1:7" x14ac:dyDescent="0.25">
      <c r="B2" s="15" t="s">
        <v>310</v>
      </c>
    </row>
    <row r="3" spans="1:7" x14ac:dyDescent="0.25">
      <c r="B3" s="15" t="s">
        <v>311</v>
      </c>
    </row>
    <row r="4" spans="1:7" x14ac:dyDescent="0.25">
      <c r="B4" s="15" t="s">
        <v>312</v>
      </c>
    </row>
    <row r="5" spans="1:7" ht="15.75" thickBot="1" x14ac:dyDescent="0.3"/>
    <row r="6" spans="1:7" ht="24" customHeight="1" thickBot="1" x14ac:dyDescent="0.3">
      <c r="B6" s="9" t="s">
        <v>313</v>
      </c>
      <c r="C6" s="8" t="s">
        <v>314</v>
      </c>
      <c r="D6" s="7" t="s">
        <v>315</v>
      </c>
      <c r="E6" s="7" t="s">
        <v>316</v>
      </c>
      <c r="F6" s="17" t="s">
        <v>317</v>
      </c>
      <c r="G6" s="10" t="s">
        <v>318</v>
      </c>
    </row>
    <row r="7" spans="1:7" x14ac:dyDescent="0.25">
      <c r="B7" s="1049" t="s">
        <v>319</v>
      </c>
      <c r="C7" s="1050" t="s">
        <v>68</v>
      </c>
      <c r="D7" s="1054" t="s">
        <v>320</v>
      </c>
      <c r="E7" s="1054" t="s">
        <v>11</v>
      </c>
      <c r="F7" s="1043" t="s">
        <v>70</v>
      </c>
      <c r="G7" s="11" t="s">
        <v>321</v>
      </c>
    </row>
    <row r="8" spans="1:7" x14ac:dyDescent="0.25">
      <c r="B8" s="1049"/>
      <c r="C8" s="1051"/>
      <c r="D8" s="1055"/>
      <c r="E8" s="1055"/>
      <c r="F8" s="1044"/>
      <c r="G8" s="12" t="s">
        <v>322</v>
      </c>
    </row>
    <row r="9" spans="1:7" x14ac:dyDescent="0.25">
      <c r="B9" s="1049"/>
      <c r="C9" s="1051"/>
      <c r="D9" s="1055"/>
      <c r="E9" s="1055"/>
      <c r="F9" s="1044"/>
      <c r="G9" s="12" t="s">
        <v>323</v>
      </c>
    </row>
    <row r="10" spans="1:7" x14ac:dyDescent="0.25">
      <c r="B10" s="1049"/>
      <c r="C10" s="1051"/>
      <c r="D10" s="1055"/>
      <c r="E10" s="1055"/>
      <c r="F10" s="1044"/>
      <c r="G10" s="12" t="s">
        <v>324</v>
      </c>
    </row>
    <row r="11" spans="1:7" x14ac:dyDescent="0.25">
      <c r="B11" s="1049"/>
      <c r="C11" s="1051"/>
      <c r="D11" s="1055"/>
      <c r="E11" s="1055"/>
      <c r="F11" s="1044"/>
      <c r="G11" s="12" t="s">
        <v>325</v>
      </c>
    </row>
    <row r="12" spans="1:7" x14ac:dyDescent="0.25">
      <c r="B12" s="1049"/>
      <c r="C12" s="1052"/>
      <c r="D12" s="1056"/>
      <c r="E12" s="1056"/>
      <c r="F12" s="1045"/>
      <c r="G12" s="12" t="s">
        <v>326</v>
      </c>
    </row>
    <row r="13" spans="1:7" ht="15.75" thickBot="1" x14ac:dyDescent="0.3">
      <c r="B13" s="1049"/>
      <c r="C13" s="1053"/>
      <c r="D13" s="1057"/>
      <c r="E13" s="1057"/>
      <c r="F13" s="20" t="s">
        <v>327</v>
      </c>
      <c r="G13" s="21" t="s">
        <v>328</v>
      </c>
    </row>
    <row r="14" spans="1:7" ht="15" customHeight="1" x14ac:dyDescent="0.25">
      <c r="B14" s="1049"/>
      <c r="C14" s="1058" t="s">
        <v>78</v>
      </c>
      <c r="D14" s="1062" t="s">
        <v>320</v>
      </c>
      <c r="E14" s="1062" t="s">
        <v>11</v>
      </c>
      <c r="F14" s="1043" t="s">
        <v>79</v>
      </c>
      <c r="G14" s="14" t="s">
        <v>329</v>
      </c>
    </row>
    <row r="15" spans="1:7" x14ac:dyDescent="0.25">
      <c r="B15" s="1049"/>
      <c r="C15" s="1059"/>
      <c r="D15" s="1055"/>
      <c r="E15" s="1055"/>
      <c r="F15" s="1044"/>
      <c r="G15" s="12" t="s">
        <v>330</v>
      </c>
    </row>
    <row r="16" spans="1:7" x14ac:dyDescent="0.25">
      <c r="B16" s="1049"/>
      <c r="C16" s="1059"/>
      <c r="D16" s="1055"/>
      <c r="E16" s="1055"/>
      <c r="F16" s="1044"/>
      <c r="G16" s="12" t="s">
        <v>331</v>
      </c>
    </row>
    <row r="17" spans="2:7" x14ac:dyDescent="0.25">
      <c r="B17" s="1049"/>
      <c r="C17" s="1059"/>
      <c r="D17" s="1055"/>
      <c r="E17" s="1055"/>
      <c r="F17" s="1044"/>
      <c r="G17" s="12" t="s">
        <v>332</v>
      </c>
    </row>
    <row r="18" spans="2:7" x14ac:dyDescent="0.25">
      <c r="B18" s="1049"/>
      <c r="C18" s="1059"/>
      <c r="D18" s="1055"/>
      <c r="E18" s="1055"/>
      <c r="F18" s="1044"/>
      <c r="G18" s="12" t="s">
        <v>333</v>
      </c>
    </row>
    <row r="19" spans="2:7" x14ac:dyDescent="0.25">
      <c r="B19" s="1049"/>
      <c r="C19" s="1060"/>
      <c r="D19" s="1056"/>
      <c r="E19" s="1056"/>
      <c r="F19" s="1045"/>
      <c r="G19" s="12" t="s">
        <v>334</v>
      </c>
    </row>
    <row r="20" spans="2:7" ht="15.75" thickBot="1" x14ac:dyDescent="0.3">
      <c r="B20" s="1049"/>
      <c r="C20" s="1061"/>
      <c r="D20" s="1057"/>
      <c r="E20" s="1057"/>
      <c r="F20" s="20" t="s">
        <v>327</v>
      </c>
      <c r="G20" s="22" t="s">
        <v>328</v>
      </c>
    </row>
    <row r="21" spans="2:7" x14ac:dyDescent="0.25">
      <c r="B21" s="1049"/>
      <c r="C21" s="1046" t="s">
        <v>80</v>
      </c>
      <c r="D21" s="1040" t="s">
        <v>81</v>
      </c>
      <c r="E21" s="1040" t="s">
        <v>11</v>
      </c>
      <c r="F21" s="1043" t="s">
        <v>82</v>
      </c>
      <c r="G21" s="14" t="s">
        <v>335</v>
      </c>
    </row>
    <row r="22" spans="2:7" x14ac:dyDescent="0.25">
      <c r="B22" s="1049"/>
      <c r="C22" s="1047"/>
      <c r="D22" s="1041"/>
      <c r="E22" s="1041"/>
      <c r="F22" s="1044"/>
      <c r="G22" s="12" t="s">
        <v>336</v>
      </c>
    </row>
    <row r="23" spans="2:7" x14ac:dyDescent="0.25">
      <c r="B23" s="1049"/>
      <c r="C23" s="1047"/>
      <c r="D23" s="1041"/>
      <c r="E23" s="1041"/>
      <c r="F23" s="1044"/>
      <c r="G23" s="12" t="s">
        <v>337</v>
      </c>
    </row>
    <row r="24" spans="2:7" x14ac:dyDescent="0.25">
      <c r="B24" s="1049"/>
      <c r="C24" s="1047"/>
      <c r="D24" s="1041"/>
      <c r="E24" s="1041"/>
      <c r="F24" s="1044"/>
      <c r="G24" s="12" t="s">
        <v>338</v>
      </c>
    </row>
    <row r="25" spans="2:7" x14ac:dyDescent="0.25">
      <c r="B25" s="1049"/>
      <c r="C25" s="1047"/>
      <c r="D25" s="1041"/>
      <c r="E25" s="1041"/>
      <c r="F25" s="1044"/>
      <c r="G25" s="12" t="s">
        <v>339</v>
      </c>
    </row>
    <row r="26" spans="2:7" x14ac:dyDescent="0.25">
      <c r="B26" s="1049"/>
      <c r="C26" s="1047"/>
      <c r="D26" s="1041"/>
      <c r="E26" s="1041"/>
      <c r="F26" s="1044"/>
      <c r="G26" s="12" t="s">
        <v>340</v>
      </c>
    </row>
    <row r="27" spans="2:7" x14ac:dyDescent="0.25">
      <c r="B27" s="1049"/>
      <c r="C27" s="1047"/>
      <c r="D27" s="1041"/>
      <c r="E27" s="1041"/>
      <c r="F27" s="1045"/>
      <c r="G27" s="12" t="s">
        <v>341</v>
      </c>
    </row>
    <row r="28" spans="2:7" ht="15.75" thickBot="1" x14ac:dyDescent="0.3">
      <c r="B28" s="1049"/>
      <c r="C28" s="1048"/>
      <c r="D28" s="1042"/>
      <c r="E28" s="1042"/>
      <c r="F28" s="20" t="s">
        <v>327</v>
      </c>
      <c r="G28" s="22" t="s">
        <v>328</v>
      </c>
    </row>
    <row r="29" spans="2:7" ht="15" customHeight="1" x14ac:dyDescent="0.25">
      <c r="B29" s="1049"/>
      <c r="C29" s="1046" t="s">
        <v>83</v>
      </c>
      <c r="D29" s="1040" t="s">
        <v>342</v>
      </c>
      <c r="E29" s="1040" t="s">
        <v>11</v>
      </c>
      <c r="F29" s="1043" t="s">
        <v>86</v>
      </c>
      <c r="G29" s="14" t="s">
        <v>343</v>
      </c>
    </row>
    <row r="30" spans="2:7" x14ac:dyDescent="0.25">
      <c r="B30" s="1049"/>
      <c r="C30" s="1047"/>
      <c r="D30" s="1041"/>
      <c r="E30" s="1041"/>
      <c r="F30" s="1044"/>
      <c r="G30" s="12" t="s">
        <v>344</v>
      </c>
    </row>
    <row r="31" spans="2:7" x14ac:dyDescent="0.25">
      <c r="B31" s="1049"/>
      <c r="C31" s="1047"/>
      <c r="D31" s="1041"/>
      <c r="E31" s="1041"/>
      <c r="F31" s="1044"/>
      <c r="G31" s="12" t="s">
        <v>345</v>
      </c>
    </row>
    <row r="32" spans="2:7" x14ac:dyDescent="0.25">
      <c r="B32" s="1049"/>
      <c r="C32" s="1047"/>
      <c r="D32" s="1041"/>
      <c r="E32" s="1041"/>
      <c r="F32" s="1044"/>
      <c r="G32" s="12" t="s">
        <v>346</v>
      </c>
    </row>
    <row r="33" spans="2:7" x14ac:dyDescent="0.25">
      <c r="B33" s="1049"/>
      <c r="C33" s="1047"/>
      <c r="D33" s="1041"/>
      <c r="E33" s="1041"/>
      <c r="F33" s="1045"/>
      <c r="G33" s="12" t="s">
        <v>347</v>
      </c>
    </row>
    <row r="34" spans="2:7" ht="15.75" thickBot="1" x14ac:dyDescent="0.3">
      <c r="B34" s="1049"/>
      <c r="C34" s="1048"/>
      <c r="D34" s="1042"/>
      <c r="E34" s="1042"/>
      <c r="F34" s="20" t="s">
        <v>327</v>
      </c>
      <c r="G34" s="22" t="s">
        <v>328</v>
      </c>
    </row>
    <row r="35" spans="2:7" x14ac:dyDescent="0.25">
      <c r="B35" s="1049"/>
      <c r="C35" s="1046" t="s">
        <v>87</v>
      </c>
      <c r="D35" s="1040" t="s">
        <v>74</v>
      </c>
      <c r="E35" s="1040" t="s">
        <v>11</v>
      </c>
      <c r="F35" s="1043" t="s">
        <v>89</v>
      </c>
      <c r="G35" s="14" t="s">
        <v>348</v>
      </c>
    </row>
    <row r="36" spans="2:7" x14ac:dyDescent="0.25">
      <c r="B36" s="1049"/>
      <c r="C36" s="1047"/>
      <c r="D36" s="1041"/>
      <c r="E36" s="1041"/>
      <c r="F36" s="1045"/>
      <c r="G36" s="12" t="s">
        <v>349</v>
      </c>
    </row>
    <row r="37" spans="2:7" ht="15.75" thickBot="1" x14ac:dyDescent="0.3">
      <c r="B37" s="1049"/>
      <c r="C37" s="1048"/>
      <c r="D37" s="1042"/>
      <c r="E37" s="1042"/>
      <c r="F37" s="20" t="s">
        <v>327</v>
      </c>
      <c r="G37" s="22" t="s">
        <v>328</v>
      </c>
    </row>
    <row r="38" spans="2:7" ht="15" customHeight="1" x14ac:dyDescent="0.25">
      <c r="B38" s="1063" t="s">
        <v>350</v>
      </c>
      <c r="C38" s="1065" t="s">
        <v>92</v>
      </c>
      <c r="D38" s="1040" t="s">
        <v>320</v>
      </c>
      <c r="E38" s="1040" t="s">
        <v>11</v>
      </c>
      <c r="F38" s="1043" t="s">
        <v>93</v>
      </c>
      <c r="G38" s="14" t="s">
        <v>351</v>
      </c>
    </row>
    <row r="39" spans="2:7" x14ac:dyDescent="0.25">
      <c r="B39" s="1049"/>
      <c r="C39" s="1066"/>
      <c r="D39" s="1041"/>
      <c r="E39" s="1041"/>
      <c r="F39" s="1044"/>
      <c r="G39" s="12" t="s">
        <v>352</v>
      </c>
    </row>
    <row r="40" spans="2:7" x14ac:dyDescent="0.25">
      <c r="B40" s="1049"/>
      <c r="C40" s="1066"/>
      <c r="D40" s="1041"/>
      <c r="E40" s="1041"/>
      <c r="F40" s="1044"/>
      <c r="G40" s="12" t="s">
        <v>353</v>
      </c>
    </row>
    <row r="41" spans="2:7" x14ac:dyDescent="0.25">
      <c r="B41" s="1049"/>
      <c r="C41" s="1066"/>
      <c r="D41" s="1041"/>
      <c r="E41" s="1041"/>
      <c r="F41" s="1044"/>
      <c r="G41" s="12" t="s">
        <v>354</v>
      </c>
    </row>
    <row r="42" spans="2:7" x14ac:dyDescent="0.25">
      <c r="B42" s="1049"/>
      <c r="C42" s="1066"/>
      <c r="D42" s="1041"/>
      <c r="E42" s="1041"/>
      <c r="F42" s="1044"/>
      <c r="G42" s="12" t="s">
        <v>355</v>
      </c>
    </row>
    <row r="43" spans="2:7" x14ac:dyDescent="0.25">
      <c r="B43" s="1049"/>
      <c r="C43" s="1066"/>
      <c r="D43" s="1041"/>
      <c r="E43" s="1041"/>
      <c r="F43" s="1045"/>
      <c r="G43" s="12" t="s">
        <v>356</v>
      </c>
    </row>
    <row r="44" spans="2:7" ht="15.75" thickBot="1" x14ac:dyDescent="0.3">
      <c r="B44" s="1049"/>
      <c r="C44" s="1067"/>
      <c r="D44" s="1042"/>
      <c r="E44" s="1042"/>
      <c r="F44" s="20" t="s">
        <v>327</v>
      </c>
      <c r="G44" s="22" t="s">
        <v>328</v>
      </c>
    </row>
    <row r="45" spans="2:7" x14ac:dyDescent="0.25">
      <c r="B45" s="1049"/>
      <c r="C45" s="1046" t="s">
        <v>357</v>
      </c>
      <c r="D45" s="1040" t="s">
        <v>320</v>
      </c>
      <c r="E45" s="1040" t="s">
        <v>11</v>
      </c>
      <c r="F45" s="1043" t="s">
        <v>357</v>
      </c>
      <c r="G45" s="14" t="s">
        <v>95</v>
      </c>
    </row>
    <row r="46" spans="2:7" x14ac:dyDescent="0.25">
      <c r="B46" s="1049"/>
      <c r="C46" s="1047"/>
      <c r="D46" s="1041"/>
      <c r="E46" s="1041"/>
      <c r="F46" s="1044"/>
      <c r="G46" s="12" t="s">
        <v>358</v>
      </c>
    </row>
    <row r="47" spans="2:7" x14ac:dyDescent="0.25">
      <c r="B47" s="1049"/>
      <c r="C47" s="1047"/>
      <c r="D47" s="1041"/>
      <c r="E47" s="1041"/>
      <c r="F47" s="1044"/>
      <c r="G47" s="12" t="s">
        <v>359</v>
      </c>
    </row>
    <row r="48" spans="2:7" x14ac:dyDescent="0.25">
      <c r="B48" s="1049"/>
      <c r="C48" s="1047"/>
      <c r="D48" s="1041"/>
      <c r="E48" s="1041"/>
      <c r="F48" s="1044"/>
      <c r="G48" s="12" t="s">
        <v>360</v>
      </c>
    </row>
    <row r="49" spans="2:7" x14ac:dyDescent="0.25">
      <c r="B49" s="1049"/>
      <c r="C49" s="1047"/>
      <c r="D49" s="1041"/>
      <c r="E49" s="1041"/>
      <c r="F49" s="1044"/>
      <c r="G49" s="12" t="s">
        <v>361</v>
      </c>
    </row>
    <row r="50" spans="2:7" x14ac:dyDescent="0.25">
      <c r="B50" s="1049"/>
      <c r="C50" s="1047"/>
      <c r="D50" s="1041"/>
      <c r="E50" s="1041"/>
      <c r="F50" s="1045"/>
      <c r="G50" s="12" t="s">
        <v>362</v>
      </c>
    </row>
    <row r="51" spans="2:7" ht="15.75" thickBot="1" x14ac:dyDescent="0.3">
      <c r="B51" s="1049"/>
      <c r="C51" s="1048"/>
      <c r="D51" s="1042"/>
      <c r="E51" s="1042"/>
      <c r="F51" s="20" t="s">
        <v>327</v>
      </c>
      <c r="G51" s="22" t="s">
        <v>328</v>
      </c>
    </row>
    <row r="52" spans="2:7" ht="15" customHeight="1" x14ac:dyDescent="0.25">
      <c r="B52" s="1049"/>
      <c r="C52" s="1065" t="s">
        <v>99</v>
      </c>
      <c r="D52" s="1040" t="s">
        <v>363</v>
      </c>
      <c r="E52" s="1040" t="s">
        <v>11</v>
      </c>
      <c r="F52" s="1043" t="s">
        <v>364</v>
      </c>
      <c r="G52" s="14" t="s">
        <v>101</v>
      </c>
    </row>
    <row r="53" spans="2:7" x14ac:dyDescent="0.25">
      <c r="B53" s="1049"/>
      <c r="C53" s="1066"/>
      <c r="D53" s="1041"/>
      <c r="E53" s="1041"/>
      <c r="F53" s="1044"/>
      <c r="G53" s="12" t="s">
        <v>365</v>
      </c>
    </row>
    <row r="54" spans="2:7" x14ac:dyDescent="0.25">
      <c r="B54" s="1049"/>
      <c r="C54" s="1066"/>
      <c r="D54" s="1041"/>
      <c r="E54" s="1041"/>
      <c r="F54" s="1044"/>
      <c r="G54" s="12" t="s">
        <v>366</v>
      </c>
    </row>
    <row r="55" spans="2:7" x14ac:dyDescent="0.25">
      <c r="B55" s="1049"/>
      <c r="C55" s="1066"/>
      <c r="D55" s="1041"/>
      <c r="E55" s="1041"/>
      <c r="F55" s="1044"/>
      <c r="G55" s="12" t="s">
        <v>367</v>
      </c>
    </row>
    <row r="56" spans="2:7" x14ac:dyDescent="0.25">
      <c r="B56" s="1049"/>
      <c r="C56" s="1066"/>
      <c r="D56" s="1041"/>
      <c r="E56" s="1041"/>
      <c r="F56" s="1044"/>
      <c r="G56" s="12" t="s">
        <v>368</v>
      </c>
    </row>
    <row r="57" spans="2:7" x14ac:dyDescent="0.25">
      <c r="B57" s="1049"/>
      <c r="C57" s="1066"/>
      <c r="D57" s="1041"/>
      <c r="E57" s="1041"/>
      <c r="F57" s="1045"/>
      <c r="G57" s="12" t="s">
        <v>369</v>
      </c>
    </row>
    <row r="58" spans="2:7" ht="15.75" thickBot="1" x14ac:dyDescent="0.3">
      <c r="B58" s="1049"/>
      <c r="C58" s="1067"/>
      <c r="D58" s="1042"/>
      <c r="E58" s="1042"/>
      <c r="F58" s="20" t="s">
        <v>327</v>
      </c>
      <c r="G58" s="22" t="s">
        <v>328</v>
      </c>
    </row>
    <row r="59" spans="2:7" ht="15" customHeight="1" x14ac:dyDescent="0.25">
      <c r="B59" s="1049"/>
      <c r="C59" s="1065" t="s">
        <v>102</v>
      </c>
      <c r="D59" s="1040" t="s">
        <v>103</v>
      </c>
      <c r="E59" s="1040" t="s">
        <v>11</v>
      </c>
      <c r="F59" s="1043" t="s">
        <v>370</v>
      </c>
      <c r="G59" s="14" t="s">
        <v>104</v>
      </c>
    </row>
    <row r="60" spans="2:7" x14ac:dyDescent="0.25">
      <c r="B60" s="1049"/>
      <c r="C60" s="1066"/>
      <c r="D60" s="1041"/>
      <c r="E60" s="1041"/>
      <c r="F60" s="1044"/>
      <c r="G60" s="12" t="s">
        <v>371</v>
      </c>
    </row>
    <row r="61" spans="2:7" x14ac:dyDescent="0.25">
      <c r="B61" s="1049"/>
      <c r="C61" s="1066"/>
      <c r="D61" s="1041"/>
      <c r="E61" s="1041"/>
      <c r="F61" s="1044"/>
      <c r="G61" s="12" t="s">
        <v>372</v>
      </c>
    </row>
    <row r="62" spans="2:7" x14ac:dyDescent="0.25">
      <c r="B62" s="1049"/>
      <c r="C62" s="1066"/>
      <c r="D62" s="1041"/>
      <c r="E62" s="1041"/>
      <c r="F62" s="1044"/>
      <c r="G62" s="12" t="s">
        <v>373</v>
      </c>
    </row>
    <row r="63" spans="2:7" x14ac:dyDescent="0.25">
      <c r="B63" s="1049"/>
      <c r="C63" s="1066"/>
      <c r="D63" s="1041"/>
      <c r="E63" s="1041"/>
      <c r="F63" s="1045"/>
      <c r="G63" s="12" t="s">
        <v>374</v>
      </c>
    </row>
    <row r="64" spans="2:7" ht="15.75" thickBot="1" x14ac:dyDescent="0.3">
      <c r="B64" s="1049"/>
      <c r="C64" s="1067"/>
      <c r="D64" s="1042"/>
      <c r="E64" s="1042"/>
      <c r="F64" s="20" t="s">
        <v>327</v>
      </c>
      <c r="G64" s="22" t="s">
        <v>328</v>
      </c>
    </row>
    <row r="65" spans="2:7" ht="15" customHeight="1" x14ac:dyDescent="0.25">
      <c r="B65" s="1049"/>
      <c r="C65" s="1065" t="s">
        <v>105</v>
      </c>
      <c r="D65" s="1040" t="s">
        <v>74</v>
      </c>
      <c r="E65" s="1040" t="s">
        <v>11</v>
      </c>
      <c r="F65" s="1043" t="s">
        <v>107</v>
      </c>
      <c r="G65" s="14" t="s">
        <v>375</v>
      </c>
    </row>
    <row r="66" spans="2:7" ht="15" customHeight="1" x14ac:dyDescent="0.25">
      <c r="B66" s="1049"/>
      <c r="C66" s="1066"/>
      <c r="D66" s="1041"/>
      <c r="E66" s="1041"/>
      <c r="F66" s="1045"/>
      <c r="G66" s="12" t="s">
        <v>376</v>
      </c>
    </row>
    <row r="67" spans="2:7" ht="15.75" thickBot="1" x14ac:dyDescent="0.3">
      <c r="B67" s="1049"/>
      <c r="C67" s="1067"/>
      <c r="D67" s="1042"/>
      <c r="E67" s="1042"/>
      <c r="F67" s="20" t="s">
        <v>327</v>
      </c>
      <c r="G67" s="22" t="s">
        <v>328</v>
      </c>
    </row>
    <row r="68" spans="2:7" ht="15" customHeight="1" x14ac:dyDescent="0.25">
      <c r="B68" s="1049"/>
      <c r="C68" s="1065" t="s">
        <v>108</v>
      </c>
      <c r="D68" s="1040" t="s">
        <v>103</v>
      </c>
      <c r="E68" s="1040" t="s">
        <v>11</v>
      </c>
      <c r="F68" s="1043" t="s">
        <v>109</v>
      </c>
      <c r="G68" s="14" t="s">
        <v>377</v>
      </c>
    </row>
    <row r="69" spans="2:7" x14ac:dyDescent="0.25">
      <c r="B69" s="1049"/>
      <c r="C69" s="1066"/>
      <c r="D69" s="1041"/>
      <c r="E69" s="1041"/>
      <c r="F69" s="1044"/>
      <c r="G69" s="12" t="s">
        <v>378</v>
      </c>
    </row>
    <row r="70" spans="2:7" x14ac:dyDescent="0.25">
      <c r="B70" s="1049"/>
      <c r="C70" s="1066"/>
      <c r="D70" s="1041"/>
      <c r="E70" s="1041"/>
      <c r="F70" s="1044"/>
      <c r="G70" s="12" t="s">
        <v>379</v>
      </c>
    </row>
    <row r="71" spans="2:7" x14ac:dyDescent="0.25">
      <c r="B71" s="1049"/>
      <c r="C71" s="1066"/>
      <c r="D71" s="1041"/>
      <c r="E71" s="1041"/>
      <c r="F71" s="1044"/>
      <c r="G71" s="12" t="s">
        <v>380</v>
      </c>
    </row>
    <row r="72" spans="2:7" x14ac:dyDescent="0.25">
      <c r="B72" s="1049"/>
      <c r="C72" s="1066"/>
      <c r="D72" s="1041"/>
      <c r="E72" s="1041"/>
      <c r="F72" s="1044"/>
      <c r="G72" s="12" t="s">
        <v>381</v>
      </c>
    </row>
    <row r="73" spans="2:7" x14ac:dyDescent="0.25">
      <c r="B73" s="1049"/>
      <c r="C73" s="1066"/>
      <c r="D73" s="1041"/>
      <c r="E73" s="1041"/>
      <c r="F73" s="1044"/>
      <c r="G73" s="12" t="s">
        <v>382</v>
      </c>
    </row>
    <row r="74" spans="2:7" x14ac:dyDescent="0.25">
      <c r="B74" s="1049"/>
      <c r="C74" s="1066"/>
      <c r="D74" s="1041"/>
      <c r="E74" s="1041"/>
      <c r="F74" s="1044"/>
      <c r="G74" s="12" t="s">
        <v>383</v>
      </c>
    </row>
    <row r="75" spans="2:7" x14ac:dyDescent="0.25">
      <c r="B75" s="1049"/>
      <c r="C75" s="1066"/>
      <c r="D75" s="1041"/>
      <c r="E75" s="1041"/>
      <c r="F75" s="1045"/>
      <c r="G75" s="12" t="s">
        <v>384</v>
      </c>
    </row>
    <row r="76" spans="2:7" ht="15.75" thickBot="1" x14ac:dyDescent="0.3">
      <c r="B76" s="1049"/>
      <c r="C76" s="1067"/>
      <c r="D76" s="1042"/>
      <c r="E76" s="1042"/>
      <c r="F76" s="20" t="s">
        <v>327</v>
      </c>
      <c r="G76" s="22" t="s">
        <v>328</v>
      </c>
    </row>
    <row r="77" spans="2:7" ht="15" customHeight="1" x14ac:dyDescent="0.25">
      <c r="B77" s="1049"/>
      <c r="C77" s="1065" t="s">
        <v>385</v>
      </c>
      <c r="D77" s="1040" t="s">
        <v>363</v>
      </c>
      <c r="E77" s="1040" t="s">
        <v>11</v>
      </c>
      <c r="F77" s="1043" t="s">
        <v>114</v>
      </c>
      <c r="G77" s="14" t="s">
        <v>386</v>
      </c>
    </row>
    <row r="78" spans="2:7" ht="15" customHeight="1" x14ac:dyDescent="0.25">
      <c r="B78" s="1049"/>
      <c r="C78" s="1066"/>
      <c r="D78" s="1041"/>
      <c r="E78" s="1041"/>
      <c r="F78" s="1045"/>
      <c r="G78" s="12" t="s">
        <v>387</v>
      </c>
    </row>
    <row r="79" spans="2:7" ht="15.75" thickBot="1" x14ac:dyDescent="0.3">
      <c r="B79" s="1049"/>
      <c r="C79" s="1067"/>
      <c r="D79" s="1042"/>
      <c r="E79" s="1042"/>
      <c r="F79" s="20" t="s">
        <v>327</v>
      </c>
      <c r="G79" s="22" t="s">
        <v>328</v>
      </c>
    </row>
    <row r="80" spans="2:7" ht="30" customHeight="1" x14ac:dyDescent="0.25">
      <c r="B80" s="1049"/>
      <c r="C80" s="1068" t="s">
        <v>115</v>
      </c>
      <c r="D80" s="1071" t="s">
        <v>388</v>
      </c>
      <c r="E80" s="1071" t="s">
        <v>11</v>
      </c>
      <c r="F80" s="1043" t="s">
        <v>389</v>
      </c>
      <c r="G80" s="12" t="s">
        <v>117</v>
      </c>
    </row>
    <row r="81" spans="2:7" x14ac:dyDescent="0.25">
      <c r="B81" s="1049"/>
      <c r="C81" s="1069"/>
      <c r="D81" s="1072"/>
      <c r="E81" s="1072"/>
      <c r="F81" s="1044"/>
      <c r="G81" s="12" t="s">
        <v>390</v>
      </c>
    </row>
    <row r="82" spans="2:7" x14ac:dyDescent="0.25">
      <c r="B82" s="1049"/>
      <c r="C82" s="1069"/>
      <c r="D82" s="1072"/>
      <c r="E82" s="1072"/>
      <c r="F82" s="1044"/>
      <c r="G82" s="12" t="s">
        <v>391</v>
      </c>
    </row>
    <row r="83" spans="2:7" x14ac:dyDescent="0.25">
      <c r="B83" s="1049"/>
      <c r="C83" s="1069"/>
      <c r="D83" s="1072"/>
      <c r="E83" s="1072"/>
      <c r="F83" s="1044"/>
      <c r="G83" s="12" t="s">
        <v>392</v>
      </c>
    </row>
    <row r="84" spans="2:7" x14ac:dyDescent="0.25">
      <c r="B84" s="1049"/>
      <c r="C84" s="1069"/>
      <c r="D84" s="1072"/>
      <c r="E84" s="1072"/>
      <c r="F84" s="1045"/>
      <c r="G84" s="12" t="s">
        <v>393</v>
      </c>
    </row>
    <row r="85" spans="2:7" ht="15.75" thickBot="1" x14ac:dyDescent="0.3">
      <c r="B85" s="1049"/>
      <c r="C85" s="1070"/>
      <c r="D85" s="1073"/>
      <c r="E85" s="1073"/>
      <c r="F85" s="20" t="s">
        <v>327</v>
      </c>
      <c r="G85" s="22" t="s">
        <v>328</v>
      </c>
    </row>
    <row r="86" spans="2:7" ht="15" customHeight="1" x14ac:dyDescent="0.25">
      <c r="B86" s="1049"/>
      <c r="C86" s="1065" t="s">
        <v>118</v>
      </c>
      <c r="D86" s="1040" t="s">
        <v>103</v>
      </c>
      <c r="E86" s="1040" t="s">
        <v>11</v>
      </c>
      <c r="F86" s="1043" t="s">
        <v>120</v>
      </c>
      <c r="G86" s="14" t="s">
        <v>394</v>
      </c>
    </row>
    <row r="87" spans="2:7" x14ac:dyDescent="0.25">
      <c r="B87" s="1049"/>
      <c r="C87" s="1066"/>
      <c r="D87" s="1041"/>
      <c r="E87" s="1041"/>
      <c r="F87" s="1044"/>
      <c r="G87" s="12" t="s">
        <v>395</v>
      </c>
    </row>
    <row r="88" spans="2:7" x14ac:dyDescent="0.25">
      <c r="B88" s="1049"/>
      <c r="C88" s="1066"/>
      <c r="D88" s="1041"/>
      <c r="E88" s="1041"/>
      <c r="F88" s="1044"/>
      <c r="G88" s="12" t="s">
        <v>396</v>
      </c>
    </row>
    <row r="89" spans="2:7" x14ac:dyDescent="0.25">
      <c r="B89" s="1049"/>
      <c r="C89" s="1066"/>
      <c r="D89" s="1041"/>
      <c r="E89" s="1041"/>
      <c r="F89" s="1044"/>
      <c r="G89" s="12" t="s">
        <v>397</v>
      </c>
    </row>
    <row r="90" spans="2:7" x14ac:dyDescent="0.25">
      <c r="B90" s="1049"/>
      <c r="C90" s="1066"/>
      <c r="D90" s="1041"/>
      <c r="E90" s="1041"/>
      <c r="F90" s="1045"/>
      <c r="G90" s="12" t="s">
        <v>398</v>
      </c>
    </row>
    <row r="91" spans="2:7" ht="15.75" thickBot="1" x14ac:dyDescent="0.3">
      <c r="B91" s="1064"/>
      <c r="C91" s="1067"/>
      <c r="D91" s="1042"/>
      <c r="E91" s="1042"/>
      <c r="F91" s="20" t="s">
        <v>327</v>
      </c>
      <c r="G91" s="22" t="s">
        <v>328</v>
      </c>
    </row>
    <row r="92" spans="2:7" x14ac:dyDescent="0.25">
      <c r="B92" s="1063" t="s">
        <v>399</v>
      </c>
      <c r="C92" s="1046" t="s">
        <v>122</v>
      </c>
      <c r="D92" s="1040" t="s">
        <v>123</v>
      </c>
      <c r="E92" s="1040" t="s">
        <v>11</v>
      </c>
      <c r="F92" s="1043" t="s">
        <v>122</v>
      </c>
      <c r="G92" s="14" t="s">
        <v>400</v>
      </c>
    </row>
    <row r="93" spans="2:7" x14ac:dyDescent="0.25">
      <c r="B93" s="1049"/>
      <c r="C93" s="1047"/>
      <c r="D93" s="1041"/>
      <c r="E93" s="1041"/>
      <c r="F93" s="1044"/>
      <c r="G93" s="12" t="s">
        <v>401</v>
      </c>
    </row>
    <row r="94" spans="2:7" x14ac:dyDescent="0.25">
      <c r="B94" s="1049"/>
      <c r="C94" s="1047"/>
      <c r="D94" s="1041"/>
      <c r="E94" s="1041"/>
      <c r="F94" s="1045"/>
      <c r="G94" s="12" t="s">
        <v>402</v>
      </c>
    </row>
    <row r="95" spans="2:7" ht="15.75" thickBot="1" x14ac:dyDescent="0.3">
      <c r="B95" s="1049"/>
      <c r="C95" s="1048"/>
      <c r="D95" s="1042"/>
      <c r="E95" s="1042"/>
      <c r="F95" s="20" t="s">
        <v>327</v>
      </c>
      <c r="G95" s="22" t="s">
        <v>328</v>
      </c>
    </row>
    <row r="96" spans="2:7" x14ac:dyDescent="0.25">
      <c r="B96" s="1049"/>
      <c r="C96" s="1046" t="s">
        <v>125</v>
      </c>
      <c r="D96" s="1040" t="s">
        <v>103</v>
      </c>
      <c r="E96" s="1040" t="s">
        <v>11</v>
      </c>
      <c r="F96" s="1043" t="s">
        <v>125</v>
      </c>
      <c r="G96" s="14" t="s">
        <v>403</v>
      </c>
    </row>
    <row r="97" spans="2:7" ht="15.75" thickBot="1" x14ac:dyDescent="0.3">
      <c r="B97" s="1049"/>
      <c r="C97" s="1047"/>
      <c r="D97" s="1041"/>
      <c r="E97" s="1041"/>
      <c r="F97" s="1045"/>
      <c r="G97" s="13" t="s">
        <v>404</v>
      </c>
    </row>
    <row r="98" spans="2:7" ht="15.75" thickBot="1" x14ac:dyDescent="0.3">
      <c r="B98" s="1049"/>
      <c r="C98" s="1048"/>
      <c r="D98" s="1042"/>
      <c r="E98" s="1042"/>
      <c r="F98" s="20" t="s">
        <v>327</v>
      </c>
      <c r="G98" s="22" t="s">
        <v>328</v>
      </c>
    </row>
    <row r="99" spans="2:7" x14ac:dyDescent="0.25">
      <c r="B99" s="1049"/>
      <c r="C99" s="1046" t="s">
        <v>126</v>
      </c>
      <c r="D99" s="1040" t="s">
        <v>103</v>
      </c>
      <c r="E99" s="1040" t="s">
        <v>11</v>
      </c>
      <c r="F99" s="1043" t="s">
        <v>126</v>
      </c>
      <c r="G99" s="14" t="s">
        <v>405</v>
      </c>
    </row>
    <row r="100" spans="2:7" x14ac:dyDescent="0.25">
      <c r="B100" s="1049"/>
      <c r="C100" s="1047"/>
      <c r="D100" s="1041"/>
      <c r="E100" s="1041"/>
      <c r="F100" s="1044"/>
      <c r="G100" s="12" t="s">
        <v>406</v>
      </c>
    </row>
    <row r="101" spans="2:7" x14ac:dyDescent="0.25">
      <c r="B101" s="1049"/>
      <c r="C101" s="1047"/>
      <c r="D101" s="1041"/>
      <c r="E101" s="1041"/>
      <c r="F101" s="1044"/>
      <c r="G101" s="12" t="s">
        <v>407</v>
      </c>
    </row>
    <row r="102" spans="2:7" x14ac:dyDescent="0.25">
      <c r="B102" s="1049"/>
      <c r="C102" s="1047"/>
      <c r="D102" s="1041"/>
      <c r="E102" s="1041"/>
      <c r="F102" s="1044"/>
      <c r="G102" s="12" t="s">
        <v>408</v>
      </c>
    </row>
    <row r="103" spans="2:7" x14ac:dyDescent="0.25">
      <c r="B103" s="1049"/>
      <c r="C103" s="1047"/>
      <c r="D103" s="1041"/>
      <c r="E103" s="1041"/>
      <c r="F103" s="1044"/>
      <c r="G103" s="12" t="s">
        <v>409</v>
      </c>
    </row>
    <row r="104" spans="2:7" x14ac:dyDescent="0.25">
      <c r="B104" s="1049"/>
      <c r="C104" s="1047"/>
      <c r="D104" s="1041"/>
      <c r="E104" s="1041"/>
      <c r="F104" s="1044"/>
      <c r="G104" s="12" t="s">
        <v>410</v>
      </c>
    </row>
    <row r="105" spans="2:7" x14ac:dyDescent="0.25">
      <c r="B105" s="1049"/>
      <c r="C105" s="1047"/>
      <c r="D105" s="1041"/>
      <c r="E105" s="1041"/>
      <c r="F105" s="1045"/>
      <c r="G105" s="12" t="s">
        <v>411</v>
      </c>
    </row>
    <row r="106" spans="2:7" ht="15.75" thickBot="1" x14ac:dyDescent="0.3">
      <c r="B106" s="1049"/>
      <c r="C106" s="1048"/>
      <c r="D106" s="1042"/>
      <c r="E106" s="1042"/>
      <c r="F106" s="20" t="s">
        <v>327</v>
      </c>
      <c r="G106" s="22" t="s">
        <v>328</v>
      </c>
    </row>
    <row r="107" spans="2:7" ht="15" customHeight="1" x14ac:dyDescent="0.25">
      <c r="B107" s="1049"/>
      <c r="C107" s="1046" t="s">
        <v>127</v>
      </c>
      <c r="D107" s="1040" t="s">
        <v>128</v>
      </c>
      <c r="E107" s="1040" t="s">
        <v>11</v>
      </c>
      <c r="F107" s="1043" t="s">
        <v>127</v>
      </c>
      <c r="G107" s="14" t="s">
        <v>412</v>
      </c>
    </row>
    <row r="108" spans="2:7" x14ac:dyDescent="0.25">
      <c r="B108" s="1049"/>
      <c r="C108" s="1047"/>
      <c r="D108" s="1041"/>
      <c r="E108" s="1041"/>
      <c r="F108" s="1044"/>
      <c r="G108" s="12" t="s">
        <v>193</v>
      </c>
    </row>
    <row r="109" spans="2:7" x14ac:dyDescent="0.25">
      <c r="B109" s="1049"/>
      <c r="C109" s="1047"/>
      <c r="D109" s="1041"/>
      <c r="E109" s="1041"/>
      <c r="F109" s="1044"/>
      <c r="G109" s="12" t="s">
        <v>413</v>
      </c>
    </row>
    <row r="110" spans="2:7" x14ac:dyDescent="0.25">
      <c r="B110" s="1049"/>
      <c r="C110" s="1047"/>
      <c r="D110" s="1041"/>
      <c r="E110" s="1041"/>
      <c r="F110" s="1044"/>
      <c r="G110" s="12" t="s">
        <v>414</v>
      </c>
    </row>
    <row r="111" spans="2:7" x14ac:dyDescent="0.25">
      <c r="B111" s="1049"/>
      <c r="C111" s="1047"/>
      <c r="D111" s="1041"/>
      <c r="E111" s="1041"/>
      <c r="F111" s="1044"/>
      <c r="G111" s="12" t="s">
        <v>415</v>
      </c>
    </row>
    <row r="112" spans="2:7" x14ac:dyDescent="0.25">
      <c r="B112" s="1049"/>
      <c r="C112" s="1047"/>
      <c r="D112" s="1041"/>
      <c r="E112" s="1041"/>
      <c r="F112" s="1044"/>
      <c r="G112" s="12" t="s">
        <v>416</v>
      </c>
    </row>
    <row r="113" spans="2:7" x14ac:dyDescent="0.25">
      <c r="B113" s="1049"/>
      <c r="C113" s="1047"/>
      <c r="D113" s="1041"/>
      <c r="E113" s="1041"/>
      <c r="F113" s="1044"/>
      <c r="G113" s="12" t="s">
        <v>417</v>
      </c>
    </row>
    <row r="114" spans="2:7" x14ac:dyDescent="0.25">
      <c r="B114" s="1049"/>
      <c r="C114" s="1047"/>
      <c r="D114" s="1041"/>
      <c r="E114" s="1041"/>
      <c r="F114" s="1044"/>
      <c r="G114" s="12" t="s">
        <v>418</v>
      </c>
    </row>
    <row r="115" spans="2:7" x14ac:dyDescent="0.25">
      <c r="B115" s="1049"/>
      <c r="C115" s="1047"/>
      <c r="D115" s="1041"/>
      <c r="E115" s="1041"/>
      <c r="F115" s="1044"/>
      <c r="G115" s="12" t="s">
        <v>419</v>
      </c>
    </row>
    <row r="116" spans="2:7" x14ac:dyDescent="0.25">
      <c r="B116" s="1049"/>
      <c r="C116" s="1047"/>
      <c r="D116" s="1041"/>
      <c r="E116" s="1041"/>
      <c r="F116" s="1044"/>
      <c r="G116" s="12" t="s">
        <v>420</v>
      </c>
    </row>
    <row r="117" spans="2:7" x14ac:dyDescent="0.25">
      <c r="B117" s="1049"/>
      <c r="C117" s="1047"/>
      <c r="D117" s="1041"/>
      <c r="E117" s="1041"/>
      <c r="F117" s="1045"/>
      <c r="G117" s="12" t="s">
        <v>421</v>
      </c>
    </row>
    <row r="118" spans="2:7" ht="15.75" thickBot="1" x14ac:dyDescent="0.3">
      <c r="B118" s="1049"/>
      <c r="C118" s="1048"/>
      <c r="D118" s="1042"/>
      <c r="E118" s="1042"/>
      <c r="F118" s="20" t="s">
        <v>327</v>
      </c>
      <c r="G118" s="22" t="s">
        <v>328</v>
      </c>
    </row>
    <row r="119" spans="2:7" x14ac:dyDescent="0.25">
      <c r="B119" s="1049"/>
      <c r="C119" s="1046" t="s">
        <v>129</v>
      </c>
      <c r="D119" s="1040" t="s">
        <v>103</v>
      </c>
      <c r="E119" s="1040" t="s">
        <v>11</v>
      </c>
      <c r="F119" s="1043" t="s">
        <v>129</v>
      </c>
      <c r="G119" s="14" t="s">
        <v>422</v>
      </c>
    </row>
    <row r="120" spans="2:7" x14ac:dyDescent="0.25">
      <c r="B120" s="1049"/>
      <c r="C120" s="1047"/>
      <c r="D120" s="1041"/>
      <c r="E120" s="1041"/>
      <c r="F120" s="1044"/>
      <c r="G120" s="12" t="s">
        <v>423</v>
      </c>
    </row>
    <row r="121" spans="2:7" x14ac:dyDescent="0.25">
      <c r="B121" s="1049"/>
      <c r="C121" s="1047"/>
      <c r="D121" s="1041"/>
      <c r="E121" s="1041"/>
      <c r="F121" s="1044"/>
      <c r="G121" s="12" t="s">
        <v>424</v>
      </c>
    </row>
    <row r="122" spans="2:7" x14ac:dyDescent="0.25">
      <c r="B122" s="1049"/>
      <c r="C122" s="1047"/>
      <c r="D122" s="1041"/>
      <c r="E122" s="1041"/>
      <c r="F122" s="1045"/>
      <c r="G122" s="12" t="s">
        <v>425</v>
      </c>
    </row>
    <row r="123" spans="2:7" ht="15.75" thickBot="1" x14ac:dyDescent="0.3">
      <c r="B123" s="1049"/>
      <c r="C123" s="1048"/>
      <c r="D123" s="1042"/>
      <c r="E123" s="1042"/>
      <c r="F123" s="20" t="s">
        <v>327</v>
      </c>
      <c r="G123" s="22" t="s">
        <v>328</v>
      </c>
    </row>
    <row r="124" spans="2:7" x14ac:dyDescent="0.25">
      <c r="B124" s="1049"/>
      <c r="C124" s="1074" t="s">
        <v>130</v>
      </c>
      <c r="D124" s="1071" t="s">
        <v>103</v>
      </c>
      <c r="E124" s="1071" t="s">
        <v>11</v>
      </c>
      <c r="F124" s="1043" t="s">
        <v>130</v>
      </c>
      <c r="G124" s="12" t="s">
        <v>130</v>
      </c>
    </row>
    <row r="125" spans="2:7" x14ac:dyDescent="0.25">
      <c r="B125" s="1049"/>
      <c r="C125" s="1075"/>
      <c r="D125" s="1072"/>
      <c r="E125" s="1072"/>
      <c r="F125" s="1044"/>
      <c r="G125" s="12" t="s">
        <v>426</v>
      </c>
    </row>
    <row r="126" spans="2:7" x14ac:dyDescent="0.25">
      <c r="B126" s="1049"/>
      <c r="C126" s="1075"/>
      <c r="D126" s="1072"/>
      <c r="E126" s="1072"/>
      <c r="F126" s="1044"/>
      <c r="G126" s="12" t="s">
        <v>424</v>
      </c>
    </row>
    <row r="127" spans="2:7" x14ac:dyDescent="0.25">
      <c r="B127" s="1049"/>
      <c r="C127" s="1075"/>
      <c r="D127" s="1072"/>
      <c r="E127" s="1072"/>
      <c r="F127" s="1045"/>
      <c r="G127" s="12" t="s">
        <v>425</v>
      </c>
    </row>
    <row r="128" spans="2:7" ht="15.75" thickBot="1" x14ac:dyDescent="0.3">
      <c r="B128" s="1049"/>
      <c r="C128" s="1076"/>
      <c r="D128" s="1073"/>
      <c r="E128" s="1073"/>
      <c r="F128" s="20" t="s">
        <v>327</v>
      </c>
      <c r="G128" s="22" t="s">
        <v>328</v>
      </c>
    </row>
    <row r="129" spans="2:7" ht="15" customHeight="1" x14ac:dyDescent="0.25">
      <c r="B129" s="1049"/>
      <c r="C129" s="1046" t="s">
        <v>133</v>
      </c>
      <c r="D129" s="1040" t="s">
        <v>103</v>
      </c>
      <c r="E129" s="1040" t="s">
        <v>11</v>
      </c>
      <c r="F129" s="1043" t="s">
        <v>133</v>
      </c>
      <c r="G129" s="14" t="s">
        <v>427</v>
      </c>
    </row>
    <row r="130" spans="2:7" x14ac:dyDescent="0.25">
      <c r="B130" s="1049"/>
      <c r="C130" s="1047"/>
      <c r="D130" s="1041"/>
      <c r="E130" s="1041"/>
      <c r="F130" s="1044"/>
      <c r="G130" s="12" t="s">
        <v>428</v>
      </c>
    </row>
    <row r="131" spans="2:7" x14ac:dyDescent="0.25">
      <c r="B131" s="1049"/>
      <c r="C131" s="1047"/>
      <c r="D131" s="1041"/>
      <c r="E131" s="1041"/>
      <c r="F131" s="1044"/>
      <c r="G131" s="12" t="s">
        <v>429</v>
      </c>
    </row>
    <row r="132" spans="2:7" x14ac:dyDescent="0.25">
      <c r="B132" s="1049"/>
      <c r="C132" s="1047"/>
      <c r="D132" s="1041"/>
      <c r="E132" s="1041"/>
      <c r="F132" s="1045"/>
      <c r="G132" s="12" t="s">
        <v>430</v>
      </c>
    </row>
    <row r="133" spans="2:7" ht="15.75" thickBot="1" x14ac:dyDescent="0.3">
      <c r="B133" s="1049"/>
      <c r="C133" s="1048"/>
      <c r="D133" s="1042"/>
      <c r="E133" s="1042"/>
      <c r="F133" s="20" t="s">
        <v>327</v>
      </c>
      <c r="G133" s="22" t="s">
        <v>328</v>
      </c>
    </row>
    <row r="134" spans="2:7" x14ac:dyDescent="0.25">
      <c r="B134" s="1049"/>
      <c r="C134" s="1046" t="s">
        <v>138</v>
      </c>
      <c r="D134" s="1040" t="s">
        <v>139</v>
      </c>
      <c r="E134" s="1040" t="s">
        <v>11</v>
      </c>
      <c r="F134" s="1043" t="s">
        <v>138</v>
      </c>
      <c r="G134" s="14" t="s">
        <v>431</v>
      </c>
    </row>
    <row r="135" spans="2:7" x14ac:dyDescent="0.25">
      <c r="B135" s="1049"/>
      <c r="C135" s="1047"/>
      <c r="D135" s="1041"/>
      <c r="E135" s="1041"/>
      <c r="F135" s="1045"/>
      <c r="G135" s="12" t="s">
        <v>432</v>
      </c>
    </row>
    <row r="136" spans="2:7" ht="15.75" thickBot="1" x14ac:dyDescent="0.3">
      <c r="B136" s="1049"/>
      <c r="C136" s="1048"/>
      <c r="D136" s="1042"/>
      <c r="E136" s="1042"/>
      <c r="F136" s="20" t="s">
        <v>327</v>
      </c>
      <c r="G136" s="22" t="s">
        <v>328</v>
      </c>
    </row>
    <row r="137" spans="2:7" x14ac:dyDescent="0.25">
      <c r="B137" s="1049"/>
      <c r="C137" s="1074" t="s">
        <v>141</v>
      </c>
      <c r="D137" s="1071" t="s">
        <v>433</v>
      </c>
      <c r="E137" s="1071" t="s">
        <v>11</v>
      </c>
      <c r="F137" s="1043" t="s">
        <v>141</v>
      </c>
      <c r="G137" s="12" t="s">
        <v>434</v>
      </c>
    </row>
    <row r="138" spans="2:7" x14ac:dyDescent="0.25">
      <c r="B138" s="1049"/>
      <c r="C138" s="1075"/>
      <c r="D138" s="1072"/>
      <c r="E138" s="1072"/>
      <c r="F138" s="1044"/>
      <c r="G138" s="12" t="s">
        <v>435</v>
      </c>
    </row>
    <row r="139" spans="2:7" x14ac:dyDescent="0.25">
      <c r="B139" s="1049"/>
      <c r="C139" s="1075"/>
      <c r="D139" s="1072"/>
      <c r="E139" s="1072"/>
      <c r="F139" s="1045"/>
      <c r="G139" s="12" t="s">
        <v>436</v>
      </c>
    </row>
    <row r="140" spans="2:7" ht="15.75" thickBot="1" x14ac:dyDescent="0.3">
      <c r="B140" s="1049"/>
      <c r="C140" s="1076"/>
      <c r="D140" s="1073"/>
      <c r="E140" s="1073"/>
      <c r="F140" s="20" t="s">
        <v>327</v>
      </c>
      <c r="G140" s="22" t="s">
        <v>328</v>
      </c>
    </row>
    <row r="141" spans="2:7" x14ac:dyDescent="0.25">
      <c r="B141" s="1049"/>
      <c r="C141" s="1046" t="s">
        <v>146</v>
      </c>
      <c r="D141" s="1040" t="s">
        <v>128</v>
      </c>
      <c r="E141" s="1040" t="s">
        <v>11</v>
      </c>
      <c r="F141" s="1043" t="s">
        <v>146</v>
      </c>
      <c r="G141" s="14" t="s">
        <v>437</v>
      </c>
    </row>
    <row r="142" spans="2:7" x14ac:dyDescent="0.25">
      <c r="B142" s="1049"/>
      <c r="C142" s="1047"/>
      <c r="D142" s="1041"/>
      <c r="E142" s="1041"/>
      <c r="F142" s="1044"/>
      <c r="G142" s="12" t="s">
        <v>438</v>
      </c>
    </row>
    <row r="143" spans="2:7" x14ac:dyDescent="0.25">
      <c r="B143" s="1049"/>
      <c r="C143" s="1047"/>
      <c r="D143" s="1041"/>
      <c r="E143" s="1041"/>
      <c r="F143" s="1044"/>
      <c r="G143" s="12" t="s">
        <v>439</v>
      </c>
    </row>
    <row r="144" spans="2:7" x14ac:dyDescent="0.25">
      <c r="B144" s="1049"/>
      <c r="C144" s="1047"/>
      <c r="D144" s="1041"/>
      <c r="E144" s="1041"/>
      <c r="F144" s="1044"/>
      <c r="G144" s="12" t="s">
        <v>440</v>
      </c>
    </row>
    <row r="145" spans="2:7" x14ac:dyDescent="0.25">
      <c r="B145" s="1049"/>
      <c r="C145" s="1047"/>
      <c r="D145" s="1041"/>
      <c r="E145" s="1041"/>
      <c r="F145" s="1044"/>
      <c r="G145" s="12" t="s">
        <v>441</v>
      </c>
    </row>
    <row r="146" spans="2:7" x14ac:dyDescent="0.25">
      <c r="B146" s="1049"/>
      <c r="C146" s="1047"/>
      <c r="D146" s="1041"/>
      <c r="E146" s="1041"/>
      <c r="F146" s="1044"/>
      <c r="G146" s="12" t="s">
        <v>442</v>
      </c>
    </row>
    <row r="147" spans="2:7" x14ac:dyDescent="0.25">
      <c r="B147" s="1049"/>
      <c r="C147" s="1047"/>
      <c r="D147" s="1041"/>
      <c r="E147" s="1041"/>
      <c r="F147" s="1044"/>
      <c r="G147" s="12" t="s">
        <v>443</v>
      </c>
    </row>
    <row r="148" spans="2:7" x14ac:dyDescent="0.25">
      <c r="B148" s="1049"/>
      <c r="C148" s="1047"/>
      <c r="D148" s="1041"/>
      <c r="E148" s="1041"/>
      <c r="F148" s="1044"/>
      <c r="G148" s="12" t="s">
        <v>444</v>
      </c>
    </row>
    <row r="149" spans="2:7" x14ac:dyDescent="0.25">
      <c r="B149" s="1049"/>
      <c r="C149" s="1047"/>
      <c r="D149" s="1041"/>
      <c r="E149" s="1041"/>
      <c r="F149" s="1044"/>
      <c r="G149" s="12" t="s">
        <v>445</v>
      </c>
    </row>
    <row r="150" spans="2:7" x14ac:dyDescent="0.25">
      <c r="B150" s="1049"/>
      <c r="C150" s="1047"/>
      <c r="D150" s="1041"/>
      <c r="E150" s="1041"/>
      <c r="F150" s="1044"/>
      <c r="G150" s="12" t="s">
        <v>446</v>
      </c>
    </row>
    <row r="151" spans="2:7" x14ac:dyDescent="0.25">
      <c r="B151" s="1049"/>
      <c r="C151" s="1047"/>
      <c r="D151" s="1041"/>
      <c r="E151" s="1041"/>
      <c r="F151" s="1044"/>
      <c r="G151" s="12" t="s">
        <v>447</v>
      </c>
    </row>
    <row r="152" spans="2:7" x14ac:dyDescent="0.25">
      <c r="B152" s="1049"/>
      <c r="C152" s="1047"/>
      <c r="D152" s="1041"/>
      <c r="E152" s="1041"/>
      <c r="F152" s="1044"/>
      <c r="G152" s="12" t="s">
        <v>448</v>
      </c>
    </row>
    <row r="153" spans="2:7" x14ac:dyDescent="0.25">
      <c r="B153" s="1049"/>
      <c r="C153" s="1047"/>
      <c r="D153" s="1041"/>
      <c r="E153" s="1041"/>
      <c r="F153" s="1045"/>
      <c r="G153" s="12" t="s">
        <v>449</v>
      </c>
    </row>
    <row r="154" spans="2:7" ht="14.25" customHeight="1" thickBot="1" x14ac:dyDescent="0.3">
      <c r="B154" s="1064"/>
      <c r="C154" s="1048"/>
      <c r="D154" s="1042"/>
      <c r="E154" s="1042"/>
      <c r="F154" s="20" t="s">
        <v>327</v>
      </c>
      <c r="G154" s="22" t="s">
        <v>328</v>
      </c>
    </row>
    <row r="155" spans="2:7" x14ac:dyDescent="0.25">
      <c r="B155" s="1077" t="s">
        <v>450</v>
      </c>
      <c r="C155" s="1065" t="s">
        <v>149</v>
      </c>
      <c r="D155" s="1040" t="s">
        <v>451</v>
      </c>
      <c r="E155" s="1040" t="s">
        <v>11</v>
      </c>
      <c r="F155" s="1043" t="s">
        <v>151</v>
      </c>
      <c r="G155" s="14" t="s">
        <v>452</v>
      </c>
    </row>
    <row r="156" spans="2:7" x14ac:dyDescent="0.25">
      <c r="B156" s="1078"/>
      <c r="C156" s="1066"/>
      <c r="D156" s="1041"/>
      <c r="E156" s="1041"/>
      <c r="F156" s="1044"/>
      <c r="G156" s="12" t="s">
        <v>453</v>
      </c>
    </row>
    <row r="157" spans="2:7" x14ac:dyDescent="0.25">
      <c r="B157" s="1078"/>
      <c r="C157" s="1066"/>
      <c r="D157" s="1041"/>
      <c r="E157" s="1041"/>
      <c r="F157" s="1044"/>
      <c r="G157" s="12" t="s">
        <v>454</v>
      </c>
    </row>
    <row r="158" spans="2:7" x14ac:dyDescent="0.25">
      <c r="B158" s="1078"/>
      <c r="C158" s="1066"/>
      <c r="D158" s="1041"/>
      <c r="E158" s="1041"/>
      <c r="F158" s="1044"/>
      <c r="G158" s="12" t="s">
        <v>455</v>
      </c>
    </row>
    <row r="159" spans="2:7" x14ac:dyDescent="0.25">
      <c r="B159" s="1078"/>
      <c r="C159" s="1066"/>
      <c r="D159" s="1041"/>
      <c r="E159" s="1041"/>
      <c r="F159" s="1044"/>
      <c r="G159" s="12" t="s">
        <v>456</v>
      </c>
    </row>
    <row r="160" spans="2:7" x14ac:dyDescent="0.25">
      <c r="B160" s="1078"/>
      <c r="C160" s="1066"/>
      <c r="D160" s="1041"/>
      <c r="E160" s="1041"/>
      <c r="F160" s="1044"/>
      <c r="G160" s="12" t="s">
        <v>457</v>
      </c>
    </row>
    <row r="161" spans="2:7" x14ac:dyDescent="0.25">
      <c r="B161" s="1078"/>
      <c r="C161" s="1066"/>
      <c r="D161" s="1041"/>
      <c r="E161" s="1041"/>
      <c r="F161" s="1044"/>
      <c r="G161" s="12" t="s">
        <v>458</v>
      </c>
    </row>
    <row r="162" spans="2:7" x14ac:dyDescent="0.25">
      <c r="B162" s="1078"/>
      <c r="C162" s="1066"/>
      <c r="D162" s="1041"/>
      <c r="E162" s="1041"/>
      <c r="F162" s="1044"/>
      <c r="G162" s="12" t="s">
        <v>459</v>
      </c>
    </row>
    <row r="163" spans="2:7" x14ac:dyDescent="0.25">
      <c r="B163" s="1078"/>
      <c r="C163" s="1066"/>
      <c r="D163" s="1041"/>
      <c r="E163" s="1041"/>
      <c r="F163" s="1044"/>
      <c r="G163" s="12" t="s">
        <v>460</v>
      </c>
    </row>
    <row r="164" spans="2:7" x14ac:dyDescent="0.25">
      <c r="B164" s="1078"/>
      <c r="C164" s="1066"/>
      <c r="D164" s="1041"/>
      <c r="E164" s="1041"/>
      <c r="F164" s="1044"/>
      <c r="G164" s="12" t="s">
        <v>461</v>
      </c>
    </row>
    <row r="165" spans="2:7" x14ac:dyDescent="0.25">
      <c r="B165" s="1078"/>
      <c r="C165" s="1066"/>
      <c r="D165" s="1041"/>
      <c r="E165" s="1041"/>
      <c r="F165" s="1044"/>
      <c r="G165" s="12" t="s">
        <v>462</v>
      </c>
    </row>
    <row r="166" spans="2:7" x14ac:dyDescent="0.25">
      <c r="B166" s="1078"/>
      <c r="C166" s="1066"/>
      <c r="D166" s="1041"/>
      <c r="E166" s="1041"/>
      <c r="F166" s="1044"/>
      <c r="G166" s="12" t="s">
        <v>463</v>
      </c>
    </row>
    <row r="167" spans="2:7" x14ac:dyDescent="0.25">
      <c r="B167" s="1078"/>
      <c r="C167" s="1066"/>
      <c r="D167" s="1041"/>
      <c r="E167" s="1041"/>
      <c r="F167" s="1044"/>
      <c r="G167" s="12" t="s">
        <v>464</v>
      </c>
    </row>
    <row r="168" spans="2:7" x14ac:dyDescent="0.25">
      <c r="B168" s="1078"/>
      <c r="C168" s="1066"/>
      <c r="D168" s="1041"/>
      <c r="E168" s="1041"/>
      <c r="F168" s="1045"/>
      <c r="G168" s="12" t="s">
        <v>465</v>
      </c>
    </row>
    <row r="169" spans="2:7" ht="15.75" thickBot="1" x14ac:dyDescent="0.3">
      <c r="B169" s="1078"/>
      <c r="C169" s="1067"/>
      <c r="D169" s="1042"/>
      <c r="E169" s="1042"/>
      <c r="F169" s="20" t="s">
        <v>327</v>
      </c>
      <c r="G169" s="22" t="s">
        <v>328</v>
      </c>
    </row>
    <row r="170" spans="2:7" x14ac:dyDescent="0.25">
      <c r="B170" s="1078"/>
      <c r="C170" s="1074" t="s">
        <v>154</v>
      </c>
      <c r="D170" s="1071" t="s">
        <v>103</v>
      </c>
      <c r="E170" s="1071" t="s">
        <v>11</v>
      </c>
      <c r="F170" s="1043" t="s">
        <v>154</v>
      </c>
      <c r="G170" s="12" t="s">
        <v>154</v>
      </c>
    </row>
    <row r="171" spans="2:7" x14ac:dyDescent="0.25">
      <c r="B171" s="1078"/>
      <c r="C171" s="1075"/>
      <c r="D171" s="1072"/>
      <c r="E171" s="1072"/>
      <c r="F171" s="1044"/>
      <c r="G171" s="12" t="s">
        <v>466</v>
      </c>
    </row>
    <row r="172" spans="2:7" x14ac:dyDescent="0.25">
      <c r="B172" s="1078"/>
      <c r="C172" s="1075"/>
      <c r="D172" s="1072"/>
      <c r="E172" s="1072"/>
      <c r="F172" s="1044"/>
      <c r="G172" s="12" t="s">
        <v>467</v>
      </c>
    </row>
    <row r="173" spans="2:7" x14ac:dyDescent="0.25">
      <c r="B173" s="1078"/>
      <c r="C173" s="1075"/>
      <c r="D173" s="1072"/>
      <c r="E173" s="1072"/>
      <c r="F173" s="1045"/>
      <c r="G173" s="12" t="s">
        <v>468</v>
      </c>
    </row>
    <row r="174" spans="2:7" ht="15.75" thickBot="1" x14ac:dyDescent="0.3">
      <c r="B174" s="1079"/>
      <c r="C174" s="1076"/>
      <c r="D174" s="1073"/>
      <c r="E174" s="1073"/>
      <c r="F174" s="20" t="s">
        <v>327</v>
      </c>
      <c r="G174" s="22" t="s">
        <v>328</v>
      </c>
    </row>
    <row r="175" spans="2:7" x14ac:dyDescent="0.25">
      <c r="B175" s="1063" t="s">
        <v>469</v>
      </c>
      <c r="C175" s="1046" t="s">
        <v>69</v>
      </c>
      <c r="D175" s="1040" t="s">
        <v>320</v>
      </c>
      <c r="E175" s="1040" t="s">
        <v>11</v>
      </c>
      <c r="F175" s="1043" t="s">
        <v>156</v>
      </c>
      <c r="G175" s="14" t="s">
        <v>470</v>
      </c>
    </row>
    <row r="176" spans="2:7" x14ac:dyDescent="0.25">
      <c r="B176" s="1049"/>
      <c r="C176" s="1047"/>
      <c r="D176" s="1041"/>
      <c r="E176" s="1041"/>
      <c r="F176" s="1044"/>
      <c r="G176" s="12" t="s">
        <v>471</v>
      </c>
    </row>
    <row r="177" spans="2:7" x14ac:dyDescent="0.25">
      <c r="B177" s="1049"/>
      <c r="C177" s="1047"/>
      <c r="D177" s="1041"/>
      <c r="E177" s="1041"/>
      <c r="F177" s="1045"/>
      <c r="G177" s="12" t="s">
        <v>472</v>
      </c>
    </row>
    <row r="178" spans="2:7" ht="15.75" thickBot="1" x14ac:dyDescent="0.3">
      <c r="B178" s="1049"/>
      <c r="C178" s="1048"/>
      <c r="D178" s="1042"/>
      <c r="E178" s="1042"/>
      <c r="F178" s="20" t="s">
        <v>327</v>
      </c>
      <c r="G178" s="22" t="s">
        <v>328</v>
      </c>
    </row>
    <row r="179" spans="2:7" x14ac:dyDescent="0.25">
      <c r="B179" s="1049"/>
      <c r="C179" s="1046" t="s">
        <v>473</v>
      </c>
      <c r="D179" s="1040" t="s">
        <v>158</v>
      </c>
      <c r="E179" s="1040" t="s">
        <v>11</v>
      </c>
      <c r="F179" s="1043" t="s">
        <v>159</v>
      </c>
      <c r="G179" s="14" t="s">
        <v>474</v>
      </c>
    </row>
    <row r="180" spans="2:7" x14ac:dyDescent="0.25">
      <c r="B180" s="1049"/>
      <c r="C180" s="1047"/>
      <c r="D180" s="1041"/>
      <c r="E180" s="1041"/>
      <c r="F180" s="1044"/>
      <c r="G180" s="12" t="s">
        <v>475</v>
      </c>
    </row>
    <row r="181" spans="2:7" x14ac:dyDescent="0.25">
      <c r="B181" s="1049"/>
      <c r="C181" s="1047"/>
      <c r="D181" s="1041"/>
      <c r="E181" s="1041"/>
      <c r="F181" s="1044"/>
      <c r="G181" s="12" t="s">
        <v>476</v>
      </c>
    </row>
    <row r="182" spans="2:7" x14ac:dyDescent="0.25">
      <c r="B182" s="1049"/>
      <c r="C182" s="1047"/>
      <c r="D182" s="1041"/>
      <c r="E182" s="1041"/>
      <c r="F182" s="1045"/>
      <c r="G182" s="12" t="s">
        <v>477</v>
      </c>
    </row>
    <row r="183" spans="2:7" ht="15.75" thickBot="1" x14ac:dyDescent="0.3">
      <c r="B183" s="1049"/>
      <c r="C183" s="1048"/>
      <c r="D183" s="1042"/>
      <c r="E183" s="1042"/>
      <c r="F183" s="20" t="s">
        <v>327</v>
      </c>
      <c r="G183" s="22" t="s">
        <v>328</v>
      </c>
    </row>
    <row r="184" spans="2:7" x14ac:dyDescent="0.25">
      <c r="B184" s="1049"/>
      <c r="C184" s="1046" t="s">
        <v>478</v>
      </c>
      <c r="D184" s="1040" t="s">
        <v>433</v>
      </c>
      <c r="E184" s="1040" t="s">
        <v>11</v>
      </c>
      <c r="F184" s="1043" t="s">
        <v>479</v>
      </c>
      <c r="G184" s="14" t="s">
        <v>480</v>
      </c>
    </row>
    <row r="185" spans="2:7" x14ac:dyDescent="0.25">
      <c r="B185" s="1049"/>
      <c r="C185" s="1047"/>
      <c r="D185" s="1041"/>
      <c r="E185" s="1041"/>
      <c r="F185" s="1044"/>
      <c r="G185" s="12" t="s">
        <v>481</v>
      </c>
    </row>
    <row r="186" spans="2:7" x14ac:dyDescent="0.25">
      <c r="B186" s="1049"/>
      <c r="C186" s="1047"/>
      <c r="D186" s="1041"/>
      <c r="E186" s="1041"/>
      <c r="F186" s="1044"/>
      <c r="G186" s="12" t="s">
        <v>482</v>
      </c>
    </row>
    <row r="187" spans="2:7" x14ac:dyDescent="0.25">
      <c r="B187" s="1049"/>
      <c r="C187" s="1047"/>
      <c r="D187" s="1041"/>
      <c r="E187" s="1041"/>
      <c r="F187" s="1044"/>
      <c r="G187" s="12" t="s">
        <v>483</v>
      </c>
    </row>
    <row r="188" spans="2:7" x14ac:dyDescent="0.25">
      <c r="B188" s="1049"/>
      <c r="C188" s="1047"/>
      <c r="D188" s="1041"/>
      <c r="E188" s="1041"/>
      <c r="F188" s="1045"/>
      <c r="G188" s="12" t="s">
        <v>484</v>
      </c>
    </row>
    <row r="189" spans="2:7" ht="15.75" thickBot="1" x14ac:dyDescent="0.3">
      <c r="B189" s="1049"/>
      <c r="C189" s="1048"/>
      <c r="D189" s="1042"/>
      <c r="E189" s="1042"/>
      <c r="F189" s="20" t="s">
        <v>327</v>
      </c>
      <c r="G189" s="22" t="s">
        <v>328</v>
      </c>
    </row>
    <row r="190" spans="2:7" ht="15" customHeight="1" x14ac:dyDescent="0.25">
      <c r="B190" s="1049"/>
      <c r="C190" s="1046" t="s">
        <v>485</v>
      </c>
      <c r="D190" s="1040" t="s">
        <v>486</v>
      </c>
      <c r="E190" s="1040" t="s">
        <v>11</v>
      </c>
      <c r="F190" s="1043" t="s">
        <v>487</v>
      </c>
      <c r="G190" s="14" t="s">
        <v>488</v>
      </c>
    </row>
    <row r="191" spans="2:7" x14ac:dyDescent="0.25">
      <c r="B191" s="1049"/>
      <c r="C191" s="1047"/>
      <c r="D191" s="1041"/>
      <c r="E191" s="1041"/>
      <c r="F191" s="1044"/>
      <c r="G191" s="12" t="s">
        <v>489</v>
      </c>
    </row>
    <row r="192" spans="2:7" x14ac:dyDescent="0.25">
      <c r="B192" s="1049"/>
      <c r="C192" s="1047"/>
      <c r="D192" s="1041"/>
      <c r="E192" s="1041"/>
      <c r="F192" s="1044"/>
      <c r="G192" s="12" t="s">
        <v>490</v>
      </c>
    </row>
    <row r="193" spans="2:7" x14ac:dyDescent="0.25">
      <c r="B193" s="1049"/>
      <c r="C193" s="1047"/>
      <c r="D193" s="1041"/>
      <c r="E193" s="1041"/>
      <c r="F193" s="1045"/>
      <c r="G193" s="12" t="s">
        <v>491</v>
      </c>
    </row>
    <row r="194" spans="2:7" ht="15.75" thickBot="1" x14ac:dyDescent="0.3">
      <c r="B194" s="1049"/>
      <c r="C194" s="1048"/>
      <c r="D194" s="1042"/>
      <c r="E194" s="1042"/>
      <c r="F194" s="20" t="s">
        <v>327</v>
      </c>
      <c r="G194" s="22" t="s">
        <v>328</v>
      </c>
    </row>
    <row r="195" spans="2:7" x14ac:dyDescent="0.25">
      <c r="B195" s="1049"/>
      <c r="C195" s="1046" t="s">
        <v>168</v>
      </c>
      <c r="D195" s="1040" t="s">
        <v>103</v>
      </c>
      <c r="E195" s="1040" t="s">
        <v>11</v>
      </c>
      <c r="F195" s="1043" t="s">
        <v>169</v>
      </c>
      <c r="G195" s="14" t="s">
        <v>470</v>
      </c>
    </row>
    <row r="196" spans="2:7" x14ac:dyDescent="0.25">
      <c r="B196" s="1049"/>
      <c r="C196" s="1047"/>
      <c r="D196" s="1041"/>
      <c r="E196" s="1041"/>
      <c r="F196" s="1044"/>
      <c r="G196" s="12" t="s">
        <v>492</v>
      </c>
    </row>
    <row r="197" spans="2:7" x14ac:dyDescent="0.25">
      <c r="B197" s="1049"/>
      <c r="C197" s="1047"/>
      <c r="D197" s="1041"/>
      <c r="E197" s="1041"/>
      <c r="F197" s="1044"/>
      <c r="G197" s="12" t="s">
        <v>394</v>
      </c>
    </row>
    <row r="198" spans="2:7" x14ac:dyDescent="0.25">
      <c r="B198" s="1049"/>
      <c r="C198" s="1047"/>
      <c r="D198" s="1041"/>
      <c r="E198" s="1041"/>
      <c r="F198" s="1045"/>
      <c r="G198" s="12" t="s">
        <v>493</v>
      </c>
    </row>
    <row r="199" spans="2:7" ht="15.75" thickBot="1" x14ac:dyDescent="0.3">
      <c r="B199" s="1064"/>
      <c r="C199" s="1048"/>
      <c r="D199" s="1042"/>
      <c r="E199" s="1042"/>
      <c r="F199" s="20" t="s">
        <v>327</v>
      </c>
      <c r="G199" s="22" t="s">
        <v>328</v>
      </c>
    </row>
  </sheetData>
  <sheetProtection algorithmName="SHA-512" hashValue="NNQcmTqUf6QFUS3zyv5Ho1HAySqO3aYHOoUg8sL+cjLQGg8jICNBkpXc/RvbVi0d0vWkMPxwsQEYXJGbhOvE4w==" saltValue="zveJFcL3vJbbUtW/3qh4sQ==" spinCount="100000" sheet="1" objects="1" scenarios="1" insertRows="0" sort="0" autoFilter="0"/>
  <mergeCells count="129">
    <mergeCell ref="B175:B199"/>
    <mergeCell ref="C175:C178"/>
    <mergeCell ref="D175:D178"/>
    <mergeCell ref="E175:E178"/>
    <mergeCell ref="F175:F177"/>
    <mergeCell ref="C179:C183"/>
    <mergeCell ref="D179:D183"/>
    <mergeCell ref="E179:E183"/>
    <mergeCell ref="F179:F182"/>
    <mergeCell ref="C184:C189"/>
    <mergeCell ref="C195:C199"/>
    <mergeCell ref="D195:D199"/>
    <mergeCell ref="E195:E199"/>
    <mergeCell ref="F195:F198"/>
    <mergeCell ref="D184:D189"/>
    <mergeCell ref="E184:E189"/>
    <mergeCell ref="F184:F188"/>
    <mergeCell ref="C190:C194"/>
    <mergeCell ref="D190:D194"/>
    <mergeCell ref="E190:E194"/>
    <mergeCell ref="F190:F193"/>
    <mergeCell ref="B155:B174"/>
    <mergeCell ref="C155:C169"/>
    <mergeCell ref="D155:D169"/>
    <mergeCell ref="E155:E169"/>
    <mergeCell ref="F155:F168"/>
    <mergeCell ref="C170:C174"/>
    <mergeCell ref="D170:D174"/>
    <mergeCell ref="E170:E174"/>
    <mergeCell ref="F170:F173"/>
    <mergeCell ref="F107:F117"/>
    <mergeCell ref="C137:C140"/>
    <mergeCell ref="D137:D140"/>
    <mergeCell ref="E137:E140"/>
    <mergeCell ref="F137:F139"/>
    <mergeCell ref="C141:C154"/>
    <mergeCell ref="D141:D154"/>
    <mergeCell ref="E141:E154"/>
    <mergeCell ref="F141:F153"/>
    <mergeCell ref="C129:C133"/>
    <mergeCell ref="D129:D133"/>
    <mergeCell ref="E129:E133"/>
    <mergeCell ref="F129:F132"/>
    <mergeCell ref="C134:C136"/>
    <mergeCell ref="D134:D136"/>
    <mergeCell ref="E134:E136"/>
    <mergeCell ref="F134:F135"/>
    <mergeCell ref="B92:B154"/>
    <mergeCell ref="C92:C95"/>
    <mergeCell ref="D92:D95"/>
    <mergeCell ref="E92:E95"/>
    <mergeCell ref="F92:F94"/>
    <mergeCell ref="C96:C98"/>
    <mergeCell ref="D96:D98"/>
    <mergeCell ref="E96:E98"/>
    <mergeCell ref="F96:F97"/>
    <mergeCell ref="C99:C106"/>
    <mergeCell ref="C119:C123"/>
    <mergeCell ref="D119:D123"/>
    <mergeCell ref="E119:E123"/>
    <mergeCell ref="F119:F122"/>
    <mergeCell ref="C124:C128"/>
    <mergeCell ref="D124:D128"/>
    <mergeCell ref="E124:E128"/>
    <mergeCell ref="F124:F127"/>
    <mergeCell ref="D99:D106"/>
    <mergeCell ref="E99:E106"/>
    <mergeCell ref="F99:F105"/>
    <mergeCell ref="C107:C118"/>
    <mergeCell ref="D107:D118"/>
    <mergeCell ref="E107:E118"/>
    <mergeCell ref="F80:F84"/>
    <mergeCell ref="C86:C91"/>
    <mergeCell ref="D86:D91"/>
    <mergeCell ref="E86:E91"/>
    <mergeCell ref="F86:F90"/>
    <mergeCell ref="C68:C76"/>
    <mergeCell ref="D68:D76"/>
    <mergeCell ref="E68:E76"/>
    <mergeCell ref="F68:F75"/>
    <mergeCell ref="C77:C79"/>
    <mergeCell ref="D77:D79"/>
    <mergeCell ref="E77:E79"/>
    <mergeCell ref="F77:F78"/>
    <mergeCell ref="B38:B91"/>
    <mergeCell ref="C38:C44"/>
    <mergeCell ref="D38:D44"/>
    <mergeCell ref="E38:E44"/>
    <mergeCell ref="F38:F43"/>
    <mergeCell ref="C45:C51"/>
    <mergeCell ref="C59:C64"/>
    <mergeCell ref="D59:D64"/>
    <mergeCell ref="E59:E64"/>
    <mergeCell ref="F59:F63"/>
    <mergeCell ref="C65:C67"/>
    <mergeCell ref="D65:D67"/>
    <mergeCell ref="E65:E67"/>
    <mergeCell ref="F65:F66"/>
    <mergeCell ref="D45:D51"/>
    <mergeCell ref="E45:E51"/>
    <mergeCell ref="F45:F50"/>
    <mergeCell ref="C52:C58"/>
    <mergeCell ref="D52:D58"/>
    <mergeCell ref="E52:E58"/>
    <mergeCell ref="F52:F57"/>
    <mergeCell ref="C80:C85"/>
    <mergeCell ref="D80:D85"/>
    <mergeCell ref="E80:E85"/>
    <mergeCell ref="D21:D28"/>
    <mergeCell ref="E21:E28"/>
    <mergeCell ref="F21:F27"/>
    <mergeCell ref="C29:C34"/>
    <mergeCell ref="D29:D34"/>
    <mergeCell ref="E29:E34"/>
    <mergeCell ref="F29:F33"/>
    <mergeCell ref="B7:B37"/>
    <mergeCell ref="C7:C13"/>
    <mergeCell ref="D7:D13"/>
    <mergeCell ref="E7:E13"/>
    <mergeCell ref="F7:F12"/>
    <mergeCell ref="C14:C20"/>
    <mergeCell ref="D14:D20"/>
    <mergeCell ref="E14:E20"/>
    <mergeCell ref="F14:F19"/>
    <mergeCell ref="C21:C28"/>
    <mergeCell ref="C35:C37"/>
    <mergeCell ref="D35:D37"/>
    <mergeCell ref="E35:E37"/>
    <mergeCell ref="F35:F36"/>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F0C9B-03E5-4431-8280-0DF709980656}">
  <sheetPr codeName="Sheet13">
    <tabColor rgb="FF92D050"/>
  </sheetPr>
  <dimension ref="A1:U152"/>
  <sheetViews>
    <sheetView showGridLines="0" topLeftCell="A87" zoomScale="55" zoomScaleNormal="55" workbookViewId="0">
      <selection activeCell="P88" sqref="P88:P140"/>
    </sheetView>
  </sheetViews>
  <sheetFormatPr defaultColWidth="8.7109375" defaultRowHeight="15" x14ac:dyDescent="0.25"/>
  <cols>
    <col min="1" max="1" width="15.5703125" style="185" customWidth="1"/>
    <col min="2" max="2" width="24.140625" style="32" customWidth="1"/>
    <col min="3" max="3" width="16.28515625" style="32" customWidth="1"/>
    <col min="4" max="4" width="52.7109375" style="32" customWidth="1"/>
    <col min="5" max="5" width="12.42578125" style="32" customWidth="1"/>
    <col min="6" max="6" width="11.5703125" style="32" customWidth="1"/>
    <col min="7" max="7" width="11.5703125" style="100" customWidth="1"/>
    <col min="8" max="8" width="33.42578125" style="168" customWidth="1"/>
    <col min="9" max="9" width="26.42578125" style="348" customWidth="1"/>
    <col min="10" max="10" width="25.42578125" style="109" customWidth="1"/>
    <col min="11" max="11" width="20.5703125" style="95" customWidth="1"/>
    <col min="12" max="12" width="34" style="95" customWidth="1"/>
    <col min="13" max="13" width="24.85546875" style="95" customWidth="1"/>
    <col min="14" max="14" width="18.85546875" style="32" customWidth="1"/>
    <col min="15" max="15" width="23.28515625" style="109" customWidth="1"/>
    <col min="16" max="16" width="22.7109375" style="95" customWidth="1"/>
    <col min="17" max="17" width="34" style="95" customWidth="1"/>
    <col min="18" max="19" width="24.85546875" style="95" customWidth="1"/>
    <col min="20" max="20" width="24.85546875" style="83" customWidth="1"/>
    <col min="21" max="16384" width="8.7109375" style="83"/>
  </cols>
  <sheetData>
    <row r="1" spans="1:21" s="62" customFormat="1" ht="33.75" x14ac:dyDescent="0.25">
      <c r="A1" s="61" t="s">
        <v>0</v>
      </c>
      <c r="B1" s="61">
        <f ca="1">TODAY()</f>
        <v>45148</v>
      </c>
      <c r="C1" s="86"/>
      <c r="D1" s="86"/>
      <c r="E1" s="86"/>
      <c r="F1" s="86"/>
      <c r="G1" s="87"/>
      <c r="H1" s="62" t="s">
        <v>39</v>
      </c>
      <c r="I1" s="384"/>
      <c r="J1" s="89"/>
      <c r="K1" s="90"/>
      <c r="L1" s="90"/>
      <c r="M1" s="90"/>
      <c r="N1" s="86"/>
      <c r="O1" s="90"/>
      <c r="P1" s="90"/>
      <c r="Q1" s="89"/>
      <c r="R1" s="89"/>
      <c r="S1" s="89"/>
    </row>
    <row r="2" spans="1:21" s="84" customFormat="1" x14ac:dyDescent="0.25">
      <c r="A2" s="92"/>
      <c r="G2" s="93"/>
      <c r="I2" s="380"/>
      <c r="J2" s="95"/>
      <c r="K2" s="95"/>
      <c r="L2" s="95"/>
      <c r="M2" s="95"/>
      <c r="O2" s="95"/>
      <c r="P2" s="95"/>
      <c r="Q2" s="95"/>
      <c r="R2" s="95"/>
      <c r="S2" s="95"/>
    </row>
    <row r="3" spans="1:21" s="84" customFormat="1" ht="15.75" thickBot="1" x14ac:dyDescent="0.3">
      <c r="G3" s="93"/>
      <c r="I3" s="380"/>
      <c r="J3" s="369"/>
      <c r="K3" s="369"/>
      <c r="L3" s="369"/>
      <c r="M3" s="95"/>
      <c r="O3" s="95"/>
      <c r="P3" s="95"/>
      <c r="Q3" s="95"/>
      <c r="R3" s="95"/>
      <c r="S3" s="95"/>
    </row>
    <row r="4" spans="1:21" s="84" customFormat="1" ht="19.5" customHeight="1" x14ac:dyDescent="0.25">
      <c r="A4" s="96" t="s">
        <v>40</v>
      </c>
      <c r="B4" s="63"/>
      <c r="C4" s="63" t="s">
        <v>41</v>
      </c>
      <c r="D4" s="63"/>
      <c r="E4" s="63" t="s">
        <v>42</v>
      </c>
      <c r="F4" s="97" t="s">
        <v>43</v>
      </c>
      <c r="G4" s="202"/>
      <c r="H4" s="274"/>
      <c r="I4" s="275"/>
      <c r="J4" s="95"/>
      <c r="K4" s="95"/>
      <c r="L4" s="95"/>
      <c r="M4" s="95"/>
      <c r="N4" s="94"/>
      <c r="O4" s="95"/>
      <c r="P4" s="95"/>
      <c r="Q4" s="95"/>
      <c r="R4" s="95"/>
      <c r="S4" s="95"/>
    </row>
    <row r="5" spans="1:21" s="84" customFormat="1" ht="19.5" customHeight="1" x14ac:dyDescent="0.25">
      <c r="A5" s="98"/>
      <c r="B5" s="99"/>
      <c r="C5" s="64" t="s">
        <v>44</v>
      </c>
      <c r="D5" s="64"/>
      <c r="E5" s="64"/>
      <c r="F5" s="100" t="s">
        <v>45</v>
      </c>
      <c r="G5" s="93"/>
      <c r="I5" s="101"/>
      <c r="J5" s="95"/>
      <c r="K5" s="95"/>
      <c r="L5" s="95"/>
      <c r="M5" s="95"/>
      <c r="N5" s="94"/>
      <c r="O5" s="95"/>
      <c r="P5" s="95"/>
      <c r="Q5" s="95"/>
      <c r="R5" s="95"/>
      <c r="S5" s="95"/>
    </row>
    <row r="6" spans="1:21" s="84" customFormat="1" ht="19.5" customHeight="1" x14ac:dyDescent="0.25">
      <c r="A6" s="98"/>
      <c r="B6" s="102"/>
      <c r="C6" s="64" t="s">
        <v>46</v>
      </c>
      <c r="D6" s="64"/>
      <c r="E6" s="64"/>
      <c r="F6" s="100" t="s">
        <v>47</v>
      </c>
      <c r="G6" s="93"/>
      <c r="I6" s="101"/>
      <c r="J6" s="95"/>
      <c r="K6" s="95"/>
      <c r="L6" s="95"/>
      <c r="M6" s="95"/>
      <c r="N6" s="94"/>
      <c r="O6" s="95"/>
      <c r="P6" s="95"/>
      <c r="Q6" s="95"/>
      <c r="R6" s="95"/>
      <c r="S6" s="95"/>
    </row>
    <row r="7" spans="1:21" s="84" customFormat="1" ht="19.5" customHeight="1" x14ac:dyDescent="0.25">
      <c r="A7" s="98"/>
      <c r="B7" s="103"/>
      <c r="C7" s="64" t="s">
        <v>48</v>
      </c>
      <c r="D7" s="64"/>
      <c r="E7" s="64"/>
      <c r="F7" s="100" t="s">
        <v>49</v>
      </c>
      <c r="G7" s="93"/>
      <c r="I7" s="101"/>
      <c r="J7" s="95"/>
      <c r="K7" s="95"/>
      <c r="L7" s="95"/>
      <c r="M7" s="95"/>
      <c r="N7" s="94"/>
      <c r="O7" s="95"/>
      <c r="P7" s="95"/>
      <c r="Q7" s="95"/>
      <c r="R7" s="95"/>
      <c r="S7" s="95"/>
    </row>
    <row r="8" spans="1:21" s="84" customFormat="1" ht="19.5" customHeight="1" thickBot="1" x14ac:dyDescent="0.3">
      <c r="A8" s="104"/>
      <c r="B8" s="105"/>
      <c r="C8" s="65" t="s">
        <v>50</v>
      </c>
      <c r="D8" s="65"/>
      <c r="E8" s="65"/>
      <c r="F8" s="106" t="s">
        <v>51</v>
      </c>
      <c r="G8" s="107"/>
      <c r="H8" s="23"/>
      <c r="I8" s="108"/>
      <c r="J8" s="95"/>
      <c r="K8" s="95"/>
      <c r="L8" s="95"/>
      <c r="M8" s="95"/>
      <c r="N8" s="94"/>
      <c r="O8" s="95"/>
      <c r="P8" s="95"/>
      <c r="Q8" s="95"/>
      <c r="R8" s="95"/>
      <c r="S8" s="95"/>
    </row>
    <row r="9" spans="1:21" s="84" customFormat="1" ht="15.75" thickBot="1" x14ac:dyDescent="0.3">
      <c r="A9" s="92"/>
      <c r="G9" s="93"/>
      <c r="I9" s="380"/>
      <c r="J9" s="95"/>
      <c r="K9" s="95"/>
      <c r="L9" s="95"/>
      <c r="M9" s="95"/>
      <c r="O9" s="95"/>
      <c r="P9" s="95"/>
      <c r="Q9" s="95"/>
      <c r="R9" s="95"/>
      <c r="S9" s="95"/>
    </row>
    <row r="10" spans="1:21" s="84" customFormat="1" ht="15.75" thickBot="1" x14ac:dyDescent="0.3">
      <c r="A10" s="1031" t="s">
        <v>28</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15.75" thickBot="1" x14ac:dyDescent="0.3">
      <c r="A11" s="381"/>
      <c r="B11" s="66"/>
      <c r="C11" s="66"/>
      <c r="D11" s="66"/>
      <c r="E11" s="66"/>
      <c r="F11" s="66"/>
      <c r="G11" s="203"/>
      <c r="H11" s="67"/>
      <c r="I11" s="1034" t="str">
        <f>_xlfn.CONCAT($A$10," ","-"," ","Sea")</f>
        <v>OUTDOR - Sea</v>
      </c>
      <c r="J11" s="1035"/>
      <c r="K11" s="1035"/>
      <c r="L11" s="1035"/>
      <c r="M11" s="1036"/>
      <c r="N11" s="1034" t="str">
        <f>_xlfn.CONCAT($A$10," ","-"," ","Air")</f>
        <v>OUTDOR - Air</v>
      </c>
      <c r="O11" s="1035"/>
      <c r="P11" s="1035"/>
      <c r="Q11" s="1035"/>
      <c r="R11" s="1036"/>
      <c r="S11" s="374" t="s">
        <v>53</v>
      </c>
      <c r="T11" s="64"/>
    </row>
    <row r="12" spans="1:21" s="84" customFormat="1" ht="15.75" thickBot="1" x14ac:dyDescent="0.3">
      <c r="A12" s="282" t="s">
        <v>54</v>
      </c>
      <c r="B12" s="276" t="s">
        <v>55</v>
      </c>
      <c r="C12" s="277" t="s">
        <v>56</v>
      </c>
      <c r="D12" s="278" t="s">
        <v>57</v>
      </c>
      <c r="E12" s="278" t="s">
        <v>58</v>
      </c>
      <c r="F12" s="278" t="s">
        <v>59</v>
      </c>
      <c r="G12" s="204" t="s">
        <v>60</v>
      </c>
      <c r="H12" s="279" t="s">
        <v>61</v>
      </c>
      <c r="I12" s="382" t="s">
        <v>62</v>
      </c>
      <c r="J12" s="215" t="s">
        <v>63</v>
      </c>
      <c r="K12" s="215" t="s">
        <v>64</v>
      </c>
      <c r="L12" s="215" t="s">
        <v>65</v>
      </c>
      <c r="M12" s="216" t="s">
        <v>66</v>
      </c>
      <c r="N12" s="383" t="s">
        <v>62</v>
      </c>
      <c r="O12" s="215" t="s">
        <v>63</v>
      </c>
      <c r="P12" s="215" t="s">
        <v>64</v>
      </c>
      <c r="Q12" s="215" t="s">
        <v>65</v>
      </c>
      <c r="R12" s="216" t="s">
        <v>66</v>
      </c>
      <c r="S12" s="242" t="s">
        <v>66</v>
      </c>
      <c r="T12" s="280"/>
      <c r="U12" s="281"/>
    </row>
    <row r="13" spans="1:21" x14ac:dyDescent="0.25">
      <c r="A13" s="1026" t="s">
        <v>67</v>
      </c>
      <c r="B13" s="330" t="s">
        <v>68</v>
      </c>
      <c r="C13" s="283" t="s">
        <v>69</v>
      </c>
      <c r="D13" s="283" t="s">
        <v>494</v>
      </c>
      <c r="E13" s="283"/>
      <c r="F13" s="283"/>
      <c r="G13" s="366"/>
      <c r="H13" s="305"/>
      <c r="I13" s="134"/>
      <c r="J13" s="351"/>
      <c r="K13" s="370">
        <v>180</v>
      </c>
      <c r="L13" s="370">
        <f t="shared" ref="L13:L44" si="0">IF(C13="APLL BK",G13,G13*J13)</f>
        <v>0</v>
      </c>
      <c r="M13" s="371">
        <f t="shared" ref="M13:M44" si="1">IFERROR(IF(OR(E13="Sea",E13="Air+Sea"),IF(C13="APLL BK",G13*IF(I13="",1,I13),L13/K13*IF(I13="",1,I13)),0),0)</f>
        <v>0</v>
      </c>
      <c r="N13" s="306"/>
      <c r="O13" s="357"/>
      <c r="P13" s="370">
        <v>10</v>
      </c>
      <c r="Q13" s="245">
        <f t="shared" ref="Q13:Q44" si="2">IF(C13="APLL BK",G13,G13*O13)</f>
        <v>0</v>
      </c>
      <c r="R13" s="371">
        <f t="shared" ref="R13:R44" si="3">IFERROR(IF(OR(E13="Air",E13="Air+Sea"),IF(C13="APLL BK",G13*IF(N13="",1,N13),Q13/P13*IF(N13="",1,N13)),0),0)</f>
        <v>0</v>
      </c>
      <c r="S13" s="375" t="e" cm="1">
        <f t="array" ref="S13">_xlfn.IFS(E13="Air",R13,E13="Sea",M13,E13="Air+Sea",M13+R13)</f>
        <v>#N/A</v>
      </c>
      <c r="T13" s="475"/>
    </row>
    <row r="14" spans="1:21" ht="30" x14ac:dyDescent="0.25">
      <c r="A14" s="1027"/>
      <c r="B14" s="1037" t="s">
        <v>71</v>
      </c>
      <c r="C14" s="111" t="s">
        <v>69</v>
      </c>
      <c r="D14" s="111" t="s">
        <v>72</v>
      </c>
      <c r="E14" s="111" t="s">
        <v>11</v>
      </c>
      <c r="F14" s="111">
        <v>120</v>
      </c>
      <c r="G14" s="206">
        <v>75</v>
      </c>
      <c r="H14" s="124" t="s">
        <v>495</v>
      </c>
      <c r="I14" s="308"/>
      <c r="J14" s="191">
        <v>10</v>
      </c>
      <c r="K14" s="217">
        <v>180</v>
      </c>
      <c r="L14" s="219">
        <f t="shared" si="0"/>
        <v>750</v>
      </c>
      <c r="M14" s="220">
        <f t="shared" si="1"/>
        <v>4.166666666666667</v>
      </c>
      <c r="N14" s="126"/>
      <c r="O14" s="357"/>
      <c r="P14" s="370">
        <v>10</v>
      </c>
      <c r="Q14" s="245">
        <f t="shared" si="2"/>
        <v>0</v>
      </c>
      <c r="R14" s="222">
        <f t="shared" si="3"/>
        <v>0</v>
      </c>
      <c r="S14" s="246" cm="1">
        <f t="array" ref="S14">_xlfn.IFS(E14="Air",R14,E14="Sea",M14,E14="Air+Sea",M14+R14)</f>
        <v>4.166666666666667</v>
      </c>
      <c r="T14" s="475"/>
    </row>
    <row r="15" spans="1:21" ht="30" x14ac:dyDescent="0.25">
      <c r="A15" s="1027"/>
      <c r="B15" s="1038"/>
      <c r="C15" s="111" t="s">
        <v>69</v>
      </c>
      <c r="D15" s="111" t="s">
        <v>73</v>
      </c>
      <c r="E15" s="111" t="s">
        <v>11</v>
      </c>
      <c r="F15" s="111">
        <v>150</v>
      </c>
      <c r="G15" s="206">
        <v>90</v>
      </c>
      <c r="H15" s="124" t="s">
        <v>495</v>
      </c>
      <c r="I15" s="308"/>
      <c r="J15" s="191">
        <v>10</v>
      </c>
      <c r="K15" s="217">
        <v>180</v>
      </c>
      <c r="L15" s="219">
        <f t="shared" si="0"/>
        <v>900</v>
      </c>
      <c r="M15" s="220">
        <f t="shared" si="1"/>
        <v>5</v>
      </c>
      <c r="N15" s="126"/>
      <c r="O15" s="357"/>
      <c r="P15" s="370">
        <v>10</v>
      </c>
      <c r="Q15" s="245">
        <f t="shared" si="2"/>
        <v>0</v>
      </c>
      <c r="R15" s="222">
        <f t="shared" si="3"/>
        <v>0</v>
      </c>
      <c r="S15" s="246" cm="1">
        <f t="array" ref="S15">_xlfn.IFS(E15="Air",R15,E15="Sea",M15,E15="Air+Sea",M15+R15)</f>
        <v>5</v>
      </c>
      <c r="T15" s="475"/>
    </row>
    <row r="16" spans="1:21" ht="45" x14ac:dyDescent="0.25">
      <c r="A16" s="1027"/>
      <c r="B16" s="1038"/>
      <c r="C16" s="111" t="s">
        <v>74</v>
      </c>
      <c r="D16" s="111" t="s">
        <v>75</v>
      </c>
      <c r="E16" s="111" t="s">
        <v>11</v>
      </c>
      <c r="F16" s="111">
        <v>90</v>
      </c>
      <c r="G16" s="206">
        <v>6</v>
      </c>
      <c r="H16" s="124" t="s">
        <v>496</v>
      </c>
      <c r="I16" s="308"/>
      <c r="J16" s="191"/>
      <c r="K16" s="217">
        <v>180</v>
      </c>
      <c r="L16" s="219">
        <f t="shared" si="0"/>
        <v>6</v>
      </c>
      <c r="M16" s="220">
        <f t="shared" si="1"/>
        <v>6</v>
      </c>
      <c r="N16" s="126"/>
      <c r="O16" s="357"/>
      <c r="P16" s="370">
        <v>10</v>
      </c>
      <c r="Q16" s="245">
        <f t="shared" si="2"/>
        <v>6</v>
      </c>
      <c r="R16" s="222">
        <f t="shared" si="3"/>
        <v>0</v>
      </c>
      <c r="S16" s="246" cm="1">
        <f t="array" ref="S16">_xlfn.IFS(E16="Air",R16,E16="Sea",M16,E16="Air+Sea",M16+R16)</f>
        <v>6</v>
      </c>
      <c r="T16" s="475"/>
    </row>
    <row r="17" spans="1:20" ht="30" x14ac:dyDescent="0.25">
      <c r="A17" s="1027"/>
      <c r="B17" s="1038"/>
      <c r="C17" s="111" t="s">
        <v>69</v>
      </c>
      <c r="D17" s="111" t="s">
        <v>76</v>
      </c>
      <c r="E17" s="111" t="s">
        <v>11</v>
      </c>
      <c r="F17" s="111">
        <v>600</v>
      </c>
      <c r="G17" s="206">
        <v>450</v>
      </c>
      <c r="H17" s="124" t="s">
        <v>497</v>
      </c>
      <c r="I17" s="308"/>
      <c r="J17" s="191">
        <v>10</v>
      </c>
      <c r="K17" s="217">
        <v>180</v>
      </c>
      <c r="L17" s="219">
        <f t="shared" si="0"/>
        <v>4500</v>
      </c>
      <c r="M17" s="220">
        <f t="shared" si="1"/>
        <v>25</v>
      </c>
      <c r="N17" s="126"/>
      <c r="O17" s="357"/>
      <c r="P17" s="370">
        <v>10</v>
      </c>
      <c r="Q17" s="245">
        <f t="shared" si="2"/>
        <v>0</v>
      </c>
      <c r="R17" s="222">
        <f t="shared" si="3"/>
        <v>0</v>
      </c>
      <c r="S17" s="246" cm="1">
        <f t="array" ref="S17">_xlfn.IFS(E17="Air",R17,E17="Sea",M17,E17="Air+Sea",M17+R17)</f>
        <v>25</v>
      </c>
      <c r="T17" s="475"/>
    </row>
    <row r="18" spans="1:20" ht="30" x14ac:dyDescent="0.25">
      <c r="A18" s="1027"/>
      <c r="B18" s="1039"/>
      <c r="C18" s="111" t="s">
        <v>69</v>
      </c>
      <c r="D18" s="111" t="s">
        <v>77</v>
      </c>
      <c r="E18" s="111" t="s">
        <v>11</v>
      </c>
      <c r="F18" s="111">
        <v>540</v>
      </c>
      <c r="G18" s="206">
        <v>300</v>
      </c>
      <c r="H18" s="124" t="s">
        <v>498</v>
      </c>
      <c r="I18" s="308"/>
      <c r="J18" s="191">
        <v>10</v>
      </c>
      <c r="K18" s="217">
        <v>180</v>
      </c>
      <c r="L18" s="219">
        <f t="shared" si="0"/>
        <v>3000</v>
      </c>
      <c r="M18" s="220">
        <f t="shared" si="1"/>
        <v>16.666666666666668</v>
      </c>
      <c r="N18" s="126"/>
      <c r="O18" s="357"/>
      <c r="P18" s="370">
        <v>10</v>
      </c>
      <c r="Q18" s="245">
        <f t="shared" si="2"/>
        <v>0</v>
      </c>
      <c r="R18" s="222">
        <f t="shared" si="3"/>
        <v>0</v>
      </c>
      <c r="S18" s="246" cm="1">
        <f t="array" ref="S18">_xlfn.IFS(E18="Air",R18,E18="Sea",M18,E18="Air+Sea",M18+R18)</f>
        <v>16.666666666666668</v>
      </c>
      <c r="T18" s="475"/>
    </row>
    <row r="19" spans="1:20" x14ac:dyDescent="0.25">
      <c r="A19" s="1027"/>
      <c r="B19" s="1037" t="s">
        <v>78</v>
      </c>
      <c r="C19" s="111" t="s">
        <v>69</v>
      </c>
      <c r="D19" s="128" t="s">
        <v>79</v>
      </c>
      <c r="E19" s="111" t="s">
        <v>499</v>
      </c>
      <c r="F19" s="111"/>
      <c r="G19" s="206">
        <v>810</v>
      </c>
      <c r="H19" s="124"/>
      <c r="I19" s="308"/>
      <c r="J19" s="191">
        <v>10</v>
      </c>
      <c r="K19" s="217">
        <v>180</v>
      </c>
      <c r="L19" s="219">
        <f t="shared" si="0"/>
        <v>8100</v>
      </c>
      <c r="M19" s="220">
        <f t="shared" si="1"/>
        <v>45</v>
      </c>
      <c r="N19" s="125"/>
      <c r="O19" s="364"/>
      <c r="P19" s="217">
        <v>10</v>
      </c>
      <c r="Q19" s="243">
        <f t="shared" si="2"/>
        <v>0</v>
      </c>
      <c r="R19" s="220">
        <f t="shared" si="3"/>
        <v>0</v>
      </c>
      <c r="S19" s="246" cm="1">
        <f t="array" ref="S19">_xlfn.IFS(E19="Air",R19,E19="Sea",M19,E19="Air+Sea",M19+R19)</f>
        <v>45</v>
      </c>
      <c r="T19" s="475"/>
    </row>
    <row r="20" spans="1:20" x14ac:dyDescent="0.25">
      <c r="A20" s="1027"/>
      <c r="B20" s="1039"/>
      <c r="C20" s="112" t="s">
        <v>74</v>
      </c>
      <c r="D20" s="112" t="s">
        <v>79</v>
      </c>
      <c r="E20" s="112" t="s">
        <v>10</v>
      </c>
      <c r="F20" s="112"/>
      <c r="G20" s="367">
        <v>105</v>
      </c>
      <c r="H20" s="129"/>
      <c r="I20" s="134"/>
      <c r="J20" s="190"/>
      <c r="K20" s="370">
        <v>180</v>
      </c>
      <c r="L20" s="221">
        <f t="shared" si="0"/>
        <v>105</v>
      </c>
      <c r="M20" s="222">
        <f t="shared" si="1"/>
        <v>0</v>
      </c>
      <c r="N20" s="130"/>
      <c r="O20" s="358"/>
      <c r="P20" s="385">
        <v>10</v>
      </c>
      <c r="Q20" s="247">
        <f t="shared" si="2"/>
        <v>105</v>
      </c>
      <c r="R20" s="248">
        <f t="shared" si="3"/>
        <v>105</v>
      </c>
      <c r="S20" s="249" cm="1">
        <f t="array" ref="S20">_xlfn.IFS(E20="Air",R20,E20="Sea",M20,E20="Air+Sea",M20+R20)</f>
        <v>105</v>
      </c>
      <c r="T20" s="475"/>
    </row>
    <row r="21" spans="1:20" ht="180" customHeight="1" x14ac:dyDescent="0.25">
      <c r="A21" s="1027"/>
      <c r="B21" s="130"/>
      <c r="C21" s="112" t="s">
        <v>142</v>
      </c>
      <c r="D21" s="112" t="s">
        <v>500</v>
      </c>
      <c r="E21" s="112" t="s">
        <v>10</v>
      </c>
      <c r="F21" s="112">
        <v>540</v>
      </c>
      <c r="G21" s="367">
        <v>500</v>
      </c>
      <c r="H21" s="131" t="s">
        <v>501</v>
      </c>
      <c r="I21" s="134"/>
      <c r="J21" s="190"/>
      <c r="K21" s="370">
        <v>180</v>
      </c>
      <c r="L21" s="221">
        <f t="shared" si="0"/>
        <v>0</v>
      </c>
      <c r="M21" s="222">
        <f t="shared" si="1"/>
        <v>0</v>
      </c>
      <c r="N21" s="130"/>
      <c r="O21" s="358">
        <f>P21</f>
        <v>10</v>
      </c>
      <c r="P21" s="385">
        <v>10</v>
      </c>
      <c r="Q21" s="247">
        <f t="shared" si="2"/>
        <v>5000</v>
      </c>
      <c r="R21" s="248">
        <f t="shared" si="3"/>
        <v>500</v>
      </c>
      <c r="S21" s="249" cm="1">
        <f t="array" ref="S21">_xlfn.IFS(E21="Air",R21,E21="Sea",M21,E21="Air+Sea",M21+R21)</f>
        <v>500</v>
      </c>
      <c r="T21" s="475"/>
    </row>
    <row r="22" spans="1:20" x14ac:dyDescent="0.25">
      <c r="A22" s="1027"/>
      <c r="B22" s="125" t="s">
        <v>80</v>
      </c>
      <c r="C22" s="111" t="s">
        <v>81</v>
      </c>
      <c r="D22" s="128" t="s">
        <v>82</v>
      </c>
      <c r="E22" s="111" t="s">
        <v>11</v>
      </c>
      <c r="F22" s="111"/>
      <c r="G22" s="206">
        <v>450</v>
      </c>
      <c r="H22" s="124"/>
      <c r="I22" s="308"/>
      <c r="J22" s="191">
        <v>20</v>
      </c>
      <c r="K22" s="217">
        <v>180</v>
      </c>
      <c r="L22" s="219">
        <f t="shared" si="0"/>
        <v>9000</v>
      </c>
      <c r="M22" s="220">
        <f t="shared" si="1"/>
        <v>50</v>
      </c>
      <c r="N22" s="126"/>
      <c r="O22" s="357"/>
      <c r="P22" s="370">
        <v>10</v>
      </c>
      <c r="Q22" s="245">
        <f t="shared" si="2"/>
        <v>0</v>
      </c>
      <c r="R22" s="222">
        <f t="shared" si="3"/>
        <v>0</v>
      </c>
      <c r="S22" s="246" cm="1">
        <f t="array" ref="S22">_xlfn.IFS(E22="Air",R22,E22="Sea",M22,E22="Air+Sea",M22+R22)</f>
        <v>50</v>
      </c>
      <c r="T22" s="475"/>
    </row>
    <row r="23" spans="1:20" x14ac:dyDescent="0.25">
      <c r="A23" s="1027"/>
      <c r="B23" s="1037" t="s">
        <v>83</v>
      </c>
      <c r="C23" s="111" t="s">
        <v>84</v>
      </c>
      <c r="D23" s="111" t="s">
        <v>85</v>
      </c>
      <c r="E23" s="111" t="s">
        <v>11</v>
      </c>
      <c r="F23" s="111">
        <v>120</v>
      </c>
      <c r="G23" s="206">
        <v>50</v>
      </c>
      <c r="H23" s="124"/>
      <c r="I23" s="308">
        <v>0.05</v>
      </c>
      <c r="J23" s="191">
        <f>I23*K23</f>
        <v>9</v>
      </c>
      <c r="K23" s="217">
        <v>180</v>
      </c>
      <c r="L23" s="219">
        <f t="shared" si="0"/>
        <v>450</v>
      </c>
      <c r="M23" s="220">
        <f t="shared" si="1"/>
        <v>0.125</v>
      </c>
      <c r="N23" s="133"/>
      <c r="O23" s="357"/>
      <c r="P23" s="370">
        <v>10</v>
      </c>
      <c r="Q23" s="245">
        <f t="shared" si="2"/>
        <v>0</v>
      </c>
      <c r="R23" s="222">
        <f t="shared" si="3"/>
        <v>0</v>
      </c>
      <c r="S23" s="246" cm="1">
        <f t="array" ref="S23">_xlfn.IFS(E23="Air",R23,E23="Sea",M23,E23="Air+Sea",M23+R23)</f>
        <v>0.125</v>
      </c>
      <c r="T23" s="475"/>
    </row>
    <row r="24" spans="1:20" x14ac:dyDescent="0.25">
      <c r="A24" s="1027"/>
      <c r="B24" s="1039"/>
      <c r="C24" s="111" t="s">
        <v>84</v>
      </c>
      <c r="D24" s="128" t="s">
        <v>86</v>
      </c>
      <c r="E24" s="111" t="s">
        <v>11</v>
      </c>
      <c r="F24" s="111"/>
      <c r="G24" s="206">
        <v>600</v>
      </c>
      <c r="H24" s="124"/>
      <c r="I24" s="308">
        <v>0.05</v>
      </c>
      <c r="J24" s="191">
        <f>I24*K24</f>
        <v>9</v>
      </c>
      <c r="K24" s="217">
        <v>180</v>
      </c>
      <c r="L24" s="219">
        <f t="shared" si="0"/>
        <v>5400</v>
      </c>
      <c r="M24" s="220">
        <f t="shared" si="1"/>
        <v>1.5</v>
      </c>
      <c r="N24" s="133"/>
      <c r="O24" s="357"/>
      <c r="P24" s="370">
        <v>10</v>
      </c>
      <c r="Q24" s="245">
        <f t="shared" si="2"/>
        <v>0</v>
      </c>
      <c r="R24" s="222">
        <f t="shared" si="3"/>
        <v>0</v>
      </c>
      <c r="S24" s="246" cm="1">
        <f t="array" ref="S24">_xlfn.IFS(E24="Air",R24,E24="Sea",M24,E24="Air+Sea",M24+R24)</f>
        <v>1.5</v>
      </c>
      <c r="T24" s="475"/>
    </row>
    <row r="25" spans="1:20" x14ac:dyDescent="0.25">
      <c r="A25" s="1027"/>
      <c r="B25" s="1037" t="s">
        <v>87</v>
      </c>
      <c r="C25" s="111" t="s">
        <v>74</v>
      </c>
      <c r="D25" s="111" t="s">
        <v>88</v>
      </c>
      <c r="E25" s="111" t="s">
        <v>11</v>
      </c>
      <c r="F25" s="111">
        <v>45</v>
      </c>
      <c r="G25" s="206">
        <v>45</v>
      </c>
      <c r="H25" s="157"/>
      <c r="I25" s="308"/>
      <c r="J25" s="191">
        <v>10</v>
      </c>
      <c r="K25" s="217">
        <v>180</v>
      </c>
      <c r="L25" s="219">
        <f t="shared" si="0"/>
        <v>45</v>
      </c>
      <c r="M25" s="220">
        <f t="shared" si="1"/>
        <v>45</v>
      </c>
      <c r="N25" s="158"/>
      <c r="O25" s="357"/>
      <c r="P25" s="370">
        <v>10</v>
      </c>
      <c r="Q25" s="245">
        <f t="shared" si="2"/>
        <v>45</v>
      </c>
      <c r="R25" s="222">
        <f t="shared" si="3"/>
        <v>0</v>
      </c>
      <c r="S25" s="246" cm="1">
        <f t="array" ref="S25">_xlfn.IFS(E25="Air",R25,E25="Sea",M25,E25="Air+Sea",M25+R25)</f>
        <v>45</v>
      </c>
      <c r="T25" s="475"/>
    </row>
    <row r="26" spans="1:20" x14ac:dyDescent="0.25">
      <c r="A26" s="1027"/>
      <c r="B26" s="1039"/>
      <c r="C26" s="111" t="s">
        <v>74</v>
      </c>
      <c r="D26" s="128" t="s">
        <v>89</v>
      </c>
      <c r="E26" s="111" t="s">
        <v>11</v>
      </c>
      <c r="F26" s="111"/>
      <c r="G26" s="206">
        <v>75</v>
      </c>
      <c r="H26" s="157"/>
      <c r="I26" s="308">
        <v>0.04</v>
      </c>
      <c r="J26" s="191">
        <f>I26*K26</f>
        <v>7.2</v>
      </c>
      <c r="K26" s="217">
        <v>180</v>
      </c>
      <c r="L26" s="219">
        <f t="shared" si="0"/>
        <v>75</v>
      </c>
      <c r="M26" s="220">
        <f t="shared" si="1"/>
        <v>3</v>
      </c>
      <c r="N26" s="158"/>
      <c r="O26" s="357"/>
      <c r="P26" s="370">
        <v>10</v>
      </c>
      <c r="Q26" s="245">
        <f t="shared" si="2"/>
        <v>75</v>
      </c>
      <c r="R26" s="222">
        <f t="shared" si="3"/>
        <v>0</v>
      </c>
      <c r="S26" s="246" cm="1">
        <f t="array" ref="S26">_xlfn.IFS(E26="Air",R26,E26="Sea",M26,E26="Air+Sea",M26+R26)</f>
        <v>3</v>
      </c>
      <c r="T26" s="475"/>
    </row>
    <row r="27" spans="1:20" ht="15.75" thickBot="1" x14ac:dyDescent="0.3">
      <c r="A27" s="1028"/>
      <c r="B27" s="126" t="s">
        <v>90</v>
      </c>
      <c r="C27" s="159"/>
      <c r="D27" s="159"/>
      <c r="E27" s="159"/>
      <c r="F27" s="159"/>
      <c r="G27" s="207"/>
      <c r="H27" s="160"/>
      <c r="I27" s="134"/>
      <c r="J27" s="349"/>
      <c r="K27" s="370">
        <v>180</v>
      </c>
      <c r="L27" s="221">
        <f t="shared" si="0"/>
        <v>0</v>
      </c>
      <c r="M27" s="223">
        <f t="shared" si="1"/>
        <v>0</v>
      </c>
      <c r="N27" s="126"/>
      <c r="O27" s="349"/>
      <c r="P27" s="370">
        <v>10</v>
      </c>
      <c r="Q27" s="245">
        <f t="shared" si="2"/>
        <v>0</v>
      </c>
      <c r="R27" s="250">
        <f t="shared" si="3"/>
        <v>0</v>
      </c>
      <c r="S27" s="251" t="e" cm="1">
        <f t="array" ref="S27">_xlfn.IFS(E27="Air",R27,E27="Sea",M27,E27="Air+Sea",M27+R27)</f>
        <v>#N/A</v>
      </c>
      <c r="T27" s="475"/>
    </row>
    <row r="28" spans="1:20" x14ac:dyDescent="0.25">
      <c r="A28" s="1026" t="s">
        <v>91</v>
      </c>
      <c r="B28" s="125" t="s">
        <v>92</v>
      </c>
      <c r="C28" s="111" t="s">
        <v>69</v>
      </c>
      <c r="D28" s="128" t="s">
        <v>93</v>
      </c>
      <c r="E28" s="111" t="s">
        <v>11</v>
      </c>
      <c r="F28" s="111"/>
      <c r="G28" s="206">
        <v>440</v>
      </c>
      <c r="H28" s="124" t="s">
        <v>502</v>
      </c>
      <c r="I28" s="308"/>
      <c r="J28" s="191">
        <v>10</v>
      </c>
      <c r="K28" s="217">
        <v>180</v>
      </c>
      <c r="L28" s="219">
        <f t="shared" si="0"/>
        <v>4400</v>
      </c>
      <c r="M28" s="220">
        <f t="shared" si="1"/>
        <v>24.444444444444443</v>
      </c>
      <c r="N28" s="134"/>
      <c r="O28" s="357"/>
      <c r="P28" s="370">
        <v>10</v>
      </c>
      <c r="Q28" s="245">
        <f t="shared" si="2"/>
        <v>0</v>
      </c>
      <c r="R28" s="222">
        <f t="shared" si="3"/>
        <v>0</v>
      </c>
      <c r="S28" s="246" cm="1">
        <f t="array" ref="S28">_xlfn.IFS(E28="Air",R28,E28="Sea",M28,E28="Air+Sea",M28+R28)</f>
        <v>24.444444444444443</v>
      </c>
      <c r="T28" s="475"/>
    </row>
    <row r="29" spans="1:20" x14ac:dyDescent="0.25">
      <c r="A29" s="1027"/>
      <c r="B29" s="135" t="s">
        <v>94</v>
      </c>
      <c r="C29" s="113" t="s">
        <v>69</v>
      </c>
      <c r="D29" s="136" t="s">
        <v>95</v>
      </c>
      <c r="E29" s="111" t="s">
        <v>11</v>
      </c>
      <c r="F29" s="113"/>
      <c r="G29" s="208">
        <v>560</v>
      </c>
      <c r="H29" s="124"/>
      <c r="I29" s="309"/>
      <c r="J29" s="191">
        <v>22</v>
      </c>
      <c r="K29" s="217">
        <v>180</v>
      </c>
      <c r="L29" s="219">
        <f t="shared" si="0"/>
        <v>12320</v>
      </c>
      <c r="M29" s="220">
        <f t="shared" si="1"/>
        <v>68.444444444444443</v>
      </c>
      <c r="N29" s="137"/>
      <c r="O29" s="357"/>
      <c r="P29" s="370">
        <v>10</v>
      </c>
      <c r="Q29" s="245">
        <f t="shared" si="2"/>
        <v>0</v>
      </c>
      <c r="R29" s="222">
        <f t="shared" si="3"/>
        <v>0</v>
      </c>
      <c r="S29" s="246" cm="1">
        <f t="array" ref="S29">_xlfn.IFS(E29="Air",R29,E29="Sea",M29,E29="Air+Sea",M29+R29)</f>
        <v>68.444444444444443</v>
      </c>
      <c r="T29" s="475"/>
    </row>
    <row r="30" spans="1:20" x14ac:dyDescent="0.25">
      <c r="A30" s="1027"/>
      <c r="B30" s="126" t="s">
        <v>96</v>
      </c>
      <c r="C30" s="159" t="s">
        <v>97</v>
      </c>
      <c r="D30" s="159" t="s">
        <v>98</v>
      </c>
      <c r="E30" s="159"/>
      <c r="F30" s="159"/>
      <c r="G30" s="207"/>
      <c r="H30" s="160"/>
      <c r="I30" s="134"/>
      <c r="J30" s="190"/>
      <c r="K30" s="370">
        <v>180</v>
      </c>
      <c r="L30" s="221">
        <f t="shared" si="0"/>
        <v>0</v>
      </c>
      <c r="M30" s="223">
        <f t="shared" si="1"/>
        <v>0</v>
      </c>
      <c r="N30" s="126"/>
      <c r="O30" s="357"/>
      <c r="P30" s="370">
        <v>10</v>
      </c>
      <c r="Q30" s="245">
        <f t="shared" si="2"/>
        <v>0</v>
      </c>
      <c r="R30" s="250">
        <f t="shared" si="3"/>
        <v>0</v>
      </c>
      <c r="S30" s="251" t="e" cm="1">
        <f t="array" ref="S30">_xlfn.IFS(E30="Air",R30,E30="Sea",M30,E30="Air+Sea",M30+R30)</f>
        <v>#N/A</v>
      </c>
      <c r="T30" s="475"/>
    </row>
    <row r="31" spans="1:20" x14ac:dyDescent="0.25">
      <c r="A31" s="1027"/>
      <c r="B31" s="135" t="s">
        <v>99</v>
      </c>
      <c r="C31" s="113" t="s">
        <v>100</v>
      </c>
      <c r="D31" s="136" t="s">
        <v>101</v>
      </c>
      <c r="E31" s="113" t="s">
        <v>11</v>
      </c>
      <c r="F31" s="113"/>
      <c r="G31" s="208">
        <v>195</v>
      </c>
      <c r="H31" s="124"/>
      <c r="I31" s="309"/>
      <c r="J31" s="191">
        <v>69</v>
      </c>
      <c r="K31" s="217">
        <v>180</v>
      </c>
      <c r="L31" s="219">
        <f t="shared" si="0"/>
        <v>13455</v>
      </c>
      <c r="M31" s="220">
        <f t="shared" si="1"/>
        <v>74.75</v>
      </c>
      <c r="N31" s="138"/>
      <c r="O31" s="357"/>
      <c r="P31" s="370">
        <v>10</v>
      </c>
      <c r="Q31" s="245">
        <f t="shared" si="2"/>
        <v>0</v>
      </c>
      <c r="R31" s="222">
        <f t="shared" si="3"/>
        <v>0</v>
      </c>
      <c r="S31" s="246" cm="1">
        <f t="array" ref="S31">_xlfn.IFS(E31="Air",R31,E31="Sea",M31,E31="Air+Sea",M31+R31)</f>
        <v>74.75</v>
      </c>
      <c r="T31" s="475"/>
    </row>
    <row r="32" spans="1:20" x14ac:dyDescent="0.25">
      <c r="A32" s="1027"/>
      <c r="B32" s="135" t="s">
        <v>102</v>
      </c>
      <c r="C32" s="113" t="s">
        <v>103</v>
      </c>
      <c r="D32" s="136" t="s">
        <v>104</v>
      </c>
      <c r="E32" s="114" t="s">
        <v>499</v>
      </c>
      <c r="F32" s="113"/>
      <c r="G32" s="208">
        <v>70</v>
      </c>
      <c r="H32" s="124"/>
      <c r="I32" s="309"/>
      <c r="J32" s="191">
        <v>38</v>
      </c>
      <c r="K32" s="217">
        <v>180</v>
      </c>
      <c r="L32" s="219">
        <f t="shared" si="0"/>
        <v>2660</v>
      </c>
      <c r="M32" s="220">
        <f t="shared" si="1"/>
        <v>14.777777777777779</v>
      </c>
      <c r="N32" s="135"/>
      <c r="O32" s="364">
        <f>P32</f>
        <v>10</v>
      </c>
      <c r="P32" s="217">
        <v>10</v>
      </c>
      <c r="Q32" s="243">
        <f t="shared" si="2"/>
        <v>700</v>
      </c>
      <c r="R32" s="220">
        <f t="shared" si="3"/>
        <v>70</v>
      </c>
      <c r="S32" s="246" cm="1">
        <f t="array" ref="S32">_xlfn.IFS(E32="Air",R32,E32="Sea",M32,E32="Air+Sea",M32+R32)</f>
        <v>84.777777777777771</v>
      </c>
      <c r="T32" s="475"/>
    </row>
    <row r="33" spans="1:20" x14ac:dyDescent="0.25">
      <c r="A33" s="1027"/>
      <c r="B33" s="139"/>
      <c r="C33" s="112" t="s">
        <v>123</v>
      </c>
      <c r="D33" s="112" t="s">
        <v>503</v>
      </c>
      <c r="E33" s="112" t="s">
        <v>10</v>
      </c>
      <c r="F33" s="114">
        <v>120</v>
      </c>
      <c r="G33" s="368">
        <v>75</v>
      </c>
      <c r="H33" s="140"/>
      <c r="I33" s="137"/>
      <c r="J33" s="190"/>
      <c r="K33" s="370">
        <v>180</v>
      </c>
      <c r="L33" s="221">
        <f t="shared" si="0"/>
        <v>0</v>
      </c>
      <c r="M33" s="222">
        <f t="shared" si="1"/>
        <v>0</v>
      </c>
      <c r="N33" s="141"/>
      <c r="O33" s="358">
        <f>P33</f>
        <v>10</v>
      </c>
      <c r="P33" s="385">
        <v>10</v>
      </c>
      <c r="Q33" s="247">
        <f t="shared" si="2"/>
        <v>750</v>
      </c>
      <c r="R33" s="248">
        <f t="shared" si="3"/>
        <v>75</v>
      </c>
      <c r="S33" s="249" cm="1">
        <f t="array" ref="S33">_xlfn.IFS(E33="Air",R33,E33="Sea",M33,E33="Air+Sea",M33+R33)</f>
        <v>75</v>
      </c>
      <c r="T33" s="475"/>
    </row>
    <row r="34" spans="1:20" x14ac:dyDescent="0.25">
      <c r="A34" s="1027"/>
      <c r="B34" s="1029" t="s">
        <v>105</v>
      </c>
      <c r="C34" s="113" t="s">
        <v>74</v>
      </c>
      <c r="D34" s="111" t="s">
        <v>106</v>
      </c>
      <c r="E34" s="113" t="s">
        <v>11</v>
      </c>
      <c r="F34" s="113">
        <v>30</v>
      </c>
      <c r="G34" s="208">
        <v>20</v>
      </c>
      <c r="H34" s="124"/>
      <c r="I34" s="309">
        <v>0.2</v>
      </c>
      <c r="J34" s="191"/>
      <c r="K34" s="217">
        <v>180</v>
      </c>
      <c r="L34" s="219">
        <f t="shared" si="0"/>
        <v>20</v>
      </c>
      <c r="M34" s="220">
        <f t="shared" si="1"/>
        <v>4</v>
      </c>
      <c r="N34" s="144"/>
      <c r="O34" s="357"/>
      <c r="P34" s="370">
        <v>10</v>
      </c>
      <c r="Q34" s="245">
        <f t="shared" si="2"/>
        <v>20</v>
      </c>
      <c r="R34" s="222">
        <f t="shared" si="3"/>
        <v>0</v>
      </c>
      <c r="S34" s="246" cm="1">
        <f t="array" ref="S34">_xlfn.IFS(E34="Air",R34,E34="Sea",M34,E34="Air+Sea",M34+R34)</f>
        <v>4</v>
      </c>
      <c r="T34" s="475"/>
    </row>
    <row r="35" spans="1:20" x14ac:dyDescent="0.25">
      <c r="A35" s="1027"/>
      <c r="B35" s="1030"/>
      <c r="C35" s="113" t="s">
        <v>74</v>
      </c>
      <c r="D35" s="136" t="s">
        <v>107</v>
      </c>
      <c r="E35" s="114" t="s">
        <v>499</v>
      </c>
      <c r="F35" s="113"/>
      <c r="G35" s="208">
        <v>40</v>
      </c>
      <c r="H35" s="124"/>
      <c r="I35" s="309">
        <v>0.2</v>
      </c>
      <c r="J35" s="191">
        <f>I35*K35</f>
        <v>36</v>
      </c>
      <c r="K35" s="217">
        <v>180</v>
      </c>
      <c r="L35" s="219">
        <f t="shared" si="0"/>
        <v>40</v>
      </c>
      <c r="M35" s="220">
        <f t="shared" si="1"/>
        <v>8</v>
      </c>
      <c r="N35" s="143">
        <v>0.7</v>
      </c>
      <c r="O35" s="364"/>
      <c r="P35" s="217">
        <v>10</v>
      </c>
      <c r="Q35" s="243">
        <f t="shared" si="2"/>
        <v>40</v>
      </c>
      <c r="R35" s="220">
        <f t="shared" si="3"/>
        <v>28</v>
      </c>
      <c r="S35" s="246" cm="1">
        <f t="array" ref="S35">_xlfn.IFS(E35="Air",R35,E35="Sea",M35,E35="Air+Sea",M35+R35)</f>
        <v>36</v>
      </c>
      <c r="T35" s="475"/>
    </row>
    <row r="36" spans="1:20" x14ac:dyDescent="0.25">
      <c r="A36" s="1027"/>
      <c r="B36" s="135" t="s">
        <v>108</v>
      </c>
      <c r="C36" s="113" t="s">
        <v>103</v>
      </c>
      <c r="D36" s="136" t="s">
        <v>109</v>
      </c>
      <c r="E36" s="114" t="s">
        <v>499</v>
      </c>
      <c r="F36" s="113"/>
      <c r="G36" s="208">
        <v>175</v>
      </c>
      <c r="H36" s="124"/>
      <c r="I36" s="309"/>
      <c r="J36" s="191">
        <v>38</v>
      </c>
      <c r="K36" s="217">
        <v>180</v>
      </c>
      <c r="L36" s="219">
        <f t="shared" si="0"/>
        <v>6650</v>
      </c>
      <c r="M36" s="220">
        <f t="shared" si="1"/>
        <v>36.944444444444443</v>
      </c>
      <c r="N36" s="135"/>
      <c r="O36" s="364"/>
      <c r="P36" s="217">
        <v>10</v>
      </c>
      <c r="Q36" s="243">
        <f t="shared" si="2"/>
        <v>0</v>
      </c>
      <c r="R36" s="220">
        <f t="shared" si="3"/>
        <v>0</v>
      </c>
      <c r="S36" s="246" cm="1">
        <f t="array" ref="S36">_xlfn.IFS(E36="Air",R36,E36="Sea",M36,E36="Air+Sea",M36+R36)</f>
        <v>36.944444444444443</v>
      </c>
      <c r="T36" s="475"/>
    </row>
    <row r="37" spans="1:20" x14ac:dyDescent="0.25">
      <c r="A37" s="1027"/>
      <c r="B37" s="126" t="s">
        <v>110</v>
      </c>
      <c r="C37" s="159" t="s">
        <v>111</v>
      </c>
      <c r="D37" s="159" t="s">
        <v>98</v>
      </c>
      <c r="E37" s="159"/>
      <c r="F37" s="159"/>
      <c r="G37" s="207"/>
      <c r="H37" s="160"/>
      <c r="I37" s="134"/>
      <c r="J37" s="190">
        <v>40</v>
      </c>
      <c r="K37" s="370">
        <v>180</v>
      </c>
      <c r="L37" s="221">
        <f t="shared" si="0"/>
        <v>0</v>
      </c>
      <c r="M37" s="223">
        <f t="shared" si="1"/>
        <v>0</v>
      </c>
      <c r="N37" s="126"/>
      <c r="O37" s="357"/>
      <c r="P37" s="370">
        <v>10</v>
      </c>
      <c r="Q37" s="245">
        <f t="shared" si="2"/>
        <v>0</v>
      </c>
      <c r="R37" s="250">
        <f t="shared" si="3"/>
        <v>0</v>
      </c>
      <c r="S37" s="251" t="e" cm="1">
        <f t="array" ref="S37">_xlfn.IFS(E37="Air",R37,E37="Sea",M37,E37="Air+Sea",M37+R37)</f>
        <v>#N/A</v>
      </c>
      <c r="T37" s="475"/>
    </row>
    <row r="38" spans="1:20" x14ac:dyDescent="0.25">
      <c r="A38" s="1027"/>
      <c r="B38" s="1029" t="s">
        <v>112</v>
      </c>
      <c r="C38" s="113" t="s">
        <v>100</v>
      </c>
      <c r="D38" s="113" t="s">
        <v>113</v>
      </c>
      <c r="E38" s="113" t="s">
        <v>11</v>
      </c>
      <c r="F38" s="113">
        <v>20</v>
      </c>
      <c r="G38" s="208">
        <v>30</v>
      </c>
      <c r="H38" s="124"/>
      <c r="I38" s="309"/>
      <c r="J38" s="191">
        <v>36</v>
      </c>
      <c r="K38" s="217">
        <v>180</v>
      </c>
      <c r="L38" s="219">
        <f t="shared" si="0"/>
        <v>1080</v>
      </c>
      <c r="M38" s="220">
        <f t="shared" si="1"/>
        <v>6</v>
      </c>
      <c r="N38" s="144"/>
      <c r="O38" s="357"/>
      <c r="P38" s="370">
        <v>10</v>
      </c>
      <c r="Q38" s="245">
        <f t="shared" si="2"/>
        <v>0</v>
      </c>
      <c r="R38" s="222">
        <f t="shared" si="3"/>
        <v>0</v>
      </c>
      <c r="S38" s="246" cm="1">
        <f t="array" ref="S38">_xlfn.IFS(E38="Air",R38,E38="Sea",M38,E38="Air+Sea",M38+R38)</f>
        <v>6</v>
      </c>
      <c r="T38" s="475"/>
    </row>
    <row r="39" spans="1:20" x14ac:dyDescent="0.25">
      <c r="A39" s="1027"/>
      <c r="B39" s="1030"/>
      <c r="C39" s="113" t="s">
        <v>100</v>
      </c>
      <c r="D39" s="136" t="s">
        <v>114</v>
      </c>
      <c r="E39" s="113" t="s">
        <v>11</v>
      </c>
      <c r="F39" s="113"/>
      <c r="G39" s="208">
        <v>100</v>
      </c>
      <c r="H39" s="124"/>
      <c r="I39" s="309"/>
      <c r="J39" s="191">
        <v>36</v>
      </c>
      <c r="K39" s="217">
        <v>180</v>
      </c>
      <c r="L39" s="219">
        <f t="shared" si="0"/>
        <v>3600</v>
      </c>
      <c r="M39" s="220">
        <f t="shared" si="1"/>
        <v>20</v>
      </c>
      <c r="N39" s="144"/>
      <c r="O39" s="357"/>
      <c r="P39" s="370">
        <v>10</v>
      </c>
      <c r="Q39" s="245">
        <f t="shared" si="2"/>
        <v>0</v>
      </c>
      <c r="R39" s="222">
        <f t="shared" si="3"/>
        <v>0</v>
      </c>
      <c r="S39" s="246" cm="1">
        <f t="array" ref="S39">_xlfn.IFS(E39="Air",R39,E39="Sea",M39,E39="Air+Sea",M39+R39)</f>
        <v>20</v>
      </c>
      <c r="T39" s="475"/>
    </row>
    <row r="40" spans="1:20" x14ac:dyDescent="0.25">
      <c r="A40" s="1027"/>
      <c r="B40" s="1029" t="s">
        <v>115</v>
      </c>
      <c r="C40" s="113" t="s">
        <v>116</v>
      </c>
      <c r="D40" s="111" t="s">
        <v>113</v>
      </c>
      <c r="E40" s="113" t="s">
        <v>11</v>
      </c>
      <c r="F40" s="111">
        <v>20</v>
      </c>
      <c r="G40" s="206">
        <v>30</v>
      </c>
      <c r="H40" s="124"/>
      <c r="I40" s="309"/>
      <c r="J40" s="191">
        <v>22</v>
      </c>
      <c r="K40" s="217">
        <v>180</v>
      </c>
      <c r="L40" s="219">
        <f t="shared" si="0"/>
        <v>660</v>
      </c>
      <c r="M40" s="220">
        <f t="shared" si="1"/>
        <v>3.6666666666666665</v>
      </c>
      <c r="N40" s="144"/>
      <c r="O40" s="357"/>
      <c r="P40" s="370">
        <v>10</v>
      </c>
      <c r="Q40" s="245">
        <f t="shared" si="2"/>
        <v>0</v>
      </c>
      <c r="R40" s="222">
        <f t="shared" si="3"/>
        <v>0</v>
      </c>
      <c r="S40" s="246" cm="1">
        <f t="array" ref="S40">_xlfn.IFS(E40="Air",R40,E40="Sea",M40,E40="Air+Sea",M40+R40)</f>
        <v>3.6666666666666665</v>
      </c>
      <c r="T40" s="475"/>
    </row>
    <row r="41" spans="1:20" x14ac:dyDescent="0.25">
      <c r="A41" s="1027"/>
      <c r="B41" s="1030"/>
      <c r="C41" s="113" t="s">
        <v>116</v>
      </c>
      <c r="D41" s="128" t="s">
        <v>117</v>
      </c>
      <c r="E41" s="113" t="s">
        <v>11</v>
      </c>
      <c r="F41" s="111"/>
      <c r="G41" s="206">
        <v>340</v>
      </c>
      <c r="H41" s="124"/>
      <c r="I41" s="309"/>
      <c r="J41" s="191">
        <v>22</v>
      </c>
      <c r="K41" s="217">
        <v>180</v>
      </c>
      <c r="L41" s="219">
        <f t="shared" si="0"/>
        <v>7480</v>
      </c>
      <c r="M41" s="220">
        <f t="shared" si="1"/>
        <v>41.555555555555557</v>
      </c>
      <c r="N41" s="144"/>
      <c r="O41" s="357"/>
      <c r="P41" s="370">
        <v>10</v>
      </c>
      <c r="Q41" s="245">
        <f t="shared" si="2"/>
        <v>0</v>
      </c>
      <c r="R41" s="222">
        <f t="shared" si="3"/>
        <v>0</v>
      </c>
      <c r="S41" s="246" cm="1">
        <f t="array" ref="S41">_xlfn.IFS(E41="Air",R41,E41="Sea",M41,E41="Air+Sea",M41+R41)</f>
        <v>41.555555555555557</v>
      </c>
      <c r="T41" s="475"/>
    </row>
    <row r="42" spans="1:20" x14ac:dyDescent="0.25">
      <c r="A42" s="1027"/>
      <c r="B42" s="126" t="s">
        <v>90</v>
      </c>
      <c r="C42" s="159"/>
      <c r="D42" s="159"/>
      <c r="E42" s="159"/>
      <c r="F42" s="159"/>
      <c r="G42" s="207"/>
      <c r="H42" s="160"/>
      <c r="I42" s="134"/>
      <c r="J42" s="190"/>
      <c r="K42" s="370">
        <v>180</v>
      </c>
      <c r="L42" s="221">
        <f t="shared" si="0"/>
        <v>0</v>
      </c>
      <c r="M42" s="223">
        <f t="shared" si="1"/>
        <v>0</v>
      </c>
      <c r="N42" s="126"/>
      <c r="O42" s="357"/>
      <c r="P42" s="370">
        <v>10</v>
      </c>
      <c r="Q42" s="245">
        <f t="shared" si="2"/>
        <v>0</v>
      </c>
      <c r="R42" s="250">
        <f t="shared" si="3"/>
        <v>0</v>
      </c>
      <c r="S42" s="251" t="e" cm="1">
        <f t="array" ref="S42">_xlfn.IFS(E42="Air",R42,E42="Sea",M42,E42="Air+Sea",M42+R42)</f>
        <v>#N/A</v>
      </c>
      <c r="T42" s="475"/>
    </row>
    <row r="43" spans="1:20" x14ac:dyDescent="0.25">
      <c r="A43" s="1027"/>
      <c r="B43" s="1029" t="s">
        <v>118</v>
      </c>
      <c r="C43" s="113" t="s">
        <v>103</v>
      </c>
      <c r="D43" s="113" t="s">
        <v>119</v>
      </c>
      <c r="E43" s="114" t="s">
        <v>499</v>
      </c>
      <c r="F43" s="113">
        <v>30</v>
      </c>
      <c r="G43" s="208">
        <v>25</v>
      </c>
      <c r="H43" s="124"/>
      <c r="I43" s="309"/>
      <c r="J43" s="191">
        <v>38</v>
      </c>
      <c r="K43" s="217">
        <v>180</v>
      </c>
      <c r="L43" s="219">
        <f t="shared" si="0"/>
        <v>950</v>
      </c>
      <c r="M43" s="220">
        <f t="shared" si="1"/>
        <v>5.2777777777777777</v>
      </c>
      <c r="N43" s="143"/>
      <c r="O43" s="364">
        <f>P43</f>
        <v>10</v>
      </c>
      <c r="P43" s="217">
        <v>10</v>
      </c>
      <c r="Q43" s="243">
        <f t="shared" si="2"/>
        <v>250</v>
      </c>
      <c r="R43" s="220">
        <f t="shared" si="3"/>
        <v>25</v>
      </c>
      <c r="S43" s="246" cm="1">
        <f t="array" ref="S43">_xlfn.IFS(E43="Air",R43,E43="Sea",M43,E43="Air+Sea",M43+R43)</f>
        <v>30.277777777777779</v>
      </c>
      <c r="T43" s="475"/>
    </row>
    <row r="44" spans="1:20" ht="15.75" thickBot="1" x14ac:dyDescent="0.3">
      <c r="A44" s="1028"/>
      <c r="B44" s="1030"/>
      <c r="C44" s="113" t="s">
        <v>103</v>
      </c>
      <c r="D44" s="136" t="s">
        <v>120</v>
      </c>
      <c r="E44" s="114" t="s">
        <v>499</v>
      </c>
      <c r="F44" s="113"/>
      <c r="G44" s="208">
        <v>375</v>
      </c>
      <c r="H44" s="124"/>
      <c r="I44" s="309"/>
      <c r="J44" s="191">
        <v>38</v>
      </c>
      <c r="K44" s="217">
        <v>180</v>
      </c>
      <c r="L44" s="219">
        <f t="shared" si="0"/>
        <v>14250</v>
      </c>
      <c r="M44" s="220">
        <f t="shared" si="1"/>
        <v>79.166666666666671</v>
      </c>
      <c r="N44" s="143"/>
      <c r="O44" s="364">
        <f>P44</f>
        <v>10</v>
      </c>
      <c r="P44" s="217">
        <v>10</v>
      </c>
      <c r="Q44" s="243">
        <f t="shared" si="2"/>
        <v>3750</v>
      </c>
      <c r="R44" s="220">
        <f t="shared" si="3"/>
        <v>375</v>
      </c>
      <c r="S44" s="246" cm="1">
        <f t="array" ref="S44">_xlfn.IFS(E44="Air",R44,E44="Sea",M44,E44="Air+Sea",M44+R44)</f>
        <v>454.16666666666669</v>
      </c>
      <c r="T44" s="475"/>
    </row>
    <row r="45" spans="1:20" x14ac:dyDescent="0.25">
      <c r="A45" s="1026" t="s">
        <v>121</v>
      </c>
      <c r="B45" s="125" t="s">
        <v>122</v>
      </c>
      <c r="C45" s="111" t="s">
        <v>123</v>
      </c>
      <c r="D45" s="128" t="s">
        <v>122</v>
      </c>
      <c r="E45" s="113" t="s">
        <v>11</v>
      </c>
      <c r="F45" s="111"/>
      <c r="G45" s="206">
        <v>120</v>
      </c>
      <c r="H45" s="124"/>
      <c r="I45" s="308"/>
      <c r="J45" s="191">
        <f>$K$5</f>
        <v>0</v>
      </c>
      <c r="K45" s="217">
        <v>180</v>
      </c>
      <c r="L45" s="219">
        <f t="shared" ref="L45:L76" si="4">IF(C45="APLL BK",G45,G45*J45)</f>
        <v>0</v>
      </c>
      <c r="M45" s="220">
        <f t="shared" ref="M45:M76" si="5">IFERROR(IF(OR(E45="Sea",E45="Air+Sea"),IF(C45="APLL BK",G45*IF(I45="",1,I45),L45/K45*IF(I45="",1,I45)),0),0)</f>
        <v>0</v>
      </c>
      <c r="N45" s="126"/>
      <c r="O45" s="357"/>
      <c r="P45" s="370">
        <v>10</v>
      </c>
      <c r="Q45" s="245">
        <f t="shared" ref="Q45:Q76" si="6">IF(C45="APLL BK",G45,G45*O45)</f>
        <v>0</v>
      </c>
      <c r="R45" s="222">
        <f t="shared" ref="R45:R76" si="7">IFERROR(IF(OR(E45="Air",E45="Air+Sea"),IF(C45="APLL BK",G45*IF(N45="",1,N45),Q45/P45*IF(N45="",1,N45)),0),0)</f>
        <v>0</v>
      </c>
      <c r="S45" s="246" cm="1">
        <f t="array" ref="S45">_xlfn.IFS(E45="Air",R45,E45="Sea",M45,E45="Air+Sea",M45+R45)</f>
        <v>0</v>
      </c>
      <c r="T45" s="475"/>
    </row>
    <row r="46" spans="1:20" x14ac:dyDescent="0.25">
      <c r="A46" s="1027"/>
      <c r="B46" s="135" t="s">
        <v>124</v>
      </c>
      <c r="C46" s="113" t="s">
        <v>103</v>
      </c>
      <c r="D46" s="136" t="s">
        <v>125</v>
      </c>
      <c r="E46" s="114" t="s">
        <v>499</v>
      </c>
      <c r="F46" s="113"/>
      <c r="G46" s="208">
        <v>120</v>
      </c>
      <c r="H46" s="124"/>
      <c r="I46" s="309"/>
      <c r="J46" s="191">
        <v>38</v>
      </c>
      <c r="K46" s="217">
        <v>180</v>
      </c>
      <c r="L46" s="219">
        <f t="shared" si="4"/>
        <v>4560</v>
      </c>
      <c r="M46" s="220">
        <f t="shared" si="5"/>
        <v>25.333333333333332</v>
      </c>
      <c r="N46" s="135"/>
      <c r="O46" s="364">
        <f>P46</f>
        <v>10</v>
      </c>
      <c r="P46" s="217">
        <v>10</v>
      </c>
      <c r="Q46" s="243">
        <f t="shared" si="6"/>
        <v>1200</v>
      </c>
      <c r="R46" s="220">
        <f t="shared" si="7"/>
        <v>120</v>
      </c>
      <c r="S46" s="246" cm="1">
        <f t="array" ref="S46">_xlfn.IFS(E46="Air",R46,E46="Sea",M46,E46="Air+Sea",M46+R46)</f>
        <v>145.33333333333334</v>
      </c>
      <c r="T46" s="475"/>
    </row>
    <row r="47" spans="1:20" x14ac:dyDescent="0.25">
      <c r="A47" s="1027"/>
      <c r="B47" s="125" t="s">
        <v>126</v>
      </c>
      <c r="C47" s="111" t="s">
        <v>103</v>
      </c>
      <c r="D47" s="128" t="s">
        <v>126</v>
      </c>
      <c r="E47" s="113" t="s">
        <v>11</v>
      </c>
      <c r="F47" s="111"/>
      <c r="G47" s="206">
        <v>185</v>
      </c>
      <c r="H47" s="124"/>
      <c r="I47" s="309"/>
      <c r="J47" s="191">
        <v>13.299999999999999</v>
      </c>
      <c r="K47" s="217">
        <v>180</v>
      </c>
      <c r="L47" s="219">
        <f t="shared" si="4"/>
        <v>2460.5</v>
      </c>
      <c r="M47" s="220">
        <f t="shared" si="5"/>
        <v>13.669444444444444</v>
      </c>
      <c r="N47" s="126"/>
      <c r="O47" s="357"/>
      <c r="P47" s="370">
        <v>10</v>
      </c>
      <c r="Q47" s="245">
        <f t="shared" si="6"/>
        <v>0</v>
      </c>
      <c r="R47" s="222">
        <f t="shared" si="7"/>
        <v>0</v>
      </c>
      <c r="S47" s="246" cm="1">
        <f t="array" ref="S47">_xlfn.IFS(E47="Air",R47,E47="Sea",M47,E47="Air+Sea",M47+R47)</f>
        <v>13.669444444444444</v>
      </c>
      <c r="T47" s="476"/>
    </row>
    <row r="48" spans="1:20" x14ac:dyDescent="0.25">
      <c r="A48" s="1027"/>
      <c r="B48" s="125" t="s">
        <v>127</v>
      </c>
      <c r="C48" s="111" t="s">
        <v>128</v>
      </c>
      <c r="D48" s="128" t="s">
        <v>127</v>
      </c>
      <c r="E48" s="114" t="s">
        <v>499</v>
      </c>
      <c r="F48" s="111"/>
      <c r="G48" s="206">
        <v>1470</v>
      </c>
      <c r="H48" s="124"/>
      <c r="I48" s="308"/>
      <c r="J48" s="191">
        <v>5</v>
      </c>
      <c r="K48" s="217">
        <v>180</v>
      </c>
      <c r="L48" s="219">
        <f t="shared" si="4"/>
        <v>7350</v>
      </c>
      <c r="M48" s="220">
        <f t="shared" si="5"/>
        <v>40.833333333333336</v>
      </c>
      <c r="N48" s="125"/>
      <c r="O48" s="364">
        <f>P48/3</f>
        <v>3.3333333333333335</v>
      </c>
      <c r="P48" s="217">
        <v>10</v>
      </c>
      <c r="Q48" s="243">
        <f t="shared" si="6"/>
        <v>4900</v>
      </c>
      <c r="R48" s="220">
        <f t="shared" si="7"/>
        <v>490</v>
      </c>
      <c r="S48" s="246" cm="1">
        <f t="array" ref="S48">_xlfn.IFS(E48="Air",R48,E48="Sea",M48,E48="Air+Sea",M48+R48)</f>
        <v>530.83333333333337</v>
      </c>
      <c r="T48" s="475"/>
    </row>
    <row r="49" spans="1:20" x14ac:dyDescent="0.25">
      <c r="A49" s="1027"/>
      <c r="B49" s="138" t="s">
        <v>129</v>
      </c>
      <c r="C49" s="188" t="s">
        <v>103</v>
      </c>
      <c r="D49" s="188" t="s">
        <v>129</v>
      </c>
      <c r="E49" s="188"/>
      <c r="F49" s="188"/>
      <c r="G49" s="386">
        <v>55</v>
      </c>
      <c r="H49" s="160"/>
      <c r="I49" s="137"/>
      <c r="J49" s="190">
        <v>0</v>
      </c>
      <c r="K49" s="370">
        <v>180</v>
      </c>
      <c r="L49" s="221">
        <f t="shared" si="4"/>
        <v>0</v>
      </c>
      <c r="M49" s="222">
        <f t="shared" si="5"/>
        <v>0</v>
      </c>
      <c r="N49" s="138"/>
      <c r="O49" s="357">
        <v>0</v>
      </c>
      <c r="P49" s="370">
        <v>10</v>
      </c>
      <c r="Q49" s="245">
        <f t="shared" si="6"/>
        <v>0</v>
      </c>
      <c r="R49" s="222">
        <f t="shared" si="7"/>
        <v>0</v>
      </c>
      <c r="S49" s="251" t="e" cm="1">
        <f t="array" ref="S49">_xlfn.IFS(E49="Air",R49,E49="Sea",M49,E49="Air+Sea",M49+R49)</f>
        <v>#N/A</v>
      </c>
      <c r="T49" s="475"/>
    </row>
    <row r="50" spans="1:20" x14ac:dyDescent="0.25">
      <c r="A50" s="1027"/>
      <c r="B50" s="1081" t="s">
        <v>130</v>
      </c>
      <c r="C50" s="188" t="s">
        <v>103</v>
      </c>
      <c r="D50" s="188" t="s">
        <v>131</v>
      </c>
      <c r="E50" s="188"/>
      <c r="F50" s="188">
        <v>30</v>
      </c>
      <c r="G50" s="386">
        <v>30</v>
      </c>
      <c r="H50" s="160"/>
      <c r="I50" s="134"/>
      <c r="J50" s="190">
        <v>0</v>
      </c>
      <c r="K50" s="370">
        <v>180</v>
      </c>
      <c r="L50" s="221">
        <f t="shared" si="4"/>
        <v>0</v>
      </c>
      <c r="M50" s="222">
        <f t="shared" si="5"/>
        <v>0</v>
      </c>
      <c r="N50" s="144"/>
      <c r="O50" s="357"/>
      <c r="P50" s="370">
        <v>10</v>
      </c>
      <c r="Q50" s="245">
        <f t="shared" si="6"/>
        <v>0</v>
      </c>
      <c r="R50" s="222">
        <f t="shared" si="7"/>
        <v>0</v>
      </c>
      <c r="S50" s="251" t="e" cm="1">
        <f t="array" ref="S50">_xlfn.IFS(E50="Air",R50,E50="Sea",M50,E50="Air+Sea",M50+R50)</f>
        <v>#N/A</v>
      </c>
      <c r="T50" s="475"/>
    </row>
    <row r="51" spans="1:20" x14ac:dyDescent="0.25">
      <c r="A51" s="1027"/>
      <c r="B51" s="1082"/>
      <c r="C51" s="188" t="s">
        <v>103</v>
      </c>
      <c r="D51" s="188" t="s">
        <v>130</v>
      </c>
      <c r="E51" s="188"/>
      <c r="F51" s="188"/>
      <c r="G51" s="386">
        <v>55</v>
      </c>
      <c r="H51" s="160"/>
      <c r="I51" s="134"/>
      <c r="J51" s="190">
        <v>0</v>
      </c>
      <c r="K51" s="370">
        <v>180</v>
      </c>
      <c r="L51" s="221">
        <f t="shared" si="4"/>
        <v>0</v>
      </c>
      <c r="M51" s="222">
        <f t="shared" si="5"/>
        <v>0</v>
      </c>
      <c r="N51" s="144"/>
      <c r="O51" s="357"/>
      <c r="P51" s="370">
        <v>10</v>
      </c>
      <c r="Q51" s="245">
        <f t="shared" si="6"/>
        <v>0</v>
      </c>
      <c r="R51" s="222">
        <f t="shared" si="7"/>
        <v>0</v>
      </c>
      <c r="S51" s="251" t="e" cm="1">
        <f t="array" ref="S51">_xlfn.IFS(E51="Air",R51,E51="Sea",M51,E51="Air+Sea",M51+R51)</f>
        <v>#N/A</v>
      </c>
      <c r="T51" s="475"/>
    </row>
    <row r="52" spans="1:20" ht="30" x14ac:dyDescent="0.25">
      <c r="A52" s="1027"/>
      <c r="B52" s="138" t="s">
        <v>132</v>
      </c>
      <c r="C52" s="188" t="s">
        <v>103</v>
      </c>
      <c r="D52" s="188" t="s">
        <v>133</v>
      </c>
      <c r="E52" s="188"/>
      <c r="F52" s="188">
        <v>15</v>
      </c>
      <c r="G52" s="386">
        <v>115</v>
      </c>
      <c r="H52" s="160"/>
      <c r="I52" s="137"/>
      <c r="J52" s="190">
        <v>0</v>
      </c>
      <c r="K52" s="370">
        <v>180</v>
      </c>
      <c r="L52" s="221">
        <f t="shared" si="4"/>
        <v>0</v>
      </c>
      <c r="M52" s="222">
        <f t="shared" si="5"/>
        <v>0</v>
      </c>
      <c r="N52" s="138"/>
      <c r="O52" s="357"/>
      <c r="P52" s="370">
        <v>10</v>
      </c>
      <c r="Q52" s="245">
        <f t="shared" si="6"/>
        <v>0</v>
      </c>
      <c r="R52" s="222">
        <f t="shared" si="7"/>
        <v>0</v>
      </c>
      <c r="S52" s="251" t="e" cm="1">
        <f t="array" ref="S52">_xlfn.IFS(E52="Air",R52,E52="Sea",M52,E52="Air+Sea",M52+R52)</f>
        <v>#N/A</v>
      </c>
      <c r="T52" s="475"/>
    </row>
    <row r="53" spans="1:20" x14ac:dyDescent="0.25">
      <c r="A53" s="1027"/>
      <c r="B53" s="126" t="s">
        <v>134</v>
      </c>
      <c r="C53" s="159" t="s">
        <v>135</v>
      </c>
      <c r="D53" s="159" t="s">
        <v>98</v>
      </c>
      <c r="E53" s="159"/>
      <c r="F53" s="159"/>
      <c r="G53" s="207"/>
      <c r="H53" s="160"/>
      <c r="I53" s="134"/>
      <c r="J53" s="190"/>
      <c r="K53" s="370">
        <v>180</v>
      </c>
      <c r="L53" s="221">
        <f t="shared" si="4"/>
        <v>0</v>
      </c>
      <c r="M53" s="223">
        <f t="shared" si="5"/>
        <v>0</v>
      </c>
      <c r="N53" s="126"/>
      <c r="O53" s="357"/>
      <c r="P53" s="370">
        <v>10</v>
      </c>
      <c r="Q53" s="245">
        <f t="shared" si="6"/>
        <v>0</v>
      </c>
      <c r="R53" s="250">
        <f t="shared" si="7"/>
        <v>0</v>
      </c>
      <c r="S53" s="251" t="e" cm="1">
        <f t="array" ref="S53">_xlfn.IFS(E53="Air",R53,E53="Sea",M53,E53="Air+Sea",M53+R53)</f>
        <v>#N/A</v>
      </c>
      <c r="T53" s="475"/>
    </row>
    <row r="54" spans="1:20" x14ac:dyDescent="0.25">
      <c r="A54" s="1027"/>
      <c r="B54" s="126" t="s">
        <v>136</v>
      </c>
      <c r="C54" s="159" t="s">
        <v>103</v>
      </c>
      <c r="D54" s="159" t="s">
        <v>98</v>
      </c>
      <c r="E54" s="159"/>
      <c r="F54" s="159"/>
      <c r="G54" s="207"/>
      <c r="H54" s="160"/>
      <c r="I54" s="134"/>
      <c r="J54" s="190"/>
      <c r="K54" s="370">
        <v>180</v>
      </c>
      <c r="L54" s="221">
        <f t="shared" si="4"/>
        <v>0</v>
      </c>
      <c r="M54" s="223">
        <f t="shared" si="5"/>
        <v>0</v>
      </c>
      <c r="N54" s="126"/>
      <c r="O54" s="357"/>
      <c r="P54" s="370">
        <v>10</v>
      </c>
      <c r="Q54" s="245">
        <f t="shared" si="6"/>
        <v>0</v>
      </c>
      <c r="R54" s="250">
        <f t="shared" si="7"/>
        <v>0</v>
      </c>
      <c r="S54" s="251" t="e" cm="1">
        <f t="array" ref="S54">_xlfn.IFS(E54="Air",R54,E54="Sea",M54,E54="Air+Sea",M54+R54)</f>
        <v>#N/A</v>
      </c>
      <c r="T54" s="475"/>
    </row>
    <row r="55" spans="1:20" x14ac:dyDescent="0.25">
      <c r="A55" s="1027"/>
      <c r="B55" s="126" t="s">
        <v>137</v>
      </c>
      <c r="C55" s="159" t="s">
        <v>74</v>
      </c>
      <c r="D55" s="159" t="s">
        <v>98</v>
      </c>
      <c r="E55" s="159"/>
      <c r="F55" s="159"/>
      <c r="G55" s="207"/>
      <c r="H55" s="160"/>
      <c r="I55" s="134"/>
      <c r="J55" s="190"/>
      <c r="K55" s="370">
        <v>180</v>
      </c>
      <c r="L55" s="221">
        <f t="shared" si="4"/>
        <v>0</v>
      </c>
      <c r="M55" s="223">
        <f t="shared" si="5"/>
        <v>0</v>
      </c>
      <c r="N55" s="126"/>
      <c r="O55" s="357"/>
      <c r="P55" s="370">
        <v>10</v>
      </c>
      <c r="Q55" s="245">
        <f t="shared" si="6"/>
        <v>0</v>
      </c>
      <c r="R55" s="250">
        <f t="shared" si="7"/>
        <v>0</v>
      </c>
      <c r="S55" s="251" t="e" cm="1">
        <f t="array" ref="S55">_xlfn.IFS(E55="Air",R55,E55="Sea",M55,E55="Air+Sea",M55+R55)</f>
        <v>#N/A</v>
      </c>
      <c r="T55" s="475"/>
    </row>
    <row r="56" spans="1:20" x14ac:dyDescent="0.25">
      <c r="A56" s="1027"/>
      <c r="B56" s="138" t="s">
        <v>138</v>
      </c>
      <c r="C56" s="188" t="s">
        <v>139</v>
      </c>
      <c r="D56" s="188" t="s">
        <v>138</v>
      </c>
      <c r="E56" s="188"/>
      <c r="F56" s="188">
        <v>30</v>
      </c>
      <c r="G56" s="386">
        <v>60</v>
      </c>
      <c r="H56" s="160"/>
      <c r="I56" s="137"/>
      <c r="J56" s="190">
        <v>0</v>
      </c>
      <c r="K56" s="370">
        <v>180</v>
      </c>
      <c r="L56" s="221">
        <f t="shared" si="4"/>
        <v>0</v>
      </c>
      <c r="M56" s="222">
        <f t="shared" si="5"/>
        <v>0</v>
      </c>
      <c r="N56" s="138"/>
      <c r="O56" s="357"/>
      <c r="P56" s="370">
        <v>10</v>
      </c>
      <c r="Q56" s="245">
        <f t="shared" si="6"/>
        <v>0</v>
      </c>
      <c r="R56" s="222">
        <f t="shared" si="7"/>
        <v>0</v>
      </c>
      <c r="S56" s="251" t="e" cm="1">
        <f t="array" ref="S56">_xlfn.IFS(E56="Air",R56,E56="Sea",M56,E56="Air+Sea",M56+R56)</f>
        <v>#N/A</v>
      </c>
      <c r="T56" s="475"/>
    </row>
    <row r="57" spans="1:20" x14ac:dyDescent="0.25">
      <c r="A57" s="1027"/>
      <c r="B57" s="126" t="s">
        <v>140</v>
      </c>
      <c r="C57" s="159" t="s">
        <v>139</v>
      </c>
      <c r="D57" s="159"/>
      <c r="E57" s="159"/>
      <c r="F57" s="159"/>
      <c r="G57" s="207"/>
      <c r="H57" s="160"/>
      <c r="I57" s="134"/>
      <c r="J57" s="190"/>
      <c r="K57" s="370">
        <v>180</v>
      </c>
      <c r="L57" s="221">
        <f t="shared" si="4"/>
        <v>0</v>
      </c>
      <c r="M57" s="223">
        <f t="shared" si="5"/>
        <v>0</v>
      </c>
      <c r="N57" s="126"/>
      <c r="O57" s="357"/>
      <c r="P57" s="370">
        <v>10</v>
      </c>
      <c r="Q57" s="245">
        <f t="shared" si="6"/>
        <v>0</v>
      </c>
      <c r="R57" s="250">
        <f t="shared" si="7"/>
        <v>0</v>
      </c>
      <c r="S57" s="251" t="e" cm="1">
        <f t="array" ref="S57">_xlfn.IFS(E57="Air",R57,E57="Sea",M57,E57="Air+Sea",M57+R57)</f>
        <v>#N/A</v>
      </c>
      <c r="T57" s="475"/>
    </row>
    <row r="58" spans="1:20" x14ac:dyDescent="0.25">
      <c r="A58" s="1027"/>
      <c r="B58" s="1081" t="s">
        <v>141</v>
      </c>
      <c r="C58" s="188" t="s">
        <v>142</v>
      </c>
      <c r="D58" s="188" t="s">
        <v>143</v>
      </c>
      <c r="E58" s="188"/>
      <c r="F58" s="188">
        <v>30</v>
      </c>
      <c r="G58" s="386">
        <v>30</v>
      </c>
      <c r="H58" s="160"/>
      <c r="I58" s="134"/>
      <c r="J58" s="190">
        <f>I58*K58</f>
        <v>0</v>
      </c>
      <c r="K58" s="370">
        <v>180</v>
      </c>
      <c r="L58" s="221">
        <f t="shared" si="4"/>
        <v>0</v>
      </c>
      <c r="M58" s="222">
        <f t="shared" si="5"/>
        <v>0</v>
      </c>
      <c r="N58" s="144"/>
      <c r="O58" s="357"/>
      <c r="P58" s="370">
        <v>10</v>
      </c>
      <c r="Q58" s="245">
        <f t="shared" si="6"/>
        <v>0</v>
      </c>
      <c r="R58" s="222">
        <f t="shared" si="7"/>
        <v>0</v>
      </c>
      <c r="S58" s="251" t="e" cm="1">
        <f t="array" ref="S58">_xlfn.IFS(E58="Air",R58,E58="Sea",M58,E58="Air+Sea",M58+R58)</f>
        <v>#N/A</v>
      </c>
      <c r="T58" s="475"/>
    </row>
    <row r="59" spans="1:20" x14ac:dyDescent="0.25">
      <c r="A59" s="1027"/>
      <c r="B59" s="1082"/>
      <c r="C59" s="188" t="s">
        <v>142</v>
      </c>
      <c r="D59" s="188" t="s">
        <v>141</v>
      </c>
      <c r="E59" s="188"/>
      <c r="F59" s="188">
        <v>5</v>
      </c>
      <c r="G59" s="386">
        <v>130</v>
      </c>
      <c r="H59" s="160"/>
      <c r="I59" s="134"/>
      <c r="J59" s="190">
        <f>I59*K59</f>
        <v>0</v>
      </c>
      <c r="K59" s="370">
        <v>180</v>
      </c>
      <c r="L59" s="221">
        <f t="shared" si="4"/>
        <v>0</v>
      </c>
      <c r="M59" s="222">
        <f t="shared" si="5"/>
        <v>0</v>
      </c>
      <c r="N59" s="144"/>
      <c r="O59" s="357"/>
      <c r="P59" s="370">
        <v>10</v>
      </c>
      <c r="Q59" s="245">
        <f t="shared" si="6"/>
        <v>0</v>
      </c>
      <c r="R59" s="222">
        <f t="shared" si="7"/>
        <v>0</v>
      </c>
      <c r="S59" s="251" t="e" cm="1">
        <f t="array" ref="S59">_xlfn.IFS(E59="Air",R59,E59="Sea",M59,E59="Air+Sea",M59+R59)</f>
        <v>#N/A</v>
      </c>
      <c r="T59" s="475"/>
    </row>
    <row r="60" spans="1:20" x14ac:dyDescent="0.25">
      <c r="A60" s="1027"/>
      <c r="B60" s="126" t="s">
        <v>144</v>
      </c>
      <c r="C60" s="159" t="s">
        <v>145</v>
      </c>
      <c r="D60" s="159"/>
      <c r="E60" s="159"/>
      <c r="F60" s="159"/>
      <c r="G60" s="207"/>
      <c r="H60" s="160"/>
      <c r="I60" s="134"/>
      <c r="J60" s="190"/>
      <c r="K60" s="370">
        <v>180</v>
      </c>
      <c r="L60" s="221">
        <f t="shared" si="4"/>
        <v>0</v>
      </c>
      <c r="M60" s="223">
        <f t="shared" si="5"/>
        <v>0</v>
      </c>
      <c r="N60" s="126"/>
      <c r="O60" s="357"/>
      <c r="P60" s="370">
        <v>10</v>
      </c>
      <c r="Q60" s="245">
        <f t="shared" si="6"/>
        <v>0</v>
      </c>
      <c r="R60" s="250">
        <f t="shared" si="7"/>
        <v>0</v>
      </c>
      <c r="S60" s="251" t="e" cm="1">
        <f t="array" ref="S60">_xlfn.IFS(E60="Air",R60,E60="Sea",M60,E60="Air+Sea",M60+R60)</f>
        <v>#N/A</v>
      </c>
      <c r="T60" s="475"/>
    </row>
    <row r="61" spans="1:20" x14ac:dyDescent="0.25">
      <c r="A61" s="1027"/>
      <c r="B61" s="135" t="s">
        <v>146</v>
      </c>
      <c r="C61" s="113" t="s">
        <v>145</v>
      </c>
      <c r="D61" s="136" t="s">
        <v>146</v>
      </c>
      <c r="E61" s="113" t="s">
        <v>11</v>
      </c>
      <c r="F61" s="113">
        <v>10</v>
      </c>
      <c r="G61" s="208">
        <v>550</v>
      </c>
      <c r="H61" s="124"/>
      <c r="I61" s="308"/>
      <c r="J61" s="191">
        <v>12</v>
      </c>
      <c r="K61" s="217">
        <v>180</v>
      </c>
      <c r="L61" s="219">
        <f t="shared" si="4"/>
        <v>6600</v>
      </c>
      <c r="M61" s="220">
        <f t="shared" si="5"/>
        <v>36.666666666666664</v>
      </c>
      <c r="N61" s="126"/>
      <c r="O61" s="357"/>
      <c r="P61" s="370">
        <v>10</v>
      </c>
      <c r="Q61" s="245">
        <f t="shared" si="6"/>
        <v>0</v>
      </c>
      <c r="R61" s="222">
        <f t="shared" si="7"/>
        <v>0</v>
      </c>
      <c r="S61" s="246" cm="1">
        <f t="array" ref="S61">_xlfn.IFS(E61="Air",R61,E61="Sea",M61,E61="Air+Sea",M61+R61)</f>
        <v>36.666666666666664</v>
      </c>
      <c r="T61" s="477"/>
    </row>
    <row r="62" spans="1:20" x14ac:dyDescent="0.25">
      <c r="A62" s="1027"/>
      <c r="B62" s="126" t="s">
        <v>147</v>
      </c>
      <c r="C62" s="159" t="s">
        <v>74</v>
      </c>
      <c r="D62" s="159" t="s">
        <v>98</v>
      </c>
      <c r="E62" s="159"/>
      <c r="F62" s="159"/>
      <c r="G62" s="207"/>
      <c r="H62" s="160"/>
      <c r="I62" s="134"/>
      <c r="J62" s="190"/>
      <c r="K62" s="370">
        <v>180</v>
      </c>
      <c r="L62" s="221">
        <f t="shared" si="4"/>
        <v>0</v>
      </c>
      <c r="M62" s="223">
        <f t="shared" si="5"/>
        <v>0</v>
      </c>
      <c r="N62" s="126"/>
      <c r="O62" s="357"/>
      <c r="P62" s="370">
        <v>10</v>
      </c>
      <c r="Q62" s="245">
        <f t="shared" si="6"/>
        <v>0</v>
      </c>
      <c r="R62" s="250">
        <f t="shared" si="7"/>
        <v>0</v>
      </c>
      <c r="S62" s="251" t="e" cm="1">
        <f t="array" ref="S62">_xlfn.IFS(E62="Air",R62,E62="Sea",M62,E62="Air+Sea",M62+R62)</f>
        <v>#N/A</v>
      </c>
      <c r="T62" s="475"/>
    </row>
    <row r="63" spans="1:20" ht="15.75" thickBot="1" x14ac:dyDescent="0.3">
      <c r="A63" s="1028"/>
      <c r="B63" s="126" t="s">
        <v>90</v>
      </c>
      <c r="C63" s="159"/>
      <c r="D63" s="159" t="s">
        <v>98</v>
      </c>
      <c r="E63" s="159"/>
      <c r="F63" s="159"/>
      <c r="G63" s="207"/>
      <c r="H63" s="160"/>
      <c r="I63" s="134"/>
      <c r="J63" s="190"/>
      <c r="K63" s="370">
        <v>180</v>
      </c>
      <c r="L63" s="221">
        <f t="shared" si="4"/>
        <v>0</v>
      </c>
      <c r="M63" s="223">
        <f t="shared" si="5"/>
        <v>0</v>
      </c>
      <c r="N63" s="126"/>
      <c r="O63" s="357"/>
      <c r="P63" s="370">
        <v>10</v>
      </c>
      <c r="Q63" s="245">
        <f t="shared" si="6"/>
        <v>0</v>
      </c>
      <c r="R63" s="250">
        <f t="shared" si="7"/>
        <v>0</v>
      </c>
      <c r="S63" s="251" t="e" cm="1">
        <f t="array" ref="S63">_xlfn.IFS(E63="Air",R63,E63="Sea",M63,E63="Air+Sea",M63+R63)</f>
        <v>#N/A</v>
      </c>
      <c r="T63" s="475"/>
    </row>
    <row r="64" spans="1:20" ht="30" x14ac:dyDescent="0.25">
      <c r="A64" s="1026" t="s">
        <v>148</v>
      </c>
      <c r="B64" s="135" t="s">
        <v>149</v>
      </c>
      <c r="C64" s="113" t="s">
        <v>150</v>
      </c>
      <c r="D64" s="136" t="s">
        <v>151</v>
      </c>
      <c r="E64" s="113" t="s">
        <v>11</v>
      </c>
      <c r="F64" s="113">
        <v>60</v>
      </c>
      <c r="G64" s="208">
        <v>820</v>
      </c>
      <c r="H64" s="124"/>
      <c r="I64" s="308"/>
      <c r="J64" s="191"/>
      <c r="K64" s="217">
        <v>180</v>
      </c>
      <c r="L64" s="219">
        <f t="shared" si="4"/>
        <v>0</v>
      </c>
      <c r="M64" s="220">
        <f t="shared" si="5"/>
        <v>0</v>
      </c>
      <c r="N64" s="126"/>
      <c r="O64" s="357"/>
      <c r="P64" s="370">
        <v>10</v>
      </c>
      <c r="Q64" s="245">
        <f t="shared" si="6"/>
        <v>0</v>
      </c>
      <c r="R64" s="222">
        <f t="shared" si="7"/>
        <v>0</v>
      </c>
      <c r="S64" s="246" cm="1">
        <f t="array" ref="S64">_xlfn.IFS(E64="Air",R64,E64="Sea",M64,E64="Air+Sea",M64+R64)</f>
        <v>0</v>
      </c>
      <c r="T64" s="475"/>
    </row>
    <row r="65" spans="1:20" x14ac:dyDescent="0.25">
      <c r="A65" s="1027"/>
      <c r="B65" s="1029" t="s">
        <v>152</v>
      </c>
      <c r="C65" s="113" t="s">
        <v>103</v>
      </c>
      <c r="D65" s="113" t="s">
        <v>153</v>
      </c>
      <c r="E65" s="113" t="s">
        <v>11</v>
      </c>
      <c r="F65" s="113">
        <v>30</v>
      </c>
      <c r="G65" s="208">
        <v>20</v>
      </c>
      <c r="H65" s="124">
        <v>38</v>
      </c>
      <c r="I65" s="309">
        <v>0.05</v>
      </c>
      <c r="J65" s="191">
        <v>1.9</v>
      </c>
      <c r="K65" s="217">
        <v>180</v>
      </c>
      <c r="L65" s="219">
        <f t="shared" si="4"/>
        <v>38</v>
      </c>
      <c r="M65" s="220">
        <f t="shared" si="5"/>
        <v>1.0555555555555556E-2</v>
      </c>
      <c r="N65" s="144"/>
      <c r="O65" s="357"/>
      <c r="P65" s="370">
        <v>10</v>
      </c>
      <c r="Q65" s="245">
        <f t="shared" si="6"/>
        <v>0</v>
      </c>
      <c r="R65" s="222">
        <f t="shared" si="7"/>
        <v>0</v>
      </c>
      <c r="S65" s="246" cm="1">
        <f t="array" ref="S65">_xlfn.IFS(E65="Air",R65,E65="Sea",M65,E65="Air+Sea",M65+R65)</f>
        <v>1.0555555555555556E-2</v>
      </c>
      <c r="T65" s="475"/>
    </row>
    <row r="66" spans="1:20" x14ac:dyDescent="0.25">
      <c r="A66" s="1027"/>
      <c r="B66" s="1030"/>
      <c r="C66" s="113" t="s">
        <v>103</v>
      </c>
      <c r="D66" s="136" t="s">
        <v>154</v>
      </c>
      <c r="E66" s="113" t="s">
        <v>11</v>
      </c>
      <c r="F66" s="113">
        <v>20</v>
      </c>
      <c r="G66" s="208">
        <v>140</v>
      </c>
      <c r="H66" s="124"/>
      <c r="I66" s="309">
        <v>0.05</v>
      </c>
      <c r="J66" s="191">
        <v>1.9</v>
      </c>
      <c r="K66" s="217">
        <v>180</v>
      </c>
      <c r="L66" s="219">
        <f t="shared" si="4"/>
        <v>266</v>
      </c>
      <c r="M66" s="220">
        <f t="shared" si="5"/>
        <v>7.3888888888888893E-2</v>
      </c>
      <c r="N66" s="144"/>
      <c r="O66" s="357"/>
      <c r="P66" s="370">
        <v>10</v>
      </c>
      <c r="Q66" s="245">
        <f t="shared" si="6"/>
        <v>0</v>
      </c>
      <c r="R66" s="222">
        <f t="shared" si="7"/>
        <v>0</v>
      </c>
      <c r="S66" s="246" cm="1">
        <f t="array" ref="S66">_xlfn.IFS(E66="Air",R66,E66="Sea",M66,E66="Air+Sea",M66+R66)</f>
        <v>7.3888888888888893E-2</v>
      </c>
      <c r="T66" s="475"/>
    </row>
    <row r="67" spans="1:20" ht="15.75" thickBot="1" x14ac:dyDescent="0.3">
      <c r="A67" s="1028"/>
      <c r="B67" s="126" t="s">
        <v>90</v>
      </c>
      <c r="C67" s="159"/>
      <c r="D67" s="159"/>
      <c r="E67" s="159"/>
      <c r="F67" s="159"/>
      <c r="G67" s="207"/>
      <c r="H67" s="160"/>
      <c r="I67" s="134"/>
      <c r="J67" s="190"/>
      <c r="K67" s="370">
        <v>180</v>
      </c>
      <c r="L67" s="221">
        <f t="shared" si="4"/>
        <v>0</v>
      </c>
      <c r="M67" s="223">
        <f t="shared" si="5"/>
        <v>0</v>
      </c>
      <c r="N67" s="126"/>
      <c r="O67" s="357"/>
      <c r="P67" s="370">
        <v>10</v>
      </c>
      <c r="Q67" s="245">
        <f t="shared" si="6"/>
        <v>0</v>
      </c>
      <c r="R67" s="250">
        <f t="shared" si="7"/>
        <v>0</v>
      </c>
      <c r="S67" s="251" t="e" cm="1">
        <f t="array" ref="S67">_xlfn.IFS(E67="Air",R67,E67="Sea",M67,E67="Air+Sea",M67+R67)</f>
        <v>#N/A</v>
      </c>
      <c r="T67" s="475"/>
    </row>
    <row r="68" spans="1:20" x14ac:dyDescent="0.25">
      <c r="A68" s="1026" t="s">
        <v>155</v>
      </c>
      <c r="B68" s="135" t="s">
        <v>69</v>
      </c>
      <c r="C68" s="113" t="s">
        <v>69</v>
      </c>
      <c r="D68" s="136" t="s">
        <v>156</v>
      </c>
      <c r="E68" s="113" t="s">
        <v>11</v>
      </c>
      <c r="F68" s="113">
        <v>30</v>
      </c>
      <c r="G68" s="208">
        <v>180</v>
      </c>
      <c r="H68" s="124"/>
      <c r="I68" s="309"/>
      <c r="J68" s="191">
        <v>5</v>
      </c>
      <c r="K68" s="217">
        <v>180</v>
      </c>
      <c r="L68" s="219">
        <f t="shared" si="4"/>
        <v>900</v>
      </c>
      <c r="M68" s="220">
        <f t="shared" si="5"/>
        <v>5</v>
      </c>
      <c r="N68" s="138"/>
      <c r="O68" s="357"/>
      <c r="P68" s="370">
        <v>10</v>
      </c>
      <c r="Q68" s="245">
        <f t="shared" si="6"/>
        <v>0</v>
      </c>
      <c r="R68" s="222">
        <f t="shared" si="7"/>
        <v>0</v>
      </c>
      <c r="S68" s="246" cm="1">
        <f t="array" ref="S68">_xlfn.IFS(E68="Air",R68,E68="Sea",M68,E68="Air+Sea",M68+R68)</f>
        <v>5</v>
      </c>
      <c r="T68" s="475"/>
    </row>
    <row r="69" spans="1:20" x14ac:dyDescent="0.25">
      <c r="A69" s="1027"/>
      <c r="B69" s="126" t="s">
        <v>90</v>
      </c>
      <c r="C69" s="159"/>
      <c r="D69" s="159"/>
      <c r="E69" s="159"/>
      <c r="F69" s="159"/>
      <c r="G69" s="207"/>
      <c r="H69" s="160"/>
      <c r="I69" s="134"/>
      <c r="J69" s="190"/>
      <c r="K69" s="370">
        <v>180</v>
      </c>
      <c r="L69" s="221">
        <f t="shared" si="4"/>
        <v>0</v>
      </c>
      <c r="M69" s="223">
        <f t="shared" si="5"/>
        <v>0</v>
      </c>
      <c r="N69" s="126"/>
      <c r="O69" s="357"/>
      <c r="P69" s="370">
        <v>10</v>
      </c>
      <c r="Q69" s="245">
        <f t="shared" si="6"/>
        <v>0</v>
      </c>
      <c r="R69" s="250">
        <f t="shared" si="7"/>
        <v>0</v>
      </c>
      <c r="S69" s="251" t="e" cm="1">
        <f t="array" ref="S69">_xlfn.IFS(E69="Air",R69,E69="Sea",M69,E69="Air+Sea",M69+R69)</f>
        <v>#N/A</v>
      </c>
      <c r="T69" s="475"/>
    </row>
    <row r="70" spans="1:20" x14ac:dyDescent="0.25">
      <c r="A70" s="1027"/>
      <c r="B70" s="116" t="s">
        <v>157</v>
      </c>
      <c r="C70" s="115" t="s">
        <v>158</v>
      </c>
      <c r="D70" s="136" t="s">
        <v>159</v>
      </c>
      <c r="E70" s="115" t="s">
        <v>499</v>
      </c>
      <c r="F70" s="115">
        <v>60</v>
      </c>
      <c r="G70" s="209">
        <v>870</v>
      </c>
      <c r="H70" s="145"/>
      <c r="I70" s="311"/>
      <c r="J70" s="193">
        <v>1</v>
      </c>
      <c r="K70" s="388">
        <v>180</v>
      </c>
      <c r="L70" s="224">
        <f t="shared" si="4"/>
        <v>870</v>
      </c>
      <c r="M70" s="389">
        <f t="shared" si="5"/>
        <v>4.833333333333333</v>
      </c>
      <c r="N70" s="116"/>
      <c r="O70" s="359">
        <v>1</v>
      </c>
      <c r="P70" s="388">
        <v>10</v>
      </c>
      <c r="Q70" s="252">
        <f t="shared" si="6"/>
        <v>870</v>
      </c>
      <c r="R70" s="389">
        <f t="shared" si="7"/>
        <v>87</v>
      </c>
      <c r="S70" s="390" cm="1">
        <f t="array" ref="S70">_xlfn.IFS(E70="Air",R70,E70="Sea",M70,E70="Air+Sea",M70+R70)</f>
        <v>91.833333333333329</v>
      </c>
      <c r="T70" s="475"/>
    </row>
    <row r="71" spans="1:20" ht="30" x14ac:dyDescent="0.25">
      <c r="A71" s="1027"/>
      <c r="B71" s="116" t="s">
        <v>160</v>
      </c>
      <c r="C71" s="115" t="s">
        <v>142</v>
      </c>
      <c r="D71" s="136" t="s">
        <v>161</v>
      </c>
      <c r="E71" s="115" t="s">
        <v>499</v>
      </c>
      <c r="F71" s="115"/>
      <c r="G71" s="209">
        <v>240</v>
      </c>
      <c r="H71" s="145"/>
      <c r="I71" s="337"/>
      <c r="J71" s="193">
        <v>700</v>
      </c>
      <c r="K71" s="388">
        <v>180</v>
      </c>
      <c r="L71" s="224">
        <f t="shared" si="4"/>
        <v>168000</v>
      </c>
      <c r="M71" s="389">
        <f t="shared" si="5"/>
        <v>933.33333333333337</v>
      </c>
      <c r="N71" s="133"/>
      <c r="O71" s="357"/>
      <c r="P71" s="370">
        <v>10</v>
      </c>
      <c r="Q71" s="245">
        <f t="shared" si="6"/>
        <v>0</v>
      </c>
      <c r="R71" s="222">
        <f t="shared" si="7"/>
        <v>0</v>
      </c>
      <c r="S71" s="390" cm="1">
        <f t="array" ref="S71">_xlfn.IFS(E71="Air",R71,E71="Sea",M71,E71="Air+Sea",M71+R71)</f>
        <v>933.33333333333337</v>
      </c>
      <c r="T71" s="475"/>
    </row>
    <row r="72" spans="1:20" x14ac:dyDescent="0.25">
      <c r="A72" s="1027"/>
      <c r="B72" s="116" t="s">
        <v>162</v>
      </c>
      <c r="C72" s="115" t="s">
        <v>163</v>
      </c>
      <c r="D72" s="136" t="s">
        <v>164</v>
      </c>
      <c r="E72" s="115" t="s">
        <v>499</v>
      </c>
      <c r="F72" s="115"/>
      <c r="G72" s="209">
        <v>240</v>
      </c>
      <c r="H72" s="145"/>
      <c r="I72" s="312"/>
      <c r="J72" s="194">
        <v>100</v>
      </c>
      <c r="K72" s="388">
        <v>180</v>
      </c>
      <c r="L72" s="224">
        <f t="shared" si="4"/>
        <v>24000</v>
      </c>
      <c r="M72" s="389">
        <f t="shared" si="5"/>
        <v>133.33333333333334</v>
      </c>
      <c r="N72" s="189"/>
      <c r="O72" s="357"/>
      <c r="P72" s="370">
        <v>10</v>
      </c>
      <c r="Q72" s="245">
        <f t="shared" si="6"/>
        <v>0</v>
      </c>
      <c r="R72" s="222">
        <f t="shared" si="7"/>
        <v>0</v>
      </c>
      <c r="S72" s="390" cm="1">
        <f t="array" ref="S72">_xlfn.IFS(E72="Air",R72,E72="Sea",M72,E72="Air+Sea",M72+R72)</f>
        <v>133.33333333333334</v>
      </c>
      <c r="T72" s="475"/>
    </row>
    <row r="73" spans="1:20" x14ac:dyDescent="0.25">
      <c r="A73" s="1027"/>
      <c r="B73" s="126" t="s">
        <v>165</v>
      </c>
      <c r="C73" s="159" t="s">
        <v>142</v>
      </c>
      <c r="D73" s="159"/>
      <c r="E73" s="159"/>
      <c r="F73" s="159"/>
      <c r="G73" s="207"/>
      <c r="H73" s="160"/>
      <c r="I73" s="134"/>
      <c r="J73" s="190"/>
      <c r="K73" s="370">
        <v>180</v>
      </c>
      <c r="L73" s="221">
        <f t="shared" si="4"/>
        <v>0</v>
      </c>
      <c r="M73" s="223">
        <f t="shared" si="5"/>
        <v>0</v>
      </c>
      <c r="N73" s="126"/>
      <c r="O73" s="357"/>
      <c r="P73" s="370">
        <v>10</v>
      </c>
      <c r="Q73" s="245">
        <f t="shared" si="6"/>
        <v>0</v>
      </c>
      <c r="R73" s="250">
        <f t="shared" si="7"/>
        <v>0</v>
      </c>
      <c r="S73" s="251" t="e" cm="1">
        <f t="array" ref="S73">_xlfn.IFS(E73="Air",R73,E73="Sea",M73,E73="Air+Sea",M73+R73)</f>
        <v>#N/A</v>
      </c>
      <c r="T73" s="475"/>
    </row>
    <row r="74" spans="1:20" x14ac:dyDescent="0.25">
      <c r="A74" s="1027"/>
      <c r="B74" s="126" t="s">
        <v>166</v>
      </c>
      <c r="C74" s="159" t="s">
        <v>142</v>
      </c>
      <c r="D74" s="159"/>
      <c r="E74" s="159"/>
      <c r="F74" s="159"/>
      <c r="G74" s="207"/>
      <c r="H74" s="160"/>
      <c r="I74" s="134"/>
      <c r="J74" s="190"/>
      <c r="K74" s="370">
        <v>180</v>
      </c>
      <c r="L74" s="221">
        <f t="shared" si="4"/>
        <v>0</v>
      </c>
      <c r="M74" s="223">
        <f t="shared" si="5"/>
        <v>0</v>
      </c>
      <c r="N74" s="126"/>
      <c r="O74" s="357"/>
      <c r="P74" s="370">
        <v>10</v>
      </c>
      <c r="Q74" s="245">
        <f t="shared" si="6"/>
        <v>0</v>
      </c>
      <c r="R74" s="250">
        <f t="shared" si="7"/>
        <v>0</v>
      </c>
      <c r="S74" s="251" t="e" cm="1">
        <f t="array" ref="S74">_xlfn.IFS(E74="Air",R74,E74="Sea",M74,E74="Air+Sea",M74+R74)</f>
        <v>#N/A</v>
      </c>
      <c r="T74" s="475"/>
    </row>
    <row r="75" spans="1:20" x14ac:dyDescent="0.25">
      <c r="A75" s="1027"/>
      <c r="B75" s="126" t="s">
        <v>167</v>
      </c>
      <c r="C75" s="159" t="s">
        <v>142</v>
      </c>
      <c r="D75" s="159"/>
      <c r="E75" s="159"/>
      <c r="F75" s="159"/>
      <c r="G75" s="207"/>
      <c r="H75" s="160"/>
      <c r="I75" s="134"/>
      <c r="J75" s="190"/>
      <c r="K75" s="370">
        <v>180</v>
      </c>
      <c r="L75" s="221">
        <f t="shared" si="4"/>
        <v>0</v>
      </c>
      <c r="M75" s="223">
        <f t="shared" si="5"/>
        <v>0</v>
      </c>
      <c r="N75" s="126"/>
      <c r="O75" s="357"/>
      <c r="P75" s="370">
        <v>10</v>
      </c>
      <c r="Q75" s="245">
        <f t="shared" si="6"/>
        <v>0</v>
      </c>
      <c r="R75" s="250">
        <f t="shared" si="7"/>
        <v>0</v>
      </c>
      <c r="S75" s="251" t="e" cm="1">
        <f t="array" ref="S75">_xlfn.IFS(E75="Air",R75,E75="Sea",M75,E75="Air+Sea",M75+R75)</f>
        <v>#N/A</v>
      </c>
      <c r="T75" s="475"/>
    </row>
    <row r="76" spans="1:20" x14ac:dyDescent="0.25">
      <c r="A76" s="1027"/>
      <c r="B76" s="135" t="s">
        <v>168</v>
      </c>
      <c r="C76" s="113" t="s">
        <v>103</v>
      </c>
      <c r="D76" s="136" t="s">
        <v>169</v>
      </c>
      <c r="E76" s="114" t="s">
        <v>499</v>
      </c>
      <c r="F76" s="113">
        <v>30</v>
      </c>
      <c r="G76" s="208">
        <v>205</v>
      </c>
      <c r="H76" s="124"/>
      <c r="I76" s="309"/>
      <c r="J76" s="191">
        <v>38</v>
      </c>
      <c r="K76" s="217">
        <v>180</v>
      </c>
      <c r="L76" s="219">
        <f t="shared" si="4"/>
        <v>7790</v>
      </c>
      <c r="M76" s="220">
        <f t="shared" si="5"/>
        <v>43.277777777777779</v>
      </c>
      <c r="N76" s="135"/>
      <c r="O76" s="364"/>
      <c r="P76" s="217">
        <v>10</v>
      </c>
      <c r="Q76" s="243">
        <f t="shared" si="6"/>
        <v>0</v>
      </c>
      <c r="R76" s="220">
        <f t="shared" si="7"/>
        <v>0</v>
      </c>
      <c r="S76" s="246" cm="1">
        <f t="array" ref="S76">_xlfn.IFS(E76="Air",R76,E76="Sea",M76,E76="Air+Sea",M76+R76)</f>
        <v>43.277777777777779</v>
      </c>
      <c r="T76" s="475"/>
    </row>
    <row r="77" spans="1:20" x14ac:dyDescent="0.25">
      <c r="A77" s="1027"/>
      <c r="B77" s="126" t="s">
        <v>170</v>
      </c>
      <c r="C77" s="159" t="s">
        <v>171</v>
      </c>
      <c r="D77" s="159"/>
      <c r="E77" s="159"/>
      <c r="F77" s="159"/>
      <c r="G77" s="207"/>
      <c r="H77" s="160"/>
      <c r="I77" s="134"/>
      <c r="J77" s="195"/>
      <c r="K77" s="370">
        <v>180</v>
      </c>
      <c r="L77" s="221">
        <f t="shared" ref="L77:L83" si="8">IF(C77="APLL BK",G77,G77*J77)</f>
        <v>0</v>
      </c>
      <c r="M77" s="223">
        <f t="shared" ref="M77:M83" si="9">IFERROR(IF(OR(E77="Sea",E77="Air+Sea"),IF(C77="APLL BK",G77*IF(I77="",1,I77),L77/K77*IF(I77="",1,I77)),0),0)</f>
        <v>0</v>
      </c>
      <c r="N77" s="126"/>
      <c r="O77" s="357"/>
      <c r="P77" s="370">
        <v>10</v>
      </c>
      <c r="Q77" s="245">
        <f t="shared" ref="Q77:Q83" si="10">IF(C77="APLL BK",G77,G77*O77)</f>
        <v>0</v>
      </c>
      <c r="R77" s="250">
        <f t="shared" ref="R77:R83" si="11">IFERROR(IF(OR(E77="Air",E77="Air+Sea"),IF(C77="APLL BK",G77*IF(N77="",1,N77),Q77/P77*IF(N77="",1,N77)),0),0)</f>
        <v>0</v>
      </c>
      <c r="S77" s="251" t="e" cm="1">
        <f t="array" ref="S77">_xlfn.IFS(E77="Air",R77,E77="Sea",M77,E77="Air+Sea",M77+R77)</f>
        <v>#N/A</v>
      </c>
      <c r="T77" s="475"/>
    </row>
    <row r="78" spans="1:20" x14ac:dyDescent="0.25">
      <c r="A78" s="1027"/>
      <c r="B78" s="126" t="s">
        <v>172</v>
      </c>
      <c r="C78" s="159" t="s">
        <v>69</v>
      </c>
      <c r="D78" s="159"/>
      <c r="E78" s="159"/>
      <c r="F78" s="159"/>
      <c r="G78" s="207"/>
      <c r="H78" s="160"/>
      <c r="I78" s="134"/>
      <c r="J78" s="195"/>
      <c r="K78" s="370">
        <v>180</v>
      </c>
      <c r="L78" s="221">
        <f t="shared" si="8"/>
        <v>0</v>
      </c>
      <c r="M78" s="223">
        <f t="shared" si="9"/>
        <v>0</v>
      </c>
      <c r="N78" s="126"/>
      <c r="O78" s="357"/>
      <c r="P78" s="370">
        <v>10</v>
      </c>
      <c r="Q78" s="245">
        <f t="shared" si="10"/>
        <v>0</v>
      </c>
      <c r="R78" s="250">
        <f t="shared" si="11"/>
        <v>0</v>
      </c>
      <c r="S78" s="251" t="e" cm="1">
        <f t="array" ref="S78">_xlfn.IFS(E78="Air",R78,E78="Sea",M78,E78="Air+Sea",M78+R78)</f>
        <v>#N/A</v>
      </c>
      <c r="T78" s="475"/>
    </row>
    <row r="79" spans="1:20" x14ac:dyDescent="0.25">
      <c r="A79" s="1027"/>
      <c r="B79" s="126" t="s">
        <v>173</v>
      </c>
      <c r="C79" s="159" t="s">
        <v>145</v>
      </c>
      <c r="D79" s="159"/>
      <c r="E79" s="159"/>
      <c r="F79" s="159"/>
      <c r="G79" s="207"/>
      <c r="H79" s="160"/>
      <c r="I79" s="134"/>
      <c r="J79" s="195"/>
      <c r="K79" s="370">
        <v>180</v>
      </c>
      <c r="L79" s="221">
        <f t="shared" si="8"/>
        <v>0</v>
      </c>
      <c r="M79" s="223">
        <f t="shared" si="9"/>
        <v>0</v>
      </c>
      <c r="N79" s="126"/>
      <c r="O79" s="357"/>
      <c r="P79" s="370">
        <v>10</v>
      </c>
      <c r="Q79" s="245">
        <f t="shared" si="10"/>
        <v>0</v>
      </c>
      <c r="R79" s="250">
        <f t="shared" si="11"/>
        <v>0</v>
      </c>
      <c r="S79" s="251" t="e" cm="1">
        <f t="array" ref="S79">_xlfn.IFS(E79="Air",R79,E79="Sea",M79,E79="Air+Sea",M79+R79)</f>
        <v>#N/A</v>
      </c>
      <c r="T79" s="475"/>
    </row>
    <row r="80" spans="1:20" x14ac:dyDescent="0.25">
      <c r="A80" s="1027"/>
      <c r="B80" s="126" t="s">
        <v>174</v>
      </c>
      <c r="C80" s="159" t="s">
        <v>175</v>
      </c>
      <c r="D80" s="159"/>
      <c r="E80" s="159"/>
      <c r="F80" s="159"/>
      <c r="G80" s="207"/>
      <c r="H80" s="160"/>
      <c r="I80" s="134"/>
      <c r="J80" s="195"/>
      <c r="K80" s="370">
        <v>180</v>
      </c>
      <c r="L80" s="221">
        <f t="shared" si="8"/>
        <v>0</v>
      </c>
      <c r="M80" s="223">
        <f t="shared" si="9"/>
        <v>0</v>
      </c>
      <c r="N80" s="126"/>
      <c r="O80" s="357"/>
      <c r="P80" s="370">
        <v>10</v>
      </c>
      <c r="Q80" s="245">
        <f t="shared" si="10"/>
        <v>0</v>
      </c>
      <c r="R80" s="250">
        <f t="shared" si="11"/>
        <v>0</v>
      </c>
      <c r="S80" s="251" t="e" cm="1">
        <f t="array" ref="S80">_xlfn.IFS(E80="Air",R80,E80="Sea",M80,E80="Air+Sea",M80+R80)</f>
        <v>#N/A</v>
      </c>
      <c r="T80" s="475"/>
    </row>
    <row r="81" spans="1:20" x14ac:dyDescent="0.25">
      <c r="A81" s="1027"/>
      <c r="B81" s="126" t="s">
        <v>176</v>
      </c>
      <c r="C81" s="159" t="s">
        <v>145</v>
      </c>
      <c r="D81" s="159"/>
      <c r="E81" s="159"/>
      <c r="F81" s="159"/>
      <c r="G81" s="207"/>
      <c r="H81" s="160"/>
      <c r="I81" s="134"/>
      <c r="J81" s="195"/>
      <c r="K81" s="370">
        <v>180</v>
      </c>
      <c r="L81" s="221">
        <f t="shared" si="8"/>
        <v>0</v>
      </c>
      <c r="M81" s="223">
        <f t="shared" si="9"/>
        <v>0</v>
      </c>
      <c r="N81" s="126"/>
      <c r="O81" s="357"/>
      <c r="P81" s="370">
        <v>10</v>
      </c>
      <c r="Q81" s="245">
        <f t="shared" si="10"/>
        <v>0</v>
      </c>
      <c r="R81" s="250">
        <f t="shared" si="11"/>
        <v>0</v>
      </c>
      <c r="S81" s="251" t="e" cm="1">
        <f t="array" ref="S81">_xlfn.IFS(E81="Air",R81,E81="Sea",M81,E81="Air+Sea",M81+R81)</f>
        <v>#N/A</v>
      </c>
      <c r="T81" s="475"/>
    </row>
    <row r="82" spans="1:20" x14ac:dyDescent="0.25">
      <c r="A82" s="1027"/>
      <c r="B82" s="116" t="s">
        <v>177</v>
      </c>
      <c r="C82" s="115" t="s">
        <v>178</v>
      </c>
      <c r="D82" s="115"/>
      <c r="E82" s="115" t="s">
        <v>11</v>
      </c>
      <c r="F82" s="117"/>
      <c r="G82" s="210">
        <v>3600</v>
      </c>
      <c r="H82" s="147"/>
      <c r="I82" s="340"/>
      <c r="J82" s="196">
        <v>0</v>
      </c>
      <c r="K82" s="388">
        <v>180</v>
      </c>
      <c r="L82" s="224">
        <f t="shared" si="8"/>
        <v>0</v>
      </c>
      <c r="M82" s="389">
        <f t="shared" si="9"/>
        <v>0</v>
      </c>
      <c r="N82" s="162"/>
      <c r="O82" s="357"/>
      <c r="P82" s="370">
        <v>10</v>
      </c>
      <c r="Q82" s="245">
        <f t="shared" si="10"/>
        <v>0</v>
      </c>
      <c r="R82" s="222">
        <f t="shared" si="11"/>
        <v>0</v>
      </c>
      <c r="S82" s="390" cm="1">
        <f t="array" ref="S82">_xlfn.IFS(E82="Air",R82,E82="Sea",M82,E82="Air+Sea",M82+R82)</f>
        <v>0</v>
      </c>
      <c r="T82" s="475"/>
    </row>
    <row r="83" spans="1:20" ht="15.75" thickBot="1" x14ac:dyDescent="0.3">
      <c r="A83" s="1028"/>
      <c r="B83" s="163" t="s">
        <v>179</v>
      </c>
      <c r="C83" s="164" t="s">
        <v>180</v>
      </c>
      <c r="D83" s="164"/>
      <c r="E83" s="164"/>
      <c r="F83" s="164"/>
      <c r="G83" s="211"/>
      <c r="H83" s="165"/>
      <c r="I83" s="342"/>
      <c r="J83" s="197"/>
      <c r="K83" s="370">
        <v>180</v>
      </c>
      <c r="L83" s="225">
        <f t="shared" si="8"/>
        <v>0</v>
      </c>
      <c r="M83" s="226">
        <f t="shared" si="9"/>
        <v>0</v>
      </c>
      <c r="N83" s="166"/>
      <c r="O83" s="360"/>
      <c r="P83" s="370">
        <v>10</v>
      </c>
      <c r="Q83" s="253">
        <f t="shared" si="10"/>
        <v>0</v>
      </c>
      <c r="R83" s="254">
        <f t="shared" si="11"/>
        <v>0</v>
      </c>
      <c r="S83" s="255" t="e" cm="1">
        <f t="array" ref="S83">_xlfn.IFS(E83="Air",R83,E83="Sea",M83,E83="Air+Sea",M83+R83)</f>
        <v>#N/A</v>
      </c>
      <c r="T83" s="475"/>
    </row>
    <row r="84" spans="1:20" ht="15.75" thickBot="1" x14ac:dyDescent="0.3">
      <c r="A84" s="167"/>
      <c r="I84" s="412"/>
      <c r="J84" s="198"/>
      <c r="K84" s="227"/>
      <c r="L84" s="227"/>
      <c r="M84" s="228"/>
      <c r="N84" s="412"/>
      <c r="O84" s="198"/>
      <c r="P84" s="227"/>
      <c r="Q84" s="227"/>
      <c r="R84" s="227"/>
      <c r="S84" s="256"/>
    </row>
    <row r="85" spans="1:20" ht="45" x14ac:dyDescent="0.25">
      <c r="A85" s="167"/>
      <c r="I85" s="413"/>
      <c r="J85" s="71" t="s">
        <v>181</v>
      </c>
      <c r="K85" s="229">
        <f>IF([2]Booking_SGN!$B$2="SGN",INDEX([2]!volume,MATCH($I$11,[2]!customer,0),MATCH([2]Booking_SGN!$C$3,[2]!week,0)),0)</f>
        <v>74</v>
      </c>
      <c r="L85" s="229">
        <f>SUM(L13:L83)</f>
        <v>322730.5</v>
      </c>
      <c r="M85" s="230">
        <f>SUM(M13:M83)</f>
        <v>1824.8511111111113</v>
      </c>
      <c r="N85" s="413"/>
      <c r="O85" s="71" t="s">
        <v>181</v>
      </c>
      <c r="P85" s="229">
        <f>IF([2]Booking_SGN!$B$2="SGN",INDEX([2]!volume,MATCH($N$11,[2]!customer,0),MATCH([2]Booking_SGN!$C$3,[2]!week,0)),0)</f>
        <v>0</v>
      </c>
      <c r="Q85" s="229">
        <f>SUM(Q13:Q84)</f>
        <v>17711</v>
      </c>
      <c r="R85" s="230">
        <f>SUM(R13:R83)</f>
        <v>1875</v>
      </c>
      <c r="S85" s="376">
        <f>R85+M85</f>
        <v>3699.8511111111111</v>
      </c>
      <c r="T85" s="171"/>
    </row>
    <row r="86" spans="1:20" ht="15.75" thickBot="1" x14ac:dyDescent="0.3">
      <c r="A86" s="167"/>
      <c r="I86" s="413"/>
      <c r="J86" s="72" t="s">
        <v>182</v>
      </c>
      <c r="K86" s="73"/>
      <c r="L86" s="73"/>
      <c r="M86" s="231">
        <f>M85*K85/40/3600</f>
        <v>0.93777070987654321</v>
      </c>
      <c r="N86" s="413"/>
      <c r="O86" s="72" t="s">
        <v>182</v>
      </c>
      <c r="P86" s="73"/>
      <c r="Q86" s="73"/>
      <c r="R86" s="231">
        <f>R85*P85/40/3600</f>
        <v>0</v>
      </c>
      <c r="S86" s="377">
        <f>R86+M86</f>
        <v>0.93777070987654321</v>
      </c>
    </row>
    <row r="87" spans="1:20" ht="15.75" thickBot="1" x14ac:dyDescent="0.3">
      <c r="I87" s="414"/>
      <c r="J87" s="199"/>
      <c r="K87" s="73"/>
      <c r="L87" s="73"/>
      <c r="M87" s="232"/>
      <c r="N87" s="414"/>
      <c r="O87" s="199"/>
      <c r="P87" s="73"/>
      <c r="Q87" s="73"/>
      <c r="R87" s="73"/>
      <c r="S87" s="258"/>
    </row>
    <row r="88" spans="1:20" x14ac:dyDescent="0.25">
      <c r="A88" s="1083" t="s">
        <v>183</v>
      </c>
      <c r="B88" s="118" t="s">
        <v>504</v>
      </c>
      <c r="C88" s="118" t="s">
        <v>69</v>
      </c>
      <c r="D88" s="118" t="s">
        <v>505</v>
      </c>
      <c r="E88" s="118" t="s">
        <v>499</v>
      </c>
      <c r="F88" s="175"/>
      <c r="G88" s="445">
        <v>90</v>
      </c>
      <c r="H88" s="176"/>
      <c r="I88" s="466"/>
      <c r="J88" s="446">
        <v>0.25</v>
      </c>
      <c r="K88" s="447">
        <v>180</v>
      </c>
      <c r="L88" s="448">
        <f t="shared" ref="L88" si="12">IF(C88="APLL BK",G88,G88*J88)</f>
        <v>22.5</v>
      </c>
      <c r="M88" s="465">
        <f t="shared" ref="M88" si="13">IFERROR(IF(OR(E88="Sea",E88="Air+Sea"),IF(C88="APLL BK",G88*IF(I88="",1,I88),L88/K88*IF(I88="",1,I88)),0),0)</f>
        <v>0.125</v>
      </c>
      <c r="N88" s="458"/>
      <c r="O88" s="362"/>
      <c r="P88" s="259">
        <v>10</v>
      </c>
      <c r="Q88" s="260">
        <f t="shared" ref="Q88" si="14">IF(C88="APLL BK",G88,G88*O88)</f>
        <v>0</v>
      </c>
      <c r="R88" s="456">
        <f t="shared" ref="R88" si="15">IFERROR(IF(OR(E88="Air",E88="Air+Sea"),IF(C88="APLL BK",G88*IF(N88="",1,N88),Q88/P88*IF(N88="",1,N88)),0),0)</f>
        <v>0</v>
      </c>
      <c r="S88" s="452" cm="1">
        <f t="array" ref="S88">_xlfn.IFS(E88="Air",R88,E88="Sea",M88,E88="Air+Sea",M88+R88)</f>
        <v>0.125</v>
      </c>
      <c r="T88" s="155"/>
    </row>
    <row r="89" spans="1:20" x14ac:dyDescent="0.25">
      <c r="A89" s="1084"/>
      <c r="B89" s="113" t="s">
        <v>506</v>
      </c>
      <c r="C89" s="113" t="s">
        <v>69</v>
      </c>
      <c r="D89" s="113" t="s">
        <v>507</v>
      </c>
      <c r="E89" s="113" t="s">
        <v>499</v>
      </c>
      <c r="F89" s="156"/>
      <c r="G89" s="208">
        <v>90</v>
      </c>
      <c r="H89" s="178"/>
      <c r="I89" s="467"/>
      <c r="J89" s="200">
        <v>0.25</v>
      </c>
      <c r="K89" s="442">
        <v>180</v>
      </c>
      <c r="L89" s="219">
        <f t="shared" ref="L89:L140" si="16">IF(C89="APLL BK",G89,G89*J89)</f>
        <v>22.5</v>
      </c>
      <c r="M89" s="220">
        <f t="shared" ref="M89:M140" si="17">IFERROR(IF(OR(E89="Sea",E89="Air+Sea"),IF(C89="APLL BK",G89*IF(I89="",1,I89),L89/K89*IF(I89="",1,I89)),0),0)</f>
        <v>0.125</v>
      </c>
      <c r="N89" s="459"/>
      <c r="O89" s="443"/>
      <c r="P89" s="221">
        <v>10</v>
      </c>
      <c r="Q89" s="444">
        <f t="shared" ref="Q89:Q140" si="18">IF(C89="APLL BK",G89,G89*O89)</f>
        <v>0</v>
      </c>
      <c r="R89" s="222">
        <f t="shared" ref="R89:R140" si="19">IFERROR(IF(OR(E89="Air",E89="Air+Sea"),IF(C89="APLL BK",G89*IF(N89="",1,N89),Q89/P89*IF(N89="",1,N89)),0),0)</f>
        <v>0</v>
      </c>
      <c r="S89" s="453" cm="1">
        <f t="array" ref="S89">_xlfn.IFS(E89="Air",R89,E89="Sea",M89,E89="Air+Sea",M89+R89)</f>
        <v>0.125</v>
      </c>
      <c r="T89" s="155"/>
    </row>
    <row r="90" spans="1:20" x14ac:dyDescent="0.25">
      <c r="A90" s="1084"/>
      <c r="B90" s="113" t="s">
        <v>129</v>
      </c>
      <c r="C90" s="113" t="s">
        <v>103</v>
      </c>
      <c r="D90" s="136" t="s">
        <v>129</v>
      </c>
      <c r="E90" s="114" t="s">
        <v>499</v>
      </c>
      <c r="F90" s="113"/>
      <c r="G90" s="208">
        <v>55</v>
      </c>
      <c r="H90" s="124"/>
      <c r="I90" s="468"/>
      <c r="J90" s="191">
        <v>0.25</v>
      </c>
      <c r="K90" s="219">
        <v>180</v>
      </c>
      <c r="L90" s="219">
        <f t="shared" si="16"/>
        <v>13.75</v>
      </c>
      <c r="M90" s="220">
        <f t="shared" si="17"/>
        <v>7.6388888888888895E-2</v>
      </c>
      <c r="N90" s="460"/>
      <c r="O90" s="443"/>
      <c r="P90" s="221">
        <v>10</v>
      </c>
      <c r="Q90" s="444">
        <f t="shared" si="18"/>
        <v>0</v>
      </c>
      <c r="R90" s="222">
        <f t="shared" si="19"/>
        <v>0</v>
      </c>
      <c r="S90" s="453" cm="1">
        <f t="array" ref="S90">_xlfn.IFS(E90="Air",R90,E90="Sea",M90,E90="Air+Sea",M90+R90)</f>
        <v>7.6388888888888895E-2</v>
      </c>
      <c r="T90" s="475"/>
    </row>
    <row r="91" spans="1:20" x14ac:dyDescent="0.25">
      <c r="A91" s="1084"/>
      <c r="B91" s="1080" t="s">
        <v>130</v>
      </c>
      <c r="C91" s="113" t="s">
        <v>103</v>
      </c>
      <c r="D91" s="113" t="s">
        <v>131</v>
      </c>
      <c r="E91" s="113" t="s">
        <v>11</v>
      </c>
      <c r="F91" s="113">
        <v>30</v>
      </c>
      <c r="G91" s="208">
        <v>30</v>
      </c>
      <c r="H91" s="124"/>
      <c r="I91" s="469">
        <v>0.05</v>
      </c>
      <c r="J91" s="191">
        <v>0.25</v>
      </c>
      <c r="K91" s="219">
        <v>180</v>
      </c>
      <c r="L91" s="219">
        <f t="shared" si="16"/>
        <v>7.5</v>
      </c>
      <c r="M91" s="220">
        <f t="shared" si="17"/>
        <v>2.0833333333333333E-3</v>
      </c>
      <c r="N91" s="461"/>
      <c r="O91" s="443"/>
      <c r="P91" s="221">
        <v>10</v>
      </c>
      <c r="Q91" s="444">
        <f t="shared" si="18"/>
        <v>0</v>
      </c>
      <c r="R91" s="222">
        <f t="shared" si="19"/>
        <v>0</v>
      </c>
      <c r="S91" s="453" cm="1">
        <f t="array" ref="S91">_xlfn.IFS(E91="Air",R91,E91="Sea",M91,E91="Air+Sea",M91+R91)</f>
        <v>2.0833333333333333E-3</v>
      </c>
      <c r="T91" s="475"/>
    </row>
    <row r="92" spans="1:20" x14ac:dyDescent="0.25">
      <c r="A92" s="1084"/>
      <c r="B92" s="1080"/>
      <c r="C92" s="113" t="s">
        <v>103</v>
      </c>
      <c r="D92" s="136" t="s">
        <v>130</v>
      </c>
      <c r="E92" s="113" t="s">
        <v>11</v>
      </c>
      <c r="F92" s="113"/>
      <c r="G92" s="208">
        <v>55</v>
      </c>
      <c r="H92" s="124"/>
      <c r="I92" s="469">
        <v>0.05</v>
      </c>
      <c r="J92" s="191">
        <v>0.25</v>
      </c>
      <c r="K92" s="219">
        <v>180</v>
      </c>
      <c r="L92" s="219">
        <f t="shared" si="16"/>
        <v>13.75</v>
      </c>
      <c r="M92" s="220">
        <f t="shared" si="17"/>
        <v>3.8194444444444448E-3</v>
      </c>
      <c r="N92" s="461"/>
      <c r="O92" s="443"/>
      <c r="P92" s="221">
        <v>10</v>
      </c>
      <c r="Q92" s="444">
        <f t="shared" si="18"/>
        <v>0</v>
      </c>
      <c r="R92" s="222">
        <f t="shared" si="19"/>
        <v>0</v>
      </c>
      <c r="S92" s="453" cm="1">
        <f t="array" ref="S92">_xlfn.IFS(E92="Air",R92,E92="Sea",M92,E92="Air+Sea",M92+R92)</f>
        <v>3.8194444444444448E-3</v>
      </c>
      <c r="T92" s="475"/>
    </row>
    <row r="93" spans="1:20" ht="30" x14ac:dyDescent="0.25">
      <c r="A93" s="1084"/>
      <c r="B93" s="113" t="s">
        <v>508</v>
      </c>
      <c r="C93" s="113" t="s">
        <v>103</v>
      </c>
      <c r="D93" s="136" t="s">
        <v>509</v>
      </c>
      <c r="E93" s="113" t="s">
        <v>11</v>
      </c>
      <c r="F93" s="113">
        <v>15</v>
      </c>
      <c r="G93" s="208">
        <v>115</v>
      </c>
      <c r="H93" s="124"/>
      <c r="I93" s="468"/>
      <c r="J93" s="191">
        <v>0.25</v>
      </c>
      <c r="K93" s="219">
        <v>180</v>
      </c>
      <c r="L93" s="219">
        <f t="shared" si="16"/>
        <v>28.75</v>
      </c>
      <c r="M93" s="220">
        <f t="shared" si="17"/>
        <v>0.15972222222222221</v>
      </c>
      <c r="N93" s="460"/>
      <c r="O93" s="443"/>
      <c r="P93" s="221">
        <v>10</v>
      </c>
      <c r="Q93" s="444">
        <f t="shared" si="18"/>
        <v>0</v>
      </c>
      <c r="R93" s="222">
        <f t="shared" si="19"/>
        <v>0</v>
      </c>
      <c r="S93" s="453" cm="1">
        <f t="array" ref="S93">_xlfn.IFS(E93="Air",R93,E93="Sea",M93,E93="Air+Sea",M93+R93)</f>
        <v>0.15972222222222221</v>
      </c>
      <c r="T93" s="475"/>
    </row>
    <row r="94" spans="1:20" x14ac:dyDescent="0.25">
      <c r="A94" s="1084"/>
      <c r="B94" s="159" t="s">
        <v>134</v>
      </c>
      <c r="C94" s="159" t="s">
        <v>135</v>
      </c>
      <c r="D94" s="159" t="s">
        <v>98</v>
      </c>
      <c r="E94" s="159"/>
      <c r="F94" s="159"/>
      <c r="G94" s="207"/>
      <c r="H94" s="160"/>
      <c r="I94" s="470"/>
      <c r="J94" s="190">
        <v>0.25</v>
      </c>
      <c r="K94" s="221">
        <v>180</v>
      </c>
      <c r="L94" s="221">
        <f t="shared" si="16"/>
        <v>0</v>
      </c>
      <c r="M94" s="223">
        <f t="shared" si="17"/>
        <v>0</v>
      </c>
      <c r="N94" s="462"/>
      <c r="O94" s="443"/>
      <c r="P94" s="221">
        <v>10</v>
      </c>
      <c r="Q94" s="444">
        <f t="shared" si="18"/>
        <v>0</v>
      </c>
      <c r="R94" s="222">
        <f t="shared" si="19"/>
        <v>0</v>
      </c>
      <c r="S94" s="454" t="e" cm="1">
        <f t="array" ref="S94">_xlfn.IFS(E94="Air",R94,E94="Sea",M94,E94="Air+Sea",M94+R94)</f>
        <v>#N/A</v>
      </c>
      <c r="T94" s="475"/>
    </row>
    <row r="95" spans="1:20" x14ac:dyDescent="0.25">
      <c r="A95" s="1084"/>
      <c r="B95" s="159" t="s">
        <v>136</v>
      </c>
      <c r="C95" s="159" t="s">
        <v>103</v>
      </c>
      <c r="D95" s="159" t="s">
        <v>98</v>
      </c>
      <c r="E95" s="159"/>
      <c r="F95" s="159"/>
      <c r="G95" s="207"/>
      <c r="H95" s="160"/>
      <c r="I95" s="470"/>
      <c r="J95" s="190">
        <v>0.25</v>
      </c>
      <c r="K95" s="221">
        <v>180</v>
      </c>
      <c r="L95" s="221">
        <f t="shared" si="16"/>
        <v>0</v>
      </c>
      <c r="M95" s="223">
        <f t="shared" si="17"/>
        <v>0</v>
      </c>
      <c r="N95" s="462"/>
      <c r="O95" s="443"/>
      <c r="P95" s="221">
        <v>10</v>
      </c>
      <c r="Q95" s="444">
        <f t="shared" si="18"/>
        <v>0</v>
      </c>
      <c r="R95" s="222">
        <f t="shared" si="19"/>
        <v>0</v>
      </c>
      <c r="S95" s="454" t="e" cm="1">
        <f t="array" ref="S95">_xlfn.IFS(E95="Air",R95,E95="Sea",M95,E95="Air+Sea",M95+R95)</f>
        <v>#N/A</v>
      </c>
      <c r="T95" s="475"/>
    </row>
    <row r="96" spans="1:20" x14ac:dyDescent="0.25">
      <c r="A96" s="1084"/>
      <c r="B96" s="159" t="s">
        <v>137</v>
      </c>
      <c r="C96" s="159" t="s">
        <v>74</v>
      </c>
      <c r="D96" s="159" t="s">
        <v>98</v>
      </c>
      <c r="E96" s="159"/>
      <c r="F96" s="159"/>
      <c r="G96" s="207"/>
      <c r="H96" s="160"/>
      <c r="I96" s="470"/>
      <c r="J96" s="190">
        <v>0.25</v>
      </c>
      <c r="K96" s="221">
        <v>180</v>
      </c>
      <c r="L96" s="221">
        <f t="shared" si="16"/>
        <v>0</v>
      </c>
      <c r="M96" s="223">
        <f t="shared" si="17"/>
        <v>0</v>
      </c>
      <c r="N96" s="462"/>
      <c r="O96" s="443"/>
      <c r="P96" s="221">
        <v>10</v>
      </c>
      <c r="Q96" s="444">
        <f t="shared" si="18"/>
        <v>0</v>
      </c>
      <c r="R96" s="222">
        <f t="shared" si="19"/>
        <v>0</v>
      </c>
      <c r="S96" s="454" t="e" cm="1">
        <f t="array" ref="S96">_xlfn.IFS(E96="Air",R96,E96="Sea",M96,E96="Air+Sea",M96+R96)</f>
        <v>#N/A</v>
      </c>
      <c r="T96" s="475"/>
    </row>
    <row r="97" spans="1:21" x14ac:dyDescent="0.25">
      <c r="A97" s="1084"/>
      <c r="B97" s="113" t="s">
        <v>138</v>
      </c>
      <c r="C97" s="113" t="s">
        <v>139</v>
      </c>
      <c r="D97" s="136" t="s">
        <v>138</v>
      </c>
      <c r="E97" s="113" t="s">
        <v>11</v>
      </c>
      <c r="F97" s="113">
        <v>30</v>
      </c>
      <c r="G97" s="208">
        <v>60</v>
      </c>
      <c r="H97" s="124"/>
      <c r="I97" s="468"/>
      <c r="J97" s="191">
        <v>0.25</v>
      </c>
      <c r="K97" s="219">
        <v>180</v>
      </c>
      <c r="L97" s="219">
        <f t="shared" si="16"/>
        <v>15</v>
      </c>
      <c r="M97" s="220">
        <f t="shared" si="17"/>
        <v>8.3333333333333329E-2</v>
      </c>
      <c r="N97" s="460"/>
      <c r="O97" s="443"/>
      <c r="P97" s="221">
        <v>10</v>
      </c>
      <c r="Q97" s="444">
        <f t="shared" si="18"/>
        <v>0</v>
      </c>
      <c r="R97" s="222">
        <f t="shared" si="19"/>
        <v>0</v>
      </c>
      <c r="S97" s="453" cm="1">
        <f t="array" ref="S97">_xlfn.IFS(E97="Air",R97,E97="Sea",M97,E97="Air+Sea",M97+R97)</f>
        <v>8.3333333333333329E-2</v>
      </c>
      <c r="T97" s="475"/>
    </row>
    <row r="98" spans="1:21" x14ac:dyDescent="0.25">
      <c r="A98" s="1084"/>
      <c r="B98" s="159" t="s">
        <v>140</v>
      </c>
      <c r="C98" s="159" t="s">
        <v>139</v>
      </c>
      <c r="D98" s="159"/>
      <c r="E98" s="159"/>
      <c r="F98" s="159"/>
      <c r="G98" s="207"/>
      <c r="H98" s="160"/>
      <c r="I98" s="470"/>
      <c r="J98" s="190">
        <v>0.25</v>
      </c>
      <c r="K98" s="221">
        <v>180</v>
      </c>
      <c r="L98" s="221">
        <f t="shared" si="16"/>
        <v>0</v>
      </c>
      <c r="M98" s="223">
        <f t="shared" si="17"/>
        <v>0</v>
      </c>
      <c r="N98" s="462"/>
      <c r="O98" s="443"/>
      <c r="P98" s="221">
        <v>10</v>
      </c>
      <c r="Q98" s="444">
        <f t="shared" si="18"/>
        <v>0</v>
      </c>
      <c r="R98" s="222">
        <f t="shared" si="19"/>
        <v>0</v>
      </c>
      <c r="S98" s="454" t="e" cm="1">
        <f t="array" ref="S98">_xlfn.IFS(E98="Air",R98,E98="Sea",M98,E98="Air+Sea",M98+R98)</f>
        <v>#N/A</v>
      </c>
      <c r="T98" s="475"/>
    </row>
    <row r="99" spans="1:21" x14ac:dyDescent="0.25">
      <c r="A99" s="1084"/>
      <c r="B99" s="1080" t="s">
        <v>141</v>
      </c>
      <c r="C99" s="113" t="s">
        <v>142</v>
      </c>
      <c r="D99" s="113" t="s">
        <v>143</v>
      </c>
      <c r="E99" s="113" t="s">
        <v>11</v>
      </c>
      <c r="F99" s="113">
        <v>30</v>
      </c>
      <c r="G99" s="208">
        <v>30</v>
      </c>
      <c r="H99" s="124"/>
      <c r="I99" s="469">
        <v>0.05</v>
      </c>
      <c r="J99" s="191">
        <v>0.25</v>
      </c>
      <c r="K99" s="219">
        <v>180</v>
      </c>
      <c r="L99" s="219">
        <f t="shared" si="16"/>
        <v>7.5</v>
      </c>
      <c r="M99" s="220">
        <f t="shared" si="17"/>
        <v>2.0833333333333333E-3</v>
      </c>
      <c r="N99" s="461"/>
      <c r="O99" s="443"/>
      <c r="P99" s="221">
        <v>10</v>
      </c>
      <c r="Q99" s="444">
        <f t="shared" si="18"/>
        <v>0</v>
      </c>
      <c r="R99" s="222">
        <f t="shared" si="19"/>
        <v>0</v>
      </c>
      <c r="S99" s="453" cm="1">
        <f t="array" ref="S99">_xlfn.IFS(E99="Air",R99,E99="Sea",M99,E99="Air+Sea",M99+R99)</f>
        <v>2.0833333333333333E-3</v>
      </c>
      <c r="T99" s="475"/>
    </row>
    <row r="100" spans="1:21" x14ac:dyDescent="0.25">
      <c r="A100" s="1084"/>
      <c r="B100" s="1080"/>
      <c r="C100" s="113" t="s">
        <v>142</v>
      </c>
      <c r="D100" s="136" t="s">
        <v>141</v>
      </c>
      <c r="E100" s="113" t="s">
        <v>11</v>
      </c>
      <c r="F100" s="113">
        <v>5</v>
      </c>
      <c r="G100" s="208">
        <v>130</v>
      </c>
      <c r="H100" s="124"/>
      <c r="I100" s="469">
        <v>0.05</v>
      </c>
      <c r="J100" s="191">
        <v>0.25</v>
      </c>
      <c r="K100" s="219">
        <v>180</v>
      </c>
      <c r="L100" s="219">
        <f t="shared" si="16"/>
        <v>32.5</v>
      </c>
      <c r="M100" s="220">
        <f t="shared" si="17"/>
        <v>9.0277777777777787E-3</v>
      </c>
      <c r="N100" s="461"/>
      <c r="O100" s="443"/>
      <c r="P100" s="221">
        <v>10</v>
      </c>
      <c r="Q100" s="444">
        <f t="shared" si="18"/>
        <v>0</v>
      </c>
      <c r="R100" s="222">
        <f t="shared" si="19"/>
        <v>0</v>
      </c>
      <c r="S100" s="453" cm="1">
        <f t="array" ref="S100">_xlfn.IFS(E100="Air",R100,E100="Sea",M100,E100="Air+Sea",M100+R100)</f>
        <v>9.0277777777777787E-3</v>
      </c>
      <c r="T100" s="475"/>
    </row>
    <row r="101" spans="1:21" ht="30" x14ac:dyDescent="0.25">
      <c r="A101" s="1084"/>
      <c r="B101" s="113" t="s">
        <v>184</v>
      </c>
      <c r="C101" s="177" t="s">
        <v>103</v>
      </c>
      <c r="D101" s="113" t="s">
        <v>185</v>
      </c>
      <c r="E101" s="113" t="s">
        <v>11</v>
      </c>
      <c r="F101" s="156"/>
      <c r="G101" s="213">
        <v>20</v>
      </c>
      <c r="H101" s="178"/>
      <c r="I101" s="471"/>
      <c r="J101" s="200">
        <v>0.25</v>
      </c>
      <c r="K101" s="219">
        <v>180</v>
      </c>
      <c r="L101" s="219">
        <f t="shared" si="16"/>
        <v>5</v>
      </c>
      <c r="M101" s="220">
        <f t="shared" si="17"/>
        <v>2.7777777777777776E-2</v>
      </c>
      <c r="N101" s="339"/>
      <c r="O101" s="443"/>
      <c r="P101" s="221">
        <v>10</v>
      </c>
      <c r="Q101" s="444">
        <f t="shared" si="18"/>
        <v>0</v>
      </c>
      <c r="R101" s="222">
        <f t="shared" si="19"/>
        <v>0</v>
      </c>
      <c r="S101" s="453" cm="1">
        <f t="array" ref="S101">_xlfn.IFS(E101="Air",R101,E101="Sea",M101,E101="Air+Sea",M101+R101)</f>
        <v>2.7777777777777776E-2</v>
      </c>
      <c r="T101" s="475"/>
      <c r="U101" s="32"/>
    </row>
    <row r="102" spans="1:21" ht="30" x14ac:dyDescent="0.25">
      <c r="A102" s="1084"/>
      <c r="B102" s="113" t="s">
        <v>186</v>
      </c>
      <c r="C102" s="177" t="s">
        <v>69</v>
      </c>
      <c r="D102" s="113" t="s">
        <v>510</v>
      </c>
      <c r="E102" s="113" t="s">
        <v>11</v>
      </c>
      <c r="F102" s="156"/>
      <c r="G102" s="213">
        <v>30</v>
      </c>
      <c r="H102" s="178"/>
      <c r="I102" s="472"/>
      <c r="J102" s="200">
        <v>0.25</v>
      </c>
      <c r="K102" s="219">
        <v>180</v>
      </c>
      <c r="L102" s="219">
        <f t="shared" si="16"/>
        <v>7.5</v>
      </c>
      <c r="M102" s="220">
        <f t="shared" si="17"/>
        <v>4.1666666666666664E-2</v>
      </c>
      <c r="N102" s="339"/>
      <c r="O102" s="443"/>
      <c r="P102" s="221">
        <v>10</v>
      </c>
      <c r="Q102" s="444">
        <f t="shared" si="18"/>
        <v>0</v>
      </c>
      <c r="R102" s="222">
        <f t="shared" si="19"/>
        <v>0</v>
      </c>
      <c r="S102" s="453" cm="1">
        <f t="array" ref="S102">_xlfn.IFS(E102="Air",R102,E102="Sea",M102,E102="Air+Sea",M102+R102)</f>
        <v>4.1666666666666664E-2</v>
      </c>
      <c r="T102" s="475"/>
      <c r="U102" s="32"/>
    </row>
    <row r="103" spans="1:21" ht="45" x14ac:dyDescent="0.25">
      <c r="A103" s="1084"/>
      <c r="B103" s="113" t="s">
        <v>190</v>
      </c>
      <c r="C103" s="177" t="s">
        <v>74</v>
      </c>
      <c r="D103" s="113" t="s">
        <v>191</v>
      </c>
      <c r="E103" s="113" t="s">
        <v>11</v>
      </c>
      <c r="F103" s="345"/>
      <c r="G103" s="213">
        <v>10</v>
      </c>
      <c r="H103" s="180"/>
      <c r="I103" s="471">
        <v>0.6</v>
      </c>
      <c r="J103" s="200">
        <v>0.25</v>
      </c>
      <c r="K103" s="219">
        <v>180</v>
      </c>
      <c r="L103" s="219">
        <f t="shared" si="16"/>
        <v>10</v>
      </c>
      <c r="M103" s="220">
        <f t="shared" si="17"/>
        <v>6</v>
      </c>
      <c r="N103" s="339"/>
      <c r="O103" s="443"/>
      <c r="P103" s="221">
        <v>10</v>
      </c>
      <c r="Q103" s="444">
        <f t="shared" si="18"/>
        <v>10</v>
      </c>
      <c r="R103" s="222">
        <f t="shared" si="19"/>
        <v>0</v>
      </c>
      <c r="S103" s="453" cm="1">
        <f t="array" ref="S103">_xlfn.IFS(E103="Air",R103,E103="Sea",M103,E103="Air+Sea",M103+R103)</f>
        <v>6</v>
      </c>
      <c r="T103" s="475"/>
      <c r="U103" s="32"/>
    </row>
    <row r="104" spans="1:21" x14ac:dyDescent="0.25">
      <c r="A104" s="1084"/>
      <c r="B104" s="113"/>
      <c r="C104" s="177" t="s">
        <v>74</v>
      </c>
      <c r="D104" s="113" t="s">
        <v>192</v>
      </c>
      <c r="E104" s="113" t="s">
        <v>11</v>
      </c>
      <c r="F104" s="346"/>
      <c r="G104" s="213">
        <v>35</v>
      </c>
      <c r="H104" s="183"/>
      <c r="I104" s="471">
        <v>0.02</v>
      </c>
      <c r="J104" s="200">
        <v>0.25</v>
      </c>
      <c r="K104" s="219">
        <v>180</v>
      </c>
      <c r="L104" s="219">
        <f t="shared" si="16"/>
        <v>35</v>
      </c>
      <c r="M104" s="220">
        <f t="shared" si="17"/>
        <v>0.70000000000000007</v>
      </c>
      <c r="N104" s="339"/>
      <c r="O104" s="443"/>
      <c r="P104" s="221">
        <v>10</v>
      </c>
      <c r="Q104" s="444">
        <f t="shared" si="18"/>
        <v>35</v>
      </c>
      <c r="R104" s="222">
        <f t="shared" si="19"/>
        <v>0</v>
      </c>
      <c r="S104" s="453" cm="1">
        <f t="array" ref="S104">_xlfn.IFS(E104="Air",R104,E104="Sea",M104,E104="Air+Sea",M104+R104)</f>
        <v>0.70000000000000007</v>
      </c>
      <c r="T104" s="475"/>
      <c r="U104" s="32"/>
    </row>
    <row r="105" spans="1:21" x14ac:dyDescent="0.25">
      <c r="A105" s="1084"/>
      <c r="B105" s="113"/>
      <c r="C105" s="177" t="s">
        <v>74</v>
      </c>
      <c r="D105" s="113" t="s">
        <v>193</v>
      </c>
      <c r="E105" s="113" t="s">
        <v>11</v>
      </c>
      <c r="F105" s="346"/>
      <c r="G105" s="213">
        <v>5</v>
      </c>
      <c r="H105" s="183"/>
      <c r="I105" s="471"/>
      <c r="J105" s="200">
        <v>0.25</v>
      </c>
      <c r="K105" s="219">
        <v>180</v>
      </c>
      <c r="L105" s="219">
        <f t="shared" si="16"/>
        <v>5</v>
      </c>
      <c r="M105" s="220">
        <f t="shared" si="17"/>
        <v>5</v>
      </c>
      <c r="N105" s="463"/>
      <c r="O105" s="443"/>
      <c r="P105" s="221">
        <v>10</v>
      </c>
      <c r="Q105" s="444">
        <f t="shared" si="18"/>
        <v>5</v>
      </c>
      <c r="R105" s="222">
        <f t="shared" si="19"/>
        <v>0</v>
      </c>
      <c r="S105" s="453" cm="1">
        <f t="array" ref="S105">_xlfn.IFS(E105="Air",R105,E105="Sea",M105,E105="Air+Sea",M105+R105)</f>
        <v>5</v>
      </c>
      <c r="T105" s="475"/>
      <c r="U105" s="32"/>
    </row>
    <row r="106" spans="1:21" x14ac:dyDescent="0.25">
      <c r="A106" s="1084"/>
      <c r="B106" s="113"/>
      <c r="C106" s="177" t="s">
        <v>74</v>
      </c>
      <c r="D106" s="113" t="s">
        <v>194</v>
      </c>
      <c r="E106" s="113" t="s">
        <v>11</v>
      </c>
      <c r="F106" s="346"/>
      <c r="G106" s="213">
        <v>10</v>
      </c>
      <c r="H106" s="183"/>
      <c r="I106" s="471"/>
      <c r="J106" s="200">
        <v>0.25</v>
      </c>
      <c r="K106" s="219">
        <v>180</v>
      </c>
      <c r="L106" s="219">
        <f t="shared" si="16"/>
        <v>10</v>
      </c>
      <c r="M106" s="220">
        <f t="shared" si="17"/>
        <v>10</v>
      </c>
      <c r="N106" s="463"/>
      <c r="O106" s="443"/>
      <c r="P106" s="221">
        <v>10</v>
      </c>
      <c r="Q106" s="444">
        <f t="shared" si="18"/>
        <v>10</v>
      </c>
      <c r="R106" s="222">
        <f t="shared" si="19"/>
        <v>0</v>
      </c>
      <c r="S106" s="453" cm="1">
        <f t="array" ref="S106">_xlfn.IFS(E106="Air",R106,E106="Sea",M106,E106="Air+Sea",M106+R106)</f>
        <v>10</v>
      </c>
      <c r="T106" s="475"/>
    </row>
    <row r="107" spans="1:21" x14ac:dyDescent="0.25">
      <c r="A107" s="1084"/>
      <c r="B107" s="113" t="s">
        <v>195</v>
      </c>
      <c r="C107" s="177" t="s">
        <v>74</v>
      </c>
      <c r="D107" s="113" t="s">
        <v>511</v>
      </c>
      <c r="E107" s="113" t="s">
        <v>11</v>
      </c>
      <c r="F107" s="156"/>
      <c r="G107" s="213">
        <v>18</v>
      </c>
      <c r="H107" s="178"/>
      <c r="I107" s="471"/>
      <c r="J107" s="200">
        <v>0.25</v>
      </c>
      <c r="K107" s="219">
        <v>180</v>
      </c>
      <c r="L107" s="219">
        <f t="shared" si="16"/>
        <v>18</v>
      </c>
      <c r="M107" s="220">
        <f t="shared" si="17"/>
        <v>18</v>
      </c>
      <c r="N107" s="463"/>
      <c r="O107" s="443"/>
      <c r="P107" s="221">
        <v>10</v>
      </c>
      <c r="Q107" s="444">
        <f t="shared" si="18"/>
        <v>18</v>
      </c>
      <c r="R107" s="222">
        <f t="shared" si="19"/>
        <v>0</v>
      </c>
      <c r="S107" s="453" cm="1">
        <f t="array" ref="S107">_xlfn.IFS(E107="Air",R107,E107="Sea",M107,E107="Air+Sea",M107+R107)</f>
        <v>18</v>
      </c>
      <c r="T107" s="475"/>
      <c r="U107" s="32"/>
    </row>
    <row r="108" spans="1:21" ht="30" x14ac:dyDescent="0.25">
      <c r="A108" s="1084"/>
      <c r="B108" s="113" t="s">
        <v>197</v>
      </c>
      <c r="C108" s="177" t="s">
        <v>74</v>
      </c>
      <c r="D108" s="113" t="s">
        <v>198</v>
      </c>
      <c r="E108" s="113" t="s">
        <v>11</v>
      </c>
      <c r="F108" s="156"/>
      <c r="G108" s="213">
        <v>10</v>
      </c>
      <c r="H108" s="178"/>
      <c r="I108" s="471"/>
      <c r="J108" s="200">
        <v>0.25</v>
      </c>
      <c r="K108" s="219">
        <v>180</v>
      </c>
      <c r="L108" s="219">
        <f t="shared" si="16"/>
        <v>10</v>
      </c>
      <c r="M108" s="220">
        <f t="shared" si="17"/>
        <v>10</v>
      </c>
      <c r="N108" s="463"/>
      <c r="O108" s="443"/>
      <c r="P108" s="221">
        <v>10</v>
      </c>
      <c r="Q108" s="444">
        <f t="shared" si="18"/>
        <v>10</v>
      </c>
      <c r="R108" s="222">
        <f t="shared" si="19"/>
        <v>0</v>
      </c>
      <c r="S108" s="453" cm="1">
        <f t="array" ref="S108">_xlfn.IFS(E108="Air",R108,E108="Sea",M108,E108="Air+Sea",M108+R108)</f>
        <v>10</v>
      </c>
      <c r="T108" s="475"/>
      <c r="U108" s="32"/>
    </row>
    <row r="109" spans="1:21" ht="30" x14ac:dyDescent="0.25">
      <c r="A109" s="1084"/>
      <c r="B109" s="113"/>
      <c r="C109" s="177" t="s">
        <v>74</v>
      </c>
      <c r="D109" s="113" t="s">
        <v>512</v>
      </c>
      <c r="E109" s="113" t="s">
        <v>11</v>
      </c>
      <c r="F109" s="156"/>
      <c r="G109" s="213">
        <v>45</v>
      </c>
      <c r="H109" s="178"/>
      <c r="I109" s="471">
        <v>0.4</v>
      </c>
      <c r="J109" s="200">
        <v>0.25</v>
      </c>
      <c r="K109" s="219">
        <v>180</v>
      </c>
      <c r="L109" s="219">
        <f t="shared" si="16"/>
        <v>45</v>
      </c>
      <c r="M109" s="220">
        <f t="shared" si="17"/>
        <v>18</v>
      </c>
      <c r="N109" s="463"/>
      <c r="O109" s="443"/>
      <c r="P109" s="221">
        <v>10</v>
      </c>
      <c r="Q109" s="444">
        <f t="shared" si="18"/>
        <v>45</v>
      </c>
      <c r="R109" s="222">
        <f t="shared" si="19"/>
        <v>0</v>
      </c>
      <c r="S109" s="453" cm="1">
        <f t="array" ref="S109">_xlfn.IFS(E109="Air",R109,E109="Sea",M109,E109="Air+Sea",M109+R109)</f>
        <v>18</v>
      </c>
      <c r="T109" s="475"/>
      <c r="U109" s="32"/>
    </row>
    <row r="110" spans="1:21" x14ac:dyDescent="0.25">
      <c r="A110" s="1084"/>
      <c r="B110" s="113"/>
      <c r="C110" s="177" t="s">
        <v>74</v>
      </c>
      <c r="D110" s="113" t="s">
        <v>200</v>
      </c>
      <c r="E110" s="113" t="s">
        <v>11</v>
      </c>
      <c r="F110" s="156"/>
      <c r="G110" s="213">
        <v>35</v>
      </c>
      <c r="H110" s="178"/>
      <c r="I110" s="471">
        <v>0.02</v>
      </c>
      <c r="J110" s="200">
        <v>0.25</v>
      </c>
      <c r="K110" s="219">
        <v>180</v>
      </c>
      <c r="L110" s="219">
        <f t="shared" si="16"/>
        <v>35</v>
      </c>
      <c r="M110" s="220">
        <f t="shared" si="17"/>
        <v>0.70000000000000007</v>
      </c>
      <c r="N110" s="463"/>
      <c r="O110" s="443"/>
      <c r="P110" s="221">
        <v>10</v>
      </c>
      <c r="Q110" s="444">
        <f t="shared" si="18"/>
        <v>35</v>
      </c>
      <c r="R110" s="222">
        <f t="shared" si="19"/>
        <v>0</v>
      </c>
      <c r="S110" s="453" cm="1">
        <f t="array" ref="S110">_xlfn.IFS(E110="Air",R110,E110="Sea",M110,E110="Air+Sea",M110+R110)</f>
        <v>0.70000000000000007</v>
      </c>
      <c r="T110" s="475"/>
      <c r="U110" s="32"/>
    </row>
    <row r="111" spans="1:21" x14ac:dyDescent="0.25">
      <c r="A111" s="1084"/>
      <c r="B111" s="113" t="s">
        <v>201</v>
      </c>
      <c r="C111" s="177" t="s">
        <v>74</v>
      </c>
      <c r="D111" s="113" t="s">
        <v>513</v>
      </c>
      <c r="E111" s="113" t="s">
        <v>11</v>
      </c>
      <c r="F111" s="156"/>
      <c r="G111" s="213">
        <v>30</v>
      </c>
      <c r="H111" s="178"/>
      <c r="I111" s="471"/>
      <c r="J111" s="200">
        <v>0.25</v>
      </c>
      <c r="K111" s="219">
        <v>180</v>
      </c>
      <c r="L111" s="219">
        <f t="shared" si="16"/>
        <v>30</v>
      </c>
      <c r="M111" s="220">
        <f t="shared" si="17"/>
        <v>30</v>
      </c>
      <c r="N111" s="463"/>
      <c r="O111" s="443"/>
      <c r="P111" s="221">
        <v>10</v>
      </c>
      <c r="Q111" s="444">
        <f t="shared" si="18"/>
        <v>30</v>
      </c>
      <c r="R111" s="222">
        <f t="shared" si="19"/>
        <v>0</v>
      </c>
      <c r="S111" s="453" cm="1">
        <f t="array" ref="S111">_xlfn.IFS(E111="Air",R111,E111="Sea",M111,E111="Air+Sea",M111+R111)</f>
        <v>30</v>
      </c>
      <c r="T111" s="475"/>
      <c r="U111" s="32"/>
    </row>
    <row r="112" spans="1:21" x14ac:dyDescent="0.25">
      <c r="A112" s="1084"/>
      <c r="B112" s="113" t="s">
        <v>203</v>
      </c>
      <c r="C112" s="177" t="s">
        <v>204</v>
      </c>
      <c r="D112" s="113" t="s">
        <v>205</v>
      </c>
      <c r="E112" s="113" t="s">
        <v>11</v>
      </c>
      <c r="F112" s="156"/>
      <c r="G112" s="213">
        <v>20</v>
      </c>
      <c r="H112" s="178"/>
      <c r="I112" s="471"/>
      <c r="J112" s="200">
        <v>0.25</v>
      </c>
      <c r="K112" s="219">
        <v>180</v>
      </c>
      <c r="L112" s="219">
        <f t="shared" si="16"/>
        <v>5</v>
      </c>
      <c r="M112" s="220">
        <f t="shared" si="17"/>
        <v>2.7777777777777776E-2</v>
      </c>
      <c r="N112" s="463"/>
      <c r="O112" s="443"/>
      <c r="P112" s="221">
        <v>10</v>
      </c>
      <c r="Q112" s="444">
        <f t="shared" si="18"/>
        <v>0</v>
      </c>
      <c r="R112" s="222">
        <f t="shared" si="19"/>
        <v>0</v>
      </c>
      <c r="S112" s="453" cm="1">
        <f t="array" ref="S112">_xlfn.IFS(E112="Air",R112,E112="Sea",M112,E112="Air+Sea",M112+R112)</f>
        <v>2.7777777777777776E-2</v>
      </c>
      <c r="T112" s="475"/>
      <c r="U112" s="32"/>
    </row>
    <row r="113" spans="1:21" x14ac:dyDescent="0.25">
      <c r="A113" s="1084"/>
      <c r="B113" s="113" t="s">
        <v>206</v>
      </c>
      <c r="C113" s="177" t="s">
        <v>204</v>
      </c>
      <c r="D113" s="113" t="s">
        <v>207</v>
      </c>
      <c r="E113" s="113" t="s">
        <v>11</v>
      </c>
      <c r="F113" s="156"/>
      <c r="G113" s="213">
        <v>70</v>
      </c>
      <c r="H113" s="178"/>
      <c r="I113" s="471"/>
      <c r="J113" s="200">
        <v>0.25</v>
      </c>
      <c r="K113" s="219">
        <v>180</v>
      </c>
      <c r="L113" s="219">
        <f t="shared" si="16"/>
        <v>17.5</v>
      </c>
      <c r="M113" s="220">
        <f t="shared" si="17"/>
        <v>9.7222222222222224E-2</v>
      </c>
      <c r="N113" s="463"/>
      <c r="O113" s="443"/>
      <c r="P113" s="221">
        <v>10</v>
      </c>
      <c r="Q113" s="444">
        <f t="shared" si="18"/>
        <v>0</v>
      </c>
      <c r="R113" s="222">
        <f t="shared" si="19"/>
        <v>0</v>
      </c>
      <c r="S113" s="453" cm="1">
        <f t="array" ref="S113">_xlfn.IFS(E113="Air",R113,E113="Sea",M113,E113="Air+Sea",M113+R113)</f>
        <v>9.7222222222222224E-2</v>
      </c>
      <c r="T113" s="475"/>
      <c r="U113" s="32"/>
    </row>
    <row r="114" spans="1:21" x14ac:dyDescent="0.25">
      <c r="A114" s="1084"/>
      <c r="B114" s="113"/>
      <c r="C114" s="177" t="s">
        <v>204</v>
      </c>
      <c r="D114" s="113" t="s">
        <v>208</v>
      </c>
      <c r="E114" s="113" t="s">
        <v>11</v>
      </c>
      <c r="F114" s="156"/>
      <c r="G114" s="213">
        <v>70</v>
      </c>
      <c r="H114" s="178"/>
      <c r="I114" s="471">
        <v>0.01</v>
      </c>
      <c r="J114" s="200">
        <v>0.25</v>
      </c>
      <c r="K114" s="219">
        <v>180</v>
      </c>
      <c r="L114" s="219">
        <f t="shared" si="16"/>
        <v>17.5</v>
      </c>
      <c r="M114" s="220">
        <f t="shared" si="17"/>
        <v>9.722222222222223E-4</v>
      </c>
      <c r="N114" s="463"/>
      <c r="O114" s="443"/>
      <c r="P114" s="221">
        <v>10</v>
      </c>
      <c r="Q114" s="444">
        <f t="shared" si="18"/>
        <v>0</v>
      </c>
      <c r="R114" s="222">
        <f t="shared" si="19"/>
        <v>0</v>
      </c>
      <c r="S114" s="453" cm="1">
        <f t="array" ref="S114">_xlfn.IFS(E114="Air",R114,E114="Sea",M114,E114="Air+Sea",M114+R114)</f>
        <v>9.722222222222223E-4</v>
      </c>
      <c r="T114" s="475"/>
      <c r="U114" s="32"/>
    </row>
    <row r="115" spans="1:21" x14ac:dyDescent="0.25">
      <c r="A115" s="1084"/>
      <c r="B115" s="113"/>
      <c r="C115" s="177" t="s">
        <v>74</v>
      </c>
      <c r="D115" s="113" t="s">
        <v>209</v>
      </c>
      <c r="E115" s="113" t="s">
        <v>11</v>
      </c>
      <c r="F115" s="156"/>
      <c r="G115" s="213">
        <v>400</v>
      </c>
      <c r="H115" s="178"/>
      <c r="I115" s="471"/>
      <c r="J115" s="200">
        <v>0.25</v>
      </c>
      <c r="K115" s="219">
        <v>180</v>
      </c>
      <c r="L115" s="219">
        <f t="shared" si="16"/>
        <v>400</v>
      </c>
      <c r="M115" s="220">
        <f t="shared" si="17"/>
        <v>400</v>
      </c>
      <c r="N115" s="463"/>
      <c r="O115" s="443"/>
      <c r="P115" s="221">
        <v>10</v>
      </c>
      <c r="Q115" s="444">
        <f t="shared" si="18"/>
        <v>400</v>
      </c>
      <c r="R115" s="222">
        <f t="shared" si="19"/>
        <v>0</v>
      </c>
      <c r="S115" s="453" cm="1">
        <f t="array" ref="S115">_xlfn.IFS(E115="Air",R115,E115="Sea",M115,E115="Air+Sea",M115+R115)</f>
        <v>400</v>
      </c>
      <c r="T115" s="475"/>
      <c r="U115" s="32"/>
    </row>
    <row r="116" spans="1:21" x14ac:dyDescent="0.25">
      <c r="A116" s="1084"/>
      <c r="B116" s="113"/>
      <c r="C116" s="177" t="s">
        <v>74</v>
      </c>
      <c r="D116" s="113" t="s">
        <v>210</v>
      </c>
      <c r="E116" s="113" t="s">
        <v>11</v>
      </c>
      <c r="F116" s="156"/>
      <c r="G116" s="213">
        <v>60</v>
      </c>
      <c r="H116" s="178"/>
      <c r="I116" s="471">
        <v>0.02</v>
      </c>
      <c r="J116" s="200">
        <v>0.25</v>
      </c>
      <c r="K116" s="219">
        <v>180</v>
      </c>
      <c r="L116" s="219">
        <f t="shared" si="16"/>
        <v>60</v>
      </c>
      <c r="M116" s="220">
        <f t="shared" si="17"/>
        <v>1.2</v>
      </c>
      <c r="N116" s="463"/>
      <c r="O116" s="443"/>
      <c r="P116" s="221">
        <v>10</v>
      </c>
      <c r="Q116" s="444">
        <f t="shared" si="18"/>
        <v>60</v>
      </c>
      <c r="R116" s="222">
        <f t="shared" si="19"/>
        <v>0</v>
      </c>
      <c r="S116" s="453" cm="1">
        <f t="array" ref="S116">_xlfn.IFS(E116="Air",R116,E116="Sea",M116,E116="Air+Sea",M116+R116)</f>
        <v>1.2</v>
      </c>
      <c r="T116" s="475"/>
      <c r="U116" s="32"/>
    </row>
    <row r="117" spans="1:21" x14ac:dyDescent="0.25">
      <c r="A117" s="1084"/>
      <c r="B117" s="113" t="s">
        <v>211</v>
      </c>
      <c r="C117" s="177" t="s">
        <v>204</v>
      </c>
      <c r="D117" s="113" t="s">
        <v>212</v>
      </c>
      <c r="E117" s="113" t="s">
        <v>11</v>
      </c>
      <c r="F117" s="156"/>
      <c r="G117" s="213">
        <v>5</v>
      </c>
      <c r="H117" s="178"/>
      <c r="I117" s="471"/>
      <c r="J117" s="200">
        <v>0.25</v>
      </c>
      <c r="K117" s="219">
        <v>180</v>
      </c>
      <c r="L117" s="219">
        <f t="shared" si="16"/>
        <v>1.25</v>
      </c>
      <c r="M117" s="220">
        <f t="shared" si="17"/>
        <v>6.9444444444444441E-3</v>
      </c>
      <c r="N117" s="463"/>
      <c r="O117" s="443"/>
      <c r="P117" s="221">
        <v>10</v>
      </c>
      <c r="Q117" s="444">
        <f t="shared" si="18"/>
        <v>0</v>
      </c>
      <c r="R117" s="222">
        <f t="shared" si="19"/>
        <v>0</v>
      </c>
      <c r="S117" s="453" cm="1">
        <f t="array" ref="S117">_xlfn.IFS(E117="Air",R117,E117="Sea",M117,E117="Air+Sea",M117+R117)</f>
        <v>6.9444444444444441E-3</v>
      </c>
      <c r="T117" s="475"/>
      <c r="U117" s="32"/>
    </row>
    <row r="118" spans="1:21" x14ac:dyDescent="0.25">
      <c r="A118" s="1084"/>
      <c r="B118" s="113"/>
      <c r="C118" s="177" t="s">
        <v>204</v>
      </c>
      <c r="D118" s="113" t="s">
        <v>213</v>
      </c>
      <c r="E118" s="113" t="s">
        <v>11</v>
      </c>
      <c r="F118" s="156"/>
      <c r="G118" s="213">
        <v>20</v>
      </c>
      <c r="H118" s="178"/>
      <c r="I118" s="471"/>
      <c r="J118" s="200">
        <v>0.25</v>
      </c>
      <c r="K118" s="219">
        <v>180</v>
      </c>
      <c r="L118" s="219">
        <f t="shared" si="16"/>
        <v>5</v>
      </c>
      <c r="M118" s="220">
        <f t="shared" si="17"/>
        <v>2.7777777777777776E-2</v>
      </c>
      <c r="N118" s="463"/>
      <c r="O118" s="443"/>
      <c r="P118" s="221">
        <v>10</v>
      </c>
      <c r="Q118" s="444">
        <f t="shared" si="18"/>
        <v>0</v>
      </c>
      <c r="R118" s="222">
        <f t="shared" si="19"/>
        <v>0</v>
      </c>
      <c r="S118" s="453" cm="1">
        <f t="array" ref="S118">_xlfn.IFS(E118="Air",R118,E118="Sea",M118,E118="Air+Sea",M118+R118)</f>
        <v>2.7777777777777776E-2</v>
      </c>
      <c r="T118" s="475"/>
      <c r="U118" s="32"/>
    </row>
    <row r="119" spans="1:21" x14ac:dyDescent="0.25">
      <c r="A119" s="1084"/>
      <c r="B119" s="113"/>
      <c r="C119" s="177" t="s">
        <v>204</v>
      </c>
      <c r="D119" s="113" t="s">
        <v>214</v>
      </c>
      <c r="E119" s="113" t="s">
        <v>11</v>
      </c>
      <c r="F119" s="156"/>
      <c r="G119" s="213">
        <v>60</v>
      </c>
      <c r="H119" s="178"/>
      <c r="I119" s="471"/>
      <c r="J119" s="200">
        <v>0.25</v>
      </c>
      <c r="K119" s="219">
        <v>180</v>
      </c>
      <c r="L119" s="219">
        <f t="shared" si="16"/>
        <v>15</v>
      </c>
      <c r="M119" s="220">
        <f t="shared" si="17"/>
        <v>8.3333333333333329E-2</v>
      </c>
      <c r="N119" s="339"/>
      <c r="O119" s="443"/>
      <c r="P119" s="221">
        <v>10</v>
      </c>
      <c r="Q119" s="444">
        <f t="shared" si="18"/>
        <v>0</v>
      </c>
      <c r="R119" s="222">
        <f t="shared" si="19"/>
        <v>0</v>
      </c>
      <c r="S119" s="453" cm="1">
        <f t="array" ref="S119">_xlfn.IFS(E119="Air",R119,E119="Sea",M119,E119="Air+Sea",M119+R119)</f>
        <v>8.3333333333333329E-2</v>
      </c>
      <c r="T119" s="475"/>
      <c r="U119" s="32"/>
    </row>
    <row r="120" spans="1:21" x14ac:dyDescent="0.25">
      <c r="A120" s="1084"/>
      <c r="B120" s="113" t="s">
        <v>216</v>
      </c>
      <c r="C120" s="177" t="s">
        <v>204</v>
      </c>
      <c r="D120" s="113" t="s">
        <v>217</v>
      </c>
      <c r="E120" s="113" t="s">
        <v>11</v>
      </c>
      <c r="F120" s="156"/>
      <c r="G120" s="213">
        <v>5</v>
      </c>
      <c r="H120" s="178"/>
      <c r="I120" s="471"/>
      <c r="J120" s="200">
        <v>0.25</v>
      </c>
      <c r="K120" s="219">
        <v>180</v>
      </c>
      <c r="L120" s="219">
        <f t="shared" si="16"/>
        <v>1.25</v>
      </c>
      <c r="M120" s="220">
        <f t="shared" si="17"/>
        <v>6.9444444444444441E-3</v>
      </c>
      <c r="N120" s="339"/>
      <c r="O120" s="443"/>
      <c r="P120" s="221">
        <v>10</v>
      </c>
      <c r="Q120" s="444">
        <f t="shared" si="18"/>
        <v>0</v>
      </c>
      <c r="R120" s="222">
        <f t="shared" si="19"/>
        <v>0</v>
      </c>
      <c r="S120" s="453" cm="1">
        <f t="array" ref="S120">_xlfn.IFS(E120="Air",R120,E120="Sea",M120,E120="Air+Sea",M120+R120)</f>
        <v>6.9444444444444441E-3</v>
      </c>
      <c r="T120" s="475"/>
      <c r="U120" s="32"/>
    </row>
    <row r="121" spans="1:21" x14ac:dyDescent="0.25">
      <c r="A121" s="1084"/>
      <c r="B121" s="113"/>
      <c r="C121" s="177" t="s">
        <v>204</v>
      </c>
      <c r="D121" s="113" t="s">
        <v>218</v>
      </c>
      <c r="E121" s="113" t="s">
        <v>11</v>
      </c>
      <c r="F121" s="156"/>
      <c r="G121" s="213">
        <v>130</v>
      </c>
      <c r="H121" s="178" t="s">
        <v>514</v>
      </c>
      <c r="I121" s="471"/>
      <c r="J121" s="200">
        <v>0.25</v>
      </c>
      <c r="K121" s="219">
        <v>180</v>
      </c>
      <c r="L121" s="219">
        <f t="shared" si="16"/>
        <v>32.5</v>
      </c>
      <c r="M121" s="220">
        <f t="shared" si="17"/>
        <v>0.18055555555555555</v>
      </c>
      <c r="N121" s="339"/>
      <c r="O121" s="443"/>
      <c r="P121" s="221">
        <v>10</v>
      </c>
      <c r="Q121" s="444">
        <f t="shared" si="18"/>
        <v>0</v>
      </c>
      <c r="R121" s="222">
        <f t="shared" si="19"/>
        <v>0</v>
      </c>
      <c r="S121" s="453" cm="1">
        <f t="array" ref="S121">_xlfn.IFS(E121="Air",R121,E121="Sea",M121,E121="Air+Sea",M121+R121)</f>
        <v>0.18055555555555555</v>
      </c>
      <c r="T121" s="475"/>
      <c r="U121" s="32"/>
    </row>
    <row r="122" spans="1:21" x14ac:dyDescent="0.25">
      <c r="A122" s="1084"/>
      <c r="B122" s="113"/>
      <c r="C122" s="177" t="s">
        <v>204</v>
      </c>
      <c r="D122" s="113" t="s">
        <v>219</v>
      </c>
      <c r="E122" s="113" t="s">
        <v>11</v>
      </c>
      <c r="F122" s="156"/>
      <c r="G122" s="213">
        <v>20</v>
      </c>
      <c r="H122" s="474"/>
      <c r="I122" s="471"/>
      <c r="J122" s="200">
        <v>0.25</v>
      </c>
      <c r="K122" s="219">
        <v>180</v>
      </c>
      <c r="L122" s="219">
        <f t="shared" si="16"/>
        <v>5</v>
      </c>
      <c r="M122" s="220">
        <f t="shared" si="17"/>
        <v>2.7777777777777776E-2</v>
      </c>
      <c r="N122" s="339"/>
      <c r="O122" s="443"/>
      <c r="P122" s="221">
        <v>10</v>
      </c>
      <c r="Q122" s="444">
        <f t="shared" si="18"/>
        <v>0</v>
      </c>
      <c r="R122" s="222">
        <f t="shared" si="19"/>
        <v>0</v>
      </c>
      <c r="S122" s="453" cm="1">
        <f t="array" ref="S122">_xlfn.IFS(E122="Air",R122,E122="Sea",M122,E122="Air+Sea",M122+R122)</f>
        <v>2.7777777777777776E-2</v>
      </c>
      <c r="T122" s="475"/>
      <c r="U122" s="32"/>
    </row>
    <row r="123" spans="1:21" x14ac:dyDescent="0.25">
      <c r="A123" s="1084"/>
      <c r="B123" s="113"/>
      <c r="C123" s="177" t="s">
        <v>103</v>
      </c>
      <c r="D123" s="113" t="s">
        <v>221</v>
      </c>
      <c r="E123" s="113" t="s">
        <v>11</v>
      </c>
      <c r="F123" s="156"/>
      <c r="G123" s="213">
        <v>20</v>
      </c>
      <c r="H123" s="178"/>
      <c r="I123" s="471"/>
      <c r="J123" s="200">
        <v>0.25</v>
      </c>
      <c r="K123" s="219">
        <v>180</v>
      </c>
      <c r="L123" s="219">
        <f t="shared" si="16"/>
        <v>5</v>
      </c>
      <c r="M123" s="220">
        <f t="shared" si="17"/>
        <v>2.7777777777777776E-2</v>
      </c>
      <c r="N123" s="339"/>
      <c r="O123" s="443"/>
      <c r="P123" s="221">
        <v>10</v>
      </c>
      <c r="Q123" s="444">
        <f t="shared" si="18"/>
        <v>0</v>
      </c>
      <c r="R123" s="222">
        <f t="shared" si="19"/>
        <v>0</v>
      </c>
      <c r="S123" s="453" cm="1">
        <f t="array" ref="S123">_xlfn.IFS(E123="Air",R123,E123="Sea",M123,E123="Air+Sea",M123+R123)</f>
        <v>2.7777777777777776E-2</v>
      </c>
      <c r="T123" s="475"/>
      <c r="U123" s="32"/>
    </row>
    <row r="124" spans="1:21" ht="30" customHeight="1" x14ac:dyDescent="0.25">
      <c r="A124" s="1084"/>
      <c r="B124" s="113"/>
      <c r="C124" s="177" t="s">
        <v>103</v>
      </c>
      <c r="D124" s="113" t="s">
        <v>222</v>
      </c>
      <c r="E124" s="113" t="s">
        <v>11</v>
      </c>
      <c r="F124" s="156"/>
      <c r="G124" s="213">
        <v>25</v>
      </c>
      <c r="H124" s="178"/>
      <c r="I124" s="471"/>
      <c r="J124" s="200">
        <v>0.25</v>
      </c>
      <c r="K124" s="219">
        <v>180</v>
      </c>
      <c r="L124" s="219">
        <f t="shared" si="16"/>
        <v>6.25</v>
      </c>
      <c r="M124" s="220">
        <f t="shared" si="17"/>
        <v>3.4722222222222224E-2</v>
      </c>
      <c r="N124" s="339"/>
      <c r="O124" s="443"/>
      <c r="P124" s="221">
        <v>10</v>
      </c>
      <c r="Q124" s="444">
        <f t="shared" si="18"/>
        <v>0</v>
      </c>
      <c r="R124" s="222">
        <f t="shared" si="19"/>
        <v>0</v>
      </c>
      <c r="S124" s="453" cm="1">
        <f t="array" ref="S124">_xlfn.IFS(E124="Air",R124,E124="Sea",M124,E124="Air+Sea",M124+R124)</f>
        <v>3.4722222222222224E-2</v>
      </c>
      <c r="T124" s="475"/>
      <c r="U124" s="32"/>
    </row>
    <row r="125" spans="1:21" ht="30" customHeight="1" x14ac:dyDescent="0.25">
      <c r="A125" s="1084"/>
      <c r="B125" s="113" t="s">
        <v>157</v>
      </c>
      <c r="C125" s="177" t="s">
        <v>158</v>
      </c>
      <c r="D125" s="113" t="s">
        <v>159</v>
      </c>
      <c r="E125" s="113" t="s">
        <v>499</v>
      </c>
      <c r="F125" s="156">
        <v>870</v>
      </c>
      <c r="G125" s="156">
        <v>870</v>
      </c>
      <c r="H125" s="178"/>
      <c r="I125" s="471"/>
      <c r="J125" s="200">
        <v>0.25</v>
      </c>
      <c r="K125" s="219">
        <v>180</v>
      </c>
      <c r="L125" s="219">
        <f t="shared" si="16"/>
        <v>217.5</v>
      </c>
      <c r="M125" s="220">
        <f t="shared" si="17"/>
        <v>1.2083333333333333</v>
      </c>
      <c r="N125" s="339"/>
      <c r="O125" s="443"/>
      <c r="P125" s="221">
        <v>10</v>
      </c>
      <c r="Q125" s="444">
        <f t="shared" si="18"/>
        <v>0</v>
      </c>
      <c r="R125" s="222">
        <f t="shared" si="19"/>
        <v>0</v>
      </c>
      <c r="S125" s="453" cm="1">
        <f t="array" ref="S125">_xlfn.IFS(E125="Air",R125,E125="Sea",M125,E125="Air+Sea",M125+R125)</f>
        <v>1.2083333333333333</v>
      </c>
      <c r="T125" s="475"/>
      <c r="U125" s="32"/>
    </row>
    <row r="126" spans="1:21" ht="30" customHeight="1" x14ac:dyDescent="0.25">
      <c r="A126" s="1084"/>
      <c r="B126" s="113" t="s">
        <v>160</v>
      </c>
      <c r="C126" s="177" t="s">
        <v>142</v>
      </c>
      <c r="D126" s="113" t="s">
        <v>161</v>
      </c>
      <c r="E126" s="113" t="s">
        <v>499</v>
      </c>
      <c r="F126" s="156">
        <v>120</v>
      </c>
      <c r="G126" s="156">
        <v>120</v>
      </c>
      <c r="H126" s="178"/>
      <c r="I126" s="471">
        <v>0.05</v>
      </c>
      <c r="J126" s="200">
        <v>0.25</v>
      </c>
      <c r="K126" s="219">
        <v>180</v>
      </c>
      <c r="L126" s="219">
        <f t="shared" si="16"/>
        <v>30</v>
      </c>
      <c r="M126" s="220">
        <f t="shared" si="17"/>
        <v>8.3333333333333332E-3</v>
      </c>
      <c r="N126" s="339"/>
      <c r="O126" s="443"/>
      <c r="P126" s="221">
        <v>10</v>
      </c>
      <c r="Q126" s="444">
        <f t="shared" si="18"/>
        <v>0</v>
      </c>
      <c r="R126" s="222">
        <f t="shared" si="19"/>
        <v>0</v>
      </c>
      <c r="S126" s="453" cm="1">
        <f t="array" ref="S126">_xlfn.IFS(E126="Air",R126,E126="Sea",M126,E126="Air+Sea",M126+R126)</f>
        <v>8.3333333333333332E-3</v>
      </c>
      <c r="T126" s="475"/>
      <c r="U126" s="32"/>
    </row>
    <row r="127" spans="1:21" ht="30" customHeight="1" x14ac:dyDescent="0.25">
      <c r="A127" s="1084"/>
      <c r="B127" s="113" t="s">
        <v>162</v>
      </c>
      <c r="C127" s="177" t="s">
        <v>163</v>
      </c>
      <c r="D127" s="113" t="s">
        <v>164</v>
      </c>
      <c r="E127" s="113" t="s">
        <v>499</v>
      </c>
      <c r="F127" s="156">
        <v>90</v>
      </c>
      <c r="G127" s="156">
        <v>90</v>
      </c>
      <c r="H127" s="178"/>
      <c r="I127" s="471">
        <v>0.2</v>
      </c>
      <c r="J127" s="200">
        <v>0.25</v>
      </c>
      <c r="K127" s="219">
        <v>180</v>
      </c>
      <c r="L127" s="219">
        <f t="shared" si="16"/>
        <v>22.5</v>
      </c>
      <c r="M127" s="220">
        <f t="shared" si="17"/>
        <v>2.5000000000000001E-2</v>
      </c>
      <c r="N127" s="339"/>
      <c r="O127" s="443"/>
      <c r="P127" s="221">
        <v>10</v>
      </c>
      <c r="Q127" s="444">
        <f t="shared" si="18"/>
        <v>0</v>
      </c>
      <c r="R127" s="222">
        <f t="shared" si="19"/>
        <v>0</v>
      </c>
      <c r="S127" s="453" cm="1">
        <f t="array" ref="S127">_xlfn.IFS(E127="Air",R127,E127="Sea",M127,E127="Air+Sea",M127+R127)</f>
        <v>2.5000000000000001E-2</v>
      </c>
      <c r="T127" s="475"/>
      <c r="U127" s="32"/>
    </row>
    <row r="128" spans="1:21" ht="30" x14ac:dyDescent="0.25">
      <c r="A128" s="1084"/>
      <c r="B128" s="113" t="s">
        <v>223</v>
      </c>
      <c r="C128" s="177" t="s">
        <v>103</v>
      </c>
      <c r="D128" s="113" t="s">
        <v>224</v>
      </c>
      <c r="E128" s="113" t="s">
        <v>11</v>
      </c>
      <c r="F128" s="177"/>
      <c r="G128" s="213">
        <v>60</v>
      </c>
      <c r="H128" s="178"/>
      <c r="I128" s="471">
        <v>0.3</v>
      </c>
      <c r="J128" s="200">
        <v>0.25</v>
      </c>
      <c r="K128" s="219">
        <v>180</v>
      </c>
      <c r="L128" s="219">
        <f t="shared" si="16"/>
        <v>15</v>
      </c>
      <c r="M128" s="220">
        <f t="shared" si="17"/>
        <v>2.4999999999999998E-2</v>
      </c>
      <c r="N128" s="339"/>
      <c r="O128" s="443"/>
      <c r="P128" s="221">
        <v>10</v>
      </c>
      <c r="Q128" s="444">
        <f t="shared" si="18"/>
        <v>0</v>
      </c>
      <c r="R128" s="222">
        <f t="shared" si="19"/>
        <v>0</v>
      </c>
      <c r="S128" s="453" cm="1">
        <f t="array" ref="S128">_xlfn.IFS(E128="Air",R128,E128="Sea",M128,E128="Air+Sea",M128+R128)</f>
        <v>2.4999999999999998E-2</v>
      </c>
      <c r="T128" s="475"/>
      <c r="U128" s="32"/>
    </row>
    <row r="129" spans="1:21" x14ac:dyDescent="0.25">
      <c r="A129" s="1084"/>
      <c r="B129" s="113"/>
      <c r="C129" s="177" t="s">
        <v>103</v>
      </c>
      <c r="D129" s="113" t="s">
        <v>225</v>
      </c>
      <c r="E129" s="113" t="s">
        <v>11</v>
      </c>
      <c r="F129" s="177"/>
      <c r="G129" s="213">
        <v>60</v>
      </c>
      <c r="H129" s="178"/>
      <c r="I129" s="471">
        <v>0.01</v>
      </c>
      <c r="J129" s="200">
        <v>0.25</v>
      </c>
      <c r="K129" s="219">
        <v>180</v>
      </c>
      <c r="L129" s="219">
        <f t="shared" si="16"/>
        <v>15</v>
      </c>
      <c r="M129" s="220">
        <f t="shared" si="17"/>
        <v>8.3333333333333328E-4</v>
      </c>
      <c r="N129" s="339"/>
      <c r="O129" s="443"/>
      <c r="P129" s="221">
        <v>10</v>
      </c>
      <c r="Q129" s="444">
        <f t="shared" si="18"/>
        <v>0</v>
      </c>
      <c r="R129" s="222">
        <f t="shared" si="19"/>
        <v>0</v>
      </c>
      <c r="S129" s="453" cm="1">
        <f t="array" ref="S129">_xlfn.IFS(E129="Air",R129,E129="Sea",M129,E129="Air+Sea",M129+R129)</f>
        <v>8.3333333333333328E-4</v>
      </c>
      <c r="T129" s="475"/>
      <c r="U129" s="32"/>
    </row>
    <row r="130" spans="1:21" ht="30" x14ac:dyDescent="0.25">
      <c r="A130" s="1084"/>
      <c r="B130" s="113" t="s">
        <v>226</v>
      </c>
      <c r="C130" s="113" t="s">
        <v>227</v>
      </c>
      <c r="D130" s="113" t="s">
        <v>515</v>
      </c>
      <c r="E130" s="113" t="s">
        <v>11</v>
      </c>
      <c r="F130" s="113"/>
      <c r="G130" s="213">
        <v>25</v>
      </c>
      <c r="H130" s="124"/>
      <c r="I130" s="471">
        <v>0.1</v>
      </c>
      <c r="J130" s="200">
        <v>0.25</v>
      </c>
      <c r="K130" s="219">
        <v>180</v>
      </c>
      <c r="L130" s="219">
        <f t="shared" si="16"/>
        <v>6.25</v>
      </c>
      <c r="M130" s="220">
        <f t="shared" si="17"/>
        <v>3.4722222222222225E-3</v>
      </c>
      <c r="N130" s="339"/>
      <c r="O130" s="443"/>
      <c r="P130" s="221">
        <v>10</v>
      </c>
      <c r="Q130" s="444">
        <f t="shared" si="18"/>
        <v>0</v>
      </c>
      <c r="R130" s="222">
        <f t="shared" si="19"/>
        <v>0</v>
      </c>
      <c r="S130" s="453" cm="1">
        <f t="array" ref="S130">_xlfn.IFS(E130="Air",R130,E130="Sea",M130,E130="Air+Sea",M130+R130)</f>
        <v>3.4722222222222225E-3</v>
      </c>
      <c r="T130" s="475"/>
      <c r="U130" s="32"/>
    </row>
    <row r="131" spans="1:21" x14ac:dyDescent="0.25">
      <c r="A131" s="1084"/>
      <c r="B131" s="113"/>
      <c r="C131" s="113" t="s">
        <v>227</v>
      </c>
      <c r="D131" s="113" t="s">
        <v>230</v>
      </c>
      <c r="E131" s="113" t="s">
        <v>11</v>
      </c>
      <c r="F131" s="113"/>
      <c r="G131" s="213">
        <v>50</v>
      </c>
      <c r="H131" s="124"/>
      <c r="I131" s="468"/>
      <c r="J131" s="200">
        <v>0.25</v>
      </c>
      <c r="K131" s="219">
        <v>180</v>
      </c>
      <c r="L131" s="219">
        <f t="shared" si="16"/>
        <v>12.5</v>
      </c>
      <c r="M131" s="220">
        <f t="shared" si="17"/>
        <v>6.9444444444444448E-2</v>
      </c>
      <c r="N131" s="339"/>
      <c r="O131" s="443"/>
      <c r="P131" s="221">
        <v>10</v>
      </c>
      <c r="Q131" s="444">
        <f t="shared" si="18"/>
        <v>0</v>
      </c>
      <c r="R131" s="222">
        <f t="shared" si="19"/>
        <v>0</v>
      </c>
      <c r="S131" s="453" cm="1">
        <f t="array" ref="S131">_xlfn.IFS(E131="Air",R131,E131="Sea",M131,E131="Air+Sea",M131+R131)</f>
        <v>6.9444444444444448E-2</v>
      </c>
      <c r="T131" s="475"/>
      <c r="U131" s="32"/>
    </row>
    <row r="132" spans="1:21" x14ac:dyDescent="0.25">
      <c r="A132" s="1084"/>
      <c r="B132" s="113"/>
      <c r="C132" s="113" t="s">
        <v>227</v>
      </c>
      <c r="D132" s="113" t="s">
        <v>231</v>
      </c>
      <c r="E132" s="113" t="s">
        <v>11</v>
      </c>
      <c r="F132" s="113"/>
      <c r="G132" s="213">
        <v>10</v>
      </c>
      <c r="H132" s="124"/>
      <c r="I132" s="468"/>
      <c r="J132" s="200">
        <v>0.25</v>
      </c>
      <c r="K132" s="219">
        <v>180</v>
      </c>
      <c r="L132" s="219">
        <f t="shared" si="16"/>
        <v>2.5</v>
      </c>
      <c r="M132" s="220">
        <f t="shared" si="17"/>
        <v>1.3888888888888888E-2</v>
      </c>
      <c r="N132" s="463"/>
      <c r="O132" s="443"/>
      <c r="P132" s="221">
        <v>10</v>
      </c>
      <c r="Q132" s="444">
        <f t="shared" si="18"/>
        <v>0</v>
      </c>
      <c r="R132" s="222">
        <f t="shared" si="19"/>
        <v>0</v>
      </c>
      <c r="S132" s="453" cm="1">
        <f t="array" ref="S132">_xlfn.IFS(E132="Air",R132,E132="Sea",M132,E132="Air+Sea",M132+R132)</f>
        <v>1.3888888888888888E-2</v>
      </c>
      <c r="T132" s="475"/>
      <c r="U132" s="32"/>
    </row>
    <row r="133" spans="1:21" x14ac:dyDescent="0.25">
      <c r="A133" s="1084"/>
      <c r="B133" s="113"/>
      <c r="C133" s="113" t="s">
        <v>227</v>
      </c>
      <c r="D133" s="113" t="s">
        <v>232</v>
      </c>
      <c r="E133" s="113" t="s">
        <v>11</v>
      </c>
      <c r="F133" s="113"/>
      <c r="G133" s="213">
        <v>50</v>
      </c>
      <c r="H133" s="124"/>
      <c r="I133" s="468"/>
      <c r="J133" s="200">
        <v>0.25</v>
      </c>
      <c r="K133" s="219">
        <v>180</v>
      </c>
      <c r="L133" s="219">
        <f t="shared" si="16"/>
        <v>12.5</v>
      </c>
      <c r="M133" s="220">
        <f t="shared" si="17"/>
        <v>6.9444444444444448E-2</v>
      </c>
      <c r="N133" s="463"/>
      <c r="O133" s="443"/>
      <c r="P133" s="221">
        <v>10</v>
      </c>
      <c r="Q133" s="444">
        <f t="shared" si="18"/>
        <v>0</v>
      </c>
      <c r="R133" s="222">
        <f t="shared" si="19"/>
        <v>0</v>
      </c>
      <c r="S133" s="453" cm="1">
        <f t="array" ref="S133">_xlfn.IFS(E133="Air",R133,E133="Sea",M133,E133="Air+Sea",M133+R133)</f>
        <v>6.9444444444444448E-2</v>
      </c>
      <c r="T133" s="475"/>
      <c r="U133" s="32"/>
    </row>
    <row r="134" spans="1:21" x14ac:dyDescent="0.25">
      <c r="A134" s="1084"/>
      <c r="B134" s="113"/>
      <c r="C134" s="113" t="s">
        <v>227</v>
      </c>
      <c r="D134" s="113" t="s">
        <v>233</v>
      </c>
      <c r="E134" s="113" t="s">
        <v>11</v>
      </c>
      <c r="F134" s="113"/>
      <c r="G134" s="213">
        <v>10</v>
      </c>
      <c r="H134" s="124"/>
      <c r="I134" s="468"/>
      <c r="J134" s="200">
        <v>0.25</v>
      </c>
      <c r="K134" s="219">
        <v>180</v>
      </c>
      <c r="L134" s="219">
        <f t="shared" si="16"/>
        <v>2.5</v>
      </c>
      <c r="M134" s="220">
        <f t="shared" si="17"/>
        <v>1.3888888888888888E-2</v>
      </c>
      <c r="N134" s="463"/>
      <c r="O134" s="443"/>
      <c r="P134" s="221">
        <v>10</v>
      </c>
      <c r="Q134" s="444">
        <f t="shared" si="18"/>
        <v>0</v>
      </c>
      <c r="R134" s="222">
        <f t="shared" si="19"/>
        <v>0</v>
      </c>
      <c r="S134" s="453" cm="1">
        <f t="array" ref="S134">_xlfn.IFS(E134="Air",R134,E134="Sea",M134,E134="Air+Sea",M134+R134)</f>
        <v>1.3888888888888888E-2</v>
      </c>
      <c r="T134" s="475"/>
      <c r="U134" s="120"/>
    </row>
    <row r="135" spans="1:21" ht="30" x14ac:dyDescent="0.25">
      <c r="A135" s="1084"/>
      <c r="B135" s="113" t="s">
        <v>516</v>
      </c>
      <c r="C135" s="113" t="s">
        <v>227</v>
      </c>
      <c r="D135" s="113" t="s">
        <v>517</v>
      </c>
      <c r="E135" s="113" t="s">
        <v>11</v>
      </c>
      <c r="F135" s="113"/>
      <c r="G135" s="213">
        <v>50</v>
      </c>
      <c r="H135" s="124"/>
      <c r="I135" s="468"/>
      <c r="J135" s="200">
        <v>0.25</v>
      </c>
      <c r="K135" s="219">
        <v>180</v>
      </c>
      <c r="L135" s="219">
        <f t="shared" si="16"/>
        <v>12.5</v>
      </c>
      <c r="M135" s="220">
        <f t="shared" si="17"/>
        <v>6.9444444444444448E-2</v>
      </c>
      <c r="N135" s="460"/>
      <c r="O135" s="443"/>
      <c r="P135" s="221">
        <v>10</v>
      </c>
      <c r="Q135" s="444">
        <f t="shared" si="18"/>
        <v>0</v>
      </c>
      <c r="R135" s="222">
        <f t="shared" si="19"/>
        <v>0</v>
      </c>
      <c r="S135" s="453" cm="1">
        <f t="array" ref="S135">_xlfn.IFS(E135="Air",R135,E135="Sea",M135,E135="Air+Sea",M135+R135)</f>
        <v>6.9444444444444448E-2</v>
      </c>
      <c r="T135" s="475"/>
      <c r="U135" s="120"/>
    </row>
    <row r="136" spans="1:21" x14ac:dyDescent="0.25">
      <c r="A136" s="1084"/>
      <c r="B136" s="113"/>
      <c r="C136" s="113" t="s">
        <v>227</v>
      </c>
      <c r="D136" s="113" t="s">
        <v>518</v>
      </c>
      <c r="E136" s="113" t="s">
        <v>11</v>
      </c>
      <c r="F136" s="113"/>
      <c r="G136" s="213">
        <v>60</v>
      </c>
      <c r="H136" s="124"/>
      <c r="I136" s="468"/>
      <c r="J136" s="200">
        <v>0.25</v>
      </c>
      <c r="K136" s="219">
        <v>180</v>
      </c>
      <c r="L136" s="219">
        <f t="shared" si="16"/>
        <v>15</v>
      </c>
      <c r="M136" s="220">
        <f t="shared" si="17"/>
        <v>8.3333333333333329E-2</v>
      </c>
      <c r="N136" s="460"/>
      <c r="O136" s="443"/>
      <c r="P136" s="221">
        <v>10</v>
      </c>
      <c r="Q136" s="444">
        <f t="shared" si="18"/>
        <v>0</v>
      </c>
      <c r="R136" s="222">
        <f t="shared" si="19"/>
        <v>0</v>
      </c>
      <c r="S136" s="453" cm="1">
        <f t="array" ref="S136">_xlfn.IFS(E136="Air",R136,E136="Sea",M136,E136="Air+Sea",M136+R136)</f>
        <v>8.3333333333333329E-2</v>
      </c>
      <c r="T136" s="475"/>
      <c r="U136" s="120"/>
    </row>
    <row r="137" spans="1:21" x14ac:dyDescent="0.25">
      <c r="A137" s="1084"/>
      <c r="B137" s="113"/>
      <c r="C137" s="113" t="s">
        <v>227</v>
      </c>
      <c r="D137" s="113" t="s">
        <v>519</v>
      </c>
      <c r="E137" s="113" t="s">
        <v>11</v>
      </c>
      <c r="F137" s="113"/>
      <c r="G137" s="213">
        <v>60</v>
      </c>
      <c r="H137" s="124"/>
      <c r="I137" s="468"/>
      <c r="J137" s="200">
        <v>0.25</v>
      </c>
      <c r="K137" s="219">
        <v>180</v>
      </c>
      <c r="L137" s="219">
        <f t="shared" si="16"/>
        <v>15</v>
      </c>
      <c r="M137" s="220">
        <f t="shared" si="17"/>
        <v>8.3333333333333329E-2</v>
      </c>
      <c r="N137" s="460"/>
      <c r="O137" s="443"/>
      <c r="P137" s="221">
        <v>10</v>
      </c>
      <c r="Q137" s="444">
        <f t="shared" si="18"/>
        <v>0</v>
      </c>
      <c r="R137" s="222">
        <f t="shared" si="19"/>
        <v>0</v>
      </c>
      <c r="S137" s="453" cm="1">
        <f t="array" ref="S137">_xlfn.IFS(E137="Air",R137,E137="Sea",M137,E137="Air+Sea",M137+R137)</f>
        <v>8.3333333333333329E-2</v>
      </c>
      <c r="T137" s="475"/>
      <c r="U137" s="120"/>
    </row>
    <row r="138" spans="1:21" ht="30" x14ac:dyDescent="0.25">
      <c r="A138" s="1084"/>
      <c r="B138" s="113"/>
      <c r="C138" s="113" t="s">
        <v>227</v>
      </c>
      <c r="D138" s="113" t="s">
        <v>520</v>
      </c>
      <c r="E138" s="113" t="s">
        <v>11</v>
      </c>
      <c r="F138" s="113"/>
      <c r="G138" s="213">
        <v>60</v>
      </c>
      <c r="H138" s="124"/>
      <c r="I138" s="468"/>
      <c r="J138" s="200">
        <v>0.25</v>
      </c>
      <c r="K138" s="219">
        <v>180</v>
      </c>
      <c r="L138" s="219">
        <f t="shared" si="16"/>
        <v>15</v>
      </c>
      <c r="M138" s="220">
        <f t="shared" si="17"/>
        <v>8.3333333333333329E-2</v>
      </c>
      <c r="N138" s="460"/>
      <c r="O138" s="443"/>
      <c r="P138" s="221">
        <v>10</v>
      </c>
      <c r="Q138" s="444">
        <f t="shared" si="18"/>
        <v>0</v>
      </c>
      <c r="R138" s="222">
        <f t="shared" si="19"/>
        <v>0</v>
      </c>
      <c r="S138" s="453" cm="1">
        <f t="array" ref="S138">_xlfn.IFS(E138="Air",R138,E138="Sea",M138,E138="Air+Sea",M138+R138)</f>
        <v>8.3333333333333329E-2</v>
      </c>
      <c r="T138" s="475"/>
      <c r="U138" s="120"/>
    </row>
    <row r="139" spans="1:21" x14ac:dyDescent="0.25">
      <c r="A139" s="1084"/>
      <c r="B139" s="113"/>
      <c r="C139" s="113" t="s">
        <v>227</v>
      </c>
      <c r="D139" s="113" t="s">
        <v>521</v>
      </c>
      <c r="E139" s="113" t="s">
        <v>11</v>
      </c>
      <c r="F139" s="113"/>
      <c r="G139" s="213">
        <v>50</v>
      </c>
      <c r="H139" s="124"/>
      <c r="I139" s="468"/>
      <c r="J139" s="200">
        <v>0.25</v>
      </c>
      <c r="K139" s="219">
        <v>180</v>
      </c>
      <c r="L139" s="219">
        <f t="shared" si="16"/>
        <v>12.5</v>
      </c>
      <c r="M139" s="220">
        <f t="shared" si="17"/>
        <v>6.9444444444444448E-2</v>
      </c>
      <c r="N139" s="460"/>
      <c r="O139" s="443"/>
      <c r="P139" s="221">
        <v>10</v>
      </c>
      <c r="Q139" s="444">
        <f t="shared" si="18"/>
        <v>0</v>
      </c>
      <c r="R139" s="222">
        <f t="shared" si="19"/>
        <v>0</v>
      </c>
      <c r="S139" s="453" cm="1">
        <f t="array" ref="S139">_xlfn.IFS(E139="Air",R139,E139="Sea",M139,E139="Air+Sea",M139+R139)</f>
        <v>6.9444444444444448E-2</v>
      </c>
      <c r="T139" s="475"/>
      <c r="U139" s="120"/>
    </row>
    <row r="140" spans="1:21" ht="15.75" thickBot="1" x14ac:dyDescent="0.3">
      <c r="A140" s="1085"/>
      <c r="B140" s="119"/>
      <c r="C140" s="119" t="s">
        <v>227</v>
      </c>
      <c r="D140" s="119" t="s">
        <v>522</v>
      </c>
      <c r="E140" s="119" t="s">
        <v>11</v>
      </c>
      <c r="F140" s="119"/>
      <c r="G140" s="214">
        <v>60</v>
      </c>
      <c r="H140" s="150"/>
      <c r="I140" s="473"/>
      <c r="J140" s="201">
        <v>0.25</v>
      </c>
      <c r="K140" s="233">
        <v>180</v>
      </c>
      <c r="L140" s="233">
        <f t="shared" si="16"/>
        <v>15</v>
      </c>
      <c r="M140" s="234">
        <f t="shared" si="17"/>
        <v>8.3333333333333329E-2</v>
      </c>
      <c r="N140" s="464"/>
      <c r="O140" s="450"/>
      <c r="P140" s="262">
        <v>10</v>
      </c>
      <c r="Q140" s="451">
        <f t="shared" si="18"/>
        <v>0</v>
      </c>
      <c r="R140" s="457">
        <f t="shared" si="19"/>
        <v>0</v>
      </c>
      <c r="S140" s="455" cm="1">
        <f t="array" ref="S140">_xlfn.IFS(E140="Air",R140,E140="Sea",M140,E140="Air+Sea",M140+R140)</f>
        <v>8.3333333333333329E-2</v>
      </c>
      <c r="T140" s="475"/>
      <c r="U140" s="120"/>
    </row>
    <row r="141" spans="1:21" x14ac:dyDescent="0.25">
      <c r="A141" s="184"/>
      <c r="B141" s="120"/>
      <c r="C141" s="120"/>
      <c r="D141" s="120"/>
      <c r="E141" s="120"/>
      <c r="F141" s="120"/>
      <c r="H141" s="120"/>
      <c r="I141" s="433"/>
      <c r="K141" s="235"/>
      <c r="L141" s="235"/>
      <c r="M141" s="236"/>
      <c r="N141" s="433"/>
      <c r="O141" s="436"/>
      <c r="P141" s="235"/>
      <c r="Q141" s="236"/>
      <c r="R141" s="236"/>
      <c r="S141" s="267"/>
      <c r="T141" s="475"/>
      <c r="U141" s="120"/>
    </row>
    <row r="142" spans="1:21" ht="15.75" thickBot="1" x14ac:dyDescent="0.3">
      <c r="A142" s="184"/>
      <c r="B142" s="120"/>
      <c r="C142" s="120"/>
      <c r="D142" s="120"/>
      <c r="E142" s="120"/>
      <c r="F142" s="120"/>
      <c r="H142" s="120"/>
      <c r="I142" s="433"/>
      <c r="K142" s="235"/>
      <c r="L142" s="235"/>
      <c r="M142" s="236"/>
      <c r="N142" s="433"/>
      <c r="O142" s="436"/>
      <c r="P142" s="235"/>
      <c r="Q142" s="236"/>
      <c r="R142" s="236"/>
      <c r="S142" s="267"/>
      <c r="T142" s="475"/>
      <c r="U142" s="120"/>
    </row>
    <row r="143" spans="1:21" ht="45" x14ac:dyDescent="0.25">
      <c r="A143" s="167"/>
      <c r="I143" s="413"/>
      <c r="J143" s="71" t="s">
        <v>234</v>
      </c>
      <c r="K143" s="229">
        <f>IF([2]Booking_SGN!$B$2="SGN",INDEX([2]!volume,MATCH($I$11,[2]!customer,0),MATCH([2]Booking_SGN!$C$3,[2]!week,0)),0)</f>
        <v>74</v>
      </c>
      <c r="L143" s="229">
        <f>SUM(L101:L141)</f>
        <v>1203</v>
      </c>
      <c r="M143" s="229">
        <f>SUM(M101:M141)</f>
        <v>502.10111111111104</v>
      </c>
      <c r="N143" s="413"/>
      <c r="O143" s="71" t="s">
        <v>234</v>
      </c>
      <c r="P143" s="437">
        <f>IF([2]Booking_SGN!$B$2="SGN",INDEX([2]!volume,MATCH($N$11,[2]!customer,0),MATCH([2]Booking_SGN!$C$3,[2]!week,0)),0)</f>
        <v>0</v>
      </c>
      <c r="Q143" s="437">
        <f>SUM(Q101:Q141)</f>
        <v>658</v>
      </c>
      <c r="R143" s="438">
        <f>SUM(R101:R141)</f>
        <v>0</v>
      </c>
      <c r="S143" s="257">
        <f>R143+M143</f>
        <v>502.10111111111104</v>
      </c>
      <c r="T143" s="171"/>
    </row>
    <row r="144" spans="1:21" ht="15.75" thickBot="1" x14ac:dyDescent="0.3">
      <c r="B144" s="168"/>
      <c r="I144" s="413"/>
      <c r="J144" s="72" t="s">
        <v>182</v>
      </c>
      <c r="K144" s="73"/>
      <c r="L144" s="73"/>
      <c r="M144" s="237">
        <f>M143*K143/40/3600</f>
        <v>0.25802418209876538</v>
      </c>
      <c r="N144" s="413"/>
      <c r="O144" s="72" t="s">
        <v>182</v>
      </c>
      <c r="P144" s="439"/>
      <c r="Q144" s="439"/>
      <c r="R144" s="440">
        <f>R143*P143/40/3600</f>
        <v>0</v>
      </c>
      <c r="S144" s="269">
        <f>R144+M144</f>
        <v>0.25802418209876538</v>
      </c>
      <c r="T144" s="186"/>
    </row>
    <row r="145" spans="2:20" x14ac:dyDescent="0.25">
      <c r="B145" s="168"/>
      <c r="I145" s="413"/>
      <c r="J145" s="77"/>
      <c r="N145" s="413"/>
      <c r="O145" s="77"/>
      <c r="R145" s="270"/>
      <c r="S145" s="270"/>
    </row>
    <row r="146" spans="2:20" ht="15.75" thickBot="1" x14ac:dyDescent="0.3">
      <c r="B146" s="168"/>
      <c r="I146" s="413"/>
      <c r="J146" s="77"/>
      <c r="N146" s="413"/>
      <c r="O146" s="77"/>
      <c r="R146" s="270"/>
      <c r="S146" s="270"/>
    </row>
    <row r="147" spans="2:20" ht="45" x14ac:dyDescent="0.25">
      <c r="B147" s="168"/>
      <c r="I147" s="413"/>
      <c r="J147" s="71" t="s">
        <v>235</v>
      </c>
      <c r="K147" s="229">
        <f>IF([2]Booking_SGN!$B$2="SGN",INDEX([2]!volume,MATCH($I$11,[2]!customer,0),MATCH([2]Booking_SGN!$C$3,[2]!week,0)),0)</f>
        <v>74</v>
      </c>
      <c r="L147" s="229">
        <f>L143+L85</f>
        <v>323933.5</v>
      </c>
      <c r="M147" s="229">
        <f>M143+M85</f>
        <v>2326.9522222222222</v>
      </c>
      <c r="N147" s="413"/>
      <c r="O147" s="71" t="s">
        <v>235</v>
      </c>
      <c r="P147" s="229">
        <f>IF([2]Booking_SGN!$B$2="SGN",INDEX([2]!volume,MATCH($N$11,[2]!customer,0),MATCH([2]Booking_SGN!$C$3,[2]!week,0)),0)</f>
        <v>0</v>
      </c>
      <c r="Q147" s="229">
        <f>Q143+Q85</f>
        <v>18369</v>
      </c>
      <c r="R147" s="230">
        <f>R143+R85</f>
        <v>1875</v>
      </c>
      <c r="S147" s="257">
        <f>R147+M147</f>
        <v>4201.9522222222222</v>
      </c>
      <c r="T147" s="187"/>
    </row>
    <row r="148" spans="2:20" ht="15.75" thickBot="1" x14ac:dyDescent="0.3">
      <c r="B148" s="168"/>
      <c r="I148" s="413"/>
      <c r="J148" s="72" t="s">
        <v>236</v>
      </c>
      <c r="K148" s="73"/>
      <c r="L148" s="73"/>
      <c r="M148" s="237">
        <f>M144+M86</f>
        <v>1.1957948919753085</v>
      </c>
      <c r="N148" s="413"/>
      <c r="O148" s="72" t="s">
        <v>236</v>
      </c>
      <c r="P148" s="73"/>
      <c r="Q148" s="73"/>
      <c r="R148" s="268">
        <f>R144+R86</f>
        <v>0</v>
      </c>
      <c r="S148" s="269">
        <f>R148+M148</f>
        <v>1.1957948919753085</v>
      </c>
      <c r="T148" s="186"/>
    </row>
    <row r="149" spans="2:20" ht="15.75" thickBot="1" x14ac:dyDescent="0.3">
      <c r="I149" s="413"/>
      <c r="J149" s="77"/>
      <c r="N149" s="413"/>
      <c r="O149" s="77"/>
      <c r="R149" s="270"/>
      <c r="S149" s="270"/>
    </row>
    <row r="150" spans="2:20" x14ac:dyDescent="0.25">
      <c r="I150" s="413"/>
      <c r="J150" s="81" t="s">
        <v>237</v>
      </c>
      <c r="K150" s="238"/>
      <c r="L150" s="239"/>
      <c r="M150" s="239"/>
      <c r="N150" s="413"/>
      <c r="O150" s="81" t="s">
        <v>237</v>
      </c>
      <c r="P150" s="238"/>
      <c r="Q150" s="239"/>
      <c r="R150" s="271"/>
      <c r="S150" s="270"/>
    </row>
    <row r="151" spans="2:20" ht="15.75" thickBot="1" x14ac:dyDescent="0.3">
      <c r="I151" s="413"/>
      <c r="J151" s="82" t="s">
        <v>238</v>
      </c>
      <c r="K151" s="240"/>
      <c r="L151" s="241"/>
      <c r="M151" s="241"/>
      <c r="N151" s="413"/>
      <c r="O151" s="82" t="s">
        <v>238</v>
      </c>
      <c r="P151" s="240"/>
      <c r="Q151" s="241"/>
      <c r="R151" s="272"/>
      <c r="S151" s="232"/>
    </row>
    <row r="152" spans="2:20" ht="15.75" thickBot="1" x14ac:dyDescent="0.3">
      <c r="B152" s="83"/>
      <c r="C152" s="83"/>
      <c r="D152" s="83"/>
      <c r="I152" s="414"/>
      <c r="J152" s="199"/>
      <c r="K152" s="73"/>
      <c r="L152" s="73"/>
      <c r="M152" s="73"/>
      <c r="N152" s="414"/>
      <c r="O152" s="199"/>
      <c r="P152" s="73"/>
      <c r="Q152" s="73"/>
      <c r="R152" s="232"/>
      <c r="S152" s="273"/>
    </row>
  </sheetData>
  <sheetProtection algorithmName="SHA-512" hashValue="993cwQ2/Q15rB7ruEuv2gKdbQdjiokojn82MGpIVylDtRXMBTBDwCCgceC0iP4vS6SIW3l+NUXUVti2zXFi5Kg==" saltValue="+7FPYSMAkuv+F5oupbkUeA==" spinCount="100000" sheet="1" objects="1" scenarios="1" insertRows="0" sort="0" autoFilter="0"/>
  <autoFilter ref="A12:V83" xr:uid="{189C2D68-D04A-44D3-A692-EAF5D2402D7D}"/>
  <mergeCells count="22">
    <mergeCell ref="B43:B44"/>
    <mergeCell ref="B91:B92"/>
    <mergeCell ref="B99:B100"/>
    <mergeCell ref="A64:A67"/>
    <mergeCell ref="B65:B66"/>
    <mergeCell ref="A68:A83"/>
    <mergeCell ref="A45:A63"/>
    <mergeCell ref="B50:B51"/>
    <mergeCell ref="B58:B59"/>
    <mergeCell ref="A28:A44"/>
    <mergeCell ref="B34:B35"/>
    <mergeCell ref="B38:B39"/>
    <mergeCell ref="B40:B41"/>
    <mergeCell ref="A88:A140"/>
    <mergeCell ref="A10:S10"/>
    <mergeCell ref="I11:M11"/>
    <mergeCell ref="N11:R11"/>
    <mergeCell ref="A13:A27"/>
    <mergeCell ref="B14:B18"/>
    <mergeCell ref="B19:B20"/>
    <mergeCell ref="B23:B24"/>
    <mergeCell ref="B25:B26"/>
  </mergeCells>
  <conditionalFormatting sqref="I13:I26 I28:I29 I31:I36 I38:I41 I43:I52">
    <cfRule type="notContainsBlanks" dxfId="86" priority="5">
      <formula>LEN(TRIM(I13))&gt;0</formula>
    </cfRule>
  </conditionalFormatting>
  <conditionalFormatting sqref="I97:I142">
    <cfRule type="notContainsBlanks" dxfId="85" priority="2">
      <formula>LEN(TRIM(I97))&gt;0</formula>
    </cfRule>
  </conditionalFormatting>
  <conditionalFormatting sqref="N13:N142 I56:I93">
    <cfRule type="notContainsBlanks" dxfId="84" priority="1">
      <formula>LEN(TRIM(I13))&gt;0</formula>
    </cfRule>
  </conditionalFormatting>
  <dataValidations count="5">
    <dataValidation type="list" allowBlank="1" showInputMessage="1" showErrorMessage="1" sqref="F145:F149 D5:E8 E11:E1048576" xr:uid="{86AE4260-B783-4399-90EB-AFB5EB479412}">
      <formula1>"Air,Sea,Air+Sea"</formula1>
    </dataValidation>
    <dataValidation type="list" allowBlank="1" showInputMessage="1" showErrorMessage="1" sqref="C145:C148 B5:B8" xr:uid="{A130ACF3-B571-42D3-A1D9-401FDA48544A}">
      <formula1>"Reporting, APLL BK, Carrier BK, VOY, SPR/BOH, CLP, MBL, DN, Vendor, Email, Call, Shipment, BA, SAP &amp; GFF PO, Bill, COO, Times"</formula1>
    </dataValidation>
    <dataValidation type="list" allowBlank="1" showInputMessage="1" showErrorMessage="1" sqref="C149 C153:C1048576 C11 C141:C143" xr:uid="{DD2E8DCB-6001-4278-A4EB-8E8508DB8C09}">
      <formula1>"Reporting, APLL BK, Carrier BK, VOY, SPR/BOH, CLP, MBL, DN, Vendor, Email, Call, Shipment, BA, SAP &amp; GFF PO, Bill, COO, Times, Container, SI, BL"</formula1>
    </dataValidation>
    <dataValidation type="list" allowBlank="1" showInputMessage="1" showErrorMessage="1" sqref="C88:C89" xr:uid="{B0625BAE-EA72-4C35-9894-73A3B386C23B}">
      <formula1>"Reporting, APLL BK, Carrier BK, VOY, SPR/BOH, CLP, MBL, DN, Vendor, Email, Call, Shipment, BA, SAP &amp; GFF PO, Bill, COO, Times, Container, SI, BL,PO, FCR"</formula1>
    </dataValidation>
    <dataValidation type="list" allowBlank="1" showInputMessage="1" showErrorMessage="1" sqref="C12:C140" xr:uid="{5477C6CF-E43A-4661-8A68-B0E442F1D8F3}">
      <formula1>"Reporting, APLL BK, Carrier BK, VOY, SPR/BOH, CLP, MBL, DN, Vendor, Email, Call, Shipment, BA, SAP &amp; GFF PO, Bill, COO, Times, Container, SI, BL, FCR, PO"</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C5C30-6273-4053-924E-DE504E12C121}">
  <sheetPr codeName="Sheet14">
    <tabColor rgb="FF92D050"/>
  </sheetPr>
  <dimension ref="A1:U146"/>
  <sheetViews>
    <sheetView showGridLines="0" zoomScale="55" zoomScaleNormal="55" workbookViewId="0">
      <selection activeCell="P13" sqref="P13:P83"/>
    </sheetView>
  </sheetViews>
  <sheetFormatPr defaultColWidth="8.7109375" defaultRowHeight="15" x14ac:dyDescent="0.25"/>
  <cols>
    <col min="1" max="1" width="15.5703125" style="318" customWidth="1"/>
    <col min="2" max="2" width="26.85546875" style="314" customWidth="1"/>
    <col min="3" max="3" width="16.28515625" style="4" customWidth="1"/>
    <col min="4" max="4" width="52.7109375" style="4" customWidth="1"/>
    <col min="5" max="5" width="25.140625" style="4" customWidth="1"/>
    <col min="6" max="6" width="11.5703125" style="4" customWidth="1"/>
    <col min="7" max="7" width="11.5703125" style="492" customWidth="1"/>
    <col min="8" max="8" width="33.42578125" style="315" customWidth="1"/>
    <col min="9" max="9" width="18.85546875" style="4" customWidth="1"/>
    <col min="10" max="10" width="25.42578125" style="75" customWidth="1"/>
    <col min="11" max="11" width="20.5703125" style="78" customWidth="1"/>
    <col min="12" max="12" width="34" style="78" customWidth="1"/>
    <col min="13" max="13" width="24.85546875" style="78" customWidth="1"/>
    <col min="14" max="14" width="18.85546875" style="4" customWidth="1"/>
    <col min="15" max="15" width="23.28515625" style="75" customWidth="1"/>
    <col min="16" max="16" width="22.7109375" style="78" customWidth="1"/>
    <col min="17" max="17" width="34" style="78" customWidth="1"/>
    <col min="18" max="19" width="24.85546875" style="78" customWidth="1"/>
    <col min="20" max="20" width="24.85546875" style="3" customWidth="1"/>
    <col min="21" max="16384" width="8.7109375" style="3"/>
  </cols>
  <sheetData>
    <row r="1" spans="1:21" s="59" customFormat="1" ht="33.75" x14ac:dyDescent="0.25">
      <c r="A1" s="30" t="s">
        <v>0</v>
      </c>
      <c r="B1" s="30">
        <f ca="1">TODAY()</f>
        <v>45148</v>
      </c>
      <c r="C1" s="499"/>
      <c r="D1" s="499"/>
      <c r="E1" s="499"/>
      <c r="F1" s="499"/>
      <c r="G1" s="87"/>
      <c r="H1" s="59" t="s">
        <v>39</v>
      </c>
      <c r="I1" s="500"/>
      <c r="J1" s="497"/>
      <c r="K1" s="90"/>
      <c r="L1" s="90"/>
      <c r="M1" s="90"/>
      <c r="N1" s="499"/>
      <c r="O1" s="493"/>
      <c r="P1" s="90"/>
      <c r="Q1" s="89"/>
      <c r="R1" s="89"/>
      <c r="S1" s="89"/>
    </row>
    <row r="2" spans="1:21" s="83" customFormat="1" x14ac:dyDescent="0.25">
      <c r="A2" s="327"/>
      <c r="G2" s="93"/>
      <c r="I2" s="326"/>
      <c r="J2" s="109"/>
      <c r="K2" s="95"/>
      <c r="L2" s="95"/>
      <c r="M2" s="95"/>
      <c r="O2" s="109"/>
      <c r="P2" s="95"/>
      <c r="Q2" s="95"/>
      <c r="R2" s="95"/>
      <c r="S2" s="95"/>
    </row>
    <row r="3" spans="1:21" s="83" customFormat="1" ht="15.75" thickBot="1" x14ac:dyDescent="0.3">
      <c r="G3" s="93"/>
      <c r="I3" s="326"/>
      <c r="J3" s="365"/>
      <c r="K3" s="369"/>
      <c r="L3" s="369"/>
      <c r="M3" s="95"/>
      <c r="O3" s="109"/>
      <c r="P3" s="95"/>
      <c r="Q3" s="95"/>
      <c r="R3" s="95"/>
      <c r="S3" s="95"/>
    </row>
    <row r="4" spans="1:21" s="83" customFormat="1" ht="19.5" customHeight="1" x14ac:dyDescent="0.25">
      <c r="A4" s="284" t="s">
        <v>40</v>
      </c>
      <c r="B4" s="31"/>
      <c r="C4" s="31" t="s">
        <v>41</v>
      </c>
      <c r="D4" s="31"/>
      <c r="E4" s="31" t="s">
        <v>42</v>
      </c>
      <c r="F4" s="285" t="s">
        <v>43</v>
      </c>
      <c r="G4" s="202"/>
      <c r="H4" s="110"/>
      <c r="I4" s="286"/>
      <c r="J4" s="109"/>
      <c r="K4" s="95"/>
      <c r="L4" s="95"/>
      <c r="M4" s="95"/>
      <c r="N4" s="287"/>
      <c r="O4" s="109"/>
      <c r="P4" s="95"/>
      <c r="Q4" s="95"/>
      <c r="R4" s="95"/>
      <c r="S4" s="95"/>
    </row>
    <row r="5" spans="1:21" s="83" customFormat="1" ht="19.5" customHeight="1" x14ac:dyDescent="0.25">
      <c r="A5" s="288"/>
      <c r="B5" s="289"/>
      <c r="C5" s="32" t="s">
        <v>44</v>
      </c>
      <c r="D5" s="32"/>
      <c r="E5" s="32"/>
      <c r="F5" s="290" t="s">
        <v>45</v>
      </c>
      <c r="G5" s="93"/>
      <c r="I5" s="291"/>
      <c r="J5" s="109"/>
      <c r="K5" s="95"/>
      <c r="L5" s="95"/>
      <c r="M5" s="95"/>
      <c r="N5" s="287"/>
      <c r="O5" s="109"/>
      <c r="P5" s="95"/>
      <c r="Q5" s="95"/>
      <c r="R5" s="95"/>
      <c r="S5" s="95"/>
    </row>
    <row r="6" spans="1:21" s="83" customFormat="1" ht="19.5" customHeight="1" x14ac:dyDescent="0.25">
      <c r="A6" s="288"/>
      <c r="B6" s="292"/>
      <c r="C6" s="32" t="s">
        <v>46</v>
      </c>
      <c r="D6" s="32"/>
      <c r="E6" s="32"/>
      <c r="F6" s="290" t="s">
        <v>47</v>
      </c>
      <c r="G6" s="93"/>
      <c r="I6" s="291"/>
      <c r="J6" s="109"/>
      <c r="K6" s="95"/>
      <c r="L6" s="95"/>
      <c r="M6" s="95"/>
      <c r="N6" s="287"/>
      <c r="O6" s="109"/>
      <c r="P6" s="95"/>
      <c r="Q6" s="95"/>
      <c r="R6" s="95"/>
      <c r="S6" s="95"/>
    </row>
    <row r="7" spans="1:21" s="83" customFormat="1" ht="19.5" customHeight="1" x14ac:dyDescent="0.25">
      <c r="A7" s="288"/>
      <c r="B7" s="293"/>
      <c r="C7" s="32" t="s">
        <v>48</v>
      </c>
      <c r="D7" s="32"/>
      <c r="E7" s="32"/>
      <c r="F7" s="290" t="s">
        <v>49</v>
      </c>
      <c r="G7" s="93"/>
      <c r="I7" s="291"/>
      <c r="J7" s="109"/>
      <c r="K7" s="95"/>
      <c r="L7" s="95"/>
      <c r="M7" s="95"/>
      <c r="N7" s="287"/>
      <c r="O7" s="109"/>
      <c r="P7" s="95"/>
      <c r="Q7" s="95"/>
      <c r="R7" s="95"/>
      <c r="S7" s="95"/>
    </row>
    <row r="8" spans="1:21" s="83" customFormat="1" ht="19.5" customHeight="1" thickBot="1" x14ac:dyDescent="0.3">
      <c r="A8" s="294"/>
      <c r="B8" s="295"/>
      <c r="C8" s="33" t="s">
        <v>50</v>
      </c>
      <c r="D8" s="33"/>
      <c r="E8" s="33"/>
      <c r="F8" s="296" t="s">
        <v>51</v>
      </c>
      <c r="G8" s="107"/>
      <c r="H8" s="85"/>
      <c r="I8" s="297"/>
      <c r="J8" s="109"/>
      <c r="K8" s="95"/>
      <c r="L8" s="95"/>
      <c r="M8" s="95"/>
      <c r="N8" s="287"/>
      <c r="O8" s="109"/>
      <c r="P8" s="95"/>
      <c r="Q8" s="95"/>
      <c r="R8" s="95"/>
      <c r="S8" s="95"/>
    </row>
    <row r="9" spans="1:21" s="83" customFormat="1" ht="15.75" thickBot="1" x14ac:dyDescent="0.3">
      <c r="A9" s="327"/>
      <c r="G9" s="93"/>
      <c r="I9" s="326"/>
      <c r="J9" s="109"/>
      <c r="K9" s="95"/>
      <c r="L9" s="95"/>
      <c r="M9" s="95"/>
      <c r="O9" s="109"/>
      <c r="P9" s="95"/>
      <c r="Q9" s="95"/>
      <c r="R9" s="95"/>
      <c r="S9" s="95"/>
    </row>
    <row r="10" spans="1:21" s="83" customFormat="1" ht="15.75" thickBot="1" x14ac:dyDescent="0.3">
      <c r="A10" s="501" t="s">
        <v>24</v>
      </c>
      <c r="B10" s="502"/>
      <c r="C10" s="502"/>
      <c r="D10" s="502"/>
      <c r="E10" s="502"/>
      <c r="F10" s="502"/>
      <c r="G10" s="491"/>
      <c r="H10" s="502"/>
      <c r="I10" s="502"/>
      <c r="J10" s="494"/>
      <c r="K10" s="480"/>
      <c r="L10" s="480"/>
      <c r="M10" s="480"/>
      <c r="N10" s="502"/>
      <c r="O10" s="494"/>
      <c r="P10" s="480"/>
      <c r="Q10" s="480"/>
      <c r="R10" s="480"/>
      <c r="S10" s="490"/>
      <c r="T10" s="60"/>
    </row>
    <row r="11" spans="1:21" s="83" customFormat="1" ht="15.75" thickBot="1" x14ac:dyDescent="0.3">
      <c r="A11" s="328"/>
      <c r="B11" s="60"/>
      <c r="C11" s="60"/>
      <c r="D11" s="60"/>
      <c r="E11" s="60"/>
      <c r="F11" s="60"/>
      <c r="G11" s="203"/>
      <c r="H11" s="329"/>
      <c r="I11" s="503" t="str">
        <f>_xlfn.CONCAT($A$10," ","-"," ","Sea")</f>
        <v>IMAGE - Sea</v>
      </c>
      <c r="J11" s="495"/>
      <c r="K11" s="488"/>
      <c r="L11" s="488"/>
      <c r="M11" s="489"/>
      <c r="N11" s="503" t="str">
        <f>_xlfn.CONCAT($A$10," ","-"," ","Air")</f>
        <v>IMAGE - Air</v>
      </c>
      <c r="O11" s="495"/>
      <c r="P11" s="488"/>
      <c r="Q11" s="488"/>
      <c r="R11" s="489"/>
      <c r="S11" s="374" t="s">
        <v>53</v>
      </c>
      <c r="T11" s="32"/>
    </row>
    <row r="12" spans="1:21" s="83" customFormat="1" ht="15.75" thickBot="1" x14ac:dyDescent="0.3">
      <c r="A12" s="298" t="s">
        <v>54</v>
      </c>
      <c r="B12" s="299" t="s">
        <v>55</v>
      </c>
      <c r="C12" s="300" t="s">
        <v>56</v>
      </c>
      <c r="D12" s="301" t="s">
        <v>57</v>
      </c>
      <c r="E12" s="301" t="s">
        <v>58</v>
      </c>
      <c r="F12" s="301" t="s">
        <v>59</v>
      </c>
      <c r="G12" s="204" t="s">
        <v>60</v>
      </c>
      <c r="H12" s="302" t="s">
        <v>61</v>
      </c>
      <c r="I12" s="303" t="s">
        <v>62</v>
      </c>
      <c r="J12" s="350" t="s">
        <v>63</v>
      </c>
      <c r="K12" s="215" t="s">
        <v>64</v>
      </c>
      <c r="L12" s="215" t="s">
        <v>65</v>
      </c>
      <c r="M12" s="216" t="s">
        <v>66</v>
      </c>
      <c r="N12" s="304" t="s">
        <v>62</v>
      </c>
      <c r="O12" s="350" t="s">
        <v>63</v>
      </c>
      <c r="P12" s="215" t="s">
        <v>64</v>
      </c>
      <c r="Q12" s="215" t="s">
        <v>65</v>
      </c>
      <c r="R12" s="216" t="s">
        <v>66</v>
      </c>
      <c r="S12" s="242" t="s">
        <v>66</v>
      </c>
      <c r="T12" s="152"/>
      <c r="U12" s="504"/>
    </row>
    <row r="13" spans="1:21" s="83" customFormat="1" x14ac:dyDescent="0.25">
      <c r="A13" s="1026" t="s">
        <v>67</v>
      </c>
      <c r="B13" s="330" t="s">
        <v>68</v>
      </c>
      <c r="C13" s="283" t="s">
        <v>69</v>
      </c>
      <c r="D13" s="283" t="s">
        <v>494</v>
      </c>
      <c r="E13" s="283"/>
      <c r="F13" s="283"/>
      <c r="G13" s="366"/>
      <c r="H13" s="305"/>
      <c r="I13" s="134"/>
      <c r="J13" s="351"/>
      <c r="K13" s="370">
        <v>3</v>
      </c>
      <c r="L13" s="370">
        <f t="shared" ref="L13" si="0">IF(C13="APLL BK",G13,G13*J13)</f>
        <v>0</v>
      </c>
      <c r="M13" s="371">
        <f t="shared" ref="M13" si="1">IFERROR(IF(OR(E13="Sea",E13="Air+Sea"),IF(C13="APLL BK",G13*IF(I13="",1,I13),L13/K13*IF(I13="",1,I13)),0),0)</f>
        <v>0</v>
      </c>
      <c r="N13" s="306"/>
      <c r="O13" s="357"/>
      <c r="P13" s="370">
        <v>0</v>
      </c>
      <c r="Q13" s="245">
        <f t="shared" ref="Q13" si="2">IF(C13="APLL BK",G13,G13*O13)</f>
        <v>0</v>
      </c>
      <c r="R13" s="371">
        <f t="shared" ref="R13" si="3">IFERROR(IF(OR(E13="Air",E13="Air+Sea"),IF(C13="APLL BK",G13*IF(N13="",1,N13),Q13/P13*IF(N13="",1,N13)),0),0)</f>
        <v>0</v>
      </c>
      <c r="S13" s="375" t="e" cm="1">
        <f t="array" ref="S13">_xlfn.IFS(E13="Air",R13,E13="Sea",M13,E13="Air+Sea",M13+R13)</f>
        <v>#N/A</v>
      </c>
      <c r="T13" s="475"/>
    </row>
    <row r="14" spans="1:21" s="83" customFormat="1" ht="30" x14ac:dyDescent="0.25">
      <c r="A14" s="1027"/>
      <c r="B14" s="1037" t="s">
        <v>71</v>
      </c>
      <c r="C14" s="111" t="s">
        <v>69</v>
      </c>
      <c r="D14" s="111" t="s">
        <v>72</v>
      </c>
      <c r="E14" s="111" t="s">
        <v>11</v>
      </c>
      <c r="F14" s="111">
        <v>120</v>
      </c>
      <c r="G14" s="206">
        <v>75</v>
      </c>
      <c r="H14" s="124" t="s">
        <v>495</v>
      </c>
      <c r="I14" s="308"/>
      <c r="J14" s="191">
        <f>$L$5</f>
        <v>0</v>
      </c>
      <c r="K14" s="217">
        <v>3</v>
      </c>
      <c r="L14" s="219">
        <f t="shared" ref="L14:L77" si="4">IF(C14="APLL BK",G14,G14*J14)</f>
        <v>0</v>
      </c>
      <c r="M14" s="220">
        <f t="shared" ref="M14:M77" si="5">IFERROR(IF(OR(E14="Sea",E14="Air+Sea"),IF(C14="APLL BK",G14*IF(I14="",1,I14),L14/K14*IF(I14="",1,I14)),0),0)</f>
        <v>0</v>
      </c>
      <c r="N14" s="126"/>
      <c r="O14" s="357"/>
      <c r="P14" s="370">
        <v>0</v>
      </c>
      <c r="Q14" s="245">
        <f t="shared" ref="Q14:Q77" si="6">IF(C14="APLL BK",G14,G14*O14)</f>
        <v>0</v>
      </c>
      <c r="R14" s="222">
        <f t="shared" ref="R14:R77" si="7">IFERROR(IF(OR(E14="Air",E14="Air+Sea"),IF(C14="APLL BK",G14*IF(N14="",1,N14),Q14/P14*IF(N14="",1,N14)),0),0)</f>
        <v>0</v>
      </c>
      <c r="S14" s="246" cm="1">
        <f t="array" ref="S14">_xlfn.IFS(E14="Air",R14,E14="Sea",M14,E14="Air+Sea",M14+R14)</f>
        <v>0</v>
      </c>
      <c r="T14" s="475"/>
    </row>
    <row r="15" spans="1:21" s="83" customFormat="1" ht="30" x14ac:dyDescent="0.25">
      <c r="A15" s="1027"/>
      <c r="B15" s="1038"/>
      <c r="C15" s="111" t="s">
        <v>69</v>
      </c>
      <c r="D15" s="111" t="s">
        <v>73</v>
      </c>
      <c r="E15" s="111" t="s">
        <v>11</v>
      </c>
      <c r="F15" s="111">
        <v>150</v>
      </c>
      <c r="G15" s="206">
        <v>90</v>
      </c>
      <c r="H15" s="124" t="s">
        <v>495</v>
      </c>
      <c r="I15" s="308"/>
      <c r="J15" s="191">
        <f>$L$5</f>
        <v>0</v>
      </c>
      <c r="K15" s="217">
        <v>3</v>
      </c>
      <c r="L15" s="219">
        <f t="shared" si="4"/>
        <v>0</v>
      </c>
      <c r="M15" s="220">
        <f t="shared" si="5"/>
        <v>0</v>
      </c>
      <c r="N15" s="126"/>
      <c r="O15" s="357"/>
      <c r="P15" s="370">
        <v>0</v>
      </c>
      <c r="Q15" s="245">
        <f t="shared" si="6"/>
        <v>0</v>
      </c>
      <c r="R15" s="222">
        <f t="shared" si="7"/>
        <v>0</v>
      </c>
      <c r="S15" s="246" cm="1">
        <f t="array" ref="S15">_xlfn.IFS(E15="Air",R15,E15="Sea",M15,E15="Air+Sea",M15+R15)</f>
        <v>0</v>
      </c>
      <c r="T15" s="475"/>
    </row>
    <row r="16" spans="1:21" s="83" customFormat="1" ht="45" x14ac:dyDescent="0.25">
      <c r="A16" s="1027"/>
      <c r="B16" s="1038"/>
      <c r="C16" s="111" t="s">
        <v>74</v>
      </c>
      <c r="D16" s="111" t="s">
        <v>75</v>
      </c>
      <c r="E16" s="111" t="s">
        <v>11</v>
      </c>
      <c r="F16" s="111">
        <v>90</v>
      </c>
      <c r="G16" s="206">
        <v>6</v>
      </c>
      <c r="H16" s="124" t="s">
        <v>496</v>
      </c>
      <c r="I16" s="308"/>
      <c r="J16" s="191"/>
      <c r="K16" s="217">
        <v>3</v>
      </c>
      <c r="L16" s="219">
        <f t="shared" si="4"/>
        <v>6</v>
      </c>
      <c r="M16" s="220">
        <f t="shared" si="5"/>
        <v>6</v>
      </c>
      <c r="N16" s="126"/>
      <c r="O16" s="357"/>
      <c r="P16" s="370">
        <v>0</v>
      </c>
      <c r="Q16" s="245">
        <f t="shared" si="6"/>
        <v>6</v>
      </c>
      <c r="R16" s="222">
        <f t="shared" si="7"/>
        <v>0</v>
      </c>
      <c r="S16" s="246" cm="1">
        <f t="array" ref="S16">_xlfn.IFS(E16="Air",R16,E16="Sea",M16,E16="Air+Sea",M16+R16)</f>
        <v>6</v>
      </c>
      <c r="T16" s="475"/>
    </row>
    <row r="17" spans="1:20" s="83" customFormat="1" ht="30" x14ac:dyDescent="0.25">
      <c r="A17" s="1027"/>
      <c r="B17" s="1038"/>
      <c r="C17" s="111" t="s">
        <v>69</v>
      </c>
      <c r="D17" s="111" t="s">
        <v>76</v>
      </c>
      <c r="E17" s="111" t="s">
        <v>11</v>
      </c>
      <c r="F17" s="111">
        <v>600</v>
      </c>
      <c r="G17" s="206">
        <v>450</v>
      </c>
      <c r="H17" s="124" t="s">
        <v>497</v>
      </c>
      <c r="I17" s="308"/>
      <c r="J17" s="191">
        <f>$L$5</f>
        <v>0</v>
      </c>
      <c r="K17" s="217">
        <v>3</v>
      </c>
      <c r="L17" s="219">
        <f t="shared" si="4"/>
        <v>0</v>
      </c>
      <c r="M17" s="220">
        <f t="shared" si="5"/>
        <v>0</v>
      </c>
      <c r="N17" s="126"/>
      <c r="O17" s="357"/>
      <c r="P17" s="370">
        <v>0</v>
      </c>
      <c r="Q17" s="245">
        <f t="shared" si="6"/>
        <v>0</v>
      </c>
      <c r="R17" s="222">
        <f t="shared" si="7"/>
        <v>0</v>
      </c>
      <c r="S17" s="246" cm="1">
        <f t="array" ref="S17">_xlfn.IFS(E17="Air",R17,E17="Sea",M17,E17="Air+Sea",M17+R17)</f>
        <v>0</v>
      </c>
      <c r="T17" s="475"/>
    </row>
    <row r="18" spans="1:20" s="83" customFormat="1" ht="30" x14ac:dyDescent="0.25">
      <c r="A18" s="1027"/>
      <c r="B18" s="1039"/>
      <c r="C18" s="111" t="s">
        <v>69</v>
      </c>
      <c r="D18" s="111" t="s">
        <v>77</v>
      </c>
      <c r="E18" s="111" t="s">
        <v>11</v>
      </c>
      <c r="F18" s="111">
        <v>540</v>
      </c>
      <c r="G18" s="206">
        <v>300</v>
      </c>
      <c r="H18" s="124" t="s">
        <v>498</v>
      </c>
      <c r="I18" s="308"/>
      <c r="J18" s="191">
        <f>$L$5</f>
        <v>0</v>
      </c>
      <c r="K18" s="217">
        <v>3</v>
      </c>
      <c r="L18" s="219">
        <f t="shared" si="4"/>
        <v>0</v>
      </c>
      <c r="M18" s="220">
        <f t="shared" si="5"/>
        <v>0</v>
      </c>
      <c r="N18" s="126"/>
      <c r="O18" s="357"/>
      <c r="P18" s="370">
        <v>0</v>
      </c>
      <c r="Q18" s="245">
        <f t="shared" si="6"/>
        <v>0</v>
      </c>
      <c r="R18" s="222">
        <f t="shared" si="7"/>
        <v>0</v>
      </c>
      <c r="S18" s="246" cm="1">
        <f t="array" ref="S18">_xlfn.IFS(E18="Air",R18,E18="Sea",M18,E18="Air+Sea",M18+R18)</f>
        <v>0</v>
      </c>
      <c r="T18" s="475"/>
    </row>
    <row r="19" spans="1:20" s="83" customFormat="1" x14ac:dyDescent="0.25">
      <c r="A19" s="1027"/>
      <c r="B19" s="1037" t="s">
        <v>78</v>
      </c>
      <c r="C19" s="111" t="s">
        <v>69</v>
      </c>
      <c r="D19" s="128" t="s">
        <v>79</v>
      </c>
      <c r="E19" s="111" t="s">
        <v>499</v>
      </c>
      <c r="F19" s="111"/>
      <c r="G19" s="206">
        <v>120</v>
      </c>
      <c r="H19" s="124"/>
      <c r="I19" s="308"/>
      <c r="J19" s="191">
        <v>3</v>
      </c>
      <c r="K19" s="217">
        <v>3</v>
      </c>
      <c r="L19" s="219">
        <f>IF(C19="APLL BK",G19,G19*J19)</f>
        <v>360</v>
      </c>
      <c r="M19" s="220">
        <f t="shared" si="5"/>
        <v>120</v>
      </c>
      <c r="N19" s="125"/>
      <c r="O19" s="364"/>
      <c r="P19" s="217">
        <v>0</v>
      </c>
      <c r="Q19" s="243">
        <f t="shared" si="6"/>
        <v>0</v>
      </c>
      <c r="R19" s="220">
        <f t="shared" si="7"/>
        <v>0</v>
      </c>
      <c r="S19" s="246" cm="1">
        <f t="array" ref="S19">_xlfn.IFS(E19="Air",R19,E19="Sea",M19,E19="Air+Sea",M19+R19)</f>
        <v>120</v>
      </c>
      <c r="T19" s="475"/>
    </row>
    <row r="20" spans="1:20" s="83" customFormat="1" x14ac:dyDescent="0.25">
      <c r="A20" s="1027"/>
      <c r="B20" s="1039"/>
      <c r="C20" s="112" t="s">
        <v>74</v>
      </c>
      <c r="D20" s="112" t="s">
        <v>79</v>
      </c>
      <c r="E20" s="112" t="s">
        <v>10</v>
      </c>
      <c r="F20" s="112"/>
      <c r="G20" s="367">
        <v>105</v>
      </c>
      <c r="H20" s="129"/>
      <c r="I20" s="134"/>
      <c r="J20" s="190"/>
      <c r="K20" s="370">
        <v>3</v>
      </c>
      <c r="L20" s="221">
        <f t="shared" si="4"/>
        <v>105</v>
      </c>
      <c r="M20" s="222">
        <f t="shared" si="5"/>
        <v>0</v>
      </c>
      <c r="N20" s="130"/>
      <c r="O20" s="358"/>
      <c r="P20" s="385">
        <v>0</v>
      </c>
      <c r="Q20" s="247">
        <f t="shared" si="6"/>
        <v>105</v>
      </c>
      <c r="R20" s="248">
        <f t="shared" si="7"/>
        <v>105</v>
      </c>
      <c r="S20" s="249" cm="1">
        <f t="array" ref="S20">_xlfn.IFS(E20="Air",R20,E20="Sea",M20,E20="Air+Sea",M20+R20)</f>
        <v>105</v>
      </c>
      <c r="T20" s="475"/>
    </row>
    <row r="21" spans="1:20" s="83" customFormat="1" ht="180" customHeight="1" x14ac:dyDescent="0.25">
      <c r="A21" s="1027"/>
      <c r="B21" s="130"/>
      <c r="C21" s="112" t="s">
        <v>142</v>
      </c>
      <c r="D21" s="112" t="s">
        <v>500</v>
      </c>
      <c r="E21" s="112" t="s">
        <v>10</v>
      </c>
      <c r="F21" s="112">
        <v>540</v>
      </c>
      <c r="G21" s="367">
        <v>500</v>
      </c>
      <c r="H21" s="131" t="s">
        <v>501</v>
      </c>
      <c r="I21" s="134"/>
      <c r="J21" s="190"/>
      <c r="K21" s="370">
        <v>3</v>
      </c>
      <c r="L21" s="221">
        <f t="shared" si="4"/>
        <v>0</v>
      </c>
      <c r="M21" s="222">
        <f t="shared" si="5"/>
        <v>0</v>
      </c>
      <c r="N21" s="130"/>
      <c r="O21" s="358"/>
      <c r="P21" s="385">
        <v>0</v>
      </c>
      <c r="Q21" s="247">
        <f t="shared" si="6"/>
        <v>0</v>
      </c>
      <c r="R21" s="248">
        <f t="shared" si="7"/>
        <v>0</v>
      </c>
      <c r="S21" s="249" cm="1">
        <f t="array" ref="S21">_xlfn.IFS(E21="Air",R21,E21="Sea",M21,E21="Air+Sea",M21+R21)</f>
        <v>0</v>
      </c>
      <c r="T21" s="475"/>
    </row>
    <row r="22" spans="1:20" s="83" customFormat="1" x14ac:dyDescent="0.25">
      <c r="A22" s="1027"/>
      <c r="B22" s="125" t="s">
        <v>80</v>
      </c>
      <c r="C22" s="111" t="s">
        <v>81</v>
      </c>
      <c r="D22" s="128" t="s">
        <v>82</v>
      </c>
      <c r="E22" s="111" t="s">
        <v>11</v>
      </c>
      <c r="F22" s="111"/>
      <c r="G22" s="206">
        <v>345</v>
      </c>
      <c r="H22" s="124"/>
      <c r="I22" s="308"/>
      <c r="J22" s="191">
        <f>L5</f>
        <v>0</v>
      </c>
      <c r="K22" s="217">
        <v>3</v>
      </c>
      <c r="L22" s="219">
        <f t="shared" si="4"/>
        <v>0</v>
      </c>
      <c r="M22" s="220">
        <f t="shared" si="5"/>
        <v>0</v>
      </c>
      <c r="N22" s="126"/>
      <c r="O22" s="357"/>
      <c r="P22" s="370">
        <v>0</v>
      </c>
      <c r="Q22" s="245">
        <f t="shared" si="6"/>
        <v>0</v>
      </c>
      <c r="R22" s="222">
        <f t="shared" si="7"/>
        <v>0</v>
      </c>
      <c r="S22" s="246" cm="1">
        <f t="array" ref="S22">_xlfn.IFS(E22="Air",R22,E22="Sea",M22,E22="Air+Sea",M22+R22)</f>
        <v>0</v>
      </c>
      <c r="T22" s="475"/>
    </row>
    <row r="23" spans="1:20" s="83" customFormat="1" x14ac:dyDescent="0.25">
      <c r="A23" s="1027"/>
      <c r="B23" s="1037" t="s">
        <v>83</v>
      </c>
      <c r="C23" s="111" t="s">
        <v>84</v>
      </c>
      <c r="D23" s="111" t="s">
        <v>85</v>
      </c>
      <c r="E23" s="111" t="s">
        <v>11</v>
      </c>
      <c r="F23" s="111">
        <v>120</v>
      </c>
      <c r="G23" s="206">
        <v>50</v>
      </c>
      <c r="H23" s="124"/>
      <c r="I23" s="308"/>
      <c r="J23" s="191">
        <v>0</v>
      </c>
      <c r="K23" s="217">
        <v>3</v>
      </c>
      <c r="L23" s="219">
        <f t="shared" si="4"/>
        <v>0</v>
      </c>
      <c r="M23" s="220">
        <f t="shared" si="5"/>
        <v>0</v>
      </c>
      <c r="N23" s="133"/>
      <c r="O23" s="357"/>
      <c r="P23" s="370">
        <v>0</v>
      </c>
      <c r="Q23" s="245">
        <f t="shared" si="6"/>
        <v>0</v>
      </c>
      <c r="R23" s="222">
        <f t="shared" si="7"/>
        <v>0</v>
      </c>
      <c r="S23" s="246" cm="1">
        <f t="array" ref="S23">_xlfn.IFS(E23="Air",R23,E23="Sea",M23,E23="Air+Sea",M23+R23)</f>
        <v>0</v>
      </c>
      <c r="T23" s="475"/>
    </row>
    <row r="24" spans="1:20" s="83" customFormat="1" x14ac:dyDescent="0.25">
      <c r="A24" s="1027"/>
      <c r="B24" s="1039"/>
      <c r="C24" s="111" t="s">
        <v>84</v>
      </c>
      <c r="D24" s="128" t="s">
        <v>86</v>
      </c>
      <c r="E24" s="111" t="s">
        <v>11</v>
      </c>
      <c r="F24" s="111"/>
      <c r="G24" s="206">
        <v>600</v>
      </c>
      <c r="H24" s="124"/>
      <c r="I24" s="308"/>
      <c r="J24" s="191">
        <v>0</v>
      </c>
      <c r="K24" s="217">
        <v>3</v>
      </c>
      <c r="L24" s="219">
        <f t="shared" si="4"/>
        <v>0</v>
      </c>
      <c r="M24" s="220">
        <f t="shared" si="5"/>
        <v>0</v>
      </c>
      <c r="N24" s="133"/>
      <c r="O24" s="357"/>
      <c r="P24" s="370">
        <v>0</v>
      </c>
      <c r="Q24" s="245">
        <f t="shared" si="6"/>
        <v>0</v>
      </c>
      <c r="R24" s="222">
        <f t="shared" si="7"/>
        <v>0</v>
      </c>
      <c r="S24" s="246" cm="1">
        <f t="array" ref="S24">_xlfn.IFS(E24="Air",R24,E24="Sea",M24,E24="Air+Sea",M24+R24)</f>
        <v>0</v>
      </c>
      <c r="T24" s="475"/>
    </row>
    <row r="25" spans="1:20" s="83" customFormat="1" x14ac:dyDescent="0.25">
      <c r="A25" s="1027"/>
      <c r="B25" s="1037" t="s">
        <v>87</v>
      </c>
      <c r="C25" s="111" t="s">
        <v>69</v>
      </c>
      <c r="D25" s="111" t="s">
        <v>88</v>
      </c>
      <c r="E25" s="111" t="s">
        <v>11</v>
      </c>
      <c r="F25" s="111">
        <v>45</v>
      </c>
      <c r="G25" s="206">
        <v>45</v>
      </c>
      <c r="H25" s="157"/>
      <c r="I25" s="308"/>
      <c r="J25" s="191">
        <v>0</v>
      </c>
      <c r="K25" s="217">
        <v>3</v>
      </c>
      <c r="L25" s="219">
        <f t="shared" si="4"/>
        <v>0</v>
      </c>
      <c r="M25" s="220">
        <f t="shared" si="5"/>
        <v>0</v>
      </c>
      <c r="N25" s="158"/>
      <c r="O25" s="357"/>
      <c r="P25" s="370">
        <v>0</v>
      </c>
      <c r="Q25" s="245">
        <f t="shared" si="6"/>
        <v>0</v>
      </c>
      <c r="R25" s="222">
        <f t="shared" si="7"/>
        <v>0</v>
      </c>
      <c r="S25" s="246" cm="1">
        <f t="array" ref="S25">_xlfn.IFS(E25="Air",R25,E25="Sea",M25,E25="Air+Sea",M25+R25)</f>
        <v>0</v>
      </c>
      <c r="T25" s="475"/>
    </row>
    <row r="26" spans="1:20" s="83" customFormat="1" x14ac:dyDescent="0.25">
      <c r="A26" s="1027"/>
      <c r="B26" s="1039"/>
      <c r="C26" s="111" t="s">
        <v>74</v>
      </c>
      <c r="D26" s="128" t="s">
        <v>89</v>
      </c>
      <c r="E26" s="111" t="s">
        <v>11</v>
      </c>
      <c r="F26" s="111"/>
      <c r="G26" s="206">
        <v>75</v>
      </c>
      <c r="H26" s="157"/>
      <c r="I26" s="308">
        <v>0.04</v>
      </c>
      <c r="J26" s="191"/>
      <c r="K26" s="217">
        <v>3</v>
      </c>
      <c r="L26" s="219">
        <f t="shared" si="4"/>
        <v>75</v>
      </c>
      <c r="M26" s="220">
        <f t="shared" si="5"/>
        <v>3</v>
      </c>
      <c r="N26" s="158"/>
      <c r="O26" s="357"/>
      <c r="P26" s="370">
        <v>0</v>
      </c>
      <c r="Q26" s="245">
        <f t="shared" si="6"/>
        <v>75</v>
      </c>
      <c r="R26" s="222">
        <f t="shared" si="7"/>
        <v>0</v>
      </c>
      <c r="S26" s="246" cm="1">
        <f t="array" ref="S26">_xlfn.IFS(E26="Air",R26,E26="Sea",M26,E26="Air+Sea",M26+R26)</f>
        <v>3</v>
      </c>
      <c r="T26" s="475"/>
    </row>
    <row r="27" spans="1:20" s="83" customFormat="1" ht="15.75" thickBot="1" x14ac:dyDescent="0.3">
      <c r="A27" s="1028"/>
      <c r="B27" s="126" t="s">
        <v>90</v>
      </c>
      <c r="C27" s="159"/>
      <c r="D27" s="159"/>
      <c r="E27" s="159"/>
      <c r="F27" s="159"/>
      <c r="G27" s="207"/>
      <c r="H27" s="160"/>
      <c r="I27" s="134"/>
      <c r="J27" s="349"/>
      <c r="K27" s="370">
        <v>3</v>
      </c>
      <c r="L27" s="221">
        <f t="shared" si="4"/>
        <v>0</v>
      </c>
      <c r="M27" s="223">
        <f t="shared" si="5"/>
        <v>0</v>
      </c>
      <c r="N27" s="126"/>
      <c r="O27" s="349"/>
      <c r="P27" s="370">
        <v>0</v>
      </c>
      <c r="Q27" s="245">
        <f t="shared" si="6"/>
        <v>0</v>
      </c>
      <c r="R27" s="250">
        <f t="shared" si="7"/>
        <v>0</v>
      </c>
      <c r="S27" s="251" t="e" cm="1">
        <f t="array" ref="S27">_xlfn.IFS(E27="Air",R27,E27="Sea",M27,E27="Air+Sea",M27+R27)</f>
        <v>#N/A</v>
      </c>
      <c r="T27" s="475"/>
    </row>
    <row r="28" spans="1:20" s="83" customFormat="1" x14ac:dyDescent="0.25">
      <c r="A28" s="1026" t="s">
        <v>91</v>
      </c>
      <c r="B28" s="125" t="s">
        <v>92</v>
      </c>
      <c r="C28" s="111" t="s">
        <v>69</v>
      </c>
      <c r="D28" s="128" t="s">
        <v>93</v>
      </c>
      <c r="E28" s="111" t="s">
        <v>11</v>
      </c>
      <c r="F28" s="111"/>
      <c r="G28" s="206">
        <v>280</v>
      </c>
      <c r="H28" s="124"/>
      <c r="I28" s="308"/>
      <c r="J28" s="191">
        <f>$L$5</f>
        <v>0</v>
      </c>
      <c r="K28" s="217">
        <v>3</v>
      </c>
      <c r="L28" s="219">
        <f t="shared" si="4"/>
        <v>0</v>
      </c>
      <c r="M28" s="220">
        <f t="shared" si="5"/>
        <v>0</v>
      </c>
      <c r="N28" s="134"/>
      <c r="O28" s="357"/>
      <c r="P28" s="370">
        <v>0</v>
      </c>
      <c r="Q28" s="245">
        <f t="shared" si="6"/>
        <v>0</v>
      </c>
      <c r="R28" s="222">
        <f t="shared" si="7"/>
        <v>0</v>
      </c>
      <c r="S28" s="246" cm="1">
        <f t="array" ref="S28">_xlfn.IFS(E28="Air",R28,E28="Sea",M28,E28="Air+Sea",M28+R28)</f>
        <v>0</v>
      </c>
      <c r="T28" s="475"/>
    </row>
    <row r="29" spans="1:20" s="83" customFormat="1" x14ac:dyDescent="0.25">
      <c r="A29" s="1027"/>
      <c r="B29" s="135" t="s">
        <v>94</v>
      </c>
      <c r="C29" s="113" t="s">
        <v>69</v>
      </c>
      <c r="D29" s="136" t="s">
        <v>95</v>
      </c>
      <c r="E29" s="111" t="s">
        <v>11</v>
      </c>
      <c r="F29" s="113"/>
      <c r="G29" s="208">
        <v>500</v>
      </c>
      <c r="H29" s="124"/>
      <c r="I29" s="309">
        <v>0.1</v>
      </c>
      <c r="J29" s="191">
        <f>I29*J28</f>
        <v>0</v>
      </c>
      <c r="K29" s="217">
        <v>3</v>
      </c>
      <c r="L29" s="219">
        <f t="shared" si="4"/>
        <v>0</v>
      </c>
      <c r="M29" s="220">
        <f t="shared" si="5"/>
        <v>0</v>
      </c>
      <c r="N29" s="137"/>
      <c r="O29" s="357"/>
      <c r="P29" s="370">
        <v>0</v>
      </c>
      <c r="Q29" s="245">
        <f t="shared" si="6"/>
        <v>0</v>
      </c>
      <c r="R29" s="222">
        <f t="shared" si="7"/>
        <v>0</v>
      </c>
      <c r="S29" s="246" cm="1">
        <f t="array" ref="S29">_xlfn.IFS(E29="Air",R29,E29="Sea",M29,E29="Air+Sea",M29+R29)</f>
        <v>0</v>
      </c>
      <c r="T29" s="475"/>
    </row>
    <row r="30" spans="1:20" s="83" customFormat="1" x14ac:dyDescent="0.25">
      <c r="A30" s="1027"/>
      <c r="B30" s="126" t="s">
        <v>96</v>
      </c>
      <c r="C30" s="159" t="s">
        <v>97</v>
      </c>
      <c r="D30" s="159" t="s">
        <v>98</v>
      </c>
      <c r="E30" s="159"/>
      <c r="F30" s="159"/>
      <c r="G30" s="207"/>
      <c r="H30" s="160"/>
      <c r="I30" s="134"/>
      <c r="J30" s="190"/>
      <c r="K30" s="370">
        <v>3</v>
      </c>
      <c r="L30" s="221">
        <f t="shared" si="4"/>
        <v>0</v>
      </c>
      <c r="M30" s="223">
        <f t="shared" si="5"/>
        <v>0</v>
      </c>
      <c r="N30" s="126"/>
      <c r="O30" s="357"/>
      <c r="P30" s="370">
        <v>0</v>
      </c>
      <c r="Q30" s="245">
        <f t="shared" si="6"/>
        <v>0</v>
      </c>
      <c r="R30" s="250">
        <f t="shared" si="7"/>
        <v>0</v>
      </c>
      <c r="S30" s="251" t="e" cm="1">
        <f t="array" ref="S30">_xlfn.IFS(E30="Air",R30,E30="Sea",M30,E30="Air+Sea",M30+R30)</f>
        <v>#N/A</v>
      </c>
      <c r="T30" s="475"/>
    </row>
    <row r="31" spans="1:20" s="83" customFormat="1" x14ac:dyDescent="0.25">
      <c r="A31" s="1027"/>
      <c r="B31" s="135" t="s">
        <v>99</v>
      </c>
      <c r="C31" s="113" t="s">
        <v>100</v>
      </c>
      <c r="D31" s="136" t="s">
        <v>101</v>
      </c>
      <c r="E31" s="113" t="s">
        <v>11</v>
      </c>
      <c r="F31" s="113"/>
      <c r="G31" s="208">
        <v>195</v>
      </c>
      <c r="H31" s="124"/>
      <c r="I31" s="309"/>
      <c r="J31" s="191">
        <f>$L$5</f>
        <v>0</v>
      </c>
      <c r="K31" s="217">
        <v>3</v>
      </c>
      <c r="L31" s="219">
        <f t="shared" si="4"/>
        <v>0</v>
      </c>
      <c r="M31" s="220">
        <f t="shared" si="5"/>
        <v>0</v>
      </c>
      <c r="N31" s="138"/>
      <c r="O31" s="357"/>
      <c r="P31" s="370">
        <v>0</v>
      </c>
      <c r="Q31" s="245">
        <f t="shared" si="6"/>
        <v>0</v>
      </c>
      <c r="R31" s="222">
        <f t="shared" si="7"/>
        <v>0</v>
      </c>
      <c r="S31" s="246" cm="1">
        <f t="array" ref="S31">_xlfn.IFS(E31="Air",R31,E31="Sea",M31,E31="Air+Sea",M31+R31)</f>
        <v>0</v>
      </c>
      <c r="T31" s="475"/>
    </row>
    <row r="32" spans="1:20" s="83" customFormat="1" x14ac:dyDescent="0.25">
      <c r="A32" s="1027"/>
      <c r="B32" s="135" t="s">
        <v>102</v>
      </c>
      <c r="C32" s="113" t="s">
        <v>103</v>
      </c>
      <c r="D32" s="136" t="s">
        <v>104</v>
      </c>
      <c r="E32" s="114" t="s">
        <v>499</v>
      </c>
      <c r="F32" s="113"/>
      <c r="G32" s="208">
        <v>70</v>
      </c>
      <c r="H32" s="124"/>
      <c r="I32" s="309"/>
      <c r="J32" s="191">
        <v>1.5</v>
      </c>
      <c r="K32" s="217">
        <v>3</v>
      </c>
      <c r="L32" s="219">
        <f t="shared" si="4"/>
        <v>105</v>
      </c>
      <c r="M32" s="220">
        <f t="shared" si="5"/>
        <v>35</v>
      </c>
      <c r="N32" s="135"/>
      <c r="O32" s="364"/>
      <c r="P32" s="217">
        <v>0</v>
      </c>
      <c r="Q32" s="243">
        <f t="shared" si="6"/>
        <v>0</v>
      </c>
      <c r="R32" s="220">
        <f t="shared" si="7"/>
        <v>0</v>
      </c>
      <c r="S32" s="246" cm="1">
        <f t="array" ref="S32">_xlfn.IFS(E32="Air",R32,E32="Sea",M32,E32="Air+Sea",M32+R32)</f>
        <v>35</v>
      </c>
      <c r="T32" s="475"/>
    </row>
    <row r="33" spans="1:20" s="83" customFormat="1" x14ac:dyDescent="0.25">
      <c r="A33" s="1027"/>
      <c r="B33" s="139"/>
      <c r="C33" s="112" t="s">
        <v>123</v>
      </c>
      <c r="D33" s="112" t="s">
        <v>503</v>
      </c>
      <c r="E33" s="112" t="s">
        <v>10</v>
      </c>
      <c r="F33" s="114">
        <v>120</v>
      </c>
      <c r="G33" s="368">
        <v>75</v>
      </c>
      <c r="H33" s="140"/>
      <c r="I33" s="137"/>
      <c r="J33" s="190"/>
      <c r="K33" s="370">
        <v>3</v>
      </c>
      <c r="L33" s="221">
        <f t="shared" si="4"/>
        <v>0</v>
      </c>
      <c r="M33" s="222">
        <f t="shared" si="5"/>
        <v>0</v>
      </c>
      <c r="N33" s="141"/>
      <c r="O33" s="358"/>
      <c r="P33" s="385">
        <v>0</v>
      </c>
      <c r="Q33" s="247">
        <f t="shared" si="6"/>
        <v>0</v>
      </c>
      <c r="R33" s="248">
        <f t="shared" si="7"/>
        <v>0</v>
      </c>
      <c r="S33" s="249" cm="1">
        <f t="array" ref="S33">_xlfn.IFS(E33="Air",R33,E33="Sea",M33,E33="Air+Sea",M33+R33)</f>
        <v>0</v>
      </c>
      <c r="T33" s="475"/>
    </row>
    <row r="34" spans="1:20" s="83" customFormat="1" x14ac:dyDescent="0.25">
      <c r="A34" s="1027"/>
      <c r="B34" s="1029" t="s">
        <v>105</v>
      </c>
      <c r="C34" s="113" t="s">
        <v>74</v>
      </c>
      <c r="D34" s="111" t="s">
        <v>106</v>
      </c>
      <c r="E34" s="113" t="s">
        <v>11</v>
      </c>
      <c r="F34" s="113">
        <v>30</v>
      </c>
      <c r="G34" s="208">
        <v>20</v>
      </c>
      <c r="H34" s="124"/>
      <c r="I34" s="309">
        <v>0.25</v>
      </c>
      <c r="J34" s="191"/>
      <c r="K34" s="217">
        <v>3</v>
      </c>
      <c r="L34" s="219">
        <f t="shared" si="4"/>
        <v>20</v>
      </c>
      <c r="M34" s="220">
        <f t="shared" si="5"/>
        <v>5</v>
      </c>
      <c r="N34" s="144"/>
      <c r="O34" s="357"/>
      <c r="P34" s="370">
        <v>0</v>
      </c>
      <c r="Q34" s="245">
        <f t="shared" si="6"/>
        <v>20</v>
      </c>
      <c r="R34" s="222">
        <f t="shared" si="7"/>
        <v>0</v>
      </c>
      <c r="S34" s="246" cm="1">
        <f t="array" ref="S34">_xlfn.IFS(E34="Air",R34,E34="Sea",M34,E34="Air+Sea",M34+R34)</f>
        <v>5</v>
      </c>
      <c r="T34" s="475"/>
    </row>
    <row r="35" spans="1:20" s="83" customFormat="1" x14ac:dyDescent="0.25">
      <c r="A35" s="1027"/>
      <c r="B35" s="1030"/>
      <c r="C35" s="113" t="s">
        <v>74</v>
      </c>
      <c r="D35" s="136" t="s">
        <v>107</v>
      </c>
      <c r="E35" s="114" t="s">
        <v>499</v>
      </c>
      <c r="F35" s="113"/>
      <c r="G35" s="208">
        <v>40</v>
      </c>
      <c r="H35" s="124"/>
      <c r="I35" s="309">
        <v>0.2</v>
      </c>
      <c r="J35" s="191"/>
      <c r="K35" s="217">
        <v>3</v>
      </c>
      <c r="L35" s="219">
        <f t="shared" si="4"/>
        <v>40</v>
      </c>
      <c r="M35" s="220">
        <f t="shared" si="5"/>
        <v>8</v>
      </c>
      <c r="N35" s="143"/>
      <c r="O35" s="364"/>
      <c r="P35" s="217">
        <v>0</v>
      </c>
      <c r="Q35" s="243">
        <f t="shared" si="6"/>
        <v>40</v>
      </c>
      <c r="R35" s="220">
        <f t="shared" si="7"/>
        <v>40</v>
      </c>
      <c r="S35" s="246" cm="1">
        <f t="array" ref="S35">_xlfn.IFS(E35="Air",R35,E35="Sea",M35,E35="Air+Sea",M35+R35)</f>
        <v>48</v>
      </c>
      <c r="T35" s="475"/>
    </row>
    <row r="36" spans="1:20" s="83" customFormat="1" x14ac:dyDescent="0.25">
      <c r="A36" s="1027"/>
      <c r="B36" s="135" t="s">
        <v>108</v>
      </c>
      <c r="C36" s="113" t="s">
        <v>103</v>
      </c>
      <c r="D36" s="136" t="s">
        <v>109</v>
      </c>
      <c r="E36" s="114" t="s">
        <v>499</v>
      </c>
      <c r="F36" s="113"/>
      <c r="G36" s="208">
        <v>175</v>
      </c>
      <c r="H36" s="124"/>
      <c r="I36" s="309"/>
      <c r="J36" s="191">
        <v>1.5</v>
      </c>
      <c r="K36" s="217">
        <v>3</v>
      </c>
      <c r="L36" s="219">
        <f t="shared" si="4"/>
        <v>262.5</v>
      </c>
      <c r="M36" s="220">
        <f t="shared" si="5"/>
        <v>87.5</v>
      </c>
      <c r="N36" s="135"/>
      <c r="O36" s="364"/>
      <c r="P36" s="217">
        <v>0</v>
      </c>
      <c r="Q36" s="243">
        <f t="shared" si="6"/>
        <v>0</v>
      </c>
      <c r="R36" s="220">
        <f t="shared" si="7"/>
        <v>0</v>
      </c>
      <c r="S36" s="246" cm="1">
        <f t="array" ref="S36">_xlfn.IFS(E36="Air",R36,E36="Sea",M36,E36="Air+Sea",M36+R36)</f>
        <v>87.5</v>
      </c>
      <c r="T36" s="475"/>
    </row>
    <row r="37" spans="1:20" s="83" customFormat="1" x14ac:dyDescent="0.25">
      <c r="A37" s="1027"/>
      <c r="B37" s="126" t="s">
        <v>110</v>
      </c>
      <c r="C37" s="159" t="s">
        <v>111</v>
      </c>
      <c r="D37" s="159" t="s">
        <v>98</v>
      </c>
      <c r="E37" s="159"/>
      <c r="F37" s="159"/>
      <c r="G37" s="207"/>
      <c r="H37" s="160"/>
      <c r="I37" s="134"/>
      <c r="J37" s="190">
        <v>40</v>
      </c>
      <c r="K37" s="370">
        <v>3</v>
      </c>
      <c r="L37" s="221">
        <f t="shared" si="4"/>
        <v>0</v>
      </c>
      <c r="M37" s="223">
        <f t="shared" si="5"/>
        <v>0</v>
      </c>
      <c r="N37" s="126"/>
      <c r="O37" s="357"/>
      <c r="P37" s="370">
        <v>0</v>
      </c>
      <c r="Q37" s="245">
        <f t="shared" si="6"/>
        <v>0</v>
      </c>
      <c r="R37" s="250">
        <f t="shared" si="7"/>
        <v>0</v>
      </c>
      <c r="S37" s="251" t="e" cm="1">
        <f t="array" ref="S37">_xlfn.IFS(E37="Air",R37,E37="Sea",M37,E37="Air+Sea",M37+R37)</f>
        <v>#N/A</v>
      </c>
      <c r="T37" s="475"/>
    </row>
    <row r="38" spans="1:20" s="83" customFormat="1" x14ac:dyDescent="0.25">
      <c r="A38" s="1027"/>
      <c r="B38" s="1029" t="s">
        <v>112</v>
      </c>
      <c r="C38" s="113" t="s">
        <v>100</v>
      </c>
      <c r="D38" s="113" t="s">
        <v>113</v>
      </c>
      <c r="E38" s="113" t="s">
        <v>11</v>
      </c>
      <c r="F38" s="113">
        <v>20</v>
      </c>
      <c r="G38" s="208">
        <v>30</v>
      </c>
      <c r="H38" s="124"/>
      <c r="I38" s="309"/>
      <c r="J38" s="191">
        <v>1</v>
      </c>
      <c r="K38" s="217">
        <v>3</v>
      </c>
      <c r="L38" s="219">
        <f t="shared" si="4"/>
        <v>30</v>
      </c>
      <c r="M38" s="220">
        <f t="shared" si="5"/>
        <v>10</v>
      </c>
      <c r="N38" s="144"/>
      <c r="O38" s="357"/>
      <c r="P38" s="370">
        <v>0</v>
      </c>
      <c r="Q38" s="245">
        <f t="shared" si="6"/>
        <v>0</v>
      </c>
      <c r="R38" s="222">
        <f t="shared" si="7"/>
        <v>0</v>
      </c>
      <c r="S38" s="246" cm="1">
        <f t="array" ref="S38">_xlfn.IFS(E38="Air",R38,E38="Sea",M38,E38="Air+Sea",M38+R38)</f>
        <v>10</v>
      </c>
      <c r="T38" s="475"/>
    </row>
    <row r="39" spans="1:20" s="83" customFormat="1" x14ac:dyDescent="0.25">
      <c r="A39" s="1027"/>
      <c r="B39" s="1030"/>
      <c r="C39" s="113" t="s">
        <v>100</v>
      </c>
      <c r="D39" s="136" t="s">
        <v>114</v>
      </c>
      <c r="E39" s="113" t="s">
        <v>11</v>
      </c>
      <c r="F39" s="113"/>
      <c r="G39" s="208">
        <v>100</v>
      </c>
      <c r="H39" s="124"/>
      <c r="I39" s="309"/>
      <c r="J39" s="191">
        <v>1</v>
      </c>
      <c r="K39" s="217">
        <v>3</v>
      </c>
      <c r="L39" s="219">
        <f t="shared" si="4"/>
        <v>100</v>
      </c>
      <c r="M39" s="220">
        <f t="shared" si="5"/>
        <v>33.333333333333336</v>
      </c>
      <c r="N39" s="144"/>
      <c r="O39" s="357"/>
      <c r="P39" s="370">
        <v>0</v>
      </c>
      <c r="Q39" s="245">
        <f t="shared" si="6"/>
        <v>0</v>
      </c>
      <c r="R39" s="222">
        <f t="shared" si="7"/>
        <v>0</v>
      </c>
      <c r="S39" s="246" cm="1">
        <f t="array" ref="S39">_xlfn.IFS(E39="Air",R39,E39="Sea",M39,E39="Air+Sea",M39+R39)</f>
        <v>33.333333333333336</v>
      </c>
      <c r="T39" s="475"/>
    </row>
    <row r="40" spans="1:20" s="83" customFormat="1" x14ac:dyDescent="0.25">
      <c r="A40" s="1027"/>
      <c r="B40" s="1029" t="s">
        <v>115</v>
      </c>
      <c r="C40" s="113" t="s">
        <v>116</v>
      </c>
      <c r="D40" s="111" t="s">
        <v>113</v>
      </c>
      <c r="E40" s="113" t="s">
        <v>11</v>
      </c>
      <c r="F40" s="111">
        <v>20</v>
      </c>
      <c r="G40" s="206">
        <v>30</v>
      </c>
      <c r="H40" s="124"/>
      <c r="I40" s="309"/>
      <c r="J40" s="191">
        <v>2</v>
      </c>
      <c r="K40" s="217">
        <v>3</v>
      </c>
      <c r="L40" s="219">
        <f t="shared" si="4"/>
        <v>60</v>
      </c>
      <c r="M40" s="220">
        <f t="shared" si="5"/>
        <v>20</v>
      </c>
      <c r="N40" s="144"/>
      <c r="O40" s="357"/>
      <c r="P40" s="370">
        <v>0</v>
      </c>
      <c r="Q40" s="245">
        <f t="shared" si="6"/>
        <v>0</v>
      </c>
      <c r="R40" s="222">
        <f t="shared" si="7"/>
        <v>0</v>
      </c>
      <c r="S40" s="246" cm="1">
        <f t="array" ref="S40">_xlfn.IFS(E40="Air",R40,E40="Sea",M40,E40="Air+Sea",M40+R40)</f>
        <v>20</v>
      </c>
      <c r="T40" s="475"/>
    </row>
    <row r="41" spans="1:20" s="83" customFormat="1" x14ac:dyDescent="0.25">
      <c r="A41" s="1027"/>
      <c r="B41" s="1030"/>
      <c r="C41" s="113" t="s">
        <v>116</v>
      </c>
      <c r="D41" s="128" t="s">
        <v>117</v>
      </c>
      <c r="E41" s="113" t="s">
        <v>11</v>
      </c>
      <c r="F41" s="111"/>
      <c r="G41" s="206">
        <v>340</v>
      </c>
      <c r="H41" s="124"/>
      <c r="I41" s="309"/>
      <c r="J41" s="191">
        <v>2</v>
      </c>
      <c r="K41" s="217">
        <v>3</v>
      </c>
      <c r="L41" s="219">
        <f t="shared" si="4"/>
        <v>680</v>
      </c>
      <c r="M41" s="220">
        <f t="shared" si="5"/>
        <v>226.66666666666666</v>
      </c>
      <c r="N41" s="144"/>
      <c r="O41" s="357"/>
      <c r="P41" s="370">
        <v>0</v>
      </c>
      <c r="Q41" s="245">
        <f t="shared" si="6"/>
        <v>0</v>
      </c>
      <c r="R41" s="222">
        <f t="shared" si="7"/>
        <v>0</v>
      </c>
      <c r="S41" s="246" cm="1">
        <f t="array" ref="S41">_xlfn.IFS(E41="Air",R41,E41="Sea",M41,E41="Air+Sea",M41+R41)</f>
        <v>226.66666666666666</v>
      </c>
      <c r="T41" s="475"/>
    </row>
    <row r="42" spans="1:20" s="83" customFormat="1" x14ac:dyDescent="0.25">
      <c r="A42" s="1027"/>
      <c r="B42" s="126" t="s">
        <v>90</v>
      </c>
      <c r="C42" s="159"/>
      <c r="D42" s="159"/>
      <c r="E42" s="159"/>
      <c r="F42" s="159"/>
      <c r="G42" s="207"/>
      <c r="H42" s="160"/>
      <c r="I42" s="134"/>
      <c r="J42" s="190"/>
      <c r="K42" s="370">
        <v>3</v>
      </c>
      <c r="L42" s="221">
        <f t="shared" si="4"/>
        <v>0</v>
      </c>
      <c r="M42" s="223">
        <f t="shared" si="5"/>
        <v>0</v>
      </c>
      <c r="N42" s="126"/>
      <c r="O42" s="357"/>
      <c r="P42" s="370">
        <v>0</v>
      </c>
      <c r="Q42" s="245">
        <f t="shared" si="6"/>
        <v>0</v>
      </c>
      <c r="R42" s="250">
        <f t="shared" si="7"/>
        <v>0</v>
      </c>
      <c r="S42" s="251" t="e" cm="1">
        <f t="array" ref="S42">_xlfn.IFS(E42="Air",R42,E42="Sea",M42,E42="Air+Sea",M42+R42)</f>
        <v>#N/A</v>
      </c>
      <c r="T42" s="475"/>
    </row>
    <row r="43" spans="1:20" s="83" customFormat="1" x14ac:dyDescent="0.25">
      <c r="A43" s="1027"/>
      <c r="B43" s="1029" t="s">
        <v>118</v>
      </c>
      <c r="C43" s="113" t="s">
        <v>103</v>
      </c>
      <c r="D43" s="113" t="s">
        <v>119</v>
      </c>
      <c r="E43" s="114" t="s">
        <v>499</v>
      </c>
      <c r="F43" s="113">
        <v>30</v>
      </c>
      <c r="G43" s="208">
        <v>25</v>
      </c>
      <c r="H43" s="124"/>
      <c r="I43" s="309"/>
      <c r="J43" s="191">
        <v>1.5</v>
      </c>
      <c r="K43" s="217">
        <v>3</v>
      </c>
      <c r="L43" s="219">
        <f t="shared" si="4"/>
        <v>37.5</v>
      </c>
      <c r="M43" s="220">
        <f t="shared" si="5"/>
        <v>12.5</v>
      </c>
      <c r="N43" s="143"/>
      <c r="O43" s="364"/>
      <c r="P43" s="217">
        <v>0</v>
      </c>
      <c r="Q43" s="243">
        <f t="shared" si="6"/>
        <v>0</v>
      </c>
      <c r="R43" s="220">
        <f t="shared" si="7"/>
        <v>0</v>
      </c>
      <c r="S43" s="246" cm="1">
        <f t="array" ref="S43">_xlfn.IFS(E43="Air",R43,E43="Sea",M43,E43="Air+Sea",M43+R43)</f>
        <v>12.5</v>
      </c>
      <c r="T43" s="475"/>
    </row>
    <row r="44" spans="1:20" s="83" customFormat="1" ht="15.75" thickBot="1" x14ac:dyDescent="0.3">
      <c r="A44" s="1028"/>
      <c r="B44" s="1030"/>
      <c r="C44" s="113" t="s">
        <v>103</v>
      </c>
      <c r="D44" s="136" t="s">
        <v>120</v>
      </c>
      <c r="E44" s="114" t="s">
        <v>499</v>
      </c>
      <c r="F44" s="113"/>
      <c r="G44" s="208">
        <v>375</v>
      </c>
      <c r="H44" s="124"/>
      <c r="I44" s="309"/>
      <c r="J44" s="191">
        <v>1.5</v>
      </c>
      <c r="K44" s="217">
        <v>3</v>
      </c>
      <c r="L44" s="219">
        <f t="shared" si="4"/>
        <v>562.5</v>
      </c>
      <c r="M44" s="220">
        <f t="shared" si="5"/>
        <v>187.5</v>
      </c>
      <c r="N44" s="143"/>
      <c r="O44" s="364"/>
      <c r="P44" s="217">
        <v>0</v>
      </c>
      <c r="Q44" s="243">
        <f t="shared" si="6"/>
        <v>0</v>
      </c>
      <c r="R44" s="220">
        <f t="shared" si="7"/>
        <v>0</v>
      </c>
      <c r="S44" s="246" cm="1">
        <f t="array" ref="S44">_xlfn.IFS(E44="Air",R44,E44="Sea",M44,E44="Air+Sea",M44+R44)</f>
        <v>187.5</v>
      </c>
      <c r="T44" s="475"/>
    </row>
    <row r="45" spans="1:20" s="83" customFormat="1" x14ac:dyDescent="0.25">
      <c r="A45" s="1026" t="s">
        <v>121</v>
      </c>
      <c r="B45" s="125" t="s">
        <v>122</v>
      </c>
      <c r="C45" s="111" t="s">
        <v>123</v>
      </c>
      <c r="D45" s="128" t="s">
        <v>122</v>
      </c>
      <c r="E45" s="113" t="s">
        <v>11</v>
      </c>
      <c r="F45" s="111"/>
      <c r="G45" s="206">
        <v>120</v>
      </c>
      <c r="H45" s="124"/>
      <c r="I45" s="308"/>
      <c r="J45" s="191">
        <v>2</v>
      </c>
      <c r="K45" s="217">
        <v>3</v>
      </c>
      <c r="L45" s="219">
        <f t="shared" si="4"/>
        <v>240</v>
      </c>
      <c r="M45" s="220">
        <f t="shared" si="5"/>
        <v>80</v>
      </c>
      <c r="N45" s="126"/>
      <c r="O45" s="357"/>
      <c r="P45" s="370">
        <v>0</v>
      </c>
      <c r="Q45" s="245">
        <f t="shared" si="6"/>
        <v>0</v>
      </c>
      <c r="R45" s="222">
        <f t="shared" si="7"/>
        <v>0</v>
      </c>
      <c r="S45" s="246" cm="1">
        <f t="array" ref="S45">_xlfn.IFS(E45="Air",R45,E45="Sea",M45,E45="Air+Sea",M45+R45)</f>
        <v>80</v>
      </c>
      <c r="T45" s="475"/>
    </row>
    <row r="46" spans="1:20" s="83" customFormat="1" x14ac:dyDescent="0.25">
      <c r="A46" s="1027"/>
      <c r="B46" s="135" t="s">
        <v>124</v>
      </c>
      <c r="C46" s="113" t="s">
        <v>103</v>
      </c>
      <c r="D46" s="136" t="s">
        <v>125</v>
      </c>
      <c r="E46" s="114" t="s">
        <v>499</v>
      </c>
      <c r="F46" s="113"/>
      <c r="G46" s="208">
        <v>120</v>
      </c>
      <c r="H46" s="124"/>
      <c r="I46" s="309"/>
      <c r="J46" s="191">
        <v>1.5</v>
      </c>
      <c r="K46" s="217">
        <v>3</v>
      </c>
      <c r="L46" s="219">
        <f t="shared" si="4"/>
        <v>180</v>
      </c>
      <c r="M46" s="220">
        <f t="shared" si="5"/>
        <v>60</v>
      </c>
      <c r="N46" s="135"/>
      <c r="O46" s="364"/>
      <c r="P46" s="217">
        <v>0</v>
      </c>
      <c r="Q46" s="243">
        <f t="shared" si="6"/>
        <v>0</v>
      </c>
      <c r="R46" s="220">
        <f t="shared" si="7"/>
        <v>0</v>
      </c>
      <c r="S46" s="246" cm="1">
        <f t="array" ref="S46">_xlfn.IFS(E46="Air",R46,E46="Sea",M46,E46="Air+Sea",M46+R46)</f>
        <v>60</v>
      </c>
      <c r="T46" s="475"/>
    </row>
    <row r="47" spans="1:20" s="83" customFormat="1" x14ac:dyDescent="0.25">
      <c r="A47" s="1027"/>
      <c r="B47" s="125" t="s">
        <v>126</v>
      </c>
      <c r="C47" s="111" t="s">
        <v>103</v>
      </c>
      <c r="D47" s="128" t="s">
        <v>126</v>
      </c>
      <c r="E47" s="113" t="s">
        <v>11</v>
      </c>
      <c r="F47" s="111"/>
      <c r="G47" s="206">
        <v>185</v>
      </c>
      <c r="H47" s="124"/>
      <c r="I47" s="309">
        <v>0.4</v>
      </c>
      <c r="J47" s="191">
        <f>1.5*I47</f>
        <v>0.60000000000000009</v>
      </c>
      <c r="K47" s="217">
        <v>3</v>
      </c>
      <c r="L47" s="219">
        <f t="shared" si="4"/>
        <v>111.00000000000001</v>
      </c>
      <c r="M47" s="220">
        <f t="shared" si="5"/>
        <v>14.800000000000004</v>
      </c>
      <c r="N47" s="126"/>
      <c r="O47" s="357"/>
      <c r="P47" s="370">
        <v>0</v>
      </c>
      <c r="Q47" s="245">
        <f t="shared" si="6"/>
        <v>0</v>
      </c>
      <c r="R47" s="222">
        <f t="shared" si="7"/>
        <v>0</v>
      </c>
      <c r="S47" s="246" cm="1">
        <f t="array" ref="S47">_xlfn.IFS(E47="Air",R47,E47="Sea",M47,E47="Air+Sea",M47+R47)</f>
        <v>14.800000000000004</v>
      </c>
      <c r="T47" s="476"/>
    </row>
    <row r="48" spans="1:20" s="83" customFormat="1" x14ac:dyDescent="0.25">
      <c r="A48" s="1027"/>
      <c r="B48" s="125" t="s">
        <v>127</v>
      </c>
      <c r="C48" s="111" t="s">
        <v>128</v>
      </c>
      <c r="D48" s="128" t="s">
        <v>127</v>
      </c>
      <c r="E48" s="114" t="s">
        <v>499</v>
      </c>
      <c r="F48" s="111"/>
      <c r="G48" s="206">
        <v>1470</v>
      </c>
      <c r="H48" s="124"/>
      <c r="I48" s="308"/>
      <c r="J48" s="191">
        <f>$K$5</f>
        <v>0</v>
      </c>
      <c r="K48" s="217">
        <v>3</v>
      </c>
      <c r="L48" s="219">
        <f t="shared" si="4"/>
        <v>0</v>
      </c>
      <c r="M48" s="220">
        <f t="shared" si="5"/>
        <v>0</v>
      </c>
      <c r="N48" s="125"/>
      <c r="O48" s="364"/>
      <c r="P48" s="217">
        <v>0</v>
      </c>
      <c r="Q48" s="243">
        <f t="shared" si="6"/>
        <v>0</v>
      </c>
      <c r="R48" s="220">
        <f t="shared" si="7"/>
        <v>0</v>
      </c>
      <c r="S48" s="246" cm="1">
        <f t="array" ref="S48">_xlfn.IFS(E48="Air",R48,E48="Sea",M48,E48="Air+Sea",M48+R48)</f>
        <v>0</v>
      </c>
      <c r="T48" s="475"/>
    </row>
    <row r="49" spans="1:20" s="83" customFormat="1" x14ac:dyDescent="0.25">
      <c r="A49" s="1027"/>
      <c r="B49" s="138" t="s">
        <v>129</v>
      </c>
      <c r="C49" s="188" t="s">
        <v>103</v>
      </c>
      <c r="D49" s="188" t="s">
        <v>129</v>
      </c>
      <c r="E49" s="188"/>
      <c r="F49" s="188"/>
      <c r="G49" s="386">
        <v>55</v>
      </c>
      <c r="H49" s="160"/>
      <c r="I49" s="137"/>
      <c r="J49" s="190">
        <v>0</v>
      </c>
      <c r="K49" s="370">
        <v>3</v>
      </c>
      <c r="L49" s="221">
        <f t="shared" si="4"/>
        <v>0</v>
      </c>
      <c r="M49" s="222">
        <f t="shared" si="5"/>
        <v>0</v>
      </c>
      <c r="N49" s="138"/>
      <c r="O49" s="357"/>
      <c r="P49" s="370">
        <v>0</v>
      </c>
      <c r="Q49" s="245">
        <f t="shared" si="6"/>
        <v>0</v>
      </c>
      <c r="R49" s="222">
        <f t="shared" si="7"/>
        <v>0</v>
      </c>
      <c r="S49" s="251" t="e" cm="1">
        <f t="array" ref="S49">_xlfn.IFS(E49="Air",R49,E49="Sea",M49,E49="Air+Sea",M49+R49)</f>
        <v>#N/A</v>
      </c>
      <c r="T49" s="475"/>
    </row>
    <row r="50" spans="1:20" s="83" customFormat="1" x14ac:dyDescent="0.25">
      <c r="A50" s="1027"/>
      <c r="B50" s="1081" t="s">
        <v>130</v>
      </c>
      <c r="C50" s="188" t="s">
        <v>103</v>
      </c>
      <c r="D50" s="188" t="s">
        <v>131</v>
      </c>
      <c r="E50" s="188"/>
      <c r="F50" s="188">
        <v>30</v>
      </c>
      <c r="G50" s="386">
        <v>30</v>
      </c>
      <c r="H50" s="160"/>
      <c r="I50" s="134"/>
      <c r="J50" s="190">
        <v>0</v>
      </c>
      <c r="K50" s="370">
        <v>3</v>
      </c>
      <c r="L50" s="221">
        <f t="shared" si="4"/>
        <v>0</v>
      </c>
      <c r="M50" s="222">
        <f t="shared" si="5"/>
        <v>0</v>
      </c>
      <c r="N50" s="144"/>
      <c r="O50" s="357"/>
      <c r="P50" s="370">
        <v>0</v>
      </c>
      <c r="Q50" s="245">
        <f t="shared" si="6"/>
        <v>0</v>
      </c>
      <c r="R50" s="222">
        <f t="shared" si="7"/>
        <v>0</v>
      </c>
      <c r="S50" s="251" t="e" cm="1">
        <f t="array" ref="S50">_xlfn.IFS(E50="Air",R50,E50="Sea",M50,E50="Air+Sea",M50+R50)</f>
        <v>#N/A</v>
      </c>
      <c r="T50" s="475"/>
    </row>
    <row r="51" spans="1:20" s="83" customFormat="1" x14ac:dyDescent="0.25">
      <c r="A51" s="1027"/>
      <c r="B51" s="1082"/>
      <c r="C51" s="188" t="s">
        <v>103</v>
      </c>
      <c r="D51" s="188" t="s">
        <v>130</v>
      </c>
      <c r="E51" s="188"/>
      <c r="F51" s="188"/>
      <c r="G51" s="386">
        <v>55</v>
      </c>
      <c r="H51" s="160"/>
      <c r="I51" s="134"/>
      <c r="J51" s="190">
        <v>0</v>
      </c>
      <c r="K51" s="370">
        <v>3</v>
      </c>
      <c r="L51" s="221">
        <f t="shared" si="4"/>
        <v>0</v>
      </c>
      <c r="M51" s="222">
        <f t="shared" si="5"/>
        <v>0</v>
      </c>
      <c r="N51" s="144"/>
      <c r="O51" s="357"/>
      <c r="P51" s="370">
        <v>0</v>
      </c>
      <c r="Q51" s="245">
        <f t="shared" si="6"/>
        <v>0</v>
      </c>
      <c r="R51" s="222">
        <f t="shared" si="7"/>
        <v>0</v>
      </c>
      <c r="S51" s="251" t="e" cm="1">
        <f t="array" ref="S51">_xlfn.IFS(E51="Air",R51,E51="Sea",M51,E51="Air+Sea",M51+R51)</f>
        <v>#N/A</v>
      </c>
      <c r="T51" s="475"/>
    </row>
    <row r="52" spans="1:20" s="83" customFormat="1" ht="30" x14ac:dyDescent="0.25">
      <c r="A52" s="1027"/>
      <c r="B52" s="138" t="s">
        <v>132</v>
      </c>
      <c r="C52" s="188" t="s">
        <v>103</v>
      </c>
      <c r="D52" s="188" t="s">
        <v>133</v>
      </c>
      <c r="E52" s="188"/>
      <c r="F52" s="188">
        <v>15</v>
      </c>
      <c r="G52" s="386">
        <v>115</v>
      </c>
      <c r="H52" s="160"/>
      <c r="I52" s="137"/>
      <c r="J52" s="190">
        <v>0</v>
      </c>
      <c r="K52" s="370">
        <v>3</v>
      </c>
      <c r="L52" s="221">
        <f t="shared" si="4"/>
        <v>0</v>
      </c>
      <c r="M52" s="222">
        <f t="shared" si="5"/>
        <v>0</v>
      </c>
      <c r="N52" s="138"/>
      <c r="O52" s="357"/>
      <c r="P52" s="370">
        <v>0</v>
      </c>
      <c r="Q52" s="245">
        <f t="shared" si="6"/>
        <v>0</v>
      </c>
      <c r="R52" s="222">
        <f t="shared" si="7"/>
        <v>0</v>
      </c>
      <c r="S52" s="251" t="e" cm="1">
        <f t="array" ref="S52">_xlfn.IFS(E52="Air",R52,E52="Sea",M52,E52="Air+Sea",M52+R52)</f>
        <v>#N/A</v>
      </c>
      <c r="T52" s="475"/>
    </row>
    <row r="53" spans="1:20" s="83" customFormat="1" x14ac:dyDescent="0.25">
      <c r="A53" s="1027"/>
      <c r="B53" s="126" t="s">
        <v>134</v>
      </c>
      <c r="C53" s="159" t="s">
        <v>135</v>
      </c>
      <c r="D53" s="159" t="s">
        <v>98</v>
      </c>
      <c r="E53" s="159"/>
      <c r="F53" s="159"/>
      <c r="G53" s="207"/>
      <c r="H53" s="160"/>
      <c r="I53" s="134"/>
      <c r="J53" s="190"/>
      <c r="K53" s="370">
        <v>3</v>
      </c>
      <c r="L53" s="221">
        <f t="shared" si="4"/>
        <v>0</v>
      </c>
      <c r="M53" s="223">
        <f t="shared" si="5"/>
        <v>0</v>
      </c>
      <c r="N53" s="126"/>
      <c r="O53" s="357"/>
      <c r="P53" s="370">
        <v>0</v>
      </c>
      <c r="Q53" s="245">
        <f t="shared" si="6"/>
        <v>0</v>
      </c>
      <c r="R53" s="250">
        <f t="shared" si="7"/>
        <v>0</v>
      </c>
      <c r="S53" s="251" t="e" cm="1">
        <f t="array" ref="S53">_xlfn.IFS(E53="Air",R53,E53="Sea",M53,E53="Air+Sea",M53+R53)</f>
        <v>#N/A</v>
      </c>
      <c r="T53" s="475"/>
    </row>
    <row r="54" spans="1:20" s="83" customFormat="1" x14ac:dyDescent="0.25">
      <c r="A54" s="1027"/>
      <c r="B54" s="126" t="s">
        <v>136</v>
      </c>
      <c r="C54" s="159" t="s">
        <v>103</v>
      </c>
      <c r="D54" s="159" t="s">
        <v>98</v>
      </c>
      <c r="E54" s="159"/>
      <c r="F54" s="159"/>
      <c r="G54" s="207"/>
      <c r="H54" s="160"/>
      <c r="I54" s="134"/>
      <c r="J54" s="190"/>
      <c r="K54" s="370">
        <v>3</v>
      </c>
      <c r="L54" s="221">
        <f t="shared" si="4"/>
        <v>0</v>
      </c>
      <c r="M54" s="223">
        <f t="shared" si="5"/>
        <v>0</v>
      </c>
      <c r="N54" s="126"/>
      <c r="O54" s="357"/>
      <c r="P54" s="370">
        <v>0</v>
      </c>
      <c r="Q54" s="245">
        <f t="shared" si="6"/>
        <v>0</v>
      </c>
      <c r="R54" s="250">
        <f t="shared" si="7"/>
        <v>0</v>
      </c>
      <c r="S54" s="251" t="e" cm="1">
        <f t="array" ref="S54">_xlfn.IFS(E54="Air",R54,E54="Sea",M54,E54="Air+Sea",M54+R54)</f>
        <v>#N/A</v>
      </c>
      <c r="T54" s="475"/>
    </row>
    <row r="55" spans="1:20" s="83" customFormat="1" x14ac:dyDescent="0.25">
      <c r="A55" s="1027"/>
      <c r="B55" s="126" t="s">
        <v>137</v>
      </c>
      <c r="C55" s="159" t="s">
        <v>74</v>
      </c>
      <c r="D55" s="159" t="s">
        <v>98</v>
      </c>
      <c r="E55" s="159"/>
      <c r="F55" s="159"/>
      <c r="G55" s="207"/>
      <c r="H55" s="160"/>
      <c r="I55" s="134"/>
      <c r="J55" s="190"/>
      <c r="K55" s="370">
        <v>3</v>
      </c>
      <c r="L55" s="221">
        <f t="shared" si="4"/>
        <v>0</v>
      </c>
      <c r="M55" s="223">
        <f t="shared" si="5"/>
        <v>0</v>
      </c>
      <c r="N55" s="126"/>
      <c r="O55" s="357"/>
      <c r="P55" s="370">
        <v>0</v>
      </c>
      <c r="Q55" s="245">
        <f t="shared" si="6"/>
        <v>0</v>
      </c>
      <c r="R55" s="250">
        <f t="shared" si="7"/>
        <v>0</v>
      </c>
      <c r="S55" s="251" t="e" cm="1">
        <f t="array" ref="S55">_xlfn.IFS(E55="Air",R55,E55="Sea",M55,E55="Air+Sea",M55+R55)</f>
        <v>#N/A</v>
      </c>
      <c r="T55" s="475"/>
    </row>
    <row r="56" spans="1:20" s="83" customFormat="1" x14ac:dyDescent="0.25">
      <c r="A56" s="1027"/>
      <c r="B56" s="138" t="s">
        <v>138</v>
      </c>
      <c r="C56" s="188" t="s">
        <v>139</v>
      </c>
      <c r="D56" s="188" t="s">
        <v>138</v>
      </c>
      <c r="E56" s="188"/>
      <c r="F56" s="188">
        <v>30</v>
      </c>
      <c r="G56" s="386">
        <v>60</v>
      </c>
      <c r="H56" s="160"/>
      <c r="I56" s="137"/>
      <c r="J56" s="190">
        <v>0</v>
      </c>
      <c r="K56" s="370">
        <v>3</v>
      </c>
      <c r="L56" s="221">
        <f t="shared" si="4"/>
        <v>0</v>
      </c>
      <c r="M56" s="222">
        <f t="shared" si="5"/>
        <v>0</v>
      </c>
      <c r="N56" s="138"/>
      <c r="O56" s="357"/>
      <c r="P56" s="370">
        <v>0</v>
      </c>
      <c r="Q56" s="245">
        <f t="shared" si="6"/>
        <v>0</v>
      </c>
      <c r="R56" s="222">
        <f t="shared" si="7"/>
        <v>0</v>
      </c>
      <c r="S56" s="251" t="e" cm="1">
        <f t="array" ref="S56">_xlfn.IFS(E56="Air",R56,E56="Sea",M56,E56="Air+Sea",M56+R56)</f>
        <v>#N/A</v>
      </c>
      <c r="T56" s="475"/>
    </row>
    <row r="57" spans="1:20" s="83" customFormat="1" x14ac:dyDescent="0.25">
      <c r="A57" s="1027"/>
      <c r="B57" s="126" t="s">
        <v>140</v>
      </c>
      <c r="C57" s="159" t="s">
        <v>139</v>
      </c>
      <c r="D57" s="159"/>
      <c r="E57" s="159"/>
      <c r="F57" s="159"/>
      <c r="G57" s="207"/>
      <c r="H57" s="160"/>
      <c r="I57" s="134"/>
      <c r="J57" s="190"/>
      <c r="K57" s="370">
        <v>3</v>
      </c>
      <c r="L57" s="221">
        <f t="shared" si="4"/>
        <v>0</v>
      </c>
      <c r="M57" s="223">
        <f t="shared" si="5"/>
        <v>0</v>
      </c>
      <c r="N57" s="126"/>
      <c r="O57" s="357"/>
      <c r="P57" s="370">
        <v>0</v>
      </c>
      <c r="Q57" s="245">
        <f t="shared" si="6"/>
        <v>0</v>
      </c>
      <c r="R57" s="250">
        <f t="shared" si="7"/>
        <v>0</v>
      </c>
      <c r="S57" s="251" t="e" cm="1">
        <f t="array" ref="S57">_xlfn.IFS(E57="Air",R57,E57="Sea",M57,E57="Air+Sea",M57+R57)</f>
        <v>#N/A</v>
      </c>
      <c r="T57" s="475"/>
    </row>
    <row r="58" spans="1:20" s="83" customFormat="1" x14ac:dyDescent="0.25">
      <c r="A58" s="1027"/>
      <c r="B58" s="1081" t="s">
        <v>141</v>
      </c>
      <c r="C58" s="188" t="s">
        <v>142</v>
      </c>
      <c r="D58" s="188" t="s">
        <v>143</v>
      </c>
      <c r="E58" s="188"/>
      <c r="F58" s="188">
        <v>30</v>
      </c>
      <c r="G58" s="386">
        <v>30</v>
      </c>
      <c r="H58" s="160"/>
      <c r="I58" s="134"/>
      <c r="J58" s="190">
        <v>0</v>
      </c>
      <c r="K58" s="370">
        <v>3</v>
      </c>
      <c r="L58" s="221">
        <f t="shared" si="4"/>
        <v>0</v>
      </c>
      <c r="M58" s="222">
        <f t="shared" si="5"/>
        <v>0</v>
      </c>
      <c r="N58" s="144"/>
      <c r="O58" s="357"/>
      <c r="P58" s="370">
        <v>0</v>
      </c>
      <c r="Q58" s="245">
        <f t="shared" si="6"/>
        <v>0</v>
      </c>
      <c r="R58" s="222">
        <f t="shared" si="7"/>
        <v>0</v>
      </c>
      <c r="S58" s="251" t="e" cm="1">
        <f t="array" ref="S58">_xlfn.IFS(E58="Air",R58,E58="Sea",M58,E58="Air+Sea",M58+R58)</f>
        <v>#N/A</v>
      </c>
      <c r="T58" s="475"/>
    </row>
    <row r="59" spans="1:20" s="83" customFormat="1" x14ac:dyDescent="0.25">
      <c r="A59" s="1027"/>
      <c r="B59" s="1082"/>
      <c r="C59" s="188" t="s">
        <v>142</v>
      </c>
      <c r="D59" s="188" t="s">
        <v>141</v>
      </c>
      <c r="E59" s="188"/>
      <c r="F59" s="188">
        <v>5</v>
      </c>
      <c r="G59" s="386">
        <v>130</v>
      </c>
      <c r="H59" s="160"/>
      <c r="I59" s="134"/>
      <c r="J59" s="190">
        <v>0</v>
      </c>
      <c r="K59" s="370">
        <v>3</v>
      </c>
      <c r="L59" s="221">
        <f t="shared" si="4"/>
        <v>0</v>
      </c>
      <c r="M59" s="222">
        <f t="shared" si="5"/>
        <v>0</v>
      </c>
      <c r="N59" s="144"/>
      <c r="O59" s="357"/>
      <c r="P59" s="370">
        <v>0</v>
      </c>
      <c r="Q59" s="245">
        <f t="shared" si="6"/>
        <v>0</v>
      </c>
      <c r="R59" s="222">
        <f t="shared" si="7"/>
        <v>0</v>
      </c>
      <c r="S59" s="251" t="e" cm="1">
        <f t="array" ref="S59">_xlfn.IFS(E59="Air",R59,E59="Sea",M59,E59="Air+Sea",M59+R59)</f>
        <v>#N/A</v>
      </c>
      <c r="T59" s="475"/>
    </row>
    <row r="60" spans="1:20" s="83" customFormat="1" x14ac:dyDescent="0.25">
      <c r="A60" s="1027"/>
      <c r="B60" s="126" t="s">
        <v>144</v>
      </c>
      <c r="C60" s="159" t="s">
        <v>145</v>
      </c>
      <c r="D60" s="159"/>
      <c r="E60" s="159"/>
      <c r="F60" s="159"/>
      <c r="G60" s="207"/>
      <c r="H60" s="160"/>
      <c r="I60" s="134"/>
      <c r="J60" s="190"/>
      <c r="K60" s="370">
        <v>3</v>
      </c>
      <c r="L60" s="221">
        <f t="shared" si="4"/>
        <v>0</v>
      </c>
      <c r="M60" s="223">
        <f t="shared" si="5"/>
        <v>0</v>
      </c>
      <c r="N60" s="126"/>
      <c r="O60" s="357"/>
      <c r="P60" s="370">
        <v>0</v>
      </c>
      <c r="Q60" s="245">
        <f t="shared" si="6"/>
        <v>0</v>
      </c>
      <c r="R60" s="250">
        <f t="shared" si="7"/>
        <v>0</v>
      </c>
      <c r="S60" s="251" t="e" cm="1">
        <f t="array" ref="S60">_xlfn.IFS(E60="Air",R60,E60="Sea",M60,E60="Air+Sea",M60+R60)</f>
        <v>#N/A</v>
      </c>
      <c r="T60" s="475"/>
    </row>
    <row r="61" spans="1:20" s="83" customFormat="1" x14ac:dyDescent="0.25">
      <c r="A61" s="1027"/>
      <c r="B61" s="135" t="s">
        <v>146</v>
      </c>
      <c r="C61" s="113" t="s">
        <v>145</v>
      </c>
      <c r="D61" s="136" t="s">
        <v>146</v>
      </c>
      <c r="E61" s="113" t="s">
        <v>11</v>
      </c>
      <c r="F61" s="113">
        <v>10</v>
      </c>
      <c r="G61" s="208">
        <v>550</v>
      </c>
      <c r="H61" s="124"/>
      <c r="I61" s="308"/>
      <c r="J61" s="191">
        <v>0</v>
      </c>
      <c r="K61" s="217">
        <v>3</v>
      </c>
      <c r="L61" s="219">
        <f t="shared" si="4"/>
        <v>0</v>
      </c>
      <c r="M61" s="220">
        <f t="shared" si="5"/>
        <v>0</v>
      </c>
      <c r="N61" s="126"/>
      <c r="O61" s="357"/>
      <c r="P61" s="370">
        <v>0</v>
      </c>
      <c r="Q61" s="245">
        <f t="shared" si="6"/>
        <v>0</v>
      </c>
      <c r="R61" s="222">
        <f t="shared" si="7"/>
        <v>0</v>
      </c>
      <c r="S61" s="246" cm="1">
        <f t="array" ref="S61">_xlfn.IFS(E61="Air",R61,E61="Sea",M61,E61="Air+Sea",M61+R61)</f>
        <v>0</v>
      </c>
      <c r="T61" s="477"/>
    </row>
    <row r="62" spans="1:20" s="83" customFormat="1" x14ac:dyDescent="0.25">
      <c r="A62" s="1027"/>
      <c r="B62" s="126" t="s">
        <v>147</v>
      </c>
      <c r="C62" s="159" t="s">
        <v>74</v>
      </c>
      <c r="D62" s="159" t="s">
        <v>98</v>
      </c>
      <c r="E62" s="159"/>
      <c r="F62" s="159"/>
      <c r="G62" s="207"/>
      <c r="H62" s="160"/>
      <c r="I62" s="134"/>
      <c r="J62" s="190"/>
      <c r="K62" s="370">
        <v>3</v>
      </c>
      <c r="L62" s="221">
        <f t="shared" si="4"/>
        <v>0</v>
      </c>
      <c r="M62" s="223">
        <f t="shared" si="5"/>
        <v>0</v>
      </c>
      <c r="N62" s="126"/>
      <c r="O62" s="357"/>
      <c r="P62" s="370">
        <v>0</v>
      </c>
      <c r="Q62" s="245">
        <f t="shared" si="6"/>
        <v>0</v>
      </c>
      <c r="R62" s="250">
        <f t="shared" si="7"/>
        <v>0</v>
      </c>
      <c r="S62" s="251" t="e" cm="1">
        <f t="array" ref="S62">_xlfn.IFS(E62="Air",R62,E62="Sea",M62,E62="Air+Sea",M62+R62)</f>
        <v>#N/A</v>
      </c>
      <c r="T62" s="475"/>
    </row>
    <row r="63" spans="1:20" s="83" customFormat="1" ht="15.75" thickBot="1" x14ac:dyDescent="0.3">
      <c r="A63" s="1028"/>
      <c r="B63" s="126" t="s">
        <v>90</v>
      </c>
      <c r="C63" s="159"/>
      <c r="D63" s="159" t="s">
        <v>98</v>
      </c>
      <c r="E63" s="159"/>
      <c r="F63" s="159"/>
      <c r="G63" s="207"/>
      <c r="H63" s="160"/>
      <c r="I63" s="134"/>
      <c r="J63" s="190"/>
      <c r="K63" s="370">
        <v>3</v>
      </c>
      <c r="L63" s="221">
        <f t="shared" si="4"/>
        <v>0</v>
      </c>
      <c r="M63" s="223">
        <f t="shared" si="5"/>
        <v>0</v>
      </c>
      <c r="N63" s="126"/>
      <c r="O63" s="357"/>
      <c r="P63" s="370">
        <v>0</v>
      </c>
      <c r="Q63" s="245">
        <f t="shared" si="6"/>
        <v>0</v>
      </c>
      <c r="R63" s="250">
        <f t="shared" si="7"/>
        <v>0</v>
      </c>
      <c r="S63" s="251" t="e" cm="1">
        <f t="array" ref="S63">_xlfn.IFS(E63="Air",R63,E63="Sea",M63,E63="Air+Sea",M63+R63)</f>
        <v>#N/A</v>
      </c>
      <c r="T63" s="475"/>
    </row>
    <row r="64" spans="1:20" s="83" customFormat="1" ht="30" x14ac:dyDescent="0.25">
      <c r="A64" s="1026" t="s">
        <v>148</v>
      </c>
      <c r="B64" s="135" t="s">
        <v>149</v>
      </c>
      <c r="C64" s="113" t="s">
        <v>150</v>
      </c>
      <c r="D64" s="136" t="s">
        <v>151</v>
      </c>
      <c r="E64" s="113" t="s">
        <v>11</v>
      </c>
      <c r="F64" s="113">
        <v>60</v>
      </c>
      <c r="G64" s="208">
        <v>820</v>
      </c>
      <c r="H64" s="124"/>
      <c r="I64" s="308"/>
      <c r="J64" s="191"/>
      <c r="K64" s="217">
        <v>3</v>
      </c>
      <c r="L64" s="219">
        <f t="shared" si="4"/>
        <v>0</v>
      </c>
      <c r="M64" s="220">
        <f t="shared" si="5"/>
        <v>0</v>
      </c>
      <c r="N64" s="126"/>
      <c r="O64" s="357"/>
      <c r="P64" s="370">
        <v>0</v>
      </c>
      <c r="Q64" s="245">
        <f t="shared" si="6"/>
        <v>0</v>
      </c>
      <c r="R64" s="222">
        <f t="shared" si="7"/>
        <v>0</v>
      </c>
      <c r="S64" s="246" cm="1">
        <f t="array" ref="S64">_xlfn.IFS(E64="Air",R64,E64="Sea",M64,E64="Air+Sea",M64+R64)</f>
        <v>0</v>
      </c>
      <c r="T64" s="475"/>
    </row>
    <row r="65" spans="1:20" s="83" customFormat="1" x14ac:dyDescent="0.25">
      <c r="A65" s="1027"/>
      <c r="B65" s="1029" t="s">
        <v>152</v>
      </c>
      <c r="C65" s="113" t="s">
        <v>103</v>
      </c>
      <c r="D65" s="113" t="s">
        <v>153</v>
      </c>
      <c r="E65" s="113" t="s">
        <v>11</v>
      </c>
      <c r="F65" s="113">
        <v>30</v>
      </c>
      <c r="G65" s="208">
        <v>20</v>
      </c>
      <c r="H65" s="124"/>
      <c r="I65" s="309"/>
      <c r="J65" s="191">
        <v>0</v>
      </c>
      <c r="K65" s="217">
        <v>3</v>
      </c>
      <c r="L65" s="219">
        <f t="shared" si="4"/>
        <v>0</v>
      </c>
      <c r="M65" s="220">
        <f t="shared" si="5"/>
        <v>0</v>
      </c>
      <c r="N65" s="144"/>
      <c r="O65" s="357"/>
      <c r="P65" s="370">
        <v>0</v>
      </c>
      <c r="Q65" s="245">
        <f t="shared" si="6"/>
        <v>0</v>
      </c>
      <c r="R65" s="222">
        <f t="shared" si="7"/>
        <v>0</v>
      </c>
      <c r="S65" s="246" cm="1">
        <f t="array" ref="S65">_xlfn.IFS(E65="Air",R65,E65="Sea",M65,E65="Air+Sea",M65+R65)</f>
        <v>0</v>
      </c>
      <c r="T65" s="475"/>
    </row>
    <row r="66" spans="1:20" s="83" customFormat="1" x14ac:dyDescent="0.25">
      <c r="A66" s="1027"/>
      <c r="B66" s="1030"/>
      <c r="C66" s="113" t="s">
        <v>103</v>
      </c>
      <c r="D66" s="136" t="s">
        <v>154</v>
      </c>
      <c r="E66" s="113" t="s">
        <v>11</v>
      </c>
      <c r="F66" s="113">
        <v>20</v>
      </c>
      <c r="G66" s="208">
        <v>140</v>
      </c>
      <c r="H66" s="124"/>
      <c r="I66" s="309"/>
      <c r="J66" s="191">
        <v>0</v>
      </c>
      <c r="K66" s="217">
        <v>3</v>
      </c>
      <c r="L66" s="219">
        <f t="shared" si="4"/>
        <v>0</v>
      </c>
      <c r="M66" s="220">
        <f t="shared" si="5"/>
        <v>0</v>
      </c>
      <c r="N66" s="144"/>
      <c r="O66" s="357"/>
      <c r="P66" s="370">
        <v>0</v>
      </c>
      <c r="Q66" s="245">
        <f t="shared" si="6"/>
        <v>0</v>
      </c>
      <c r="R66" s="222">
        <f t="shared" si="7"/>
        <v>0</v>
      </c>
      <c r="S66" s="246" cm="1">
        <f t="array" ref="S66">_xlfn.IFS(E66="Air",R66,E66="Sea",M66,E66="Air+Sea",M66+R66)</f>
        <v>0</v>
      </c>
      <c r="T66" s="475"/>
    </row>
    <row r="67" spans="1:20" s="83" customFormat="1" ht="15.75" thickBot="1" x14ac:dyDescent="0.3">
      <c r="A67" s="1028"/>
      <c r="B67" s="126" t="s">
        <v>90</v>
      </c>
      <c r="C67" s="159"/>
      <c r="D67" s="159"/>
      <c r="E67" s="159"/>
      <c r="F67" s="159"/>
      <c r="G67" s="207"/>
      <c r="H67" s="160"/>
      <c r="I67" s="134"/>
      <c r="J67" s="190"/>
      <c r="K67" s="370">
        <v>3</v>
      </c>
      <c r="L67" s="221">
        <f t="shared" si="4"/>
        <v>0</v>
      </c>
      <c r="M67" s="223">
        <f t="shared" si="5"/>
        <v>0</v>
      </c>
      <c r="N67" s="126"/>
      <c r="O67" s="357"/>
      <c r="P67" s="370">
        <v>0</v>
      </c>
      <c r="Q67" s="245">
        <f t="shared" si="6"/>
        <v>0</v>
      </c>
      <c r="R67" s="250">
        <f t="shared" si="7"/>
        <v>0</v>
      </c>
      <c r="S67" s="251" t="e" cm="1">
        <f t="array" ref="S67">_xlfn.IFS(E67="Air",R67,E67="Sea",M67,E67="Air+Sea",M67+R67)</f>
        <v>#N/A</v>
      </c>
      <c r="T67" s="475"/>
    </row>
    <row r="68" spans="1:20" s="83" customFormat="1" x14ac:dyDescent="0.25">
      <c r="A68" s="1026" t="s">
        <v>155</v>
      </c>
      <c r="B68" s="135" t="s">
        <v>69</v>
      </c>
      <c r="C68" s="113" t="s">
        <v>69</v>
      </c>
      <c r="D68" s="136" t="s">
        <v>156</v>
      </c>
      <c r="E68" s="113" t="s">
        <v>11</v>
      </c>
      <c r="F68" s="113">
        <v>30</v>
      </c>
      <c r="G68" s="208">
        <v>180</v>
      </c>
      <c r="H68" s="124"/>
      <c r="I68" s="309"/>
      <c r="J68" s="191">
        <v>0</v>
      </c>
      <c r="K68" s="217">
        <v>3</v>
      </c>
      <c r="L68" s="219">
        <f t="shared" si="4"/>
        <v>0</v>
      </c>
      <c r="M68" s="220">
        <f t="shared" si="5"/>
        <v>0</v>
      </c>
      <c r="N68" s="138"/>
      <c r="O68" s="357"/>
      <c r="P68" s="370">
        <v>0</v>
      </c>
      <c r="Q68" s="245">
        <f t="shared" si="6"/>
        <v>0</v>
      </c>
      <c r="R68" s="222">
        <f t="shared" si="7"/>
        <v>0</v>
      </c>
      <c r="S68" s="246" cm="1">
        <f t="array" ref="S68">_xlfn.IFS(E68="Air",R68,E68="Sea",M68,E68="Air+Sea",M68+R68)</f>
        <v>0</v>
      </c>
      <c r="T68" s="475"/>
    </row>
    <row r="69" spans="1:20" s="83" customFormat="1" x14ac:dyDescent="0.25">
      <c r="A69" s="1027"/>
      <c r="B69" s="126" t="s">
        <v>90</v>
      </c>
      <c r="C69" s="159"/>
      <c r="D69" s="159"/>
      <c r="E69" s="159"/>
      <c r="F69" s="159"/>
      <c r="G69" s="207"/>
      <c r="H69" s="160"/>
      <c r="I69" s="134"/>
      <c r="J69" s="190"/>
      <c r="K69" s="370">
        <v>3</v>
      </c>
      <c r="L69" s="221">
        <f t="shared" si="4"/>
        <v>0</v>
      </c>
      <c r="M69" s="223">
        <f t="shared" si="5"/>
        <v>0</v>
      </c>
      <c r="N69" s="126"/>
      <c r="O69" s="357"/>
      <c r="P69" s="370">
        <v>0</v>
      </c>
      <c r="Q69" s="245">
        <f t="shared" si="6"/>
        <v>0</v>
      </c>
      <c r="R69" s="250">
        <f t="shared" si="7"/>
        <v>0</v>
      </c>
      <c r="S69" s="251" t="e" cm="1">
        <f t="array" ref="S69">_xlfn.IFS(E69="Air",R69,E69="Sea",M69,E69="Air+Sea",M69+R69)</f>
        <v>#N/A</v>
      </c>
      <c r="T69" s="475"/>
    </row>
    <row r="70" spans="1:20" s="83" customFormat="1" x14ac:dyDescent="0.25">
      <c r="A70" s="1027"/>
      <c r="B70" s="116" t="s">
        <v>157</v>
      </c>
      <c r="C70" s="115" t="s">
        <v>158</v>
      </c>
      <c r="D70" s="136" t="s">
        <v>159</v>
      </c>
      <c r="E70" s="115" t="s">
        <v>499</v>
      </c>
      <c r="F70" s="115">
        <v>60</v>
      </c>
      <c r="G70" s="209">
        <v>870</v>
      </c>
      <c r="H70" s="145"/>
      <c r="I70" s="311"/>
      <c r="J70" s="193">
        <v>0</v>
      </c>
      <c r="K70" s="388">
        <v>3</v>
      </c>
      <c r="L70" s="224">
        <f t="shared" si="4"/>
        <v>0</v>
      </c>
      <c r="M70" s="389">
        <f t="shared" si="5"/>
        <v>0</v>
      </c>
      <c r="N70" s="116"/>
      <c r="O70" s="359"/>
      <c r="P70" s="388">
        <v>0</v>
      </c>
      <c r="Q70" s="252">
        <f t="shared" si="6"/>
        <v>0</v>
      </c>
      <c r="R70" s="389">
        <f t="shared" si="7"/>
        <v>0</v>
      </c>
      <c r="S70" s="390" cm="1">
        <f t="array" ref="S70">_xlfn.IFS(E70="Air",R70,E70="Sea",M70,E70="Air+Sea",M70+R70)</f>
        <v>0</v>
      </c>
      <c r="T70" s="475"/>
    </row>
    <row r="71" spans="1:20" s="83" customFormat="1" x14ac:dyDescent="0.25">
      <c r="A71" s="1027"/>
      <c r="B71" s="116" t="s">
        <v>160</v>
      </c>
      <c r="C71" s="115" t="s">
        <v>142</v>
      </c>
      <c r="D71" s="136" t="s">
        <v>161</v>
      </c>
      <c r="E71" s="115" t="s">
        <v>499</v>
      </c>
      <c r="F71" s="115"/>
      <c r="G71" s="209">
        <v>240</v>
      </c>
      <c r="H71" s="145"/>
      <c r="I71" s="337"/>
      <c r="J71" s="193">
        <f>K71*2</f>
        <v>6</v>
      </c>
      <c r="K71" s="388">
        <v>3</v>
      </c>
      <c r="L71" s="224">
        <f t="shared" si="4"/>
        <v>1440</v>
      </c>
      <c r="M71" s="389">
        <f t="shared" si="5"/>
        <v>480</v>
      </c>
      <c r="N71" s="133"/>
      <c r="O71" s="357"/>
      <c r="P71" s="370">
        <v>0</v>
      </c>
      <c r="Q71" s="245">
        <f t="shared" si="6"/>
        <v>0</v>
      </c>
      <c r="R71" s="222">
        <f t="shared" si="7"/>
        <v>0</v>
      </c>
      <c r="S71" s="390" cm="1">
        <f t="array" ref="S71">_xlfn.IFS(E71="Air",R71,E71="Sea",M71,E71="Air+Sea",M71+R71)</f>
        <v>480</v>
      </c>
      <c r="T71" s="475"/>
    </row>
    <row r="72" spans="1:20" s="83" customFormat="1" x14ac:dyDescent="0.25">
      <c r="A72" s="1027"/>
      <c r="B72" s="116" t="s">
        <v>162</v>
      </c>
      <c r="C72" s="115" t="s">
        <v>163</v>
      </c>
      <c r="D72" s="136" t="s">
        <v>164</v>
      </c>
      <c r="E72" s="115" t="s">
        <v>499</v>
      </c>
      <c r="F72" s="115"/>
      <c r="G72" s="209">
        <v>240</v>
      </c>
      <c r="H72" s="145"/>
      <c r="I72" s="312"/>
      <c r="J72" s="194">
        <f>K72</f>
        <v>3</v>
      </c>
      <c r="K72" s="388">
        <v>3</v>
      </c>
      <c r="L72" s="224">
        <f t="shared" si="4"/>
        <v>720</v>
      </c>
      <c r="M72" s="389">
        <f t="shared" si="5"/>
        <v>240</v>
      </c>
      <c r="N72" s="189"/>
      <c r="O72" s="357"/>
      <c r="P72" s="370">
        <v>0</v>
      </c>
      <c r="Q72" s="245">
        <f t="shared" si="6"/>
        <v>0</v>
      </c>
      <c r="R72" s="222">
        <f t="shared" si="7"/>
        <v>0</v>
      </c>
      <c r="S72" s="390" cm="1">
        <f t="array" ref="S72">_xlfn.IFS(E72="Air",R72,E72="Sea",M72,E72="Air+Sea",M72+R72)</f>
        <v>240</v>
      </c>
      <c r="T72" s="475"/>
    </row>
    <row r="73" spans="1:20" s="83" customFormat="1" x14ac:dyDescent="0.25">
      <c r="A73" s="1027"/>
      <c r="B73" s="126" t="s">
        <v>165</v>
      </c>
      <c r="C73" s="159" t="s">
        <v>142</v>
      </c>
      <c r="D73" s="159"/>
      <c r="E73" s="159"/>
      <c r="F73" s="159"/>
      <c r="G73" s="207"/>
      <c r="H73" s="160"/>
      <c r="I73" s="134"/>
      <c r="J73" s="190"/>
      <c r="K73" s="370">
        <v>3</v>
      </c>
      <c r="L73" s="221">
        <f t="shared" si="4"/>
        <v>0</v>
      </c>
      <c r="M73" s="223">
        <f t="shared" si="5"/>
        <v>0</v>
      </c>
      <c r="N73" s="126"/>
      <c r="O73" s="357"/>
      <c r="P73" s="370">
        <v>0</v>
      </c>
      <c r="Q73" s="245">
        <f t="shared" si="6"/>
        <v>0</v>
      </c>
      <c r="R73" s="250">
        <f t="shared" si="7"/>
        <v>0</v>
      </c>
      <c r="S73" s="251" t="e" cm="1">
        <f t="array" ref="S73">_xlfn.IFS(E73="Air",R73,E73="Sea",M73,E73="Air+Sea",M73+R73)</f>
        <v>#N/A</v>
      </c>
      <c r="T73" s="475"/>
    </row>
    <row r="74" spans="1:20" s="83" customFormat="1" x14ac:dyDescent="0.25">
      <c r="A74" s="1027"/>
      <c r="B74" s="126" t="s">
        <v>166</v>
      </c>
      <c r="C74" s="159" t="s">
        <v>142</v>
      </c>
      <c r="D74" s="159"/>
      <c r="E74" s="159"/>
      <c r="F74" s="159"/>
      <c r="G74" s="207"/>
      <c r="H74" s="160"/>
      <c r="I74" s="134"/>
      <c r="J74" s="190"/>
      <c r="K74" s="370">
        <v>3</v>
      </c>
      <c r="L74" s="221">
        <f t="shared" si="4"/>
        <v>0</v>
      </c>
      <c r="M74" s="223">
        <f t="shared" si="5"/>
        <v>0</v>
      </c>
      <c r="N74" s="126"/>
      <c r="O74" s="357"/>
      <c r="P74" s="370">
        <v>0</v>
      </c>
      <c r="Q74" s="245">
        <f t="shared" si="6"/>
        <v>0</v>
      </c>
      <c r="R74" s="250">
        <f t="shared" si="7"/>
        <v>0</v>
      </c>
      <c r="S74" s="251" t="e" cm="1">
        <f t="array" ref="S74">_xlfn.IFS(E74="Air",R74,E74="Sea",M74,E74="Air+Sea",M74+R74)</f>
        <v>#N/A</v>
      </c>
      <c r="T74" s="475"/>
    </row>
    <row r="75" spans="1:20" s="83" customFormat="1" x14ac:dyDescent="0.25">
      <c r="A75" s="1027"/>
      <c r="B75" s="126" t="s">
        <v>167</v>
      </c>
      <c r="C75" s="159" t="s">
        <v>142</v>
      </c>
      <c r="D75" s="159"/>
      <c r="E75" s="159"/>
      <c r="F75" s="159"/>
      <c r="G75" s="207"/>
      <c r="H75" s="160"/>
      <c r="I75" s="134"/>
      <c r="J75" s="190"/>
      <c r="K75" s="370">
        <v>3</v>
      </c>
      <c r="L75" s="221">
        <f t="shared" si="4"/>
        <v>0</v>
      </c>
      <c r="M75" s="223">
        <f t="shared" si="5"/>
        <v>0</v>
      </c>
      <c r="N75" s="126"/>
      <c r="O75" s="357"/>
      <c r="P75" s="370">
        <v>0</v>
      </c>
      <c r="Q75" s="245">
        <f t="shared" si="6"/>
        <v>0</v>
      </c>
      <c r="R75" s="250">
        <f t="shared" si="7"/>
        <v>0</v>
      </c>
      <c r="S75" s="251" t="e" cm="1">
        <f t="array" ref="S75">_xlfn.IFS(E75="Air",R75,E75="Sea",M75,E75="Air+Sea",M75+R75)</f>
        <v>#N/A</v>
      </c>
      <c r="T75" s="475"/>
    </row>
    <row r="76" spans="1:20" s="83" customFormat="1" x14ac:dyDescent="0.25">
      <c r="A76" s="1027"/>
      <c r="B76" s="135" t="s">
        <v>168</v>
      </c>
      <c r="C76" s="113" t="s">
        <v>103</v>
      </c>
      <c r="D76" s="136" t="s">
        <v>169</v>
      </c>
      <c r="E76" s="114" t="s">
        <v>499</v>
      </c>
      <c r="F76" s="113">
        <v>30</v>
      </c>
      <c r="G76" s="208">
        <v>205</v>
      </c>
      <c r="H76" s="124"/>
      <c r="I76" s="309"/>
      <c r="J76" s="191">
        <v>1.5</v>
      </c>
      <c r="K76" s="217">
        <v>3</v>
      </c>
      <c r="L76" s="219">
        <f t="shared" si="4"/>
        <v>307.5</v>
      </c>
      <c r="M76" s="220">
        <f t="shared" si="5"/>
        <v>102.5</v>
      </c>
      <c r="N76" s="135"/>
      <c r="O76" s="364"/>
      <c r="P76" s="217">
        <v>0</v>
      </c>
      <c r="Q76" s="243">
        <f t="shared" si="6"/>
        <v>0</v>
      </c>
      <c r="R76" s="220">
        <f t="shared" si="7"/>
        <v>0</v>
      </c>
      <c r="S76" s="246" cm="1">
        <f t="array" ref="S76">_xlfn.IFS(E76="Air",R76,E76="Sea",M76,E76="Air+Sea",M76+R76)</f>
        <v>102.5</v>
      </c>
      <c r="T76" s="475"/>
    </row>
    <row r="77" spans="1:20" s="83" customFormat="1" x14ac:dyDescent="0.25">
      <c r="A77" s="1027"/>
      <c r="B77" s="126" t="s">
        <v>170</v>
      </c>
      <c r="C77" s="159" t="s">
        <v>171</v>
      </c>
      <c r="D77" s="159"/>
      <c r="E77" s="159"/>
      <c r="F77" s="159"/>
      <c r="G77" s="207"/>
      <c r="H77" s="160"/>
      <c r="I77" s="134"/>
      <c r="J77" s="195"/>
      <c r="K77" s="370">
        <v>3</v>
      </c>
      <c r="L77" s="221">
        <f t="shared" si="4"/>
        <v>0</v>
      </c>
      <c r="M77" s="223">
        <f t="shared" si="5"/>
        <v>0</v>
      </c>
      <c r="N77" s="126"/>
      <c r="O77" s="357"/>
      <c r="P77" s="370">
        <v>0</v>
      </c>
      <c r="Q77" s="245">
        <f t="shared" si="6"/>
        <v>0</v>
      </c>
      <c r="R77" s="250">
        <f t="shared" si="7"/>
        <v>0</v>
      </c>
      <c r="S77" s="251" t="e" cm="1">
        <f t="array" ref="S77">_xlfn.IFS(E77="Air",R77,E77="Sea",M77,E77="Air+Sea",M77+R77)</f>
        <v>#N/A</v>
      </c>
      <c r="T77" s="475"/>
    </row>
    <row r="78" spans="1:20" s="83" customFormat="1" x14ac:dyDescent="0.25">
      <c r="A78" s="1027"/>
      <c r="B78" s="126" t="s">
        <v>172</v>
      </c>
      <c r="C78" s="159" t="s">
        <v>69</v>
      </c>
      <c r="D78" s="159"/>
      <c r="E78" s="159"/>
      <c r="F78" s="159"/>
      <c r="G78" s="207"/>
      <c r="H78" s="160"/>
      <c r="I78" s="134"/>
      <c r="J78" s="195"/>
      <c r="K78" s="370">
        <v>3</v>
      </c>
      <c r="L78" s="221">
        <f t="shared" ref="L78:L83" si="8">IF(C78="APLL BK",G78,G78*J78)</f>
        <v>0</v>
      </c>
      <c r="M78" s="223">
        <f t="shared" ref="M78:M83" si="9">IFERROR(IF(OR(E78="Sea",E78="Air+Sea"),IF(C78="APLL BK",G78*IF(I78="",1,I78),L78/K78*IF(I78="",1,I78)),0),0)</f>
        <v>0</v>
      </c>
      <c r="N78" s="126"/>
      <c r="O78" s="357"/>
      <c r="P78" s="370">
        <v>0</v>
      </c>
      <c r="Q78" s="245">
        <f t="shared" ref="Q78:Q83" si="10">IF(C78="APLL BK",G78,G78*O78)</f>
        <v>0</v>
      </c>
      <c r="R78" s="250">
        <f t="shared" ref="R78:R83" si="11">IFERROR(IF(OR(E78="Air",E78="Air+Sea"),IF(C78="APLL BK",G78*IF(N78="",1,N78),Q78/P78*IF(N78="",1,N78)),0),0)</f>
        <v>0</v>
      </c>
      <c r="S78" s="251" t="e" cm="1">
        <f t="array" ref="S78">_xlfn.IFS(E78="Air",R78,E78="Sea",M78,E78="Air+Sea",M78+R78)</f>
        <v>#N/A</v>
      </c>
      <c r="T78" s="475"/>
    </row>
    <row r="79" spans="1:20" s="83" customFormat="1" x14ac:dyDescent="0.25">
      <c r="A79" s="1027"/>
      <c r="B79" s="126" t="s">
        <v>173</v>
      </c>
      <c r="C79" s="159" t="s">
        <v>145</v>
      </c>
      <c r="D79" s="159"/>
      <c r="E79" s="159"/>
      <c r="F79" s="159"/>
      <c r="G79" s="207"/>
      <c r="H79" s="160"/>
      <c r="I79" s="134"/>
      <c r="J79" s="195"/>
      <c r="K79" s="370">
        <v>3</v>
      </c>
      <c r="L79" s="221">
        <f t="shared" si="8"/>
        <v>0</v>
      </c>
      <c r="M79" s="223">
        <f t="shared" si="9"/>
        <v>0</v>
      </c>
      <c r="N79" s="126"/>
      <c r="O79" s="357"/>
      <c r="P79" s="370">
        <v>0</v>
      </c>
      <c r="Q79" s="245">
        <f t="shared" si="10"/>
        <v>0</v>
      </c>
      <c r="R79" s="250">
        <f t="shared" si="11"/>
        <v>0</v>
      </c>
      <c r="S79" s="251" t="e" cm="1">
        <f t="array" ref="S79">_xlfn.IFS(E79="Air",R79,E79="Sea",M79,E79="Air+Sea",M79+R79)</f>
        <v>#N/A</v>
      </c>
      <c r="T79" s="475"/>
    </row>
    <row r="80" spans="1:20" s="83" customFormat="1" x14ac:dyDescent="0.25">
      <c r="A80" s="1027"/>
      <c r="B80" s="126" t="s">
        <v>174</v>
      </c>
      <c r="C80" s="159" t="s">
        <v>175</v>
      </c>
      <c r="D80" s="159"/>
      <c r="E80" s="159"/>
      <c r="F80" s="159"/>
      <c r="G80" s="207"/>
      <c r="H80" s="160"/>
      <c r="I80" s="134"/>
      <c r="J80" s="195"/>
      <c r="K80" s="370">
        <v>3</v>
      </c>
      <c r="L80" s="221">
        <f t="shared" si="8"/>
        <v>0</v>
      </c>
      <c r="M80" s="223">
        <f t="shared" si="9"/>
        <v>0</v>
      </c>
      <c r="N80" s="126"/>
      <c r="O80" s="357"/>
      <c r="P80" s="370">
        <v>0</v>
      </c>
      <c r="Q80" s="245">
        <f t="shared" si="10"/>
        <v>0</v>
      </c>
      <c r="R80" s="250">
        <f t="shared" si="11"/>
        <v>0</v>
      </c>
      <c r="S80" s="251" t="e" cm="1">
        <f t="array" ref="S80">_xlfn.IFS(E80="Air",R80,E80="Sea",M80,E80="Air+Sea",M80+R80)</f>
        <v>#N/A</v>
      </c>
      <c r="T80" s="475"/>
    </row>
    <row r="81" spans="1:20" s="83" customFormat="1" x14ac:dyDescent="0.25">
      <c r="A81" s="1027"/>
      <c r="B81" s="126" t="s">
        <v>176</v>
      </c>
      <c r="C81" s="159" t="s">
        <v>145</v>
      </c>
      <c r="D81" s="159"/>
      <c r="E81" s="159"/>
      <c r="F81" s="159"/>
      <c r="G81" s="207"/>
      <c r="H81" s="160"/>
      <c r="I81" s="134"/>
      <c r="J81" s="195"/>
      <c r="K81" s="370">
        <v>3</v>
      </c>
      <c r="L81" s="221">
        <f t="shared" si="8"/>
        <v>0</v>
      </c>
      <c r="M81" s="223">
        <f t="shared" si="9"/>
        <v>0</v>
      </c>
      <c r="N81" s="126"/>
      <c r="O81" s="357"/>
      <c r="P81" s="370">
        <v>0</v>
      </c>
      <c r="Q81" s="245">
        <f t="shared" si="10"/>
        <v>0</v>
      </c>
      <c r="R81" s="250">
        <f t="shared" si="11"/>
        <v>0</v>
      </c>
      <c r="S81" s="251" t="e" cm="1">
        <f t="array" ref="S81">_xlfn.IFS(E81="Air",R81,E81="Sea",M81,E81="Air+Sea",M81+R81)</f>
        <v>#N/A</v>
      </c>
      <c r="T81" s="475"/>
    </row>
    <row r="82" spans="1:20" s="83" customFormat="1" x14ac:dyDescent="0.25">
      <c r="A82" s="1027"/>
      <c r="B82" s="116" t="s">
        <v>177</v>
      </c>
      <c r="C82" s="115" t="s">
        <v>178</v>
      </c>
      <c r="D82" s="115"/>
      <c r="E82" s="115" t="s">
        <v>11</v>
      </c>
      <c r="F82" s="117"/>
      <c r="G82" s="210">
        <v>3600</v>
      </c>
      <c r="H82" s="147"/>
      <c r="I82" s="340"/>
      <c r="J82" s="196">
        <v>0</v>
      </c>
      <c r="K82" s="388">
        <v>3</v>
      </c>
      <c r="L82" s="224">
        <f t="shared" si="8"/>
        <v>0</v>
      </c>
      <c r="M82" s="389">
        <f t="shared" si="9"/>
        <v>0</v>
      </c>
      <c r="N82" s="162"/>
      <c r="O82" s="357"/>
      <c r="P82" s="370">
        <v>0</v>
      </c>
      <c r="Q82" s="245">
        <f t="shared" si="10"/>
        <v>0</v>
      </c>
      <c r="R82" s="222">
        <f t="shared" si="11"/>
        <v>0</v>
      </c>
      <c r="S82" s="390" cm="1">
        <f t="array" ref="S82">_xlfn.IFS(E82="Air",R82,E82="Sea",M82,E82="Air+Sea",M82+R82)</f>
        <v>0</v>
      </c>
      <c r="T82" s="475"/>
    </row>
    <row r="83" spans="1:20" s="83" customFormat="1" ht="15.75" thickBot="1" x14ac:dyDescent="0.3">
      <c r="A83" s="1028"/>
      <c r="B83" s="163" t="s">
        <v>179</v>
      </c>
      <c r="C83" s="164" t="s">
        <v>180</v>
      </c>
      <c r="D83" s="164"/>
      <c r="E83" s="164"/>
      <c r="F83" s="164"/>
      <c r="G83" s="211"/>
      <c r="H83" s="165"/>
      <c r="I83" s="342"/>
      <c r="J83" s="197"/>
      <c r="K83" s="370">
        <v>3</v>
      </c>
      <c r="L83" s="225">
        <f t="shared" si="8"/>
        <v>0</v>
      </c>
      <c r="M83" s="226">
        <f t="shared" si="9"/>
        <v>0</v>
      </c>
      <c r="N83" s="166"/>
      <c r="O83" s="360"/>
      <c r="P83" s="370">
        <v>0</v>
      </c>
      <c r="Q83" s="253">
        <f t="shared" si="10"/>
        <v>0</v>
      </c>
      <c r="R83" s="254">
        <f t="shared" si="11"/>
        <v>0</v>
      </c>
      <c r="S83" s="255" t="e" cm="1">
        <f t="array" ref="S83">_xlfn.IFS(E83="Air",R83,E83="Sea",M83,E83="Air+Sea",M83+R83)</f>
        <v>#N/A</v>
      </c>
      <c r="T83" s="475"/>
    </row>
    <row r="84" spans="1:20" s="83" customFormat="1" ht="15.75" thickBot="1" x14ac:dyDescent="0.3">
      <c r="A84" s="167"/>
      <c r="B84" s="32"/>
      <c r="C84" s="32"/>
      <c r="D84" s="32"/>
      <c r="E84" s="32"/>
      <c r="F84" s="32"/>
      <c r="G84" s="100"/>
      <c r="H84" s="168"/>
      <c r="I84" s="412"/>
      <c r="J84" s="198"/>
      <c r="K84" s="227"/>
      <c r="L84" s="227"/>
      <c r="M84" s="228"/>
      <c r="N84" s="412"/>
      <c r="O84" s="198"/>
      <c r="P84" s="227"/>
      <c r="Q84" s="227"/>
      <c r="R84" s="227"/>
      <c r="S84" s="256"/>
    </row>
    <row r="85" spans="1:20" s="83" customFormat="1" ht="45" x14ac:dyDescent="0.25">
      <c r="A85" s="167"/>
      <c r="B85" s="32"/>
      <c r="C85" s="32"/>
      <c r="D85" s="32"/>
      <c r="E85" s="32"/>
      <c r="F85" s="32"/>
      <c r="G85" s="100"/>
      <c r="H85" s="168"/>
      <c r="I85" s="413"/>
      <c r="J85" s="71" t="s">
        <v>181</v>
      </c>
      <c r="K85" s="229">
        <f>IF([2]Booking_SGN!$B$2="SGN",INDEX([2]!volume,MATCH($I$11,[2]!customer,0),MATCH([2]Booking_SGN!$C$3,[2]!week,0)),0)</f>
        <v>0</v>
      </c>
      <c r="L85" s="229">
        <f>SUM(L13:L83)</f>
        <v>5442</v>
      </c>
      <c r="M85" s="230">
        <f>SUM(M13:M83)</f>
        <v>1731.8</v>
      </c>
      <c r="N85" s="413"/>
      <c r="O85" s="71" t="s">
        <v>181</v>
      </c>
      <c r="P85" s="229">
        <f>IF([2]Booking_SGN!$B$2="SGN",INDEX([2]!volume,MATCH($N$11,[2]!customer,0),MATCH([2]Booking_SGN!$C$3,[2]!week,0)),0)</f>
        <v>0</v>
      </c>
      <c r="Q85" s="229">
        <f>SUM(Q13:Q84)</f>
        <v>246</v>
      </c>
      <c r="R85" s="230">
        <f>SUM(R13:R83)</f>
        <v>145</v>
      </c>
      <c r="S85" s="376">
        <f>R85+M85</f>
        <v>1876.8</v>
      </c>
      <c r="T85" s="171"/>
    </row>
    <row r="86" spans="1:20" s="83" customFormat="1" ht="15.75" thickBot="1" x14ac:dyDescent="0.3">
      <c r="A86" s="167"/>
      <c r="B86" s="32"/>
      <c r="C86" s="32"/>
      <c r="D86" s="32"/>
      <c r="E86" s="32"/>
      <c r="F86" s="32"/>
      <c r="G86" s="100"/>
      <c r="H86" s="168"/>
      <c r="I86" s="413"/>
      <c r="J86" s="72" t="s">
        <v>182</v>
      </c>
      <c r="K86" s="73"/>
      <c r="L86" s="73"/>
      <c r="M86" s="231">
        <f>M85*K85/40/3600</f>
        <v>0</v>
      </c>
      <c r="N86" s="413"/>
      <c r="O86" s="72" t="s">
        <v>182</v>
      </c>
      <c r="P86" s="73"/>
      <c r="Q86" s="73"/>
      <c r="R86" s="231">
        <f>R85*P85/40/3600</f>
        <v>0</v>
      </c>
      <c r="S86" s="377">
        <f>R86+M86</f>
        <v>0</v>
      </c>
    </row>
    <row r="87" spans="1:20" s="83" customFormat="1" ht="15.75" thickBot="1" x14ac:dyDescent="0.3">
      <c r="A87" s="185"/>
      <c r="B87" s="32"/>
      <c r="C87" s="32"/>
      <c r="D87" s="32"/>
      <c r="E87" s="32"/>
      <c r="F87" s="32"/>
      <c r="G87" s="100"/>
      <c r="H87" s="168"/>
      <c r="I87" s="414"/>
      <c r="J87" s="199"/>
      <c r="K87" s="73"/>
      <c r="L87" s="73"/>
      <c r="M87" s="232"/>
      <c r="N87" s="414"/>
      <c r="O87" s="199"/>
      <c r="P87" s="73"/>
      <c r="Q87" s="73"/>
      <c r="R87" s="73"/>
      <c r="S87" s="258"/>
    </row>
    <row r="88" spans="1:20" s="83" customFormat="1" x14ac:dyDescent="0.25">
      <c r="A88" s="1026" t="s">
        <v>183</v>
      </c>
      <c r="B88" s="148" t="s">
        <v>504</v>
      </c>
      <c r="C88" s="118" t="s">
        <v>69</v>
      </c>
      <c r="D88" s="118" t="s">
        <v>505</v>
      </c>
      <c r="E88" s="118" t="s">
        <v>499</v>
      </c>
      <c r="F88" s="175"/>
      <c r="G88" s="445">
        <v>90</v>
      </c>
      <c r="H88" s="176"/>
      <c r="I88" s="466"/>
      <c r="J88" s="446">
        <v>0.25</v>
      </c>
      <c r="K88" s="447">
        <v>3</v>
      </c>
      <c r="L88" s="448">
        <f t="shared" ref="L88" si="12">IF(C88="APLL BK",G88,G88*J88)</f>
        <v>22.5</v>
      </c>
      <c r="M88" s="465">
        <f t="shared" ref="M88" si="13">IFERROR(IF(OR(E88="Sea",E88="Air+Sea"),IF(C88="APLL BK",G88*IF(I88="",1,I88),L88/K88*IF(I88="",1,I88)),0),0)</f>
        <v>7.5</v>
      </c>
      <c r="N88" s="505"/>
      <c r="O88" s="506"/>
      <c r="P88" s="448">
        <v>0</v>
      </c>
      <c r="Q88" s="510">
        <f t="shared" ref="Q88" si="14">IF(C88="APLL BK",G88,G88*O88)</f>
        <v>0</v>
      </c>
      <c r="R88" s="465">
        <f t="shared" ref="R88" si="15">IFERROR(IF(OR(E88="Air",E88="Air+Sea"),IF(C88="APLL BK",G88*IF(N88="",1,N88),Q88/P88*IF(N88="",1,N88)),0),0)</f>
        <v>0</v>
      </c>
      <c r="S88" s="452" cm="1">
        <f t="array" ref="S88">_xlfn.IFS(E88="Air",R88,E88="Sea",M88,E88="Air+Sea",M88+R88)</f>
        <v>7.5</v>
      </c>
      <c r="T88" s="155"/>
    </row>
    <row r="89" spans="1:20" s="83" customFormat="1" x14ac:dyDescent="0.25">
      <c r="A89" s="1027"/>
      <c r="B89" s="135" t="s">
        <v>506</v>
      </c>
      <c r="C89" s="113" t="s">
        <v>69</v>
      </c>
      <c r="D89" s="113" t="s">
        <v>507</v>
      </c>
      <c r="E89" s="113" t="s">
        <v>499</v>
      </c>
      <c r="F89" s="156"/>
      <c r="G89" s="208">
        <v>90</v>
      </c>
      <c r="H89" s="178"/>
      <c r="I89" s="467"/>
      <c r="J89" s="200">
        <v>0.25</v>
      </c>
      <c r="K89" s="442">
        <v>3</v>
      </c>
      <c r="L89" s="219">
        <f t="shared" ref="L89:L134" si="16">IF(C89="APLL BK",G89,G89*J89)</f>
        <v>22.5</v>
      </c>
      <c r="M89" s="220">
        <f t="shared" ref="M89:M134" si="17">IFERROR(IF(OR(E89="Sea",E89="Air+Sea"),IF(C89="APLL BK",G89*IF(I89="",1,I89),L89/K89*IF(I89="",1,I89)),0),0)</f>
        <v>7.5</v>
      </c>
      <c r="N89" s="507"/>
      <c r="O89" s="508"/>
      <c r="P89" s="219">
        <v>0</v>
      </c>
      <c r="Q89" s="511">
        <f t="shared" ref="Q89:Q134" si="18">IF(C89="APLL BK",G89,G89*O89)</f>
        <v>0</v>
      </c>
      <c r="R89" s="220">
        <f t="shared" ref="R89:R134" si="19">IFERROR(IF(OR(E89="Air",E89="Air+Sea"),IF(C89="APLL BK",G89*IF(N89="",1,N89),Q89/P89*IF(N89="",1,N89)),0),0)</f>
        <v>0</v>
      </c>
      <c r="S89" s="453" cm="1">
        <f t="array" ref="S89">_xlfn.IFS(E89="Air",R89,E89="Sea",M89,E89="Air+Sea",M89+R89)</f>
        <v>7.5</v>
      </c>
      <c r="T89" s="155"/>
    </row>
    <row r="90" spans="1:20" s="83" customFormat="1" x14ac:dyDescent="0.25">
      <c r="A90" s="1027"/>
      <c r="B90" s="135" t="s">
        <v>129</v>
      </c>
      <c r="C90" s="113" t="s">
        <v>103</v>
      </c>
      <c r="D90" s="136" t="s">
        <v>129</v>
      </c>
      <c r="E90" s="114" t="s">
        <v>499</v>
      </c>
      <c r="F90" s="113"/>
      <c r="G90" s="208">
        <v>55</v>
      </c>
      <c r="H90" s="124"/>
      <c r="I90" s="468"/>
      <c r="J90" s="191">
        <v>0.25</v>
      </c>
      <c r="K90" s="219">
        <v>3</v>
      </c>
      <c r="L90" s="219">
        <f t="shared" si="16"/>
        <v>13.75</v>
      </c>
      <c r="M90" s="220">
        <f t="shared" si="17"/>
        <v>4.583333333333333</v>
      </c>
      <c r="N90" s="509"/>
      <c r="O90" s="508"/>
      <c r="P90" s="219">
        <v>0</v>
      </c>
      <c r="Q90" s="511">
        <f t="shared" si="18"/>
        <v>0</v>
      </c>
      <c r="R90" s="220">
        <f t="shared" si="19"/>
        <v>0</v>
      </c>
      <c r="S90" s="453" cm="1">
        <f t="array" ref="S90">_xlfn.IFS(E90="Air",R90,E90="Sea",M90,E90="Air+Sea",M90+R90)</f>
        <v>4.583333333333333</v>
      </c>
      <c r="T90" s="475"/>
    </row>
    <row r="91" spans="1:20" s="83" customFormat="1" x14ac:dyDescent="0.25">
      <c r="A91" s="1027"/>
      <c r="B91" s="1086" t="s">
        <v>130</v>
      </c>
      <c r="C91" s="113" t="s">
        <v>103</v>
      </c>
      <c r="D91" s="113" t="s">
        <v>131</v>
      </c>
      <c r="E91" s="113" t="s">
        <v>11</v>
      </c>
      <c r="F91" s="113">
        <v>30</v>
      </c>
      <c r="G91" s="208">
        <v>30</v>
      </c>
      <c r="H91" s="124"/>
      <c r="I91" s="469"/>
      <c r="J91" s="191">
        <v>0.25</v>
      </c>
      <c r="K91" s="219">
        <v>3</v>
      </c>
      <c r="L91" s="219">
        <f t="shared" si="16"/>
        <v>7.5</v>
      </c>
      <c r="M91" s="220">
        <f t="shared" si="17"/>
        <v>2.5</v>
      </c>
      <c r="N91" s="461"/>
      <c r="O91" s="443"/>
      <c r="P91" s="221">
        <v>0</v>
      </c>
      <c r="Q91" s="444">
        <f t="shared" si="18"/>
        <v>0</v>
      </c>
      <c r="R91" s="222">
        <f t="shared" si="19"/>
        <v>0</v>
      </c>
      <c r="S91" s="453" cm="1">
        <f t="array" ref="S91">_xlfn.IFS(E91="Air",R91,E91="Sea",M91,E91="Air+Sea",M91+R91)</f>
        <v>2.5</v>
      </c>
      <c r="T91" s="475"/>
    </row>
    <row r="92" spans="1:20" s="83" customFormat="1" x14ac:dyDescent="0.25">
      <c r="A92" s="1027"/>
      <c r="B92" s="1086"/>
      <c r="C92" s="113" t="s">
        <v>103</v>
      </c>
      <c r="D92" s="136" t="s">
        <v>130</v>
      </c>
      <c r="E92" s="113" t="s">
        <v>11</v>
      </c>
      <c r="F92" s="113"/>
      <c r="G92" s="208">
        <v>55</v>
      </c>
      <c r="H92" s="124"/>
      <c r="I92" s="469"/>
      <c r="J92" s="191">
        <v>0.25</v>
      </c>
      <c r="K92" s="219">
        <v>3</v>
      </c>
      <c r="L92" s="219">
        <f t="shared" si="16"/>
        <v>13.75</v>
      </c>
      <c r="M92" s="220">
        <f t="shared" si="17"/>
        <v>4.583333333333333</v>
      </c>
      <c r="N92" s="461"/>
      <c r="O92" s="443"/>
      <c r="P92" s="221">
        <v>0</v>
      </c>
      <c r="Q92" s="444">
        <f t="shared" si="18"/>
        <v>0</v>
      </c>
      <c r="R92" s="222">
        <f t="shared" si="19"/>
        <v>0</v>
      </c>
      <c r="S92" s="453" cm="1">
        <f t="array" ref="S92">_xlfn.IFS(E92="Air",R92,E92="Sea",M92,E92="Air+Sea",M92+R92)</f>
        <v>4.583333333333333</v>
      </c>
      <c r="T92" s="475"/>
    </row>
    <row r="93" spans="1:20" s="83" customFormat="1" ht="30" x14ac:dyDescent="0.25">
      <c r="A93" s="1027"/>
      <c r="B93" s="135" t="s">
        <v>508</v>
      </c>
      <c r="C93" s="113" t="s">
        <v>103</v>
      </c>
      <c r="D93" s="136" t="s">
        <v>509</v>
      </c>
      <c r="E93" s="113" t="s">
        <v>11</v>
      </c>
      <c r="F93" s="113">
        <v>15</v>
      </c>
      <c r="G93" s="208">
        <v>115</v>
      </c>
      <c r="H93" s="124"/>
      <c r="I93" s="468"/>
      <c r="J93" s="191">
        <v>0.25</v>
      </c>
      <c r="K93" s="219">
        <v>3</v>
      </c>
      <c r="L93" s="219">
        <f t="shared" si="16"/>
        <v>28.75</v>
      </c>
      <c r="M93" s="220">
        <f t="shared" si="17"/>
        <v>9.5833333333333339</v>
      </c>
      <c r="N93" s="460"/>
      <c r="O93" s="443"/>
      <c r="P93" s="221">
        <v>0</v>
      </c>
      <c r="Q93" s="444">
        <f t="shared" si="18"/>
        <v>0</v>
      </c>
      <c r="R93" s="222">
        <f t="shared" si="19"/>
        <v>0</v>
      </c>
      <c r="S93" s="453" cm="1">
        <f t="array" ref="S93">_xlfn.IFS(E93="Air",R93,E93="Sea",M93,E93="Air+Sea",M93+R93)</f>
        <v>9.5833333333333339</v>
      </c>
      <c r="T93" s="475"/>
    </row>
    <row r="94" spans="1:20" s="83" customFormat="1" x14ac:dyDescent="0.25">
      <c r="A94" s="1027"/>
      <c r="B94" s="126" t="s">
        <v>134</v>
      </c>
      <c r="C94" s="159" t="s">
        <v>135</v>
      </c>
      <c r="D94" s="159" t="s">
        <v>98</v>
      </c>
      <c r="E94" s="159"/>
      <c r="F94" s="159"/>
      <c r="G94" s="207"/>
      <c r="H94" s="160"/>
      <c r="I94" s="470"/>
      <c r="J94" s="190">
        <v>0.25</v>
      </c>
      <c r="K94" s="221">
        <v>3</v>
      </c>
      <c r="L94" s="221">
        <f t="shared" si="16"/>
        <v>0</v>
      </c>
      <c r="M94" s="223">
        <f t="shared" si="17"/>
        <v>0</v>
      </c>
      <c r="N94" s="462"/>
      <c r="O94" s="443"/>
      <c r="P94" s="221">
        <v>0</v>
      </c>
      <c r="Q94" s="444">
        <f t="shared" si="18"/>
        <v>0</v>
      </c>
      <c r="R94" s="222">
        <f t="shared" si="19"/>
        <v>0</v>
      </c>
      <c r="S94" s="454" t="e" cm="1">
        <f t="array" ref="S94">_xlfn.IFS(E94="Air",R94,E94="Sea",M94,E94="Air+Sea",M94+R94)</f>
        <v>#N/A</v>
      </c>
      <c r="T94" s="475"/>
    </row>
    <row r="95" spans="1:20" s="83" customFormat="1" x14ac:dyDescent="0.25">
      <c r="A95" s="1027"/>
      <c r="B95" s="126" t="s">
        <v>136</v>
      </c>
      <c r="C95" s="159" t="s">
        <v>103</v>
      </c>
      <c r="D95" s="159" t="s">
        <v>98</v>
      </c>
      <c r="E95" s="159"/>
      <c r="F95" s="159"/>
      <c r="G95" s="207"/>
      <c r="H95" s="160"/>
      <c r="I95" s="470"/>
      <c r="J95" s="190">
        <v>0.25</v>
      </c>
      <c r="K95" s="221">
        <v>3</v>
      </c>
      <c r="L95" s="221">
        <f t="shared" si="16"/>
        <v>0</v>
      </c>
      <c r="M95" s="223">
        <f t="shared" si="17"/>
        <v>0</v>
      </c>
      <c r="N95" s="462"/>
      <c r="O95" s="443"/>
      <c r="P95" s="221">
        <v>0</v>
      </c>
      <c r="Q95" s="444">
        <f t="shared" si="18"/>
        <v>0</v>
      </c>
      <c r="R95" s="222">
        <f t="shared" si="19"/>
        <v>0</v>
      </c>
      <c r="S95" s="454" t="e" cm="1">
        <f t="array" ref="S95">_xlfn.IFS(E95="Air",R95,E95="Sea",M95,E95="Air+Sea",M95+R95)</f>
        <v>#N/A</v>
      </c>
      <c r="T95" s="475"/>
    </row>
    <row r="96" spans="1:20" s="83" customFormat="1" x14ac:dyDescent="0.25">
      <c r="A96" s="1027"/>
      <c r="B96" s="126" t="s">
        <v>137</v>
      </c>
      <c r="C96" s="159" t="s">
        <v>74</v>
      </c>
      <c r="D96" s="159" t="s">
        <v>98</v>
      </c>
      <c r="E96" s="159"/>
      <c r="F96" s="159"/>
      <c r="G96" s="207"/>
      <c r="H96" s="160"/>
      <c r="I96" s="470"/>
      <c r="J96" s="190">
        <v>0.25</v>
      </c>
      <c r="K96" s="221">
        <v>3</v>
      </c>
      <c r="L96" s="221">
        <f t="shared" si="16"/>
        <v>0</v>
      </c>
      <c r="M96" s="223">
        <f t="shared" si="17"/>
        <v>0</v>
      </c>
      <c r="N96" s="462"/>
      <c r="O96" s="443"/>
      <c r="P96" s="221">
        <v>0</v>
      </c>
      <c r="Q96" s="444">
        <f t="shared" si="18"/>
        <v>0</v>
      </c>
      <c r="R96" s="222">
        <f t="shared" si="19"/>
        <v>0</v>
      </c>
      <c r="S96" s="454" t="e" cm="1">
        <f t="array" ref="S96">_xlfn.IFS(E96="Air",R96,E96="Sea",M96,E96="Air+Sea",M96+R96)</f>
        <v>#N/A</v>
      </c>
      <c r="T96" s="475"/>
    </row>
    <row r="97" spans="1:21" s="83" customFormat="1" x14ac:dyDescent="0.25">
      <c r="A97" s="1027"/>
      <c r="B97" s="135" t="s">
        <v>138</v>
      </c>
      <c r="C97" s="113" t="s">
        <v>139</v>
      </c>
      <c r="D97" s="136" t="s">
        <v>138</v>
      </c>
      <c r="E97" s="113" t="s">
        <v>11</v>
      </c>
      <c r="F97" s="113">
        <v>30</v>
      </c>
      <c r="G97" s="208">
        <v>60</v>
      </c>
      <c r="H97" s="124"/>
      <c r="I97" s="468"/>
      <c r="J97" s="191">
        <v>0.25</v>
      </c>
      <c r="K97" s="219">
        <v>3</v>
      </c>
      <c r="L97" s="219">
        <f t="shared" si="16"/>
        <v>15</v>
      </c>
      <c r="M97" s="220">
        <f t="shared" si="17"/>
        <v>5</v>
      </c>
      <c r="N97" s="460"/>
      <c r="O97" s="443"/>
      <c r="P97" s="221">
        <v>0</v>
      </c>
      <c r="Q97" s="444">
        <f t="shared" si="18"/>
        <v>0</v>
      </c>
      <c r="R97" s="222">
        <f t="shared" si="19"/>
        <v>0</v>
      </c>
      <c r="S97" s="453" cm="1">
        <f t="array" ref="S97">_xlfn.IFS(E97="Air",R97,E97="Sea",M97,E97="Air+Sea",M97+R97)</f>
        <v>5</v>
      </c>
      <c r="T97" s="475"/>
    </row>
    <row r="98" spans="1:21" s="83" customFormat="1" x14ac:dyDescent="0.25">
      <c r="A98" s="1027"/>
      <c r="B98" s="126" t="s">
        <v>140</v>
      </c>
      <c r="C98" s="159" t="s">
        <v>139</v>
      </c>
      <c r="D98" s="159"/>
      <c r="E98" s="159"/>
      <c r="F98" s="159"/>
      <c r="G98" s="207"/>
      <c r="H98" s="160"/>
      <c r="I98" s="470"/>
      <c r="J98" s="190">
        <v>0.25</v>
      </c>
      <c r="K98" s="221">
        <v>3</v>
      </c>
      <c r="L98" s="221">
        <f t="shared" si="16"/>
        <v>0</v>
      </c>
      <c r="M98" s="223">
        <f t="shared" si="17"/>
        <v>0</v>
      </c>
      <c r="N98" s="462"/>
      <c r="O98" s="443"/>
      <c r="P98" s="221">
        <v>0</v>
      </c>
      <c r="Q98" s="444">
        <f t="shared" si="18"/>
        <v>0</v>
      </c>
      <c r="R98" s="222">
        <f t="shared" si="19"/>
        <v>0</v>
      </c>
      <c r="S98" s="454" t="e" cm="1">
        <f t="array" ref="S98">_xlfn.IFS(E98="Air",R98,E98="Sea",M98,E98="Air+Sea",M98+R98)</f>
        <v>#N/A</v>
      </c>
      <c r="T98" s="475"/>
    </row>
    <row r="99" spans="1:21" s="83" customFormat="1" x14ac:dyDescent="0.25">
      <c r="A99" s="1027"/>
      <c r="B99" s="1086" t="s">
        <v>141</v>
      </c>
      <c r="C99" s="113" t="s">
        <v>142</v>
      </c>
      <c r="D99" s="113" t="s">
        <v>143</v>
      </c>
      <c r="E99" s="113" t="s">
        <v>11</v>
      </c>
      <c r="F99" s="113">
        <v>30</v>
      </c>
      <c r="G99" s="208">
        <v>30</v>
      </c>
      <c r="H99" s="124"/>
      <c r="I99" s="469"/>
      <c r="J99" s="191">
        <v>0.25</v>
      </c>
      <c r="K99" s="219">
        <v>3</v>
      </c>
      <c r="L99" s="219">
        <f t="shared" si="16"/>
        <v>7.5</v>
      </c>
      <c r="M99" s="220">
        <f t="shared" si="17"/>
        <v>2.5</v>
      </c>
      <c r="N99" s="461"/>
      <c r="O99" s="443"/>
      <c r="P99" s="221">
        <v>0</v>
      </c>
      <c r="Q99" s="444">
        <f t="shared" si="18"/>
        <v>0</v>
      </c>
      <c r="R99" s="222">
        <f t="shared" si="19"/>
        <v>0</v>
      </c>
      <c r="S99" s="453" cm="1">
        <f t="array" ref="S99">_xlfn.IFS(E99="Air",R99,E99="Sea",M99,E99="Air+Sea",M99+R99)</f>
        <v>2.5</v>
      </c>
      <c r="T99" s="475"/>
    </row>
    <row r="100" spans="1:21" s="83" customFormat="1" x14ac:dyDescent="0.25">
      <c r="A100" s="1027"/>
      <c r="B100" s="1086"/>
      <c r="C100" s="113" t="s">
        <v>142</v>
      </c>
      <c r="D100" s="136" t="s">
        <v>141</v>
      </c>
      <c r="E100" s="113" t="s">
        <v>11</v>
      </c>
      <c r="F100" s="113">
        <v>5</v>
      </c>
      <c r="G100" s="208">
        <v>130</v>
      </c>
      <c r="H100" s="124"/>
      <c r="I100" s="469"/>
      <c r="J100" s="191">
        <v>0.25</v>
      </c>
      <c r="K100" s="219">
        <v>3</v>
      </c>
      <c r="L100" s="219">
        <f t="shared" si="16"/>
        <v>32.5</v>
      </c>
      <c r="M100" s="220">
        <f t="shared" si="17"/>
        <v>10.833333333333334</v>
      </c>
      <c r="N100" s="461"/>
      <c r="O100" s="443"/>
      <c r="P100" s="221">
        <v>0</v>
      </c>
      <c r="Q100" s="444">
        <f t="shared" si="18"/>
        <v>0</v>
      </c>
      <c r="R100" s="222">
        <f t="shared" si="19"/>
        <v>0</v>
      </c>
      <c r="S100" s="453" cm="1">
        <f t="array" ref="S100">_xlfn.IFS(E100="Air",R100,E100="Sea",M100,E100="Air+Sea",M100+R100)</f>
        <v>10.833333333333334</v>
      </c>
      <c r="T100" s="475"/>
    </row>
    <row r="101" spans="1:21" s="83" customFormat="1" ht="30" x14ac:dyDescent="0.25">
      <c r="A101" s="1027"/>
      <c r="B101" s="135" t="s">
        <v>184</v>
      </c>
      <c r="C101" s="177" t="s">
        <v>103</v>
      </c>
      <c r="D101" s="113" t="s">
        <v>185</v>
      </c>
      <c r="E101" s="113" t="s">
        <v>11</v>
      </c>
      <c r="F101" s="156"/>
      <c r="G101" s="213">
        <v>20</v>
      </c>
      <c r="H101" s="178"/>
      <c r="I101" s="471"/>
      <c r="J101" s="200">
        <v>0.25</v>
      </c>
      <c r="K101" s="219">
        <v>3</v>
      </c>
      <c r="L101" s="219">
        <f t="shared" si="16"/>
        <v>5</v>
      </c>
      <c r="M101" s="220">
        <f t="shared" si="17"/>
        <v>1.6666666666666667</v>
      </c>
      <c r="N101" s="339"/>
      <c r="O101" s="443"/>
      <c r="P101" s="221">
        <v>0</v>
      </c>
      <c r="Q101" s="444">
        <f t="shared" si="18"/>
        <v>0</v>
      </c>
      <c r="R101" s="222">
        <f t="shared" si="19"/>
        <v>0</v>
      </c>
      <c r="S101" s="453" cm="1">
        <f t="array" ref="S101">_xlfn.IFS(E101="Air",R101,E101="Sea",M101,E101="Air+Sea",M101+R101)</f>
        <v>1.6666666666666667</v>
      </c>
      <c r="T101" s="475"/>
      <c r="U101" s="32"/>
    </row>
    <row r="102" spans="1:21" s="83" customFormat="1" ht="30" x14ac:dyDescent="0.25">
      <c r="A102" s="1027"/>
      <c r="B102" s="135" t="s">
        <v>186</v>
      </c>
      <c r="C102" s="177" t="s">
        <v>69</v>
      </c>
      <c r="D102" s="113" t="s">
        <v>523</v>
      </c>
      <c r="E102" s="113" t="s">
        <v>11</v>
      </c>
      <c r="F102" s="156"/>
      <c r="G102" s="213">
        <v>30</v>
      </c>
      <c r="H102" s="178"/>
      <c r="I102" s="472"/>
      <c r="J102" s="200">
        <v>0.25</v>
      </c>
      <c r="K102" s="219">
        <v>3</v>
      </c>
      <c r="L102" s="219">
        <f t="shared" si="16"/>
        <v>7.5</v>
      </c>
      <c r="M102" s="220">
        <f t="shared" si="17"/>
        <v>2.5</v>
      </c>
      <c r="N102" s="339"/>
      <c r="O102" s="443"/>
      <c r="P102" s="221">
        <v>0</v>
      </c>
      <c r="Q102" s="444">
        <f t="shared" si="18"/>
        <v>0</v>
      </c>
      <c r="R102" s="222">
        <f t="shared" si="19"/>
        <v>0</v>
      </c>
      <c r="S102" s="453" cm="1">
        <f t="array" ref="S102">_xlfn.IFS(E102="Air",R102,E102="Sea",M102,E102="Air+Sea",M102+R102)</f>
        <v>2.5</v>
      </c>
      <c r="T102" s="475"/>
      <c r="U102" s="32"/>
    </row>
    <row r="103" spans="1:21" s="83" customFormat="1" ht="45" x14ac:dyDescent="0.25">
      <c r="A103" s="1027"/>
      <c r="B103" s="135" t="s">
        <v>190</v>
      </c>
      <c r="C103" s="177" t="s">
        <v>74</v>
      </c>
      <c r="D103" s="113" t="s">
        <v>191</v>
      </c>
      <c r="E103" s="113" t="s">
        <v>11</v>
      </c>
      <c r="F103" s="345"/>
      <c r="G103" s="213">
        <v>10</v>
      </c>
      <c r="H103" s="180"/>
      <c r="I103" s="471">
        <v>0.6</v>
      </c>
      <c r="J103" s="200">
        <v>0.25</v>
      </c>
      <c r="K103" s="219">
        <v>3</v>
      </c>
      <c r="L103" s="219">
        <f t="shared" si="16"/>
        <v>10</v>
      </c>
      <c r="M103" s="220">
        <f t="shared" si="17"/>
        <v>6</v>
      </c>
      <c r="N103" s="339"/>
      <c r="O103" s="443"/>
      <c r="P103" s="221">
        <v>0</v>
      </c>
      <c r="Q103" s="444">
        <f t="shared" si="18"/>
        <v>10</v>
      </c>
      <c r="R103" s="222">
        <f t="shared" si="19"/>
        <v>0</v>
      </c>
      <c r="S103" s="453" cm="1">
        <f t="array" ref="S103">_xlfn.IFS(E103="Air",R103,E103="Sea",M103,E103="Air+Sea",M103+R103)</f>
        <v>6</v>
      </c>
      <c r="T103" s="475"/>
      <c r="U103" s="32"/>
    </row>
    <row r="104" spans="1:21" s="83" customFormat="1" x14ac:dyDescent="0.25">
      <c r="A104" s="1027"/>
      <c r="B104" s="135"/>
      <c r="C104" s="177" t="s">
        <v>74</v>
      </c>
      <c r="D104" s="113" t="s">
        <v>192</v>
      </c>
      <c r="E104" s="113" t="s">
        <v>11</v>
      </c>
      <c r="F104" s="346"/>
      <c r="G104" s="213">
        <v>35</v>
      </c>
      <c r="H104" s="183"/>
      <c r="I104" s="471">
        <v>0.02</v>
      </c>
      <c r="J104" s="200">
        <v>0.25</v>
      </c>
      <c r="K104" s="219">
        <v>3</v>
      </c>
      <c r="L104" s="219">
        <f t="shared" si="16"/>
        <v>35</v>
      </c>
      <c r="M104" s="220">
        <f t="shared" si="17"/>
        <v>0.70000000000000007</v>
      </c>
      <c r="N104" s="339"/>
      <c r="O104" s="443"/>
      <c r="P104" s="221">
        <v>0</v>
      </c>
      <c r="Q104" s="444">
        <f t="shared" si="18"/>
        <v>35</v>
      </c>
      <c r="R104" s="222">
        <f t="shared" si="19"/>
        <v>0</v>
      </c>
      <c r="S104" s="453" cm="1">
        <f t="array" ref="S104">_xlfn.IFS(E104="Air",R104,E104="Sea",M104,E104="Air+Sea",M104+R104)</f>
        <v>0.70000000000000007</v>
      </c>
      <c r="T104" s="475"/>
      <c r="U104" s="32"/>
    </row>
    <row r="105" spans="1:21" s="83" customFormat="1" x14ac:dyDescent="0.25">
      <c r="A105" s="1027"/>
      <c r="B105" s="135"/>
      <c r="C105" s="177" t="s">
        <v>74</v>
      </c>
      <c r="D105" s="113" t="s">
        <v>193</v>
      </c>
      <c r="E105" s="113" t="s">
        <v>11</v>
      </c>
      <c r="F105" s="346"/>
      <c r="G105" s="213">
        <v>5</v>
      </c>
      <c r="H105" s="183"/>
      <c r="I105" s="471"/>
      <c r="J105" s="200">
        <v>0.25</v>
      </c>
      <c r="K105" s="219">
        <v>3</v>
      </c>
      <c r="L105" s="219">
        <f t="shared" si="16"/>
        <v>5</v>
      </c>
      <c r="M105" s="220">
        <f t="shared" si="17"/>
        <v>5</v>
      </c>
      <c r="N105" s="463"/>
      <c r="O105" s="443"/>
      <c r="P105" s="221">
        <v>0</v>
      </c>
      <c r="Q105" s="444">
        <f t="shared" si="18"/>
        <v>5</v>
      </c>
      <c r="R105" s="222">
        <f t="shared" si="19"/>
        <v>0</v>
      </c>
      <c r="S105" s="453" cm="1">
        <f t="array" ref="S105">_xlfn.IFS(E105="Air",R105,E105="Sea",M105,E105="Air+Sea",M105+R105)</f>
        <v>5</v>
      </c>
      <c r="T105" s="475"/>
      <c r="U105" s="32"/>
    </row>
    <row r="106" spans="1:21" s="83" customFormat="1" x14ac:dyDescent="0.25">
      <c r="A106" s="1027"/>
      <c r="B106" s="135"/>
      <c r="C106" s="177" t="s">
        <v>74</v>
      </c>
      <c r="D106" s="113" t="s">
        <v>194</v>
      </c>
      <c r="E106" s="113" t="s">
        <v>11</v>
      </c>
      <c r="F106" s="346"/>
      <c r="G106" s="213">
        <v>10</v>
      </c>
      <c r="H106" s="183"/>
      <c r="I106" s="471"/>
      <c r="J106" s="200">
        <v>0.25</v>
      </c>
      <c r="K106" s="219">
        <v>3</v>
      </c>
      <c r="L106" s="219">
        <f t="shared" si="16"/>
        <v>10</v>
      </c>
      <c r="M106" s="220">
        <f t="shared" si="17"/>
        <v>10</v>
      </c>
      <c r="N106" s="463"/>
      <c r="O106" s="443"/>
      <c r="P106" s="221">
        <v>0</v>
      </c>
      <c r="Q106" s="444">
        <f t="shared" si="18"/>
        <v>10</v>
      </c>
      <c r="R106" s="222">
        <f t="shared" si="19"/>
        <v>0</v>
      </c>
      <c r="S106" s="453" cm="1">
        <f t="array" ref="S106">_xlfn.IFS(E106="Air",R106,E106="Sea",M106,E106="Air+Sea",M106+R106)</f>
        <v>10</v>
      </c>
      <c r="T106" s="475"/>
    </row>
    <row r="107" spans="1:21" s="83" customFormat="1" x14ac:dyDescent="0.25">
      <c r="A107" s="1027"/>
      <c r="B107" s="135" t="s">
        <v>195</v>
      </c>
      <c r="C107" s="177" t="s">
        <v>74</v>
      </c>
      <c r="D107" s="113" t="s">
        <v>511</v>
      </c>
      <c r="E107" s="113" t="s">
        <v>11</v>
      </c>
      <c r="F107" s="156"/>
      <c r="G107" s="213">
        <v>18</v>
      </c>
      <c r="H107" s="178"/>
      <c r="I107" s="471"/>
      <c r="J107" s="200">
        <v>0.25</v>
      </c>
      <c r="K107" s="219">
        <v>3</v>
      </c>
      <c r="L107" s="219">
        <f t="shared" si="16"/>
        <v>18</v>
      </c>
      <c r="M107" s="220">
        <f t="shared" si="17"/>
        <v>18</v>
      </c>
      <c r="N107" s="463"/>
      <c r="O107" s="443"/>
      <c r="P107" s="221">
        <v>0</v>
      </c>
      <c r="Q107" s="444">
        <f t="shared" si="18"/>
        <v>18</v>
      </c>
      <c r="R107" s="222">
        <f t="shared" si="19"/>
        <v>0</v>
      </c>
      <c r="S107" s="453" cm="1">
        <f t="array" ref="S107">_xlfn.IFS(E107="Air",R107,E107="Sea",M107,E107="Air+Sea",M107+R107)</f>
        <v>18</v>
      </c>
      <c r="T107" s="475"/>
      <c r="U107" s="32"/>
    </row>
    <row r="108" spans="1:21" s="83" customFormat="1" ht="30" x14ac:dyDescent="0.25">
      <c r="A108" s="1027"/>
      <c r="B108" s="135" t="s">
        <v>197</v>
      </c>
      <c r="C108" s="177" t="s">
        <v>74</v>
      </c>
      <c r="D108" s="113" t="s">
        <v>198</v>
      </c>
      <c r="E108" s="113" t="s">
        <v>11</v>
      </c>
      <c r="F108" s="156"/>
      <c r="G108" s="213">
        <v>10</v>
      </c>
      <c r="H108" s="178"/>
      <c r="I108" s="471">
        <v>0.4</v>
      </c>
      <c r="J108" s="200">
        <v>0.25</v>
      </c>
      <c r="K108" s="219">
        <v>3</v>
      </c>
      <c r="L108" s="219">
        <f t="shared" si="16"/>
        <v>10</v>
      </c>
      <c r="M108" s="220">
        <f t="shared" si="17"/>
        <v>4</v>
      </c>
      <c r="N108" s="463"/>
      <c r="O108" s="443"/>
      <c r="P108" s="221">
        <v>0</v>
      </c>
      <c r="Q108" s="444">
        <f t="shared" si="18"/>
        <v>10</v>
      </c>
      <c r="R108" s="222">
        <f t="shared" si="19"/>
        <v>0</v>
      </c>
      <c r="S108" s="453" cm="1">
        <f t="array" ref="S108">_xlfn.IFS(E108="Air",R108,E108="Sea",M108,E108="Air+Sea",M108+R108)</f>
        <v>4</v>
      </c>
      <c r="T108" s="475"/>
      <c r="U108" s="32"/>
    </row>
    <row r="109" spans="1:21" s="83" customFormat="1" ht="30" x14ac:dyDescent="0.25">
      <c r="A109" s="1027"/>
      <c r="B109" s="135"/>
      <c r="C109" s="177" t="s">
        <v>74</v>
      </c>
      <c r="D109" s="113" t="s">
        <v>512</v>
      </c>
      <c r="E109" s="113" t="s">
        <v>11</v>
      </c>
      <c r="F109" s="156"/>
      <c r="G109" s="213">
        <v>45</v>
      </c>
      <c r="H109" s="178"/>
      <c r="I109" s="471"/>
      <c r="J109" s="200">
        <v>0.25</v>
      </c>
      <c r="K109" s="219">
        <v>3</v>
      </c>
      <c r="L109" s="219">
        <f t="shared" si="16"/>
        <v>45</v>
      </c>
      <c r="M109" s="220">
        <f t="shared" si="17"/>
        <v>45</v>
      </c>
      <c r="N109" s="463"/>
      <c r="O109" s="443"/>
      <c r="P109" s="221">
        <v>0</v>
      </c>
      <c r="Q109" s="444">
        <f t="shared" si="18"/>
        <v>45</v>
      </c>
      <c r="R109" s="222">
        <f t="shared" si="19"/>
        <v>0</v>
      </c>
      <c r="S109" s="453" cm="1">
        <f t="array" ref="S109">_xlfn.IFS(E109="Air",R109,E109="Sea",M109,E109="Air+Sea",M109+R109)</f>
        <v>45</v>
      </c>
      <c r="T109" s="475"/>
      <c r="U109" s="32"/>
    </row>
    <row r="110" spans="1:21" s="83" customFormat="1" x14ac:dyDescent="0.25">
      <c r="A110" s="1027"/>
      <c r="B110" s="135"/>
      <c r="C110" s="177" t="s">
        <v>74</v>
      </c>
      <c r="D110" s="113" t="s">
        <v>200</v>
      </c>
      <c r="E110" s="113" t="s">
        <v>11</v>
      </c>
      <c r="F110" s="156"/>
      <c r="G110" s="213">
        <v>35</v>
      </c>
      <c r="H110" s="178"/>
      <c r="I110" s="471">
        <v>0.02</v>
      </c>
      <c r="J110" s="200">
        <v>0.25</v>
      </c>
      <c r="K110" s="219">
        <v>3</v>
      </c>
      <c r="L110" s="219">
        <f t="shared" si="16"/>
        <v>35</v>
      </c>
      <c r="M110" s="220">
        <f t="shared" si="17"/>
        <v>0.70000000000000007</v>
      </c>
      <c r="N110" s="463"/>
      <c r="O110" s="443"/>
      <c r="P110" s="221">
        <v>0</v>
      </c>
      <c r="Q110" s="444">
        <f t="shared" si="18"/>
        <v>35</v>
      </c>
      <c r="R110" s="222">
        <f t="shared" si="19"/>
        <v>0</v>
      </c>
      <c r="S110" s="453" cm="1">
        <f t="array" ref="S110">_xlfn.IFS(E110="Air",R110,E110="Sea",M110,E110="Air+Sea",M110+R110)</f>
        <v>0.70000000000000007</v>
      </c>
      <c r="T110" s="475"/>
      <c r="U110" s="32"/>
    </row>
    <row r="111" spans="1:21" s="83" customFormat="1" x14ac:dyDescent="0.25">
      <c r="A111" s="1027"/>
      <c r="B111" s="135" t="s">
        <v>201</v>
      </c>
      <c r="C111" s="177" t="s">
        <v>74</v>
      </c>
      <c r="D111" s="113" t="s">
        <v>202</v>
      </c>
      <c r="E111" s="113" t="s">
        <v>11</v>
      </c>
      <c r="F111" s="156"/>
      <c r="G111" s="213">
        <v>30</v>
      </c>
      <c r="H111" s="178"/>
      <c r="I111" s="471"/>
      <c r="J111" s="200">
        <v>0.25</v>
      </c>
      <c r="K111" s="219">
        <v>3</v>
      </c>
      <c r="L111" s="219">
        <f t="shared" si="16"/>
        <v>30</v>
      </c>
      <c r="M111" s="220">
        <f t="shared" si="17"/>
        <v>30</v>
      </c>
      <c r="N111" s="463"/>
      <c r="O111" s="443"/>
      <c r="P111" s="221">
        <v>0</v>
      </c>
      <c r="Q111" s="444">
        <f t="shared" si="18"/>
        <v>30</v>
      </c>
      <c r="R111" s="222">
        <f t="shared" si="19"/>
        <v>0</v>
      </c>
      <c r="S111" s="453" cm="1">
        <f t="array" ref="S111">_xlfn.IFS(E111="Air",R111,E111="Sea",M111,E111="Air+Sea",M111+R111)</f>
        <v>30</v>
      </c>
      <c r="T111" s="475"/>
      <c r="U111" s="32"/>
    </row>
    <row r="112" spans="1:21" s="83" customFormat="1" x14ac:dyDescent="0.25">
      <c r="A112" s="1027"/>
      <c r="B112" s="135" t="s">
        <v>203</v>
      </c>
      <c r="C112" s="177" t="s">
        <v>204</v>
      </c>
      <c r="D112" s="113" t="s">
        <v>205</v>
      </c>
      <c r="E112" s="113" t="s">
        <v>11</v>
      </c>
      <c r="F112" s="156"/>
      <c r="G112" s="213">
        <v>20</v>
      </c>
      <c r="H112" s="178"/>
      <c r="I112" s="471"/>
      <c r="J112" s="200">
        <v>0.25</v>
      </c>
      <c r="K112" s="219">
        <v>3</v>
      </c>
      <c r="L112" s="219">
        <f t="shared" si="16"/>
        <v>5</v>
      </c>
      <c r="M112" s="220">
        <f t="shared" si="17"/>
        <v>1.6666666666666667</v>
      </c>
      <c r="N112" s="463"/>
      <c r="O112" s="443"/>
      <c r="P112" s="221">
        <v>0</v>
      </c>
      <c r="Q112" s="444">
        <f t="shared" si="18"/>
        <v>0</v>
      </c>
      <c r="R112" s="222">
        <f t="shared" si="19"/>
        <v>0</v>
      </c>
      <c r="S112" s="453" cm="1">
        <f t="array" ref="S112">_xlfn.IFS(E112="Air",R112,E112="Sea",M112,E112="Air+Sea",M112+R112)</f>
        <v>1.6666666666666667</v>
      </c>
      <c r="T112" s="475"/>
      <c r="U112" s="32"/>
    </row>
    <row r="113" spans="1:21" s="83" customFormat="1" x14ac:dyDescent="0.25">
      <c r="A113" s="1027"/>
      <c r="B113" s="135" t="s">
        <v>206</v>
      </c>
      <c r="C113" s="177" t="s">
        <v>204</v>
      </c>
      <c r="D113" s="113" t="s">
        <v>207</v>
      </c>
      <c r="E113" s="113" t="s">
        <v>11</v>
      </c>
      <c r="F113" s="156"/>
      <c r="G113" s="213">
        <v>70</v>
      </c>
      <c r="H113" s="178"/>
      <c r="I113" s="471"/>
      <c r="J113" s="200">
        <v>0.25</v>
      </c>
      <c r="K113" s="219">
        <v>3</v>
      </c>
      <c r="L113" s="219">
        <f t="shared" si="16"/>
        <v>17.5</v>
      </c>
      <c r="M113" s="220">
        <f t="shared" si="17"/>
        <v>5.833333333333333</v>
      </c>
      <c r="N113" s="463"/>
      <c r="O113" s="443"/>
      <c r="P113" s="221">
        <v>0</v>
      </c>
      <c r="Q113" s="444">
        <f t="shared" si="18"/>
        <v>0</v>
      </c>
      <c r="R113" s="222">
        <f t="shared" si="19"/>
        <v>0</v>
      </c>
      <c r="S113" s="453" cm="1">
        <f t="array" ref="S113">_xlfn.IFS(E113="Air",R113,E113="Sea",M113,E113="Air+Sea",M113+R113)</f>
        <v>5.833333333333333</v>
      </c>
      <c r="T113" s="475"/>
      <c r="U113" s="32"/>
    </row>
    <row r="114" spans="1:21" s="83" customFormat="1" x14ac:dyDescent="0.25">
      <c r="A114" s="1027"/>
      <c r="B114" s="135"/>
      <c r="C114" s="177" t="s">
        <v>204</v>
      </c>
      <c r="D114" s="113" t="s">
        <v>208</v>
      </c>
      <c r="E114" s="113" t="s">
        <v>11</v>
      </c>
      <c r="F114" s="156"/>
      <c r="G114" s="213">
        <v>70</v>
      </c>
      <c r="H114" s="178"/>
      <c r="I114" s="471">
        <v>0.01</v>
      </c>
      <c r="J114" s="200">
        <v>0.25</v>
      </c>
      <c r="K114" s="219">
        <v>3</v>
      </c>
      <c r="L114" s="219">
        <f t="shared" si="16"/>
        <v>17.5</v>
      </c>
      <c r="M114" s="220">
        <f t="shared" si="17"/>
        <v>5.8333333333333334E-2</v>
      </c>
      <c r="N114" s="463"/>
      <c r="O114" s="443"/>
      <c r="P114" s="221">
        <v>0</v>
      </c>
      <c r="Q114" s="444">
        <f t="shared" si="18"/>
        <v>0</v>
      </c>
      <c r="R114" s="222">
        <f t="shared" si="19"/>
        <v>0</v>
      </c>
      <c r="S114" s="453" cm="1">
        <f t="array" ref="S114">_xlfn.IFS(E114="Air",R114,E114="Sea",M114,E114="Air+Sea",M114+R114)</f>
        <v>5.8333333333333334E-2</v>
      </c>
      <c r="T114" s="475"/>
      <c r="U114" s="32"/>
    </row>
    <row r="115" spans="1:21" s="83" customFormat="1" x14ac:dyDescent="0.25">
      <c r="A115" s="1027"/>
      <c r="B115" s="135"/>
      <c r="C115" s="177" t="s">
        <v>74</v>
      </c>
      <c r="D115" s="113" t="s">
        <v>209</v>
      </c>
      <c r="E115" s="113" t="s">
        <v>11</v>
      </c>
      <c r="F115" s="156"/>
      <c r="G115" s="213">
        <v>400</v>
      </c>
      <c r="H115" s="178"/>
      <c r="I115" s="471"/>
      <c r="J115" s="200">
        <v>0.25</v>
      </c>
      <c r="K115" s="219">
        <v>3</v>
      </c>
      <c r="L115" s="219">
        <f t="shared" si="16"/>
        <v>400</v>
      </c>
      <c r="M115" s="220">
        <f t="shared" si="17"/>
        <v>400</v>
      </c>
      <c r="N115" s="463"/>
      <c r="O115" s="443"/>
      <c r="P115" s="221">
        <v>0</v>
      </c>
      <c r="Q115" s="444">
        <f t="shared" si="18"/>
        <v>400</v>
      </c>
      <c r="R115" s="222">
        <f t="shared" si="19"/>
        <v>0</v>
      </c>
      <c r="S115" s="453" cm="1">
        <f t="array" ref="S115">_xlfn.IFS(E115="Air",R115,E115="Sea",M115,E115="Air+Sea",M115+R115)</f>
        <v>400</v>
      </c>
      <c r="T115" s="475"/>
      <c r="U115" s="32"/>
    </row>
    <row r="116" spans="1:21" s="83" customFormat="1" x14ac:dyDescent="0.25">
      <c r="A116" s="1027"/>
      <c r="B116" s="135"/>
      <c r="C116" s="177" t="s">
        <v>74</v>
      </c>
      <c r="D116" s="113" t="s">
        <v>210</v>
      </c>
      <c r="E116" s="113" t="s">
        <v>11</v>
      </c>
      <c r="F116" s="156"/>
      <c r="G116" s="213">
        <v>60</v>
      </c>
      <c r="H116" s="178"/>
      <c r="I116" s="471">
        <v>0.02</v>
      </c>
      <c r="J116" s="200">
        <v>0.25</v>
      </c>
      <c r="K116" s="219">
        <v>3</v>
      </c>
      <c r="L116" s="219">
        <f t="shared" si="16"/>
        <v>60</v>
      </c>
      <c r="M116" s="220">
        <f t="shared" si="17"/>
        <v>1.2</v>
      </c>
      <c r="N116" s="463"/>
      <c r="O116" s="443"/>
      <c r="P116" s="221">
        <v>0</v>
      </c>
      <c r="Q116" s="444">
        <f t="shared" si="18"/>
        <v>60</v>
      </c>
      <c r="R116" s="222">
        <f t="shared" si="19"/>
        <v>0</v>
      </c>
      <c r="S116" s="453" cm="1">
        <f t="array" ref="S116">_xlfn.IFS(E116="Air",R116,E116="Sea",M116,E116="Air+Sea",M116+R116)</f>
        <v>1.2</v>
      </c>
      <c r="T116" s="475"/>
      <c r="U116" s="32"/>
    </row>
    <row r="117" spans="1:21" s="83" customFormat="1" x14ac:dyDescent="0.25">
      <c r="A117" s="1027"/>
      <c r="B117" s="135" t="s">
        <v>211</v>
      </c>
      <c r="C117" s="177" t="s">
        <v>204</v>
      </c>
      <c r="D117" s="113" t="s">
        <v>212</v>
      </c>
      <c r="E117" s="113" t="s">
        <v>11</v>
      </c>
      <c r="F117" s="156"/>
      <c r="G117" s="213">
        <v>5</v>
      </c>
      <c r="H117" s="178"/>
      <c r="I117" s="471"/>
      <c r="J117" s="200">
        <v>0.25</v>
      </c>
      <c r="K117" s="219">
        <v>3</v>
      </c>
      <c r="L117" s="219">
        <f t="shared" si="16"/>
        <v>1.25</v>
      </c>
      <c r="M117" s="220">
        <f t="shared" si="17"/>
        <v>0.41666666666666669</v>
      </c>
      <c r="N117" s="463"/>
      <c r="O117" s="443"/>
      <c r="P117" s="221">
        <v>0</v>
      </c>
      <c r="Q117" s="444">
        <f t="shared" si="18"/>
        <v>0</v>
      </c>
      <c r="R117" s="222">
        <f t="shared" si="19"/>
        <v>0</v>
      </c>
      <c r="S117" s="453" cm="1">
        <f t="array" ref="S117">_xlfn.IFS(E117="Air",R117,E117="Sea",M117,E117="Air+Sea",M117+R117)</f>
        <v>0.41666666666666669</v>
      </c>
      <c r="T117" s="475"/>
      <c r="U117" s="32"/>
    </row>
    <row r="118" spans="1:21" s="83" customFormat="1" x14ac:dyDescent="0.25">
      <c r="A118" s="1027"/>
      <c r="B118" s="135"/>
      <c r="C118" s="177" t="s">
        <v>204</v>
      </c>
      <c r="D118" s="113" t="s">
        <v>213</v>
      </c>
      <c r="E118" s="113" t="s">
        <v>11</v>
      </c>
      <c r="F118" s="156"/>
      <c r="G118" s="213">
        <v>20</v>
      </c>
      <c r="H118" s="178"/>
      <c r="I118" s="471"/>
      <c r="J118" s="200">
        <v>0.25</v>
      </c>
      <c r="K118" s="219">
        <v>3</v>
      </c>
      <c r="L118" s="219">
        <f t="shared" si="16"/>
        <v>5</v>
      </c>
      <c r="M118" s="220">
        <f t="shared" si="17"/>
        <v>1.6666666666666667</v>
      </c>
      <c r="N118" s="463"/>
      <c r="O118" s="443"/>
      <c r="P118" s="221">
        <v>0</v>
      </c>
      <c r="Q118" s="444">
        <f t="shared" si="18"/>
        <v>0</v>
      </c>
      <c r="R118" s="222">
        <f t="shared" si="19"/>
        <v>0</v>
      </c>
      <c r="S118" s="453" cm="1">
        <f t="array" ref="S118">_xlfn.IFS(E118="Air",R118,E118="Sea",M118,E118="Air+Sea",M118+R118)</f>
        <v>1.6666666666666667</v>
      </c>
      <c r="T118" s="475"/>
      <c r="U118" s="32"/>
    </row>
    <row r="119" spans="1:21" s="83" customFormat="1" x14ac:dyDescent="0.25">
      <c r="A119" s="1027"/>
      <c r="B119" s="135"/>
      <c r="C119" s="177" t="s">
        <v>204</v>
      </c>
      <c r="D119" s="113" t="s">
        <v>214</v>
      </c>
      <c r="E119" s="113" t="s">
        <v>11</v>
      </c>
      <c r="F119" s="156"/>
      <c r="G119" s="213">
        <v>60</v>
      </c>
      <c r="H119" s="178"/>
      <c r="I119" s="471"/>
      <c r="J119" s="200">
        <v>0.25</v>
      </c>
      <c r="K119" s="219">
        <v>3</v>
      </c>
      <c r="L119" s="219">
        <f t="shared" si="16"/>
        <v>15</v>
      </c>
      <c r="M119" s="220">
        <f t="shared" si="17"/>
        <v>5</v>
      </c>
      <c r="N119" s="339"/>
      <c r="O119" s="443"/>
      <c r="P119" s="221">
        <v>0</v>
      </c>
      <c r="Q119" s="444">
        <f t="shared" si="18"/>
        <v>0</v>
      </c>
      <c r="R119" s="222">
        <f t="shared" si="19"/>
        <v>0</v>
      </c>
      <c r="S119" s="453" cm="1">
        <f t="array" ref="S119">_xlfn.IFS(E119="Air",R119,E119="Sea",M119,E119="Air+Sea",M119+R119)</f>
        <v>5</v>
      </c>
      <c r="T119" s="475"/>
      <c r="U119" s="32"/>
    </row>
    <row r="120" spans="1:21" s="83" customFormat="1" x14ac:dyDescent="0.25">
      <c r="A120" s="1027"/>
      <c r="B120" s="135" t="s">
        <v>216</v>
      </c>
      <c r="C120" s="177" t="s">
        <v>204</v>
      </c>
      <c r="D120" s="113" t="s">
        <v>217</v>
      </c>
      <c r="E120" s="113" t="s">
        <v>11</v>
      </c>
      <c r="F120" s="156"/>
      <c r="G120" s="213">
        <v>5</v>
      </c>
      <c r="H120" s="178"/>
      <c r="I120" s="471"/>
      <c r="J120" s="200">
        <v>0.25</v>
      </c>
      <c r="K120" s="219">
        <v>3</v>
      </c>
      <c r="L120" s="219">
        <f t="shared" si="16"/>
        <v>1.25</v>
      </c>
      <c r="M120" s="220">
        <f t="shared" si="17"/>
        <v>0.41666666666666669</v>
      </c>
      <c r="N120" s="339"/>
      <c r="O120" s="443"/>
      <c r="P120" s="221">
        <v>0</v>
      </c>
      <c r="Q120" s="444">
        <f t="shared" si="18"/>
        <v>0</v>
      </c>
      <c r="R120" s="222">
        <f t="shared" si="19"/>
        <v>0</v>
      </c>
      <c r="S120" s="453" cm="1">
        <f t="array" ref="S120">_xlfn.IFS(E120="Air",R120,E120="Sea",M120,E120="Air+Sea",M120+R120)</f>
        <v>0.41666666666666669</v>
      </c>
      <c r="T120" s="475"/>
      <c r="U120" s="32"/>
    </row>
    <row r="121" spans="1:21" s="83" customFormat="1" x14ac:dyDescent="0.25">
      <c r="A121" s="1027"/>
      <c r="B121" s="135"/>
      <c r="C121" s="177" t="s">
        <v>204</v>
      </c>
      <c r="D121" s="113" t="s">
        <v>218</v>
      </c>
      <c r="E121" s="113" t="s">
        <v>11</v>
      </c>
      <c r="F121" s="156"/>
      <c r="G121" s="213">
        <v>130</v>
      </c>
      <c r="H121" s="178" t="s">
        <v>514</v>
      </c>
      <c r="I121" s="471"/>
      <c r="J121" s="200">
        <v>0.25</v>
      </c>
      <c r="K121" s="219">
        <v>3</v>
      </c>
      <c r="L121" s="219">
        <f t="shared" si="16"/>
        <v>32.5</v>
      </c>
      <c r="M121" s="220">
        <f t="shared" si="17"/>
        <v>10.833333333333334</v>
      </c>
      <c r="N121" s="339"/>
      <c r="O121" s="443"/>
      <c r="P121" s="221">
        <v>0</v>
      </c>
      <c r="Q121" s="444">
        <f t="shared" si="18"/>
        <v>0</v>
      </c>
      <c r="R121" s="222">
        <f t="shared" si="19"/>
        <v>0</v>
      </c>
      <c r="S121" s="453" cm="1">
        <f t="array" ref="S121">_xlfn.IFS(E121="Air",R121,E121="Sea",M121,E121="Air+Sea",M121+R121)</f>
        <v>10.833333333333334</v>
      </c>
      <c r="T121" s="475"/>
      <c r="U121" s="32"/>
    </row>
    <row r="122" spans="1:21" s="83" customFormat="1" x14ac:dyDescent="0.25">
      <c r="A122" s="1027"/>
      <c r="B122" s="135"/>
      <c r="C122" s="177" t="s">
        <v>204</v>
      </c>
      <c r="D122" s="113" t="s">
        <v>219</v>
      </c>
      <c r="E122" s="113" t="s">
        <v>11</v>
      </c>
      <c r="F122" s="156"/>
      <c r="G122" s="213">
        <v>20</v>
      </c>
      <c r="H122" s="474"/>
      <c r="I122" s="471"/>
      <c r="J122" s="200">
        <v>0.25</v>
      </c>
      <c r="K122" s="219">
        <v>3</v>
      </c>
      <c r="L122" s="219">
        <f t="shared" si="16"/>
        <v>5</v>
      </c>
      <c r="M122" s="220">
        <f t="shared" si="17"/>
        <v>1.6666666666666667</v>
      </c>
      <c r="N122" s="339"/>
      <c r="O122" s="443"/>
      <c r="P122" s="221">
        <v>0</v>
      </c>
      <c r="Q122" s="444">
        <f t="shared" si="18"/>
        <v>0</v>
      </c>
      <c r="R122" s="222">
        <f t="shared" si="19"/>
        <v>0</v>
      </c>
      <c r="S122" s="453" cm="1">
        <f t="array" ref="S122">_xlfn.IFS(E122="Air",R122,E122="Sea",M122,E122="Air+Sea",M122+R122)</f>
        <v>1.6666666666666667</v>
      </c>
      <c r="T122" s="475"/>
      <c r="U122" s="32"/>
    </row>
    <row r="123" spans="1:21" s="83" customFormat="1" x14ac:dyDescent="0.25">
      <c r="A123" s="1027"/>
      <c r="B123" s="135"/>
      <c r="C123" s="177" t="s">
        <v>103</v>
      </c>
      <c r="D123" s="113" t="s">
        <v>221</v>
      </c>
      <c r="E123" s="113" t="s">
        <v>11</v>
      </c>
      <c r="F123" s="156"/>
      <c r="G123" s="213">
        <v>20</v>
      </c>
      <c r="H123" s="178"/>
      <c r="I123" s="471"/>
      <c r="J123" s="200">
        <v>0.25</v>
      </c>
      <c r="K123" s="219">
        <v>3</v>
      </c>
      <c r="L123" s="219">
        <f t="shared" si="16"/>
        <v>5</v>
      </c>
      <c r="M123" s="220">
        <f t="shared" si="17"/>
        <v>1.6666666666666667</v>
      </c>
      <c r="N123" s="339"/>
      <c r="O123" s="443"/>
      <c r="P123" s="221">
        <v>0</v>
      </c>
      <c r="Q123" s="444">
        <f t="shared" si="18"/>
        <v>0</v>
      </c>
      <c r="R123" s="222">
        <f t="shared" si="19"/>
        <v>0</v>
      </c>
      <c r="S123" s="453" cm="1">
        <f t="array" ref="S123">_xlfn.IFS(E123="Air",R123,E123="Sea",M123,E123="Air+Sea",M123+R123)</f>
        <v>1.6666666666666667</v>
      </c>
      <c r="T123" s="475"/>
      <c r="U123" s="32"/>
    </row>
    <row r="124" spans="1:21" s="83" customFormat="1" ht="30" customHeight="1" x14ac:dyDescent="0.25">
      <c r="A124" s="1027"/>
      <c r="B124" s="135"/>
      <c r="C124" s="177" t="s">
        <v>103</v>
      </c>
      <c r="D124" s="113" t="s">
        <v>222</v>
      </c>
      <c r="E124" s="113" t="s">
        <v>11</v>
      </c>
      <c r="F124" s="156"/>
      <c r="G124" s="213">
        <v>25</v>
      </c>
      <c r="H124" s="178"/>
      <c r="I124" s="471"/>
      <c r="J124" s="200">
        <v>0.25</v>
      </c>
      <c r="K124" s="219">
        <v>3</v>
      </c>
      <c r="L124" s="219">
        <f t="shared" si="16"/>
        <v>6.25</v>
      </c>
      <c r="M124" s="220">
        <f t="shared" si="17"/>
        <v>2.0833333333333335</v>
      </c>
      <c r="N124" s="339"/>
      <c r="O124" s="443"/>
      <c r="P124" s="221">
        <v>0</v>
      </c>
      <c r="Q124" s="444">
        <f t="shared" si="18"/>
        <v>0</v>
      </c>
      <c r="R124" s="222">
        <f t="shared" si="19"/>
        <v>0</v>
      </c>
      <c r="S124" s="453" cm="1">
        <f t="array" ref="S124">_xlfn.IFS(E124="Air",R124,E124="Sea",M124,E124="Air+Sea",M124+R124)</f>
        <v>2.0833333333333335</v>
      </c>
      <c r="T124" s="475"/>
      <c r="U124" s="32"/>
    </row>
    <row r="125" spans="1:21" s="83" customFormat="1" ht="30" customHeight="1" x14ac:dyDescent="0.25">
      <c r="A125" s="1027"/>
      <c r="B125" s="135" t="s">
        <v>157</v>
      </c>
      <c r="C125" s="177" t="s">
        <v>158</v>
      </c>
      <c r="D125" s="113" t="s">
        <v>159</v>
      </c>
      <c r="E125" s="113" t="s">
        <v>499</v>
      </c>
      <c r="F125" s="156">
        <v>870</v>
      </c>
      <c r="G125" s="156">
        <v>870</v>
      </c>
      <c r="H125" s="178"/>
      <c r="I125" s="471"/>
      <c r="J125" s="200">
        <v>0.25</v>
      </c>
      <c r="K125" s="219">
        <v>3</v>
      </c>
      <c r="L125" s="219">
        <f t="shared" si="16"/>
        <v>217.5</v>
      </c>
      <c r="M125" s="220">
        <f t="shared" si="17"/>
        <v>72.5</v>
      </c>
      <c r="N125" s="339"/>
      <c r="O125" s="443"/>
      <c r="P125" s="221">
        <v>0</v>
      </c>
      <c r="Q125" s="444">
        <f t="shared" si="18"/>
        <v>0</v>
      </c>
      <c r="R125" s="222">
        <f t="shared" si="19"/>
        <v>0</v>
      </c>
      <c r="S125" s="453" cm="1">
        <f t="array" ref="S125">_xlfn.IFS(E125="Air",R125,E125="Sea",M125,E125="Air+Sea",M125+R125)</f>
        <v>72.5</v>
      </c>
      <c r="T125" s="475"/>
      <c r="U125" s="32"/>
    </row>
    <row r="126" spans="1:21" s="83" customFormat="1" ht="30" customHeight="1" x14ac:dyDescent="0.25">
      <c r="A126" s="1027"/>
      <c r="B126" s="135" t="s">
        <v>160</v>
      </c>
      <c r="C126" s="177" t="s">
        <v>142</v>
      </c>
      <c r="D126" s="113" t="s">
        <v>161</v>
      </c>
      <c r="E126" s="113" t="s">
        <v>499</v>
      </c>
      <c r="F126" s="156">
        <v>120</v>
      </c>
      <c r="G126" s="156">
        <v>120</v>
      </c>
      <c r="H126" s="178"/>
      <c r="I126" s="471">
        <v>0.05</v>
      </c>
      <c r="J126" s="200">
        <v>0.25</v>
      </c>
      <c r="K126" s="219">
        <v>3</v>
      </c>
      <c r="L126" s="219">
        <f t="shared" si="16"/>
        <v>30</v>
      </c>
      <c r="M126" s="220">
        <f t="shared" si="17"/>
        <v>0.5</v>
      </c>
      <c r="N126" s="339"/>
      <c r="O126" s="443"/>
      <c r="P126" s="221">
        <v>0</v>
      </c>
      <c r="Q126" s="444">
        <f t="shared" si="18"/>
        <v>0</v>
      </c>
      <c r="R126" s="222">
        <f t="shared" si="19"/>
        <v>0</v>
      </c>
      <c r="S126" s="453" cm="1">
        <f t="array" ref="S126">_xlfn.IFS(E126="Air",R126,E126="Sea",M126,E126="Air+Sea",M126+R126)</f>
        <v>0.5</v>
      </c>
      <c r="T126" s="475"/>
      <c r="U126" s="32"/>
    </row>
    <row r="127" spans="1:21" s="83" customFormat="1" ht="30" customHeight="1" x14ac:dyDescent="0.25">
      <c r="A127" s="1027"/>
      <c r="B127" s="135" t="s">
        <v>162</v>
      </c>
      <c r="C127" s="177" t="s">
        <v>163</v>
      </c>
      <c r="D127" s="113" t="s">
        <v>164</v>
      </c>
      <c r="E127" s="113" t="s">
        <v>499</v>
      </c>
      <c r="F127" s="156">
        <v>90</v>
      </c>
      <c r="G127" s="156">
        <v>90</v>
      </c>
      <c r="H127" s="178"/>
      <c r="I127" s="471">
        <v>0.2</v>
      </c>
      <c r="J127" s="200">
        <v>0.25</v>
      </c>
      <c r="K127" s="219">
        <v>3</v>
      </c>
      <c r="L127" s="219">
        <f t="shared" si="16"/>
        <v>22.5</v>
      </c>
      <c r="M127" s="220">
        <f t="shared" si="17"/>
        <v>1.5</v>
      </c>
      <c r="N127" s="339"/>
      <c r="O127" s="443"/>
      <c r="P127" s="221">
        <v>0</v>
      </c>
      <c r="Q127" s="444">
        <f t="shared" si="18"/>
        <v>0</v>
      </c>
      <c r="R127" s="222">
        <f t="shared" si="19"/>
        <v>0</v>
      </c>
      <c r="S127" s="453" cm="1">
        <f t="array" ref="S127">_xlfn.IFS(E127="Air",R127,E127="Sea",M127,E127="Air+Sea",M127+R127)</f>
        <v>1.5</v>
      </c>
      <c r="T127" s="475"/>
      <c r="U127" s="32"/>
    </row>
    <row r="128" spans="1:21" s="83" customFormat="1" ht="30" x14ac:dyDescent="0.25">
      <c r="A128" s="1027"/>
      <c r="B128" s="135" t="s">
        <v>223</v>
      </c>
      <c r="C128" s="177" t="s">
        <v>103</v>
      </c>
      <c r="D128" s="113" t="s">
        <v>224</v>
      </c>
      <c r="E128" s="113" t="s">
        <v>11</v>
      </c>
      <c r="F128" s="177"/>
      <c r="G128" s="213">
        <v>60</v>
      </c>
      <c r="H128" s="178"/>
      <c r="I128" s="471">
        <v>0.3</v>
      </c>
      <c r="J128" s="200">
        <v>0.25</v>
      </c>
      <c r="K128" s="219">
        <v>3</v>
      </c>
      <c r="L128" s="219">
        <f t="shared" si="16"/>
        <v>15</v>
      </c>
      <c r="M128" s="220">
        <f t="shared" si="17"/>
        <v>1.5</v>
      </c>
      <c r="N128" s="339"/>
      <c r="O128" s="443"/>
      <c r="P128" s="221">
        <v>0</v>
      </c>
      <c r="Q128" s="444">
        <f t="shared" si="18"/>
        <v>0</v>
      </c>
      <c r="R128" s="222">
        <f t="shared" si="19"/>
        <v>0</v>
      </c>
      <c r="S128" s="453" cm="1">
        <f t="array" ref="S128">_xlfn.IFS(E128="Air",R128,E128="Sea",M128,E128="Air+Sea",M128+R128)</f>
        <v>1.5</v>
      </c>
      <c r="T128" s="475"/>
      <c r="U128" s="32"/>
    </row>
    <row r="129" spans="1:21" s="83" customFormat="1" x14ac:dyDescent="0.25">
      <c r="A129" s="1027"/>
      <c r="B129" s="135"/>
      <c r="C129" s="177" t="s">
        <v>103</v>
      </c>
      <c r="D129" s="113" t="s">
        <v>225</v>
      </c>
      <c r="E129" s="113" t="s">
        <v>11</v>
      </c>
      <c r="F129" s="177"/>
      <c r="G129" s="213">
        <v>60</v>
      </c>
      <c r="H129" s="178"/>
      <c r="I129" s="471">
        <v>0.01</v>
      </c>
      <c r="J129" s="200">
        <v>0.25</v>
      </c>
      <c r="K129" s="219">
        <v>3</v>
      </c>
      <c r="L129" s="219">
        <f t="shared" si="16"/>
        <v>15</v>
      </c>
      <c r="M129" s="220">
        <f t="shared" si="17"/>
        <v>0.05</v>
      </c>
      <c r="N129" s="339"/>
      <c r="O129" s="443"/>
      <c r="P129" s="221">
        <v>0</v>
      </c>
      <c r="Q129" s="444">
        <f t="shared" si="18"/>
        <v>0</v>
      </c>
      <c r="R129" s="222">
        <f t="shared" si="19"/>
        <v>0</v>
      </c>
      <c r="S129" s="453" cm="1">
        <f t="array" ref="S129">_xlfn.IFS(E129="Air",R129,E129="Sea",M129,E129="Air+Sea",M129+R129)</f>
        <v>0.05</v>
      </c>
      <c r="T129" s="475"/>
      <c r="U129" s="32"/>
    </row>
    <row r="130" spans="1:21" s="83" customFormat="1" ht="30" x14ac:dyDescent="0.25">
      <c r="A130" s="1027"/>
      <c r="B130" s="135" t="s">
        <v>226</v>
      </c>
      <c r="C130" s="113" t="s">
        <v>227</v>
      </c>
      <c r="D130" s="113" t="s">
        <v>515</v>
      </c>
      <c r="E130" s="113" t="s">
        <v>11</v>
      </c>
      <c r="F130" s="113"/>
      <c r="G130" s="213">
        <v>25</v>
      </c>
      <c r="H130" s="124"/>
      <c r="I130" s="471">
        <v>0.1</v>
      </c>
      <c r="J130" s="200">
        <v>0.25</v>
      </c>
      <c r="K130" s="219">
        <v>3</v>
      </c>
      <c r="L130" s="219">
        <f t="shared" si="16"/>
        <v>6.25</v>
      </c>
      <c r="M130" s="220">
        <f t="shared" si="17"/>
        <v>0.20833333333333337</v>
      </c>
      <c r="N130" s="339"/>
      <c r="O130" s="443"/>
      <c r="P130" s="221">
        <v>0</v>
      </c>
      <c r="Q130" s="444">
        <f t="shared" si="18"/>
        <v>0</v>
      </c>
      <c r="R130" s="222">
        <f t="shared" si="19"/>
        <v>0</v>
      </c>
      <c r="S130" s="453" cm="1">
        <f t="array" ref="S130">_xlfn.IFS(E130="Air",R130,E130="Sea",M130,E130="Air+Sea",M130+R130)</f>
        <v>0.20833333333333337</v>
      </c>
      <c r="T130" s="475"/>
      <c r="U130" s="32"/>
    </row>
    <row r="131" spans="1:21" s="83" customFormat="1" x14ac:dyDescent="0.25">
      <c r="A131" s="1027"/>
      <c r="B131" s="135"/>
      <c r="C131" s="113" t="s">
        <v>227</v>
      </c>
      <c r="D131" s="113" t="s">
        <v>230</v>
      </c>
      <c r="E131" s="113" t="s">
        <v>11</v>
      </c>
      <c r="F131" s="113"/>
      <c r="G131" s="213">
        <v>50</v>
      </c>
      <c r="H131" s="124"/>
      <c r="I131" s="468"/>
      <c r="J131" s="200">
        <v>0.25</v>
      </c>
      <c r="K131" s="219">
        <v>3</v>
      </c>
      <c r="L131" s="219">
        <f t="shared" si="16"/>
        <v>12.5</v>
      </c>
      <c r="M131" s="220">
        <f t="shared" si="17"/>
        <v>4.166666666666667</v>
      </c>
      <c r="N131" s="339"/>
      <c r="O131" s="443"/>
      <c r="P131" s="221">
        <v>0</v>
      </c>
      <c r="Q131" s="444">
        <f t="shared" si="18"/>
        <v>0</v>
      </c>
      <c r="R131" s="222">
        <f t="shared" si="19"/>
        <v>0</v>
      </c>
      <c r="S131" s="453" cm="1">
        <f t="array" ref="S131">_xlfn.IFS(E131="Air",R131,E131="Sea",M131,E131="Air+Sea",M131+R131)</f>
        <v>4.166666666666667</v>
      </c>
      <c r="T131" s="475"/>
      <c r="U131" s="32"/>
    </row>
    <row r="132" spans="1:21" s="83" customFormat="1" x14ac:dyDescent="0.25">
      <c r="A132" s="1027"/>
      <c r="B132" s="135"/>
      <c r="C132" s="113" t="s">
        <v>227</v>
      </c>
      <c r="D132" s="113" t="s">
        <v>231</v>
      </c>
      <c r="E132" s="113" t="s">
        <v>11</v>
      </c>
      <c r="F132" s="113"/>
      <c r="G132" s="213">
        <v>10</v>
      </c>
      <c r="H132" s="124"/>
      <c r="I132" s="468"/>
      <c r="J132" s="200">
        <v>0.25</v>
      </c>
      <c r="K132" s="219">
        <v>3</v>
      </c>
      <c r="L132" s="219">
        <f t="shared" si="16"/>
        <v>2.5</v>
      </c>
      <c r="M132" s="220">
        <f t="shared" si="17"/>
        <v>0.83333333333333337</v>
      </c>
      <c r="N132" s="463"/>
      <c r="O132" s="443"/>
      <c r="P132" s="221">
        <v>0</v>
      </c>
      <c r="Q132" s="444">
        <f t="shared" si="18"/>
        <v>0</v>
      </c>
      <c r="R132" s="222">
        <f t="shared" si="19"/>
        <v>0</v>
      </c>
      <c r="S132" s="453" cm="1">
        <f t="array" ref="S132">_xlfn.IFS(E132="Air",R132,E132="Sea",M132,E132="Air+Sea",M132+R132)</f>
        <v>0.83333333333333337</v>
      </c>
      <c r="T132" s="475"/>
      <c r="U132" s="32"/>
    </row>
    <row r="133" spans="1:21" s="83" customFormat="1" x14ac:dyDescent="0.25">
      <c r="A133" s="1027"/>
      <c r="B133" s="135"/>
      <c r="C133" s="113" t="s">
        <v>227</v>
      </c>
      <c r="D133" s="113" t="s">
        <v>232</v>
      </c>
      <c r="E133" s="113" t="s">
        <v>11</v>
      </c>
      <c r="F133" s="113"/>
      <c r="G133" s="213">
        <v>50</v>
      </c>
      <c r="H133" s="124"/>
      <c r="I133" s="468"/>
      <c r="J133" s="200">
        <v>0.25</v>
      </c>
      <c r="K133" s="219">
        <v>3</v>
      </c>
      <c r="L133" s="219">
        <f t="shared" si="16"/>
        <v>12.5</v>
      </c>
      <c r="M133" s="220">
        <f t="shared" si="17"/>
        <v>4.166666666666667</v>
      </c>
      <c r="N133" s="463"/>
      <c r="O133" s="443"/>
      <c r="P133" s="221">
        <v>0</v>
      </c>
      <c r="Q133" s="444">
        <f t="shared" si="18"/>
        <v>0</v>
      </c>
      <c r="R133" s="222">
        <f t="shared" si="19"/>
        <v>0</v>
      </c>
      <c r="S133" s="453" cm="1">
        <f t="array" ref="S133">_xlfn.IFS(E133="Air",R133,E133="Sea",M133,E133="Air+Sea",M133+R133)</f>
        <v>4.166666666666667</v>
      </c>
      <c r="T133" s="475"/>
      <c r="U133" s="32"/>
    </row>
    <row r="134" spans="1:21" s="83" customFormat="1" ht="15.75" thickBot="1" x14ac:dyDescent="0.3">
      <c r="A134" s="1027"/>
      <c r="B134" s="149"/>
      <c r="C134" s="119" t="s">
        <v>227</v>
      </c>
      <c r="D134" s="119" t="s">
        <v>233</v>
      </c>
      <c r="E134" s="119" t="s">
        <v>11</v>
      </c>
      <c r="F134" s="119"/>
      <c r="G134" s="214">
        <v>10</v>
      </c>
      <c r="H134" s="150"/>
      <c r="I134" s="473"/>
      <c r="J134" s="201">
        <v>0.25</v>
      </c>
      <c r="K134" s="233">
        <v>3</v>
      </c>
      <c r="L134" s="233">
        <f t="shared" si="16"/>
        <v>2.5</v>
      </c>
      <c r="M134" s="234">
        <f t="shared" si="17"/>
        <v>0.83333333333333337</v>
      </c>
      <c r="N134" s="463"/>
      <c r="O134" s="443"/>
      <c r="P134" s="221">
        <v>0</v>
      </c>
      <c r="Q134" s="444">
        <f t="shared" si="18"/>
        <v>0</v>
      </c>
      <c r="R134" s="222">
        <f t="shared" si="19"/>
        <v>0</v>
      </c>
      <c r="S134" s="453" cm="1">
        <f t="array" ref="S134">_xlfn.IFS(E134="Air",R134,E134="Sea",M134,E134="Air+Sea",M134+R134)</f>
        <v>0.83333333333333337</v>
      </c>
      <c r="T134" s="475"/>
      <c r="U134" s="120"/>
    </row>
    <row r="135" spans="1:21" x14ac:dyDescent="0.25">
      <c r="A135" s="152"/>
      <c r="B135" s="120"/>
      <c r="C135" s="120"/>
      <c r="D135" s="120"/>
      <c r="E135" s="120"/>
      <c r="F135" s="120"/>
      <c r="H135" s="120"/>
      <c r="I135" s="153"/>
      <c r="K135" s="70"/>
      <c r="L135" s="70"/>
      <c r="M135" s="557"/>
      <c r="N135" s="154"/>
      <c r="O135" s="543"/>
      <c r="P135" s="76"/>
      <c r="Q135" s="544"/>
      <c r="R135" s="558"/>
      <c r="S135" s="559"/>
      <c r="T135" s="307"/>
      <c r="U135" s="120"/>
    </row>
    <row r="136" spans="1:21" ht="15.75" thickBot="1" x14ac:dyDescent="0.3">
      <c r="A136" s="320"/>
      <c r="B136" s="120"/>
      <c r="C136" s="120"/>
      <c r="D136" s="120"/>
      <c r="E136" s="120"/>
      <c r="F136" s="120"/>
      <c r="H136" s="120"/>
      <c r="I136" s="153"/>
      <c r="K136" s="70"/>
      <c r="L136" s="70"/>
      <c r="M136" s="557"/>
      <c r="N136" s="153"/>
      <c r="O136" s="545"/>
      <c r="P136" s="70"/>
      <c r="Q136" s="546"/>
      <c r="R136" s="557"/>
      <c r="S136" s="560"/>
      <c r="T136" s="307"/>
      <c r="U136" s="120"/>
    </row>
    <row r="137" spans="1:21" ht="45" x14ac:dyDescent="0.25">
      <c r="A137" s="313"/>
      <c r="I137" s="316"/>
      <c r="J137" s="71" t="s">
        <v>234</v>
      </c>
      <c r="K137" s="547">
        <f>IF([2]Booking_SGN!$B$2="SGN",INDEX([2]!volume,MATCH($I$11,[2]!customer,0),MATCH([2]Booking_SGN!$C$3,[2]!week,0)),0)</f>
        <v>0</v>
      </c>
      <c r="L137" s="561">
        <f>SUM(L88:L136)</f>
        <v>1281.75</v>
      </c>
      <c r="M137" s="561">
        <f>SUM(M88:M136)</f>
        <v>696.91666666666652</v>
      </c>
      <c r="N137" s="316"/>
      <c r="O137" s="71" t="s">
        <v>234</v>
      </c>
      <c r="P137" s="548">
        <f>IF([2]Booking_SGN!$B$2="SGN",INDEX([2]!volume,MATCH($N$11,[2]!customer,0),MATCH([2]Booking_SGN!$C$3,[2]!week,0)),0)</f>
        <v>0</v>
      </c>
      <c r="Q137" s="562">
        <f>SUM(Q88:Q136)</f>
        <v>658</v>
      </c>
      <c r="R137" s="563">
        <f>SUM(R88:R136)</f>
        <v>0</v>
      </c>
      <c r="S137" s="564">
        <f>R137+M137</f>
        <v>696.91666666666652</v>
      </c>
      <c r="T137" s="317"/>
    </row>
    <row r="138" spans="1:21" ht="15.75" thickBot="1" x14ac:dyDescent="0.3">
      <c r="B138" s="321"/>
      <c r="G138" s="550"/>
      <c r="I138" s="316"/>
      <c r="J138" s="72" t="s">
        <v>182</v>
      </c>
      <c r="K138" s="68"/>
      <c r="L138" s="68"/>
      <c r="M138" s="565">
        <f>M137*K137/40/3600</f>
        <v>0</v>
      </c>
      <c r="N138" s="316"/>
      <c r="O138" s="72" t="s">
        <v>182</v>
      </c>
      <c r="P138" s="549"/>
      <c r="Q138" s="549"/>
      <c r="R138" s="566">
        <f>R137*P137/40/3600</f>
        <v>0</v>
      </c>
      <c r="S138" s="567">
        <f>R138+M138</f>
        <v>0</v>
      </c>
      <c r="T138" s="322"/>
    </row>
    <row r="139" spans="1:21" x14ac:dyDescent="0.25">
      <c r="B139" s="321"/>
      <c r="G139" s="550"/>
      <c r="I139" s="316"/>
      <c r="J139" s="77"/>
      <c r="N139" s="316"/>
      <c r="O139" s="77"/>
      <c r="R139" s="568"/>
      <c r="S139" s="568"/>
    </row>
    <row r="140" spans="1:21" ht="15.75" thickBot="1" x14ac:dyDescent="0.3">
      <c r="B140" s="321"/>
      <c r="G140" s="550"/>
      <c r="I140" s="316"/>
      <c r="J140" s="77"/>
      <c r="N140" s="316"/>
      <c r="O140" s="77"/>
      <c r="R140" s="568"/>
      <c r="S140" s="568"/>
    </row>
    <row r="141" spans="1:21" ht="45" x14ac:dyDescent="0.25">
      <c r="B141" s="321"/>
      <c r="G141" s="550"/>
      <c r="I141" s="316"/>
      <c r="J141" s="71" t="s">
        <v>235</v>
      </c>
      <c r="K141" s="547">
        <f>IF([2]Booking_SGN!$B$2="SGN",INDEX([2]!volume,MATCH($I$11,[2]!customer,0),MATCH([2]Booking_SGN!$C$3,[2]!week,0)),0)</f>
        <v>0</v>
      </c>
      <c r="L141" s="547">
        <f>L137+L85</f>
        <v>6723.75</v>
      </c>
      <c r="M141" s="547">
        <f>M137+M85</f>
        <v>2428.7166666666662</v>
      </c>
      <c r="N141" s="316"/>
      <c r="O141" s="71" t="s">
        <v>235</v>
      </c>
      <c r="P141" s="547">
        <f>IF([2]Booking_SGN!$B$2="SGN",INDEX([2]!volume,MATCH($N$11,[2]!customer,0),MATCH([2]Booking_SGN!$C$3,[2]!week,0)),0)</f>
        <v>0</v>
      </c>
      <c r="Q141" s="547">
        <f>Q137+Q85</f>
        <v>904</v>
      </c>
      <c r="R141" s="569">
        <f>R137+R85</f>
        <v>145</v>
      </c>
      <c r="S141" s="570">
        <f>R141+M141</f>
        <v>2573.7166666666662</v>
      </c>
      <c r="T141" s="323"/>
    </row>
    <row r="142" spans="1:21" ht="15.75" thickBot="1" x14ac:dyDescent="0.3">
      <c r="B142" s="321"/>
      <c r="G142" s="550"/>
      <c r="I142" s="316"/>
      <c r="J142" s="79" t="s">
        <v>236</v>
      </c>
      <c r="K142" s="68"/>
      <c r="L142" s="68"/>
      <c r="M142" s="565">
        <f>M138+M86</f>
        <v>0</v>
      </c>
      <c r="N142" s="316"/>
      <c r="O142" s="79" t="s">
        <v>236</v>
      </c>
      <c r="P142" s="68"/>
      <c r="Q142" s="68"/>
      <c r="R142" s="571">
        <f>R138+R86</f>
        <v>0</v>
      </c>
      <c r="S142" s="567">
        <f>R142+M142</f>
        <v>0</v>
      </c>
      <c r="T142" s="322"/>
    </row>
    <row r="143" spans="1:21" ht="15.75" thickBot="1" x14ac:dyDescent="0.3">
      <c r="G143" s="550"/>
      <c r="I143" s="316"/>
      <c r="J143" s="80"/>
      <c r="N143" s="316"/>
      <c r="O143" s="80"/>
      <c r="R143" s="568"/>
      <c r="S143" s="568"/>
    </row>
    <row r="144" spans="1:21" x14ac:dyDescent="0.25">
      <c r="I144" s="316"/>
      <c r="J144" s="81" t="s">
        <v>237</v>
      </c>
      <c r="K144" s="551"/>
      <c r="L144" s="552"/>
      <c r="M144" s="552"/>
      <c r="N144" s="316"/>
      <c r="O144" s="81" t="s">
        <v>237</v>
      </c>
      <c r="P144" s="551"/>
      <c r="Q144" s="552"/>
      <c r="R144" s="553"/>
      <c r="S144" s="568"/>
    </row>
    <row r="145" spans="2:19" ht="15.75" thickBot="1" x14ac:dyDescent="0.3">
      <c r="I145" s="316"/>
      <c r="J145" s="82" t="s">
        <v>238</v>
      </c>
      <c r="K145" s="554"/>
      <c r="L145" s="555"/>
      <c r="M145" s="555"/>
      <c r="N145" s="316"/>
      <c r="O145" s="82" t="s">
        <v>238</v>
      </c>
      <c r="P145" s="554"/>
      <c r="Q145" s="555"/>
      <c r="R145" s="556"/>
      <c r="S145" s="572"/>
    </row>
    <row r="146" spans="2:19" ht="15.75" thickBot="1" x14ac:dyDescent="0.3">
      <c r="B146" s="324"/>
      <c r="C146" s="3"/>
      <c r="D146" s="3"/>
      <c r="I146" s="325"/>
      <c r="J146" s="74"/>
      <c r="K146" s="68"/>
      <c r="L146" s="68"/>
      <c r="M146" s="68"/>
      <c r="N146" s="325"/>
      <c r="O146" s="74"/>
      <c r="P146" s="68"/>
      <c r="Q146" s="68"/>
      <c r="R146" s="572"/>
      <c r="S146" s="573"/>
    </row>
  </sheetData>
  <sheetProtection algorithmName="SHA-512" hashValue="O0QGDGcmAMOU4+LZdTG6TlsikM+aSXx4Zxa947PyHRCrmi3ylJzecjsleAaMsxkMdHk1lLn7kfETv6w+rGoUBw==" saltValue="mJGpZeQtwGsZ7B92DaJIfg==" spinCount="100000" sheet="1" objects="1" scenarios="1" insertRows="0" sort="0" autoFilter="0"/>
  <autoFilter ref="A12:U142" xr:uid="{A21C5C30-6273-4053-924E-DE504E12C121}"/>
  <mergeCells count="19">
    <mergeCell ref="A45:A63"/>
    <mergeCell ref="B50:B51"/>
    <mergeCell ref="B58:B59"/>
    <mergeCell ref="B91:B92"/>
    <mergeCell ref="B99:B100"/>
    <mergeCell ref="A88:A134"/>
    <mergeCell ref="A64:A67"/>
    <mergeCell ref="B65:B66"/>
    <mergeCell ref="A68:A83"/>
    <mergeCell ref="A13:A27"/>
    <mergeCell ref="B14:B18"/>
    <mergeCell ref="B19:B20"/>
    <mergeCell ref="B23:B24"/>
    <mergeCell ref="B25:B26"/>
    <mergeCell ref="A28:A44"/>
    <mergeCell ref="B34:B35"/>
    <mergeCell ref="B38:B39"/>
    <mergeCell ref="B40:B41"/>
    <mergeCell ref="B43:B44"/>
  </mergeCells>
  <conditionalFormatting sqref="I13:I26 I28:I29 I31:I36 I38:I41 I43:I52">
    <cfRule type="notContainsBlanks" dxfId="83" priority="4">
      <formula>LEN(TRIM(I13))&gt;0</formula>
    </cfRule>
  </conditionalFormatting>
  <conditionalFormatting sqref="N13:N136 I56:I93 I97:I136">
    <cfRule type="notContainsBlanks" dxfId="82" priority="1">
      <formula>LEN(TRIM(I13))&gt;0</formula>
    </cfRule>
  </conditionalFormatting>
  <dataValidations count="5">
    <dataValidation type="list" allowBlank="1" showInputMessage="1" showErrorMessage="1" sqref="F139:F143 E11:E1048576 D5:E8" xr:uid="{139C100B-A62E-412C-AE0D-9702EB60DB4A}">
      <formula1>"Air,Sea,Air+Sea"</formula1>
    </dataValidation>
    <dataValidation type="list" allowBlank="1" showInputMessage="1" showErrorMessage="1" sqref="C139:C142 B5:B8" xr:uid="{D39E2131-1C6B-47CF-BF77-738E7BEAB2B9}">
      <formula1>"Reporting, APLL BK, Carrier BK, VOY, SPR/BOH, CLP, MBL, DN, Vendor, Email, Call, Shipment, BA, SAP &amp; GFF PO, Bill, COO, Times"</formula1>
    </dataValidation>
    <dataValidation type="list" allowBlank="1" showInputMessage="1" showErrorMessage="1" sqref="C143 C147:C1048576 C11 C136:C137" xr:uid="{3B0AA842-4358-4FB5-9947-17CC6F2E5B84}">
      <formula1>"Reporting, APLL BK, Carrier BK, VOY, SPR/BOH, CLP, MBL, DN, Vendor, Email, Call, Shipment, BA, SAP &amp; GFF PO, Bill, COO, Times, Container, SI, BL"</formula1>
    </dataValidation>
    <dataValidation type="list" allowBlank="1" showInputMessage="1" showErrorMessage="1" sqref="C12:C135" xr:uid="{4E527781-C418-4E5B-B6CF-971481BC1308}">
      <formula1>"Reporting, APLL BK, Carrier BK, VOY, SPR/BOH, CLP, MBL, DN, Vendor, Email, Call, Shipment, BA, SAP &amp; GFF PO, Bill, COO, Times, Container, SI, BL, FCR, PO"</formula1>
    </dataValidation>
    <dataValidation type="list" allowBlank="1" showInputMessage="1" showErrorMessage="1" sqref="C88:C89" xr:uid="{63F0B435-8D36-4C0F-90A4-B382A0F4D71B}">
      <formula1>"Reporting, APLL BK, Carrier BK, VOY, SPR/BOH, CLP, MBL, DN, Vendor, Email, Call, Shipment, BA, SAP &amp; GFF PO, Bill, COO, Times, Container, SI, BL,PO, FCR"</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28B62-F8D3-4856-8E33-6428C4D94C7D}">
  <sheetPr codeName="Sheet15">
    <tabColor rgb="FF92D050"/>
  </sheetPr>
  <dimension ref="A1:U147"/>
  <sheetViews>
    <sheetView showGridLines="0" topLeftCell="A98" zoomScale="55" zoomScaleNormal="55" workbookViewId="0">
      <selection activeCell="K80" sqref="K80:K135"/>
    </sheetView>
  </sheetViews>
  <sheetFormatPr defaultColWidth="8.7109375" defaultRowHeight="15" x14ac:dyDescent="0.25"/>
  <cols>
    <col min="1" max="1" width="15.5703125" style="185" customWidth="1"/>
    <col min="2" max="2" width="26.85546875" style="32" customWidth="1"/>
    <col min="3" max="3" width="16.42578125" style="32" customWidth="1"/>
    <col min="4" max="4" width="57.5703125" style="32" customWidth="1"/>
    <col min="5" max="5" width="13.42578125" style="32" customWidth="1"/>
    <col min="6" max="6" width="12.42578125" style="32" customWidth="1"/>
    <col min="7" max="7" width="13.5703125" style="100" customWidth="1"/>
    <col min="8" max="8" width="22.5703125" style="168" customWidth="1"/>
    <col min="9" max="9" width="26.42578125" style="32" customWidth="1"/>
    <col min="10" max="10" width="25.42578125" style="109" customWidth="1"/>
    <col min="11" max="11" width="20.5703125" style="95" customWidth="1"/>
    <col min="12" max="12" width="34" style="95" customWidth="1"/>
    <col min="13" max="13" width="24.85546875" style="95" customWidth="1"/>
    <col min="14" max="14" width="17.28515625" style="32" customWidth="1"/>
    <col min="15" max="15" width="17.28515625" style="109" customWidth="1"/>
    <col min="16" max="18" width="17.28515625" style="95" customWidth="1"/>
    <col min="19" max="19" width="24.85546875" style="95" customWidth="1"/>
    <col min="20" max="20" width="24.85546875" style="83" customWidth="1"/>
    <col min="21" max="16384" width="8.7109375" style="83"/>
  </cols>
  <sheetData>
    <row r="1" spans="1:21" s="62" customFormat="1" ht="33.75" x14ac:dyDescent="0.25">
      <c r="A1" s="61" t="s">
        <v>0</v>
      </c>
      <c r="B1" s="61">
        <f ca="1">TODAY()</f>
        <v>45148</v>
      </c>
      <c r="C1" s="86"/>
      <c r="D1" s="86"/>
      <c r="E1" s="86"/>
      <c r="F1" s="86"/>
      <c r="G1" s="87"/>
      <c r="H1" s="62" t="s">
        <v>39</v>
      </c>
      <c r="K1" s="90"/>
      <c r="L1" s="90"/>
      <c r="M1" s="90"/>
      <c r="N1" s="86"/>
      <c r="O1" s="90"/>
      <c r="P1" s="90"/>
      <c r="Q1" s="89"/>
      <c r="R1" s="89"/>
      <c r="S1" s="89"/>
    </row>
    <row r="2" spans="1:21" s="84" customFormat="1" x14ac:dyDescent="0.25">
      <c r="A2" s="92"/>
      <c r="G2" s="93"/>
      <c r="K2" s="95"/>
      <c r="L2" s="95"/>
      <c r="M2" s="95"/>
      <c r="O2" s="95"/>
      <c r="P2" s="95"/>
      <c r="Q2" s="95"/>
      <c r="R2" s="95"/>
      <c r="S2" s="95"/>
    </row>
    <row r="3" spans="1:21" s="84" customFormat="1" ht="15.75" thickBot="1" x14ac:dyDescent="0.3">
      <c r="G3" s="93"/>
      <c r="K3" s="95"/>
      <c r="L3" s="95"/>
      <c r="M3" s="95"/>
      <c r="O3" s="95"/>
      <c r="P3" s="95"/>
      <c r="Q3" s="95"/>
      <c r="R3" s="95"/>
      <c r="S3" s="95"/>
    </row>
    <row r="4" spans="1:21" s="84" customFormat="1" ht="19.5" customHeight="1" x14ac:dyDescent="0.25">
      <c r="A4" s="96" t="s">
        <v>40</v>
      </c>
      <c r="B4" s="63"/>
      <c r="C4" s="63" t="s">
        <v>41</v>
      </c>
      <c r="D4" s="63"/>
      <c r="E4" s="63" t="s">
        <v>42</v>
      </c>
      <c r="F4" s="97" t="s">
        <v>43</v>
      </c>
      <c r="G4" s="202"/>
      <c r="H4" s="274"/>
      <c r="I4" s="275"/>
      <c r="J4" s="95"/>
      <c r="K4" s="95"/>
      <c r="L4" s="95"/>
      <c r="M4" s="95"/>
      <c r="N4" s="94"/>
      <c r="O4" s="95"/>
      <c r="P4" s="95"/>
      <c r="Q4" s="95"/>
      <c r="R4" s="95"/>
      <c r="S4" s="95"/>
    </row>
    <row r="5" spans="1:21" s="84" customFormat="1" ht="19.5" customHeight="1" x14ac:dyDescent="0.25">
      <c r="A5" s="98"/>
      <c r="B5" s="99"/>
      <c r="C5" s="64" t="s">
        <v>44</v>
      </c>
      <c r="D5" s="64"/>
      <c r="E5" s="64"/>
      <c r="F5" s="100" t="s">
        <v>45</v>
      </c>
      <c r="G5" s="93"/>
      <c r="I5" s="101"/>
      <c r="J5" s="95"/>
      <c r="K5" s="95"/>
      <c r="L5" s="95"/>
      <c r="M5" s="95"/>
      <c r="N5" s="94"/>
      <c r="O5" s="95"/>
      <c r="P5" s="95"/>
      <c r="Q5" s="95"/>
      <c r="R5" s="95"/>
      <c r="S5" s="95"/>
    </row>
    <row r="6" spans="1:21" s="84" customFormat="1" ht="19.5" customHeight="1" x14ac:dyDescent="0.25">
      <c r="A6" s="98"/>
      <c r="B6" s="102"/>
      <c r="C6" s="64" t="s">
        <v>46</v>
      </c>
      <c r="D6" s="64"/>
      <c r="E6" s="64"/>
      <c r="F6" s="100" t="s">
        <v>47</v>
      </c>
      <c r="G6" s="93"/>
      <c r="I6" s="101"/>
      <c r="J6" s="95"/>
      <c r="K6" s="95"/>
      <c r="L6" s="95"/>
      <c r="M6" s="95"/>
      <c r="N6" s="94"/>
      <c r="O6" s="95"/>
      <c r="P6" s="95"/>
      <c r="Q6" s="95"/>
      <c r="R6" s="95"/>
      <c r="S6" s="95"/>
    </row>
    <row r="7" spans="1:21" s="84" customFormat="1" ht="19.5" customHeight="1" x14ac:dyDescent="0.25">
      <c r="A7" s="98"/>
      <c r="B7" s="103"/>
      <c r="C7" s="64" t="s">
        <v>48</v>
      </c>
      <c r="D7" s="64"/>
      <c r="E7" s="64"/>
      <c r="F7" s="100" t="s">
        <v>49</v>
      </c>
      <c r="G7" s="93"/>
      <c r="I7" s="101"/>
      <c r="J7" s="95"/>
      <c r="K7" s="95"/>
      <c r="L7" s="95"/>
      <c r="M7" s="95"/>
      <c r="N7" s="94"/>
      <c r="O7" s="95"/>
      <c r="P7" s="95"/>
      <c r="Q7" s="95"/>
      <c r="R7" s="95"/>
      <c r="S7" s="95"/>
    </row>
    <row r="8" spans="1:21" s="84" customFormat="1" ht="19.5" customHeight="1" thickBot="1" x14ac:dyDescent="0.3">
      <c r="A8" s="104"/>
      <c r="B8" s="105"/>
      <c r="C8" s="65" t="s">
        <v>50</v>
      </c>
      <c r="D8" s="65"/>
      <c r="E8" s="65"/>
      <c r="F8" s="106" t="s">
        <v>51</v>
      </c>
      <c r="G8" s="107"/>
      <c r="H8" s="23"/>
      <c r="I8" s="108"/>
      <c r="J8" s="95"/>
      <c r="K8" s="95"/>
      <c r="L8" s="95"/>
      <c r="M8" s="95"/>
      <c r="N8" s="94"/>
      <c r="O8" s="95"/>
      <c r="P8" s="95"/>
      <c r="Q8" s="95"/>
      <c r="R8" s="95"/>
      <c r="S8" s="95"/>
    </row>
    <row r="9" spans="1:21" s="84" customFormat="1" ht="15.75" thickBot="1" x14ac:dyDescent="0.3">
      <c r="A9" s="92"/>
      <c r="G9" s="93"/>
      <c r="K9" s="95"/>
      <c r="L9" s="95"/>
      <c r="M9" s="95"/>
      <c r="O9" s="95"/>
      <c r="P9" s="95"/>
      <c r="Q9" s="95"/>
      <c r="R9" s="95"/>
      <c r="S9" s="95"/>
    </row>
    <row r="10" spans="1:21" s="84" customFormat="1" ht="15.75" thickBot="1" x14ac:dyDescent="0.3">
      <c r="A10" s="1031" t="s">
        <v>524</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15.75" thickBot="1" x14ac:dyDescent="0.3">
      <c r="A11" s="381"/>
      <c r="B11" s="66"/>
      <c r="C11" s="66"/>
      <c r="D11" s="66"/>
      <c r="E11" s="66"/>
      <c r="F11" s="66"/>
      <c r="G11" s="203"/>
      <c r="H11" s="67"/>
      <c r="I11" s="1034" t="str">
        <f>_xlfn.CONCAT($A$10," ","-"," ","Sea")</f>
        <v>EMLUX - Sea</v>
      </c>
      <c r="J11" s="1035"/>
      <c r="K11" s="1035"/>
      <c r="L11" s="1035"/>
      <c r="M11" s="1036"/>
      <c r="N11" s="1034" t="str">
        <f>_xlfn.CONCAT($A$10," ","-"," ","Air")</f>
        <v>EMLUX - Air</v>
      </c>
      <c r="O11" s="1035"/>
      <c r="P11" s="1035"/>
      <c r="Q11" s="1035"/>
      <c r="R11" s="1036"/>
      <c r="S11" s="374" t="s">
        <v>53</v>
      </c>
      <c r="T11" s="64"/>
    </row>
    <row r="12" spans="1:21" s="84" customFormat="1" ht="30.75" thickBot="1" x14ac:dyDescent="0.3">
      <c r="A12" s="282" t="s">
        <v>54</v>
      </c>
      <c r="B12" s="538" t="s">
        <v>55</v>
      </c>
      <c r="C12" s="539" t="s">
        <v>56</v>
      </c>
      <c r="D12" s="540" t="s">
        <v>57</v>
      </c>
      <c r="E12" s="540" t="s">
        <v>58</v>
      </c>
      <c r="F12" s="540" t="s">
        <v>59</v>
      </c>
      <c r="G12" s="708" t="s">
        <v>60</v>
      </c>
      <c r="H12" s="541" t="s">
        <v>61</v>
      </c>
      <c r="I12" s="383" t="s">
        <v>62</v>
      </c>
      <c r="J12" s="542" t="s">
        <v>63</v>
      </c>
      <c r="K12" s="215" t="s">
        <v>64</v>
      </c>
      <c r="L12" s="215" t="s">
        <v>65</v>
      </c>
      <c r="M12" s="216" t="s">
        <v>66</v>
      </c>
      <c r="N12" s="383" t="s">
        <v>62</v>
      </c>
      <c r="O12" s="215" t="s">
        <v>63</v>
      </c>
      <c r="P12" s="215" t="s">
        <v>64</v>
      </c>
      <c r="Q12" s="215" t="s">
        <v>65</v>
      </c>
      <c r="R12" s="216" t="s">
        <v>66</v>
      </c>
      <c r="S12" s="242" t="s">
        <v>66</v>
      </c>
      <c r="T12" s="280"/>
      <c r="U12" s="281"/>
    </row>
    <row r="13" spans="1:21" ht="30" x14ac:dyDescent="0.25">
      <c r="A13" s="1087" t="s">
        <v>67</v>
      </c>
      <c r="B13" s="189" t="s">
        <v>68</v>
      </c>
      <c r="C13" s="159" t="s">
        <v>69</v>
      </c>
      <c r="D13" s="283" t="s">
        <v>494</v>
      </c>
      <c r="E13" s="159"/>
      <c r="F13" s="159"/>
      <c r="G13" s="207"/>
      <c r="H13" s="160"/>
      <c r="I13" s="306"/>
      <c r="J13" s="331"/>
      <c r="K13" s="370">
        <v>22</v>
      </c>
      <c r="L13" s="370">
        <f t="shared" ref="L13" si="0">IF(C13="APLL BK",G13,G13*J13)</f>
        <v>0</v>
      </c>
      <c r="M13" s="371">
        <f>IFERROR(IF(OR(E13="Sea",E13="Air+Sea"),IF(C13="APLL BK",G13*IF(I13="",1,I13),L13/K13*IF(I13="",1,I13)),0),0)</f>
        <v>0</v>
      </c>
      <c r="N13" s="306"/>
      <c r="O13" s="357"/>
      <c r="P13" s="370">
        <v>0</v>
      </c>
      <c r="Q13" s="245">
        <f t="shared" ref="Q13" si="1">IF(C13="APLL BK",G13,G13*O13)</f>
        <v>0</v>
      </c>
      <c r="R13" s="371">
        <f>IFERROR(IF(OR(E13="Air",E13="Air+Sea"),IF(C13="APLL BK",G13*IF(N13="",1,N13),Q13/P13*IF(N13="",1,N13)),0),0)</f>
        <v>0</v>
      </c>
      <c r="S13" s="375" t="e" cm="1">
        <f t="array" ref="S13">_xlfn.IFS(E13="Air",R13,E13="Sea",M13,E13="Air+Sea",M13+R13)</f>
        <v>#N/A</v>
      </c>
      <c r="T13" s="475"/>
    </row>
    <row r="14" spans="1:21" x14ac:dyDescent="0.25">
      <c r="A14" s="1088"/>
      <c r="B14" s="1037" t="s">
        <v>71</v>
      </c>
      <c r="C14" s="111" t="s">
        <v>69</v>
      </c>
      <c r="D14" s="111" t="s">
        <v>525</v>
      </c>
      <c r="E14" s="111" t="s">
        <v>11</v>
      </c>
      <c r="F14" s="111">
        <v>75</v>
      </c>
      <c r="G14" s="206">
        <v>75</v>
      </c>
      <c r="H14" s="124"/>
      <c r="I14" s="125"/>
      <c r="J14" s="516">
        <v>5</v>
      </c>
      <c r="K14" s="217">
        <v>22</v>
      </c>
      <c r="L14" s="219">
        <f t="shared" ref="L14:L75" si="2">IF(C14="APLL BK",G14,G14*J14)</f>
        <v>375</v>
      </c>
      <c r="M14" s="220">
        <f t="shared" ref="M14:M75" si="3">IFERROR(IF(OR(E14="Sea",E14="Air+Sea"),IF(C14="APLL BK",G14*IF(I14="",1,I14),L14/K14*IF(I14="",1,I14)),0),0)</f>
        <v>17.045454545454547</v>
      </c>
      <c r="N14" s="126"/>
      <c r="O14" s="357"/>
      <c r="P14" s="221">
        <v>0</v>
      </c>
      <c r="Q14" s="245">
        <f t="shared" ref="Q14:Q75" si="4">IF(C14="APLL BK",G14,G14*O14)</f>
        <v>0</v>
      </c>
      <c r="R14" s="222">
        <f t="shared" ref="R14:R75" si="5">IFERROR(IF(OR(E14="Air",E14="Air+Sea"),IF(C14="APLL BK",G14*IF(N14="",1,N14),Q14/P14*IF(N14="",1,N14)),0),0)</f>
        <v>0</v>
      </c>
      <c r="S14" s="246" cm="1">
        <f t="array" ref="S14">_xlfn.IFS(E14="Air",R14,E14="Sea",M14,E14="Air+Sea",M14+R14)</f>
        <v>17.045454545454547</v>
      </c>
      <c r="T14" s="475"/>
    </row>
    <row r="15" spans="1:21" x14ac:dyDescent="0.25">
      <c r="A15" s="1088"/>
      <c r="B15" s="1038"/>
      <c r="C15" s="111" t="s">
        <v>69</v>
      </c>
      <c r="D15" s="111" t="s">
        <v>526</v>
      </c>
      <c r="E15" s="111" t="s">
        <v>11</v>
      </c>
      <c r="F15" s="111">
        <v>90</v>
      </c>
      <c r="G15" s="206">
        <v>90</v>
      </c>
      <c r="H15" s="124"/>
      <c r="I15" s="125"/>
      <c r="J15" s="516">
        <v>5</v>
      </c>
      <c r="K15" s="217">
        <v>22</v>
      </c>
      <c r="L15" s="219">
        <f t="shared" si="2"/>
        <v>450</v>
      </c>
      <c r="M15" s="220">
        <f t="shared" si="3"/>
        <v>20.454545454545453</v>
      </c>
      <c r="N15" s="126"/>
      <c r="O15" s="357"/>
      <c r="P15" s="221">
        <v>0</v>
      </c>
      <c r="Q15" s="245">
        <f t="shared" si="4"/>
        <v>0</v>
      </c>
      <c r="R15" s="222">
        <f t="shared" si="5"/>
        <v>0</v>
      </c>
      <c r="S15" s="246" cm="1">
        <f t="array" ref="S15">_xlfn.IFS(E15="Air",R15,E15="Sea",M15,E15="Air+Sea",M15+R15)</f>
        <v>20.454545454545453</v>
      </c>
      <c r="T15" s="475"/>
    </row>
    <row r="16" spans="1:21" ht="90" x14ac:dyDescent="0.25">
      <c r="A16" s="1088"/>
      <c r="B16" s="1038"/>
      <c r="C16" s="111" t="s">
        <v>74</v>
      </c>
      <c r="D16" s="111" t="s">
        <v>527</v>
      </c>
      <c r="E16" s="111" t="s">
        <v>11</v>
      </c>
      <c r="F16" s="111">
        <v>6</v>
      </c>
      <c r="G16" s="206">
        <v>6</v>
      </c>
      <c r="H16" s="124" t="s">
        <v>496</v>
      </c>
      <c r="I16" s="125"/>
      <c r="J16" s="516"/>
      <c r="K16" s="217">
        <v>22</v>
      </c>
      <c r="L16" s="219">
        <f t="shared" si="2"/>
        <v>6</v>
      </c>
      <c r="M16" s="220">
        <f t="shared" si="3"/>
        <v>6</v>
      </c>
      <c r="N16" s="126"/>
      <c r="O16" s="357"/>
      <c r="P16" s="221">
        <v>0</v>
      </c>
      <c r="Q16" s="245">
        <f t="shared" si="4"/>
        <v>6</v>
      </c>
      <c r="R16" s="222">
        <f t="shared" si="5"/>
        <v>0</v>
      </c>
      <c r="S16" s="246" cm="1">
        <f t="array" ref="S16">_xlfn.IFS(E16="Air",R16,E16="Sea",M16,E16="Air+Sea",M16+R16)</f>
        <v>6</v>
      </c>
      <c r="T16" s="475"/>
    </row>
    <row r="17" spans="1:20" ht="30" x14ac:dyDescent="0.25">
      <c r="A17" s="1088"/>
      <c r="B17" s="1038"/>
      <c r="C17" s="111" t="s">
        <v>69</v>
      </c>
      <c r="D17" s="111" t="s">
        <v>528</v>
      </c>
      <c r="E17" s="111" t="s">
        <v>11</v>
      </c>
      <c r="F17" s="111">
        <v>450</v>
      </c>
      <c r="G17" s="709">
        <v>450</v>
      </c>
      <c r="H17" s="124" t="s">
        <v>529</v>
      </c>
      <c r="I17" s="125"/>
      <c r="J17" s="516">
        <v>5</v>
      </c>
      <c r="K17" s="217">
        <v>22</v>
      </c>
      <c r="L17" s="219">
        <f t="shared" si="2"/>
        <v>2250</v>
      </c>
      <c r="M17" s="220">
        <f t="shared" si="3"/>
        <v>102.27272727272727</v>
      </c>
      <c r="N17" s="126"/>
      <c r="O17" s="357"/>
      <c r="P17" s="221">
        <v>0</v>
      </c>
      <c r="Q17" s="245">
        <f t="shared" si="4"/>
        <v>0</v>
      </c>
      <c r="R17" s="222">
        <f t="shared" si="5"/>
        <v>0</v>
      </c>
      <c r="S17" s="246" cm="1">
        <f t="array" ref="S17">_xlfn.IFS(E17="Air",R17,E17="Sea",M17,E17="Air+Sea",M17+R17)</f>
        <v>102.27272727272727</v>
      </c>
      <c r="T17" s="475"/>
    </row>
    <row r="18" spans="1:20" ht="45" x14ac:dyDescent="0.25">
      <c r="A18" s="1088"/>
      <c r="B18" s="1038"/>
      <c r="C18" s="111" t="s">
        <v>69</v>
      </c>
      <c r="D18" s="111" t="s">
        <v>530</v>
      </c>
      <c r="E18" s="111" t="s">
        <v>11</v>
      </c>
      <c r="F18" s="111">
        <v>300</v>
      </c>
      <c r="G18" s="709">
        <v>300</v>
      </c>
      <c r="H18" s="124" t="s">
        <v>498</v>
      </c>
      <c r="I18" s="125"/>
      <c r="J18" s="516">
        <v>5</v>
      </c>
      <c r="K18" s="217">
        <v>22</v>
      </c>
      <c r="L18" s="219">
        <f t="shared" si="2"/>
        <v>1500</v>
      </c>
      <c r="M18" s="220">
        <f t="shared" si="3"/>
        <v>68.181818181818187</v>
      </c>
      <c r="N18" s="126"/>
      <c r="O18" s="357"/>
      <c r="P18" s="221">
        <v>0</v>
      </c>
      <c r="Q18" s="245">
        <f t="shared" si="4"/>
        <v>0</v>
      </c>
      <c r="R18" s="222">
        <f t="shared" si="5"/>
        <v>0</v>
      </c>
      <c r="S18" s="246" cm="1">
        <f t="array" ref="S18">_xlfn.IFS(E18="Air",R18,E18="Sea",M18,E18="Air+Sea",M18+R18)</f>
        <v>68.181818181818187</v>
      </c>
      <c r="T18" s="475"/>
    </row>
    <row r="19" spans="1:20" x14ac:dyDescent="0.25">
      <c r="A19" s="1088"/>
      <c r="B19" s="123" t="s">
        <v>78</v>
      </c>
      <c r="C19" s="111" t="s">
        <v>69</v>
      </c>
      <c r="D19" s="128" t="s">
        <v>79</v>
      </c>
      <c r="E19" s="111" t="s">
        <v>11</v>
      </c>
      <c r="F19" s="111"/>
      <c r="G19" s="709">
        <v>500</v>
      </c>
      <c r="H19" s="124"/>
      <c r="I19" s="125"/>
      <c r="J19" s="516">
        <v>5</v>
      </c>
      <c r="K19" s="217">
        <v>22</v>
      </c>
      <c r="L19" s="219">
        <f t="shared" si="2"/>
        <v>2500</v>
      </c>
      <c r="M19" s="220">
        <f t="shared" si="3"/>
        <v>113.63636363636364</v>
      </c>
      <c r="N19" s="126"/>
      <c r="O19" s="357"/>
      <c r="P19" s="221">
        <v>0</v>
      </c>
      <c r="Q19" s="245">
        <f t="shared" si="4"/>
        <v>0</v>
      </c>
      <c r="R19" s="222">
        <f t="shared" si="5"/>
        <v>0</v>
      </c>
      <c r="S19" s="246" cm="1">
        <f t="array" ref="S19">_xlfn.IFS(E19="Air",R19,E19="Sea",M19,E19="Air+Sea",M19+R19)</f>
        <v>113.63636363636364</v>
      </c>
      <c r="T19" s="475"/>
    </row>
    <row r="20" spans="1:20" x14ac:dyDescent="0.25">
      <c r="A20" s="1088"/>
      <c r="B20" s="123" t="s">
        <v>80</v>
      </c>
      <c r="C20" s="111" t="s">
        <v>81</v>
      </c>
      <c r="D20" s="128" t="s">
        <v>82</v>
      </c>
      <c r="E20" s="111" t="s">
        <v>11</v>
      </c>
      <c r="F20" s="111"/>
      <c r="G20" s="709">
        <v>250</v>
      </c>
      <c r="H20" s="124" t="s">
        <v>531</v>
      </c>
      <c r="I20" s="132"/>
      <c r="J20" s="516">
        <v>22</v>
      </c>
      <c r="K20" s="217">
        <v>22</v>
      </c>
      <c r="L20" s="219">
        <f t="shared" si="2"/>
        <v>5500</v>
      </c>
      <c r="M20" s="220">
        <f t="shared" si="3"/>
        <v>250</v>
      </c>
      <c r="N20" s="126"/>
      <c r="O20" s="357"/>
      <c r="P20" s="221">
        <v>0</v>
      </c>
      <c r="Q20" s="245">
        <f t="shared" si="4"/>
        <v>0</v>
      </c>
      <c r="R20" s="222">
        <f t="shared" si="5"/>
        <v>0</v>
      </c>
      <c r="S20" s="246" cm="1">
        <f t="array" ref="S20">_xlfn.IFS(E20="Air",R20,E20="Sea",M20,E20="Air+Sea",M20+R20)</f>
        <v>250</v>
      </c>
      <c r="T20" s="475"/>
    </row>
    <row r="21" spans="1:20" x14ac:dyDescent="0.25">
      <c r="A21" s="1088"/>
      <c r="B21" s="166" t="s">
        <v>83</v>
      </c>
      <c r="C21" s="159" t="s">
        <v>84</v>
      </c>
      <c r="D21" s="159" t="s">
        <v>86</v>
      </c>
      <c r="E21" s="159"/>
      <c r="F21" s="159"/>
      <c r="G21" s="710"/>
      <c r="H21" s="160"/>
      <c r="I21" s="133"/>
      <c r="J21" s="334"/>
      <c r="K21" s="370">
        <v>22</v>
      </c>
      <c r="L21" s="221">
        <f t="shared" si="2"/>
        <v>0</v>
      </c>
      <c r="M21" s="222">
        <f t="shared" si="3"/>
        <v>0</v>
      </c>
      <c r="N21" s="133"/>
      <c r="O21" s="357"/>
      <c r="P21" s="221">
        <v>0</v>
      </c>
      <c r="Q21" s="245">
        <f t="shared" si="4"/>
        <v>0</v>
      </c>
      <c r="R21" s="222">
        <f t="shared" si="5"/>
        <v>0</v>
      </c>
      <c r="S21" s="251" t="e" cm="1">
        <f t="array" ref="S21">_xlfn.IFS(E21="Air",R21,E21="Sea",M21,E21="Air+Sea",M21+R21)</f>
        <v>#N/A</v>
      </c>
      <c r="T21" s="475"/>
    </row>
    <row r="22" spans="1:20" x14ac:dyDescent="0.25">
      <c r="A22" s="1088"/>
      <c r="B22" s="166" t="s">
        <v>87</v>
      </c>
      <c r="C22" s="159" t="s">
        <v>74</v>
      </c>
      <c r="D22" s="159" t="s">
        <v>89</v>
      </c>
      <c r="E22" s="159"/>
      <c r="F22" s="159"/>
      <c r="G22" s="710"/>
      <c r="H22" s="512"/>
      <c r="I22" s="158"/>
      <c r="J22" s="334"/>
      <c r="K22" s="370">
        <v>22</v>
      </c>
      <c r="L22" s="221">
        <f t="shared" si="2"/>
        <v>0</v>
      </c>
      <c r="M22" s="222">
        <f t="shared" si="3"/>
        <v>0</v>
      </c>
      <c r="N22" s="158"/>
      <c r="O22" s="357"/>
      <c r="P22" s="221">
        <v>0</v>
      </c>
      <c r="Q22" s="245">
        <f t="shared" si="4"/>
        <v>0</v>
      </c>
      <c r="R22" s="222">
        <f t="shared" si="5"/>
        <v>0</v>
      </c>
      <c r="S22" s="251" t="e" cm="1">
        <f t="array" ref="S22">_xlfn.IFS(E22="Air",R22,E22="Sea",M22,E22="Air+Sea",M22+R22)</f>
        <v>#N/A</v>
      </c>
      <c r="T22" s="475"/>
    </row>
    <row r="23" spans="1:20" ht="15.75" thickBot="1" x14ac:dyDescent="0.3">
      <c r="A23" s="1089"/>
      <c r="B23" s="126" t="s">
        <v>90</v>
      </c>
      <c r="C23" s="159"/>
      <c r="D23" s="159"/>
      <c r="E23" s="159"/>
      <c r="F23" s="159"/>
      <c r="G23" s="710"/>
      <c r="H23" s="160"/>
      <c r="I23" s="126"/>
      <c r="J23" s="333"/>
      <c r="K23" s="370">
        <v>22</v>
      </c>
      <c r="L23" s="221">
        <f t="shared" si="2"/>
        <v>0</v>
      </c>
      <c r="M23" s="223">
        <f t="shared" si="3"/>
        <v>0</v>
      </c>
      <c r="N23" s="126"/>
      <c r="O23" s="349"/>
      <c r="P23" s="221">
        <v>0</v>
      </c>
      <c r="Q23" s="245">
        <f t="shared" si="4"/>
        <v>0</v>
      </c>
      <c r="R23" s="250">
        <f t="shared" si="5"/>
        <v>0</v>
      </c>
      <c r="S23" s="251" t="e" cm="1">
        <f t="array" ref="S23">_xlfn.IFS(E23="Air",R23,E23="Sea",M23,E23="Air+Sea",M23+R23)</f>
        <v>#N/A</v>
      </c>
      <c r="T23" s="475"/>
    </row>
    <row r="24" spans="1:20" x14ac:dyDescent="0.25">
      <c r="A24" s="1087" t="s">
        <v>91</v>
      </c>
      <c r="B24" s="142" t="s">
        <v>92</v>
      </c>
      <c r="C24" s="111" t="s">
        <v>69</v>
      </c>
      <c r="D24" s="128" t="s">
        <v>93</v>
      </c>
      <c r="E24" s="111" t="s">
        <v>11</v>
      </c>
      <c r="F24" s="111"/>
      <c r="G24" s="709">
        <v>440</v>
      </c>
      <c r="H24" s="124"/>
      <c r="I24" s="308"/>
      <c r="J24" s="516">
        <v>5</v>
      </c>
      <c r="K24" s="217">
        <v>22</v>
      </c>
      <c r="L24" s="219">
        <f t="shared" si="2"/>
        <v>2200</v>
      </c>
      <c r="M24" s="220">
        <f t="shared" si="3"/>
        <v>100</v>
      </c>
      <c r="N24" s="134"/>
      <c r="O24" s="357"/>
      <c r="P24" s="221">
        <v>0</v>
      </c>
      <c r="Q24" s="245">
        <f t="shared" si="4"/>
        <v>0</v>
      </c>
      <c r="R24" s="222">
        <f t="shared" si="5"/>
        <v>0</v>
      </c>
      <c r="S24" s="246" cm="1">
        <f t="array" ref="S24">_xlfn.IFS(E24="Air",R24,E24="Sea",M24,E24="Air+Sea",M24+R24)</f>
        <v>100</v>
      </c>
      <c r="T24" s="475"/>
    </row>
    <row r="25" spans="1:20" x14ac:dyDescent="0.25">
      <c r="A25" s="1088"/>
      <c r="B25" s="142" t="s">
        <v>94</v>
      </c>
      <c r="C25" s="113" t="s">
        <v>69</v>
      </c>
      <c r="D25" s="136" t="s">
        <v>357</v>
      </c>
      <c r="E25" s="111" t="s">
        <v>11</v>
      </c>
      <c r="F25" s="113"/>
      <c r="G25" s="717">
        <v>560</v>
      </c>
      <c r="H25" s="124"/>
      <c r="I25" s="309">
        <v>0.4</v>
      </c>
      <c r="J25" s="516">
        <v>5</v>
      </c>
      <c r="K25" s="217">
        <v>22</v>
      </c>
      <c r="L25" s="219">
        <f t="shared" si="2"/>
        <v>2800</v>
      </c>
      <c r="M25" s="220">
        <f t="shared" si="3"/>
        <v>50.909090909090907</v>
      </c>
      <c r="N25" s="137"/>
      <c r="O25" s="357"/>
      <c r="P25" s="221">
        <v>0</v>
      </c>
      <c r="Q25" s="245">
        <f t="shared" si="4"/>
        <v>0</v>
      </c>
      <c r="R25" s="222">
        <f t="shared" si="5"/>
        <v>0</v>
      </c>
      <c r="S25" s="246" cm="1">
        <f t="array" ref="S25">_xlfn.IFS(E25="Air",R25,E25="Sea",M25,E25="Air+Sea",M25+R25)</f>
        <v>50.909090909090907</v>
      </c>
      <c r="T25" s="475"/>
    </row>
    <row r="26" spans="1:20" x14ac:dyDescent="0.25">
      <c r="A26" s="1088"/>
      <c r="B26" s="126" t="s">
        <v>96</v>
      </c>
      <c r="C26" s="159" t="s">
        <v>97</v>
      </c>
      <c r="D26" s="159" t="s">
        <v>98</v>
      </c>
      <c r="E26" s="159"/>
      <c r="F26" s="159"/>
      <c r="G26" s="207"/>
      <c r="H26" s="160"/>
      <c r="I26" s="126"/>
      <c r="J26" s="334"/>
      <c r="K26" s="370">
        <v>22</v>
      </c>
      <c r="L26" s="221">
        <f t="shared" si="2"/>
        <v>0</v>
      </c>
      <c r="M26" s="223">
        <f t="shared" si="3"/>
        <v>0</v>
      </c>
      <c r="N26" s="126"/>
      <c r="O26" s="357"/>
      <c r="P26" s="221">
        <v>0</v>
      </c>
      <c r="Q26" s="245">
        <f t="shared" si="4"/>
        <v>0</v>
      </c>
      <c r="R26" s="250">
        <f t="shared" si="5"/>
        <v>0</v>
      </c>
      <c r="S26" s="251" t="e" cm="1">
        <f t="array" ref="S26">_xlfn.IFS(E26="Air",R26,E26="Sea",M26,E26="Air+Sea",M26+R26)</f>
        <v>#N/A</v>
      </c>
      <c r="T26" s="475"/>
    </row>
    <row r="27" spans="1:20" x14ac:dyDescent="0.25">
      <c r="A27" s="1088"/>
      <c r="B27" s="142" t="s">
        <v>99</v>
      </c>
      <c r="C27" s="113" t="s">
        <v>100</v>
      </c>
      <c r="D27" s="136" t="s">
        <v>364</v>
      </c>
      <c r="E27" s="113" t="s">
        <v>11</v>
      </c>
      <c r="F27" s="113"/>
      <c r="G27" s="208">
        <v>195</v>
      </c>
      <c r="H27" s="124"/>
      <c r="I27" s="135"/>
      <c r="J27" s="156">
        <v>22</v>
      </c>
      <c r="K27" s="217">
        <v>22</v>
      </c>
      <c r="L27" s="219">
        <f t="shared" si="2"/>
        <v>4290</v>
      </c>
      <c r="M27" s="220">
        <f t="shared" si="3"/>
        <v>195</v>
      </c>
      <c r="N27" s="138"/>
      <c r="O27" s="357"/>
      <c r="P27" s="221">
        <v>0</v>
      </c>
      <c r="Q27" s="245">
        <f t="shared" si="4"/>
        <v>0</v>
      </c>
      <c r="R27" s="222">
        <f t="shared" si="5"/>
        <v>0</v>
      </c>
      <c r="S27" s="246" cm="1">
        <f t="array" ref="S27">_xlfn.IFS(E27="Air",R27,E27="Sea",M27,E27="Air+Sea",M27+R27)</f>
        <v>195</v>
      </c>
      <c r="T27" s="475"/>
    </row>
    <row r="28" spans="1:20" x14ac:dyDescent="0.25">
      <c r="A28" s="1088"/>
      <c r="B28" s="142" t="s">
        <v>102</v>
      </c>
      <c r="C28" s="113" t="s">
        <v>103</v>
      </c>
      <c r="D28" s="136" t="s">
        <v>370</v>
      </c>
      <c r="E28" s="113" t="s">
        <v>11</v>
      </c>
      <c r="F28" s="113"/>
      <c r="G28" s="208">
        <v>70</v>
      </c>
      <c r="H28" s="124"/>
      <c r="I28" s="135"/>
      <c r="J28" s="156">
        <v>3</v>
      </c>
      <c r="K28" s="217">
        <v>22</v>
      </c>
      <c r="L28" s="219">
        <f t="shared" si="2"/>
        <v>210</v>
      </c>
      <c r="M28" s="220">
        <f t="shared" si="3"/>
        <v>9.545454545454545</v>
      </c>
      <c r="N28" s="138"/>
      <c r="O28" s="357"/>
      <c r="P28" s="221">
        <v>0</v>
      </c>
      <c r="Q28" s="245">
        <f t="shared" si="4"/>
        <v>0</v>
      </c>
      <c r="R28" s="222">
        <f t="shared" si="5"/>
        <v>0</v>
      </c>
      <c r="S28" s="246" cm="1">
        <f t="array" ref="S28">_xlfn.IFS(E28="Air",R28,E28="Sea",M28,E28="Air+Sea",M28+R28)</f>
        <v>9.545454545454545</v>
      </c>
      <c r="T28" s="475"/>
    </row>
    <row r="29" spans="1:20" x14ac:dyDescent="0.25">
      <c r="A29" s="1088"/>
      <c r="B29" s="1029" t="s">
        <v>105</v>
      </c>
      <c r="C29" s="113" t="s">
        <v>74</v>
      </c>
      <c r="D29" s="111" t="s">
        <v>532</v>
      </c>
      <c r="E29" s="113" t="s">
        <v>11</v>
      </c>
      <c r="F29" s="113">
        <v>20</v>
      </c>
      <c r="G29" s="208">
        <v>20</v>
      </c>
      <c r="H29" s="124"/>
      <c r="I29" s="143">
        <v>0.4</v>
      </c>
      <c r="J29" s="156"/>
      <c r="K29" s="217">
        <v>22</v>
      </c>
      <c r="L29" s="219">
        <f t="shared" si="2"/>
        <v>20</v>
      </c>
      <c r="M29" s="220">
        <f t="shared" si="3"/>
        <v>8</v>
      </c>
      <c r="N29" s="144"/>
      <c r="O29" s="357"/>
      <c r="P29" s="221">
        <v>0</v>
      </c>
      <c r="Q29" s="245">
        <f t="shared" si="4"/>
        <v>20</v>
      </c>
      <c r="R29" s="222">
        <f t="shared" si="5"/>
        <v>0</v>
      </c>
      <c r="S29" s="246" cm="1">
        <f t="array" ref="S29">_xlfn.IFS(E29="Air",R29,E29="Sea",M29,E29="Air+Sea",M29+R29)</f>
        <v>8</v>
      </c>
      <c r="T29" s="475"/>
    </row>
    <row r="30" spans="1:20" x14ac:dyDescent="0.25">
      <c r="A30" s="1088"/>
      <c r="B30" s="1090"/>
      <c r="C30" s="113" t="s">
        <v>74</v>
      </c>
      <c r="D30" s="128" t="s">
        <v>107</v>
      </c>
      <c r="E30" s="113" t="s">
        <v>11</v>
      </c>
      <c r="F30" s="113">
        <v>40</v>
      </c>
      <c r="G30" s="208">
        <v>40</v>
      </c>
      <c r="H30" s="513"/>
      <c r="I30" s="143">
        <v>0.4</v>
      </c>
      <c r="J30" s="156"/>
      <c r="K30" s="217">
        <v>22</v>
      </c>
      <c r="L30" s="219">
        <f t="shared" si="2"/>
        <v>40</v>
      </c>
      <c r="M30" s="220">
        <f t="shared" si="3"/>
        <v>16</v>
      </c>
      <c r="N30" s="144"/>
      <c r="O30" s="357"/>
      <c r="P30" s="221">
        <v>0</v>
      </c>
      <c r="Q30" s="245">
        <f t="shared" si="4"/>
        <v>40</v>
      </c>
      <c r="R30" s="222">
        <f t="shared" si="5"/>
        <v>0</v>
      </c>
      <c r="S30" s="246" cm="1">
        <f t="array" ref="S30">_xlfn.IFS(E30="Air",R30,E30="Sea",M30,E30="Air+Sea",M30+R30)</f>
        <v>16</v>
      </c>
      <c r="T30" s="475"/>
    </row>
    <row r="31" spans="1:20" x14ac:dyDescent="0.25">
      <c r="A31" s="1088"/>
      <c r="B31" s="112" t="s">
        <v>533</v>
      </c>
      <c r="C31" s="112" t="s">
        <v>123</v>
      </c>
      <c r="D31" s="112" t="s">
        <v>533</v>
      </c>
      <c r="E31" s="112" t="s">
        <v>11</v>
      </c>
      <c r="F31" s="114">
        <v>120</v>
      </c>
      <c r="G31" s="368">
        <v>75</v>
      </c>
      <c r="H31" s="140"/>
      <c r="I31" s="310"/>
      <c r="J31" s="332">
        <v>1</v>
      </c>
      <c r="K31" s="385">
        <v>22</v>
      </c>
      <c r="L31" s="372">
        <f t="shared" si="2"/>
        <v>75</v>
      </c>
      <c r="M31" s="248">
        <f t="shared" si="3"/>
        <v>3.4090909090909092</v>
      </c>
      <c r="N31" s="138"/>
      <c r="O31" s="357"/>
      <c r="P31" s="221">
        <v>0</v>
      </c>
      <c r="Q31" s="245">
        <f t="shared" si="4"/>
        <v>0</v>
      </c>
      <c r="R31" s="222">
        <f t="shared" si="5"/>
        <v>0</v>
      </c>
      <c r="S31" s="249" cm="1">
        <f t="array" ref="S31">_xlfn.IFS(E31="Air",R31,E31="Sea",M31,E31="Air+Sea",M31+R31)</f>
        <v>3.4090909090909092</v>
      </c>
      <c r="T31" s="475"/>
    </row>
    <row r="32" spans="1:20" x14ac:dyDescent="0.25">
      <c r="A32" s="1088"/>
      <c r="B32" s="142" t="s">
        <v>108</v>
      </c>
      <c r="C32" s="113" t="s">
        <v>74</v>
      </c>
      <c r="D32" s="136" t="s">
        <v>109</v>
      </c>
      <c r="E32" s="113" t="s">
        <v>11</v>
      </c>
      <c r="F32" s="113"/>
      <c r="G32" s="208">
        <v>175</v>
      </c>
      <c r="H32" s="124"/>
      <c r="I32" s="135"/>
      <c r="J32" s="156"/>
      <c r="K32" s="217">
        <v>22</v>
      </c>
      <c r="L32" s="219">
        <f t="shared" si="2"/>
        <v>175</v>
      </c>
      <c r="M32" s="220">
        <f t="shared" si="3"/>
        <v>175</v>
      </c>
      <c r="N32" s="138"/>
      <c r="O32" s="357"/>
      <c r="P32" s="221">
        <v>0</v>
      </c>
      <c r="Q32" s="245">
        <f t="shared" si="4"/>
        <v>175</v>
      </c>
      <c r="R32" s="222">
        <f t="shared" si="5"/>
        <v>0</v>
      </c>
      <c r="S32" s="246" cm="1">
        <f t="array" ref="S32">_xlfn.IFS(E32="Air",R32,E32="Sea",M32,E32="Air+Sea",M32+R32)</f>
        <v>175</v>
      </c>
      <c r="T32" s="475"/>
    </row>
    <row r="33" spans="1:20" x14ac:dyDescent="0.25">
      <c r="A33" s="1088"/>
      <c r="B33" s="126" t="s">
        <v>110</v>
      </c>
      <c r="C33" s="159" t="s">
        <v>111</v>
      </c>
      <c r="D33" s="159" t="s">
        <v>98</v>
      </c>
      <c r="E33" s="159"/>
      <c r="F33" s="159"/>
      <c r="G33" s="207"/>
      <c r="H33" s="160"/>
      <c r="I33" s="126"/>
      <c r="J33" s="334"/>
      <c r="K33" s="370">
        <v>22</v>
      </c>
      <c r="L33" s="221">
        <f t="shared" si="2"/>
        <v>0</v>
      </c>
      <c r="M33" s="223">
        <f t="shared" si="3"/>
        <v>0</v>
      </c>
      <c r="N33" s="126"/>
      <c r="O33" s="357"/>
      <c r="P33" s="221">
        <v>0</v>
      </c>
      <c r="Q33" s="245">
        <f t="shared" si="4"/>
        <v>0</v>
      </c>
      <c r="R33" s="250">
        <f t="shared" si="5"/>
        <v>0</v>
      </c>
      <c r="S33" s="251" t="e" cm="1">
        <f t="array" ref="S33">_xlfn.IFS(E33="Air",R33,E33="Sea",M33,E33="Air+Sea",M33+R33)</f>
        <v>#N/A</v>
      </c>
      <c r="T33" s="475"/>
    </row>
    <row r="34" spans="1:20" x14ac:dyDescent="0.25">
      <c r="A34" s="1088"/>
      <c r="B34" s="1029" t="s">
        <v>385</v>
      </c>
      <c r="C34" s="113" t="s">
        <v>100</v>
      </c>
      <c r="D34" s="113" t="s">
        <v>113</v>
      </c>
      <c r="E34" s="113" t="s">
        <v>11</v>
      </c>
      <c r="F34" s="113">
        <v>20</v>
      </c>
      <c r="G34" s="208">
        <v>30</v>
      </c>
      <c r="H34" s="124"/>
      <c r="I34" s="143"/>
      <c r="J34" s="156">
        <v>22</v>
      </c>
      <c r="K34" s="217">
        <v>22</v>
      </c>
      <c r="L34" s="219">
        <f t="shared" si="2"/>
        <v>660</v>
      </c>
      <c r="M34" s="220">
        <f t="shared" si="3"/>
        <v>30</v>
      </c>
      <c r="N34" s="144"/>
      <c r="O34" s="357"/>
      <c r="P34" s="221">
        <v>0</v>
      </c>
      <c r="Q34" s="245">
        <f t="shared" si="4"/>
        <v>0</v>
      </c>
      <c r="R34" s="222">
        <f t="shared" si="5"/>
        <v>0</v>
      </c>
      <c r="S34" s="246" cm="1">
        <f t="array" ref="S34">_xlfn.IFS(E34="Air",R34,E34="Sea",M34,E34="Air+Sea",M34+R34)</f>
        <v>30</v>
      </c>
      <c r="T34" s="475"/>
    </row>
    <row r="35" spans="1:20" x14ac:dyDescent="0.25">
      <c r="A35" s="1088"/>
      <c r="B35" s="1090"/>
      <c r="C35" s="113" t="s">
        <v>100</v>
      </c>
      <c r="D35" s="136" t="s">
        <v>114</v>
      </c>
      <c r="E35" s="113" t="s">
        <v>11</v>
      </c>
      <c r="F35" s="113">
        <v>100</v>
      </c>
      <c r="G35" s="208">
        <v>100</v>
      </c>
      <c r="H35" s="124"/>
      <c r="I35" s="143"/>
      <c r="J35" s="156">
        <v>22</v>
      </c>
      <c r="K35" s="217">
        <v>22</v>
      </c>
      <c r="L35" s="219">
        <f t="shared" si="2"/>
        <v>2200</v>
      </c>
      <c r="M35" s="220">
        <f t="shared" si="3"/>
        <v>100</v>
      </c>
      <c r="N35" s="144"/>
      <c r="O35" s="357"/>
      <c r="P35" s="221">
        <v>0</v>
      </c>
      <c r="Q35" s="245">
        <f t="shared" si="4"/>
        <v>0</v>
      </c>
      <c r="R35" s="222">
        <f t="shared" si="5"/>
        <v>0</v>
      </c>
      <c r="S35" s="246" cm="1">
        <f t="array" ref="S35">_xlfn.IFS(E35="Air",R35,E35="Sea",M35,E35="Air+Sea",M35+R35)</f>
        <v>100</v>
      </c>
      <c r="T35" s="475"/>
    </row>
    <row r="36" spans="1:20" x14ac:dyDescent="0.25">
      <c r="A36" s="1088"/>
      <c r="B36" s="1081" t="s">
        <v>115</v>
      </c>
      <c r="C36" s="188" t="s">
        <v>116</v>
      </c>
      <c r="D36" s="159" t="s">
        <v>113</v>
      </c>
      <c r="E36" s="188"/>
      <c r="F36" s="159">
        <v>30</v>
      </c>
      <c r="G36" s="207">
        <v>30</v>
      </c>
      <c r="H36" s="160"/>
      <c r="I36" s="144"/>
      <c r="J36" s="334"/>
      <c r="K36" s="370">
        <v>22</v>
      </c>
      <c r="L36" s="221">
        <f t="shared" si="2"/>
        <v>0</v>
      </c>
      <c r="M36" s="222">
        <f t="shared" si="3"/>
        <v>0</v>
      </c>
      <c r="N36" s="144"/>
      <c r="O36" s="357"/>
      <c r="P36" s="221">
        <v>0</v>
      </c>
      <c r="Q36" s="245">
        <f t="shared" si="4"/>
        <v>0</v>
      </c>
      <c r="R36" s="222">
        <f t="shared" si="5"/>
        <v>0</v>
      </c>
      <c r="S36" s="251" t="e" cm="1">
        <f t="array" ref="S36">_xlfn.IFS(E36="Air",R36,E36="Sea",M36,E36="Air+Sea",M36+R36)</f>
        <v>#N/A</v>
      </c>
      <c r="T36" s="475"/>
    </row>
    <row r="37" spans="1:20" x14ac:dyDescent="0.25">
      <c r="A37" s="1088"/>
      <c r="B37" s="1091"/>
      <c r="C37" s="188" t="s">
        <v>388</v>
      </c>
      <c r="D37" s="159" t="s">
        <v>117</v>
      </c>
      <c r="E37" s="188"/>
      <c r="F37" s="159"/>
      <c r="G37" s="207">
        <v>340</v>
      </c>
      <c r="H37" s="160"/>
      <c r="I37" s="144"/>
      <c r="J37" s="334"/>
      <c r="K37" s="370">
        <v>22</v>
      </c>
      <c r="L37" s="221">
        <f t="shared" si="2"/>
        <v>0</v>
      </c>
      <c r="M37" s="222">
        <f t="shared" si="3"/>
        <v>0</v>
      </c>
      <c r="N37" s="144"/>
      <c r="O37" s="357"/>
      <c r="P37" s="221">
        <v>0</v>
      </c>
      <c r="Q37" s="245">
        <f t="shared" si="4"/>
        <v>0</v>
      </c>
      <c r="R37" s="222">
        <f t="shared" si="5"/>
        <v>0</v>
      </c>
      <c r="S37" s="251" t="e" cm="1">
        <f t="array" ref="S37">_xlfn.IFS(E37="Air",R37,E37="Sea",M37,E37="Air+Sea",M37+R37)</f>
        <v>#N/A</v>
      </c>
      <c r="T37" s="475"/>
    </row>
    <row r="38" spans="1:20" x14ac:dyDescent="0.25">
      <c r="A38" s="1088"/>
      <c r="B38" s="126" t="s">
        <v>90</v>
      </c>
      <c r="C38" s="159"/>
      <c r="D38" s="159"/>
      <c r="E38" s="159"/>
      <c r="F38" s="159"/>
      <c r="G38" s="207"/>
      <c r="H38" s="160"/>
      <c r="I38" s="126"/>
      <c r="J38" s="334"/>
      <c r="K38" s="370">
        <v>22</v>
      </c>
      <c r="L38" s="221">
        <f t="shared" si="2"/>
        <v>0</v>
      </c>
      <c r="M38" s="223">
        <f t="shared" si="3"/>
        <v>0</v>
      </c>
      <c r="N38" s="126"/>
      <c r="O38" s="357"/>
      <c r="P38" s="221">
        <v>0</v>
      </c>
      <c r="Q38" s="245">
        <f t="shared" si="4"/>
        <v>0</v>
      </c>
      <c r="R38" s="250">
        <f t="shared" si="5"/>
        <v>0</v>
      </c>
      <c r="S38" s="251" t="e" cm="1">
        <f t="array" ref="S38">_xlfn.IFS(E38="Air",R38,E38="Sea",M38,E38="Air+Sea",M38+R38)</f>
        <v>#N/A</v>
      </c>
      <c r="T38" s="475"/>
    </row>
    <row r="39" spans="1:20" x14ac:dyDescent="0.25">
      <c r="A39" s="1088"/>
      <c r="B39" s="1029" t="s">
        <v>118</v>
      </c>
      <c r="C39" s="113" t="s">
        <v>103</v>
      </c>
      <c r="D39" s="113" t="s">
        <v>119</v>
      </c>
      <c r="E39" s="113" t="s">
        <v>11</v>
      </c>
      <c r="F39" s="113">
        <v>25</v>
      </c>
      <c r="G39" s="208">
        <v>25</v>
      </c>
      <c r="H39" s="124"/>
      <c r="I39" s="143"/>
      <c r="J39" s="156">
        <v>4.5</v>
      </c>
      <c r="K39" s="217">
        <v>22</v>
      </c>
      <c r="L39" s="219">
        <f t="shared" si="2"/>
        <v>112.5</v>
      </c>
      <c r="M39" s="220">
        <f t="shared" si="3"/>
        <v>5.1136363636363633</v>
      </c>
      <c r="N39" s="144"/>
      <c r="O39" s="357"/>
      <c r="P39" s="221">
        <v>0</v>
      </c>
      <c r="Q39" s="245">
        <f t="shared" si="4"/>
        <v>0</v>
      </c>
      <c r="R39" s="222">
        <f t="shared" si="5"/>
        <v>0</v>
      </c>
      <c r="S39" s="246" cm="1">
        <f t="array" ref="S39">_xlfn.IFS(E39="Air",R39,E39="Sea",M39,E39="Air+Sea",M39+R39)</f>
        <v>5.1136363636363633</v>
      </c>
      <c r="T39" s="475"/>
    </row>
    <row r="40" spans="1:20" ht="15.75" thickBot="1" x14ac:dyDescent="0.3">
      <c r="A40" s="1089"/>
      <c r="B40" s="1090"/>
      <c r="C40" s="113" t="s">
        <v>103</v>
      </c>
      <c r="D40" s="136" t="s">
        <v>534</v>
      </c>
      <c r="E40" s="113" t="s">
        <v>11</v>
      </c>
      <c r="F40" s="113"/>
      <c r="G40" s="208">
        <v>375</v>
      </c>
      <c r="H40" s="124"/>
      <c r="I40" s="143"/>
      <c r="J40" s="156">
        <v>4.5</v>
      </c>
      <c r="K40" s="217">
        <v>22</v>
      </c>
      <c r="L40" s="219">
        <f t="shared" si="2"/>
        <v>1687.5</v>
      </c>
      <c r="M40" s="220">
        <f t="shared" si="3"/>
        <v>76.704545454545453</v>
      </c>
      <c r="N40" s="144"/>
      <c r="O40" s="357"/>
      <c r="P40" s="221">
        <v>0</v>
      </c>
      <c r="Q40" s="245">
        <f t="shared" si="4"/>
        <v>0</v>
      </c>
      <c r="R40" s="222">
        <f t="shared" si="5"/>
        <v>0</v>
      </c>
      <c r="S40" s="246" cm="1">
        <f t="array" ref="S40">_xlfn.IFS(E40="Air",R40,E40="Sea",M40,E40="Air+Sea",M40+R40)</f>
        <v>76.704545454545453</v>
      </c>
      <c r="T40" s="475"/>
    </row>
    <row r="41" spans="1:20" x14ac:dyDescent="0.25">
      <c r="A41" s="1087" t="s">
        <v>121</v>
      </c>
      <c r="B41" s="166" t="s">
        <v>122</v>
      </c>
      <c r="C41" s="159" t="s">
        <v>123</v>
      </c>
      <c r="D41" s="159" t="s">
        <v>122</v>
      </c>
      <c r="E41" s="188" t="s">
        <v>11</v>
      </c>
      <c r="F41" s="159"/>
      <c r="G41" s="207">
        <v>120</v>
      </c>
      <c r="H41" s="160"/>
      <c r="I41" s="126"/>
      <c r="J41" s="334"/>
      <c r="K41" s="370">
        <v>22</v>
      </c>
      <c r="L41" s="221">
        <f t="shared" si="2"/>
        <v>0</v>
      </c>
      <c r="M41" s="222">
        <f t="shared" si="3"/>
        <v>0</v>
      </c>
      <c r="N41" s="126"/>
      <c r="O41" s="357"/>
      <c r="P41" s="221">
        <v>0</v>
      </c>
      <c r="Q41" s="245">
        <f t="shared" si="4"/>
        <v>0</v>
      </c>
      <c r="R41" s="222">
        <f t="shared" si="5"/>
        <v>0</v>
      </c>
      <c r="S41" s="251" cm="1">
        <f t="array" ref="S41">_xlfn.IFS(E41="Air",R41,E41="Sea",M41,E41="Air+Sea",M41+R41)</f>
        <v>0</v>
      </c>
      <c r="T41" s="475"/>
    </row>
    <row r="42" spans="1:20" x14ac:dyDescent="0.25">
      <c r="A42" s="1088"/>
      <c r="B42" s="1029" t="s">
        <v>124</v>
      </c>
      <c r="C42" s="113" t="s">
        <v>103</v>
      </c>
      <c r="D42" s="136" t="s">
        <v>125</v>
      </c>
      <c r="E42" s="113" t="s">
        <v>11</v>
      </c>
      <c r="F42" s="113"/>
      <c r="G42" s="208">
        <v>120</v>
      </c>
      <c r="H42" s="124"/>
      <c r="I42" s="135"/>
      <c r="J42" s="156">
        <v>3</v>
      </c>
      <c r="K42" s="217">
        <v>22</v>
      </c>
      <c r="L42" s="219">
        <f t="shared" si="2"/>
        <v>360</v>
      </c>
      <c r="M42" s="220">
        <f t="shared" si="3"/>
        <v>16.363636363636363</v>
      </c>
      <c r="N42" s="138"/>
      <c r="O42" s="357"/>
      <c r="P42" s="221">
        <v>0</v>
      </c>
      <c r="Q42" s="245">
        <f t="shared" si="4"/>
        <v>0</v>
      </c>
      <c r="R42" s="222">
        <f t="shared" si="5"/>
        <v>0</v>
      </c>
      <c r="S42" s="246" cm="1">
        <f t="array" ref="S42">_xlfn.IFS(E42="Air",R42,E42="Sea",M42,E42="Air+Sea",M42+R42)</f>
        <v>16.363636363636363</v>
      </c>
      <c r="T42" s="475"/>
    </row>
    <row r="43" spans="1:20" ht="30" x14ac:dyDescent="0.25">
      <c r="A43" s="1088"/>
      <c r="B43" s="1030"/>
      <c r="C43" s="114" t="s">
        <v>103</v>
      </c>
      <c r="D43" s="114" t="s">
        <v>535</v>
      </c>
      <c r="E43" s="114" t="s">
        <v>11</v>
      </c>
      <c r="F43" s="114"/>
      <c r="G43" s="368">
        <f>2*60</f>
        <v>120</v>
      </c>
      <c r="H43" s="140"/>
      <c r="I43" s="141"/>
      <c r="J43" s="332">
        <v>3</v>
      </c>
      <c r="K43" s="385">
        <v>22</v>
      </c>
      <c r="L43" s="372">
        <f t="shared" si="2"/>
        <v>360</v>
      </c>
      <c r="M43" s="248">
        <f t="shared" si="3"/>
        <v>16.363636363636363</v>
      </c>
      <c r="N43" s="138"/>
      <c r="O43" s="357"/>
      <c r="P43" s="221">
        <v>0</v>
      </c>
      <c r="Q43" s="245">
        <f t="shared" si="4"/>
        <v>0</v>
      </c>
      <c r="R43" s="222">
        <f t="shared" si="5"/>
        <v>0</v>
      </c>
      <c r="S43" s="249" cm="1">
        <f t="array" ref="S43">_xlfn.IFS(E43="Air",R43,E43="Sea",M43,E43="Air+Sea",M43+R43)</f>
        <v>16.363636363636363</v>
      </c>
      <c r="T43" s="475"/>
    </row>
    <row r="44" spans="1:20" x14ac:dyDescent="0.25">
      <c r="A44" s="1088"/>
      <c r="B44" s="166" t="s">
        <v>126</v>
      </c>
      <c r="C44" s="159" t="s">
        <v>103</v>
      </c>
      <c r="D44" s="159" t="s">
        <v>126</v>
      </c>
      <c r="E44" s="188"/>
      <c r="F44" s="159"/>
      <c r="G44" s="207"/>
      <c r="H44" s="160"/>
      <c r="I44" s="126"/>
      <c r="J44" s="334"/>
      <c r="K44" s="370">
        <v>22</v>
      </c>
      <c r="L44" s="221">
        <f t="shared" si="2"/>
        <v>0</v>
      </c>
      <c r="M44" s="222">
        <f t="shared" si="3"/>
        <v>0</v>
      </c>
      <c r="N44" s="126"/>
      <c r="O44" s="357"/>
      <c r="P44" s="221">
        <v>0</v>
      </c>
      <c r="Q44" s="245">
        <f t="shared" si="4"/>
        <v>0</v>
      </c>
      <c r="R44" s="222">
        <f t="shared" si="5"/>
        <v>0</v>
      </c>
      <c r="S44" s="251" t="e" cm="1">
        <f t="array" ref="S44">_xlfn.IFS(E44="Air",R44,E44="Sea",M44,E44="Air+Sea",M44+R44)</f>
        <v>#N/A</v>
      </c>
      <c r="T44" s="475"/>
    </row>
    <row r="45" spans="1:20" x14ac:dyDescent="0.25">
      <c r="A45" s="1088"/>
      <c r="B45" s="166" t="s">
        <v>127</v>
      </c>
      <c r="C45" s="159" t="s">
        <v>128</v>
      </c>
      <c r="D45" s="159" t="s">
        <v>127</v>
      </c>
      <c r="E45" s="188"/>
      <c r="F45" s="159"/>
      <c r="G45" s="207"/>
      <c r="H45" s="160"/>
      <c r="I45" s="126"/>
      <c r="J45" s="334"/>
      <c r="K45" s="370">
        <v>22</v>
      </c>
      <c r="L45" s="221">
        <f t="shared" si="2"/>
        <v>0</v>
      </c>
      <c r="M45" s="222">
        <f t="shared" si="3"/>
        <v>0</v>
      </c>
      <c r="N45" s="126"/>
      <c r="O45" s="357"/>
      <c r="P45" s="221">
        <v>0</v>
      </c>
      <c r="Q45" s="245">
        <f t="shared" si="4"/>
        <v>0</v>
      </c>
      <c r="R45" s="222">
        <f t="shared" si="5"/>
        <v>0</v>
      </c>
      <c r="S45" s="251" t="e" cm="1">
        <f t="array" ref="S45">_xlfn.IFS(E45="Air",R45,E45="Sea",M45,E45="Air+Sea",M45+R45)</f>
        <v>#N/A</v>
      </c>
      <c r="T45" s="475"/>
    </row>
    <row r="46" spans="1:20" x14ac:dyDescent="0.25">
      <c r="A46" s="1088"/>
      <c r="B46" s="189" t="s">
        <v>129</v>
      </c>
      <c r="C46" s="188" t="s">
        <v>103</v>
      </c>
      <c r="D46" s="188" t="s">
        <v>129</v>
      </c>
      <c r="E46" s="188"/>
      <c r="F46" s="188"/>
      <c r="G46" s="386">
        <v>55</v>
      </c>
      <c r="H46" s="160"/>
      <c r="I46" s="138"/>
      <c r="J46" s="334">
        <v>0</v>
      </c>
      <c r="K46" s="370">
        <v>22</v>
      </c>
      <c r="L46" s="221">
        <f t="shared" si="2"/>
        <v>0</v>
      </c>
      <c r="M46" s="222">
        <f t="shared" si="3"/>
        <v>0</v>
      </c>
      <c r="N46" s="138"/>
      <c r="O46" s="357"/>
      <c r="P46" s="221">
        <v>0</v>
      </c>
      <c r="Q46" s="245">
        <f t="shared" si="4"/>
        <v>0</v>
      </c>
      <c r="R46" s="222">
        <f t="shared" si="5"/>
        <v>0</v>
      </c>
      <c r="S46" s="251" t="e" cm="1">
        <f t="array" ref="S46">_xlfn.IFS(E46="Air",R46,E46="Sea",M46,E46="Air+Sea",M46+R46)</f>
        <v>#N/A</v>
      </c>
      <c r="T46" s="475"/>
    </row>
    <row r="47" spans="1:20" x14ac:dyDescent="0.25">
      <c r="A47" s="1088"/>
      <c r="B47" s="189" t="s">
        <v>130</v>
      </c>
      <c r="C47" s="188" t="s">
        <v>103</v>
      </c>
      <c r="D47" s="188" t="s">
        <v>130</v>
      </c>
      <c r="E47" s="188"/>
      <c r="F47" s="188"/>
      <c r="G47" s="386"/>
      <c r="H47" s="160"/>
      <c r="I47" s="144"/>
      <c r="J47" s="334"/>
      <c r="K47" s="370">
        <v>22</v>
      </c>
      <c r="L47" s="221">
        <f t="shared" si="2"/>
        <v>0</v>
      </c>
      <c r="M47" s="222">
        <f t="shared" si="3"/>
        <v>0</v>
      </c>
      <c r="N47" s="144"/>
      <c r="O47" s="357"/>
      <c r="P47" s="221">
        <v>0</v>
      </c>
      <c r="Q47" s="245">
        <f t="shared" si="4"/>
        <v>0</v>
      </c>
      <c r="R47" s="222">
        <f t="shared" si="5"/>
        <v>0</v>
      </c>
      <c r="S47" s="251" t="e" cm="1">
        <f t="array" ref="S47">_xlfn.IFS(E47="Air",R47,E47="Sea",M47,E47="Air+Sea",M47+R47)</f>
        <v>#N/A</v>
      </c>
      <c r="T47" s="475"/>
    </row>
    <row r="48" spans="1:20" ht="30" x14ac:dyDescent="0.25">
      <c r="A48" s="1088"/>
      <c r="B48" s="189" t="s">
        <v>132</v>
      </c>
      <c r="C48" s="188" t="s">
        <v>103</v>
      </c>
      <c r="D48" s="188" t="s">
        <v>133</v>
      </c>
      <c r="E48" s="188"/>
      <c r="F48" s="188"/>
      <c r="G48" s="386">
        <v>115</v>
      </c>
      <c r="H48" s="160"/>
      <c r="I48" s="138"/>
      <c r="J48" s="334">
        <v>0</v>
      </c>
      <c r="K48" s="370">
        <v>22</v>
      </c>
      <c r="L48" s="221">
        <f t="shared" si="2"/>
        <v>0</v>
      </c>
      <c r="M48" s="222">
        <f t="shared" si="3"/>
        <v>0</v>
      </c>
      <c r="N48" s="138"/>
      <c r="O48" s="357"/>
      <c r="P48" s="221">
        <v>0</v>
      </c>
      <c r="Q48" s="245">
        <f t="shared" si="4"/>
        <v>0</v>
      </c>
      <c r="R48" s="222">
        <f t="shared" si="5"/>
        <v>0</v>
      </c>
      <c r="S48" s="251" t="e" cm="1">
        <f t="array" ref="S48">_xlfn.IFS(E48="Air",R48,E48="Sea",M48,E48="Air+Sea",M48+R48)</f>
        <v>#N/A</v>
      </c>
      <c r="T48" s="475"/>
    </row>
    <row r="49" spans="1:20" x14ac:dyDescent="0.25">
      <c r="A49" s="1088"/>
      <c r="B49" s="126" t="s">
        <v>134</v>
      </c>
      <c r="C49" s="159" t="s">
        <v>135</v>
      </c>
      <c r="D49" s="159" t="s">
        <v>98</v>
      </c>
      <c r="E49" s="159"/>
      <c r="F49" s="159"/>
      <c r="G49" s="207"/>
      <c r="H49" s="160"/>
      <c r="I49" s="126"/>
      <c r="J49" s="334"/>
      <c r="K49" s="370">
        <v>22</v>
      </c>
      <c r="L49" s="221">
        <f t="shared" si="2"/>
        <v>0</v>
      </c>
      <c r="M49" s="223">
        <f t="shared" si="3"/>
        <v>0</v>
      </c>
      <c r="N49" s="126"/>
      <c r="O49" s="357"/>
      <c r="P49" s="221">
        <v>0</v>
      </c>
      <c r="Q49" s="245">
        <f t="shared" si="4"/>
        <v>0</v>
      </c>
      <c r="R49" s="250">
        <f t="shared" si="5"/>
        <v>0</v>
      </c>
      <c r="S49" s="251" t="e" cm="1">
        <f t="array" ref="S49">_xlfn.IFS(E49="Air",R49,E49="Sea",M49,E49="Air+Sea",M49+R49)</f>
        <v>#N/A</v>
      </c>
      <c r="T49" s="475"/>
    </row>
    <row r="50" spans="1:20" x14ac:dyDescent="0.25">
      <c r="A50" s="1088"/>
      <c r="B50" s="126" t="s">
        <v>136</v>
      </c>
      <c r="C50" s="159" t="s">
        <v>103</v>
      </c>
      <c r="D50" s="159" t="s">
        <v>536</v>
      </c>
      <c r="E50" s="159"/>
      <c r="F50" s="159"/>
      <c r="G50" s="386">
        <v>55</v>
      </c>
      <c r="H50" s="160"/>
      <c r="I50" s="126"/>
      <c r="J50" s="334">
        <v>0</v>
      </c>
      <c r="K50" s="370">
        <v>22</v>
      </c>
      <c r="L50" s="221">
        <f t="shared" si="2"/>
        <v>0</v>
      </c>
      <c r="M50" s="223">
        <f t="shared" si="3"/>
        <v>0</v>
      </c>
      <c r="N50" s="126"/>
      <c r="O50" s="357"/>
      <c r="P50" s="221">
        <v>0</v>
      </c>
      <c r="Q50" s="245">
        <f t="shared" si="4"/>
        <v>0</v>
      </c>
      <c r="R50" s="250">
        <f t="shared" si="5"/>
        <v>0</v>
      </c>
      <c r="S50" s="251" t="e" cm="1">
        <f t="array" ref="S50">_xlfn.IFS(E50="Air",R50,E50="Sea",M50,E50="Air+Sea",M50+R50)</f>
        <v>#N/A</v>
      </c>
      <c r="T50" s="475"/>
    </row>
    <row r="51" spans="1:20" x14ac:dyDescent="0.25">
      <c r="A51" s="1088"/>
      <c r="B51" s="126" t="s">
        <v>137</v>
      </c>
      <c r="C51" s="159" t="s">
        <v>74</v>
      </c>
      <c r="D51" s="159" t="s">
        <v>98</v>
      </c>
      <c r="E51" s="159"/>
      <c r="F51" s="159"/>
      <c r="G51" s="207"/>
      <c r="H51" s="160"/>
      <c r="I51" s="126"/>
      <c r="J51" s="334"/>
      <c r="K51" s="370">
        <v>22</v>
      </c>
      <c r="L51" s="221">
        <f t="shared" si="2"/>
        <v>0</v>
      </c>
      <c r="M51" s="223">
        <f t="shared" si="3"/>
        <v>0</v>
      </c>
      <c r="N51" s="126"/>
      <c r="O51" s="357"/>
      <c r="P51" s="221">
        <v>0</v>
      </c>
      <c r="Q51" s="245">
        <f t="shared" si="4"/>
        <v>0</v>
      </c>
      <c r="R51" s="250">
        <f t="shared" si="5"/>
        <v>0</v>
      </c>
      <c r="S51" s="251" t="e" cm="1">
        <f t="array" ref="S51">_xlfn.IFS(E51="Air",R51,E51="Sea",M51,E51="Air+Sea",M51+R51)</f>
        <v>#N/A</v>
      </c>
      <c r="T51" s="475"/>
    </row>
    <row r="52" spans="1:20" x14ac:dyDescent="0.25">
      <c r="A52" s="1088"/>
      <c r="B52" s="189" t="s">
        <v>138</v>
      </c>
      <c r="C52" s="188" t="s">
        <v>139</v>
      </c>
      <c r="D52" s="188" t="s">
        <v>138</v>
      </c>
      <c r="E52" s="188"/>
      <c r="F52" s="188"/>
      <c r="G52" s="386">
        <v>60</v>
      </c>
      <c r="H52" s="160"/>
      <c r="I52" s="138"/>
      <c r="J52" s="334">
        <v>0</v>
      </c>
      <c r="K52" s="370">
        <v>22</v>
      </c>
      <c r="L52" s="221">
        <f t="shared" si="2"/>
        <v>0</v>
      </c>
      <c r="M52" s="222">
        <f t="shared" si="3"/>
        <v>0</v>
      </c>
      <c r="N52" s="138"/>
      <c r="O52" s="357"/>
      <c r="P52" s="221">
        <v>0</v>
      </c>
      <c r="Q52" s="245">
        <f t="shared" si="4"/>
        <v>0</v>
      </c>
      <c r="R52" s="222">
        <f t="shared" si="5"/>
        <v>0</v>
      </c>
      <c r="S52" s="251" t="e" cm="1">
        <f t="array" ref="S52">_xlfn.IFS(E52="Air",R52,E52="Sea",M52,E52="Air+Sea",M52+R52)</f>
        <v>#N/A</v>
      </c>
      <c r="T52" s="475"/>
    </row>
    <row r="53" spans="1:20" x14ac:dyDescent="0.25">
      <c r="A53" s="1088"/>
      <c r="B53" s="189" t="s">
        <v>141</v>
      </c>
      <c r="C53" s="188" t="s">
        <v>142</v>
      </c>
      <c r="D53" s="159" t="s">
        <v>141</v>
      </c>
      <c r="E53" s="159"/>
      <c r="F53" s="159"/>
      <c r="G53" s="207"/>
      <c r="H53" s="160"/>
      <c r="I53" s="144"/>
      <c r="J53" s="334"/>
      <c r="K53" s="370">
        <v>22</v>
      </c>
      <c r="L53" s="221">
        <f t="shared" si="2"/>
        <v>0</v>
      </c>
      <c r="M53" s="222">
        <f t="shared" si="3"/>
        <v>0</v>
      </c>
      <c r="N53" s="144"/>
      <c r="O53" s="357"/>
      <c r="P53" s="221">
        <v>0</v>
      </c>
      <c r="Q53" s="245">
        <f t="shared" si="4"/>
        <v>0</v>
      </c>
      <c r="R53" s="222">
        <f t="shared" si="5"/>
        <v>0</v>
      </c>
      <c r="S53" s="251" t="e" cm="1">
        <f t="array" ref="S53">_xlfn.IFS(E53="Air",R53,E53="Sea",M53,E53="Air+Sea",M53+R53)</f>
        <v>#N/A</v>
      </c>
      <c r="T53" s="475"/>
    </row>
    <row r="54" spans="1:20" x14ac:dyDescent="0.25">
      <c r="A54" s="1088"/>
      <c r="B54" s="126" t="s">
        <v>144</v>
      </c>
      <c r="C54" s="159" t="s">
        <v>145</v>
      </c>
      <c r="D54" s="159"/>
      <c r="E54" s="159"/>
      <c r="F54" s="159"/>
      <c r="G54" s="207"/>
      <c r="H54" s="160"/>
      <c r="I54" s="126"/>
      <c r="J54" s="334"/>
      <c r="K54" s="370">
        <v>22</v>
      </c>
      <c r="L54" s="221">
        <f t="shared" si="2"/>
        <v>0</v>
      </c>
      <c r="M54" s="223">
        <f t="shared" si="3"/>
        <v>0</v>
      </c>
      <c r="N54" s="126"/>
      <c r="O54" s="357"/>
      <c r="P54" s="221">
        <v>0</v>
      </c>
      <c r="Q54" s="245">
        <f t="shared" si="4"/>
        <v>0</v>
      </c>
      <c r="R54" s="250">
        <f t="shared" si="5"/>
        <v>0</v>
      </c>
      <c r="S54" s="251" t="e" cm="1">
        <f t="array" ref="S54">_xlfn.IFS(E54="Air",R54,E54="Sea",M54,E54="Air+Sea",M54+R54)</f>
        <v>#N/A</v>
      </c>
      <c r="T54" s="475"/>
    </row>
    <row r="55" spans="1:20" x14ac:dyDescent="0.25">
      <c r="A55" s="1088"/>
      <c r="B55" s="142" t="s">
        <v>146</v>
      </c>
      <c r="C55" s="113" t="s">
        <v>145</v>
      </c>
      <c r="D55" s="136" t="s">
        <v>146</v>
      </c>
      <c r="E55" s="113" t="s">
        <v>11</v>
      </c>
      <c r="F55" s="113"/>
      <c r="G55" s="208">
        <v>550</v>
      </c>
      <c r="H55" s="124"/>
      <c r="I55" s="125"/>
      <c r="J55" s="156">
        <v>10</v>
      </c>
      <c r="K55" s="217">
        <v>22</v>
      </c>
      <c r="L55" s="219">
        <f t="shared" si="2"/>
        <v>5500</v>
      </c>
      <c r="M55" s="220">
        <f t="shared" si="3"/>
        <v>250</v>
      </c>
      <c r="N55" s="126"/>
      <c r="O55" s="357"/>
      <c r="P55" s="221">
        <v>0</v>
      </c>
      <c r="Q55" s="245">
        <f t="shared" si="4"/>
        <v>0</v>
      </c>
      <c r="R55" s="222">
        <f t="shared" si="5"/>
        <v>0</v>
      </c>
      <c r="S55" s="246" cm="1">
        <f t="array" ref="S55">_xlfn.IFS(E55="Air",R55,E55="Sea",M55,E55="Air+Sea",M55+R55)</f>
        <v>250</v>
      </c>
      <c r="T55" s="475"/>
    </row>
    <row r="56" spans="1:20" x14ac:dyDescent="0.25">
      <c r="A56" s="1088"/>
      <c r="B56" s="126" t="s">
        <v>147</v>
      </c>
      <c r="C56" s="159" t="s">
        <v>74</v>
      </c>
      <c r="D56" s="159" t="s">
        <v>98</v>
      </c>
      <c r="E56" s="159"/>
      <c r="F56" s="159"/>
      <c r="G56" s="207"/>
      <c r="H56" s="160"/>
      <c r="I56" s="126"/>
      <c r="J56" s="334"/>
      <c r="K56" s="370">
        <v>22</v>
      </c>
      <c r="L56" s="221">
        <f t="shared" si="2"/>
        <v>0</v>
      </c>
      <c r="M56" s="223">
        <f t="shared" si="3"/>
        <v>0</v>
      </c>
      <c r="N56" s="126"/>
      <c r="O56" s="357"/>
      <c r="P56" s="221">
        <v>0</v>
      </c>
      <c r="Q56" s="245">
        <f t="shared" si="4"/>
        <v>0</v>
      </c>
      <c r="R56" s="250">
        <f t="shared" si="5"/>
        <v>0</v>
      </c>
      <c r="S56" s="251" t="e" cm="1">
        <f t="array" ref="S56">_xlfn.IFS(E56="Air",R56,E56="Sea",M56,E56="Air+Sea",M56+R56)</f>
        <v>#N/A</v>
      </c>
      <c r="T56" s="475"/>
    </row>
    <row r="57" spans="1:20" ht="15.75" thickBot="1" x14ac:dyDescent="0.3">
      <c r="A57" s="1089"/>
      <c r="B57" s="126" t="s">
        <v>90</v>
      </c>
      <c r="C57" s="159"/>
      <c r="D57" s="159" t="s">
        <v>98</v>
      </c>
      <c r="E57" s="159"/>
      <c r="F57" s="159"/>
      <c r="G57" s="207"/>
      <c r="H57" s="160"/>
      <c r="I57" s="126"/>
      <c r="J57" s="334"/>
      <c r="K57" s="370">
        <v>22</v>
      </c>
      <c r="L57" s="221">
        <f t="shared" si="2"/>
        <v>0</v>
      </c>
      <c r="M57" s="223">
        <f t="shared" si="3"/>
        <v>0</v>
      </c>
      <c r="N57" s="126"/>
      <c r="O57" s="357"/>
      <c r="P57" s="221">
        <v>0</v>
      </c>
      <c r="Q57" s="245">
        <f t="shared" si="4"/>
        <v>0</v>
      </c>
      <c r="R57" s="250">
        <f t="shared" si="5"/>
        <v>0</v>
      </c>
      <c r="S57" s="251" t="e" cm="1">
        <f t="array" ref="S57">_xlfn.IFS(E57="Air",R57,E57="Sea",M57,E57="Air+Sea",M57+R57)</f>
        <v>#N/A</v>
      </c>
      <c r="T57" s="475"/>
    </row>
    <row r="58" spans="1:20" ht="30" x14ac:dyDescent="0.25">
      <c r="A58" s="1087" t="s">
        <v>148</v>
      </c>
      <c r="B58" s="189" t="s">
        <v>149</v>
      </c>
      <c r="C58" s="188" t="s">
        <v>150</v>
      </c>
      <c r="D58" s="188" t="s">
        <v>151</v>
      </c>
      <c r="E58" s="188"/>
      <c r="F58" s="188"/>
      <c r="G58" s="386">
        <v>820</v>
      </c>
      <c r="H58" s="160"/>
      <c r="I58" s="126"/>
      <c r="J58" s="334"/>
      <c r="K58" s="370">
        <v>22</v>
      </c>
      <c r="L58" s="221">
        <f t="shared" si="2"/>
        <v>0</v>
      </c>
      <c r="M58" s="222">
        <f t="shared" si="3"/>
        <v>0</v>
      </c>
      <c r="N58" s="126"/>
      <c r="O58" s="357"/>
      <c r="P58" s="221">
        <v>0</v>
      </c>
      <c r="Q58" s="245">
        <f t="shared" si="4"/>
        <v>0</v>
      </c>
      <c r="R58" s="222">
        <f t="shared" si="5"/>
        <v>0</v>
      </c>
      <c r="S58" s="251" t="e" cm="1">
        <f t="array" ref="S58">_xlfn.IFS(E58="Air",R58,E58="Sea",M58,E58="Air+Sea",M58+R58)</f>
        <v>#N/A</v>
      </c>
      <c r="T58" s="475"/>
    </row>
    <row r="59" spans="1:20" x14ac:dyDescent="0.25">
      <c r="A59" s="1088"/>
      <c r="B59" s="189" t="s">
        <v>152</v>
      </c>
      <c r="C59" s="188" t="s">
        <v>103</v>
      </c>
      <c r="D59" s="188" t="s">
        <v>154</v>
      </c>
      <c r="E59" s="188"/>
      <c r="F59" s="188"/>
      <c r="G59" s="386"/>
      <c r="H59" s="160"/>
      <c r="I59" s="144"/>
      <c r="J59" s="334"/>
      <c r="K59" s="370">
        <v>22</v>
      </c>
      <c r="L59" s="221">
        <f t="shared" si="2"/>
        <v>0</v>
      </c>
      <c r="M59" s="222">
        <f t="shared" si="3"/>
        <v>0</v>
      </c>
      <c r="N59" s="144"/>
      <c r="O59" s="357"/>
      <c r="P59" s="221">
        <v>0</v>
      </c>
      <c r="Q59" s="245">
        <f t="shared" si="4"/>
        <v>0</v>
      </c>
      <c r="R59" s="222">
        <f t="shared" si="5"/>
        <v>0</v>
      </c>
      <c r="S59" s="251" t="e" cm="1">
        <f t="array" ref="S59">_xlfn.IFS(E59="Air",R59,E59="Sea",M59,E59="Air+Sea",M59+R59)</f>
        <v>#N/A</v>
      </c>
      <c r="T59" s="475"/>
    </row>
    <row r="60" spans="1:20" ht="15.75" thickBot="1" x14ac:dyDescent="0.3">
      <c r="A60" s="1089"/>
      <c r="B60" s="126" t="s">
        <v>90</v>
      </c>
      <c r="C60" s="159"/>
      <c r="D60" s="159"/>
      <c r="E60" s="159"/>
      <c r="F60" s="159"/>
      <c r="G60" s="207"/>
      <c r="H60" s="160"/>
      <c r="I60" s="126"/>
      <c r="J60" s="334"/>
      <c r="K60" s="370">
        <v>22</v>
      </c>
      <c r="L60" s="221">
        <f t="shared" si="2"/>
        <v>0</v>
      </c>
      <c r="M60" s="223">
        <f t="shared" si="3"/>
        <v>0</v>
      </c>
      <c r="N60" s="126"/>
      <c r="O60" s="357"/>
      <c r="P60" s="221">
        <v>0</v>
      </c>
      <c r="Q60" s="245">
        <f t="shared" si="4"/>
        <v>0</v>
      </c>
      <c r="R60" s="250">
        <f t="shared" si="5"/>
        <v>0</v>
      </c>
      <c r="S60" s="251" t="e" cm="1">
        <f t="array" ref="S60">_xlfn.IFS(E60="Air",R60,E60="Sea",M60,E60="Air+Sea",M60+R60)</f>
        <v>#N/A</v>
      </c>
      <c r="T60" s="475"/>
    </row>
    <row r="61" spans="1:20" x14ac:dyDescent="0.25">
      <c r="A61" s="1087" t="s">
        <v>155</v>
      </c>
      <c r="B61" s="135" t="s">
        <v>69</v>
      </c>
      <c r="C61" s="113" t="s">
        <v>69</v>
      </c>
      <c r="D61" s="136" t="s">
        <v>156</v>
      </c>
      <c r="E61" s="113" t="s">
        <v>11</v>
      </c>
      <c r="F61" s="113">
        <v>300</v>
      </c>
      <c r="G61" s="208">
        <f>12*60</f>
        <v>720</v>
      </c>
      <c r="H61" s="124"/>
      <c r="I61" s="135"/>
      <c r="J61" s="156">
        <v>3</v>
      </c>
      <c r="K61" s="217">
        <v>22</v>
      </c>
      <c r="L61" s="219">
        <f t="shared" si="2"/>
        <v>2160</v>
      </c>
      <c r="M61" s="220">
        <f t="shared" si="3"/>
        <v>98.181818181818187</v>
      </c>
      <c r="N61" s="138"/>
      <c r="O61" s="357"/>
      <c r="P61" s="221">
        <v>0</v>
      </c>
      <c r="Q61" s="245">
        <f t="shared" si="4"/>
        <v>0</v>
      </c>
      <c r="R61" s="222">
        <f t="shared" si="5"/>
        <v>0</v>
      </c>
      <c r="S61" s="246" cm="1">
        <f t="array" ref="S61">_xlfn.IFS(E61="Air",R61,E61="Sea",M61,E61="Air+Sea",M61+R61)</f>
        <v>98.181818181818187</v>
      </c>
      <c r="T61" s="475"/>
    </row>
    <row r="62" spans="1:20" x14ac:dyDescent="0.25">
      <c r="A62" s="1088"/>
      <c r="B62" s="146" t="s">
        <v>157</v>
      </c>
      <c r="C62" s="115" t="s">
        <v>158</v>
      </c>
      <c r="D62" s="136" t="s">
        <v>159</v>
      </c>
      <c r="E62" s="115" t="s">
        <v>11</v>
      </c>
      <c r="F62" s="115">
        <v>870</v>
      </c>
      <c r="G62" s="209">
        <v>870</v>
      </c>
      <c r="H62" s="145"/>
      <c r="I62" s="116"/>
      <c r="J62" s="336">
        <v>1</v>
      </c>
      <c r="K62" s="388">
        <v>22</v>
      </c>
      <c r="L62" s="224">
        <f t="shared" si="2"/>
        <v>870</v>
      </c>
      <c r="M62" s="389">
        <f t="shared" si="3"/>
        <v>39.545454545454547</v>
      </c>
      <c r="N62" s="138"/>
      <c r="O62" s="357"/>
      <c r="P62" s="221">
        <v>0</v>
      </c>
      <c r="Q62" s="245">
        <f t="shared" si="4"/>
        <v>0</v>
      </c>
      <c r="R62" s="222">
        <f t="shared" si="5"/>
        <v>0</v>
      </c>
      <c r="S62" s="390" cm="1">
        <f t="array" ref="S62">_xlfn.IFS(E62="Air",R62,E62="Sea",M62,E62="Air+Sea",M62+R62)</f>
        <v>39.545454545454547</v>
      </c>
      <c r="T62" s="475"/>
    </row>
    <row r="63" spans="1:20" x14ac:dyDescent="0.25">
      <c r="A63" s="1088"/>
      <c r="B63" s="146" t="s">
        <v>160</v>
      </c>
      <c r="C63" s="115" t="s">
        <v>142</v>
      </c>
      <c r="D63" s="136" t="s">
        <v>161</v>
      </c>
      <c r="E63" s="115" t="s">
        <v>11</v>
      </c>
      <c r="F63" s="115">
        <v>240</v>
      </c>
      <c r="G63" s="209">
        <v>240</v>
      </c>
      <c r="H63" s="145"/>
      <c r="I63" s="338"/>
      <c r="J63" s="336">
        <v>66</v>
      </c>
      <c r="K63" s="388">
        <v>22</v>
      </c>
      <c r="L63" s="224">
        <f t="shared" si="2"/>
        <v>15840</v>
      </c>
      <c r="M63" s="389">
        <f t="shared" si="3"/>
        <v>720</v>
      </c>
      <c r="N63" s="133"/>
      <c r="O63" s="357"/>
      <c r="P63" s="221">
        <v>0</v>
      </c>
      <c r="Q63" s="245">
        <f t="shared" si="4"/>
        <v>0</v>
      </c>
      <c r="R63" s="222">
        <f t="shared" si="5"/>
        <v>0</v>
      </c>
      <c r="S63" s="390" cm="1">
        <f t="array" ref="S63">_xlfn.IFS(E63="Air",R63,E63="Sea",M63,E63="Air+Sea",M63+R63)</f>
        <v>720</v>
      </c>
      <c r="T63" s="475"/>
    </row>
    <row r="64" spans="1:20" x14ac:dyDescent="0.25">
      <c r="A64" s="1088"/>
      <c r="B64" s="146" t="s">
        <v>162</v>
      </c>
      <c r="C64" s="115" t="s">
        <v>163</v>
      </c>
      <c r="D64" s="136" t="s">
        <v>164</v>
      </c>
      <c r="E64" s="115" t="s">
        <v>11</v>
      </c>
      <c r="F64" s="115">
        <v>240</v>
      </c>
      <c r="G64" s="209">
        <v>240</v>
      </c>
      <c r="H64" s="145"/>
      <c r="I64" s="146"/>
      <c r="J64" s="336">
        <v>44</v>
      </c>
      <c r="K64" s="388">
        <v>22</v>
      </c>
      <c r="L64" s="224">
        <f t="shared" si="2"/>
        <v>10560</v>
      </c>
      <c r="M64" s="389">
        <f t="shared" si="3"/>
        <v>480</v>
      </c>
      <c r="N64" s="189"/>
      <c r="O64" s="357"/>
      <c r="P64" s="221">
        <v>0</v>
      </c>
      <c r="Q64" s="245">
        <f t="shared" si="4"/>
        <v>0</v>
      </c>
      <c r="R64" s="222">
        <f t="shared" si="5"/>
        <v>0</v>
      </c>
      <c r="S64" s="390" cm="1">
        <f t="array" ref="S64">_xlfn.IFS(E64="Air",R64,E64="Sea",M64,E64="Air+Sea",M64+R64)</f>
        <v>480</v>
      </c>
      <c r="T64" s="475"/>
    </row>
    <row r="65" spans="1:20" x14ac:dyDescent="0.25">
      <c r="A65" s="1088"/>
      <c r="B65" s="126" t="s">
        <v>165</v>
      </c>
      <c r="C65" s="159" t="s">
        <v>142</v>
      </c>
      <c r="D65" s="159"/>
      <c r="E65" s="159"/>
      <c r="F65" s="159"/>
      <c r="G65" s="207"/>
      <c r="H65" s="160"/>
      <c r="I65" s="126"/>
      <c r="J65" s="334"/>
      <c r="K65" s="370">
        <v>22</v>
      </c>
      <c r="L65" s="221">
        <f t="shared" si="2"/>
        <v>0</v>
      </c>
      <c r="M65" s="223">
        <f t="shared" si="3"/>
        <v>0</v>
      </c>
      <c r="N65" s="126"/>
      <c r="O65" s="357"/>
      <c r="P65" s="221">
        <v>0</v>
      </c>
      <c r="Q65" s="245">
        <f t="shared" si="4"/>
        <v>0</v>
      </c>
      <c r="R65" s="250">
        <f t="shared" si="5"/>
        <v>0</v>
      </c>
      <c r="S65" s="251" t="e" cm="1">
        <f t="array" ref="S65">_xlfn.IFS(E65="Air",R65,E65="Sea",M65,E65="Air+Sea",M65+R65)</f>
        <v>#N/A</v>
      </c>
      <c r="T65" s="475"/>
    </row>
    <row r="66" spans="1:20" x14ac:dyDescent="0.25">
      <c r="A66" s="1088"/>
      <c r="B66" s="126" t="s">
        <v>166</v>
      </c>
      <c r="C66" s="159" t="s">
        <v>142</v>
      </c>
      <c r="D66" s="159"/>
      <c r="E66" s="159"/>
      <c r="F66" s="159"/>
      <c r="G66" s="207"/>
      <c r="H66" s="160"/>
      <c r="I66" s="126"/>
      <c r="J66" s="334"/>
      <c r="K66" s="370">
        <v>22</v>
      </c>
      <c r="L66" s="221">
        <f t="shared" si="2"/>
        <v>0</v>
      </c>
      <c r="M66" s="223">
        <f t="shared" si="3"/>
        <v>0</v>
      </c>
      <c r="N66" s="126"/>
      <c r="O66" s="357"/>
      <c r="P66" s="221">
        <v>0</v>
      </c>
      <c r="Q66" s="245">
        <f t="shared" si="4"/>
        <v>0</v>
      </c>
      <c r="R66" s="250">
        <f t="shared" si="5"/>
        <v>0</v>
      </c>
      <c r="S66" s="251" t="e" cm="1">
        <f t="array" ref="S66">_xlfn.IFS(E66="Air",R66,E66="Sea",M66,E66="Air+Sea",M66+R66)</f>
        <v>#N/A</v>
      </c>
      <c r="T66" s="475"/>
    </row>
    <row r="67" spans="1:20" x14ac:dyDescent="0.25">
      <c r="A67" s="1088"/>
      <c r="B67" s="126" t="s">
        <v>167</v>
      </c>
      <c r="C67" s="159" t="s">
        <v>142</v>
      </c>
      <c r="D67" s="159"/>
      <c r="E67" s="159"/>
      <c r="F67" s="159"/>
      <c r="G67" s="207"/>
      <c r="H67" s="160"/>
      <c r="I67" s="126"/>
      <c r="J67" s="334"/>
      <c r="K67" s="370">
        <v>22</v>
      </c>
      <c r="L67" s="221">
        <f t="shared" si="2"/>
        <v>0</v>
      </c>
      <c r="M67" s="223">
        <f t="shared" si="3"/>
        <v>0</v>
      </c>
      <c r="N67" s="126"/>
      <c r="O67" s="357"/>
      <c r="P67" s="221">
        <v>0</v>
      </c>
      <c r="Q67" s="245">
        <f t="shared" si="4"/>
        <v>0</v>
      </c>
      <c r="R67" s="250">
        <f t="shared" si="5"/>
        <v>0</v>
      </c>
      <c r="S67" s="251" t="e" cm="1">
        <f t="array" ref="S67">_xlfn.IFS(E67="Air",R67,E67="Sea",M67,E67="Air+Sea",M67+R67)</f>
        <v>#N/A</v>
      </c>
      <c r="T67" s="475"/>
    </row>
    <row r="68" spans="1:20" x14ac:dyDescent="0.25">
      <c r="A68" s="1088"/>
      <c r="B68" s="142" t="s">
        <v>168</v>
      </c>
      <c r="C68" s="113" t="s">
        <v>103</v>
      </c>
      <c r="D68" s="136" t="s">
        <v>169</v>
      </c>
      <c r="E68" s="113" t="s">
        <v>11</v>
      </c>
      <c r="F68" s="113"/>
      <c r="G68" s="208">
        <v>205</v>
      </c>
      <c r="H68" s="124"/>
      <c r="I68" s="135"/>
      <c r="J68" s="156">
        <v>3</v>
      </c>
      <c r="K68" s="217">
        <v>22</v>
      </c>
      <c r="L68" s="219">
        <f t="shared" si="2"/>
        <v>615</v>
      </c>
      <c r="M68" s="220">
        <f t="shared" si="3"/>
        <v>27.954545454545453</v>
      </c>
      <c r="N68" s="138"/>
      <c r="O68" s="357"/>
      <c r="P68" s="221">
        <v>0</v>
      </c>
      <c r="Q68" s="245">
        <f t="shared" si="4"/>
        <v>0</v>
      </c>
      <c r="R68" s="222">
        <f t="shared" si="5"/>
        <v>0</v>
      </c>
      <c r="S68" s="246" cm="1">
        <f t="array" ref="S68">_xlfn.IFS(E68="Air",R68,E68="Sea",M68,E68="Air+Sea",M68+R68)</f>
        <v>27.954545454545453</v>
      </c>
      <c r="T68" s="475"/>
    </row>
    <row r="69" spans="1:20" x14ac:dyDescent="0.25">
      <c r="A69" s="1088"/>
      <c r="B69" s="126" t="s">
        <v>170</v>
      </c>
      <c r="C69" s="159" t="s">
        <v>171</v>
      </c>
      <c r="D69" s="159"/>
      <c r="E69" s="159"/>
      <c r="F69" s="159"/>
      <c r="G69" s="207"/>
      <c r="H69" s="160"/>
      <c r="I69" s="126"/>
      <c r="J69" s="339"/>
      <c r="K69" s="370">
        <v>22</v>
      </c>
      <c r="L69" s="221">
        <f t="shared" si="2"/>
        <v>0</v>
      </c>
      <c r="M69" s="223">
        <f t="shared" si="3"/>
        <v>0</v>
      </c>
      <c r="N69" s="126"/>
      <c r="O69" s="357"/>
      <c r="P69" s="221">
        <v>0</v>
      </c>
      <c r="Q69" s="245">
        <f t="shared" si="4"/>
        <v>0</v>
      </c>
      <c r="R69" s="250">
        <f t="shared" si="5"/>
        <v>0</v>
      </c>
      <c r="S69" s="251" t="e" cm="1">
        <f t="array" ref="S69">_xlfn.IFS(E69="Air",R69,E69="Sea",M69,E69="Air+Sea",M69+R69)</f>
        <v>#N/A</v>
      </c>
      <c r="T69" s="475"/>
    </row>
    <row r="70" spans="1:20" x14ac:dyDescent="0.25">
      <c r="A70" s="1088"/>
      <c r="B70" s="126" t="s">
        <v>172</v>
      </c>
      <c r="C70" s="159" t="s">
        <v>69</v>
      </c>
      <c r="D70" s="159"/>
      <c r="E70" s="159"/>
      <c r="F70" s="159"/>
      <c r="G70" s="207"/>
      <c r="H70" s="160"/>
      <c r="I70" s="126"/>
      <c r="J70" s="339"/>
      <c r="K70" s="370">
        <v>22</v>
      </c>
      <c r="L70" s="221">
        <f t="shared" si="2"/>
        <v>0</v>
      </c>
      <c r="M70" s="223">
        <f t="shared" si="3"/>
        <v>0</v>
      </c>
      <c r="N70" s="126"/>
      <c r="O70" s="357"/>
      <c r="P70" s="221">
        <v>0</v>
      </c>
      <c r="Q70" s="245">
        <f t="shared" si="4"/>
        <v>0</v>
      </c>
      <c r="R70" s="250">
        <f t="shared" si="5"/>
        <v>0</v>
      </c>
      <c r="S70" s="251" t="e" cm="1">
        <f t="array" ref="S70">_xlfn.IFS(E70="Air",R70,E70="Sea",M70,E70="Air+Sea",M70+R70)</f>
        <v>#N/A</v>
      </c>
      <c r="T70" s="475"/>
    </row>
    <row r="71" spans="1:20" x14ac:dyDescent="0.25">
      <c r="A71" s="1088"/>
      <c r="B71" s="126" t="s">
        <v>173</v>
      </c>
      <c r="C71" s="159" t="s">
        <v>145</v>
      </c>
      <c r="D71" s="159"/>
      <c r="E71" s="159"/>
      <c r="F71" s="159"/>
      <c r="G71" s="207"/>
      <c r="H71" s="160"/>
      <c r="I71" s="126"/>
      <c r="J71" s="339"/>
      <c r="K71" s="370">
        <v>22</v>
      </c>
      <c r="L71" s="221">
        <f t="shared" si="2"/>
        <v>0</v>
      </c>
      <c r="M71" s="223">
        <f t="shared" si="3"/>
        <v>0</v>
      </c>
      <c r="N71" s="126"/>
      <c r="O71" s="357"/>
      <c r="P71" s="221">
        <v>0</v>
      </c>
      <c r="Q71" s="245">
        <f t="shared" si="4"/>
        <v>0</v>
      </c>
      <c r="R71" s="250">
        <f t="shared" si="5"/>
        <v>0</v>
      </c>
      <c r="S71" s="251" t="e" cm="1">
        <f t="array" ref="S71">_xlfn.IFS(E71="Air",R71,E71="Sea",M71,E71="Air+Sea",M71+R71)</f>
        <v>#N/A</v>
      </c>
      <c r="T71" s="475"/>
    </row>
    <row r="72" spans="1:20" x14ac:dyDescent="0.25">
      <c r="A72" s="1088"/>
      <c r="B72" s="126" t="s">
        <v>174</v>
      </c>
      <c r="C72" s="159" t="s">
        <v>175</v>
      </c>
      <c r="D72" s="159"/>
      <c r="E72" s="159"/>
      <c r="F72" s="159"/>
      <c r="G72" s="207"/>
      <c r="H72" s="160"/>
      <c r="I72" s="126"/>
      <c r="J72" s="339"/>
      <c r="K72" s="370">
        <v>22</v>
      </c>
      <c r="L72" s="221">
        <f t="shared" si="2"/>
        <v>0</v>
      </c>
      <c r="M72" s="223">
        <f t="shared" si="3"/>
        <v>0</v>
      </c>
      <c r="N72" s="126"/>
      <c r="O72" s="357"/>
      <c r="P72" s="221">
        <v>0</v>
      </c>
      <c r="Q72" s="245">
        <f t="shared" si="4"/>
        <v>0</v>
      </c>
      <c r="R72" s="250">
        <f t="shared" si="5"/>
        <v>0</v>
      </c>
      <c r="S72" s="251" t="e" cm="1">
        <f t="array" ref="S72">_xlfn.IFS(E72="Air",R72,E72="Sea",M72,E72="Air+Sea",M72+R72)</f>
        <v>#N/A</v>
      </c>
      <c r="T72" s="475"/>
    </row>
    <row r="73" spans="1:20" x14ac:dyDescent="0.25">
      <c r="A73" s="1088"/>
      <c r="B73" s="126" t="s">
        <v>176</v>
      </c>
      <c r="C73" s="159" t="s">
        <v>145</v>
      </c>
      <c r="D73" s="159"/>
      <c r="E73" s="159"/>
      <c r="F73" s="159"/>
      <c r="G73" s="207"/>
      <c r="H73" s="160"/>
      <c r="I73" s="126"/>
      <c r="J73" s="339"/>
      <c r="K73" s="370">
        <v>22</v>
      </c>
      <c r="L73" s="221">
        <f t="shared" si="2"/>
        <v>0</v>
      </c>
      <c r="M73" s="223">
        <f t="shared" si="3"/>
        <v>0</v>
      </c>
      <c r="N73" s="126"/>
      <c r="O73" s="357"/>
      <c r="P73" s="221">
        <v>0</v>
      </c>
      <c r="Q73" s="245">
        <f t="shared" si="4"/>
        <v>0</v>
      </c>
      <c r="R73" s="250">
        <f t="shared" si="5"/>
        <v>0</v>
      </c>
      <c r="S73" s="251" t="e" cm="1">
        <f t="array" ref="S73">_xlfn.IFS(E73="Air",R73,E73="Sea",M73,E73="Air+Sea",M73+R73)</f>
        <v>#N/A</v>
      </c>
      <c r="T73" s="475"/>
    </row>
    <row r="74" spans="1:20" x14ac:dyDescent="0.25">
      <c r="A74" s="1088"/>
      <c r="B74" s="116" t="s">
        <v>177</v>
      </c>
      <c r="C74" s="115" t="s">
        <v>178</v>
      </c>
      <c r="D74" s="115"/>
      <c r="E74" s="115" t="s">
        <v>11</v>
      </c>
      <c r="F74" s="117"/>
      <c r="G74" s="209">
        <v>3600</v>
      </c>
      <c r="H74" s="147"/>
      <c r="I74" s="161"/>
      <c r="J74" s="341">
        <v>0</v>
      </c>
      <c r="K74" s="388">
        <v>22</v>
      </c>
      <c r="L74" s="224">
        <f t="shared" si="2"/>
        <v>0</v>
      </c>
      <c r="M74" s="389">
        <f t="shared" si="3"/>
        <v>0</v>
      </c>
      <c r="N74" s="162"/>
      <c r="O74" s="357"/>
      <c r="P74" s="221">
        <v>0</v>
      </c>
      <c r="Q74" s="245">
        <f t="shared" si="4"/>
        <v>0</v>
      </c>
      <c r="R74" s="222">
        <f t="shared" si="5"/>
        <v>0</v>
      </c>
      <c r="S74" s="390" cm="1">
        <f t="array" ref="S74">_xlfn.IFS(E74="Air",R74,E74="Sea",M74,E74="Air+Sea",M74+R74)</f>
        <v>0</v>
      </c>
      <c r="T74" s="475"/>
    </row>
    <row r="75" spans="1:20" ht="15.75" thickBot="1" x14ac:dyDescent="0.3">
      <c r="A75" s="1089"/>
      <c r="B75" s="163" t="s">
        <v>179</v>
      </c>
      <c r="C75" s="164" t="s">
        <v>180</v>
      </c>
      <c r="D75" s="164"/>
      <c r="E75" s="164"/>
      <c r="F75" s="164"/>
      <c r="G75" s="211"/>
      <c r="H75" s="165"/>
      <c r="I75" s="166"/>
      <c r="J75" s="343"/>
      <c r="K75" s="370">
        <v>22</v>
      </c>
      <c r="L75" s="225">
        <f t="shared" si="2"/>
        <v>0</v>
      </c>
      <c r="M75" s="226">
        <f t="shared" si="3"/>
        <v>0</v>
      </c>
      <c r="N75" s="166"/>
      <c r="O75" s="360"/>
      <c r="P75" s="225">
        <v>0</v>
      </c>
      <c r="Q75" s="253">
        <f t="shared" si="4"/>
        <v>0</v>
      </c>
      <c r="R75" s="254">
        <f t="shared" si="5"/>
        <v>0</v>
      </c>
      <c r="S75" s="255" t="e" cm="1">
        <f t="array" ref="S75">_xlfn.IFS(E75="Air",R75,E75="Sea",M75,E75="Air+Sea",M75+R75)</f>
        <v>#N/A</v>
      </c>
      <c r="T75" s="475"/>
    </row>
    <row r="76" spans="1:20" ht="15.75" thickBot="1" x14ac:dyDescent="0.3">
      <c r="A76" s="167"/>
      <c r="I76" s="412"/>
      <c r="J76" s="198"/>
      <c r="K76" s="227"/>
      <c r="L76" s="227"/>
      <c r="M76" s="228"/>
      <c r="N76" s="412"/>
      <c r="O76" s="198"/>
      <c r="P76" s="227"/>
      <c r="Q76" s="227"/>
      <c r="R76" s="227"/>
      <c r="S76" s="256"/>
    </row>
    <row r="77" spans="1:20" ht="60" x14ac:dyDescent="0.25">
      <c r="A77" s="167"/>
      <c r="I77" s="413"/>
      <c r="J77" s="71" t="s">
        <v>181</v>
      </c>
      <c r="K77" s="229">
        <f>IF([2]Booking_SGN!$B$2="SGN",INDEX([2]!volume,MATCH($I$11,[2]!customer,0),MATCH([2]Booking_SGN!$C$3,[2]!week,0)),0)</f>
        <v>0</v>
      </c>
      <c r="L77" s="229">
        <f>SUM(L13:L75)</f>
        <v>63316</v>
      </c>
      <c r="M77" s="230">
        <f>SUM(M13:M75)</f>
        <v>2995.6818181818176</v>
      </c>
      <c r="N77" s="413"/>
      <c r="O77" s="71" t="s">
        <v>181</v>
      </c>
      <c r="P77" s="229">
        <f>IF([2]Booking_SGN!$B$2="SGN",INDEX([2]!volume,MATCH($N$11,[2]!customer,0),MATCH([2]Booking_SGN!$C$3,[2]!week,0)),0)</f>
        <v>0</v>
      </c>
      <c r="Q77" s="229">
        <f>SUM(Q13:Q76)</f>
        <v>241</v>
      </c>
      <c r="R77" s="230">
        <f>SUM(R13:R75)</f>
        <v>0</v>
      </c>
      <c r="S77" s="376">
        <f>R77+M77</f>
        <v>2995.6818181818176</v>
      </c>
      <c r="T77" s="171"/>
    </row>
    <row r="78" spans="1:20" ht="15.75" thickBot="1" x14ac:dyDescent="0.3">
      <c r="A78" s="167"/>
      <c r="I78" s="413"/>
      <c r="J78" s="72" t="s">
        <v>182</v>
      </c>
      <c r="K78" s="73"/>
      <c r="L78" s="73"/>
      <c r="M78" s="231">
        <f>M77*K77/40/3600</f>
        <v>0</v>
      </c>
      <c r="N78" s="413"/>
      <c r="O78" s="72" t="s">
        <v>182</v>
      </c>
      <c r="P78" s="73"/>
      <c r="Q78" s="73"/>
      <c r="R78" s="231">
        <f>R77*P77/40/3600</f>
        <v>0</v>
      </c>
      <c r="S78" s="377">
        <f>R78+M78</f>
        <v>0</v>
      </c>
    </row>
    <row r="79" spans="1:20" ht="15.75" thickBot="1" x14ac:dyDescent="0.3">
      <c r="I79" s="413"/>
      <c r="M79" s="270"/>
      <c r="N79" s="413"/>
      <c r="S79" s="574"/>
    </row>
    <row r="80" spans="1:20" x14ac:dyDescent="0.25">
      <c r="A80" s="1095" t="s">
        <v>183</v>
      </c>
      <c r="B80" s="723" t="s">
        <v>504</v>
      </c>
      <c r="C80" s="118" t="s">
        <v>69</v>
      </c>
      <c r="D80" s="118" t="s">
        <v>505</v>
      </c>
      <c r="E80" s="118" t="s">
        <v>11</v>
      </c>
      <c r="F80" s="175"/>
      <c r="G80" s="445">
        <v>90</v>
      </c>
      <c r="H80" s="176"/>
      <c r="I80" s="466"/>
      <c r="J80" s="446">
        <v>0.25</v>
      </c>
      <c r="K80" s="447">
        <v>22</v>
      </c>
      <c r="L80" s="448">
        <f t="shared" ref="L80" si="6">IF(C80="APLL BK",G80,G80*J80)</f>
        <v>22.5</v>
      </c>
      <c r="M80" s="465">
        <f t="shared" ref="M80" si="7">IFERROR(IF(OR(E80="Sea",E80="Air+Sea"),IF(C80="APLL BK",G80*IF(I80="",1,I80),L80/K80*IF(I80="",1,I80)),0),0)</f>
        <v>1.0227272727272727</v>
      </c>
      <c r="N80" s="458"/>
      <c r="O80" s="362"/>
      <c r="P80" s="259">
        <v>0</v>
      </c>
      <c r="Q80" s="260">
        <f t="shared" ref="Q80" si="8">IF(C80="APLL BK",G80,G80*O80)</f>
        <v>0</v>
      </c>
      <c r="R80" s="456">
        <f t="shared" ref="R80" si="9">IFERROR(IF(OR(E80="Air",E80="Air+Sea"),IF(C80="APLL BK",G80*IF(N80="",1,N80),Q80/P80*IF(N80="",1,N80)),0),0)</f>
        <v>0</v>
      </c>
      <c r="S80" s="452" cm="1">
        <f t="array" ref="S80">_xlfn.IFS(E80="Air",R80,E80="Sea",M80,E80="Air+Sea",M80+R80)</f>
        <v>1.0227272727272727</v>
      </c>
      <c r="T80" s="155"/>
    </row>
    <row r="81" spans="1:21" x14ac:dyDescent="0.25">
      <c r="A81" s="1096"/>
      <c r="B81" s="509" t="s">
        <v>506</v>
      </c>
      <c r="C81" s="113" t="s">
        <v>69</v>
      </c>
      <c r="D81" s="113" t="s">
        <v>507</v>
      </c>
      <c r="E81" s="113" t="s">
        <v>11</v>
      </c>
      <c r="F81" s="156"/>
      <c r="G81" s="208">
        <v>90</v>
      </c>
      <c r="H81" s="178"/>
      <c r="I81" s="467"/>
      <c r="J81" s="200">
        <v>0.25</v>
      </c>
      <c r="K81" s="442">
        <v>22</v>
      </c>
      <c r="L81" s="219">
        <f t="shared" ref="L81:L135" si="10">IF(C81="APLL BK",G81,G81*J81)</f>
        <v>22.5</v>
      </c>
      <c r="M81" s="220">
        <f t="shared" ref="M81:M135" si="11">IFERROR(IF(OR(E81="Sea",E81="Air+Sea"),IF(C81="APLL BK",G81*IF(I81="",1,I81),L81/K81*IF(I81="",1,I81)),0),0)</f>
        <v>1.0227272727272727</v>
      </c>
      <c r="N81" s="459"/>
      <c r="O81" s="443"/>
      <c r="P81" s="221">
        <v>0</v>
      </c>
      <c r="Q81" s="444">
        <f t="shared" ref="Q81:Q135" si="12">IF(C81="APLL BK",G81,G81*O81)</f>
        <v>0</v>
      </c>
      <c r="R81" s="222">
        <f t="shared" ref="R81:R135" si="13">IFERROR(IF(OR(E81="Air",E81="Air+Sea"),IF(C81="APLL BK",G81*IF(N81="",1,N81),Q81/P81*IF(N81="",1,N81)),0),0)</f>
        <v>0</v>
      </c>
      <c r="S81" s="453" cm="1">
        <f t="array" ref="S81">_xlfn.IFS(E81="Air",R81,E81="Sea",M81,E81="Air+Sea",M81+R81)</f>
        <v>1.0227272727272727</v>
      </c>
      <c r="T81" s="155"/>
    </row>
    <row r="82" spans="1:21" x14ac:dyDescent="0.25">
      <c r="A82" s="1096"/>
      <c r="B82" s="509" t="s">
        <v>129</v>
      </c>
      <c r="C82" s="113" t="s">
        <v>103</v>
      </c>
      <c r="D82" s="136" t="s">
        <v>129</v>
      </c>
      <c r="E82" s="113" t="s">
        <v>11</v>
      </c>
      <c r="F82" s="113"/>
      <c r="G82" s="208">
        <v>55</v>
      </c>
      <c r="H82" s="124"/>
      <c r="I82" s="509"/>
      <c r="J82" s="191">
        <v>0</v>
      </c>
      <c r="K82" s="219">
        <v>22</v>
      </c>
      <c r="L82" s="219">
        <f t="shared" si="10"/>
        <v>0</v>
      </c>
      <c r="M82" s="220">
        <f t="shared" si="11"/>
        <v>0</v>
      </c>
      <c r="N82" s="460"/>
      <c r="O82" s="443"/>
      <c r="P82" s="221">
        <v>0</v>
      </c>
      <c r="Q82" s="444">
        <f t="shared" si="12"/>
        <v>0</v>
      </c>
      <c r="R82" s="222">
        <f t="shared" si="13"/>
        <v>0</v>
      </c>
      <c r="S82" s="453" cm="1">
        <f t="array" ref="S82">_xlfn.IFS(E82="Air",R82,E82="Sea",M82,E82="Air+Sea",M82+R82)</f>
        <v>0</v>
      </c>
      <c r="T82" s="475"/>
    </row>
    <row r="83" spans="1:21" x14ac:dyDescent="0.25">
      <c r="A83" s="1096"/>
      <c r="B83" s="460" t="s">
        <v>130</v>
      </c>
      <c r="C83" s="188" t="s">
        <v>103</v>
      </c>
      <c r="D83" s="188" t="s">
        <v>130</v>
      </c>
      <c r="E83" s="188"/>
      <c r="F83" s="188"/>
      <c r="G83" s="386"/>
      <c r="H83" s="160"/>
      <c r="I83" s="461"/>
      <c r="J83" s="190"/>
      <c r="K83" s="221">
        <v>22</v>
      </c>
      <c r="L83" s="221">
        <f t="shared" si="10"/>
        <v>0</v>
      </c>
      <c r="M83" s="222">
        <f t="shared" si="11"/>
        <v>0</v>
      </c>
      <c r="N83" s="461"/>
      <c r="O83" s="443"/>
      <c r="P83" s="221">
        <v>0</v>
      </c>
      <c r="Q83" s="444">
        <f t="shared" si="12"/>
        <v>0</v>
      </c>
      <c r="R83" s="222">
        <f t="shared" si="13"/>
        <v>0</v>
      </c>
      <c r="S83" s="454" t="e" cm="1">
        <f t="array" ref="S83">_xlfn.IFS(E83="Air",R83,E83="Sea",M83,E83="Air+Sea",M83+R83)</f>
        <v>#N/A</v>
      </c>
      <c r="T83" s="475"/>
    </row>
    <row r="84" spans="1:21" ht="30" x14ac:dyDescent="0.25">
      <c r="A84" s="1096"/>
      <c r="B84" s="509" t="s">
        <v>508</v>
      </c>
      <c r="C84" s="113" t="s">
        <v>103</v>
      </c>
      <c r="D84" s="136" t="s">
        <v>509</v>
      </c>
      <c r="E84" s="113" t="s">
        <v>11</v>
      </c>
      <c r="F84" s="113"/>
      <c r="G84" s="208">
        <v>115</v>
      </c>
      <c r="H84" s="124"/>
      <c r="I84" s="509"/>
      <c r="J84" s="191">
        <v>0</v>
      </c>
      <c r="K84" s="219">
        <v>22</v>
      </c>
      <c r="L84" s="219">
        <f t="shared" si="10"/>
        <v>0</v>
      </c>
      <c r="M84" s="220">
        <f t="shared" si="11"/>
        <v>0</v>
      </c>
      <c r="N84" s="460"/>
      <c r="O84" s="443"/>
      <c r="P84" s="221">
        <v>0</v>
      </c>
      <c r="Q84" s="444">
        <f t="shared" si="12"/>
        <v>0</v>
      </c>
      <c r="R84" s="222">
        <f t="shared" si="13"/>
        <v>0</v>
      </c>
      <c r="S84" s="453" cm="1">
        <f t="array" ref="S84">_xlfn.IFS(E84="Air",R84,E84="Sea",M84,E84="Air+Sea",M84+R84)</f>
        <v>0</v>
      </c>
      <c r="T84" s="475"/>
    </row>
    <row r="85" spans="1:21" x14ac:dyDescent="0.25">
      <c r="A85" s="1096"/>
      <c r="B85" s="462" t="s">
        <v>134</v>
      </c>
      <c r="C85" s="159" t="s">
        <v>135</v>
      </c>
      <c r="D85" s="159" t="s">
        <v>98</v>
      </c>
      <c r="E85" s="159"/>
      <c r="F85" s="159"/>
      <c r="G85" s="207"/>
      <c r="H85" s="160"/>
      <c r="I85" s="462"/>
      <c r="J85" s="190"/>
      <c r="K85" s="221">
        <v>22</v>
      </c>
      <c r="L85" s="221">
        <f t="shared" si="10"/>
        <v>0</v>
      </c>
      <c r="M85" s="223">
        <f t="shared" si="11"/>
        <v>0</v>
      </c>
      <c r="N85" s="462"/>
      <c r="O85" s="443"/>
      <c r="P85" s="221">
        <v>0</v>
      </c>
      <c r="Q85" s="444">
        <f t="shared" si="12"/>
        <v>0</v>
      </c>
      <c r="R85" s="222">
        <f t="shared" si="13"/>
        <v>0</v>
      </c>
      <c r="S85" s="454" t="e" cm="1">
        <f t="array" ref="S85">_xlfn.IFS(E85="Air",R85,E85="Sea",M85,E85="Air+Sea",M85+R85)</f>
        <v>#N/A</v>
      </c>
      <c r="T85" s="475"/>
    </row>
    <row r="86" spans="1:21" x14ac:dyDescent="0.25">
      <c r="A86" s="1096"/>
      <c r="B86" s="719" t="s">
        <v>136</v>
      </c>
      <c r="C86" s="111" t="s">
        <v>103</v>
      </c>
      <c r="D86" s="111" t="s">
        <v>537</v>
      </c>
      <c r="E86" s="111" t="s">
        <v>11</v>
      </c>
      <c r="F86" s="111"/>
      <c r="G86" s="208">
        <v>55</v>
      </c>
      <c r="H86" s="124"/>
      <c r="I86" s="719"/>
      <c r="J86" s="191">
        <v>0</v>
      </c>
      <c r="K86" s="219">
        <v>22</v>
      </c>
      <c r="L86" s="219">
        <f t="shared" si="10"/>
        <v>0</v>
      </c>
      <c r="M86" s="220">
        <f t="shared" si="11"/>
        <v>0</v>
      </c>
      <c r="N86" s="462"/>
      <c r="O86" s="443"/>
      <c r="P86" s="221">
        <v>0</v>
      </c>
      <c r="Q86" s="444">
        <f t="shared" si="12"/>
        <v>0</v>
      </c>
      <c r="R86" s="222">
        <f t="shared" si="13"/>
        <v>0</v>
      </c>
      <c r="S86" s="453" cm="1">
        <f t="array" ref="S86">_xlfn.IFS(E86="Air",R86,E86="Sea",M86,E86="Air+Sea",M86+R86)</f>
        <v>0</v>
      </c>
      <c r="T86" s="475"/>
    </row>
    <row r="87" spans="1:21" x14ac:dyDescent="0.25">
      <c r="A87" s="1096"/>
      <c r="B87" s="462" t="s">
        <v>137</v>
      </c>
      <c r="C87" s="159" t="s">
        <v>74</v>
      </c>
      <c r="D87" s="159" t="s">
        <v>98</v>
      </c>
      <c r="E87" s="159"/>
      <c r="F87" s="159"/>
      <c r="G87" s="207"/>
      <c r="H87" s="160"/>
      <c r="I87" s="462"/>
      <c r="J87" s="190"/>
      <c r="K87" s="221">
        <v>22</v>
      </c>
      <c r="L87" s="221">
        <f t="shared" si="10"/>
        <v>0</v>
      </c>
      <c r="M87" s="223">
        <f t="shared" si="11"/>
        <v>0</v>
      </c>
      <c r="N87" s="462"/>
      <c r="O87" s="443"/>
      <c r="P87" s="221">
        <v>0</v>
      </c>
      <c r="Q87" s="444">
        <f t="shared" si="12"/>
        <v>0</v>
      </c>
      <c r="R87" s="222">
        <f t="shared" si="13"/>
        <v>0</v>
      </c>
      <c r="S87" s="454" t="e" cm="1">
        <f t="array" ref="S87">_xlfn.IFS(E87="Air",R87,E87="Sea",M87,E87="Air+Sea",M87+R87)</f>
        <v>#N/A</v>
      </c>
      <c r="T87" s="475"/>
    </row>
    <row r="88" spans="1:21" x14ac:dyDescent="0.25">
      <c r="A88" s="1096"/>
      <c r="B88" s="509" t="s">
        <v>138</v>
      </c>
      <c r="C88" s="113" t="s">
        <v>139</v>
      </c>
      <c r="D88" s="136" t="s">
        <v>138</v>
      </c>
      <c r="E88" s="113" t="s">
        <v>11</v>
      </c>
      <c r="F88" s="113"/>
      <c r="G88" s="208">
        <v>60</v>
      </c>
      <c r="H88" s="124"/>
      <c r="I88" s="509"/>
      <c r="J88" s="191">
        <v>0</v>
      </c>
      <c r="K88" s="219">
        <v>22</v>
      </c>
      <c r="L88" s="219">
        <f t="shared" si="10"/>
        <v>0</v>
      </c>
      <c r="M88" s="220">
        <f t="shared" si="11"/>
        <v>0</v>
      </c>
      <c r="N88" s="460"/>
      <c r="O88" s="443"/>
      <c r="P88" s="221">
        <v>0</v>
      </c>
      <c r="Q88" s="444">
        <f t="shared" si="12"/>
        <v>0</v>
      </c>
      <c r="R88" s="222">
        <f t="shared" si="13"/>
        <v>0</v>
      </c>
      <c r="S88" s="453" cm="1">
        <f t="array" ref="S88">_xlfn.IFS(E88="Air",R88,E88="Sea",M88,E88="Air+Sea",M88+R88)</f>
        <v>0</v>
      </c>
      <c r="T88" s="475"/>
    </row>
    <row r="89" spans="1:21" x14ac:dyDescent="0.25">
      <c r="A89" s="1096"/>
      <c r="B89" s="460" t="s">
        <v>141</v>
      </c>
      <c r="C89" s="188" t="s">
        <v>142</v>
      </c>
      <c r="D89" s="159" t="s">
        <v>141</v>
      </c>
      <c r="E89" s="159"/>
      <c r="F89" s="159"/>
      <c r="G89" s="207"/>
      <c r="H89" s="160"/>
      <c r="I89" s="461"/>
      <c r="J89" s="190"/>
      <c r="K89" s="221">
        <v>22</v>
      </c>
      <c r="L89" s="221">
        <f t="shared" si="10"/>
        <v>0</v>
      </c>
      <c r="M89" s="222">
        <f t="shared" si="11"/>
        <v>0</v>
      </c>
      <c r="N89" s="461"/>
      <c r="O89" s="443"/>
      <c r="P89" s="221">
        <v>0</v>
      </c>
      <c r="Q89" s="444">
        <f t="shared" si="12"/>
        <v>0</v>
      </c>
      <c r="R89" s="222">
        <f t="shared" si="13"/>
        <v>0</v>
      </c>
      <c r="S89" s="454" t="e" cm="1">
        <f t="array" ref="S89">_xlfn.IFS(E89="Air",R89,E89="Sea",M89,E89="Air+Sea",M89+R89)</f>
        <v>#N/A</v>
      </c>
      <c r="T89" s="475"/>
    </row>
    <row r="90" spans="1:21" x14ac:dyDescent="0.25">
      <c r="A90" s="1096"/>
      <c r="B90" s="462" t="s">
        <v>144</v>
      </c>
      <c r="C90" s="159" t="s">
        <v>145</v>
      </c>
      <c r="D90" s="159"/>
      <c r="E90" s="159"/>
      <c r="F90" s="159"/>
      <c r="G90" s="207"/>
      <c r="H90" s="160"/>
      <c r="I90" s="462"/>
      <c r="J90" s="190"/>
      <c r="K90" s="221">
        <v>22</v>
      </c>
      <c r="L90" s="221">
        <f t="shared" si="10"/>
        <v>0</v>
      </c>
      <c r="M90" s="223">
        <f t="shared" si="11"/>
        <v>0</v>
      </c>
      <c r="N90" s="462"/>
      <c r="O90" s="443"/>
      <c r="P90" s="221">
        <v>0</v>
      </c>
      <c r="Q90" s="444">
        <f t="shared" si="12"/>
        <v>0</v>
      </c>
      <c r="R90" s="222">
        <f t="shared" si="13"/>
        <v>0</v>
      </c>
      <c r="S90" s="454" t="e" cm="1">
        <f t="array" ref="S90">_xlfn.IFS(E90="Air",R90,E90="Sea",M90,E90="Air+Sea",M90+R90)</f>
        <v>#N/A</v>
      </c>
      <c r="T90" s="475"/>
    </row>
    <row r="91" spans="1:21" ht="25.5" customHeight="1" x14ac:dyDescent="0.25">
      <c r="A91" s="1096"/>
      <c r="B91" s="509" t="s">
        <v>184</v>
      </c>
      <c r="C91" s="177" t="s">
        <v>103</v>
      </c>
      <c r="D91" s="113" t="s">
        <v>185</v>
      </c>
      <c r="E91" s="113" t="s">
        <v>11</v>
      </c>
      <c r="F91" s="156"/>
      <c r="G91" s="213">
        <v>20</v>
      </c>
      <c r="H91" s="178"/>
      <c r="I91" s="636"/>
      <c r="J91" s="200">
        <v>3</v>
      </c>
      <c r="K91" s="219">
        <v>22</v>
      </c>
      <c r="L91" s="219">
        <f t="shared" si="10"/>
        <v>60</v>
      </c>
      <c r="M91" s="220">
        <f t="shared" si="11"/>
        <v>2.7272727272727271</v>
      </c>
      <c r="N91" s="339"/>
      <c r="O91" s="443"/>
      <c r="P91" s="221">
        <v>0</v>
      </c>
      <c r="Q91" s="444">
        <f t="shared" si="12"/>
        <v>0</v>
      </c>
      <c r="R91" s="222">
        <f t="shared" si="13"/>
        <v>0</v>
      </c>
      <c r="S91" s="453" cm="1">
        <f t="array" ref="S91">_xlfn.IFS(E91="Air",R91,E91="Sea",M91,E91="Air+Sea",M91+R91)</f>
        <v>2.7272727272727271</v>
      </c>
      <c r="T91" s="475"/>
      <c r="U91" s="32"/>
    </row>
    <row r="92" spans="1:21" ht="15" customHeight="1" x14ac:dyDescent="0.25">
      <c r="A92" s="1096"/>
      <c r="B92" s="1092" t="s">
        <v>186</v>
      </c>
      <c r="C92" s="177" t="s">
        <v>69</v>
      </c>
      <c r="D92" s="113" t="s">
        <v>187</v>
      </c>
      <c r="E92" s="113" t="s">
        <v>11</v>
      </c>
      <c r="F92" s="156"/>
      <c r="G92" s="213">
        <v>25</v>
      </c>
      <c r="H92" s="178"/>
      <c r="I92" s="636"/>
      <c r="J92" s="200">
        <v>1</v>
      </c>
      <c r="K92" s="219">
        <v>22</v>
      </c>
      <c r="L92" s="219">
        <f t="shared" si="10"/>
        <v>25</v>
      </c>
      <c r="M92" s="220">
        <f t="shared" si="11"/>
        <v>1.1363636363636365</v>
      </c>
      <c r="N92" s="339"/>
      <c r="O92" s="443"/>
      <c r="P92" s="221">
        <v>0</v>
      </c>
      <c r="Q92" s="444">
        <f t="shared" si="12"/>
        <v>0</v>
      </c>
      <c r="R92" s="222">
        <f t="shared" si="13"/>
        <v>0</v>
      </c>
      <c r="S92" s="453" cm="1">
        <f t="array" ref="S92">_xlfn.IFS(E92="Air",R92,E92="Sea",M92,E92="Air+Sea",M92+R92)</f>
        <v>1.1363636363636365</v>
      </c>
      <c r="T92" s="475"/>
      <c r="U92" s="32"/>
    </row>
    <row r="93" spans="1:21" x14ac:dyDescent="0.25">
      <c r="A93" s="1096"/>
      <c r="B93" s="1092"/>
      <c r="C93" s="177" t="s">
        <v>69</v>
      </c>
      <c r="D93" s="113" t="s">
        <v>188</v>
      </c>
      <c r="E93" s="113" t="s">
        <v>11</v>
      </c>
      <c r="F93" s="156"/>
      <c r="G93" s="213">
        <v>5</v>
      </c>
      <c r="H93" s="178"/>
      <c r="I93" s="636"/>
      <c r="J93" s="200">
        <v>1</v>
      </c>
      <c r="K93" s="219">
        <v>22</v>
      </c>
      <c r="L93" s="219">
        <f t="shared" si="10"/>
        <v>5</v>
      </c>
      <c r="M93" s="220">
        <f t="shared" si="11"/>
        <v>0.22727272727272727</v>
      </c>
      <c r="N93" s="339"/>
      <c r="O93" s="443"/>
      <c r="P93" s="221">
        <v>0</v>
      </c>
      <c r="Q93" s="444">
        <f t="shared" si="12"/>
        <v>0</v>
      </c>
      <c r="R93" s="222">
        <f t="shared" si="13"/>
        <v>0</v>
      </c>
      <c r="S93" s="453" cm="1">
        <f t="array" ref="S93">_xlfn.IFS(E93="Air",R93,E93="Sea",M93,E93="Air+Sea",M93+R93)</f>
        <v>0.22727272727272727</v>
      </c>
      <c r="T93" s="475"/>
      <c r="U93" s="32"/>
    </row>
    <row r="94" spans="1:21" x14ac:dyDescent="0.25">
      <c r="A94" s="1096"/>
      <c r="B94" s="1092"/>
      <c r="C94" s="177" t="s">
        <v>69</v>
      </c>
      <c r="D94" s="113" t="s">
        <v>189</v>
      </c>
      <c r="E94" s="113" t="s">
        <v>11</v>
      </c>
      <c r="F94" s="156"/>
      <c r="G94" s="213">
        <v>5</v>
      </c>
      <c r="H94" s="178"/>
      <c r="I94" s="636"/>
      <c r="J94" s="200">
        <v>1</v>
      </c>
      <c r="K94" s="219">
        <v>22</v>
      </c>
      <c r="L94" s="219">
        <f t="shared" si="10"/>
        <v>5</v>
      </c>
      <c r="M94" s="220">
        <f t="shared" si="11"/>
        <v>0.22727272727272727</v>
      </c>
      <c r="N94" s="339"/>
      <c r="O94" s="443"/>
      <c r="P94" s="221">
        <v>0</v>
      </c>
      <c r="Q94" s="444">
        <f t="shared" si="12"/>
        <v>0</v>
      </c>
      <c r="R94" s="222">
        <f t="shared" si="13"/>
        <v>0</v>
      </c>
      <c r="S94" s="453" cm="1">
        <f t="array" ref="S94">_xlfn.IFS(E94="Air",R94,E94="Sea",M94,E94="Air+Sea",M94+R94)</f>
        <v>0.22727272727272727</v>
      </c>
      <c r="T94" s="475"/>
      <c r="U94" s="32"/>
    </row>
    <row r="95" spans="1:21" ht="27" customHeight="1" x14ac:dyDescent="0.25">
      <c r="A95" s="1096"/>
      <c r="B95" s="1092" t="s">
        <v>190</v>
      </c>
      <c r="C95" s="177" t="s">
        <v>74</v>
      </c>
      <c r="D95" s="113" t="s">
        <v>538</v>
      </c>
      <c r="E95" s="113" t="s">
        <v>11</v>
      </c>
      <c r="F95" s="345"/>
      <c r="G95" s="213">
        <v>10</v>
      </c>
      <c r="H95" s="180"/>
      <c r="I95" s="467"/>
      <c r="J95" s="200"/>
      <c r="K95" s="219">
        <v>22</v>
      </c>
      <c r="L95" s="219">
        <f t="shared" si="10"/>
        <v>10</v>
      </c>
      <c r="M95" s="220">
        <f t="shared" si="11"/>
        <v>10</v>
      </c>
      <c r="N95" s="463"/>
      <c r="O95" s="443"/>
      <c r="P95" s="221">
        <v>0</v>
      </c>
      <c r="Q95" s="444">
        <f t="shared" si="12"/>
        <v>10</v>
      </c>
      <c r="R95" s="222">
        <f t="shared" si="13"/>
        <v>0</v>
      </c>
      <c r="S95" s="453" cm="1">
        <f t="array" ref="S95">_xlfn.IFS(E95="Air",R95,E95="Sea",M95,E95="Air+Sea",M95+R95)</f>
        <v>10</v>
      </c>
      <c r="T95" s="475"/>
      <c r="U95" s="32"/>
    </row>
    <row r="96" spans="1:21" x14ac:dyDescent="0.25">
      <c r="A96" s="1096"/>
      <c r="B96" s="1092"/>
      <c r="C96" s="177" t="s">
        <v>74</v>
      </c>
      <c r="D96" s="113" t="s">
        <v>192</v>
      </c>
      <c r="E96" s="113" t="s">
        <v>11</v>
      </c>
      <c r="F96" s="346"/>
      <c r="G96" s="213">
        <v>35</v>
      </c>
      <c r="H96" s="183"/>
      <c r="I96" s="467"/>
      <c r="J96" s="200"/>
      <c r="K96" s="219">
        <v>22</v>
      </c>
      <c r="L96" s="219">
        <f t="shared" si="10"/>
        <v>35</v>
      </c>
      <c r="M96" s="220">
        <f t="shared" si="11"/>
        <v>35</v>
      </c>
      <c r="N96" s="463"/>
      <c r="O96" s="443"/>
      <c r="P96" s="221">
        <v>0</v>
      </c>
      <c r="Q96" s="444">
        <f t="shared" si="12"/>
        <v>35</v>
      </c>
      <c r="R96" s="222">
        <f t="shared" si="13"/>
        <v>0</v>
      </c>
      <c r="S96" s="453" cm="1">
        <f t="array" ref="S96">_xlfn.IFS(E96="Air",R96,E96="Sea",M96,E96="Air+Sea",M96+R96)</f>
        <v>35</v>
      </c>
      <c r="T96" s="475"/>
    </row>
    <row r="97" spans="1:21" x14ac:dyDescent="0.25">
      <c r="A97" s="1096"/>
      <c r="B97" s="1092"/>
      <c r="C97" s="177" t="s">
        <v>74</v>
      </c>
      <c r="D97" s="113" t="s">
        <v>193</v>
      </c>
      <c r="E97" s="113" t="s">
        <v>11</v>
      </c>
      <c r="F97" s="346"/>
      <c r="G97" s="213">
        <v>5</v>
      </c>
      <c r="H97" s="183"/>
      <c r="I97" s="467"/>
      <c r="J97" s="200"/>
      <c r="K97" s="219">
        <v>22</v>
      </c>
      <c r="L97" s="219">
        <f t="shared" si="10"/>
        <v>5</v>
      </c>
      <c r="M97" s="220">
        <f t="shared" si="11"/>
        <v>5</v>
      </c>
      <c r="N97" s="463"/>
      <c r="O97" s="443"/>
      <c r="P97" s="221">
        <v>0</v>
      </c>
      <c r="Q97" s="444">
        <f t="shared" si="12"/>
        <v>5</v>
      </c>
      <c r="R97" s="222">
        <f t="shared" si="13"/>
        <v>0</v>
      </c>
      <c r="S97" s="453" cm="1">
        <f t="array" ref="S97">_xlfn.IFS(E97="Air",R97,E97="Sea",M97,E97="Air+Sea",M97+R97)</f>
        <v>5</v>
      </c>
      <c r="T97" s="475"/>
      <c r="U97" s="32"/>
    </row>
    <row r="98" spans="1:21" x14ac:dyDescent="0.25">
      <c r="A98" s="1096"/>
      <c r="B98" s="1092"/>
      <c r="C98" s="177" t="s">
        <v>74</v>
      </c>
      <c r="D98" s="113" t="s">
        <v>194</v>
      </c>
      <c r="E98" s="113" t="s">
        <v>11</v>
      </c>
      <c r="F98" s="346"/>
      <c r="G98" s="213">
        <v>10</v>
      </c>
      <c r="H98" s="183"/>
      <c r="I98" s="467"/>
      <c r="J98" s="200"/>
      <c r="K98" s="219">
        <v>22</v>
      </c>
      <c r="L98" s="219">
        <f t="shared" si="10"/>
        <v>10</v>
      </c>
      <c r="M98" s="220">
        <f t="shared" si="11"/>
        <v>10</v>
      </c>
      <c r="N98" s="463"/>
      <c r="O98" s="443"/>
      <c r="P98" s="221">
        <v>0</v>
      </c>
      <c r="Q98" s="444">
        <f t="shared" si="12"/>
        <v>10</v>
      </c>
      <c r="R98" s="222">
        <f t="shared" si="13"/>
        <v>0</v>
      </c>
      <c r="S98" s="453" cm="1">
        <f t="array" ref="S98">_xlfn.IFS(E98="Air",R98,E98="Sea",M98,E98="Air+Sea",M98+R98)</f>
        <v>10</v>
      </c>
      <c r="T98" s="475"/>
      <c r="U98" s="32"/>
    </row>
    <row r="99" spans="1:21" ht="30" x14ac:dyDescent="0.25">
      <c r="A99" s="1096"/>
      <c r="B99" s="460" t="s">
        <v>195</v>
      </c>
      <c r="C99" s="517" t="s">
        <v>74</v>
      </c>
      <c r="D99" s="188" t="s">
        <v>196</v>
      </c>
      <c r="E99" s="188"/>
      <c r="F99" s="334"/>
      <c r="G99" s="647"/>
      <c r="H99" s="518"/>
      <c r="I99" s="463"/>
      <c r="J99" s="645"/>
      <c r="K99" s="221">
        <v>22</v>
      </c>
      <c r="L99" s="221">
        <f t="shared" si="10"/>
        <v>0</v>
      </c>
      <c r="M99" s="222">
        <f t="shared" si="11"/>
        <v>0</v>
      </c>
      <c r="N99" s="463"/>
      <c r="O99" s="443"/>
      <c r="P99" s="221">
        <v>0</v>
      </c>
      <c r="Q99" s="444">
        <f t="shared" si="12"/>
        <v>0</v>
      </c>
      <c r="R99" s="222">
        <f t="shared" si="13"/>
        <v>0</v>
      </c>
      <c r="S99" s="454" t="e" cm="1">
        <f t="array" ref="S99">_xlfn.IFS(E99="Air",R99,E99="Sea",M99,E99="Air+Sea",M99+R99)</f>
        <v>#N/A</v>
      </c>
      <c r="T99" s="475"/>
      <c r="U99" s="32"/>
    </row>
    <row r="100" spans="1:21" ht="30" x14ac:dyDescent="0.25">
      <c r="A100" s="1096"/>
      <c r="B100" s="460" t="s">
        <v>197</v>
      </c>
      <c r="C100" s="517" t="s">
        <v>74</v>
      </c>
      <c r="D100" s="188" t="s">
        <v>198</v>
      </c>
      <c r="E100" s="188"/>
      <c r="F100" s="334"/>
      <c r="G100" s="647"/>
      <c r="H100" s="518"/>
      <c r="I100" s="463"/>
      <c r="J100" s="645"/>
      <c r="K100" s="221">
        <v>22</v>
      </c>
      <c r="L100" s="221">
        <f t="shared" si="10"/>
        <v>0</v>
      </c>
      <c r="M100" s="222">
        <f t="shared" si="11"/>
        <v>0</v>
      </c>
      <c r="N100" s="463"/>
      <c r="O100" s="443"/>
      <c r="P100" s="221">
        <v>0</v>
      </c>
      <c r="Q100" s="444">
        <f t="shared" si="12"/>
        <v>0</v>
      </c>
      <c r="R100" s="222">
        <f t="shared" si="13"/>
        <v>0</v>
      </c>
      <c r="S100" s="454" t="e" cm="1">
        <f t="array" ref="S100">_xlfn.IFS(E100="Air",R100,E100="Sea",M100,E100="Air+Sea",M100+R100)</f>
        <v>#N/A</v>
      </c>
      <c r="T100" s="475"/>
      <c r="U100" s="32"/>
    </row>
    <row r="101" spans="1:21" x14ac:dyDescent="0.25">
      <c r="A101" s="1096"/>
      <c r="B101" s="460"/>
      <c r="C101" s="517" t="s">
        <v>74</v>
      </c>
      <c r="D101" s="188" t="s">
        <v>199</v>
      </c>
      <c r="E101" s="188"/>
      <c r="F101" s="334"/>
      <c r="G101" s="647"/>
      <c r="H101" s="518"/>
      <c r="I101" s="463"/>
      <c r="J101" s="645"/>
      <c r="K101" s="221">
        <v>22</v>
      </c>
      <c r="L101" s="221">
        <f t="shared" si="10"/>
        <v>0</v>
      </c>
      <c r="M101" s="222">
        <f t="shared" si="11"/>
        <v>0</v>
      </c>
      <c r="N101" s="463"/>
      <c r="O101" s="443"/>
      <c r="P101" s="221">
        <v>0</v>
      </c>
      <c r="Q101" s="444">
        <f t="shared" si="12"/>
        <v>0</v>
      </c>
      <c r="R101" s="222">
        <f t="shared" si="13"/>
        <v>0</v>
      </c>
      <c r="S101" s="454" t="e" cm="1">
        <f t="array" ref="S101">_xlfn.IFS(E101="Air",R101,E101="Sea",M101,E101="Air+Sea",M101+R101)</f>
        <v>#N/A</v>
      </c>
      <c r="T101" s="475"/>
      <c r="U101" s="32"/>
    </row>
    <row r="102" spans="1:21" x14ac:dyDescent="0.25">
      <c r="A102" s="1096"/>
      <c r="B102" s="460"/>
      <c r="C102" s="517" t="s">
        <v>74</v>
      </c>
      <c r="D102" s="188" t="s">
        <v>200</v>
      </c>
      <c r="E102" s="188"/>
      <c r="F102" s="334"/>
      <c r="G102" s="647"/>
      <c r="H102" s="518"/>
      <c r="I102" s="463"/>
      <c r="J102" s="645"/>
      <c r="K102" s="221">
        <v>22</v>
      </c>
      <c r="L102" s="221">
        <f t="shared" si="10"/>
        <v>0</v>
      </c>
      <c r="M102" s="222">
        <f t="shared" si="11"/>
        <v>0</v>
      </c>
      <c r="N102" s="463"/>
      <c r="O102" s="443"/>
      <c r="P102" s="221">
        <v>0</v>
      </c>
      <c r="Q102" s="444">
        <f t="shared" si="12"/>
        <v>0</v>
      </c>
      <c r="R102" s="222">
        <f t="shared" si="13"/>
        <v>0</v>
      </c>
      <c r="S102" s="454" t="e" cm="1">
        <f t="array" ref="S102">_xlfn.IFS(E102="Air",R102,E102="Sea",M102,E102="Air+Sea",M102+R102)</f>
        <v>#N/A</v>
      </c>
      <c r="T102" s="475"/>
      <c r="U102" s="32"/>
    </row>
    <row r="103" spans="1:21" x14ac:dyDescent="0.25">
      <c r="A103" s="1096"/>
      <c r="B103" s="460" t="s">
        <v>201</v>
      </c>
      <c r="C103" s="517" t="s">
        <v>74</v>
      </c>
      <c r="D103" s="188" t="s">
        <v>202</v>
      </c>
      <c r="E103" s="188"/>
      <c r="F103" s="334"/>
      <c r="G103" s="647"/>
      <c r="H103" s="518"/>
      <c r="I103" s="463"/>
      <c r="J103" s="645"/>
      <c r="K103" s="221">
        <v>22</v>
      </c>
      <c r="L103" s="221">
        <f t="shared" si="10"/>
        <v>0</v>
      </c>
      <c r="M103" s="222">
        <f t="shared" si="11"/>
        <v>0</v>
      </c>
      <c r="N103" s="463"/>
      <c r="O103" s="443"/>
      <c r="P103" s="221">
        <v>0</v>
      </c>
      <c r="Q103" s="444">
        <f t="shared" si="12"/>
        <v>0</v>
      </c>
      <c r="R103" s="222">
        <f t="shared" si="13"/>
        <v>0</v>
      </c>
      <c r="S103" s="454" t="e" cm="1">
        <f t="array" ref="S103">_xlfn.IFS(E103="Air",R103,E103="Sea",M103,E103="Air+Sea",M103+R103)</f>
        <v>#N/A</v>
      </c>
      <c r="T103" s="475"/>
      <c r="U103" s="32"/>
    </row>
    <row r="104" spans="1:21" x14ac:dyDescent="0.25">
      <c r="A104" s="1096"/>
      <c r="B104" s="460" t="s">
        <v>203</v>
      </c>
      <c r="C104" s="517" t="s">
        <v>204</v>
      </c>
      <c r="D104" s="188" t="s">
        <v>205</v>
      </c>
      <c r="E104" s="188"/>
      <c r="F104" s="334"/>
      <c r="G104" s="647"/>
      <c r="H104" s="518"/>
      <c r="I104" s="463"/>
      <c r="J104" s="645"/>
      <c r="K104" s="221">
        <v>22</v>
      </c>
      <c r="L104" s="221">
        <f t="shared" si="10"/>
        <v>0</v>
      </c>
      <c r="M104" s="222">
        <f t="shared" si="11"/>
        <v>0</v>
      </c>
      <c r="N104" s="463"/>
      <c r="O104" s="443"/>
      <c r="P104" s="221">
        <v>0</v>
      </c>
      <c r="Q104" s="444">
        <f t="shared" si="12"/>
        <v>0</v>
      </c>
      <c r="R104" s="222">
        <f t="shared" si="13"/>
        <v>0</v>
      </c>
      <c r="S104" s="454" t="e" cm="1">
        <f t="array" ref="S104">_xlfn.IFS(E104="Air",R104,E104="Sea",M104,E104="Air+Sea",M104+R104)</f>
        <v>#N/A</v>
      </c>
      <c r="T104" s="475"/>
      <c r="U104" s="32"/>
    </row>
    <row r="105" spans="1:21" x14ac:dyDescent="0.25">
      <c r="A105" s="1096"/>
      <c r="B105" s="722" t="s">
        <v>539</v>
      </c>
      <c r="C105" s="523" t="s">
        <v>540</v>
      </c>
      <c r="D105" s="114" t="s">
        <v>541</v>
      </c>
      <c r="E105" s="114" t="s">
        <v>11</v>
      </c>
      <c r="F105" s="332"/>
      <c r="G105" s="614">
        <v>160</v>
      </c>
      <c r="H105" s="524"/>
      <c r="I105" s="632"/>
      <c r="J105" s="646">
        <v>3</v>
      </c>
      <c r="K105" s="372">
        <v>22</v>
      </c>
      <c r="L105" s="372">
        <f t="shared" si="10"/>
        <v>480</v>
      </c>
      <c r="M105" s="248">
        <f t="shared" si="11"/>
        <v>21.818181818181817</v>
      </c>
      <c r="N105" s="463"/>
      <c r="O105" s="443"/>
      <c r="P105" s="221">
        <v>0</v>
      </c>
      <c r="Q105" s="444">
        <f t="shared" si="12"/>
        <v>0</v>
      </c>
      <c r="R105" s="222">
        <f t="shared" si="13"/>
        <v>0</v>
      </c>
      <c r="S105" s="626" cm="1">
        <f t="array" ref="S105">_xlfn.IFS(E105="Air",R105,E105="Sea",M105,E105="Air+Sea",M105+R105)</f>
        <v>21.818181818181817</v>
      </c>
      <c r="T105" s="475"/>
      <c r="U105" s="32"/>
    </row>
    <row r="106" spans="1:21" x14ac:dyDescent="0.25">
      <c r="A106" s="1096"/>
      <c r="B106" s="1092" t="s">
        <v>206</v>
      </c>
      <c r="C106" s="177" t="s">
        <v>204</v>
      </c>
      <c r="D106" s="113" t="s">
        <v>207</v>
      </c>
      <c r="E106" s="113" t="s">
        <v>11</v>
      </c>
      <c r="F106" s="156"/>
      <c r="G106" s="213">
        <v>70</v>
      </c>
      <c r="H106" s="178"/>
      <c r="I106" s="467"/>
      <c r="J106" s="200">
        <v>3</v>
      </c>
      <c r="K106" s="219">
        <v>22</v>
      </c>
      <c r="L106" s="219">
        <f t="shared" si="10"/>
        <v>210</v>
      </c>
      <c r="M106" s="220">
        <f t="shared" si="11"/>
        <v>9.545454545454545</v>
      </c>
      <c r="N106" s="463"/>
      <c r="O106" s="443"/>
      <c r="P106" s="221">
        <v>0</v>
      </c>
      <c r="Q106" s="444">
        <f t="shared" si="12"/>
        <v>0</v>
      </c>
      <c r="R106" s="222">
        <f t="shared" si="13"/>
        <v>0</v>
      </c>
      <c r="S106" s="453" cm="1">
        <f t="array" ref="S106">_xlfn.IFS(E106="Air",R106,E106="Sea",M106,E106="Air+Sea",M106+R106)</f>
        <v>9.545454545454545</v>
      </c>
      <c r="T106" s="475"/>
      <c r="U106" s="32"/>
    </row>
    <row r="107" spans="1:21" x14ac:dyDescent="0.25">
      <c r="A107" s="1096"/>
      <c r="B107" s="1092"/>
      <c r="C107" s="177" t="s">
        <v>204</v>
      </c>
      <c r="D107" s="113" t="s">
        <v>208</v>
      </c>
      <c r="E107" s="113" t="s">
        <v>11</v>
      </c>
      <c r="F107" s="156"/>
      <c r="G107" s="213">
        <v>75</v>
      </c>
      <c r="H107" s="178"/>
      <c r="I107" s="467"/>
      <c r="J107" s="200">
        <v>3</v>
      </c>
      <c r="K107" s="219">
        <v>22</v>
      </c>
      <c r="L107" s="219">
        <f t="shared" si="10"/>
        <v>225</v>
      </c>
      <c r="M107" s="220">
        <f t="shared" si="11"/>
        <v>10.227272727272727</v>
      </c>
      <c r="N107" s="463"/>
      <c r="O107" s="443"/>
      <c r="P107" s="221">
        <v>0</v>
      </c>
      <c r="Q107" s="444">
        <f t="shared" si="12"/>
        <v>0</v>
      </c>
      <c r="R107" s="222">
        <f t="shared" si="13"/>
        <v>0</v>
      </c>
      <c r="S107" s="453" cm="1">
        <f t="array" ref="S107">_xlfn.IFS(E107="Air",R107,E107="Sea",M107,E107="Air+Sea",M107+R107)</f>
        <v>10.227272727272727</v>
      </c>
      <c r="T107" s="475"/>
      <c r="U107" s="32"/>
    </row>
    <row r="108" spans="1:21" x14ac:dyDescent="0.25">
      <c r="A108" s="1096"/>
      <c r="B108" s="1092"/>
      <c r="C108" s="177" t="s">
        <v>74</v>
      </c>
      <c r="D108" s="113" t="s">
        <v>209</v>
      </c>
      <c r="E108" s="113" t="s">
        <v>11</v>
      </c>
      <c r="F108" s="156"/>
      <c r="G108" s="213">
        <v>400</v>
      </c>
      <c r="H108" s="178"/>
      <c r="I108" s="467"/>
      <c r="J108" s="200"/>
      <c r="K108" s="219">
        <v>22</v>
      </c>
      <c r="L108" s="219">
        <f t="shared" si="10"/>
        <v>400</v>
      </c>
      <c r="M108" s="220">
        <f t="shared" si="11"/>
        <v>400</v>
      </c>
      <c r="N108" s="463"/>
      <c r="O108" s="443"/>
      <c r="P108" s="221">
        <v>0</v>
      </c>
      <c r="Q108" s="444">
        <f t="shared" si="12"/>
        <v>400</v>
      </c>
      <c r="R108" s="222">
        <f t="shared" si="13"/>
        <v>0</v>
      </c>
      <c r="S108" s="453" cm="1">
        <f t="array" ref="S108">_xlfn.IFS(E108="Air",R108,E108="Sea",M108,E108="Air+Sea",M108+R108)</f>
        <v>400</v>
      </c>
      <c r="T108" s="475"/>
      <c r="U108" s="32"/>
    </row>
    <row r="109" spans="1:21" x14ac:dyDescent="0.25">
      <c r="A109" s="1096"/>
      <c r="B109" s="1092"/>
      <c r="C109" s="177" t="s">
        <v>74</v>
      </c>
      <c r="D109" s="113" t="s">
        <v>210</v>
      </c>
      <c r="E109" s="113" t="s">
        <v>11</v>
      </c>
      <c r="F109" s="156"/>
      <c r="G109" s="213">
        <v>75</v>
      </c>
      <c r="H109" s="178"/>
      <c r="I109" s="467"/>
      <c r="J109" s="200"/>
      <c r="K109" s="219">
        <v>22</v>
      </c>
      <c r="L109" s="219">
        <f t="shared" si="10"/>
        <v>75</v>
      </c>
      <c r="M109" s="220">
        <f t="shared" si="11"/>
        <v>75</v>
      </c>
      <c r="N109" s="463"/>
      <c r="O109" s="443"/>
      <c r="P109" s="221">
        <v>0</v>
      </c>
      <c r="Q109" s="444">
        <f t="shared" si="12"/>
        <v>75</v>
      </c>
      <c r="R109" s="222">
        <f t="shared" si="13"/>
        <v>0</v>
      </c>
      <c r="S109" s="453" cm="1">
        <f t="array" ref="S109">_xlfn.IFS(E109="Air",R109,E109="Sea",M109,E109="Air+Sea",M109+R109)</f>
        <v>75</v>
      </c>
      <c r="T109" s="475"/>
      <c r="U109" s="32"/>
    </row>
    <row r="110" spans="1:21" x14ac:dyDescent="0.25">
      <c r="A110" s="1096"/>
      <c r="B110" s="1092" t="s">
        <v>211</v>
      </c>
      <c r="C110" s="177" t="s">
        <v>204</v>
      </c>
      <c r="D110" s="113" t="s">
        <v>212</v>
      </c>
      <c r="E110" s="113" t="s">
        <v>11</v>
      </c>
      <c r="F110" s="156"/>
      <c r="G110" s="213">
        <v>5</v>
      </c>
      <c r="H110" s="178"/>
      <c r="I110" s="636"/>
      <c r="J110" s="200">
        <v>3</v>
      </c>
      <c r="K110" s="219">
        <v>22</v>
      </c>
      <c r="L110" s="219">
        <f t="shared" si="10"/>
        <v>15</v>
      </c>
      <c r="M110" s="220">
        <f t="shared" si="11"/>
        <v>0.68181818181818177</v>
      </c>
      <c r="N110" s="339"/>
      <c r="O110" s="443"/>
      <c r="P110" s="221">
        <v>0</v>
      </c>
      <c r="Q110" s="444">
        <f t="shared" si="12"/>
        <v>0</v>
      </c>
      <c r="R110" s="222">
        <f t="shared" si="13"/>
        <v>0</v>
      </c>
      <c r="S110" s="453" cm="1">
        <f t="array" ref="S110">_xlfn.IFS(E110="Air",R110,E110="Sea",M110,E110="Air+Sea",M110+R110)</f>
        <v>0.68181818181818177</v>
      </c>
      <c r="T110" s="475"/>
      <c r="U110" s="32"/>
    </row>
    <row r="111" spans="1:21" x14ac:dyDescent="0.25">
      <c r="A111" s="1096"/>
      <c r="B111" s="1092"/>
      <c r="C111" s="177" t="s">
        <v>204</v>
      </c>
      <c r="D111" s="113" t="s">
        <v>213</v>
      </c>
      <c r="E111" s="113" t="s">
        <v>11</v>
      </c>
      <c r="F111" s="156"/>
      <c r="G111" s="213">
        <v>15</v>
      </c>
      <c r="H111" s="178"/>
      <c r="I111" s="636"/>
      <c r="J111" s="200">
        <v>3</v>
      </c>
      <c r="K111" s="219">
        <v>22</v>
      </c>
      <c r="L111" s="219">
        <f t="shared" si="10"/>
        <v>45</v>
      </c>
      <c r="M111" s="220">
        <f t="shared" si="11"/>
        <v>2.0454545454545454</v>
      </c>
      <c r="N111" s="339"/>
      <c r="O111" s="443"/>
      <c r="P111" s="221">
        <v>0</v>
      </c>
      <c r="Q111" s="444">
        <f t="shared" si="12"/>
        <v>0</v>
      </c>
      <c r="R111" s="222">
        <f t="shared" si="13"/>
        <v>0</v>
      </c>
      <c r="S111" s="453" cm="1">
        <f t="array" ref="S111">_xlfn.IFS(E111="Air",R111,E111="Sea",M111,E111="Air+Sea",M111+R111)</f>
        <v>2.0454545454545454</v>
      </c>
      <c r="T111" s="475"/>
      <c r="U111" s="32"/>
    </row>
    <row r="112" spans="1:21" x14ac:dyDescent="0.25">
      <c r="A112" s="1096"/>
      <c r="B112" s="1092"/>
      <c r="C112" s="177" t="s">
        <v>204</v>
      </c>
      <c r="D112" s="113" t="s">
        <v>214</v>
      </c>
      <c r="E112" s="113" t="s">
        <v>11</v>
      </c>
      <c r="F112" s="156"/>
      <c r="G112" s="213">
        <v>40</v>
      </c>
      <c r="H112" s="178"/>
      <c r="I112" s="636"/>
      <c r="J112" s="200">
        <v>3</v>
      </c>
      <c r="K112" s="219">
        <v>22</v>
      </c>
      <c r="L112" s="219">
        <f t="shared" si="10"/>
        <v>120</v>
      </c>
      <c r="M112" s="220">
        <f t="shared" si="11"/>
        <v>5.4545454545454541</v>
      </c>
      <c r="N112" s="339"/>
      <c r="O112" s="443"/>
      <c r="P112" s="221">
        <v>0</v>
      </c>
      <c r="Q112" s="444">
        <f t="shared" si="12"/>
        <v>0</v>
      </c>
      <c r="R112" s="222">
        <f t="shared" si="13"/>
        <v>0</v>
      </c>
      <c r="S112" s="453" cm="1">
        <f t="array" ref="S112">_xlfn.IFS(E112="Air",R112,E112="Sea",M112,E112="Air+Sea",M112+R112)</f>
        <v>5.4545454545454541</v>
      </c>
      <c r="T112" s="475"/>
      <c r="U112" s="32"/>
    </row>
    <row r="113" spans="1:21" x14ac:dyDescent="0.25">
      <c r="A113" s="1096"/>
      <c r="B113" s="1092"/>
      <c r="C113" s="519" t="s">
        <v>204</v>
      </c>
      <c r="D113" s="515" t="s">
        <v>215</v>
      </c>
      <c r="E113" s="515"/>
      <c r="F113" s="520"/>
      <c r="G113" s="712">
        <v>5</v>
      </c>
      <c r="H113" s="696"/>
      <c r="I113" s="720"/>
      <c r="J113" s="698"/>
      <c r="K113" s="221">
        <v>22</v>
      </c>
      <c r="L113" s="221">
        <f t="shared" si="10"/>
        <v>0</v>
      </c>
      <c r="M113" s="222">
        <f t="shared" si="11"/>
        <v>0</v>
      </c>
      <c r="N113" s="339"/>
      <c r="O113" s="443"/>
      <c r="P113" s="221">
        <v>0</v>
      </c>
      <c r="Q113" s="444">
        <f t="shared" si="12"/>
        <v>0</v>
      </c>
      <c r="R113" s="222">
        <f t="shared" si="13"/>
        <v>0</v>
      </c>
      <c r="S113" s="454" t="e" cm="1">
        <f t="array" ref="S113">_xlfn.IFS(E113="Air",R113,E113="Sea",M113,E113="Air+Sea",M113+R113)</f>
        <v>#N/A</v>
      </c>
      <c r="T113" s="475"/>
      <c r="U113" s="32"/>
    </row>
    <row r="114" spans="1:21" x14ac:dyDescent="0.25">
      <c r="A114" s="1096"/>
      <c r="B114" s="1092" t="s">
        <v>216</v>
      </c>
      <c r="C114" s="517" t="s">
        <v>204</v>
      </c>
      <c r="D114" s="188" t="s">
        <v>217</v>
      </c>
      <c r="E114" s="188"/>
      <c r="F114" s="334"/>
      <c r="G114" s="647"/>
      <c r="H114" s="518"/>
      <c r="I114" s="339"/>
      <c r="J114" s="645"/>
      <c r="K114" s="221">
        <v>22</v>
      </c>
      <c r="L114" s="221">
        <f t="shared" si="10"/>
        <v>0</v>
      </c>
      <c r="M114" s="222">
        <f t="shared" si="11"/>
        <v>0</v>
      </c>
      <c r="N114" s="339"/>
      <c r="O114" s="443"/>
      <c r="P114" s="221">
        <v>0</v>
      </c>
      <c r="Q114" s="444">
        <f t="shared" si="12"/>
        <v>0</v>
      </c>
      <c r="R114" s="222">
        <f t="shared" si="13"/>
        <v>0</v>
      </c>
      <c r="S114" s="454" t="e" cm="1">
        <f t="array" ref="S114">_xlfn.IFS(E114="Air",R114,E114="Sea",M114,E114="Air+Sea",M114+R114)</f>
        <v>#N/A</v>
      </c>
      <c r="T114" s="475"/>
      <c r="U114" s="32"/>
    </row>
    <row r="115" spans="1:21" x14ac:dyDescent="0.25">
      <c r="A115" s="1096"/>
      <c r="B115" s="1092"/>
      <c r="C115" s="517" t="s">
        <v>204</v>
      </c>
      <c r="D115" s="188" t="s">
        <v>218</v>
      </c>
      <c r="E115" s="188"/>
      <c r="F115" s="334"/>
      <c r="G115" s="647"/>
      <c r="H115" s="518"/>
      <c r="I115" s="339"/>
      <c r="J115" s="645"/>
      <c r="K115" s="221">
        <v>22</v>
      </c>
      <c r="L115" s="221">
        <f t="shared" si="10"/>
        <v>0</v>
      </c>
      <c r="M115" s="222">
        <f t="shared" si="11"/>
        <v>0</v>
      </c>
      <c r="N115" s="339"/>
      <c r="O115" s="443"/>
      <c r="P115" s="221">
        <v>0</v>
      </c>
      <c r="Q115" s="444">
        <f t="shared" si="12"/>
        <v>0</v>
      </c>
      <c r="R115" s="222">
        <f t="shared" si="13"/>
        <v>0</v>
      </c>
      <c r="S115" s="454" t="e" cm="1">
        <f t="array" ref="S115">_xlfn.IFS(E115="Air",R115,E115="Sea",M115,E115="Air+Sea",M115+R115)</f>
        <v>#N/A</v>
      </c>
      <c r="T115" s="475"/>
      <c r="U115" s="32"/>
    </row>
    <row r="116" spans="1:21" x14ac:dyDescent="0.25">
      <c r="A116" s="1096"/>
      <c r="B116" s="1092"/>
      <c r="C116" s="517" t="s">
        <v>204</v>
      </c>
      <c r="D116" s="188" t="s">
        <v>219</v>
      </c>
      <c r="E116" s="188"/>
      <c r="F116" s="334"/>
      <c r="G116" s="647"/>
      <c r="H116" s="518"/>
      <c r="I116" s="339"/>
      <c r="J116" s="645"/>
      <c r="K116" s="221">
        <v>22</v>
      </c>
      <c r="L116" s="221">
        <f t="shared" si="10"/>
        <v>0</v>
      </c>
      <c r="M116" s="222">
        <f t="shared" si="11"/>
        <v>0</v>
      </c>
      <c r="N116" s="339"/>
      <c r="O116" s="443"/>
      <c r="P116" s="221">
        <v>0</v>
      </c>
      <c r="Q116" s="444">
        <f t="shared" si="12"/>
        <v>0</v>
      </c>
      <c r="R116" s="222">
        <f t="shared" si="13"/>
        <v>0</v>
      </c>
      <c r="S116" s="454" t="e" cm="1">
        <f t="array" ref="S116">_xlfn.IFS(E116="Air",R116,E116="Sea",M116,E116="Air+Sea",M116+R116)</f>
        <v>#N/A</v>
      </c>
      <c r="T116" s="475"/>
      <c r="U116" s="32"/>
    </row>
    <row r="117" spans="1:21" x14ac:dyDescent="0.25">
      <c r="A117" s="1096"/>
      <c r="B117" s="1092"/>
      <c r="C117" s="523" t="s">
        <v>204</v>
      </c>
      <c r="D117" s="114" t="s">
        <v>542</v>
      </c>
      <c r="E117" s="114" t="s">
        <v>11</v>
      </c>
      <c r="F117" s="332"/>
      <c r="G117" s="614">
        <v>30</v>
      </c>
      <c r="H117" s="524" t="s">
        <v>514</v>
      </c>
      <c r="I117" s="721"/>
      <c r="J117" s="646">
        <v>3</v>
      </c>
      <c r="K117" s="372">
        <v>22</v>
      </c>
      <c r="L117" s="372">
        <f t="shared" si="10"/>
        <v>90</v>
      </c>
      <c r="M117" s="248">
        <f t="shared" si="11"/>
        <v>4.0909090909090908</v>
      </c>
      <c r="N117" s="339"/>
      <c r="O117" s="443"/>
      <c r="P117" s="221">
        <v>0</v>
      </c>
      <c r="Q117" s="444">
        <f t="shared" si="12"/>
        <v>0</v>
      </c>
      <c r="R117" s="222">
        <f t="shared" si="13"/>
        <v>0</v>
      </c>
      <c r="S117" s="626" cm="1">
        <f t="array" ref="S117">_xlfn.IFS(E117="Air",R117,E117="Sea",M117,E117="Air+Sea",M117+R117)</f>
        <v>4.0909090909090908</v>
      </c>
      <c r="T117" s="475"/>
      <c r="U117" s="32"/>
    </row>
    <row r="118" spans="1:21" x14ac:dyDescent="0.25">
      <c r="A118" s="1096"/>
      <c r="B118" s="1092"/>
      <c r="C118" s="523" t="s">
        <v>204</v>
      </c>
      <c r="D118" s="114" t="s">
        <v>543</v>
      </c>
      <c r="E118" s="114" t="s">
        <v>11</v>
      </c>
      <c r="F118" s="332"/>
      <c r="G118" s="614">
        <v>15</v>
      </c>
      <c r="H118" s="524"/>
      <c r="I118" s="721"/>
      <c r="J118" s="646">
        <v>3</v>
      </c>
      <c r="K118" s="372">
        <v>22</v>
      </c>
      <c r="L118" s="372">
        <f t="shared" si="10"/>
        <v>45</v>
      </c>
      <c r="M118" s="248">
        <f t="shared" si="11"/>
        <v>2.0454545454545454</v>
      </c>
      <c r="N118" s="339"/>
      <c r="O118" s="443"/>
      <c r="P118" s="221">
        <v>0</v>
      </c>
      <c r="Q118" s="444">
        <f t="shared" si="12"/>
        <v>0</v>
      </c>
      <c r="R118" s="222">
        <f t="shared" si="13"/>
        <v>0</v>
      </c>
      <c r="S118" s="626" cm="1">
        <f t="array" ref="S118">_xlfn.IFS(E118="Air",R118,E118="Sea",M118,E118="Air+Sea",M118+R118)</f>
        <v>2.0454545454545454</v>
      </c>
      <c r="T118" s="475"/>
      <c r="U118" s="32"/>
    </row>
    <row r="119" spans="1:21" x14ac:dyDescent="0.25">
      <c r="A119" s="1096"/>
      <c r="B119" s="1092"/>
      <c r="C119" s="523" t="s">
        <v>204</v>
      </c>
      <c r="D119" s="114" t="s">
        <v>544</v>
      </c>
      <c r="E119" s="114" t="s">
        <v>11</v>
      </c>
      <c r="F119" s="332"/>
      <c r="G119" s="614">
        <v>30</v>
      </c>
      <c r="H119" s="524"/>
      <c r="I119" s="721"/>
      <c r="J119" s="646">
        <v>3</v>
      </c>
      <c r="K119" s="372">
        <v>22</v>
      </c>
      <c r="L119" s="372">
        <f t="shared" si="10"/>
        <v>90</v>
      </c>
      <c r="M119" s="248">
        <f t="shared" si="11"/>
        <v>4.0909090909090908</v>
      </c>
      <c r="N119" s="339"/>
      <c r="O119" s="443"/>
      <c r="P119" s="221">
        <v>0</v>
      </c>
      <c r="Q119" s="444">
        <f t="shared" si="12"/>
        <v>0</v>
      </c>
      <c r="R119" s="222">
        <f t="shared" si="13"/>
        <v>0</v>
      </c>
      <c r="S119" s="626" cm="1">
        <f t="array" ref="S119">_xlfn.IFS(E119="Air",R119,E119="Sea",M119,E119="Air+Sea",M119+R119)</f>
        <v>4.0909090909090908</v>
      </c>
      <c r="T119" s="475"/>
      <c r="U119" s="32"/>
    </row>
    <row r="120" spans="1:21" x14ac:dyDescent="0.25">
      <c r="A120" s="1096"/>
      <c r="B120" s="1092"/>
      <c r="C120" s="523" t="s">
        <v>204</v>
      </c>
      <c r="D120" s="114" t="s">
        <v>545</v>
      </c>
      <c r="E120" s="114" t="s">
        <v>11</v>
      </c>
      <c r="F120" s="332"/>
      <c r="G120" s="614">
        <v>60</v>
      </c>
      <c r="H120" s="524"/>
      <c r="I120" s="721"/>
      <c r="J120" s="646">
        <v>3</v>
      </c>
      <c r="K120" s="372">
        <v>22</v>
      </c>
      <c r="L120" s="372">
        <f t="shared" si="10"/>
        <v>180</v>
      </c>
      <c r="M120" s="248">
        <f t="shared" si="11"/>
        <v>8.1818181818181817</v>
      </c>
      <c r="N120" s="339"/>
      <c r="O120" s="443"/>
      <c r="P120" s="221">
        <v>0</v>
      </c>
      <c r="Q120" s="444">
        <f t="shared" si="12"/>
        <v>0</v>
      </c>
      <c r="R120" s="222">
        <f t="shared" si="13"/>
        <v>0</v>
      </c>
      <c r="S120" s="626" cm="1">
        <f t="array" ref="S120">_xlfn.IFS(E120="Air",R120,E120="Sea",M120,E120="Air+Sea",M120+R120)</f>
        <v>8.1818181818181817</v>
      </c>
      <c r="T120" s="475"/>
      <c r="U120" s="32"/>
    </row>
    <row r="121" spans="1:21" x14ac:dyDescent="0.25">
      <c r="A121" s="1096"/>
      <c r="B121" s="1092" t="s">
        <v>220</v>
      </c>
      <c r="C121" s="177" t="s">
        <v>103</v>
      </c>
      <c r="D121" s="113" t="s">
        <v>193</v>
      </c>
      <c r="E121" s="113" t="s">
        <v>11</v>
      </c>
      <c r="F121" s="156"/>
      <c r="G121" s="213">
        <v>5</v>
      </c>
      <c r="H121" s="178"/>
      <c r="I121" s="636"/>
      <c r="J121" s="200">
        <v>3</v>
      </c>
      <c r="K121" s="219">
        <v>22</v>
      </c>
      <c r="L121" s="219">
        <f t="shared" si="10"/>
        <v>15</v>
      </c>
      <c r="M121" s="220">
        <f t="shared" si="11"/>
        <v>0.68181818181818177</v>
      </c>
      <c r="N121" s="339"/>
      <c r="O121" s="443"/>
      <c r="P121" s="221">
        <v>0</v>
      </c>
      <c r="Q121" s="444">
        <f t="shared" si="12"/>
        <v>0</v>
      </c>
      <c r="R121" s="222">
        <f t="shared" si="13"/>
        <v>0</v>
      </c>
      <c r="S121" s="453" cm="1">
        <f t="array" ref="S121">_xlfn.IFS(E121="Air",R121,E121="Sea",M121,E121="Air+Sea",M121+R121)</f>
        <v>0.68181818181818177</v>
      </c>
      <c r="T121" s="475"/>
      <c r="U121" s="32"/>
    </row>
    <row r="122" spans="1:21" x14ac:dyDescent="0.25">
      <c r="A122" s="1096"/>
      <c r="B122" s="1092"/>
      <c r="C122" s="177" t="s">
        <v>103</v>
      </c>
      <c r="D122" s="113" t="s">
        <v>221</v>
      </c>
      <c r="E122" s="113" t="s">
        <v>11</v>
      </c>
      <c r="F122" s="156"/>
      <c r="G122" s="213">
        <v>25</v>
      </c>
      <c r="H122" s="178"/>
      <c r="I122" s="636"/>
      <c r="J122" s="200">
        <v>3</v>
      </c>
      <c r="K122" s="219">
        <v>22</v>
      </c>
      <c r="L122" s="219">
        <f t="shared" si="10"/>
        <v>75</v>
      </c>
      <c r="M122" s="220">
        <f t="shared" si="11"/>
        <v>3.4090909090909092</v>
      </c>
      <c r="N122" s="339"/>
      <c r="O122" s="443"/>
      <c r="P122" s="221">
        <v>0</v>
      </c>
      <c r="Q122" s="444">
        <f t="shared" si="12"/>
        <v>0</v>
      </c>
      <c r="R122" s="222">
        <f t="shared" si="13"/>
        <v>0</v>
      </c>
      <c r="S122" s="453" cm="1">
        <f t="array" ref="S122">_xlfn.IFS(E122="Air",R122,E122="Sea",M122,E122="Air+Sea",M122+R122)</f>
        <v>3.4090909090909092</v>
      </c>
      <c r="T122" s="475"/>
      <c r="U122" s="32"/>
    </row>
    <row r="123" spans="1:21" x14ac:dyDescent="0.25">
      <c r="A123" s="1096"/>
      <c r="B123" s="1092"/>
      <c r="C123" s="177" t="s">
        <v>103</v>
      </c>
      <c r="D123" s="113" t="s">
        <v>222</v>
      </c>
      <c r="E123" s="113" t="s">
        <v>11</v>
      </c>
      <c r="F123" s="156"/>
      <c r="G123" s="213">
        <v>20</v>
      </c>
      <c r="H123" s="178"/>
      <c r="I123" s="636"/>
      <c r="J123" s="200">
        <v>3</v>
      </c>
      <c r="K123" s="219">
        <v>22</v>
      </c>
      <c r="L123" s="219">
        <f t="shared" si="10"/>
        <v>60</v>
      </c>
      <c r="M123" s="220">
        <f t="shared" si="11"/>
        <v>2.7272727272727271</v>
      </c>
      <c r="N123" s="339"/>
      <c r="O123" s="443"/>
      <c r="P123" s="221">
        <v>0</v>
      </c>
      <c r="Q123" s="444">
        <f t="shared" si="12"/>
        <v>0</v>
      </c>
      <c r="R123" s="222">
        <f t="shared" si="13"/>
        <v>0</v>
      </c>
      <c r="S123" s="453" cm="1">
        <f t="array" ref="S123">_xlfn.IFS(E123="Air",R123,E123="Sea",M123,E123="Air+Sea",M123+R123)</f>
        <v>2.7272727272727271</v>
      </c>
      <c r="T123" s="475"/>
      <c r="U123" s="32"/>
    </row>
    <row r="124" spans="1:21" x14ac:dyDescent="0.25">
      <c r="A124" s="1096"/>
      <c r="B124" s="509" t="s">
        <v>157</v>
      </c>
      <c r="C124" s="177" t="s">
        <v>158</v>
      </c>
      <c r="D124" s="113" t="s">
        <v>159</v>
      </c>
      <c r="E124" s="113" t="s">
        <v>499</v>
      </c>
      <c r="F124" s="156">
        <v>870</v>
      </c>
      <c r="G124" s="156">
        <v>870</v>
      </c>
      <c r="H124" s="178"/>
      <c r="I124" s="636"/>
      <c r="J124" s="200">
        <v>1</v>
      </c>
      <c r="K124" s="219">
        <v>22</v>
      </c>
      <c r="L124" s="219">
        <f t="shared" si="10"/>
        <v>870</v>
      </c>
      <c r="M124" s="220">
        <f t="shared" si="11"/>
        <v>39.545454545454547</v>
      </c>
      <c r="N124" s="339"/>
      <c r="O124" s="443"/>
      <c r="P124" s="221">
        <v>0</v>
      </c>
      <c r="Q124" s="444">
        <f t="shared" si="12"/>
        <v>0</v>
      </c>
      <c r="R124" s="222">
        <f t="shared" si="13"/>
        <v>0</v>
      </c>
      <c r="S124" s="453" cm="1">
        <f t="array" ref="S124">_xlfn.IFS(E124="Air",R124,E124="Sea",M124,E124="Air+Sea",M124+R124)</f>
        <v>39.545454545454547</v>
      </c>
      <c r="T124" s="475"/>
      <c r="U124" s="32"/>
    </row>
    <row r="125" spans="1:21" x14ac:dyDescent="0.25">
      <c r="A125" s="1096"/>
      <c r="B125" s="509" t="s">
        <v>160</v>
      </c>
      <c r="C125" s="177" t="s">
        <v>142</v>
      </c>
      <c r="D125" s="113" t="s">
        <v>161</v>
      </c>
      <c r="E125" s="113" t="s">
        <v>499</v>
      </c>
      <c r="F125" s="156">
        <v>120</v>
      </c>
      <c r="G125" s="156">
        <v>120</v>
      </c>
      <c r="H125" s="178"/>
      <c r="I125" s="467">
        <v>0.05</v>
      </c>
      <c r="J125" s="200">
        <v>20</v>
      </c>
      <c r="K125" s="219">
        <v>22</v>
      </c>
      <c r="L125" s="219">
        <f t="shared" si="10"/>
        <v>2400</v>
      </c>
      <c r="M125" s="220">
        <f t="shared" si="11"/>
        <v>5.454545454545455</v>
      </c>
      <c r="N125" s="339"/>
      <c r="O125" s="443"/>
      <c r="P125" s="221">
        <v>0</v>
      </c>
      <c r="Q125" s="444">
        <f t="shared" si="12"/>
        <v>0</v>
      </c>
      <c r="R125" s="222">
        <f t="shared" si="13"/>
        <v>0</v>
      </c>
      <c r="S125" s="453" cm="1">
        <f t="array" ref="S125">_xlfn.IFS(E125="Air",R125,E125="Sea",M125,E125="Air+Sea",M125+R125)</f>
        <v>5.454545454545455</v>
      </c>
      <c r="T125" s="475"/>
      <c r="U125" s="32"/>
    </row>
    <row r="126" spans="1:21" x14ac:dyDescent="0.25">
      <c r="A126" s="1096"/>
      <c r="B126" s="509" t="s">
        <v>162</v>
      </c>
      <c r="C126" s="177" t="s">
        <v>163</v>
      </c>
      <c r="D126" s="113" t="s">
        <v>164</v>
      </c>
      <c r="E126" s="113" t="s">
        <v>499</v>
      </c>
      <c r="F126" s="156">
        <v>90</v>
      </c>
      <c r="G126" s="156">
        <v>90</v>
      </c>
      <c r="H126" s="178"/>
      <c r="I126" s="467">
        <v>0.2</v>
      </c>
      <c r="J126" s="200">
        <v>5</v>
      </c>
      <c r="K126" s="219">
        <v>22</v>
      </c>
      <c r="L126" s="219">
        <f t="shared" si="10"/>
        <v>450</v>
      </c>
      <c r="M126" s="220">
        <f t="shared" si="11"/>
        <v>4.0909090909090908</v>
      </c>
      <c r="N126" s="339"/>
      <c r="O126" s="443"/>
      <c r="P126" s="221">
        <v>0</v>
      </c>
      <c r="Q126" s="444">
        <f t="shared" si="12"/>
        <v>0</v>
      </c>
      <c r="R126" s="222">
        <f t="shared" si="13"/>
        <v>0</v>
      </c>
      <c r="S126" s="453" cm="1">
        <f t="array" ref="S126">_xlfn.IFS(E126="Air",R126,E126="Sea",M126,E126="Air+Sea",M126+R126)</f>
        <v>4.0909090909090908</v>
      </c>
      <c r="T126" s="475"/>
      <c r="U126" s="32"/>
    </row>
    <row r="127" spans="1:21" x14ac:dyDescent="0.25">
      <c r="A127" s="1096"/>
      <c r="B127" s="1093" t="s">
        <v>223</v>
      </c>
      <c r="C127" s="517" t="s">
        <v>103</v>
      </c>
      <c r="D127" s="188" t="s">
        <v>224</v>
      </c>
      <c r="E127" s="188"/>
      <c r="F127" s="517"/>
      <c r="G127" s="647"/>
      <c r="H127" s="518"/>
      <c r="I127" s="463"/>
      <c r="J127" s="645"/>
      <c r="K127" s="221">
        <v>22</v>
      </c>
      <c r="L127" s="221">
        <f t="shared" si="10"/>
        <v>0</v>
      </c>
      <c r="M127" s="222">
        <f t="shared" si="11"/>
        <v>0</v>
      </c>
      <c r="N127" s="463"/>
      <c r="O127" s="443"/>
      <c r="P127" s="221">
        <v>0</v>
      </c>
      <c r="Q127" s="444">
        <f t="shared" si="12"/>
        <v>0</v>
      </c>
      <c r="R127" s="222">
        <f t="shared" si="13"/>
        <v>0</v>
      </c>
      <c r="S127" s="454" t="e" cm="1">
        <f t="array" ref="S127">_xlfn.IFS(E127="Air",R127,E127="Sea",M127,E127="Air+Sea",M127+R127)</f>
        <v>#N/A</v>
      </c>
      <c r="T127" s="475"/>
      <c r="U127" s="32"/>
    </row>
    <row r="128" spans="1:21" x14ac:dyDescent="0.25">
      <c r="A128" s="1096"/>
      <c r="B128" s="1093"/>
      <c r="C128" s="517" t="s">
        <v>103</v>
      </c>
      <c r="D128" s="188" t="s">
        <v>225</v>
      </c>
      <c r="E128" s="188"/>
      <c r="F128" s="517"/>
      <c r="G128" s="647"/>
      <c r="H128" s="518"/>
      <c r="I128" s="463"/>
      <c r="J128" s="645"/>
      <c r="K128" s="221">
        <v>22</v>
      </c>
      <c r="L128" s="221">
        <f t="shared" si="10"/>
        <v>0</v>
      </c>
      <c r="M128" s="222">
        <f t="shared" si="11"/>
        <v>0</v>
      </c>
      <c r="N128" s="463"/>
      <c r="O128" s="443"/>
      <c r="P128" s="221">
        <v>0</v>
      </c>
      <c r="Q128" s="444">
        <f t="shared" si="12"/>
        <v>0</v>
      </c>
      <c r="R128" s="222">
        <f t="shared" si="13"/>
        <v>0</v>
      </c>
      <c r="S128" s="454" t="e" cm="1">
        <f t="array" ref="S128">_xlfn.IFS(E128="Air",R128,E128="Sea",M128,E128="Air+Sea",M128+R128)</f>
        <v>#N/A</v>
      </c>
      <c r="T128" s="475"/>
      <c r="U128" s="32"/>
    </row>
    <row r="129" spans="1:21" x14ac:dyDescent="0.25">
      <c r="A129" s="1096"/>
      <c r="B129" s="1092" t="s">
        <v>226</v>
      </c>
      <c r="C129" s="188" t="s">
        <v>227</v>
      </c>
      <c r="D129" s="188" t="s">
        <v>228</v>
      </c>
      <c r="E129" s="188"/>
      <c r="F129" s="188"/>
      <c r="G129" s="647"/>
      <c r="H129" s="160"/>
      <c r="I129" s="463"/>
      <c r="J129" s="645"/>
      <c r="K129" s="221">
        <v>22</v>
      </c>
      <c r="L129" s="221">
        <f t="shared" si="10"/>
        <v>0</v>
      </c>
      <c r="M129" s="222">
        <f t="shared" si="11"/>
        <v>0</v>
      </c>
      <c r="N129" s="463"/>
      <c r="O129" s="443"/>
      <c r="P129" s="221">
        <v>0</v>
      </c>
      <c r="Q129" s="444">
        <f t="shared" si="12"/>
        <v>0</v>
      </c>
      <c r="R129" s="222">
        <f t="shared" si="13"/>
        <v>0</v>
      </c>
      <c r="S129" s="454" t="e" cm="1">
        <f t="array" ref="S129">_xlfn.IFS(E129="Air",R129,E129="Sea",M129,E129="Air+Sea",M129+R129)</f>
        <v>#N/A</v>
      </c>
      <c r="T129" s="475"/>
      <c r="U129" s="120"/>
    </row>
    <row r="130" spans="1:21" x14ac:dyDescent="0.25">
      <c r="A130" s="1096"/>
      <c r="B130" s="1092"/>
      <c r="C130" s="188" t="s">
        <v>227</v>
      </c>
      <c r="D130" s="188" t="s">
        <v>229</v>
      </c>
      <c r="E130" s="188"/>
      <c r="F130" s="188"/>
      <c r="G130" s="647"/>
      <c r="H130" s="160"/>
      <c r="I130" s="460"/>
      <c r="J130" s="645"/>
      <c r="K130" s="221">
        <v>22</v>
      </c>
      <c r="L130" s="221">
        <f t="shared" si="10"/>
        <v>0</v>
      </c>
      <c r="M130" s="222">
        <f t="shared" si="11"/>
        <v>0</v>
      </c>
      <c r="N130" s="460"/>
      <c r="O130" s="443"/>
      <c r="P130" s="221">
        <v>0</v>
      </c>
      <c r="Q130" s="444">
        <f t="shared" si="12"/>
        <v>0</v>
      </c>
      <c r="R130" s="222">
        <f t="shared" si="13"/>
        <v>0</v>
      </c>
      <c r="S130" s="454" t="e" cm="1">
        <f t="array" ref="S130">_xlfn.IFS(E130="Air",R130,E130="Sea",M130,E130="Air+Sea",M130+R130)</f>
        <v>#N/A</v>
      </c>
      <c r="T130" s="475"/>
      <c r="U130" s="120"/>
    </row>
    <row r="131" spans="1:21" x14ac:dyDescent="0.25">
      <c r="A131" s="1096"/>
      <c r="B131" s="1092"/>
      <c r="C131" s="188" t="s">
        <v>227</v>
      </c>
      <c r="D131" s="188" t="s">
        <v>230</v>
      </c>
      <c r="E131" s="188"/>
      <c r="F131" s="188"/>
      <c r="G131" s="647"/>
      <c r="H131" s="160"/>
      <c r="I131" s="460"/>
      <c r="J131" s="645"/>
      <c r="K131" s="221">
        <v>22</v>
      </c>
      <c r="L131" s="221">
        <f t="shared" si="10"/>
        <v>0</v>
      </c>
      <c r="M131" s="222">
        <f t="shared" si="11"/>
        <v>0</v>
      </c>
      <c r="N131" s="460"/>
      <c r="O131" s="443"/>
      <c r="P131" s="221">
        <v>0</v>
      </c>
      <c r="Q131" s="444">
        <f t="shared" si="12"/>
        <v>0</v>
      </c>
      <c r="R131" s="222">
        <f t="shared" si="13"/>
        <v>0</v>
      </c>
      <c r="S131" s="454" t="e" cm="1">
        <f t="array" ref="S131">_xlfn.IFS(E131="Air",R131,E131="Sea",M131,E131="Air+Sea",M131+R131)</f>
        <v>#N/A</v>
      </c>
      <c r="T131" s="475"/>
      <c r="U131" s="120"/>
    </row>
    <row r="132" spans="1:21" x14ac:dyDescent="0.25">
      <c r="A132" s="1096"/>
      <c r="B132" s="1092"/>
      <c r="C132" s="113" t="s">
        <v>227</v>
      </c>
      <c r="D132" s="113" t="s">
        <v>231</v>
      </c>
      <c r="E132" s="113" t="s">
        <v>11</v>
      </c>
      <c r="F132" s="113"/>
      <c r="G132" s="213">
        <v>10</v>
      </c>
      <c r="H132" s="124"/>
      <c r="I132" s="509"/>
      <c r="J132" s="200">
        <v>3</v>
      </c>
      <c r="K132" s="219">
        <v>22</v>
      </c>
      <c r="L132" s="219">
        <f t="shared" si="10"/>
        <v>30</v>
      </c>
      <c r="M132" s="220">
        <f t="shared" si="11"/>
        <v>1.3636363636363635</v>
      </c>
      <c r="N132" s="460"/>
      <c r="O132" s="443"/>
      <c r="P132" s="221">
        <v>0</v>
      </c>
      <c r="Q132" s="444">
        <f t="shared" si="12"/>
        <v>0</v>
      </c>
      <c r="R132" s="222">
        <f t="shared" si="13"/>
        <v>0</v>
      </c>
      <c r="S132" s="453" cm="1">
        <f t="array" ref="S132">_xlfn.IFS(E132="Air",R132,E132="Sea",M132,E132="Air+Sea",M132+R132)</f>
        <v>1.3636363636363635</v>
      </c>
      <c r="T132" s="475"/>
      <c r="U132" s="120"/>
    </row>
    <row r="133" spans="1:21" x14ac:dyDescent="0.25">
      <c r="A133" s="1096"/>
      <c r="B133" s="1092"/>
      <c r="C133" s="113" t="s">
        <v>227</v>
      </c>
      <c r="D133" s="113" t="s">
        <v>232</v>
      </c>
      <c r="E133" s="113" t="s">
        <v>11</v>
      </c>
      <c r="F133" s="113"/>
      <c r="G133" s="213">
        <v>50</v>
      </c>
      <c r="H133" s="124"/>
      <c r="I133" s="509"/>
      <c r="J133" s="200">
        <v>3</v>
      </c>
      <c r="K133" s="219">
        <v>22</v>
      </c>
      <c r="L133" s="219">
        <f t="shared" si="10"/>
        <v>150</v>
      </c>
      <c r="M133" s="220">
        <f t="shared" si="11"/>
        <v>6.8181818181818183</v>
      </c>
      <c r="N133" s="460"/>
      <c r="O133" s="443"/>
      <c r="P133" s="221">
        <v>0</v>
      </c>
      <c r="Q133" s="444">
        <f t="shared" si="12"/>
        <v>0</v>
      </c>
      <c r="R133" s="222">
        <f t="shared" si="13"/>
        <v>0</v>
      </c>
      <c r="S133" s="453" cm="1">
        <f t="array" ref="S133">_xlfn.IFS(E133="Air",R133,E133="Sea",M133,E133="Air+Sea",M133+R133)</f>
        <v>6.8181818181818183</v>
      </c>
      <c r="T133" s="475"/>
      <c r="U133" s="120"/>
    </row>
    <row r="134" spans="1:21" ht="45" x14ac:dyDescent="0.25">
      <c r="A134" s="1096"/>
      <c r="B134" s="1092"/>
      <c r="C134" s="114" t="s">
        <v>227</v>
      </c>
      <c r="D134" s="114" t="s">
        <v>546</v>
      </c>
      <c r="E134" s="114" t="s">
        <v>11</v>
      </c>
      <c r="F134" s="114">
        <v>50</v>
      </c>
      <c r="G134" s="614">
        <v>50</v>
      </c>
      <c r="H134" s="140" t="s">
        <v>547</v>
      </c>
      <c r="I134" s="722"/>
      <c r="J134" s="646">
        <v>3</v>
      </c>
      <c r="K134" s="372">
        <v>22</v>
      </c>
      <c r="L134" s="372">
        <f t="shared" si="10"/>
        <v>150</v>
      </c>
      <c r="M134" s="248">
        <f t="shared" si="11"/>
        <v>6.8181818181818183</v>
      </c>
      <c r="N134" s="460"/>
      <c r="O134" s="443"/>
      <c r="P134" s="221">
        <v>0</v>
      </c>
      <c r="Q134" s="444">
        <f t="shared" si="12"/>
        <v>0</v>
      </c>
      <c r="R134" s="222">
        <f t="shared" si="13"/>
        <v>0</v>
      </c>
      <c r="S134" s="626" cm="1">
        <f t="array" ref="S134">_xlfn.IFS(E134="Air",R134,E134="Sea",M134,E134="Air+Sea",M134+R134)</f>
        <v>6.8181818181818183</v>
      </c>
      <c r="T134" s="475"/>
      <c r="U134" s="120"/>
    </row>
    <row r="135" spans="1:21" ht="15.75" thickBot="1" x14ac:dyDescent="0.3">
      <c r="A135" s="1097"/>
      <c r="B135" s="1094"/>
      <c r="C135" s="526" t="s">
        <v>227</v>
      </c>
      <c r="D135" s="526" t="s">
        <v>233</v>
      </c>
      <c r="E135" s="526"/>
      <c r="F135" s="526"/>
      <c r="G135" s="713"/>
      <c r="H135" s="697"/>
      <c r="I135" s="464"/>
      <c r="J135" s="527"/>
      <c r="K135" s="262">
        <v>22</v>
      </c>
      <c r="L135" s="262">
        <f t="shared" si="10"/>
        <v>0</v>
      </c>
      <c r="M135" s="457">
        <f t="shared" si="11"/>
        <v>0</v>
      </c>
      <c r="N135" s="464"/>
      <c r="O135" s="450"/>
      <c r="P135" s="262">
        <v>0</v>
      </c>
      <c r="Q135" s="451">
        <f t="shared" si="12"/>
        <v>0</v>
      </c>
      <c r="R135" s="457">
        <f t="shared" si="13"/>
        <v>0</v>
      </c>
      <c r="S135" s="627" t="e" cm="1">
        <f t="array" ref="S135">_xlfn.IFS(E135="Air",R135,E135="Sea",M135,E135="Air+Sea",M135+R135)</f>
        <v>#N/A</v>
      </c>
      <c r="T135" s="475"/>
      <c r="U135" s="120"/>
    </row>
    <row r="136" spans="1:21" ht="18.75" customHeight="1" x14ac:dyDescent="0.25">
      <c r="A136" s="152"/>
      <c r="B136" s="120"/>
      <c r="C136" s="120"/>
      <c r="D136" s="120"/>
      <c r="E136" s="120"/>
      <c r="F136" s="120"/>
      <c r="H136" s="120"/>
      <c r="I136" s="433"/>
      <c r="K136" s="235"/>
      <c r="L136" s="235"/>
      <c r="M136" s="236"/>
      <c r="N136" s="434"/>
      <c r="O136" s="435"/>
      <c r="P136" s="264"/>
      <c r="Q136" s="265"/>
      <c r="R136" s="265"/>
      <c r="S136" s="266"/>
      <c r="T136" s="155"/>
      <c r="U136" s="120"/>
    </row>
    <row r="137" spans="1:21" ht="18.75" customHeight="1" thickBot="1" x14ac:dyDescent="0.3">
      <c r="A137" s="184"/>
      <c r="B137" s="120"/>
      <c r="C137" s="120"/>
      <c r="D137" s="120"/>
      <c r="E137" s="120"/>
      <c r="F137" s="120"/>
      <c r="H137" s="120"/>
      <c r="I137" s="433"/>
      <c r="K137" s="235"/>
      <c r="L137" s="235"/>
      <c r="M137" s="236"/>
      <c r="N137" s="433"/>
      <c r="O137" s="436"/>
      <c r="P137" s="235"/>
      <c r="Q137" s="236"/>
      <c r="R137" s="236"/>
      <c r="S137" s="267"/>
      <c r="T137" s="155"/>
      <c r="U137" s="120"/>
    </row>
    <row r="138" spans="1:21" ht="36.75" customHeight="1" x14ac:dyDescent="0.25">
      <c r="A138" s="167"/>
      <c r="I138" s="413"/>
      <c r="J138" s="71" t="s">
        <v>234</v>
      </c>
      <c r="K138" s="229">
        <f>IF([2]Booking_SGN!$B$2="SGN",INDEX([2]!volume,MATCH($I$11,[2]!customer,0),MATCH([2]Booking_SGN!$C$3,[2]!week,0)),0)</f>
        <v>0</v>
      </c>
      <c r="L138" s="229">
        <f>SUM(L80:L136)</f>
        <v>6375</v>
      </c>
      <c r="M138" s="229">
        <f>SUM(M80:M136)</f>
        <v>680.4545454545455</v>
      </c>
      <c r="N138" s="413"/>
      <c r="O138" s="71" t="s">
        <v>234</v>
      </c>
      <c r="P138" s="437">
        <f>IF([2]Booking_SGN!$B$2="SGN",INDEX([2]!volume,MATCH($N$11,[2]!customer,0),MATCH([2]Booking_SGN!$C$3,[2]!week,0)),0)</f>
        <v>0</v>
      </c>
      <c r="Q138" s="437">
        <f>SUM(Q80:Q136)</f>
        <v>535</v>
      </c>
      <c r="R138" s="438">
        <f>SUM(R80:R136)</f>
        <v>0</v>
      </c>
      <c r="S138" s="257">
        <f>R138+M138</f>
        <v>680.4545454545455</v>
      </c>
      <c r="T138" s="171"/>
    </row>
    <row r="139" spans="1:21" ht="15.75" thickBot="1" x14ac:dyDescent="0.3">
      <c r="B139" s="168"/>
      <c r="I139" s="413"/>
      <c r="J139" s="72" t="s">
        <v>182</v>
      </c>
      <c r="K139" s="73"/>
      <c r="L139" s="73"/>
      <c r="M139" s="237">
        <f>M138*K138/40/3600</f>
        <v>0</v>
      </c>
      <c r="N139" s="413"/>
      <c r="O139" s="72" t="s">
        <v>182</v>
      </c>
      <c r="P139" s="439"/>
      <c r="Q139" s="439"/>
      <c r="R139" s="440">
        <f>R138*P138/40/3600</f>
        <v>0</v>
      </c>
      <c r="S139" s="269">
        <f>R139+M139</f>
        <v>0</v>
      </c>
      <c r="T139" s="186"/>
    </row>
    <row r="140" spans="1:21" x14ac:dyDescent="0.25">
      <c r="B140" s="168"/>
      <c r="I140" s="413"/>
      <c r="J140" s="77"/>
      <c r="N140" s="413"/>
      <c r="O140" s="77"/>
      <c r="R140" s="270"/>
      <c r="S140" s="270"/>
    </row>
    <row r="141" spans="1:21" ht="15.75" thickBot="1" x14ac:dyDescent="0.3">
      <c r="B141" s="168"/>
      <c r="I141" s="413"/>
      <c r="J141" s="77"/>
      <c r="N141" s="413"/>
      <c r="O141" s="77"/>
      <c r="R141" s="270"/>
      <c r="S141" s="270"/>
    </row>
    <row r="142" spans="1:21" ht="60" x14ac:dyDescent="0.25">
      <c r="B142" s="168"/>
      <c r="I142" s="413"/>
      <c r="J142" s="71" t="s">
        <v>235</v>
      </c>
      <c r="K142" s="229">
        <f>IF([2]Booking_SGN!$B$2="SGN",INDEX([2]!volume,MATCH($I$11,[2]!customer,0),MATCH([2]Booking_SGN!$C$3,[2]!week,0)),0)</f>
        <v>0</v>
      </c>
      <c r="L142" s="229">
        <f>L138+L77</f>
        <v>69691</v>
      </c>
      <c r="M142" s="229">
        <f>M138+M77</f>
        <v>3676.1363636363631</v>
      </c>
      <c r="N142" s="413"/>
      <c r="O142" s="71" t="s">
        <v>235</v>
      </c>
      <c r="P142" s="229">
        <f>IF([2]Booking_SGN!$B$2="SGN",INDEX([2]!volume,MATCH($N$11,[2]!customer,0),MATCH([2]Booking_SGN!$C$3,[2]!week,0)),0)</f>
        <v>0</v>
      </c>
      <c r="Q142" s="229">
        <f>Q138+Q77</f>
        <v>776</v>
      </c>
      <c r="R142" s="230">
        <f>R138+R77</f>
        <v>0</v>
      </c>
      <c r="S142" s="257">
        <f>R142+M142</f>
        <v>3676.1363636363631</v>
      </c>
      <c r="T142" s="187"/>
    </row>
    <row r="143" spans="1:21" ht="15.75" thickBot="1" x14ac:dyDescent="0.3">
      <c r="B143" s="168"/>
      <c r="I143" s="413"/>
      <c r="J143" s="72" t="s">
        <v>236</v>
      </c>
      <c r="K143" s="73"/>
      <c r="L143" s="73"/>
      <c r="M143" s="237">
        <f>M139+M78</f>
        <v>0</v>
      </c>
      <c r="N143" s="413"/>
      <c r="O143" s="72" t="s">
        <v>236</v>
      </c>
      <c r="P143" s="73"/>
      <c r="Q143" s="73"/>
      <c r="R143" s="268">
        <f>R139+R78</f>
        <v>0</v>
      </c>
      <c r="S143" s="269">
        <f>R143+M143</f>
        <v>0</v>
      </c>
      <c r="T143" s="186"/>
    </row>
    <row r="144" spans="1:21" ht="15.75" thickBot="1" x14ac:dyDescent="0.3">
      <c r="I144" s="413"/>
      <c r="J144" s="77"/>
      <c r="N144" s="413"/>
      <c r="O144" s="77"/>
      <c r="R144" s="270"/>
      <c r="S144" s="270"/>
    </row>
    <row r="145" spans="2:19" x14ac:dyDescent="0.25">
      <c r="I145" s="413"/>
      <c r="J145" s="81" t="s">
        <v>237</v>
      </c>
      <c r="K145" s="238"/>
      <c r="L145" s="239"/>
      <c r="M145" s="239"/>
      <c r="N145" s="413"/>
      <c r="O145" s="81" t="s">
        <v>237</v>
      </c>
      <c r="P145" s="238"/>
      <c r="Q145" s="239"/>
      <c r="R145" s="271"/>
      <c r="S145" s="270"/>
    </row>
    <row r="146" spans="2:19" ht="15.75" thickBot="1" x14ac:dyDescent="0.3">
      <c r="I146" s="413"/>
      <c r="J146" s="82" t="s">
        <v>238</v>
      </c>
      <c r="K146" s="240"/>
      <c r="L146" s="241"/>
      <c r="M146" s="241"/>
      <c r="N146" s="413"/>
      <c r="O146" s="82" t="s">
        <v>238</v>
      </c>
      <c r="P146" s="240"/>
      <c r="Q146" s="241"/>
      <c r="R146" s="272"/>
      <c r="S146" s="232"/>
    </row>
    <row r="147" spans="2:19" ht="15.75" thickBot="1" x14ac:dyDescent="0.3">
      <c r="B147" s="83"/>
      <c r="C147" s="83"/>
      <c r="D147" s="83"/>
      <c r="I147" s="414"/>
      <c r="J147" s="199"/>
      <c r="K147" s="73"/>
      <c r="L147" s="73"/>
      <c r="M147" s="73"/>
      <c r="N147" s="414"/>
      <c r="O147" s="199"/>
      <c r="P147" s="73"/>
      <c r="Q147" s="73"/>
      <c r="R147" s="232"/>
      <c r="S147" s="273"/>
    </row>
  </sheetData>
  <sheetProtection algorithmName="SHA-512" hashValue="IR6h5WC1UMHKY0xGWk+qaIWmNJVH/e0WBeT2K+/n61MH9Tm6sfZ7qLiNKd9D0FxF+1Ne7SGU0I2V+jrBExi3qw==" saltValue="2Qou+8Go6T5P+a7/W8ccbQ==" spinCount="100000" sheet="1" objects="1" scenarios="1" insertRows="0" sort="0" autoFilter="0"/>
  <autoFilter ref="A12:V75" xr:uid="{752F39E2-4B53-4A43-83D6-B300DBC090EA}"/>
  <mergeCells count="23">
    <mergeCell ref="B121:B123"/>
    <mergeCell ref="B127:B128"/>
    <mergeCell ref="B129:B135"/>
    <mergeCell ref="A41:A57"/>
    <mergeCell ref="B42:B43"/>
    <mergeCell ref="A58:A60"/>
    <mergeCell ref="A61:A75"/>
    <mergeCell ref="B92:B94"/>
    <mergeCell ref="B95:B98"/>
    <mergeCell ref="B106:B109"/>
    <mergeCell ref="B110:B113"/>
    <mergeCell ref="B114:B120"/>
    <mergeCell ref="A80:A135"/>
    <mergeCell ref="A10:S10"/>
    <mergeCell ref="I11:M11"/>
    <mergeCell ref="N11:R11"/>
    <mergeCell ref="A13:A23"/>
    <mergeCell ref="B14:B18"/>
    <mergeCell ref="A24:A40"/>
    <mergeCell ref="B29:B30"/>
    <mergeCell ref="B34:B35"/>
    <mergeCell ref="B36:B37"/>
    <mergeCell ref="B39:B40"/>
  </mergeCells>
  <conditionalFormatting sqref="I13:I22 I24:I25 I27:I32 I34:I37 I39:I48">
    <cfRule type="notContainsBlanks" dxfId="81" priority="6">
      <formula>LEN(TRIM(I13))&gt;0</formula>
    </cfRule>
  </conditionalFormatting>
  <conditionalFormatting sqref="I52:I84">
    <cfRule type="notContainsBlanks" dxfId="80" priority="5">
      <formula>LEN(TRIM(I52))&gt;0</formula>
    </cfRule>
  </conditionalFormatting>
  <conditionalFormatting sqref="N13:N137 I88:I137">
    <cfRule type="notContainsBlanks" dxfId="79" priority="1">
      <formula>LEN(TRIM(I13))&gt;0</formula>
    </cfRule>
  </conditionalFormatting>
  <dataValidations disablePrompts="1" count="5">
    <dataValidation type="list" allowBlank="1" showInputMessage="1" showErrorMessage="1" sqref="F140:F144 E11:E1048576 D5:E8" xr:uid="{BEB2BE7A-4607-4FC1-9467-FB70FE2B5237}">
      <formula1>"Air,Sea,Air+Sea"</formula1>
    </dataValidation>
    <dataValidation type="list" allowBlank="1" showInputMessage="1" showErrorMessage="1" sqref="C140:C143 B5:B8" xr:uid="{13C1685A-C649-4558-AC1E-2FBA5C6D107E}">
      <formula1>"Reporting, APLL BK, Carrier BK, VOY, SPR/BOH, CLP, MBL, DN, Vendor, Email, Call, Shipment, BA, SAP &amp; GFF PO, Bill, COO, Times"</formula1>
    </dataValidation>
    <dataValidation type="list" allowBlank="1" showInputMessage="1" showErrorMessage="1" sqref="C144 C148:C1048576 C11 C136:C138" xr:uid="{360B4F11-3803-473F-965C-1639554D3790}">
      <formula1>"Reporting, APLL BK, Carrier BK, VOY, SPR/BOH, CLP, MBL, DN, Vendor, Email, Call, Shipment, BA, SAP &amp; GFF PO, Bill, COO, Times, Container, SI, BL"</formula1>
    </dataValidation>
    <dataValidation type="list" allowBlank="1" showInputMessage="1" showErrorMessage="1" sqref="C12:C135" xr:uid="{217D66D1-D167-4D2F-B360-08EDBA21F968}">
      <formula1>"Reporting, APLL BK, Carrier BK, VOY, SPR/BOH, CLP, MBL, DN, Vendor, Email, Call, Shipment, BA, SAP &amp; GFF PO, Bill, COO, Times, Container, SI, BL, FCR, PO"</formula1>
    </dataValidation>
    <dataValidation type="list" allowBlank="1" showInputMessage="1" showErrorMessage="1" sqref="C80:C81" xr:uid="{3B9A4FF1-7A10-447C-8CF9-B57A3F2296F6}">
      <formula1>"Reporting, APLL BK, Carrier BK, VOY, SPR/BOH, CLP, MBL, DN, Vendor, Email, Call, Shipment, BA, SAP &amp; GFF PO, Bill, COO, Times, Container, SI, BL,PO, FCR"</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6EDCB-4F9C-47DB-B4EA-32A9DD17B2C9}">
  <sheetPr codeName="Sheet16">
    <tabColor rgb="FF92D050"/>
  </sheetPr>
  <dimension ref="A1:U149"/>
  <sheetViews>
    <sheetView showGridLines="0" topLeftCell="A96" zoomScale="55" zoomScaleNormal="55" workbookViewId="0">
      <selection activeCell="P13" sqref="P13:P75"/>
    </sheetView>
  </sheetViews>
  <sheetFormatPr defaultColWidth="8.7109375" defaultRowHeight="15" x14ac:dyDescent="0.25"/>
  <cols>
    <col min="1" max="1" width="15.5703125" style="185" customWidth="1"/>
    <col min="2" max="2" width="26.85546875" style="32" customWidth="1"/>
    <col min="3" max="3" width="16.42578125" style="32" customWidth="1"/>
    <col min="4" max="4" width="57.5703125" style="32" customWidth="1"/>
    <col min="5" max="6" width="12.42578125" style="32" customWidth="1"/>
    <col min="7" max="7" width="13.5703125" style="100" customWidth="1"/>
    <col min="8" max="8" width="22.5703125" style="168" customWidth="1"/>
    <col min="9" max="9" width="26.42578125" style="32" customWidth="1"/>
    <col min="10" max="10" width="25.42578125" style="109" customWidth="1"/>
    <col min="11" max="11" width="20.5703125" style="95" customWidth="1"/>
    <col min="12" max="12" width="34" style="95" customWidth="1"/>
    <col min="13" max="13" width="24.85546875" style="95" customWidth="1"/>
    <col min="14" max="14" width="13.140625" style="32" customWidth="1"/>
    <col min="15" max="15" width="13.140625" style="109" customWidth="1"/>
    <col min="16" max="18" width="13.140625" style="95" customWidth="1"/>
    <col min="19" max="19" width="24.85546875" style="95" customWidth="1"/>
    <col min="20" max="16384" width="8.7109375" style="83"/>
  </cols>
  <sheetData>
    <row r="1" spans="1:21" s="62" customFormat="1" ht="33.75" x14ac:dyDescent="0.25">
      <c r="A1" s="61" t="s">
        <v>0</v>
      </c>
      <c r="B1" s="61">
        <f ca="1">TODAY()</f>
        <v>45148</v>
      </c>
      <c r="C1" s="86"/>
      <c r="D1" s="86"/>
      <c r="E1" s="86"/>
      <c r="F1" s="86"/>
      <c r="G1" s="87"/>
      <c r="H1" s="62" t="s">
        <v>39</v>
      </c>
      <c r="K1" s="90"/>
      <c r="L1" s="90"/>
      <c r="M1" s="90"/>
      <c r="N1" s="86"/>
      <c r="O1" s="90"/>
      <c r="P1" s="90"/>
      <c r="Q1" s="89"/>
      <c r="R1" s="89"/>
      <c r="S1" s="89"/>
    </row>
    <row r="2" spans="1:21" s="84" customFormat="1" x14ac:dyDescent="0.25">
      <c r="A2" s="92"/>
      <c r="G2" s="93"/>
      <c r="K2" s="95"/>
      <c r="L2" s="95"/>
      <c r="M2" s="95"/>
      <c r="O2" s="95"/>
      <c r="P2" s="95"/>
      <c r="Q2" s="95"/>
      <c r="R2" s="95"/>
      <c r="S2" s="95"/>
    </row>
    <row r="3" spans="1:21" s="84" customFormat="1" ht="15.75" thickBot="1" x14ac:dyDescent="0.3">
      <c r="G3" s="93"/>
      <c r="K3" s="95"/>
      <c r="L3" s="95"/>
      <c r="M3" s="95"/>
      <c r="O3" s="95"/>
      <c r="P3" s="95"/>
      <c r="Q3" s="95"/>
      <c r="R3" s="95"/>
      <c r="S3" s="95"/>
    </row>
    <row r="4" spans="1:21" s="84" customFormat="1" ht="19.5" customHeight="1" x14ac:dyDescent="0.25">
      <c r="A4" s="96" t="s">
        <v>40</v>
      </c>
      <c r="B4" s="63"/>
      <c r="C4" s="63" t="s">
        <v>41</v>
      </c>
      <c r="D4" s="63"/>
      <c r="E4" s="63" t="s">
        <v>42</v>
      </c>
      <c r="F4" s="97" t="s">
        <v>43</v>
      </c>
      <c r="G4" s="202"/>
      <c r="H4" s="274"/>
      <c r="I4" s="275"/>
      <c r="J4" s="95"/>
      <c r="K4" s="95"/>
      <c r="L4" s="95"/>
      <c r="M4" s="95"/>
      <c r="N4" s="94"/>
      <c r="O4" s="95"/>
      <c r="P4" s="95"/>
      <c r="Q4" s="95"/>
      <c r="R4" s="95"/>
      <c r="S4" s="95"/>
    </row>
    <row r="5" spans="1:21" s="84" customFormat="1" ht="19.5" customHeight="1" x14ac:dyDescent="0.25">
      <c r="A5" s="98"/>
      <c r="B5" s="99"/>
      <c r="C5" s="64" t="s">
        <v>44</v>
      </c>
      <c r="D5" s="64"/>
      <c r="E5" s="64"/>
      <c r="F5" s="100" t="s">
        <v>45</v>
      </c>
      <c r="G5" s="93"/>
      <c r="I5" s="101"/>
      <c r="J5" s="95"/>
      <c r="K5" s="95"/>
      <c r="L5" s="95"/>
      <c r="M5" s="95"/>
      <c r="N5" s="94"/>
      <c r="O5" s="95"/>
      <c r="P5" s="95"/>
      <c r="Q5" s="95"/>
      <c r="R5" s="95"/>
      <c r="S5" s="95"/>
    </row>
    <row r="6" spans="1:21" s="84" customFormat="1" ht="19.5" customHeight="1" x14ac:dyDescent="0.25">
      <c r="A6" s="98"/>
      <c r="B6" s="102"/>
      <c r="C6" s="64" t="s">
        <v>46</v>
      </c>
      <c r="D6" s="64"/>
      <c r="E6" s="64"/>
      <c r="F6" s="100" t="s">
        <v>47</v>
      </c>
      <c r="G6" s="93"/>
      <c r="I6" s="101"/>
      <c r="J6" s="95"/>
      <c r="K6" s="95"/>
      <c r="L6" s="95"/>
      <c r="M6" s="95"/>
      <c r="N6" s="94"/>
      <c r="O6" s="95"/>
      <c r="P6" s="95"/>
      <c r="Q6" s="95"/>
      <c r="R6" s="95"/>
      <c r="S6" s="95"/>
    </row>
    <row r="7" spans="1:21" s="84" customFormat="1" ht="19.5" customHeight="1" x14ac:dyDescent="0.25">
      <c r="A7" s="98"/>
      <c r="B7" s="103"/>
      <c r="C7" s="64" t="s">
        <v>48</v>
      </c>
      <c r="D7" s="64"/>
      <c r="E7" s="64"/>
      <c r="F7" s="100" t="s">
        <v>49</v>
      </c>
      <c r="G7" s="93"/>
      <c r="I7" s="101"/>
      <c r="J7" s="95"/>
      <c r="K7" s="95"/>
      <c r="L7" s="95"/>
      <c r="M7" s="95"/>
      <c r="N7" s="94"/>
      <c r="O7" s="95"/>
      <c r="P7" s="95"/>
      <c r="Q7" s="95"/>
      <c r="R7" s="95"/>
      <c r="S7" s="95"/>
    </row>
    <row r="8" spans="1:21" s="84" customFormat="1" ht="19.5" customHeight="1" thickBot="1" x14ac:dyDescent="0.3">
      <c r="A8" s="104"/>
      <c r="B8" s="105"/>
      <c r="C8" s="65" t="s">
        <v>50</v>
      </c>
      <c r="D8" s="65"/>
      <c r="E8" s="65"/>
      <c r="F8" s="106" t="s">
        <v>51</v>
      </c>
      <c r="G8" s="107"/>
      <c r="H8" s="23"/>
      <c r="I8" s="108"/>
      <c r="J8" s="95"/>
      <c r="K8" s="95"/>
      <c r="L8" s="95"/>
      <c r="M8" s="95"/>
      <c r="N8" s="94"/>
      <c r="O8" s="95"/>
      <c r="P8" s="95"/>
      <c r="Q8" s="95"/>
      <c r="R8" s="95"/>
      <c r="S8" s="95"/>
    </row>
    <row r="9" spans="1:21" s="84" customFormat="1" ht="15.75" thickBot="1" x14ac:dyDescent="0.3">
      <c r="A9" s="92"/>
      <c r="G9" s="93"/>
      <c r="K9" s="95"/>
      <c r="L9" s="95"/>
      <c r="M9" s="95"/>
      <c r="O9" s="95"/>
      <c r="P9" s="95"/>
      <c r="Q9" s="95"/>
      <c r="R9" s="95"/>
      <c r="S9" s="95"/>
    </row>
    <row r="10" spans="1:21" s="84" customFormat="1" ht="15.75" thickBot="1" x14ac:dyDescent="0.3">
      <c r="A10" s="1031" t="s">
        <v>548</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15.75" thickBot="1" x14ac:dyDescent="0.3">
      <c r="A11" s="381"/>
      <c r="B11" s="66"/>
      <c r="C11" s="66"/>
      <c r="D11" s="66"/>
      <c r="E11" s="66"/>
      <c r="F11" s="66"/>
      <c r="G11" s="203"/>
      <c r="H11" s="67"/>
      <c r="I11" s="1034" t="str">
        <f>_xlfn.CONCAT($A$10," ","-"," ","Sea")</f>
        <v>EUROM - Sea</v>
      </c>
      <c r="J11" s="1035"/>
      <c r="K11" s="1035"/>
      <c r="L11" s="1035"/>
      <c r="M11" s="1036"/>
      <c r="N11" s="1034" t="str">
        <f>_xlfn.CONCAT($A$10," ","-"," ","Air")</f>
        <v>EUROM - Air</v>
      </c>
      <c r="O11" s="1035"/>
      <c r="P11" s="1035"/>
      <c r="Q11" s="1035"/>
      <c r="R11" s="1036"/>
      <c r="S11" s="374" t="s">
        <v>53</v>
      </c>
      <c r="T11" s="64"/>
    </row>
    <row r="12" spans="1:21" s="84" customFormat="1" ht="45.75" thickBot="1" x14ac:dyDescent="0.3">
      <c r="A12" s="282" t="s">
        <v>54</v>
      </c>
      <c r="B12" s="538" t="s">
        <v>55</v>
      </c>
      <c r="C12" s="539" t="s">
        <v>56</v>
      </c>
      <c r="D12" s="540" t="s">
        <v>57</v>
      </c>
      <c r="E12" s="540" t="s">
        <v>58</v>
      </c>
      <c r="F12" s="540" t="s">
        <v>59</v>
      </c>
      <c r="G12" s="708" t="s">
        <v>60</v>
      </c>
      <c r="H12" s="541" t="s">
        <v>61</v>
      </c>
      <c r="I12" s="383" t="s">
        <v>62</v>
      </c>
      <c r="J12" s="542" t="s">
        <v>63</v>
      </c>
      <c r="K12" s="215" t="s">
        <v>64</v>
      </c>
      <c r="L12" s="215" t="s">
        <v>65</v>
      </c>
      <c r="M12" s="216" t="s">
        <v>66</v>
      </c>
      <c r="N12" s="383" t="s">
        <v>62</v>
      </c>
      <c r="O12" s="215" t="s">
        <v>63</v>
      </c>
      <c r="P12" s="215" t="s">
        <v>64</v>
      </c>
      <c r="Q12" s="215" t="s">
        <v>65</v>
      </c>
      <c r="R12" s="216" t="s">
        <v>66</v>
      </c>
      <c r="S12" s="242" t="s">
        <v>66</v>
      </c>
      <c r="T12" s="280"/>
      <c r="U12" s="281"/>
    </row>
    <row r="13" spans="1:21" ht="30" x14ac:dyDescent="0.25">
      <c r="A13" s="1087" t="s">
        <v>67</v>
      </c>
      <c r="B13" s="189" t="s">
        <v>68</v>
      </c>
      <c r="C13" s="159" t="s">
        <v>69</v>
      </c>
      <c r="D13" s="283" t="s">
        <v>494</v>
      </c>
      <c r="E13" s="159"/>
      <c r="F13" s="159"/>
      <c r="G13" s="207"/>
      <c r="H13" s="160"/>
      <c r="I13" s="306"/>
      <c r="J13" s="331"/>
      <c r="K13" s="370">
        <v>1</v>
      </c>
      <c r="L13" s="370">
        <f t="shared" ref="L13" si="0">IF(C13="APLL BK",G13,G13*J13)</f>
        <v>0</v>
      </c>
      <c r="M13" s="371">
        <f>IFERROR(IF(OR(E13="Sea",E13="Air+Sea"),IF(C13="APLL BK",G13*IF(I13="",1,I13),L13/K13*IF(I13="",1,I13)),0),0)</f>
        <v>0</v>
      </c>
      <c r="N13" s="306"/>
      <c r="O13" s="357"/>
      <c r="P13" s="370">
        <v>0</v>
      </c>
      <c r="Q13" s="245">
        <f t="shared" ref="Q13" si="1">IF(C13="APLL BK",G13,G13*O13)</f>
        <v>0</v>
      </c>
      <c r="R13" s="371">
        <f>IFERROR(IF(OR(E13="Air",E13="Air+Sea"),IF(C13="APLL BK",G13*IF(N13="",1,N13),Q13/P13*IF(N13="",1,N13)),0),0)</f>
        <v>0</v>
      </c>
      <c r="S13" s="375" t="e" cm="1">
        <f t="array" ref="S13">_xlfn.IFS(E13="Air",R13,E13="Sea",M13,E13="Air+Sea",M13+R13)</f>
        <v>#N/A</v>
      </c>
      <c r="T13" s="475"/>
    </row>
    <row r="14" spans="1:21" x14ac:dyDescent="0.25">
      <c r="A14" s="1088"/>
      <c r="B14" s="1037" t="s">
        <v>71</v>
      </c>
      <c r="C14" s="111" t="s">
        <v>69</v>
      </c>
      <c r="D14" s="111" t="s">
        <v>525</v>
      </c>
      <c r="E14" s="111" t="s">
        <v>11</v>
      </c>
      <c r="F14" s="111">
        <v>75</v>
      </c>
      <c r="G14" s="206">
        <v>75</v>
      </c>
      <c r="H14" s="124"/>
      <c r="I14" s="125"/>
      <c r="J14" s="516">
        <v>1</v>
      </c>
      <c r="K14" s="217">
        <v>1</v>
      </c>
      <c r="L14" s="219">
        <f t="shared" ref="L14:L75" si="2">IF(C14="APLL BK",G14,G14*J14)</f>
        <v>75</v>
      </c>
      <c r="M14" s="220">
        <f t="shared" ref="M14:M75" si="3">IFERROR(IF(OR(E14="Sea",E14="Air+Sea"),IF(C14="APLL BK",G14*IF(I14="",1,I14),L14/K14*IF(I14="",1,I14)),0),0)</f>
        <v>75</v>
      </c>
      <c r="N14" s="126"/>
      <c r="O14" s="357"/>
      <c r="P14" s="221">
        <v>0</v>
      </c>
      <c r="Q14" s="245">
        <f t="shared" ref="Q14:Q75" si="4">IF(C14="APLL BK",G14,G14*O14)</f>
        <v>0</v>
      </c>
      <c r="R14" s="222">
        <f t="shared" ref="R14:R75" si="5">IFERROR(IF(OR(E14="Air",E14="Air+Sea"),IF(C14="APLL BK",G14*IF(N14="",1,N14),Q14/P14*IF(N14="",1,N14)),0),0)</f>
        <v>0</v>
      </c>
      <c r="S14" s="246" cm="1">
        <f t="array" ref="S14">_xlfn.IFS(E14="Air",R14,E14="Sea",M14,E14="Air+Sea",M14+R14)</f>
        <v>75</v>
      </c>
      <c r="T14" s="475"/>
    </row>
    <row r="15" spans="1:21" x14ac:dyDescent="0.25">
      <c r="A15" s="1088"/>
      <c r="B15" s="1038"/>
      <c r="C15" s="111" t="s">
        <v>69</v>
      </c>
      <c r="D15" s="111" t="s">
        <v>526</v>
      </c>
      <c r="E15" s="111" t="s">
        <v>11</v>
      </c>
      <c r="F15" s="111">
        <v>90</v>
      </c>
      <c r="G15" s="206">
        <v>90</v>
      </c>
      <c r="H15" s="124"/>
      <c r="I15" s="125"/>
      <c r="J15" s="516">
        <v>1</v>
      </c>
      <c r="K15" s="217">
        <v>1</v>
      </c>
      <c r="L15" s="219">
        <f t="shared" si="2"/>
        <v>90</v>
      </c>
      <c r="M15" s="220">
        <f t="shared" si="3"/>
        <v>90</v>
      </c>
      <c r="N15" s="126"/>
      <c r="O15" s="357"/>
      <c r="P15" s="221">
        <v>0</v>
      </c>
      <c r="Q15" s="245">
        <f t="shared" si="4"/>
        <v>0</v>
      </c>
      <c r="R15" s="222">
        <f t="shared" si="5"/>
        <v>0</v>
      </c>
      <c r="S15" s="246" cm="1">
        <f t="array" ref="S15">_xlfn.IFS(E15="Air",R15,E15="Sea",M15,E15="Air+Sea",M15+R15)</f>
        <v>90</v>
      </c>
      <c r="T15" s="475"/>
    </row>
    <row r="16" spans="1:21" ht="90" x14ac:dyDescent="0.25">
      <c r="A16" s="1088"/>
      <c r="B16" s="1038"/>
      <c r="C16" s="111" t="s">
        <v>74</v>
      </c>
      <c r="D16" s="111" t="s">
        <v>527</v>
      </c>
      <c r="E16" s="111" t="s">
        <v>11</v>
      </c>
      <c r="F16" s="111">
        <v>6</v>
      </c>
      <c r="G16" s="206">
        <v>6</v>
      </c>
      <c r="H16" s="124" t="s">
        <v>496</v>
      </c>
      <c r="I16" s="125"/>
      <c r="J16" s="516"/>
      <c r="K16" s="217">
        <v>1</v>
      </c>
      <c r="L16" s="219">
        <f t="shared" si="2"/>
        <v>6</v>
      </c>
      <c r="M16" s="220">
        <f t="shared" si="3"/>
        <v>6</v>
      </c>
      <c r="N16" s="126"/>
      <c r="O16" s="357"/>
      <c r="P16" s="221">
        <v>0</v>
      </c>
      <c r="Q16" s="245">
        <f t="shared" si="4"/>
        <v>6</v>
      </c>
      <c r="R16" s="222">
        <f t="shared" si="5"/>
        <v>0</v>
      </c>
      <c r="S16" s="246" cm="1">
        <f t="array" ref="S16">_xlfn.IFS(E16="Air",R16,E16="Sea",M16,E16="Air+Sea",M16+R16)</f>
        <v>6</v>
      </c>
      <c r="T16" s="475"/>
    </row>
    <row r="17" spans="1:20" ht="30" x14ac:dyDescent="0.25">
      <c r="A17" s="1088"/>
      <c r="B17" s="1038"/>
      <c r="C17" s="111" t="s">
        <v>69</v>
      </c>
      <c r="D17" s="111" t="s">
        <v>528</v>
      </c>
      <c r="E17" s="111" t="s">
        <v>11</v>
      </c>
      <c r="F17" s="111">
        <v>450</v>
      </c>
      <c r="G17" s="709">
        <v>180</v>
      </c>
      <c r="H17" s="124" t="s">
        <v>529</v>
      </c>
      <c r="I17" s="125"/>
      <c r="J17" s="516">
        <v>1</v>
      </c>
      <c r="K17" s="217">
        <v>1</v>
      </c>
      <c r="L17" s="219">
        <f t="shared" si="2"/>
        <v>180</v>
      </c>
      <c r="M17" s="220">
        <f t="shared" si="3"/>
        <v>180</v>
      </c>
      <c r="N17" s="126"/>
      <c r="O17" s="357"/>
      <c r="P17" s="221">
        <v>0</v>
      </c>
      <c r="Q17" s="245">
        <f t="shared" si="4"/>
        <v>0</v>
      </c>
      <c r="R17" s="222">
        <f t="shared" si="5"/>
        <v>0</v>
      </c>
      <c r="S17" s="246" cm="1">
        <f t="array" ref="S17">_xlfn.IFS(E17="Air",R17,E17="Sea",M17,E17="Air+Sea",M17+R17)</f>
        <v>180</v>
      </c>
      <c r="T17" s="475"/>
    </row>
    <row r="18" spans="1:20" ht="45" x14ac:dyDescent="0.25">
      <c r="A18" s="1088"/>
      <c r="B18" s="1038"/>
      <c r="C18" s="111" t="s">
        <v>69</v>
      </c>
      <c r="D18" s="111" t="s">
        <v>530</v>
      </c>
      <c r="E18" s="111" t="s">
        <v>11</v>
      </c>
      <c r="F18" s="111">
        <v>300</v>
      </c>
      <c r="G18" s="709">
        <v>240</v>
      </c>
      <c r="H18" s="124" t="s">
        <v>498</v>
      </c>
      <c r="I18" s="125"/>
      <c r="J18" s="516">
        <v>1</v>
      </c>
      <c r="K18" s="217">
        <v>1</v>
      </c>
      <c r="L18" s="219">
        <f t="shared" si="2"/>
        <v>240</v>
      </c>
      <c r="M18" s="220">
        <f t="shared" si="3"/>
        <v>240</v>
      </c>
      <c r="N18" s="126"/>
      <c r="O18" s="357"/>
      <c r="P18" s="221">
        <v>0</v>
      </c>
      <c r="Q18" s="245">
        <f t="shared" si="4"/>
        <v>0</v>
      </c>
      <c r="R18" s="222">
        <f t="shared" si="5"/>
        <v>0</v>
      </c>
      <c r="S18" s="246" cm="1">
        <f t="array" ref="S18">_xlfn.IFS(E18="Air",R18,E18="Sea",M18,E18="Air+Sea",M18+R18)</f>
        <v>240</v>
      </c>
      <c r="T18" s="475"/>
    </row>
    <row r="19" spans="1:20" x14ac:dyDescent="0.25">
      <c r="A19" s="1088"/>
      <c r="B19" s="123" t="s">
        <v>78</v>
      </c>
      <c r="C19" s="111" t="s">
        <v>69</v>
      </c>
      <c r="D19" s="128" t="s">
        <v>79</v>
      </c>
      <c r="E19" s="111" t="s">
        <v>11</v>
      </c>
      <c r="F19" s="111"/>
      <c r="G19" s="709">
        <v>120</v>
      </c>
      <c r="H19" s="124"/>
      <c r="I19" s="125"/>
      <c r="J19" s="516">
        <v>1</v>
      </c>
      <c r="K19" s="217">
        <v>1</v>
      </c>
      <c r="L19" s="219">
        <f t="shared" si="2"/>
        <v>120</v>
      </c>
      <c r="M19" s="220">
        <f t="shared" si="3"/>
        <v>120</v>
      </c>
      <c r="N19" s="126"/>
      <c r="O19" s="357"/>
      <c r="P19" s="221">
        <v>0</v>
      </c>
      <c r="Q19" s="245">
        <f t="shared" si="4"/>
        <v>0</v>
      </c>
      <c r="R19" s="222">
        <f t="shared" si="5"/>
        <v>0</v>
      </c>
      <c r="S19" s="246" cm="1">
        <f t="array" ref="S19">_xlfn.IFS(E19="Air",R19,E19="Sea",M19,E19="Air+Sea",M19+R19)</f>
        <v>120</v>
      </c>
      <c r="T19" s="475"/>
    </row>
    <row r="20" spans="1:20" x14ac:dyDescent="0.25">
      <c r="A20" s="1088"/>
      <c r="B20" s="123" t="s">
        <v>80</v>
      </c>
      <c r="C20" s="111" t="s">
        <v>81</v>
      </c>
      <c r="D20" s="128" t="s">
        <v>82</v>
      </c>
      <c r="E20" s="111" t="s">
        <v>11</v>
      </c>
      <c r="F20" s="111"/>
      <c r="G20" s="709">
        <v>250</v>
      </c>
      <c r="H20" s="124" t="s">
        <v>531</v>
      </c>
      <c r="I20" s="132"/>
      <c r="J20" s="516">
        <v>1</v>
      </c>
      <c r="K20" s="217">
        <v>1</v>
      </c>
      <c r="L20" s="219">
        <f t="shared" si="2"/>
        <v>250</v>
      </c>
      <c r="M20" s="220">
        <f t="shared" si="3"/>
        <v>250</v>
      </c>
      <c r="N20" s="126"/>
      <c r="O20" s="357"/>
      <c r="P20" s="221">
        <v>0</v>
      </c>
      <c r="Q20" s="245">
        <f t="shared" si="4"/>
        <v>0</v>
      </c>
      <c r="R20" s="222">
        <f t="shared" si="5"/>
        <v>0</v>
      </c>
      <c r="S20" s="246" cm="1">
        <f t="array" ref="S20">_xlfn.IFS(E20="Air",R20,E20="Sea",M20,E20="Air+Sea",M20+R20)</f>
        <v>250</v>
      </c>
      <c r="T20" s="475"/>
    </row>
    <row r="21" spans="1:20" x14ac:dyDescent="0.25">
      <c r="A21" s="1088"/>
      <c r="B21" s="166" t="s">
        <v>83</v>
      </c>
      <c r="C21" s="159" t="s">
        <v>84</v>
      </c>
      <c r="D21" s="159" t="s">
        <v>86</v>
      </c>
      <c r="E21" s="159"/>
      <c r="F21" s="159"/>
      <c r="G21" s="710"/>
      <c r="H21" s="160"/>
      <c r="I21" s="133"/>
      <c r="J21" s="334"/>
      <c r="K21" s="370">
        <v>1</v>
      </c>
      <c r="L21" s="221">
        <f t="shared" si="2"/>
        <v>0</v>
      </c>
      <c r="M21" s="222">
        <f t="shared" si="3"/>
        <v>0</v>
      </c>
      <c r="N21" s="133"/>
      <c r="O21" s="357"/>
      <c r="P21" s="221">
        <v>0</v>
      </c>
      <c r="Q21" s="245">
        <f t="shared" si="4"/>
        <v>0</v>
      </c>
      <c r="R21" s="222">
        <f t="shared" si="5"/>
        <v>0</v>
      </c>
      <c r="S21" s="251" t="e" cm="1">
        <f t="array" ref="S21">_xlfn.IFS(E21="Air",R21,E21="Sea",M21,E21="Air+Sea",M21+R21)</f>
        <v>#N/A</v>
      </c>
      <c r="T21" s="475"/>
    </row>
    <row r="22" spans="1:20" x14ac:dyDescent="0.25">
      <c r="A22" s="1088"/>
      <c r="B22" s="166" t="s">
        <v>87</v>
      </c>
      <c r="C22" s="159" t="s">
        <v>74</v>
      </c>
      <c r="D22" s="159" t="s">
        <v>89</v>
      </c>
      <c r="E22" s="159"/>
      <c r="F22" s="159"/>
      <c r="G22" s="710"/>
      <c r="H22" s="512"/>
      <c r="I22" s="158"/>
      <c r="J22" s="334"/>
      <c r="K22" s="370">
        <v>1</v>
      </c>
      <c r="L22" s="221">
        <f t="shared" si="2"/>
        <v>0</v>
      </c>
      <c r="M22" s="222">
        <f t="shared" si="3"/>
        <v>0</v>
      </c>
      <c r="N22" s="158"/>
      <c r="O22" s="357"/>
      <c r="P22" s="221">
        <v>0</v>
      </c>
      <c r="Q22" s="245">
        <f t="shared" si="4"/>
        <v>0</v>
      </c>
      <c r="R22" s="222">
        <f t="shared" si="5"/>
        <v>0</v>
      </c>
      <c r="S22" s="251" t="e" cm="1">
        <f t="array" ref="S22">_xlfn.IFS(E22="Air",R22,E22="Sea",M22,E22="Air+Sea",M22+R22)</f>
        <v>#N/A</v>
      </c>
      <c r="T22" s="475"/>
    </row>
    <row r="23" spans="1:20" ht="15.75" thickBot="1" x14ac:dyDescent="0.3">
      <c r="A23" s="1089"/>
      <c r="B23" s="126" t="s">
        <v>90</v>
      </c>
      <c r="C23" s="159"/>
      <c r="D23" s="159"/>
      <c r="E23" s="159"/>
      <c r="F23" s="159"/>
      <c r="G23" s="710"/>
      <c r="H23" s="160"/>
      <c r="I23" s="126"/>
      <c r="J23" s="333"/>
      <c r="K23" s="370">
        <v>1</v>
      </c>
      <c r="L23" s="221">
        <f t="shared" si="2"/>
        <v>0</v>
      </c>
      <c r="M23" s="223">
        <f t="shared" si="3"/>
        <v>0</v>
      </c>
      <c r="N23" s="126"/>
      <c r="O23" s="349"/>
      <c r="P23" s="221">
        <v>0</v>
      </c>
      <c r="Q23" s="245">
        <f t="shared" si="4"/>
        <v>0</v>
      </c>
      <c r="R23" s="250">
        <f t="shared" si="5"/>
        <v>0</v>
      </c>
      <c r="S23" s="251" t="e" cm="1">
        <f t="array" ref="S23">_xlfn.IFS(E23="Air",R23,E23="Sea",M23,E23="Air+Sea",M23+R23)</f>
        <v>#N/A</v>
      </c>
      <c r="T23" s="475"/>
    </row>
    <row r="24" spans="1:20" x14ac:dyDescent="0.25">
      <c r="A24" s="1087" t="s">
        <v>91</v>
      </c>
      <c r="B24" s="142" t="s">
        <v>92</v>
      </c>
      <c r="C24" s="111" t="s">
        <v>69</v>
      </c>
      <c r="D24" s="128" t="s">
        <v>93</v>
      </c>
      <c r="E24" s="111" t="s">
        <v>11</v>
      </c>
      <c r="F24" s="111"/>
      <c r="G24" s="709">
        <v>440</v>
      </c>
      <c r="H24" s="124"/>
      <c r="I24" s="308"/>
      <c r="J24" s="516">
        <v>1</v>
      </c>
      <c r="K24" s="217">
        <v>1</v>
      </c>
      <c r="L24" s="219">
        <f t="shared" si="2"/>
        <v>440</v>
      </c>
      <c r="M24" s="220">
        <f t="shared" si="3"/>
        <v>440</v>
      </c>
      <c r="N24" s="134"/>
      <c r="O24" s="357"/>
      <c r="P24" s="221">
        <v>0</v>
      </c>
      <c r="Q24" s="245">
        <f t="shared" si="4"/>
        <v>0</v>
      </c>
      <c r="R24" s="222">
        <f t="shared" si="5"/>
        <v>0</v>
      </c>
      <c r="S24" s="246" cm="1">
        <f t="array" ref="S24">_xlfn.IFS(E24="Air",R24,E24="Sea",M24,E24="Air+Sea",M24+R24)</f>
        <v>440</v>
      </c>
      <c r="T24" s="475"/>
    </row>
    <row r="25" spans="1:20" x14ac:dyDescent="0.25">
      <c r="A25" s="1088"/>
      <c r="B25" s="142" t="s">
        <v>94</v>
      </c>
      <c r="C25" s="113" t="s">
        <v>69</v>
      </c>
      <c r="D25" s="136" t="s">
        <v>357</v>
      </c>
      <c r="E25" s="111" t="s">
        <v>11</v>
      </c>
      <c r="F25" s="113"/>
      <c r="G25" s="717">
        <v>560</v>
      </c>
      <c r="H25" s="124"/>
      <c r="I25" s="309">
        <v>0.4</v>
      </c>
      <c r="J25" s="516">
        <v>0.4</v>
      </c>
      <c r="K25" s="217">
        <v>1</v>
      </c>
      <c r="L25" s="219">
        <f t="shared" si="2"/>
        <v>224</v>
      </c>
      <c r="M25" s="220">
        <f t="shared" si="3"/>
        <v>89.600000000000009</v>
      </c>
      <c r="N25" s="137"/>
      <c r="O25" s="357"/>
      <c r="P25" s="221">
        <v>0</v>
      </c>
      <c r="Q25" s="245">
        <f t="shared" si="4"/>
        <v>0</v>
      </c>
      <c r="R25" s="222">
        <f t="shared" si="5"/>
        <v>0</v>
      </c>
      <c r="S25" s="246" cm="1">
        <f t="array" ref="S25">_xlfn.IFS(E25="Air",R25,E25="Sea",M25,E25="Air+Sea",M25+R25)</f>
        <v>89.600000000000009</v>
      </c>
      <c r="T25" s="475"/>
    </row>
    <row r="26" spans="1:20" x14ac:dyDescent="0.25">
      <c r="A26" s="1088"/>
      <c r="B26" s="126" t="s">
        <v>96</v>
      </c>
      <c r="C26" s="159" t="s">
        <v>97</v>
      </c>
      <c r="D26" s="159" t="s">
        <v>98</v>
      </c>
      <c r="E26" s="159"/>
      <c r="F26" s="159"/>
      <c r="G26" s="207"/>
      <c r="H26" s="160"/>
      <c r="I26" s="126"/>
      <c r="J26" s="334"/>
      <c r="K26" s="370">
        <v>1</v>
      </c>
      <c r="L26" s="221">
        <f t="shared" si="2"/>
        <v>0</v>
      </c>
      <c r="M26" s="223">
        <f t="shared" si="3"/>
        <v>0</v>
      </c>
      <c r="N26" s="126"/>
      <c r="O26" s="357"/>
      <c r="P26" s="221">
        <v>0</v>
      </c>
      <c r="Q26" s="245">
        <f t="shared" si="4"/>
        <v>0</v>
      </c>
      <c r="R26" s="250">
        <f t="shared" si="5"/>
        <v>0</v>
      </c>
      <c r="S26" s="251" t="e" cm="1">
        <f t="array" ref="S26">_xlfn.IFS(E26="Air",R26,E26="Sea",M26,E26="Air+Sea",M26+R26)</f>
        <v>#N/A</v>
      </c>
      <c r="T26" s="475"/>
    </row>
    <row r="27" spans="1:20" x14ac:dyDescent="0.25">
      <c r="A27" s="1088"/>
      <c r="B27" s="142" t="s">
        <v>99</v>
      </c>
      <c r="C27" s="113" t="s">
        <v>100</v>
      </c>
      <c r="D27" s="136" t="s">
        <v>364</v>
      </c>
      <c r="E27" s="113" t="s">
        <v>11</v>
      </c>
      <c r="F27" s="113"/>
      <c r="G27" s="208">
        <v>195</v>
      </c>
      <c r="H27" s="124"/>
      <c r="I27" s="135"/>
      <c r="J27" s="156">
        <v>1</v>
      </c>
      <c r="K27" s="217">
        <v>1</v>
      </c>
      <c r="L27" s="219">
        <f t="shared" si="2"/>
        <v>195</v>
      </c>
      <c r="M27" s="220">
        <f t="shared" si="3"/>
        <v>195</v>
      </c>
      <c r="N27" s="138"/>
      <c r="O27" s="357"/>
      <c r="P27" s="221">
        <v>0</v>
      </c>
      <c r="Q27" s="245">
        <f t="shared" si="4"/>
        <v>0</v>
      </c>
      <c r="R27" s="222">
        <f t="shared" si="5"/>
        <v>0</v>
      </c>
      <c r="S27" s="246" cm="1">
        <f t="array" ref="S27">_xlfn.IFS(E27="Air",R27,E27="Sea",M27,E27="Air+Sea",M27+R27)</f>
        <v>195</v>
      </c>
      <c r="T27" s="475"/>
    </row>
    <row r="28" spans="1:20" x14ac:dyDescent="0.25">
      <c r="A28" s="1088"/>
      <c r="B28" s="142" t="s">
        <v>102</v>
      </c>
      <c r="C28" s="113" t="s">
        <v>103</v>
      </c>
      <c r="D28" s="136" t="s">
        <v>370</v>
      </c>
      <c r="E28" s="113" t="s">
        <v>11</v>
      </c>
      <c r="F28" s="113"/>
      <c r="G28" s="208">
        <v>70</v>
      </c>
      <c r="H28" s="124"/>
      <c r="I28" s="135"/>
      <c r="J28" s="156">
        <v>0.5</v>
      </c>
      <c r="K28" s="217">
        <v>1</v>
      </c>
      <c r="L28" s="219">
        <f t="shared" si="2"/>
        <v>35</v>
      </c>
      <c r="M28" s="220">
        <f t="shared" si="3"/>
        <v>35</v>
      </c>
      <c r="N28" s="138"/>
      <c r="O28" s="357"/>
      <c r="P28" s="221">
        <v>0</v>
      </c>
      <c r="Q28" s="245">
        <f t="shared" si="4"/>
        <v>0</v>
      </c>
      <c r="R28" s="222">
        <f t="shared" si="5"/>
        <v>0</v>
      </c>
      <c r="S28" s="246" cm="1">
        <f t="array" ref="S28">_xlfn.IFS(E28="Air",R28,E28="Sea",M28,E28="Air+Sea",M28+R28)</f>
        <v>35</v>
      </c>
      <c r="T28" s="475"/>
    </row>
    <row r="29" spans="1:20" x14ac:dyDescent="0.25">
      <c r="A29" s="1088"/>
      <c r="B29" s="1029" t="s">
        <v>105</v>
      </c>
      <c r="C29" s="113" t="s">
        <v>74</v>
      </c>
      <c r="D29" s="111" t="s">
        <v>532</v>
      </c>
      <c r="E29" s="113" t="s">
        <v>11</v>
      </c>
      <c r="F29" s="113">
        <v>20</v>
      </c>
      <c r="G29" s="208">
        <v>20</v>
      </c>
      <c r="H29" s="124"/>
      <c r="I29" s="143">
        <v>0.4</v>
      </c>
      <c r="J29" s="156"/>
      <c r="K29" s="217">
        <v>1</v>
      </c>
      <c r="L29" s="219">
        <f t="shared" si="2"/>
        <v>20</v>
      </c>
      <c r="M29" s="220">
        <f t="shared" si="3"/>
        <v>8</v>
      </c>
      <c r="N29" s="144"/>
      <c r="O29" s="357"/>
      <c r="P29" s="221">
        <v>0</v>
      </c>
      <c r="Q29" s="245">
        <f t="shared" si="4"/>
        <v>20</v>
      </c>
      <c r="R29" s="222">
        <f t="shared" si="5"/>
        <v>0</v>
      </c>
      <c r="S29" s="246" cm="1">
        <f t="array" ref="S29">_xlfn.IFS(E29="Air",R29,E29="Sea",M29,E29="Air+Sea",M29+R29)</f>
        <v>8</v>
      </c>
      <c r="T29" s="475"/>
    </row>
    <row r="30" spans="1:20" x14ac:dyDescent="0.25">
      <c r="A30" s="1088"/>
      <c r="B30" s="1090"/>
      <c r="C30" s="113" t="s">
        <v>74</v>
      </c>
      <c r="D30" s="128" t="s">
        <v>107</v>
      </c>
      <c r="E30" s="113" t="s">
        <v>11</v>
      </c>
      <c r="F30" s="113">
        <v>40</v>
      </c>
      <c r="G30" s="208">
        <v>40</v>
      </c>
      <c r="H30" s="513"/>
      <c r="I30" s="143">
        <v>0.4</v>
      </c>
      <c r="J30" s="156"/>
      <c r="K30" s="217">
        <v>1</v>
      </c>
      <c r="L30" s="219">
        <f t="shared" si="2"/>
        <v>40</v>
      </c>
      <c r="M30" s="220">
        <f t="shared" si="3"/>
        <v>16</v>
      </c>
      <c r="N30" s="144"/>
      <c r="O30" s="357"/>
      <c r="P30" s="221">
        <v>0</v>
      </c>
      <c r="Q30" s="245">
        <f t="shared" si="4"/>
        <v>40</v>
      </c>
      <c r="R30" s="222">
        <f t="shared" si="5"/>
        <v>0</v>
      </c>
      <c r="S30" s="246" cm="1">
        <f t="array" ref="S30">_xlfn.IFS(E30="Air",R30,E30="Sea",M30,E30="Air+Sea",M30+R30)</f>
        <v>16</v>
      </c>
      <c r="T30" s="475"/>
    </row>
    <row r="31" spans="1:20" x14ac:dyDescent="0.25">
      <c r="A31" s="1088"/>
      <c r="B31" s="112" t="s">
        <v>533</v>
      </c>
      <c r="C31" s="112" t="s">
        <v>123</v>
      </c>
      <c r="D31" s="112" t="s">
        <v>533</v>
      </c>
      <c r="E31" s="112" t="s">
        <v>11</v>
      </c>
      <c r="F31" s="114">
        <v>120</v>
      </c>
      <c r="G31" s="368">
        <v>75</v>
      </c>
      <c r="H31" s="140"/>
      <c r="I31" s="310"/>
      <c r="J31" s="332">
        <v>0</v>
      </c>
      <c r="K31" s="385">
        <v>1</v>
      </c>
      <c r="L31" s="372">
        <f t="shared" si="2"/>
        <v>0</v>
      </c>
      <c r="M31" s="248">
        <f t="shared" si="3"/>
        <v>0</v>
      </c>
      <c r="N31" s="138"/>
      <c r="O31" s="357"/>
      <c r="P31" s="221">
        <v>0</v>
      </c>
      <c r="Q31" s="245">
        <f t="shared" si="4"/>
        <v>0</v>
      </c>
      <c r="R31" s="222">
        <f t="shared" si="5"/>
        <v>0</v>
      </c>
      <c r="S31" s="249" cm="1">
        <f t="array" ref="S31">_xlfn.IFS(E31="Air",R31,E31="Sea",M31,E31="Air+Sea",M31+R31)</f>
        <v>0</v>
      </c>
      <c r="T31" s="475"/>
    </row>
    <row r="32" spans="1:20" x14ac:dyDescent="0.25">
      <c r="A32" s="1088"/>
      <c r="B32" s="142" t="s">
        <v>108</v>
      </c>
      <c r="C32" s="113" t="s">
        <v>74</v>
      </c>
      <c r="D32" s="136" t="s">
        <v>109</v>
      </c>
      <c r="E32" s="113" t="s">
        <v>11</v>
      </c>
      <c r="F32" s="113"/>
      <c r="G32" s="208">
        <v>175</v>
      </c>
      <c r="H32" s="124"/>
      <c r="I32" s="135"/>
      <c r="J32" s="156"/>
      <c r="K32" s="217">
        <v>1</v>
      </c>
      <c r="L32" s="219">
        <f t="shared" si="2"/>
        <v>175</v>
      </c>
      <c r="M32" s="220">
        <f t="shared" si="3"/>
        <v>175</v>
      </c>
      <c r="N32" s="138"/>
      <c r="O32" s="357"/>
      <c r="P32" s="221">
        <v>0</v>
      </c>
      <c r="Q32" s="245">
        <f t="shared" si="4"/>
        <v>175</v>
      </c>
      <c r="R32" s="222">
        <f t="shared" si="5"/>
        <v>0</v>
      </c>
      <c r="S32" s="246" cm="1">
        <f t="array" ref="S32">_xlfn.IFS(E32="Air",R32,E32="Sea",M32,E32="Air+Sea",M32+R32)</f>
        <v>175</v>
      </c>
      <c r="T32" s="475"/>
    </row>
    <row r="33" spans="1:20" x14ac:dyDescent="0.25">
      <c r="A33" s="1088"/>
      <c r="B33" s="126" t="s">
        <v>110</v>
      </c>
      <c r="C33" s="159" t="s">
        <v>111</v>
      </c>
      <c r="D33" s="159" t="s">
        <v>98</v>
      </c>
      <c r="E33" s="159"/>
      <c r="F33" s="159"/>
      <c r="G33" s="207"/>
      <c r="H33" s="160"/>
      <c r="I33" s="126"/>
      <c r="J33" s="334"/>
      <c r="K33" s="370">
        <v>1</v>
      </c>
      <c r="L33" s="221">
        <f t="shared" si="2"/>
        <v>0</v>
      </c>
      <c r="M33" s="223">
        <f t="shared" si="3"/>
        <v>0</v>
      </c>
      <c r="N33" s="126"/>
      <c r="O33" s="357"/>
      <c r="P33" s="221">
        <v>0</v>
      </c>
      <c r="Q33" s="245">
        <f t="shared" si="4"/>
        <v>0</v>
      </c>
      <c r="R33" s="250">
        <f t="shared" si="5"/>
        <v>0</v>
      </c>
      <c r="S33" s="251" t="e" cm="1">
        <f t="array" ref="S33">_xlfn.IFS(E33="Air",R33,E33="Sea",M33,E33="Air+Sea",M33+R33)</f>
        <v>#N/A</v>
      </c>
      <c r="T33" s="475"/>
    </row>
    <row r="34" spans="1:20" x14ac:dyDescent="0.25">
      <c r="A34" s="1088"/>
      <c r="B34" s="1029" t="s">
        <v>385</v>
      </c>
      <c r="C34" s="113" t="s">
        <v>100</v>
      </c>
      <c r="D34" s="113" t="s">
        <v>113</v>
      </c>
      <c r="E34" s="113" t="s">
        <v>11</v>
      </c>
      <c r="F34" s="113">
        <v>20</v>
      </c>
      <c r="G34" s="208">
        <v>30</v>
      </c>
      <c r="H34" s="124"/>
      <c r="I34" s="143"/>
      <c r="J34" s="156">
        <v>1</v>
      </c>
      <c r="K34" s="217">
        <v>1</v>
      </c>
      <c r="L34" s="219">
        <f t="shared" si="2"/>
        <v>30</v>
      </c>
      <c r="M34" s="220">
        <f t="shared" si="3"/>
        <v>30</v>
      </c>
      <c r="N34" s="144"/>
      <c r="O34" s="357"/>
      <c r="P34" s="221">
        <v>0</v>
      </c>
      <c r="Q34" s="245">
        <f t="shared" si="4"/>
        <v>0</v>
      </c>
      <c r="R34" s="222">
        <f t="shared" si="5"/>
        <v>0</v>
      </c>
      <c r="S34" s="246" cm="1">
        <f t="array" ref="S34">_xlfn.IFS(E34="Air",R34,E34="Sea",M34,E34="Air+Sea",M34+R34)</f>
        <v>30</v>
      </c>
      <c r="T34" s="475"/>
    </row>
    <row r="35" spans="1:20" x14ac:dyDescent="0.25">
      <c r="A35" s="1088"/>
      <c r="B35" s="1090"/>
      <c r="C35" s="113" t="s">
        <v>100</v>
      </c>
      <c r="D35" s="136" t="s">
        <v>114</v>
      </c>
      <c r="E35" s="113" t="s">
        <v>11</v>
      </c>
      <c r="F35" s="113">
        <v>100</v>
      </c>
      <c r="G35" s="208">
        <v>100</v>
      </c>
      <c r="H35" s="124"/>
      <c r="I35" s="143"/>
      <c r="J35" s="156">
        <v>1</v>
      </c>
      <c r="K35" s="217">
        <v>1</v>
      </c>
      <c r="L35" s="219">
        <f t="shared" si="2"/>
        <v>100</v>
      </c>
      <c r="M35" s="220">
        <f t="shared" si="3"/>
        <v>100</v>
      </c>
      <c r="N35" s="144"/>
      <c r="O35" s="357"/>
      <c r="P35" s="221">
        <v>0</v>
      </c>
      <c r="Q35" s="245">
        <f t="shared" si="4"/>
        <v>0</v>
      </c>
      <c r="R35" s="222">
        <f t="shared" si="5"/>
        <v>0</v>
      </c>
      <c r="S35" s="246" cm="1">
        <f t="array" ref="S35">_xlfn.IFS(E35="Air",R35,E35="Sea",M35,E35="Air+Sea",M35+R35)</f>
        <v>100</v>
      </c>
      <c r="T35" s="475"/>
    </row>
    <row r="36" spans="1:20" x14ac:dyDescent="0.25">
      <c r="A36" s="1088"/>
      <c r="B36" s="1081" t="s">
        <v>115</v>
      </c>
      <c r="C36" s="188" t="s">
        <v>116</v>
      </c>
      <c r="D36" s="159" t="s">
        <v>113</v>
      </c>
      <c r="E36" s="188"/>
      <c r="F36" s="159">
        <v>30</v>
      </c>
      <c r="G36" s="207">
        <v>30</v>
      </c>
      <c r="H36" s="160"/>
      <c r="I36" s="144"/>
      <c r="J36" s="334"/>
      <c r="K36" s="370">
        <v>1</v>
      </c>
      <c r="L36" s="221">
        <f t="shared" si="2"/>
        <v>0</v>
      </c>
      <c r="M36" s="222">
        <f t="shared" si="3"/>
        <v>0</v>
      </c>
      <c r="N36" s="144"/>
      <c r="O36" s="357"/>
      <c r="P36" s="221">
        <v>0</v>
      </c>
      <c r="Q36" s="245">
        <f t="shared" si="4"/>
        <v>0</v>
      </c>
      <c r="R36" s="222">
        <f t="shared" si="5"/>
        <v>0</v>
      </c>
      <c r="S36" s="251" t="e" cm="1">
        <f t="array" ref="S36">_xlfn.IFS(E36="Air",R36,E36="Sea",M36,E36="Air+Sea",M36+R36)</f>
        <v>#N/A</v>
      </c>
      <c r="T36" s="475"/>
    </row>
    <row r="37" spans="1:20" x14ac:dyDescent="0.25">
      <c r="A37" s="1088"/>
      <c r="B37" s="1091"/>
      <c r="C37" s="188" t="s">
        <v>388</v>
      </c>
      <c r="D37" s="159" t="s">
        <v>117</v>
      </c>
      <c r="E37" s="188"/>
      <c r="F37" s="159"/>
      <c r="G37" s="207">
        <v>340</v>
      </c>
      <c r="H37" s="160"/>
      <c r="I37" s="144"/>
      <c r="J37" s="334"/>
      <c r="K37" s="370">
        <v>1</v>
      </c>
      <c r="L37" s="221">
        <f t="shared" si="2"/>
        <v>0</v>
      </c>
      <c r="M37" s="222">
        <f t="shared" si="3"/>
        <v>0</v>
      </c>
      <c r="N37" s="144"/>
      <c r="O37" s="357"/>
      <c r="P37" s="221">
        <v>0</v>
      </c>
      <c r="Q37" s="245">
        <f t="shared" si="4"/>
        <v>0</v>
      </c>
      <c r="R37" s="222">
        <f t="shared" si="5"/>
        <v>0</v>
      </c>
      <c r="S37" s="251" t="e" cm="1">
        <f t="array" ref="S37">_xlfn.IFS(E37="Air",R37,E37="Sea",M37,E37="Air+Sea",M37+R37)</f>
        <v>#N/A</v>
      </c>
      <c r="T37" s="475"/>
    </row>
    <row r="38" spans="1:20" x14ac:dyDescent="0.25">
      <c r="A38" s="1088"/>
      <c r="B38" s="126" t="s">
        <v>90</v>
      </c>
      <c r="C38" s="159"/>
      <c r="D38" s="159"/>
      <c r="E38" s="159"/>
      <c r="F38" s="159"/>
      <c r="G38" s="207"/>
      <c r="H38" s="160"/>
      <c r="I38" s="126"/>
      <c r="J38" s="334"/>
      <c r="K38" s="370">
        <v>1</v>
      </c>
      <c r="L38" s="221">
        <f t="shared" si="2"/>
        <v>0</v>
      </c>
      <c r="M38" s="223">
        <f t="shared" si="3"/>
        <v>0</v>
      </c>
      <c r="N38" s="126"/>
      <c r="O38" s="357"/>
      <c r="P38" s="221">
        <v>0</v>
      </c>
      <c r="Q38" s="245">
        <f t="shared" si="4"/>
        <v>0</v>
      </c>
      <c r="R38" s="250">
        <f t="shared" si="5"/>
        <v>0</v>
      </c>
      <c r="S38" s="251" t="e" cm="1">
        <f t="array" ref="S38">_xlfn.IFS(E38="Air",R38,E38="Sea",M38,E38="Air+Sea",M38+R38)</f>
        <v>#N/A</v>
      </c>
      <c r="T38" s="475"/>
    </row>
    <row r="39" spans="1:20" x14ac:dyDescent="0.25">
      <c r="A39" s="1088"/>
      <c r="B39" s="1029" t="s">
        <v>118</v>
      </c>
      <c r="C39" s="113" t="s">
        <v>103</v>
      </c>
      <c r="D39" s="113" t="s">
        <v>119</v>
      </c>
      <c r="E39" s="113" t="s">
        <v>11</v>
      </c>
      <c r="F39" s="113">
        <v>25</v>
      </c>
      <c r="G39" s="208">
        <v>25</v>
      </c>
      <c r="H39" s="124"/>
      <c r="I39" s="143"/>
      <c r="J39" s="156">
        <v>0.75</v>
      </c>
      <c r="K39" s="217">
        <v>1</v>
      </c>
      <c r="L39" s="219">
        <f t="shared" si="2"/>
        <v>18.75</v>
      </c>
      <c r="M39" s="220">
        <f t="shared" si="3"/>
        <v>18.75</v>
      </c>
      <c r="N39" s="144"/>
      <c r="O39" s="357"/>
      <c r="P39" s="221">
        <v>0</v>
      </c>
      <c r="Q39" s="245">
        <f t="shared" si="4"/>
        <v>0</v>
      </c>
      <c r="R39" s="222">
        <f t="shared" si="5"/>
        <v>0</v>
      </c>
      <c r="S39" s="246" cm="1">
        <f t="array" ref="S39">_xlfn.IFS(E39="Air",R39,E39="Sea",M39,E39="Air+Sea",M39+R39)</f>
        <v>18.75</v>
      </c>
      <c r="T39" s="475"/>
    </row>
    <row r="40" spans="1:20" ht="15.75" thickBot="1" x14ac:dyDescent="0.3">
      <c r="A40" s="1089"/>
      <c r="B40" s="1090"/>
      <c r="C40" s="113" t="s">
        <v>103</v>
      </c>
      <c r="D40" s="136" t="s">
        <v>534</v>
      </c>
      <c r="E40" s="113" t="s">
        <v>11</v>
      </c>
      <c r="F40" s="113"/>
      <c r="G40" s="208">
        <v>375</v>
      </c>
      <c r="H40" s="124"/>
      <c r="I40" s="143"/>
      <c r="J40" s="156">
        <v>0.75</v>
      </c>
      <c r="K40" s="217">
        <v>1</v>
      </c>
      <c r="L40" s="219">
        <f t="shared" si="2"/>
        <v>281.25</v>
      </c>
      <c r="M40" s="220">
        <f t="shared" si="3"/>
        <v>281.25</v>
      </c>
      <c r="N40" s="144"/>
      <c r="O40" s="357"/>
      <c r="P40" s="221">
        <v>0</v>
      </c>
      <c r="Q40" s="245">
        <f t="shared" si="4"/>
        <v>0</v>
      </c>
      <c r="R40" s="222">
        <f t="shared" si="5"/>
        <v>0</v>
      </c>
      <c r="S40" s="246" cm="1">
        <f t="array" ref="S40">_xlfn.IFS(E40="Air",R40,E40="Sea",M40,E40="Air+Sea",M40+R40)</f>
        <v>281.25</v>
      </c>
      <c r="T40" s="475"/>
    </row>
    <row r="41" spans="1:20" x14ac:dyDescent="0.25">
      <c r="A41" s="1087" t="s">
        <v>121</v>
      </c>
      <c r="B41" s="166" t="s">
        <v>122</v>
      </c>
      <c r="C41" s="159" t="s">
        <v>123</v>
      </c>
      <c r="D41" s="159" t="s">
        <v>122</v>
      </c>
      <c r="E41" s="188"/>
      <c r="F41" s="159"/>
      <c r="G41" s="207">
        <v>120</v>
      </c>
      <c r="H41" s="160"/>
      <c r="I41" s="126"/>
      <c r="J41" s="334"/>
      <c r="K41" s="370">
        <v>1</v>
      </c>
      <c r="L41" s="221">
        <f t="shared" si="2"/>
        <v>0</v>
      </c>
      <c r="M41" s="222">
        <f t="shared" si="3"/>
        <v>0</v>
      </c>
      <c r="N41" s="126"/>
      <c r="O41" s="357"/>
      <c r="P41" s="221">
        <v>0</v>
      </c>
      <c r="Q41" s="245">
        <f t="shared" si="4"/>
        <v>0</v>
      </c>
      <c r="R41" s="222">
        <f t="shared" si="5"/>
        <v>0</v>
      </c>
      <c r="S41" s="251" t="e" cm="1">
        <f t="array" ref="S41">_xlfn.IFS(E41="Air",R41,E41="Sea",M41,E41="Air+Sea",M41+R41)</f>
        <v>#N/A</v>
      </c>
      <c r="T41" s="475"/>
    </row>
    <row r="42" spans="1:20" x14ac:dyDescent="0.25">
      <c r="A42" s="1088"/>
      <c r="B42" s="1029" t="s">
        <v>124</v>
      </c>
      <c r="C42" s="113" t="s">
        <v>103</v>
      </c>
      <c r="D42" s="136" t="s">
        <v>125</v>
      </c>
      <c r="E42" s="113" t="s">
        <v>11</v>
      </c>
      <c r="F42" s="113"/>
      <c r="G42" s="208">
        <v>120</v>
      </c>
      <c r="H42" s="124"/>
      <c r="I42" s="135"/>
      <c r="J42" s="156">
        <v>0.5</v>
      </c>
      <c r="K42" s="217">
        <v>1</v>
      </c>
      <c r="L42" s="219">
        <f t="shared" si="2"/>
        <v>60</v>
      </c>
      <c r="M42" s="220">
        <f t="shared" si="3"/>
        <v>60</v>
      </c>
      <c r="N42" s="138"/>
      <c r="O42" s="357"/>
      <c r="P42" s="221">
        <v>0</v>
      </c>
      <c r="Q42" s="245">
        <f t="shared" si="4"/>
        <v>0</v>
      </c>
      <c r="R42" s="222">
        <f t="shared" si="5"/>
        <v>0</v>
      </c>
      <c r="S42" s="246" cm="1">
        <f t="array" ref="S42">_xlfn.IFS(E42="Air",R42,E42="Sea",M42,E42="Air+Sea",M42+R42)</f>
        <v>60</v>
      </c>
      <c r="T42" s="475"/>
    </row>
    <row r="43" spans="1:20" ht="30" x14ac:dyDescent="0.25">
      <c r="A43" s="1088"/>
      <c r="B43" s="1030"/>
      <c r="C43" s="114" t="s">
        <v>103</v>
      </c>
      <c r="D43" s="114" t="s">
        <v>535</v>
      </c>
      <c r="E43" s="114" t="s">
        <v>11</v>
      </c>
      <c r="F43" s="114"/>
      <c r="G43" s="368">
        <f>2*60</f>
        <v>120</v>
      </c>
      <c r="H43" s="140"/>
      <c r="I43" s="141"/>
      <c r="J43" s="332">
        <v>0.5</v>
      </c>
      <c r="K43" s="385">
        <v>1</v>
      </c>
      <c r="L43" s="372">
        <f t="shared" si="2"/>
        <v>60</v>
      </c>
      <c r="M43" s="248">
        <f t="shared" si="3"/>
        <v>60</v>
      </c>
      <c r="N43" s="138"/>
      <c r="O43" s="357"/>
      <c r="P43" s="221">
        <v>0</v>
      </c>
      <c r="Q43" s="245">
        <f t="shared" si="4"/>
        <v>0</v>
      </c>
      <c r="R43" s="222">
        <f t="shared" si="5"/>
        <v>0</v>
      </c>
      <c r="S43" s="249" cm="1">
        <f t="array" ref="S43">_xlfn.IFS(E43="Air",R43,E43="Sea",M43,E43="Air+Sea",M43+R43)</f>
        <v>60</v>
      </c>
      <c r="T43" s="475"/>
    </row>
    <row r="44" spans="1:20" x14ac:dyDescent="0.25">
      <c r="A44" s="1088"/>
      <c r="B44" s="166" t="s">
        <v>126</v>
      </c>
      <c r="C44" s="159" t="s">
        <v>103</v>
      </c>
      <c r="D44" s="159" t="s">
        <v>126</v>
      </c>
      <c r="E44" s="188"/>
      <c r="F44" s="159"/>
      <c r="G44" s="207"/>
      <c r="H44" s="160"/>
      <c r="I44" s="126"/>
      <c r="J44" s="334"/>
      <c r="K44" s="370">
        <v>1</v>
      </c>
      <c r="L44" s="221">
        <f t="shared" si="2"/>
        <v>0</v>
      </c>
      <c r="M44" s="222">
        <f t="shared" si="3"/>
        <v>0</v>
      </c>
      <c r="N44" s="126"/>
      <c r="O44" s="357"/>
      <c r="P44" s="221">
        <v>0</v>
      </c>
      <c r="Q44" s="245">
        <f t="shared" si="4"/>
        <v>0</v>
      </c>
      <c r="R44" s="222">
        <f t="shared" si="5"/>
        <v>0</v>
      </c>
      <c r="S44" s="251" t="e" cm="1">
        <f t="array" ref="S44">_xlfn.IFS(E44="Air",R44,E44="Sea",M44,E44="Air+Sea",M44+R44)</f>
        <v>#N/A</v>
      </c>
      <c r="T44" s="475"/>
    </row>
    <row r="45" spans="1:20" x14ac:dyDescent="0.25">
      <c r="A45" s="1088"/>
      <c r="B45" s="166" t="s">
        <v>127</v>
      </c>
      <c r="C45" s="159" t="s">
        <v>128</v>
      </c>
      <c r="D45" s="159" t="s">
        <v>127</v>
      </c>
      <c r="E45" s="188"/>
      <c r="F45" s="159"/>
      <c r="G45" s="207"/>
      <c r="H45" s="160"/>
      <c r="I45" s="126"/>
      <c r="J45" s="334"/>
      <c r="K45" s="370">
        <v>1</v>
      </c>
      <c r="L45" s="221">
        <f t="shared" si="2"/>
        <v>0</v>
      </c>
      <c r="M45" s="222">
        <f t="shared" si="3"/>
        <v>0</v>
      </c>
      <c r="N45" s="126"/>
      <c r="O45" s="357"/>
      <c r="P45" s="221">
        <v>0</v>
      </c>
      <c r="Q45" s="245">
        <f t="shared" si="4"/>
        <v>0</v>
      </c>
      <c r="R45" s="222">
        <f t="shared" si="5"/>
        <v>0</v>
      </c>
      <c r="S45" s="251" t="e" cm="1">
        <f t="array" ref="S45">_xlfn.IFS(E45="Air",R45,E45="Sea",M45,E45="Air+Sea",M45+R45)</f>
        <v>#N/A</v>
      </c>
      <c r="T45" s="475"/>
    </row>
    <row r="46" spans="1:20" x14ac:dyDescent="0.25">
      <c r="A46" s="1088"/>
      <c r="B46" s="189" t="s">
        <v>129</v>
      </c>
      <c r="C46" s="188" t="s">
        <v>103</v>
      </c>
      <c r="D46" s="188" t="s">
        <v>129</v>
      </c>
      <c r="E46" s="188" t="s">
        <v>11</v>
      </c>
      <c r="F46" s="188"/>
      <c r="G46" s="386">
        <v>55</v>
      </c>
      <c r="H46" s="160"/>
      <c r="I46" s="138"/>
      <c r="J46" s="334">
        <v>0</v>
      </c>
      <c r="K46" s="370">
        <v>1</v>
      </c>
      <c r="L46" s="221">
        <f t="shared" si="2"/>
        <v>0</v>
      </c>
      <c r="M46" s="222">
        <f t="shared" si="3"/>
        <v>0</v>
      </c>
      <c r="N46" s="138"/>
      <c r="O46" s="357"/>
      <c r="P46" s="221">
        <v>0</v>
      </c>
      <c r="Q46" s="245">
        <f t="shared" si="4"/>
        <v>0</v>
      </c>
      <c r="R46" s="222">
        <f t="shared" si="5"/>
        <v>0</v>
      </c>
      <c r="S46" s="251" cm="1">
        <f t="array" ref="S46">_xlfn.IFS(E46="Air",R46,E46="Sea",M46,E46="Air+Sea",M46+R46)</f>
        <v>0</v>
      </c>
      <c r="T46" s="475"/>
    </row>
    <row r="47" spans="1:20" x14ac:dyDescent="0.25">
      <c r="A47" s="1088"/>
      <c r="B47" s="189" t="s">
        <v>130</v>
      </c>
      <c r="C47" s="188" t="s">
        <v>103</v>
      </c>
      <c r="D47" s="188" t="s">
        <v>130</v>
      </c>
      <c r="E47" s="188"/>
      <c r="F47" s="188"/>
      <c r="G47" s="386"/>
      <c r="H47" s="160"/>
      <c r="I47" s="144"/>
      <c r="J47" s="334"/>
      <c r="K47" s="370">
        <v>1</v>
      </c>
      <c r="L47" s="221">
        <f t="shared" si="2"/>
        <v>0</v>
      </c>
      <c r="M47" s="222">
        <f t="shared" si="3"/>
        <v>0</v>
      </c>
      <c r="N47" s="144"/>
      <c r="O47" s="357"/>
      <c r="P47" s="221">
        <v>0</v>
      </c>
      <c r="Q47" s="245">
        <f t="shared" si="4"/>
        <v>0</v>
      </c>
      <c r="R47" s="222">
        <f t="shared" si="5"/>
        <v>0</v>
      </c>
      <c r="S47" s="251" t="e" cm="1">
        <f t="array" ref="S47">_xlfn.IFS(E47="Air",R47,E47="Sea",M47,E47="Air+Sea",M47+R47)</f>
        <v>#N/A</v>
      </c>
      <c r="T47" s="475"/>
    </row>
    <row r="48" spans="1:20" ht="30" x14ac:dyDescent="0.25">
      <c r="A48" s="1088"/>
      <c r="B48" s="189" t="s">
        <v>132</v>
      </c>
      <c r="C48" s="188" t="s">
        <v>103</v>
      </c>
      <c r="D48" s="188" t="s">
        <v>133</v>
      </c>
      <c r="E48" s="188" t="s">
        <v>11</v>
      </c>
      <c r="F48" s="188"/>
      <c r="G48" s="386">
        <v>115</v>
      </c>
      <c r="H48" s="160"/>
      <c r="I48" s="138"/>
      <c r="J48" s="334">
        <v>0</v>
      </c>
      <c r="K48" s="370">
        <v>1</v>
      </c>
      <c r="L48" s="221">
        <f t="shared" si="2"/>
        <v>0</v>
      </c>
      <c r="M48" s="222">
        <f t="shared" si="3"/>
        <v>0</v>
      </c>
      <c r="N48" s="138"/>
      <c r="O48" s="357"/>
      <c r="P48" s="221">
        <v>0</v>
      </c>
      <c r="Q48" s="245">
        <f t="shared" si="4"/>
        <v>0</v>
      </c>
      <c r="R48" s="222">
        <f t="shared" si="5"/>
        <v>0</v>
      </c>
      <c r="S48" s="251" cm="1">
        <f t="array" ref="S48">_xlfn.IFS(E48="Air",R48,E48="Sea",M48,E48="Air+Sea",M48+R48)</f>
        <v>0</v>
      </c>
      <c r="T48" s="475"/>
    </row>
    <row r="49" spans="1:20" x14ac:dyDescent="0.25">
      <c r="A49" s="1088"/>
      <c r="B49" s="126" t="s">
        <v>134</v>
      </c>
      <c r="C49" s="159" t="s">
        <v>135</v>
      </c>
      <c r="D49" s="159" t="s">
        <v>98</v>
      </c>
      <c r="E49" s="159"/>
      <c r="F49" s="159"/>
      <c r="G49" s="207"/>
      <c r="H49" s="160"/>
      <c r="I49" s="126"/>
      <c r="J49" s="334"/>
      <c r="K49" s="370">
        <v>1</v>
      </c>
      <c r="L49" s="221">
        <f t="shared" si="2"/>
        <v>0</v>
      </c>
      <c r="M49" s="223">
        <f t="shared" si="3"/>
        <v>0</v>
      </c>
      <c r="N49" s="126"/>
      <c r="O49" s="357"/>
      <c r="P49" s="221">
        <v>0</v>
      </c>
      <c r="Q49" s="245">
        <f t="shared" si="4"/>
        <v>0</v>
      </c>
      <c r="R49" s="250">
        <f t="shared" si="5"/>
        <v>0</v>
      </c>
      <c r="S49" s="251" t="e" cm="1">
        <f t="array" ref="S49">_xlfn.IFS(E49="Air",R49,E49="Sea",M49,E49="Air+Sea",M49+R49)</f>
        <v>#N/A</v>
      </c>
      <c r="T49" s="475"/>
    </row>
    <row r="50" spans="1:20" x14ac:dyDescent="0.25">
      <c r="A50" s="1088"/>
      <c r="B50" s="126" t="s">
        <v>136</v>
      </c>
      <c r="C50" s="159" t="s">
        <v>103</v>
      </c>
      <c r="D50" s="159" t="s">
        <v>536</v>
      </c>
      <c r="E50" s="159" t="s">
        <v>11</v>
      </c>
      <c r="F50" s="159"/>
      <c r="G50" s="386">
        <v>55</v>
      </c>
      <c r="H50" s="160"/>
      <c r="I50" s="126"/>
      <c r="J50" s="334">
        <v>0</v>
      </c>
      <c r="K50" s="370">
        <v>1</v>
      </c>
      <c r="L50" s="221">
        <f t="shared" si="2"/>
        <v>0</v>
      </c>
      <c r="M50" s="223">
        <f t="shared" si="3"/>
        <v>0</v>
      </c>
      <c r="N50" s="126"/>
      <c r="O50" s="357"/>
      <c r="P50" s="221">
        <v>0</v>
      </c>
      <c r="Q50" s="245">
        <f t="shared" si="4"/>
        <v>0</v>
      </c>
      <c r="R50" s="250">
        <f t="shared" si="5"/>
        <v>0</v>
      </c>
      <c r="S50" s="251" cm="1">
        <f t="array" ref="S50">_xlfn.IFS(E50="Air",R50,E50="Sea",M50,E50="Air+Sea",M50+R50)</f>
        <v>0</v>
      </c>
      <c r="T50" s="475"/>
    </row>
    <row r="51" spans="1:20" x14ac:dyDescent="0.25">
      <c r="A51" s="1088"/>
      <c r="B51" s="126" t="s">
        <v>137</v>
      </c>
      <c r="C51" s="159" t="s">
        <v>74</v>
      </c>
      <c r="D51" s="159" t="s">
        <v>98</v>
      </c>
      <c r="E51" s="159"/>
      <c r="F51" s="159"/>
      <c r="G51" s="207"/>
      <c r="H51" s="160"/>
      <c r="I51" s="126"/>
      <c r="J51" s="334"/>
      <c r="K51" s="370">
        <v>1</v>
      </c>
      <c r="L51" s="221">
        <f t="shared" si="2"/>
        <v>0</v>
      </c>
      <c r="M51" s="223">
        <f t="shared" si="3"/>
        <v>0</v>
      </c>
      <c r="N51" s="126"/>
      <c r="O51" s="357"/>
      <c r="P51" s="221">
        <v>0</v>
      </c>
      <c r="Q51" s="245">
        <f t="shared" si="4"/>
        <v>0</v>
      </c>
      <c r="R51" s="250">
        <f t="shared" si="5"/>
        <v>0</v>
      </c>
      <c r="S51" s="251" t="e" cm="1">
        <f t="array" ref="S51">_xlfn.IFS(E51="Air",R51,E51="Sea",M51,E51="Air+Sea",M51+R51)</f>
        <v>#N/A</v>
      </c>
      <c r="T51" s="475"/>
    </row>
    <row r="52" spans="1:20" x14ac:dyDescent="0.25">
      <c r="A52" s="1088"/>
      <c r="B52" s="189" t="s">
        <v>138</v>
      </c>
      <c r="C52" s="188" t="s">
        <v>139</v>
      </c>
      <c r="D52" s="188" t="s">
        <v>138</v>
      </c>
      <c r="E52" s="188" t="s">
        <v>11</v>
      </c>
      <c r="F52" s="188"/>
      <c r="G52" s="386">
        <v>60</v>
      </c>
      <c r="H52" s="160"/>
      <c r="I52" s="138"/>
      <c r="J52" s="334">
        <v>0</v>
      </c>
      <c r="K52" s="370">
        <v>1</v>
      </c>
      <c r="L52" s="221">
        <f t="shared" si="2"/>
        <v>0</v>
      </c>
      <c r="M52" s="222">
        <f t="shared" si="3"/>
        <v>0</v>
      </c>
      <c r="N52" s="138"/>
      <c r="O52" s="357"/>
      <c r="P52" s="221">
        <v>0</v>
      </c>
      <c r="Q52" s="245">
        <f t="shared" si="4"/>
        <v>0</v>
      </c>
      <c r="R52" s="222">
        <f t="shared" si="5"/>
        <v>0</v>
      </c>
      <c r="S52" s="251" cm="1">
        <f t="array" ref="S52">_xlfn.IFS(E52="Air",R52,E52="Sea",M52,E52="Air+Sea",M52+R52)</f>
        <v>0</v>
      </c>
      <c r="T52" s="475"/>
    </row>
    <row r="53" spans="1:20" x14ac:dyDescent="0.25">
      <c r="A53" s="1088"/>
      <c r="B53" s="189" t="s">
        <v>141</v>
      </c>
      <c r="C53" s="188" t="s">
        <v>142</v>
      </c>
      <c r="D53" s="159" t="s">
        <v>141</v>
      </c>
      <c r="E53" s="159"/>
      <c r="F53" s="159"/>
      <c r="G53" s="207"/>
      <c r="H53" s="160"/>
      <c r="I53" s="144"/>
      <c r="J53" s="334"/>
      <c r="K53" s="370">
        <v>1</v>
      </c>
      <c r="L53" s="221">
        <f t="shared" si="2"/>
        <v>0</v>
      </c>
      <c r="M53" s="222">
        <f t="shared" si="3"/>
        <v>0</v>
      </c>
      <c r="N53" s="144"/>
      <c r="O53" s="357"/>
      <c r="P53" s="221">
        <v>0</v>
      </c>
      <c r="Q53" s="245">
        <f t="shared" si="4"/>
        <v>0</v>
      </c>
      <c r="R53" s="222">
        <f t="shared" si="5"/>
        <v>0</v>
      </c>
      <c r="S53" s="251" t="e" cm="1">
        <f t="array" ref="S53">_xlfn.IFS(E53="Air",R53,E53="Sea",M53,E53="Air+Sea",M53+R53)</f>
        <v>#N/A</v>
      </c>
      <c r="T53" s="475"/>
    </row>
    <row r="54" spans="1:20" x14ac:dyDescent="0.25">
      <c r="A54" s="1088"/>
      <c r="B54" s="126" t="s">
        <v>144</v>
      </c>
      <c r="C54" s="159" t="s">
        <v>145</v>
      </c>
      <c r="D54" s="159"/>
      <c r="E54" s="159"/>
      <c r="F54" s="159"/>
      <c r="G54" s="207"/>
      <c r="H54" s="160"/>
      <c r="I54" s="126"/>
      <c r="J54" s="334"/>
      <c r="K54" s="370">
        <v>1</v>
      </c>
      <c r="L54" s="221">
        <f t="shared" si="2"/>
        <v>0</v>
      </c>
      <c r="M54" s="223">
        <f t="shared" si="3"/>
        <v>0</v>
      </c>
      <c r="N54" s="126"/>
      <c r="O54" s="357"/>
      <c r="P54" s="221">
        <v>0</v>
      </c>
      <c r="Q54" s="245">
        <f t="shared" si="4"/>
        <v>0</v>
      </c>
      <c r="R54" s="250">
        <f t="shared" si="5"/>
        <v>0</v>
      </c>
      <c r="S54" s="251" t="e" cm="1">
        <f t="array" ref="S54">_xlfn.IFS(E54="Air",R54,E54="Sea",M54,E54="Air+Sea",M54+R54)</f>
        <v>#N/A</v>
      </c>
      <c r="T54" s="475"/>
    </row>
    <row r="55" spans="1:20" x14ac:dyDescent="0.25">
      <c r="A55" s="1088"/>
      <c r="B55" s="142" t="s">
        <v>146</v>
      </c>
      <c r="C55" s="113" t="s">
        <v>145</v>
      </c>
      <c r="D55" s="136" t="s">
        <v>146</v>
      </c>
      <c r="E55" s="113" t="s">
        <v>11</v>
      </c>
      <c r="F55" s="113"/>
      <c r="G55" s="208">
        <v>550</v>
      </c>
      <c r="H55" s="124"/>
      <c r="I55" s="125"/>
      <c r="J55" s="156">
        <v>1</v>
      </c>
      <c r="K55" s="217">
        <v>1</v>
      </c>
      <c r="L55" s="219">
        <f t="shared" si="2"/>
        <v>550</v>
      </c>
      <c r="M55" s="220">
        <f t="shared" si="3"/>
        <v>550</v>
      </c>
      <c r="N55" s="126"/>
      <c r="O55" s="357"/>
      <c r="P55" s="221">
        <v>0</v>
      </c>
      <c r="Q55" s="245">
        <f t="shared" si="4"/>
        <v>0</v>
      </c>
      <c r="R55" s="222">
        <f t="shared" si="5"/>
        <v>0</v>
      </c>
      <c r="S55" s="246" cm="1">
        <f t="array" ref="S55">_xlfn.IFS(E55="Air",R55,E55="Sea",M55,E55="Air+Sea",M55+R55)</f>
        <v>550</v>
      </c>
      <c r="T55" s="475"/>
    </row>
    <row r="56" spans="1:20" x14ac:dyDescent="0.25">
      <c r="A56" s="1088"/>
      <c r="B56" s="126" t="s">
        <v>147</v>
      </c>
      <c r="C56" s="159" t="s">
        <v>74</v>
      </c>
      <c r="D56" s="159" t="s">
        <v>98</v>
      </c>
      <c r="E56" s="159"/>
      <c r="F56" s="159"/>
      <c r="G56" s="207"/>
      <c r="H56" s="160"/>
      <c r="I56" s="126"/>
      <c r="J56" s="334"/>
      <c r="K56" s="370">
        <v>1</v>
      </c>
      <c r="L56" s="221">
        <f t="shared" si="2"/>
        <v>0</v>
      </c>
      <c r="M56" s="223">
        <f t="shared" si="3"/>
        <v>0</v>
      </c>
      <c r="N56" s="126"/>
      <c r="O56" s="357"/>
      <c r="P56" s="221">
        <v>0</v>
      </c>
      <c r="Q56" s="245">
        <f t="shared" si="4"/>
        <v>0</v>
      </c>
      <c r="R56" s="250">
        <f t="shared" si="5"/>
        <v>0</v>
      </c>
      <c r="S56" s="251" t="e" cm="1">
        <f t="array" ref="S56">_xlfn.IFS(E56="Air",R56,E56="Sea",M56,E56="Air+Sea",M56+R56)</f>
        <v>#N/A</v>
      </c>
      <c r="T56" s="475"/>
    </row>
    <row r="57" spans="1:20" ht="15.75" thickBot="1" x14ac:dyDescent="0.3">
      <c r="A57" s="1089"/>
      <c r="B57" s="126" t="s">
        <v>90</v>
      </c>
      <c r="C57" s="159"/>
      <c r="D57" s="159" t="s">
        <v>98</v>
      </c>
      <c r="E57" s="159"/>
      <c r="F57" s="159"/>
      <c r="G57" s="207"/>
      <c r="H57" s="160"/>
      <c r="I57" s="126"/>
      <c r="J57" s="334"/>
      <c r="K57" s="370">
        <v>1</v>
      </c>
      <c r="L57" s="221">
        <f t="shared" si="2"/>
        <v>0</v>
      </c>
      <c r="M57" s="223">
        <f t="shared" si="3"/>
        <v>0</v>
      </c>
      <c r="N57" s="126"/>
      <c r="O57" s="357"/>
      <c r="P57" s="221">
        <v>0</v>
      </c>
      <c r="Q57" s="245">
        <f t="shared" si="4"/>
        <v>0</v>
      </c>
      <c r="R57" s="250">
        <f t="shared" si="5"/>
        <v>0</v>
      </c>
      <c r="S57" s="251" t="e" cm="1">
        <f t="array" ref="S57">_xlfn.IFS(E57="Air",R57,E57="Sea",M57,E57="Air+Sea",M57+R57)</f>
        <v>#N/A</v>
      </c>
      <c r="T57" s="475"/>
    </row>
    <row r="58" spans="1:20" ht="30" x14ac:dyDescent="0.25">
      <c r="A58" s="1087" t="s">
        <v>148</v>
      </c>
      <c r="B58" s="189" t="s">
        <v>149</v>
      </c>
      <c r="C58" s="188" t="s">
        <v>150</v>
      </c>
      <c r="D58" s="188" t="s">
        <v>151</v>
      </c>
      <c r="E58" s="188" t="s">
        <v>11</v>
      </c>
      <c r="F58" s="188"/>
      <c r="G58" s="386">
        <v>820</v>
      </c>
      <c r="H58" s="160"/>
      <c r="I58" s="126"/>
      <c r="J58" s="334"/>
      <c r="K58" s="370">
        <v>1</v>
      </c>
      <c r="L58" s="221">
        <f t="shared" si="2"/>
        <v>0</v>
      </c>
      <c r="M58" s="222">
        <f t="shared" si="3"/>
        <v>0</v>
      </c>
      <c r="N58" s="126"/>
      <c r="O58" s="357"/>
      <c r="P58" s="221">
        <v>0</v>
      </c>
      <c r="Q58" s="245">
        <f t="shared" si="4"/>
        <v>0</v>
      </c>
      <c r="R58" s="222">
        <f t="shared" si="5"/>
        <v>0</v>
      </c>
      <c r="S58" s="251" cm="1">
        <f t="array" ref="S58">_xlfn.IFS(E58="Air",R58,E58="Sea",M58,E58="Air+Sea",M58+R58)</f>
        <v>0</v>
      </c>
      <c r="T58" s="475"/>
    </row>
    <row r="59" spans="1:20" x14ac:dyDescent="0.25">
      <c r="A59" s="1088"/>
      <c r="B59" s="189" t="s">
        <v>152</v>
      </c>
      <c r="C59" s="188" t="s">
        <v>103</v>
      </c>
      <c r="D59" s="188" t="s">
        <v>154</v>
      </c>
      <c r="E59" s="188"/>
      <c r="F59" s="188"/>
      <c r="G59" s="386"/>
      <c r="H59" s="160"/>
      <c r="I59" s="144"/>
      <c r="J59" s="334"/>
      <c r="K59" s="370">
        <v>1</v>
      </c>
      <c r="L59" s="221">
        <f t="shared" si="2"/>
        <v>0</v>
      </c>
      <c r="M59" s="222">
        <f t="shared" si="3"/>
        <v>0</v>
      </c>
      <c r="N59" s="144"/>
      <c r="O59" s="357"/>
      <c r="P59" s="221">
        <v>0</v>
      </c>
      <c r="Q59" s="245">
        <f t="shared" si="4"/>
        <v>0</v>
      </c>
      <c r="R59" s="222">
        <f t="shared" si="5"/>
        <v>0</v>
      </c>
      <c r="S59" s="251" t="e" cm="1">
        <f t="array" ref="S59">_xlfn.IFS(E59="Air",R59,E59="Sea",M59,E59="Air+Sea",M59+R59)</f>
        <v>#N/A</v>
      </c>
      <c r="T59" s="475"/>
    </row>
    <row r="60" spans="1:20" ht="15.75" thickBot="1" x14ac:dyDescent="0.3">
      <c r="A60" s="1089"/>
      <c r="B60" s="126" t="s">
        <v>90</v>
      </c>
      <c r="C60" s="159"/>
      <c r="D60" s="159"/>
      <c r="E60" s="159"/>
      <c r="F60" s="159"/>
      <c r="G60" s="207"/>
      <c r="H60" s="160"/>
      <c r="I60" s="126"/>
      <c r="J60" s="334"/>
      <c r="K60" s="370">
        <v>1</v>
      </c>
      <c r="L60" s="221">
        <f t="shared" si="2"/>
        <v>0</v>
      </c>
      <c r="M60" s="223">
        <f t="shared" si="3"/>
        <v>0</v>
      </c>
      <c r="N60" s="126"/>
      <c r="O60" s="357"/>
      <c r="P60" s="221">
        <v>0</v>
      </c>
      <c r="Q60" s="245">
        <f t="shared" si="4"/>
        <v>0</v>
      </c>
      <c r="R60" s="250">
        <f t="shared" si="5"/>
        <v>0</v>
      </c>
      <c r="S60" s="251" t="e" cm="1">
        <f t="array" ref="S60">_xlfn.IFS(E60="Air",R60,E60="Sea",M60,E60="Air+Sea",M60+R60)</f>
        <v>#N/A</v>
      </c>
      <c r="T60" s="475"/>
    </row>
    <row r="61" spans="1:20" x14ac:dyDescent="0.25">
      <c r="A61" s="1087" t="s">
        <v>155</v>
      </c>
      <c r="B61" s="135" t="s">
        <v>69</v>
      </c>
      <c r="C61" s="113" t="s">
        <v>69</v>
      </c>
      <c r="D61" s="136" t="s">
        <v>156</v>
      </c>
      <c r="E61" s="113" t="s">
        <v>11</v>
      </c>
      <c r="F61" s="113">
        <v>300</v>
      </c>
      <c r="G61" s="711">
        <f>12*60</f>
        <v>720</v>
      </c>
      <c r="H61" s="124"/>
      <c r="I61" s="135"/>
      <c r="J61" s="156">
        <v>0</v>
      </c>
      <c r="K61" s="217">
        <v>1</v>
      </c>
      <c r="L61" s="219">
        <f t="shared" si="2"/>
        <v>0</v>
      </c>
      <c r="M61" s="220">
        <f t="shared" si="3"/>
        <v>0</v>
      </c>
      <c r="N61" s="138"/>
      <c r="O61" s="357"/>
      <c r="P61" s="221">
        <v>0</v>
      </c>
      <c r="Q61" s="245">
        <f t="shared" si="4"/>
        <v>0</v>
      </c>
      <c r="R61" s="222">
        <f t="shared" si="5"/>
        <v>0</v>
      </c>
      <c r="S61" s="246" cm="1">
        <f t="array" ref="S61">_xlfn.IFS(E61="Air",R61,E61="Sea",M61,E61="Air+Sea",M61+R61)</f>
        <v>0</v>
      </c>
      <c r="T61" s="475"/>
    </row>
    <row r="62" spans="1:20" x14ac:dyDescent="0.25">
      <c r="A62" s="1088"/>
      <c r="B62" s="146" t="s">
        <v>157</v>
      </c>
      <c r="C62" s="115" t="s">
        <v>158</v>
      </c>
      <c r="D62" s="136" t="s">
        <v>159</v>
      </c>
      <c r="E62" s="115" t="s">
        <v>11</v>
      </c>
      <c r="F62" s="115">
        <v>870</v>
      </c>
      <c r="G62" s="209">
        <v>870</v>
      </c>
      <c r="H62" s="145"/>
      <c r="I62" s="116"/>
      <c r="J62" s="336">
        <v>0</v>
      </c>
      <c r="K62" s="388">
        <v>1</v>
      </c>
      <c r="L62" s="224">
        <f t="shared" si="2"/>
        <v>0</v>
      </c>
      <c r="M62" s="389">
        <f t="shared" si="3"/>
        <v>0</v>
      </c>
      <c r="N62" s="138"/>
      <c r="O62" s="357"/>
      <c r="P62" s="221">
        <v>0</v>
      </c>
      <c r="Q62" s="245">
        <f t="shared" si="4"/>
        <v>0</v>
      </c>
      <c r="R62" s="222">
        <f t="shared" si="5"/>
        <v>0</v>
      </c>
      <c r="S62" s="390" cm="1">
        <f t="array" ref="S62">_xlfn.IFS(E62="Air",R62,E62="Sea",M62,E62="Air+Sea",M62+R62)</f>
        <v>0</v>
      </c>
      <c r="T62" s="475"/>
    </row>
    <row r="63" spans="1:20" x14ac:dyDescent="0.25">
      <c r="A63" s="1088"/>
      <c r="B63" s="146" t="s">
        <v>160</v>
      </c>
      <c r="C63" s="115" t="s">
        <v>142</v>
      </c>
      <c r="D63" s="136" t="s">
        <v>161</v>
      </c>
      <c r="E63" s="115" t="s">
        <v>11</v>
      </c>
      <c r="F63" s="115">
        <v>240</v>
      </c>
      <c r="G63" s="209">
        <v>240</v>
      </c>
      <c r="H63" s="145"/>
      <c r="I63" s="338"/>
      <c r="J63" s="336">
        <v>2</v>
      </c>
      <c r="K63" s="388">
        <v>1</v>
      </c>
      <c r="L63" s="224">
        <f t="shared" si="2"/>
        <v>480</v>
      </c>
      <c r="M63" s="389">
        <f t="shared" si="3"/>
        <v>480</v>
      </c>
      <c r="N63" s="133"/>
      <c r="O63" s="357"/>
      <c r="P63" s="221">
        <v>0</v>
      </c>
      <c r="Q63" s="245">
        <f t="shared" si="4"/>
        <v>0</v>
      </c>
      <c r="R63" s="222">
        <f t="shared" si="5"/>
        <v>0</v>
      </c>
      <c r="S63" s="390" cm="1">
        <f t="array" ref="S63">_xlfn.IFS(E63="Air",R63,E63="Sea",M63,E63="Air+Sea",M63+R63)</f>
        <v>480</v>
      </c>
      <c r="T63" s="475"/>
    </row>
    <row r="64" spans="1:20" x14ac:dyDescent="0.25">
      <c r="A64" s="1088"/>
      <c r="B64" s="146" t="s">
        <v>162</v>
      </c>
      <c r="C64" s="115" t="s">
        <v>163</v>
      </c>
      <c r="D64" s="136" t="s">
        <v>164</v>
      </c>
      <c r="E64" s="115" t="s">
        <v>11</v>
      </c>
      <c r="F64" s="115">
        <v>240</v>
      </c>
      <c r="G64" s="209">
        <v>240</v>
      </c>
      <c r="H64" s="145"/>
      <c r="I64" s="146"/>
      <c r="J64" s="336">
        <v>1</v>
      </c>
      <c r="K64" s="388">
        <v>1</v>
      </c>
      <c r="L64" s="224">
        <f t="shared" si="2"/>
        <v>240</v>
      </c>
      <c r="M64" s="389">
        <f t="shared" si="3"/>
        <v>240</v>
      </c>
      <c r="N64" s="189"/>
      <c r="O64" s="357"/>
      <c r="P64" s="221">
        <v>0</v>
      </c>
      <c r="Q64" s="245">
        <f t="shared" si="4"/>
        <v>0</v>
      </c>
      <c r="R64" s="222">
        <f t="shared" si="5"/>
        <v>0</v>
      </c>
      <c r="S64" s="390" cm="1">
        <f t="array" ref="S64">_xlfn.IFS(E64="Air",R64,E64="Sea",M64,E64="Air+Sea",M64+R64)</f>
        <v>240</v>
      </c>
      <c r="T64" s="475"/>
    </row>
    <row r="65" spans="1:20" x14ac:dyDescent="0.25">
      <c r="A65" s="1088"/>
      <c r="B65" s="126" t="s">
        <v>165</v>
      </c>
      <c r="C65" s="159" t="s">
        <v>142</v>
      </c>
      <c r="D65" s="159"/>
      <c r="E65" s="159"/>
      <c r="F65" s="159"/>
      <c r="G65" s="207"/>
      <c r="H65" s="160"/>
      <c r="I65" s="126"/>
      <c r="J65" s="334"/>
      <c r="K65" s="370">
        <v>1</v>
      </c>
      <c r="L65" s="221">
        <f t="shared" si="2"/>
        <v>0</v>
      </c>
      <c r="M65" s="223">
        <f t="shared" si="3"/>
        <v>0</v>
      </c>
      <c r="N65" s="126"/>
      <c r="O65" s="357"/>
      <c r="P65" s="221">
        <v>0</v>
      </c>
      <c r="Q65" s="245">
        <f t="shared" si="4"/>
        <v>0</v>
      </c>
      <c r="R65" s="250">
        <f t="shared" si="5"/>
        <v>0</v>
      </c>
      <c r="S65" s="251" t="e" cm="1">
        <f t="array" ref="S65">_xlfn.IFS(E65="Air",R65,E65="Sea",M65,E65="Air+Sea",M65+R65)</f>
        <v>#N/A</v>
      </c>
      <c r="T65" s="475"/>
    </row>
    <row r="66" spans="1:20" x14ac:dyDescent="0.25">
      <c r="A66" s="1088"/>
      <c r="B66" s="126" t="s">
        <v>166</v>
      </c>
      <c r="C66" s="159" t="s">
        <v>142</v>
      </c>
      <c r="D66" s="159"/>
      <c r="E66" s="159"/>
      <c r="F66" s="159"/>
      <c r="G66" s="207"/>
      <c r="H66" s="160"/>
      <c r="I66" s="126"/>
      <c r="J66" s="334"/>
      <c r="K66" s="370">
        <v>1</v>
      </c>
      <c r="L66" s="221">
        <f t="shared" si="2"/>
        <v>0</v>
      </c>
      <c r="M66" s="223">
        <f t="shared" si="3"/>
        <v>0</v>
      </c>
      <c r="N66" s="126"/>
      <c r="O66" s="357"/>
      <c r="P66" s="221">
        <v>0</v>
      </c>
      <c r="Q66" s="245">
        <f t="shared" si="4"/>
        <v>0</v>
      </c>
      <c r="R66" s="250">
        <f t="shared" si="5"/>
        <v>0</v>
      </c>
      <c r="S66" s="251" t="e" cm="1">
        <f t="array" ref="S66">_xlfn.IFS(E66="Air",R66,E66="Sea",M66,E66="Air+Sea",M66+R66)</f>
        <v>#N/A</v>
      </c>
      <c r="T66" s="475"/>
    </row>
    <row r="67" spans="1:20" x14ac:dyDescent="0.25">
      <c r="A67" s="1088"/>
      <c r="B67" s="126" t="s">
        <v>167</v>
      </c>
      <c r="C67" s="159" t="s">
        <v>142</v>
      </c>
      <c r="D67" s="159"/>
      <c r="E67" s="159"/>
      <c r="F67" s="159"/>
      <c r="G67" s="207"/>
      <c r="H67" s="160"/>
      <c r="I67" s="126"/>
      <c r="J67" s="334"/>
      <c r="K67" s="370">
        <v>1</v>
      </c>
      <c r="L67" s="221">
        <f t="shared" si="2"/>
        <v>0</v>
      </c>
      <c r="M67" s="223">
        <f t="shared" si="3"/>
        <v>0</v>
      </c>
      <c r="N67" s="126"/>
      <c r="O67" s="357"/>
      <c r="P67" s="221">
        <v>0</v>
      </c>
      <c r="Q67" s="245">
        <f t="shared" si="4"/>
        <v>0</v>
      </c>
      <c r="R67" s="250">
        <f t="shared" si="5"/>
        <v>0</v>
      </c>
      <c r="S67" s="251" t="e" cm="1">
        <f t="array" ref="S67">_xlfn.IFS(E67="Air",R67,E67="Sea",M67,E67="Air+Sea",M67+R67)</f>
        <v>#N/A</v>
      </c>
      <c r="T67" s="475"/>
    </row>
    <row r="68" spans="1:20" x14ac:dyDescent="0.25">
      <c r="A68" s="1088"/>
      <c r="B68" s="142" t="s">
        <v>168</v>
      </c>
      <c r="C68" s="113" t="s">
        <v>103</v>
      </c>
      <c r="D68" s="136" t="s">
        <v>169</v>
      </c>
      <c r="E68" s="113" t="s">
        <v>11</v>
      </c>
      <c r="F68" s="113"/>
      <c r="G68" s="208">
        <v>205</v>
      </c>
      <c r="H68" s="124"/>
      <c r="I68" s="135"/>
      <c r="J68" s="156">
        <v>0.5</v>
      </c>
      <c r="K68" s="217">
        <v>1</v>
      </c>
      <c r="L68" s="219">
        <f t="shared" si="2"/>
        <v>102.5</v>
      </c>
      <c r="M68" s="220">
        <f t="shared" si="3"/>
        <v>102.5</v>
      </c>
      <c r="N68" s="138"/>
      <c r="O68" s="357"/>
      <c r="P68" s="221">
        <v>0</v>
      </c>
      <c r="Q68" s="245">
        <f t="shared" si="4"/>
        <v>0</v>
      </c>
      <c r="R68" s="222">
        <f t="shared" si="5"/>
        <v>0</v>
      </c>
      <c r="S68" s="246" cm="1">
        <f t="array" ref="S68">_xlfn.IFS(E68="Air",R68,E68="Sea",M68,E68="Air+Sea",M68+R68)</f>
        <v>102.5</v>
      </c>
      <c r="T68" s="475"/>
    </row>
    <row r="69" spans="1:20" x14ac:dyDescent="0.25">
      <c r="A69" s="1088"/>
      <c r="B69" s="126" t="s">
        <v>170</v>
      </c>
      <c r="C69" s="159" t="s">
        <v>171</v>
      </c>
      <c r="D69" s="159"/>
      <c r="E69" s="159"/>
      <c r="F69" s="159"/>
      <c r="G69" s="207"/>
      <c r="H69" s="160"/>
      <c r="I69" s="126"/>
      <c r="J69" s="339"/>
      <c r="K69" s="370">
        <v>1</v>
      </c>
      <c r="L69" s="221">
        <f t="shared" si="2"/>
        <v>0</v>
      </c>
      <c r="M69" s="223">
        <f t="shared" si="3"/>
        <v>0</v>
      </c>
      <c r="N69" s="126"/>
      <c r="O69" s="357"/>
      <c r="P69" s="221">
        <v>0</v>
      </c>
      <c r="Q69" s="245">
        <f t="shared" si="4"/>
        <v>0</v>
      </c>
      <c r="R69" s="250">
        <f t="shared" si="5"/>
        <v>0</v>
      </c>
      <c r="S69" s="251" t="e" cm="1">
        <f t="array" ref="S69">_xlfn.IFS(E69="Air",R69,E69="Sea",M69,E69="Air+Sea",M69+R69)</f>
        <v>#N/A</v>
      </c>
      <c r="T69" s="475"/>
    </row>
    <row r="70" spans="1:20" x14ac:dyDescent="0.25">
      <c r="A70" s="1088"/>
      <c r="B70" s="126" t="s">
        <v>172</v>
      </c>
      <c r="C70" s="159" t="s">
        <v>69</v>
      </c>
      <c r="D70" s="159"/>
      <c r="E70" s="159"/>
      <c r="F70" s="159"/>
      <c r="G70" s="207"/>
      <c r="H70" s="160"/>
      <c r="I70" s="126"/>
      <c r="J70" s="339"/>
      <c r="K70" s="370">
        <v>1</v>
      </c>
      <c r="L70" s="221">
        <f t="shared" si="2"/>
        <v>0</v>
      </c>
      <c r="M70" s="223">
        <f t="shared" si="3"/>
        <v>0</v>
      </c>
      <c r="N70" s="126"/>
      <c r="O70" s="357"/>
      <c r="P70" s="221">
        <v>0</v>
      </c>
      <c r="Q70" s="245">
        <f t="shared" si="4"/>
        <v>0</v>
      </c>
      <c r="R70" s="250">
        <f t="shared" si="5"/>
        <v>0</v>
      </c>
      <c r="S70" s="251" t="e" cm="1">
        <f t="array" ref="S70">_xlfn.IFS(E70="Air",R70,E70="Sea",M70,E70="Air+Sea",M70+R70)</f>
        <v>#N/A</v>
      </c>
      <c r="T70" s="475"/>
    </row>
    <row r="71" spans="1:20" x14ac:dyDescent="0.25">
      <c r="A71" s="1088"/>
      <c r="B71" s="126" t="s">
        <v>173</v>
      </c>
      <c r="C71" s="159" t="s">
        <v>145</v>
      </c>
      <c r="D71" s="159"/>
      <c r="E71" s="159"/>
      <c r="F71" s="159"/>
      <c r="G71" s="207"/>
      <c r="H71" s="160"/>
      <c r="I71" s="126"/>
      <c r="J71" s="339"/>
      <c r="K71" s="370">
        <v>1</v>
      </c>
      <c r="L71" s="221">
        <f t="shared" si="2"/>
        <v>0</v>
      </c>
      <c r="M71" s="223">
        <f t="shared" si="3"/>
        <v>0</v>
      </c>
      <c r="N71" s="126"/>
      <c r="O71" s="357"/>
      <c r="P71" s="221">
        <v>0</v>
      </c>
      <c r="Q71" s="245">
        <f t="shared" si="4"/>
        <v>0</v>
      </c>
      <c r="R71" s="250">
        <f t="shared" si="5"/>
        <v>0</v>
      </c>
      <c r="S71" s="251" t="e" cm="1">
        <f t="array" ref="S71">_xlfn.IFS(E71="Air",R71,E71="Sea",M71,E71="Air+Sea",M71+R71)</f>
        <v>#N/A</v>
      </c>
      <c r="T71" s="475"/>
    </row>
    <row r="72" spans="1:20" x14ac:dyDescent="0.25">
      <c r="A72" s="1088"/>
      <c r="B72" s="126" t="s">
        <v>174</v>
      </c>
      <c r="C72" s="159" t="s">
        <v>175</v>
      </c>
      <c r="D72" s="159"/>
      <c r="E72" s="159"/>
      <c r="F72" s="159"/>
      <c r="G72" s="207"/>
      <c r="H72" s="160"/>
      <c r="I72" s="126"/>
      <c r="J72" s="339"/>
      <c r="K72" s="370">
        <v>1</v>
      </c>
      <c r="L72" s="221">
        <f t="shared" si="2"/>
        <v>0</v>
      </c>
      <c r="M72" s="223">
        <f t="shared" si="3"/>
        <v>0</v>
      </c>
      <c r="N72" s="126"/>
      <c r="O72" s="357"/>
      <c r="P72" s="221">
        <v>0</v>
      </c>
      <c r="Q72" s="245">
        <f t="shared" si="4"/>
        <v>0</v>
      </c>
      <c r="R72" s="250">
        <f t="shared" si="5"/>
        <v>0</v>
      </c>
      <c r="S72" s="251" t="e" cm="1">
        <f t="array" ref="S72">_xlfn.IFS(E72="Air",R72,E72="Sea",M72,E72="Air+Sea",M72+R72)</f>
        <v>#N/A</v>
      </c>
      <c r="T72" s="475"/>
    </row>
    <row r="73" spans="1:20" x14ac:dyDescent="0.25">
      <c r="A73" s="1088"/>
      <c r="B73" s="126" t="s">
        <v>176</v>
      </c>
      <c r="C73" s="159" t="s">
        <v>145</v>
      </c>
      <c r="D73" s="159"/>
      <c r="E73" s="159"/>
      <c r="F73" s="159"/>
      <c r="G73" s="207"/>
      <c r="H73" s="160"/>
      <c r="I73" s="126"/>
      <c r="J73" s="339"/>
      <c r="K73" s="370">
        <v>1</v>
      </c>
      <c r="L73" s="221">
        <f t="shared" si="2"/>
        <v>0</v>
      </c>
      <c r="M73" s="223">
        <f t="shared" si="3"/>
        <v>0</v>
      </c>
      <c r="N73" s="126"/>
      <c r="O73" s="357"/>
      <c r="P73" s="221">
        <v>0</v>
      </c>
      <c r="Q73" s="245">
        <f t="shared" si="4"/>
        <v>0</v>
      </c>
      <c r="R73" s="250">
        <f t="shared" si="5"/>
        <v>0</v>
      </c>
      <c r="S73" s="251" t="e" cm="1">
        <f t="array" ref="S73">_xlfn.IFS(E73="Air",R73,E73="Sea",M73,E73="Air+Sea",M73+R73)</f>
        <v>#N/A</v>
      </c>
      <c r="T73" s="475"/>
    </row>
    <row r="74" spans="1:20" x14ac:dyDescent="0.25">
      <c r="A74" s="1088"/>
      <c r="B74" s="116" t="s">
        <v>177</v>
      </c>
      <c r="C74" s="115" t="s">
        <v>178</v>
      </c>
      <c r="D74" s="115"/>
      <c r="E74" s="115" t="s">
        <v>11</v>
      </c>
      <c r="F74" s="117"/>
      <c r="G74" s="209">
        <v>3600</v>
      </c>
      <c r="H74" s="147"/>
      <c r="I74" s="161"/>
      <c r="J74" s="341">
        <v>0</v>
      </c>
      <c r="K74" s="388">
        <v>1</v>
      </c>
      <c r="L74" s="224">
        <f t="shared" si="2"/>
        <v>0</v>
      </c>
      <c r="M74" s="389">
        <f t="shared" si="3"/>
        <v>0</v>
      </c>
      <c r="N74" s="162"/>
      <c r="O74" s="357"/>
      <c r="P74" s="221">
        <v>0</v>
      </c>
      <c r="Q74" s="245">
        <f t="shared" si="4"/>
        <v>0</v>
      </c>
      <c r="R74" s="222">
        <f t="shared" si="5"/>
        <v>0</v>
      </c>
      <c r="S74" s="390" cm="1">
        <f t="array" ref="S74">_xlfn.IFS(E74="Air",R74,E74="Sea",M74,E74="Air+Sea",M74+R74)</f>
        <v>0</v>
      </c>
      <c r="T74" s="475"/>
    </row>
    <row r="75" spans="1:20" ht="15.75" thickBot="1" x14ac:dyDescent="0.3">
      <c r="A75" s="1089"/>
      <c r="B75" s="163" t="s">
        <v>179</v>
      </c>
      <c r="C75" s="164" t="s">
        <v>180</v>
      </c>
      <c r="D75" s="164"/>
      <c r="E75" s="164"/>
      <c r="F75" s="164"/>
      <c r="G75" s="211"/>
      <c r="H75" s="165"/>
      <c r="I75" s="166"/>
      <c r="J75" s="343"/>
      <c r="K75" s="370">
        <v>1</v>
      </c>
      <c r="L75" s="225">
        <f t="shared" si="2"/>
        <v>0</v>
      </c>
      <c r="M75" s="226">
        <f t="shared" si="3"/>
        <v>0</v>
      </c>
      <c r="N75" s="166"/>
      <c r="O75" s="360"/>
      <c r="P75" s="225">
        <v>0</v>
      </c>
      <c r="Q75" s="253">
        <f t="shared" si="4"/>
        <v>0</v>
      </c>
      <c r="R75" s="254">
        <f t="shared" si="5"/>
        <v>0</v>
      </c>
      <c r="S75" s="255" t="e" cm="1">
        <f t="array" ref="S75">_xlfn.IFS(E75="Air",R75,E75="Sea",M75,E75="Air+Sea",M75+R75)</f>
        <v>#N/A</v>
      </c>
      <c r="T75" s="475"/>
    </row>
    <row r="76" spans="1:20" ht="15.75" thickBot="1" x14ac:dyDescent="0.3">
      <c r="A76" s="167"/>
      <c r="I76" s="412"/>
      <c r="J76" s="198"/>
      <c r="K76" s="227"/>
      <c r="L76" s="227"/>
      <c r="M76" s="228"/>
      <c r="N76" s="412"/>
      <c r="O76" s="198"/>
      <c r="P76" s="227"/>
      <c r="Q76" s="227"/>
      <c r="R76" s="227"/>
      <c r="S76" s="256"/>
    </row>
    <row r="77" spans="1:20" ht="75" x14ac:dyDescent="0.25">
      <c r="A77" s="167"/>
      <c r="I77" s="413"/>
      <c r="J77" s="71" t="s">
        <v>181</v>
      </c>
      <c r="K77" s="229">
        <f>IF([2]Booking_SGN!$B$2="SGN",INDEX([2]!volume,MATCH($I$11,[2]!customer,0),MATCH([2]Booking_SGN!$C$3,[2]!week,0)),0)</f>
        <v>0</v>
      </c>
      <c r="L77" s="229">
        <f>SUM(L13:L75)</f>
        <v>4012.5</v>
      </c>
      <c r="M77" s="230">
        <f>SUM(M13:M75)</f>
        <v>3842.1</v>
      </c>
      <c r="N77" s="413"/>
      <c r="O77" s="71" t="s">
        <v>181</v>
      </c>
      <c r="P77" s="229">
        <f>IF([2]Booking_SGN!$B$2="SGN",INDEX([2]!volume,MATCH($N$11,[2]!customer,0),MATCH([2]Booking_SGN!$C$3,[2]!week,0)),0)</f>
        <v>0</v>
      </c>
      <c r="Q77" s="229">
        <f>SUM(Q13:Q76)</f>
        <v>241</v>
      </c>
      <c r="R77" s="230">
        <f>SUM(R13:R75)</f>
        <v>0</v>
      </c>
      <c r="S77" s="376">
        <f>R77+M77</f>
        <v>3842.1</v>
      </c>
      <c r="T77" s="171"/>
    </row>
    <row r="78" spans="1:20" ht="15.75" thickBot="1" x14ac:dyDescent="0.3">
      <c r="A78" s="167"/>
      <c r="I78" s="413"/>
      <c r="J78" s="72" t="s">
        <v>182</v>
      </c>
      <c r="K78" s="73"/>
      <c r="L78" s="73"/>
      <c r="M78" s="231">
        <f>M77*K77/40/3600</f>
        <v>0</v>
      </c>
      <c r="N78" s="413"/>
      <c r="O78" s="72" t="s">
        <v>182</v>
      </c>
      <c r="P78" s="73"/>
      <c r="Q78" s="73"/>
      <c r="R78" s="231">
        <f>R77*P77/40/3600</f>
        <v>0</v>
      </c>
      <c r="S78" s="377">
        <f>R78+M78</f>
        <v>0</v>
      </c>
    </row>
    <row r="79" spans="1:20" ht="15.75" thickBot="1" x14ac:dyDescent="0.3">
      <c r="I79" s="413"/>
      <c r="M79" s="270"/>
      <c r="N79" s="413"/>
      <c r="S79" s="574"/>
    </row>
    <row r="80" spans="1:20" x14ac:dyDescent="0.25">
      <c r="A80" s="1095" t="s">
        <v>183</v>
      </c>
      <c r="B80" s="723" t="s">
        <v>504</v>
      </c>
      <c r="C80" s="118" t="s">
        <v>69</v>
      </c>
      <c r="D80" s="118" t="s">
        <v>505</v>
      </c>
      <c r="E80" s="118" t="s">
        <v>11</v>
      </c>
      <c r="F80" s="175"/>
      <c r="G80" s="445">
        <v>90</v>
      </c>
      <c r="H80" s="176"/>
      <c r="I80" s="466"/>
      <c r="J80" s="446">
        <v>0.25</v>
      </c>
      <c r="K80" s="447">
        <v>1</v>
      </c>
      <c r="L80" s="448">
        <f t="shared" ref="L80" si="6">IF(C80="APLL BK",G80,G80*J80)</f>
        <v>22.5</v>
      </c>
      <c r="M80" s="465">
        <f t="shared" ref="M80" si="7">IFERROR(IF(OR(E80="Sea",E80="Air+Sea"),IF(C80="APLL BK",G80*IF(I80="",1,I80),L80/K80*IF(I80="",1,I80)),0),0)</f>
        <v>22.5</v>
      </c>
      <c r="N80" s="458"/>
      <c r="O80" s="362"/>
      <c r="P80" s="259">
        <v>0</v>
      </c>
      <c r="Q80" s="260">
        <f t="shared" ref="Q80" si="8">IF(C80="APLL BK",G80,G80*O80)</f>
        <v>0</v>
      </c>
      <c r="R80" s="456">
        <f t="shared" ref="R80" si="9">IFERROR(IF(OR(E80="Air",E80="Air+Sea"),IF(C80="APLL BK",G80*IF(N80="",1,N80),Q80/P80*IF(N80="",1,N80)),0),0)</f>
        <v>0</v>
      </c>
      <c r="S80" s="452" cm="1">
        <f t="array" ref="S80">_xlfn.IFS(E80="Air",R80,E80="Sea",M80,E80="Air+Sea",M80+R80)</f>
        <v>22.5</v>
      </c>
    </row>
    <row r="81" spans="1:19" x14ac:dyDescent="0.25">
      <c r="A81" s="1096"/>
      <c r="B81" s="509" t="s">
        <v>506</v>
      </c>
      <c r="C81" s="113" t="s">
        <v>69</v>
      </c>
      <c r="D81" s="113" t="s">
        <v>507</v>
      </c>
      <c r="E81" s="113" t="s">
        <v>11</v>
      </c>
      <c r="F81" s="156"/>
      <c r="G81" s="208">
        <v>90</v>
      </c>
      <c r="H81" s="178"/>
      <c r="I81" s="467"/>
      <c r="J81" s="200">
        <v>0.25</v>
      </c>
      <c r="K81" s="442">
        <v>1</v>
      </c>
      <c r="L81" s="219">
        <f t="shared" ref="L81:L137" si="10">IF(C81="APLL BK",G81,G81*J81)</f>
        <v>22.5</v>
      </c>
      <c r="M81" s="220">
        <f t="shared" ref="M81:M137" si="11">IFERROR(IF(OR(E81="Sea",E81="Air+Sea"),IF(C81="APLL BK",G81*IF(I81="",1,I81),L81/K81*IF(I81="",1,I81)),0),0)</f>
        <v>22.5</v>
      </c>
      <c r="N81" s="459"/>
      <c r="O81" s="443"/>
      <c r="P81" s="221">
        <v>0</v>
      </c>
      <c r="Q81" s="444">
        <f t="shared" ref="Q81:Q137" si="12">IF(C81="APLL BK",G81,G81*O81)</f>
        <v>0</v>
      </c>
      <c r="R81" s="222">
        <f t="shared" ref="R81:R137" si="13">IFERROR(IF(OR(E81="Air",E81="Air+Sea"),IF(C81="APLL BK",G81*IF(N81="",1,N81),Q81/P81*IF(N81="",1,N81)),0),0)</f>
        <v>0</v>
      </c>
      <c r="S81" s="453" cm="1">
        <f t="array" ref="S81">_xlfn.IFS(E81="Air",R81,E81="Sea",M81,E81="Air+Sea",M81+R81)</f>
        <v>22.5</v>
      </c>
    </row>
    <row r="82" spans="1:19" x14ac:dyDescent="0.25">
      <c r="A82" s="1096"/>
      <c r="B82" s="509" t="s">
        <v>129</v>
      </c>
      <c r="C82" s="113" t="s">
        <v>103</v>
      </c>
      <c r="D82" s="136" t="s">
        <v>129</v>
      </c>
      <c r="E82" s="113" t="s">
        <v>11</v>
      </c>
      <c r="F82" s="113"/>
      <c r="G82" s="208">
        <v>55</v>
      </c>
      <c r="H82" s="124"/>
      <c r="I82" s="509"/>
      <c r="J82" s="191">
        <v>0</v>
      </c>
      <c r="K82" s="219">
        <v>1</v>
      </c>
      <c r="L82" s="219">
        <f t="shared" si="10"/>
        <v>0</v>
      </c>
      <c r="M82" s="220">
        <f t="shared" si="11"/>
        <v>0</v>
      </c>
      <c r="N82" s="460"/>
      <c r="O82" s="443"/>
      <c r="P82" s="221">
        <v>0</v>
      </c>
      <c r="Q82" s="444">
        <f t="shared" si="12"/>
        <v>0</v>
      </c>
      <c r="R82" s="222">
        <f t="shared" si="13"/>
        <v>0</v>
      </c>
      <c r="S82" s="453" cm="1">
        <f t="array" ref="S82">_xlfn.IFS(E82="Air",R82,E82="Sea",M82,E82="Air+Sea",M82+R82)</f>
        <v>0</v>
      </c>
    </row>
    <row r="83" spans="1:19" x14ac:dyDescent="0.25">
      <c r="A83" s="1096"/>
      <c r="B83" s="460" t="s">
        <v>130</v>
      </c>
      <c r="C83" s="188" t="s">
        <v>103</v>
      </c>
      <c r="D83" s="188" t="s">
        <v>130</v>
      </c>
      <c r="E83" s="188"/>
      <c r="F83" s="188"/>
      <c r="G83" s="386"/>
      <c r="H83" s="160"/>
      <c r="I83" s="461"/>
      <c r="J83" s="190"/>
      <c r="K83" s="221">
        <v>1</v>
      </c>
      <c r="L83" s="221">
        <f t="shared" si="10"/>
        <v>0</v>
      </c>
      <c r="M83" s="222">
        <f t="shared" si="11"/>
        <v>0</v>
      </c>
      <c r="N83" s="461"/>
      <c r="O83" s="443"/>
      <c r="P83" s="221">
        <v>0</v>
      </c>
      <c r="Q83" s="444">
        <f t="shared" si="12"/>
        <v>0</v>
      </c>
      <c r="R83" s="222">
        <f t="shared" si="13"/>
        <v>0</v>
      </c>
      <c r="S83" s="454" t="e" cm="1">
        <f t="array" ref="S83">_xlfn.IFS(E83="Air",R83,E83="Sea",M83,E83="Air+Sea",M83+R83)</f>
        <v>#N/A</v>
      </c>
    </row>
    <row r="84" spans="1:19" ht="30" x14ac:dyDescent="0.25">
      <c r="A84" s="1096"/>
      <c r="B84" s="509" t="s">
        <v>508</v>
      </c>
      <c r="C84" s="113" t="s">
        <v>103</v>
      </c>
      <c r="D84" s="136" t="s">
        <v>509</v>
      </c>
      <c r="E84" s="113" t="s">
        <v>11</v>
      </c>
      <c r="F84" s="113"/>
      <c r="G84" s="208">
        <v>115</v>
      </c>
      <c r="H84" s="124"/>
      <c r="I84" s="509"/>
      <c r="J84" s="191">
        <v>0</v>
      </c>
      <c r="K84" s="219">
        <v>1</v>
      </c>
      <c r="L84" s="219">
        <f t="shared" si="10"/>
        <v>0</v>
      </c>
      <c r="M84" s="220">
        <f t="shared" si="11"/>
        <v>0</v>
      </c>
      <c r="N84" s="460"/>
      <c r="O84" s="443"/>
      <c r="P84" s="221">
        <v>0</v>
      </c>
      <c r="Q84" s="444">
        <f t="shared" si="12"/>
        <v>0</v>
      </c>
      <c r="R84" s="222">
        <f t="shared" si="13"/>
        <v>0</v>
      </c>
      <c r="S84" s="453" cm="1">
        <f t="array" ref="S84">_xlfn.IFS(E84="Air",R84,E84="Sea",M84,E84="Air+Sea",M84+R84)</f>
        <v>0</v>
      </c>
    </row>
    <row r="85" spans="1:19" x14ac:dyDescent="0.25">
      <c r="A85" s="1096"/>
      <c r="B85" s="462" t="s">
        <v>134</v>
      </c>
      <c r="C85" s="159" t="s">
        <v>135</v>
      </c>
      <c r="D85" s="159" t="s">
        <v>98</v>
      </c>
      <c r="E85" s="159"/>
      <c r="F85" s="159"/>
      <c r="G85" s="207"/>
      <c r="H85" s="160"/>
      <c r="I85" s="462"/>
      <c r="J85" s="190"/>
      <c r="K85" s="221">
        <v>1</v>
      </c>
      <c r="L85" s="221">
        <f t="shared" si="10"/>
        <v>0</v>
      </c>
      <c r="M85" s="223">
        <f t="shared" si="11"/>
        <v>0</v>
      </c>
      <c r="N85" s="462"/>
      <c r="O85" s="443"/>
      <c r="P85" s="221">
        <v>0</v>
      </c>
      <c r="Q85" s="444">
        <f t="shared" si="12"/>
        <v>0</v>
      </c>
      <c r="R85" s="222">
        <f t="shared" si="13"/>
        <v>0</v>
      </c>
      <c r="S85" s="454" t="e" cm="1">
        <f t="array" ref="S85">_xlfn.IFS(E85="Air",R85,E85="Sea",M85,E85="Air+Sea",M85+R85)</f>
        <v>#N/A</v>
      </c>
    </row>
    <row r="86" spans="1:19" x14ac:dyDescent="0.25">
      <c r="A86" s="1096"/>
      <c r="B86" s="719" t="s">
        <v>136</v>
      </c>
      <c r="C86" s="111" t="s">
        <v>103</v>
      </c>
      <c r="D86" s="111" t="s">
        <v>537</v>
      </c>
      <c r="E86" s="111" t="s">
        <v>11</v>
      </c>
      <c r="F86" s="111"/>
      <c r="G86" s="208">
        <v>55</v>
      </c>
      <c r="H86" s="124"/>
      <c r="I86" s="719"/>
      <c r="J86" s="191">
        <v>0</v>
      </c>
      <c r="K86" s="219">
        <v>1</v>
      </c>
      <c r="L86" s="219">
        <f t="shared" si="10"/>
        <v>0</v>
      </c>
      <c r="M86" s="220">
        <f t="shared" si="11"/>
        <v>0</v>
      </c>
      <c r="N86" s="462"/>
      <c r="O86" s="443"/>
      <c r="P86" s="221">
        <v>0</v>
      </c>
      <c r="Q86" s="444">
        <f t="shared" si="12"/>
        <v>0</v>
      </c>
      <c r="R86" s="222">
        <f t="shared" si="13"/>
        <v>0</v>
      </c>
      <c r="S86" s="453" cm="1">
        <f t="array" ref="S86">_xlfn.IFS(E86="Air",R86,E86="Sea",M86,E86="Air+Sea",M86+R86)</f>
        <v>0</v>
      </c>
    </row>
    <row r="87" spans="1:19" x14ac:dyDescent="0.25">
      <c r="A87" s="1096"/>
      <c r="B87" s="462" t="s">
        <v>137</v>
      </c>
      <c r="C87" s="159" t="s">
        <v>74</v>
      </c>
      <c r="D87" s="159" t="s">
        <v>98</v>
      </c>
      <c r="E87" s="159"/>
      <c r="F87" s="159"/>
      <c r="G87" s="207"/>
      <c r="H87" s="160"/>
      <c r="I87" s="462"/>
      <c r="J87" s="190"/>
      <c r="K87" s="221">
        <v>1</v>
      </c>
      <c r="L87" s="221">
        <f t="shared" si="10"/>
        <v>0</v>
      </c>
      <c r="M87" s="223">
        <f t="shared" si="11"/>
        <v>0</v>
      </c>
      <c r="N87" s="462"/>
      <c r="O87" s="443"/>
      <c r="P87" s="221">
        <v>0</v>
      </c>
      <c r="Q87" s="444">
        <f t="shared" si="12"/>
        <v>0</v>
      </c>
      <c r="R87" s="222">
        <f t="shared" si="13"/>
        <v>0</v>
      </c>
      <c r="S87" s="454" t="e" cm="1">
        <f t="array" ref="S87">_xlfn.IFS(E87="Air",R87,E87="Sea",M87,E87="Air+Sea",M87+R87)</f>
        <v>#N/A</v>
      </c>
    </row>
    <row r="88" spans="1:19" x14ac:dyDescent="0.25">
      <c r="A88" s="1096"/>
      <c r="B88" s="509" t="s">
        <v>138</v>
      </c>
      <c r="C88" s="113" t="s">
        <v>139</v>
      </c>
      <c r="D88" s="136" t="s">
        <v>138</v>
      </c>
      <c r="E88" s="113" t="s">
        <v>11</v>
      </c>
      <c r="F88" s="113"/>
      <c r="G88" s="208">
        <v>60</v>
      </c>
      <c r="H88" s="124"/>
      <c r="I88" s="509"/>
      <c r="J88" s="191">
        <v>0</v>
      </c>
      <c r="K88" s="219">
        <v>1</v>
      </c>
      <c r="L88" s="219">
        <f t="shared" si="10"/>
        <v>0</v>
      </c>
      <c r="M88" s="220">
        <f t="shared" si="11"/>
        <v>0</v>
      </c>
      <c r="N88" s="460"/>
      <c r="O88" s="443"/>
      <c r="P88" s="221">
        <v>0</v>
      </c>
      <c r="Q88" s="444">
        <f t="shared" si="12"/>
        <v>0</v>
      </c>
      <c r="R88" s="222">
        <f t="shared" si="13"/>
        <v>0</v>
      </c>
      <c r="S88" s="453" cm="1">
        <f t="array" ref="S88">_xlfn.IFS(E88="Air",R88,E88="Sea",M88,E88="Air+Sea",M88+R88)</f>
        <v>0</v>
      </c>
    </row>
    <row r="89" spans="1:19" x14ac:dyDescent="0.25">
      <c r="A89" s="1096"/>
      <c r="B89" s="460" t="s">
        <v>141</v>
      </c>
      <c r="C89" s="188" t="s">
        <v>142</v>
      </c>
      <c r="D89" s="159" t="s">
        <v>141</v>
      </c>
      <c r="E89" s="159"/>
      <c r="F89" s="159"/>
      <c r="G89" s="207"/>
      <c r="H89" s="160"/>
      <c r="I89" s="461"/>
      <c r="J89" s="190"/>
      <c r="K89" s="221">
        <v>1</v>
      </c>
      <c r="L89" s="221">
        <f t="shared" si="10"/>
        <v>0</v>
      </c>
      <c r="M89" s="222">
        <f t="shared" si="11"/>
        <v>0</v>
      </c>
      <c r="N89" s="461"/>
      <c r="O89" s="443"/>
      <c r="P89" s="221">
        <v>0</v>
      </c>
      <c r="Q89" s="444">
        <f t="shared" si="12"/>
        <v>0</v>
      </c>
      <c r="R89" s="222">
        <f t="shared" si="13"/>
        <v>0</v>
      </c>
      <c r="S89" s="454" t="e" cm="1">
        <f t="array" ref="S89">_xlfn.IFS(E89="Air",R89,E89="Sea",M89,E89="Air+Sea",M89+R89)</f>
        <v>#N/A</v>
      </c>
    </row>
    <row r="90" spans="1:19" x14ac:dyDescent="0.25">
      <c r="A90" s="1096"/>
      <c r="B90" s="462" t="s">
        <v>144</v>
      </c>
      <c r="C90" s="159" t="s">
        <v>145</v>
      </c>
      <c r="D90" s="159"/>
      <c r="E90" s="159"/>
      <c r="F90" s="159"/>
      <c r="G90" s="207"/>
      <c r="H90" s="160"/>
      <c r="I90" s="462"/>
      <c r="J90" s="190"/>
      <c r="K90" s="221">
        <v>1</v>
      </c>
      <c r="L90" s="221">
        <f t="shared" si="10"/>
        <v>0</v>
      </c>
      <c r="M90" s="223">
        <f t="shared" si="11"/>
        <v>0</v>
      </c>
      <c r="N90" s="462"/>
      <c r="O90" s="443"/>
      <c r="P90" s="221">
        <v>0</v>
      </c>
      <c r="Q90" s="444">
        <f t="shared" si="12"/>
        <v>0</v>
      </c>
      <c r="R90" s="222">
        <f t="shared" si="13"/>
        <v>0</v>
      </c>
      <c r="S90" s="454" t="e" cm="1">
        <f t="array" ref="S90">_xlfn.IFS(E90="Air",R90,E90="Sea",M90,E90="Air+Sea",M90+R90)</f>
        <v>#N/A</v>
      </c>
    </row>
    <row r="91" spans="1:19" ht="30" x14ac:dyDescent="0.25">
      <c r="A91" s="1096"/>
      <c r="B91" s="509" t="s">
        <v>184</v>
      </c>
      <c r="C91" s="177" t="s">
        <v>103</v>
      </c>
      <c r="D91" s="113" t="s">
        <v>185</v>
      </c>
      <c r="E91" s="113" t="s">
        <v>11</v>
      </c>
      <c r="F91" s="156"/>
      <c r="G91" s="213">
        <v>20</v>
      </c>
      <c r="H91" s="178"/>
      <c r="I91" s="636"/>
      <c r="J91" s="200">
        <v>0.5</v>
      </c>
      <c r="K91" s="219">
        <v>1</v>
      </c>
      <c r="L91" s="219">
        <f t="shared" si="10"/>
        <v>10</v>
      </c>
      <c r="M91" s="220">
        <f t="shared" si="11"/>
        <v>10</v>
      </c>
      <c r="N91" s="339"/>
      <c r="O91" s="443"/>
      <c r="P91" s="221">
        <v>0</v>
      </c>
      <c r="Q91" s="444">
        <f t="shared" si="12"/>
        <v>0</v>
      </c>
      <c r="R91" s="222">
        <f t="shared" si="13"/>
        <v>0</v>
      </c>
      <c r="S91" s="453" cm="1">
        <f t="array" ref="S91">_xlfn.IFS(E91="Air",R91,E91="Sea",M91,E91="Air+Sea",M91+R91)</f>
        <v>10</v>
      </c>
    </row>
    <row r="92" spans="1:19" ht="15" customHeight="1" x14ac:dyDescent="0.25">
      <c r="A92" s="1096"/>
      <c r="B92" s="1092" t="s">
        <v>186</v>
      </c>
      <c r="C92" s="177" t="s">
        <v>69</v>
      </c>
      <c r="D92" s="113" t="s">
        <v>187</v>
      </c>
      <c r="E92" s="113" t="s">
        <v>11</v>
      </c>
      <c r="F92" s="156"/>
      <c r="G92" s="213">
        <v>25</v>
      </c>
      <c r="H92" s="178"/>
      <c r="I92" s="636"/>
      <c r="J92" s="200"/>
      <c r="K92" s="219">
        <v>1</v>
      </c>
      <c r="L92" s="219">
        <f t="shared" si="10"/>
        <v>0</v>
      </c>
      <c r="M92" s="220">
        <f t="shared" si="11"/>
        <v>0</v>
      </c>
      <c r="N92" s="339"/>
      <c r="O92" s="443"/>
      <c r="P92" s="221">
        <v>0</v>
      </c>
      <c r="Q92" s="444">
        <f t="shared" si="12"/>
        <v>0</v>
      </c>
      <c r="R92" s="222">
        <f t="shared" si="13"/>
        <v>0</v>
      </c>
      <c r="S92" s="453" cm="1">
        <f t="array" ref="S92">_xlfn.IFS(E92="Air",R92,E92="Sea",M92,E92="Air+Sea",M92+R92)</f>
        <v>0</v>
      </c>
    </row>
    <row r="93" spans="1:19" x14ac:dyDescent="0.25">
      <c r="A93" s="1096"/>
      <c r="B93" s="1092"/>
      <c r="C93" s="177" t="s">
        <v>69</v>
      </c>
      <c r="D93" s="113" t="s">
        <v>188</v>
      </c>
      <c r="E93" s="113" t="s">
        <v>11</v>
      </c>
      <c r="F93" s="156"/>
      <c r="G93" s="213">
        <v>5</v>
      </c>
      <c r="H93" s="178"/>
      <c r="I93" s="636"/>
      <c r="J93" s="200"/>
      <c r="K93" s="219">
        <v>1</v>
      </c>
      <c r="L93" s="219">
        <f t="shared" si="10"/>
        <v>0</v>
      </c>
      <c r="M93" s="220">
        <f t="shared" si="11"/>
        <v>0</v>
      </c>
      <c r="N93" s="339"/>
      <c r="O93" s="443"/>
      <c r="P93" s="221">
        <v>0</v>
      </c>
      <c r="Q93" s="444">
        <f t="shared" si="12"/>
        <v>0</v>
      </c>
      <c r="R93" s="222">
        <f t="shared" si="13"/>
        <v>0</v>
      </c>
      <c r="S93" s="453" cm="1">
        <f t="array" ref="S93">_xlfn.IFS(E93="Air",R93,E93="Sea",M93,E93="Air+Sea",M93+R93)</f>
        <v>0</v>
      </c>
    </row>
    <row r="94" spans="1:19" x14ac:dyDescent="0.25">
      <c r="A94" s="1096"/>
      <c r="B94" s="1092"/>
      <c r="C94" s="177" t="s">
        <v>69</v>
      </c>
      <c r="D94" s="113" t="s">
        <v>189</v>
      </c>
      <c r="E94" s="113" t="s">
        <v>11</v>
      </c>
      <c r="F94" s="156"/>
      <c r="G94" s="213">
        <v>5</v>
      </c>
      <c r="H94" s="178"/>
      <c r="I94" s="636"/>
      <c r="J94" s="200"/>
      <c r="K94" s="219">
        <v>1</v>
      </c>
      <c r="L94" s="219">
        <f t="shared" si="10"/>
        <v>0</v>
      </c>
      <c r="M94" s="220">
        <f t="shared" si="11"/>
        <v>0</v>
      </c>
      <c r="N94" s="339"/>
      <c r="O94" s="443"/>
      <c r="P94" s="221">
        <v>0</v>
      </c>
      <c r="Q94" s="444">
        <f t="shared" si="12"/>
        <v>0</v>
      </c>
      <c r="R94" s="222">
        <f t="shared" si="13"/>
        <v>0</v>
      </c>
      <c r="S94" s="453" cm="1">
        <f t="array" ref="S94">_xlfn.IFS(E94="Air",R94,E94="Sea",M94,E94="Air+Sea",M94+R94)</f>
        <v>0</v>
      </c>
    </row>
    <row r="95" spans="1:19" ht="30" x14ac:dyDescent="0.25">
      <c r="A95" s="1096"/>
      <c r="B95" s="1092" t="s">
        <v>190</v>
      </c>
      <c r="C95" s="177" t="s">
        <v>74</v>
      </c>
      <c r="D95" s="113" t="s">
        <v>538</v>
      </c>
      <c r="E95" s="113" t="s">
        <v>11</v>
      </c>
      <c r="F95" s="345"/>
      <c r="G95" s="213">
        <v>10</v>
      </c>
      <c r="H95" s="180"/>
      <c r="I95" s="467"/>
      <c r="J95" s="200"/>
      <c r="K95" s="219">
        <v>1</v>
      </c>
      <c r="L95" s="219">
        <f t="shared" si="10"/>
        <v>10</v>
      </c>
      <c r="M95" s="220">
        <f t="shared" si="11"/>
        <v>10</v>
      </c>
      <c r="N95" s="463"/>
      <c r="O95" s="443"/>
      <c r="P95" s="221">
        <v>0</v>
      </c>
      <c r="Q95" s="444">
        <f t="shared" si="12"/>
        <v>10</v>
      </c>
      <c r="R95" s="222">
        <f t="shared" si="13"/>
        <v>0</v>
      </c>
      <c r="S95" s="453" cm="1">
        <f t="array" ref="S95">_xlfn.IFS(E95="Air",R95,E95="Sea",M95,E95="Air+Sea",M95+R95)</f>
        <v>10</v>
      </c>
    </row>
    <row r="96" spans="1:19" x14ac:dyDescent="0.25">
      <c r="A96" s="1096"/>
      <c r="B96" s="1092"/>
      <c r="C96" s="177" t="s">
        <v>74</v>
      </c>
      <c r="D96" s="113" t="s">
        <v>192</v>
      </c>
      <c r="E96" s="113" t="s">
        <v>11</v>
      </c>
      <c r="F96" s="346"/>
      <c r="G96" s="213">
        <v>35</v>
      </c>
      <c r="H96" s="183"/>
      <c r="I96" s="467"/>
      <c r="J96" s="200"/>
      <c r="K96" s="219">
        <v>1</v>
      </c>
      <c r="L96" s="219">
        <f t="shared" si="10"/>
        <v>35</v>
      </c>
      <c r="M96" s="220">
        <f t="shared" si="11"/>
        <v>35</v>
      </c>
      <c r="N96" s="463"/>
      <c r="O96" s="443"/>
      <c r="P96" s="221">
        <v>0</v>
      </c>
      <c r="Q96" s="444">
        <f t="shared" si="12"/>
        <v>35</v>
      </c>
      <c r="R96" s="222">
        <f t="shared" si="13"/>
        <v>0</v>
      </c>
      <c r="S96" s="453" cm="1">
        <f t="array" ref="S96">_xlfn.IFS(E96="Air",R96,E96="Sea",M96,E96="Air+Sea",M96+R96)</f>
        <v>35</v>
      </c>
    </row>
    <row r="97" spans="1:19" x14ac:dyDescent="0.25">
      <c r="A97" s="1096"/>
      <c r="B97" s="1092"/>
      <c r="C97" s="177" t="s">
        <v>74</v>
      </c>
      <c r="D97" s="113" t="s">
        <v>193</v>
      </c>
      <c r="E97" s="113" t="s">
        <v>11</v>
      </c>
      <c r="F97" s="346"/>
      <c r="G97" s="213">
        <v>5</v>
      </c>
      <c r="H97" s="183"/>
      <c r="I97" s="467"/>
      <c r="J97" s="200"/>
      <c r="K97" s="219">
        <v>1</v>
      </c>
      <c r="L97" s="219">
        <f t="shared" si="10"/>
        <v>5</v>
      </c>
      <c r="M97" s="220">
        <f t="shared" si="11"/>
        <v>5</v>
      </c>
      <c r="N97" s="463"/>
      <c r="O97" s="443"/>
      <c r="P97" s="221">
        <v>0</v>
      </c>
      <c r="Q97" s="444">
        <f t="shared" si="12"/>
        <v>5</v>
      </c>
      <c r="R97" s="222">
        <f t="shared" si="13"/>
        <v>0</v>
      </c>
      <c r="S97" s="453" cm="1">
        <f t="array" ref="S97">_xlfn.IFS(E97="Air",R97,E97="Sea",M97,E97="Air+Sea",M97+R97)</f>
        <v>5</v>
      </c>
    </row>
    <row r="98" spans="1:19" x14ac:dyDescent="0.25">
      <c r="A98" s="1096"/>
      <c r="B98" s="1092"/>
      <c r="C98" s="177" t="s">
        <v>74</v>
      </c>
      <c r="D98" s="113" t="s">
        <v>194</v>
      </c>
      <c r="E98" s="113" t="s">
        <v>11</v>
      </c>
      <c r="F98" s="346"/>
      <c r="G98" s="213">
        <v>10</v>
      </c>
      <c r="H98" s="183"/>
      <c r="I98" s="467"/>
      <c r="J98" s="200"/>
      <c r="K98" s="219">
        <v>1</v>
      </c>
      <c r="L98" s="219">
        <f t="shared" si="10"/>
        <v>10</v>
      </c>
      <c r="M98" s="220">
        <f t="shared" si="11"/>
        <v>10</v>
      </c>
      <c r="N98" s="463"/>
      <c r="O98" s="443"/>
      <c r="P98" s="221">
        <v>0</v>
      </c>
      <c r="Q98" s="444">
        <f t="shared" si="12"/>
        <v>10</v>
      </c>
      <c r="R98" s="222">
        <f t="shared" si="13"/>
        <v>0</v>
      </c>
      <c r="S98" s="453" cm="1">
        <f t="array" ref="S98">_xlfn.IFS(E98="Air",R98,E98="Sea",M98,E98="Air+Sea",M98+R98)</f>
        <v>10</v>
      </c>
    </row>
    <row r="99" spans="1:19" ht="30" x14ac:dyDescent="0.25">
      <c r="A99" s="1096"/>
      <c r="B99" s="460" t="s">
        <v>195</v>
      </c>
      <c r="C99" s="517" t="s">
        <v>74</v>
      </c>
      <c r="D99" s="188" t="s">
        <v>196</v>
      </c>
      <c r="E99" s="188"/>
      <c r="F99" s="334"/>
      <c r="G99" s="647"/>
      <c r="H99" s="518"/>
      <c r="I99" s="463"/>
      <c r="J99" s="645"/>
      <c r="K99" s="221">
        <v>1</v>
      </c>
      <c r="L99" s="221">
        <f t="shared" si="10"/>
        <v>0</v>
      </c>
      <c r="M99" s="222">
        <f t="shared" si="11"/>
        <v>0</v>
      </c>
      <c r="N99" s="463"/>
      <c r="O99" s="443"/>
      <c r="P99" s="221">
        <v>0</v>
      </c>
      <c r="Q99" s="444">
        <f t="shared" si="12"/>
        <v>0</v>
      </c>
      <c r="R99" s="222">
        <f t="shared" si="13"/>
        <v>0</v>
      </c>
      <c r="S99" s="454" t="e" cm="1">
        <f t="array" ref="S99">_xlfn.IFS(E99="Air",R99,E99="Sea",M99,E99="Air+Sea",M99+R99)</f>
        <v>#N/A</v>
      </c>
    </row>
    <row r="100" spans="1:19" ht="30" x14ac:dyDescent="0.25">
      <c r="A100" s="1096"/>
      <c r="B100" s="460" t="s">
        <v>197</v>
      </c>
      <c r="C100" s="517" t="s">
        <v>74</v>
      </c>
      <c r="D100" s="188" t="s">
        <v>198</v>
      </c>
      <c r="E100" s="188"/>
      <c r="F100" s="334"/>
      <c r="G100" s="647"/>
      <c r="H100" s="518"/>
      <c r="I100" s="463"/>
      <c r="J100" s="645"/>
      <c r="K100" s="221">
        <v>1</v>
      </c>
      <c r="L100" s="221">
        <f t="shared" si="10"/>
        <v>0</v>
      </c>
      <c r="M100" s="222">
        <f t="shared" si="11"/>
        <v>0</v>
      </c>
      <c r="N100" s="463"/>
      <c r="O100" s="443"/>
      <c r="P100" s="221">
        <v>0</v>
      </c>
      <c r="Q100" s="444">
        <f t="shared" si="12"/>
        <v>0</v>
      </c>
      <c r="R100" s="222">
        <f t="shared" si="13"/>
        <v>0</v>
      </c>
      <c r="S100" s="454" t="e" cm="1">
        <f t="array" ref="S100">_xlfn.IFS(E100="Air",R100,E100="Sea",M100,E100="Air+Sea",M100+R100)</f>
        <v>#N/A</v>
      </c>
    </row>
    <row r="101" spans="1:19" x14ac:dyDescent="0.25">
      <c r="A101" s="1096"/>
      <c r="B101" s="460"/>
      <c r="C101" s="517" t="s">
        <v>74</v>
      </c>
      <c r="D101" s="188" t="s">
        <v>199</v>
      </c>
      <c r="E101" s="188"/>
      <c r="F101" s="334"/>
      <c r="G101" s="647"/>
      <c r="H101" s="518"/>
      <c r="I101" s="463"/>
      <c r="J101" s="645"/>
      <c r="K101" s="221">
        <v>1</v>
      </c>
      <c r="L101" s="221">
        <f t="shared" si="10"/>
        <v>0</v>
      </c>
      <c r="M101" s="222">
        <f t="shared" si="11"/>
        <v>0</v>
      </c>
      <c r="N101" s="463"/>
      <c r="O101" s="443"/>
      <c r="P101" s="221">
        <v>0</v>
      </c>
      <c r="Q101" s="444">
        <f t="shared" si="12"/>
        <v>0</v>
      </c>
      <c r="R101" s="222">
        <f t="shared" si="13"/>
        <v>0</v>
      </c>
      <c r="S101" s="454" t="e" cm="1">
        <f t="array" ref="S101">_xlfn.IFS(E101="Air",R101,E101="Sea",M101,E101="Air+Sea",M101+R101)</f>
        <v>#N/A</v>
      </c>
    </row>
    <row r="102" spans="1:19" x14ac:dyDescent="0.25">
      <c r="A102" s="1096"/>
      <c r="B102" s="460"/>
      <c r="C102" s="517" t="s">
        <v>74</v>
      </c>
      <c r="D102" s="188" t="s">
        <v>200</v>
      </c>
      <c r="E102" s="188"/>
      <c r="F102" s="334"/>
      <c r="G102" s="647"/>
      <c r="H102" s="518"/>
      <c r="I102" s="463"/>
      <c r="J102" s="645"/>
      <c r="K102" s="221">
        <v>1</v>
      </c>
      <c r="L102" s="221">
        <f t="shared" si="10"/>
        <v>0</v>
      </c>
      <c r="M102" s="222">
        <f t="shared" si="11"/>
        <v>0</v>
      </c>
      <c r="N102" s="463"/>
      <c r="O102" s="443"/>
      <c r="P102" s="221">
        <v>0</v>
      </c>
      <c r="Q102" s="444">
        <f t="shared" si="12"/>
        <v>0</v>
      </c>
      <c r="R102" s="222">
        <f t="shared" si="13"/>
        <v>0</v>
      </c>
      <c r="S102" s="454" t="e" cm="1">
        <f t="array" ref="S102">_xlfn.IFS(E102="Air",R102,E102="Sea",M102,E102="Air+Sea",M102+R102)</f>
        <v>#N/A</v>
      </c>
    </row>
    <row r="103" spans="1:19" x14ac:dyDescent="0.25">
      <c r="A103" s="1096"/>
      <c r="B103" s="460" t="s">
        <v>201</v>
      </c>
      <c r="C103" s="517" t="s">
        <v>74</v>
      </c>
      <c r="D103" s="188" t="s">
        <v>202</v>
      </c>
      <c r="E103" s="188"/>
      <c r="F103" s="334"/>
      <c r="G103" s="647"/>
      <c r="H103" s="518"/>
      <c r="I103" s="463"/>
      <c r="J103" s="645"/>
      <c r="K103" s="221">
        <v>1</v>
      </c>
      <c r="L103" s="221">
        <f t="shared" si="10"/>
        <v>0</v>
      </c>
      <c r="M103" s="222">
        <f t="shared" si="11"/>
        <v>0</v>
      </c>
      <c r="N103" s="463"/>
      <c r="O103" s="443"/>
      <c r="P103" s="221">
        <v>0</v>
      </c>
      <c r="Q103" s="444">
        <f t="shared" si="12"/>
        <v>0</v>
      </c>
      <c r="R103" s="222">
        <f t="shared" si="13"/>
        <v>0</v>
      </c>
      <c r="S103" s="454" t="e" cm="1">
        <f t="array" ref="S103">_xlfn.IFS(E103="Air",R103,E103="Sea",M103,E103="Air+Sea",M103+R103)</f>
        <v>#N/A</v>
      </c>
    </row>
    <row r="104" spans="1:19" x14ac:dyDescent="0.25">
      <c r="A104" s="1096"/>
      <c r="B104" s="460" t="s">
        <v>203</v>
      </c>
      <c r="C104" s="517" t="s">
        <v>204</v>
      </c>
      <c r="D104" s="188" t="s">
        <v>205</v>
      </c>
      <c r="E104" s="188"/>
      <c r="F104" s="334"/>
      <c r="G104" s="647"/>
      <c r="H104" s="518"/>
      <c r="I104" s="463"/>
      <c r="J104" s="645"/>
      <c r="K104" s="221">
        <v>1</v>
      </c>
      <c r="L104" s="221">
        <f t="shared" si="10"/>
        <v>0</v>
      </c>
      <c r="M104" s="222">
        <f t="shared" si="11"/>
        <v>0</v>
      </c>
      <c r="N104" s="463"/>
      <c r="O104" s="443"/>
      <c r="P104" s="221">
        <v>0</v>
      </c>
      <c r="Q104" s="444">
        <f t="shared" si="12"/>
        <v>0</v>
      </c>
      <c r="R104" s="222">
        <f t="shared" si="13"/>
        <v>0</v>
      </c>
      <c r="S104" s="454" t="e" cm="1">
        <f t="array" ref="S104">_xlfn.IFS(E104="Air",R104,E104="Sea",M104,E104="Air+Sea",M104+R104)</f>
        <v>#N/A</v>
      </c>
    </row>
    <row r="105" spans="1:19" x14ac:dyDescent="0.25">
      <c r="A105" s="1096"/>
      <c r="B105" s="722" t="s">
        <v>539</v>
      </c>
      <c r="C105" s="523" t="s">
        <v>540</v>
      </c>
      <c r="D105" s="114" t="s">
        <v>541</v>
      </c>
      <c r="E105" s="114" t="s">
        <v>11</v>
      </c>
      <c r="F105" s="332"/>
      <c r="G105" s="614">
        <v>160</v>
      </c>
      <c r="H105" s="524"/>
      <c r="I105" s="632"/>
      <c r="J105" s="646">
        <v>3</v>
      </c>
      <c r="K105" s="372">
        <v>1</v>
      </c>
      <c r="L105" s="372">
        <f t="shared" si="10"/>
        <v>480</v>
      </c>
      <c r="M105" s="248">
        <f t="shared" si="11"/>
        <v>480</v>
      </c>
      <c r="N105" s="463"/>
      <c r="O105" s="443"/>
      <c r="P105" s="221">
        <v>0</v>
      </c>
      <c r="Q105" s="444">
        <f t="shared" si="12"/>
        <v>0</v>
      </c>
      <c r="R105" s="222">
        <f t="shared" si="13"/>
        <v>0</v>
      </c>
      <c r="S105" s="626" cm="1">
        <f t="array" ref="S105">_xlfn.IFS(E105="Air",R105,E105="Sea",M105,E105="Air+Sea",M105+R105)</f>
        <v>480</v>
      </c>
    </row>
    <row r="106" spans="1:19" x14ac:dyDescent="0.25">
      <c r="A106" s="1096"/>
      <c r="B106" s="1092" t="s">
        <v>206</v>
      </c>
      <c r="C106" s="177" t="s">
        <v>204</v>
      </c>
      <c r="D106" s="113" t="s">
        <v>207</v>
      </c>
      <c r="E106" s="113" t="s">
        <v>11</v>
      </c>
      <c r="F106" s="156"/>
      <c r="G106" s="213">
        <v>70</v>
      </c>
      <c r="H106" s="178"/>
      <c r="I106" s="467"/>
      <c r="J106" s="200">
        <v>0.5</v>
      </c>
      <c r="K106" s="219">
        <v>1</v>
      </c>
      <c r="L106" s="219">
        <f t="shared" si="10"/>
        <v>35</v>
      </c>
      <c r="M106" s="220">
        <f t="shared" si="11"/>
        <v>35</v>
      </c>
      <c r="N106" s="463"/>
      <c r="O106" s="443"/>
      <c r="P106" s="221">
        <v>0</v>
      </c>
      <c r="Q106" s="444">
        <f t="shared" si="12"/>
        <v>0</v>
      </c>
      <c r="R106" s="222">
        <f t="shared" si="13"/>
        <v>0</v>
      </c>
      <c r="S106" s="453" cm="1">
        <f t="array" ref="S106">_xlfn.IFS(E106="Air",R106,E106="Sea",M106,E106="Air+Sea",M106+R106)</f>
        <v>35</v>
      </c>
    </row>
    <row r="107" spans="1:19" x14ac:dyDescent="0.25">
      <c r="A107" s="1096"/>
      <c r="B107" s="1092"/>
      <c r="C107" s="177" t="s">
        <v>204</v>
      </c>
      <c r="D107" s="113" t="s">
        <v>208</v>
      </c>
      <c r="E107" s="113" t="s">
        <v>11</v>
      </c>
      <c r="F107" s="156"/>
      <c r="G107" s="213">
        <v>75</v>
      </c>
      <c r="H107" s="178"/>
      <c r="I107" s="467"/>
      <c r="J107" s="200">
        <v>0.5</v>
      </c>
      <c r="K107" s="219">
        <v>1</v>
      </c>
      <c r="L107" s="219">
        <f t="shared" si="10"/>
        <v>37.5</v>
      </c>
      <c r="M107" s="220">
        <f t="shared" si="11"/>
        <v>37.5</v>
      </c>
      <c r="N107" s="463"/>
      <c r="O107" s="443"/>
      <c r="P107" s="221">
        <v>0</v>
      </c>
      <c r="Q107" s="444">
        <f t="shared" si="12"/>
        <v>0</v>
      </c>
      <c r="R107" s="222">
        <f t="shared" si="13"/>
        <v>0</v>
      </c>
      <c r="S107" s="453" cm="1">
        <f t="array" ref="S107">_xlfn.IFS(E107="Air",R107,E107="Sea",M107,E107="Air+Sea",M107+R107)</f>
        <v>37.5</v>
      </c>
    </row>
    <row r="108" spans="1:19" x14ac:dyDescent="0.25">
      <c r="A108" s="1096"/>
      <c r="B108" s="1092"/>
      <c r="C108" s="177" t="s">
        <v>74</v>
      </c>
      <c r="D108" s="113" t="s">
        <v>209</v>
      </c>
      <c r="E108" s="113" t="s">
        <v>11</v>
      </c>
      <c r="F108" s="156"/>
      <c r="G108" s="213">
        <v>400</v>
      </c>
      <c r="H108" s="178"/>
      <c r="I108" s="467"/>
      <c r="J108" s="200"/>
      <c r="K108" s="219">
        <v>1</v>
      </c>
      <c r="L108" s="219">
        <f t="shared" si="10"/>
        <v>400</v>
      </c>
      <c r="M108" s="220">
        <f t="shared" si="11"/>
        <v>400</v>
      </c>
      <c r="N108" s="463"/>
      <c r="O108" s="443"/>
      <c r="P108" s="221">
        <v>0</v>
      </c>
      <c r="Q108" s="444">
        <f t="shared" si="12"/>
        <v>400</v>
      </c>
      <c r="R108" s="222">
        <f t="shared" si="13"/>
        <v>0</v>
      </c>
      <c r="S108" s="453" cm="1">
        <f t="array" ref="S108">_xlfn.IFS(E108="Air",R108,E108="Sea",M108,E108="Air+Sea",M108+R108)</f>
        <v>400</v>
      </c>
    </row>
    <row r="109" spans="1:19" x14ac:dyDescent="0.25">
      <c r="A109" s="1096"/>
      <c r="B109" s="1092"/>
      <c r="C109" s="177" t="s">
        <v>74</v>
      </c>
      <c r="D109" s="113" t="s">
        <v>210</v>
      </c>
      <c r="E109" s="113" t="s">
        <v>11</v>
      </c>
      <c r="F109" s="156"/>
      <c r="G109" s="213">
        <v>75</v>
      </c>
      <c r="H109" s="178"/>
      <c r="I109" s="467"/>
      <c r="J109" s="200"/>
      <c r="K109" s="219">
        <v>1</v>
      </c>
      <c r="L109" s="219">
        <f t="shared" si="10"/>
        <v>75</v>
      </c>
      <c r="M109" s="220">
        <f t="shared" si="11"/>
        <v>75</v>
      </c>
      <c r="N109" s="463"/>
      <c r="O109" s="443"/>
      <c r="P109" s="221">
        <v>0</v>
      </c>
      <c r="Q109" s="444">
        <f t="shared" si="12"/>
        <v>75</v>
      </c>
      <c r="R109" s="222">
        <f t="shared" si="13"/>
        <v>0</v>
      </c>
      <c r="S109" s="453" cm="1">
        <f t="array" ref="S109">_xlfn.IFS(E109="Air",R109,E109="Sea",M109,E109="Air+Sea",M109+R109)</f>
        <v>75</v>
      </c>
    </row>
    <row r="110" spans="1:19" x14ac:dyDescent="0.25">
      <c r="A110" s="1096"/>
      <c r="B110" s="1092" t="s">
        <v>211</v>
      </c>
      <c r="C110" s="177" t="s">
        <v>204</v>
      </c>
      <c r="D110" s="113" t="s">
        <v>212</v>
      </c>
      <c r="E110" s="113" t="s">
        <v>11</v>
      </c>
      <c r="F110" s="156"/>
      <c r="G110" s="213">
        <v>5</v>
      </c>
      <c r="H110" s="178"/>
      <c r="I110" s="636"/>
      <c r="J110" s="200">
        <v>0.5</v>
      </c>
      <c r="K110" s="219">
        <v>1</v>
      </c>
      <c r="L110" s="219">
        <f t="shared" si="10"/>
        <v>2.5</v>
      </c>
      <c r="M110" s="220">
        <f t="shared" si="11"/>
        <v>2.5</v>
      </c>
      <c r="N110" s="339"/>
      <c r="O110" s="443"/>
      <c r="P110" s="221">
        <v>0</v>
      </c>
      <c r="Q110" s="444">
        <f t="shared" si="12"/>
        <v>0</v>
      </c>
      <c r="R110" s="222">
        <f t="shared" si="13"/>
        <v>0</v>
      </c>
      <c r="S110" s="453" cm="1">
        <f t="array" ref="S110">_xlfn.IFS(E110="Air",R110,E110="Sea",M110,E110="Air+Sea",M110+R110)</f>
        <v>2.5</v>
      </c>
    </row>
    <row r="111" spans="1:19" x14ac:dyDescent="0.25">
      <c r="A111" s="1096"/>
      <c r="B111" s="1092"/>
      <c r="C111" s="177" t="s">
        <v>204</v>
      </c>
      <c r="D111" s="113" t="s">
        <v>213</v>
      </c>
      <c r="E111" s="113" t="s">
        <v>11</v>
      </c>
      <c r="F111" s="156"/>
      <c r="G111" s="213">
        <v>15</v>
      </c>
      <c r="H111" s="178"/>
      <c r="I111" s="636"/>
      <c r="J111" s="200">
        <v>0.5</v>
      </c>
      <c r="K111" s="219">
        <v>1</v>
      </c>
      <c r="L111" s="219">
        <f t="shared" si="10"/>
        <v>7.5</v>
      </c>
      <c r="M111" s="220">
        <f t="shared" si="11"/>
        <v>7.5</v>
      </c>
      <c r="N111" s="339"/>
      <c r="O111" s="443"/>
      <c r="P111" s="221">
        <v>0</v>
      </c>
      <c r="Q111" s="444">
        <f t="shared" si="12"/>
        <v>0</v>
      </c>
      <c r="R111" s="222">
        <f t="shared" si="13"/>
        <v>0</v>
      </c>
      <c r="S111" s="453" cm="1">
        <f t="array" ref="S111">_xlfn.IFS(E111="Air",R111,E111="Sea",M111,E111="Air+Sea",M111+R111)</f>
        <v>7.5</v>
      </c>
    </row>
    <row r="112" spans="1:19" x14ac:dyDescent="0.25">
      <c r="A112" s="1096"/>
      <c r="B112" s="1092"/>
      <c r="C112" s="177" t="s">
        <v>204</v>
      </c>
      <c r="D112" s="113" t="s">
        <v>214</v>
      </c>
      <c r="E112" s="113" t="s">
        <v>11</v>
      </c>
      <c r="F112" s="156"/>
      <c r="G112" s="213">
        <v>40</v>
      </c>
      <c r="H112" s="178"/>
      <c r="I112" s="636"/>
      <c r="J112" s="200">
        <v>0.5</v>
      </c>
      <c r="K112" s="219">
        <v>1</v>
      </c>
      <c r="L112" s="219">
        <f t="shared" si="10"/>
        <v>20</v>
      </c>
      <c r="M112" s="220">
        <f t="shared" si="11"/>
        <v>20</v>
      </c>
      <c r="N112" s="339"/>
      <c r="O112" s="443"/>
      <c r="P112" s="221">
        <v>0</v>
      </c>
      <c r="Q112" s="444">
        <f t="shared" si="12"/>
        <v>0</v>
      </c>
      <c r="R112" s="222">
        <f t="shared" si="13"/>
        <v>0</v>
      </c>
      <c r="S112" s="453" cm="1">
        <f t="array" ref="S112">_xlfn.IFS(E112="Air",R112,E112="Sea",M112,E112="Air+Sea",M112+R112)</f>
        <v>20</v>
      </c>
    </row>
    <row r="113" spans="1:19" x14ac:dyDescent="0.25">
      <c r="A113" s="1096"/>
      <c r="B113" s="1092"/>
      <c r="C113" s="519" t="s">
        <v>204</v>
      </c>
      <c r="D113" s="515" t="s">
        <v>215</v>
      </c>
      <c r="E113" s="515"/>
      <c r="F113" s="520"/>
      <c r="G113" s="712">
        <v>5</v>
      </c>
      <c r="H113" s="696"/>
      <c r="I113" s="720"/>
      <c r="J113" s="698"/>
      <c r="K113" s="221">
        <v>1</v>
      </c>
      <c r="L113" s="221">
        <f t="shared" si="10"/>
        <v>0</v>
      </c>
      <c r="M113" s="222">
        <f t="shared" si="11"/>
        <v>0</v>
      </c>
      <c r="N113" s="339"/>
      <c r="O113" s="443"/>
      <c r="P113" s="221">
        <v>0</v>
      </c>
      <c r="Q113" s="444">
        <f t="shared" si="12"/>
        <v>0</v>
      </c>
      <c r="R113" s="222">
        <f t="shared" si="13"/>
        <v>0</v>
      </c>
      <c r="S113" s="454" t="e" cm="1">
        <f t="array" ref="S113">_xlfn.IFS(E113="Air",R113,E113="Sea",M113,E113="Air+Sea",M113+R113)</f>
        <v>#N/A</v>
      </c>
    </row>
    <row r="114" spans="1:19" x14ac:dyDescent="0.25">
      <c r="A114" s="1096"/>
      <c r="B114" s="1092" t="s">
        <v>216</v>
      </c>
      <c r="C114" s="517" t="s">
        <v>204</v>
      </c>
      <c r="D114" s="188" t="s">
        <v>217</v>
      </c>
      <c r="E114" s="188"/>
      <c r="F114" s="334"/>
      <c r="G114" s="647"/>
      <c r="H114" s="518"/>
      <c r="I114" s="339"/>
      <c r="J114" s="645"/>
      <c r="K114" s="221">
        <v>1</v>
      </c>
      <c r="L114" s="221">
        <f t="shared" si="10"/>
        <v>0</v>
      </c>
      <c r="M114" s="222">
        <f t="shared" si="11"/>
        <v>0</v>
      </c>
      <c r="N114" s="339"/>
      <c r="O114" s="443"/>
      <c r="P114" s="221">
        <v>0</v>
      </c>
      <c r="Q114" s="444">
        <f t="shared" si="12"/>
        <v>0</v>
      </c>
      <c r="R114" s="222">
        <f t="shared" si="13"/>
        <v>0</v>
      </c>
      <c r="S114" s="454" t="e" cm="1">
        <f t="array" ref="S114">_xlfn.IFS(E114="Air",R114,E114="Sea",M114,E114="Air+Sea",M114+R114)</f>
        <v>#N/A</v>
      </c>
    </row>
    <row r="115" spans="1:19" x14ac:dyDescent="0.25">
      <c r="A115" s="1096"/>
      <c r="B115" s="1092"/>
      <c r="C115" s="517" t="s">
        <v>204</v>
      </c>
      <c r="D115" s="188" t="s">
        <v>218</v>
      </c>
      <c r="E115" s="188"/>
      <c r="F115" s="334"/>
      <c r="G115" s="647"/>
      <c r="H115" s="518"/>
      <c r="I115" s="339"/>
      <c r="J115" s="645"/>
      <c r="K115" s="221">
        <v>1</v>
      </c>
      <c r="L115" s="221">
        <f t="shared" si="10"/>
        <v>0</v>
      </c>
      <c r="M115" s="222">
        <f t="shared" si="11"/>
        <v>0</v>
      </c>
      <c r="N115" s="339"/>
      <c r="O115" s="443"/>
      <c r="P115" s="221">
        <v>0</v>
      </c>
      <c r="Q115" s="444">
        <f t="shared" si="12"/>
        <v>0</v>
      </c>
      <c r="R115" s="222">
        <f t="shared" si="13"/>
        <v>0</v>
      </c>
      <c r="S115" s="454" t="e" cm="1">
        <f t="array" ref="S115">_xlfn.IFS(E115="Air",R115,E115="Sea",M115,E115="Air+Sea",M115+R115)</f>
        <v>#N/A</v>
      </c>
    </row>
    <row r="116" spans="1:19" x14ac:dyDescent="0.25">
      <c r="A116" s="1096"/>
      <c r="B116" s="1092"/>
      <c r="C116" s="517" t="s">
        <v>204</v>
      </c>
      <c r="D116" s="188" t="s">
        <v>219</v>
      </c>
      <c r="E116" s="188"/>
      <c r="F116" s="334"/>
      <c r="G116" s="647"/>
      <c r="H116" s="518"/>
      <c r="I116" s="339"/>
      <c r="J116" s="645"/>
      <c r="K116" s="221">
        <v>1</v>
      </c>
      <c r="L116" s="221">
        <f t="shared" si="10"/>
        <v>0</v>
      </c>
      <c r="M116" s="222">
        <f t="shared" si="11"/>
        <v>0</v>
      </c>
      <c r="N116" s="339"/>
      <c r="O116" s="443"/>
      <c r="P116" s="221">
        <v>0</v>
      </c>
      <c r="Q116" s="444">
        <f t="shared" si="12"/>
        <v>0</v>
      </c>
      <c r="R116" s="222">
        <f t="shared" si="13"/>
        <v>0</v>
      </c>
      <c r="S116" s="454" t="e" cm="1">
        <f t="array" ref="S116">_xlfn.IFS(E116="Air",R116,E116="Sea",M116,E116="Air+Sea",M116+R116)</f>
        <v>#N/A</v>
      </c>
    </row>
    <row r="117" spans="1:19" x14ac:dyDescent="0.25">
      <c r="A117" s="1096"/>
      <c r="B117" s="1092"/>
      <c r="C117" s="523" t="s">
        <v>204</v>
      </c>
      <c r="D117" s="114" t="s">
        <v>542</v>
      </c>
      <c r="E117" s="114" t="s">
        <v>11</v>
      </c>
      <c r="F117" s="332"/>
      <c r="G117" s="614">
        <v>30</v>
      </c>
      <c r="H117" s="524" t="s">
        <v>514</v>
      </c>
      <c r="I117" s="721"/>
      <c r="J117" s="646">
        <v>0.5</v>
      </c>
      <c r="K117" s="372">
        <v>1</v>
      </c>
      <c r="L117" s="372">
        <f t="shared" si="10"/>
        <v>15</v>
      </c>
      <c r="M117" s="248">
        <f t="shared" si="11"/>
        <v>15</v>
      </c>
      <c r="N117" s="339"/>
      <c r="O117" s="443"/>
      <c r="P117" s="221">
        <v>0</v>
      </c>
      <c r="Q117" s="444">
        <f t="shared" si="12"/>
        <v>0</v>
      </c>
      <c r="R117" s="222">
        <f t="shared" si="13"/>
        <v>0</v>
      </c>
      <c r="S117" s="626" cm="1">
        <f t="array" ref="S117">_xlfn.IFS(E117="Air",R117,E117="Sea",M117,E117="Air+Sea",M117+R117)</f>
        <v>15</v>
      </c>
    </row>
    <row r="118" spans="1:19" x14ac:dyDescent="0.25">
      <c r="A118" s="1096"/>
      <c r="B118" s="1092"/>
      <c r="C118" s="523" t="s">
        <v>204</v>
      </c>
      <c r="D118" s="114" t="s">
        <v>543</v>
      </c>
      <c r="E118" s="114" t="s">
        <v>11</v>
      </c>
      <c r="F118" s="332"/>
      <c r="G118" s="614">
        <v>15</v>
      </c>
      <c r="H118" s="524"/>
      <c r="I118" s="721"/>
      <c r="J118" s="646">
        <v>0.5</v>
      </c>
      <c r="K118" s="372">
        <v>1</v>
      </c>
      <c r="L118" s="372">
        <f t="shared" si="10"/>
        <v>7.5</v>
      </c>
      <c r="M118" s="248">
        <f t="shared" si="11"/>
        <v>7.5</v>
      </c>
      <c r="N118" s="339"/>
      <c r="O118" s="443"/>
      <c r="P118" s="221">
        <v>0</v>
      </c>
      <c r="Q118" s="444">
        <f t="shared" si="12"/>
        <v>0</v>
      </c>
      <c r="R118" s="222">
        <f t="shared" si="13"/>
        <v>0</v>
      </c>
      <c r="S118" s="626" cm="1">
        <f t="array" ref="S118">_xlfn.IFS(E118="Air",R118,E118="Sea",M118,E118="Air+Sea",M118+R118)</f>
        <v>7.5</v>
      </c>
    </row>
    <row r="119" spans="1:19" x14ac:dyDescent="0.25">
      <c r="A119" s="1096"/>
      <c r="B119" s="1092"/>
      <c r="C119" s="523" t="s">
        <v>204</v>
      </c>
      <c r="D119" s="114" t="s">
        <v>544</v>
      </c>
      <c r="E119" s="114" t="s">
        <v>11</v>
      </c>
      <c r="F119" s="332"/>
      <c r="G119" s="614">
        <v>30</v>
      </c>
      <c r="H119" s="524"/>
      <c r="I119" s="721"/>
      <c r="J119" s="646">
        <v>0.5</v>
      </c>
      <c r="K119" s="372">
        <v>1</v>
      </c>
      <c r="L119" s="372">
        <f t="shared" si="10"/>
        <v>15</v>
      </c>
      <c r="M119" s="248">
        <f t="shared" si="11"/>
        <v>15</v>
      </c>
      <c r="N119" s="339"/>
      <c r="O119" s="443"/>
      <c r="P119" s="221">
        <v>0</v>
      </c>
      <c r="Q119" s="444">
        <f t="shared" si="12"/>
        <v>0</v>
      </c>
      <c r="R119" s="222">
        <f t="shared" si="13"/>
        <v>0</v>
      </c>
      <c r="S119" s="626" cm="1">
        <f t="array" ref="S119">_xlfn.IFS(E119="Air",R119,E119="Sea",M119,E119="Air+Sea",M119+R119)</f>
        <v>15</v>
      </c>
    </row>
    <row r="120" spans="1:19" x14ac:dyDescent="0.25">
      <c r="A120" s="1096"/>
      <c r="B120" s="1092"/>
      <c r="C120" s="523" t="s">
        <v>549</v>
      </c>
      <c r="D120" s="114" t="s">
        <v>193</v>
      </c>
      <c r="E120" s="114" t="s">
        <v>11</v>
      </c>
      <c r="F120" s="332"/>
      <c r="G120" s="614">
        <v>5</v>
      </c>
      <c r="H120" s="524"/>
      <c r="I120" s="721"/>
      <c r="J120" s="646">
        <v>0.5</v>
      </c>
      <c r="K120" s="372">
        <v>1</v>
      </c>
      <c r="L120" s="372">
        <f t="shared" si="10"/>
        <v>2.5</v>
      </c>
      <c r="M120" s="248">
        <f t="shared" si="11"/>
        <v>2.5</v>
      </c>
      <c r="N120" s="339"/>
      <c r="O120" s="443"/>
      <c r="P120" s="221">
        <v>0</v>
      </c>
      <c r="Q120" s="444">
        <f t="shared" si="12"/>
        <v>0</v>
      </c>
      <c r="R120" s="222">
        <f t="shared" si="13"/>
        <v>0</v>
      </c>
      <c r="S120" s="626" cm="1">
        <f t="array" ref="S120">_xlfn.IFS(E120="Air",R120,E120="Sea",M120,E120="Air+Sea",M120+R120)</f>
        <v>2.5</v>
      </c>
    </row>
    <row r="121" spans="1:19" x14ac:dyDescent="0.25">
      <c r="A121" s="1096"/>
      <c r="B121" s="1092"/>
      <c r="C121" s="523" t="s">
        <v>549</v>
      </c>
      <c r="D121" s="114" t="s">
        <v>550</v>
      </c>
      <c r="E121" s="114" t="s">
        <v>11</v>
      </c>
      <c r="F121" s="332"/>
      <c r="G121" s="614">
        <v>15</v>
      </c>
      <c r="H121" s="524"/>
      <c r="I121" s="721"/>
      <c r="J121" s="646">
        <v>0.5</v>
      </c>
      <c r="K121" s="372">
        <v>1</v>
      </c>
      <c r="L121" s="372">
        <f t="shared" si="10"/>
        <v>7.5</v>
      </c>
      <c r="M121" s="248">
        <f t="shared" si="11"/>
        <v>7.5</v>
      </c>
      <c r="N121" s="339"/>
      <c r="O121" s="443"/>
      <c r="P121" s="221">
        <v>0</v>
      </c>
      <c r="Q121" s="444">
        <f t="shared" si="12"/>
        <v>0</v>
      </c>
      <c r="R121" s="222">
        <f t="shared" si="13"/>
        <v>0</v>
      </c>
      <c r="S121" s="626" cm="1">
        <f t="array" ref="S121">_xlfn.IFS(E121="Air",R121,E121="Sea",M121,E121="Air+Sea",M121+R121)</f>
        <v>7.5</v>
      </c>
    </row>
    <row r="122" spans="1:19" x14ac:dyDescent="0.25">
      <c r="A122" s="1096"/>
      <c r="B122" s="1092"/>
      <c r="C122" s="523" t="s">
        <v>204</v>
      </c>
      <c r="D122" s="114" t="s">
        <v>551</v>
      </c>
      <c r="E122" s="114" t="s">
        <v>11</v>
      </c>
      <c r="F122" s="332"/>
      <c r="G122" s="614">
        <v>60</v>
      </c>
      <c r="H122" s="524"/>
      <c r="I122" s="721"/>
      <c r="J122" s="646">
        <v>0.5</v>
      </c>
      <c r="K122" s="372">
        <v>1</v>
      </c>
      <c r="L122" s="372">
        <f t="shared" si="10"/>
        <v>30</v>
      </c>
      <c r="M122" s="248">
        <f t="shared" si="11"/>
        <v>30</v>
      </c>
      <c r="N122" s="339"/>
      <c r="O122" s="443"/>
      <c r="P122" s="221">
        <v>0</v>
      </c>
      <c r="Q122" s="444">
        <f t="shared" si="12"/>
        <v>0</v>
      </c>
      <c r="R122" s="222">
        <f t="shared" si="13"/>
        <v>0</v>
      </c>
      <c r="S122" s="626" cm="1">
        <f t="array" ref="S122">_xlfn.IFS(E122="Air",R122,E122="Sea",M122,E122="Air+Sea",M122+R122)</f>
        <v>30</v>
      </c>
    </row>
    <row r="123" spans="1:19" x14ac:dyDescent="0.25">
      <c r="A123" s="1096"/>
      <c r="B123" s="1092" t="s">
        <v>220</v>
      </c>
      <c r="C123" s="177" t="s">
        <v>103</v>
      </c>
      <c r="D123" s="113" t="s">
        <v>193</v>
      </c>
      <c r="E123" s="113" t="s">
        <v>11</v>
      </c>
      <c r="F123" s="156"/>
      <c r="G123" s="213">
        <v>5</v>
      </c>
      <c r="H123" s="178"/>
      <c r="I123" s="636"/>
      <c r="J123" s="200">
        <v>0.5</v>
      </c>
      <c r="K123" s="219">
        <v>1</v>
      </c>
      <c r="L123" s="219">
        <f t="shared" si="10"/>
        <v>2.5</v>
      </c>
      <c r="M123" s="220">
        <f t="shared" si="11"/>
        <v>2.5</v>
      </c>
      <c r="N123" s="339"/>
      <c r="O123" s="443"/>
      <c r="P123" s="221">
        <v>0</v>
      </c>
      <c r="Q123" s="444">
        <f t="shared" si="12"/>
        <v>0</v>
      </c>
      <c r="R123" s="222">
        <f t="shared" si="13"/>
        <v>0</v>
      </c>
      <c r="S123" s="453" cm="1">
        <f t="array" ref="S123">_xlfn.IFS(E123="Air",R123,E123="Sea",M123,E123="Air+Sea",M123+R123)</f>
        <v>2.5</v>
      </c>
    </row>
    <row r="124" spans="1:19" x14ac:dyDescent="0.25">
      <c r="A124" s="1096"/>
      <c r="B124" s="1092"/>
      <c r="C124" s="177" t="s">
        <v>103</v>
      </c>
      <c r="D124" s="113" t="s">
        <v>221</v>
      </c>
      <c r="E124" s="113" t="s">
        <v>11</v>
      </c>
      <c r="F124" s="156"/>
      <c r="G124" s="213">
        <v>25</v>
      </c>
      <c r="H124" s="178"/>
      <c r="I124" s="636"/>
      <c r="J124" s="200">
        <v>0.5</v>
      </c>
      <c r="K124" s="219">
        <v>1</v>
      </c>
      <c r="L124" s="219">
        <f t="shared" si="10"/>
        <v>12.5</v>
      </c>
      <c r="M124" s="220">
        <f t="shared" si="11"/>
        <v>12.5</v>
      </c>
      <c r="N124" s="339"/>
      <c r="O124" s="443"/>
      <c r="P124" s="221">
        <v>0</v>
      </c>
      <c r="Q124" s="444">
        <f t="shared" si="12"/>
        <v>0</v>
      </c>
      <c r="R124" s="222">
        <f t="shared" si="13"/>
        <v>0</v>
      </c>
      <c r="S124" s="453" cm="1">
        <f t="array" ref="S124">_xlfn.IFS(E124="Air",R124,E124="Sea",M124,E124="Air+Sea",M124+R124)</f>
        <v>12.5</v>
      </c>
    </row>
    <row r="125" spans="1:19" x14ac:dyDescent="0.25">
      <c r="A125" s="1096"/>
      <c r="B125" s="1092"/>
      <c r="C125" s="177" t="s">
        <v>103</v>
      </c>
      <c r="D125" s="113" t="s">
        <v>222</v>
      </c>
      <c r="E125" s="113" t="s">
        <v>11</v>
      </c>
      <c r="F125" s="156"/>
      <c r="G125" s="213">
        <v>20</v>
      </c>
      <c r="H125" s="178"/>
      <c r="I125" s="636"/>
      <c r="J125" s="200">
        <v>0.5</v>
      </c>
      <c r="K125" s="219">
        <v>1</v>
      </c>
      <c r="L125" s="219">
        <f t="shared" si="10"/>
        <v>10</v>
      </c>
      <c r="M125" s="220">
        <f t="shared" si="11"/>
        <v>10</v>
      </c>
      <c r="N125" s="339"/>
      <c r="O125" s="443"/>
      <c r="P125" s="221">
        <v>0</v>
      </c>
      <c r="Q125" s="444">
        <f t="shared" si="12"/>
        <v>0</v>
      </c>
      <c r="R125" s="222">
        <f t="shared" si="13"/>
        <v>0</v>
      </c>
      <c r="S125" s="453" cm="1">
        <f t="array" ref="S125">_xlfn.IFS(E125="Air",R125,E125="Sea",M125,E125="Air+Sea",M125+R125)</f>
        <v>10</v>
      </c>
    </row>
    <row r="126" spans="1:19" x14ac:dyDescent="0.25">
      <c r="A126" s="1096"/>
      <c r="B126" s="509" t="s">
        <v>157</v>
      </c>
      <c r="C126" s="177" t="s">
        <v>158</v>
      </c>
      <c r="D126" s="113" t="s">
        <v>159</v>
      </c>
      <c r="E126" s="113" t="s">
        <v>11</v>
      </c>
      <c r="F126" s="156">
        <v>870</v>
      </c>
      <c r="G126" s="156">
        <v>870</v>
      </c>
      <c r="H126" s="178"/>
      <c r="I126" s="636"/>
      <c r="J126" s="200">
        <v>0</v>
      </c>
      <c r="K126" s="219">
        <v>1</v>
      </c>
      <c r="L126" s="219">
        <f t="shared" si="10"/>
        <v>0</v>
      </c>
      <c r="M126" s="220">
        <f t="shared" si="11"/>
        <v>0</v>
      </c>
      <c r="N126" s="339"/>
      <c r="O126" s="443"/>
      <c r="P126" s="221">
        <v>0</v>
      </c>
      <c r="Q126" s="444">
        <f t="shared" si="12"/>
        <v>0</v>
      </c>
      <c r="R126" s="222">
        <f t="shared" si="13"/>
        <v>0</v>
      </c>
      <c r="S126" s="453" cm="1">
        <f t="array" ref="S126">_xlfn.IFS(E126="Air",R126,E126="Sea",M126,E126="Air+Sea",M126+R126)</f>
        <v>0</v>
      </c>
    </row>
    <row r="127" spans="1:19" x14ac:dyDescent="0.25">
      <c r="A127" s="1096"/>
      <c r="B127" s="509" t="s">
        <v>160</v>
      </c>
      <c r="C127" s="177" t="s">
        <v>142</v>
      </c>
      <c r="D127" s="113" t="s">
        <v>161</v>
      </c>
      <c r="E127" s="113" t="s">
        <v>11</v>
      </c>
      <c r="F127" s="156">
        <v>120</v>
      </c>
      <c r="G127" s="156">
        <v>120</v>
      </c>
      <c r="H127" s="178"/>
      <c r="I127" s="467">
        <v>0.05</v>
      </c>
      <c r="J127" s="200">
        <v>2</v>
      </c>
      <c r="K127" s="219">
        <v>1</v>
      </c>
      <c r="L127" s="219">
        <f t="shared" si="10"/>
        <v>240</v>
      </c>
      <c r="M127" s="220">
        <f t="shared" si="11"/>
        <v>12</v>
      </c>
      <c r="N127" s="339"/>
      <c r="O127" s="443"/>
      <c r="P127" s="221">
        <v>0</v>
      </c>
      <c r="Q127" s="444">
        <f t="shared" si="12"/>
        <v>0</v>
      </c>
      <c r="R127" s="222">
        <f t="shared" si="13"/>
        <v>0</v>
      </c>
      <c r="S127" s="453" cm="1">
        <f t="array" ref="S127">_xlfn.IFS(E127="Air",R127,E127="Sea",M127,E127="Air+Sea",M127+R127)</f>
        <v>12</v>
      </c>
    </row>
    <row r="128" spans="1:19" x14ac:dyDescent="0.25">
      <c r="A128" s="1096"/>
      <c r="B128" s="509" t="s">
        <v>162</v>
      </c>
      <c r="C128" s="177" t="s">
        <v>163</v>
      </c>
      <c r="D128" s="113" t="s">
        <v>164</v>
      </c>
      <c r="E128" s="113" t="s">
        <v>11</v>
      </c>
      <c r="F128" s="156">
        <v>90</v>
      </c>
      <c r="G128" s="156">
        <v>90</v>
      </c>
      <c r="H128" s="178"/>
      <c r="I128" s="467">
        <v>0.2</v>
      </c>
      <c r="J128" s="200">
        <v>1</v>
      </c>
      <c r="K128" s="219">
        <v>1</v>
      </c>
      <c r="L128" s="219">
        <f t="shared" si="10"/>
        <v>90</v>
      </c>
      <c r="M128" s="220">
        <f t="shared" si="11"/>
        <v>18</v>
      </c>
      <c r="N128" s="339"/>
      <c r="O128" s="443"/>
      <c r="P128" s="221">
        <v>0</v>
      </c>
      <c r="Q128" s="444">
        <f t="shared" si="12"/>
        <v>0</v>
      </c>
      <c r="R128" s="222">
        <f t="shared" si="13"/>
        <v>0</v>
      </c>
      <c r="S128" s="453" cm="1">
        <f t="array" ref="S128">_xlfn.IFS(E128="Air",R128,E128="Sea",M128,E128="Air+Sea",M128+R128)</f>
        <v>18</v>
      </c>
    </row>
    <row r="129" spans="1:21" x14ac:dyDescent="0.25">
      <c r="A129" s="1096"/>
      <c r="B129" s="1093" t="s">
        <v>223</v>
      </c>
      <c r="C129" s="517" t="s">
        <v>103</v>
      </c>
      <c r="D129" s="188" t="s">
        <v>224</v>
      </c>
      <c r="E129" s="188"/>
      <c r="F129" s="517"/>
      <c r="G129" s="647"/>
      <c r="H129" s="518"/>
      <c r="I129" s="463"/>
      <c r="J129" s="645"/>
      <c r="K129" s="221">
        <v>1</v>
      </c>
      <c r="L129" s="221">
        <f t="shared" si="10"/>
        <v>0</v>
      </c>
      <c r="M129" s="222">
        <f t="shared" si="11"/>
        <v>0</v>
      </c>
      <c r="N129" s="463"/>
      <c r="O129" s="443"/>
      <c r="P129" s="221">
        <v>0</v>
      </c>
      <c r="Q129" s="444">
        <f t="shared" si="12"/>
        <v>0</v>
      </c>
      <c r="R129" s="222">
        <f t="shared" si="13"/>
        <v>0</v>
      </c>
      <c r="S129" s="454" t="e" cm="1">
        <f t="array" ref="S129">_xlfn.IFS(E129="Air",R129,E129="Sea",M129,E129="Air+Sea",M129+R129)</f>
        <v>#N/A</v>
      </c>
    </row>
    <row r="130" spans="1:21" x14ac:dyDescent="0.25">
      <c r="A130" s="1096"/>
      <c r="B130" s="1093"/>
      <c r="C130" s="517" t="s">
        <v>103</v>
      </c>
      <c r="D130" s="188" t="s">
        <v>225</v>
      </c>
      <c r="E130" s="188"/>
      <c r="F130" s="517"/>
      <c r="G130" s="647"/>
      <c r="H130" s="518"/>
      <c r="I130" s="463"/>
      <c r="J130" s="645"/>
      <c r="K130" s="221">
        <v>1</v>
      </c>
      <c r="L130" s="221">
        <f t="shared" si="10"/>
        <v>0</v>
      </c>
      <c r="M130" s="222">
        <f t="shared" si="11"/>
        <v>0</v>
      </c>
      <c r="N130" s="463"/>
      <c r="O130" s="443"/>
      <c r="P130" s="221">
        <v>0</v>
      </c>
      <c r="Q130" s="444">
        <f t="shared" si="12"/>
        <v>0</v>
      </c>
      <c r="R130" s="222">
        <f t="shared" si="13"/>
        <v>0</v>
      </c>
      <c r="S130" s="454" t="e" cm="1">
        <f t="array" ref="S130">_xlfn.IFS(E130="Air",R130,E130="Sea",M130,E130="Air+Sea",M130+R130)</f>
        <v>#N/A</v>
      </c>
    </row>
    <row r="131" spans="1:21" x14ac:dyDescent="0.25">
      <c r="A131" s="1096"/>
      <c r="B131" s="1092" t="s">
        <v>226</v>
      </c>
      <c r="C131" s="188" t="s">
        <v>227</v>
      </c>
      <c r="D131" s="188" t="s">
        <v>228</v>
      </c>
      <c r="E131" s="188"/>
      <c r="F131" s="188"/>
      <c r="G131" s="647"/>
      <c r="H131" s="160"/>
      <c r="I131" s="463"/>
      <c r="J131" s="645"/>
      <c r="K131" s="221">
        <v>1</v>
      </c>
      <c r="L131" s="221">
        <f t="shared" si="10"/>
        <v>0</v>
      </c>
      <c r="M131" s="222">
        <f t="shared" si="11"/>
        <v>0</v>
      </c>
      <c r="N131" s="463"/>
      <c r="O131" s="443"/>
      <c r="P131" s="221">
        <v>0</v>
      </c>
      <c r="Q131" s="444">
        <f t="shared" si="12"/>
        <v>0</v>
      </c>
      <c r="R131" s="222">
        <f t="shared" si="13"/>
        <v>0</v>
      </c>
      <c r="S131" s="454" t="e" cm="1">
        <f t="array" ref="S131">_xlfn.IFS(E131="Air",R131,E131="Sea",M131,E131="Air+Sea",M131+R131)</f>
        <v>#N/A</v>
      </c>
    </row>
    <row r="132" spans="1:21" x14ac:dyDescent="0.25">
      <c r="A132" s="1096"/>
      <c r="B132" s="1092"/>
      <c r="C132" s="188" t="s">
        <v>227</v>
      </c>
      <c r="D132" s="188" t="s">
        <v>229</v>
      </c>
      <c r="E132" s="188"/>
      <c r="F132" s="188"/>
      <c r="G132" s="647"/>
      <c r="H132" s="160"/>
      <c r="I132" s="460"/>
      <c r="J132" s="645"/>
      <c r="K132" s="221">
        <v>1</v>
      </c>
      <c r="L132" s="221">
        <f t="shared" si="10"/>
        <v>0</v>
      </c>
      <c r="M132" s="222">
        <f t="shared" si="11"/>
        <v>0</v>
      </c>
      <c r="N132" s="460"/>
      <c r="O132" s="443"/>
      <c r="P132" s="221">
        <v>0</v>
      </c>
      <c r="Q132" s="444">
        <f t="shared" si="12"/>
        <v>0</v>
      </c>
      <c r="R132" s="222">
        <f t="shared" si="13"/>
        <v>0</v>
      </c>
      <c r="S132" s="454" t="e" cm="1">
        <f t="array" ref="S132">_xlfn.IFS(E132="Air",R132,E132="Sea",M132,E132="Air+Sea",M132+R132)</f>
        <v>#N/A</v>
      </c>
    </row>
    <row r="133" spans="1:21" x14ac:dyDescent="0.25">
      <c r="A133" s="1096"/>
      <c r="B133" s="1092"/>
      <c r="C133" s="188" t="s">
        <v>227</v>
      </c>
      <c r="D133" s="188" t="s">
        <v>230</v>
      </c>
      <c r="E133" s="188"/>
      <c r="F133" s="188"/>
      <c r="G133" s="647"/>
      <c r="H133" s="160"/>
      <c r="I133" s="460"/>
      <c r="J133" s="645"/>
      <c r="K133" s="221">
        <v>1</v>
      </c>
      <c r="L133" s="221">
        <f t="shared" si="10"/>
        <v>0</v>
      </c>
      <c r="M133" s="222">
        <f t="shared" si="11"/>
        <v>0</v>
      </c>
      <c r="N133" s="460"/>
      <c r="O133" s="443"/>
      <c r="P133" s="221">
        <v>0</v>
      </c>
      <c r="Q133" s="444">
        <f t="shared" si="12"/>
        <v>0</v>
      </c>
      <c r="R133" s="222">
        <f t="shared" si="13"/>
        <v>0</v>
      </c>
      <c r="S133" s="454" t="e" cm="1">
        <f t="array" ref="S133">_xlfn.IFS(E133="Air",R133,E133="Sea",M133,E133="Air+Sea",M133+R133)</f>
        <v>#N/A</v>
      </c>
    </row>
    <row r="134" spans="1:21" x14ac:dyDescent="0.25">
      <c r="A134" s="1096"/>
      <c r="B134" s="1092"/>
      <c r="C134" s="113" t="s">
        <v>227</v>
      </c>
      <c r="D134" s="113" t="s">
        <v>231</v>
      </c>
      <c r="E134" s="113" t="s">
        <v>11</v>
      </c>
      <c r="F134" s="113"/>
      <c r="G134" s="213">
        <v>10</v>
      </c>
      <c r="H134" s="124"/>
      <c r="I134" s="509"/>
      <c r="J134" s="200">
        <v>0.5</v>
      </c>
      <c r="K134" s="219">
        <v>1</v>
      </c>
      <c r="L134" s="219">
        <f t="shared" si="10"/>
        <v>5</v>
      </c>
      <c r="M134" s="220">
        <f t="shared" si="11"/>
        <v>5</v>
      </c>
      <c r="N134" s="460"/>
      <c r="O134" s="443"/>
      <c r="P134" s="221">
        <v>0</v>
      </c>
      <c r="Q134" s="444">
        <f t="shared" si="12"/>
        <v>0</v>
      </c>
      <c r="R134" s="222">
        <f t="shared" si="13"/>
        <v>0</v>
      </c>
      <c r="S134" s="453" cm="1">
        <f t="array" ref="S134">_xlfn.IFS(E134="Air",R134,E134="Sea",M134,E134="Air+Sea",M134+R134)</f>
        <v>5</v>
      </c>
    </row>
    <row r="135" spans="1:21" x14ac:dyDescent="0.25">
      <c r="A135" s="1096"/>
      <c r="B135" s="1092"/>
      <c r="C135" s="113" t="s">
        <v>227</v>
      </c>
      <c r="D135" s="113" t="s">
        <v>232</v>
      </c>
      <c r="E135" s="113" t="s">
        <v>11</v>
      </c>
      <c r="F135" s="113"/>
      <c r="G135" s="213">
        <v>50</v>
      </c>
      <c r="H135" s="124"/>
      <c r="I135" s="509"/>
      <c r="J135" s="200">
        <v>0.5</v>
      </c>
      <c r="K135" s="219">
        <v>1</v>
      </c>
      <c r="L135" s="219">
        <f t="shared" si="10"/>
        <v>25</v>
      </c>
      <c r="M135" s="220">
        <f t="shared" si="11"/>
        <v>25</v>
      </c>
      <c r="N135" s="460"/>
      <c r="O135" s="443"/>
      <c r="P135" s="221">
        <v>0</v>
      </c>
      <c r="Q135" s="444">
        <f t="shared" si="12"/>
        <v>0</v>
      </c>
      <c r="R135" s="222">
        <f t="shared" si="13"/>
        <v>0</v>
      </c>
      <c r="S135" s="453" cm="1">
        <f t="array" ref="S135">_xlfn.IFS(E135="Air",R135,E135="Sea",M135,E135="Air+Sea",M135+R135)</f>
        <v>25</v>
      </c>
    </row>
    <row r="136" spans="1:21" ht="45" x14ac:dyDescent="0.25">
      <c r="A136" s="1096"/>
      <c r="B136" s="1092"/>
      <c r="C136" s="114" t="s">
        <v>227</v>
      </c>
      <c r="D136" s="114" t="s">
        <v>546</v>
      </c>
      <c r="E136" s="114" t="s">
        <v>11</v>
      </c>
      <c r="F136" s="114">
        <v>50</v>
      </c>
      <c r="G136" s="614">
        <v>50</v>
      </c>
      <c r="H136" s="140" t="s">
        <v>547</v>
      </c>
      <c r="I136" s="722"/>
      <c r="J136" s="646">
        <v>0.5</v>
      </c>
      <c r="K136" s="372">
        <v>1</v>
      </c>
      <c r="L136" s="372">
        <f t="shared" si="10"/>
        <v>25</v>
      </c>
      <c r="M136" s="248">
        <f t="shared" si="11"/>
        <v>25</v>
      </c>
      <c r="N136" s="460"/>
      <c r="O136" s="443"/>
      <c r="P136" s="221">
        <v>0</v>
      </c>
      <c r="Q136" s="444">
        <f t="shared" si="12"/>
        <v>0</v>
      </c>
      <c r="R136" s="222">
        <f t="shared" si="13"/>
        <v>0</v>
      </c>
      <c r="S136" s="626" cm="1">
        <f t="array" ref="S136">_xlfn.IFS(E136="Air",R136,E136="Sea",M136,E136="Air+Sea",M136+R136)</f>
        <v>25</v>
      </c>
    </row>
    <row r="137" spans="1:21" ht="15.75" thickBot="1" x14ac:dyDescent="0.3">
      <c r="A137" s="1097"/>
      <c r="B137" s="1094"/>
      <c r="C137" s="526" t="s">
        <v>227</v>
      </c>
      <c r="D137" s="526" t="s">
        <v>233</v>
      </c>
      <c r="E137" s="526"/>
      <c r="F137" s="526"/>
      <c r="G137" s="713"/>
      <c r="H137" s="697"/>
      <c r="I137" s="464"/>
      <c r="J137" s="527"/>
      <c r="K137" s="262">
        <v>1</v>
      </c>
      <c r="L137" s="262">
        <f t="shared" si="10"/>
        <v>0</v>
      </c>
      <c r="M137" s="457">
        <f t="shared" si="11"/>
        <v>0</v>
      </c>
      <c r="N137" s="464"/>
      <c r="O137" s="450"/>
      <c r="P137" s="262">
        <v>0</v>
      </c>
      <c r="Q137" s="451">
        <f t="shared" si="12"/>
        <v>0</v>
      </c>
      <c r="R137" s="457">
        <f t="shared" si="13"/>
        <v>0</v>
      </c>
      <c r="S137" s="627" t="e" cm="1">
        <f t="array" ref="S137">_xlfn.IFS(E137="Air",R137,E137="Sea",M137,E137="Air+Sea",M137+R137)</f>
        <v>#N/A</v>
      </c>
    </row>
    <row r="138" spans="1:21" ht="18.75" customHeight="1" x14ac:dyDescent="0.25">
      <c r="A138" s="152"/>
      <c r="B138" s="120"/>
      <c r="C138" s="120"/>
      <c r="D138" s="120"/>
      <c r="E138" s="120"/>
      <c r="F138" s="120"/>
      <c r="H138" s="120"/>
      <c r="I138" s="433"/>
      <c r="K138" s="235"/>
      <c r="L138" s="235"/>
      <c r="M138" s="236"/>
      <c r="N138" s="433"/>
      <c r="O138" s="436"/>
      <c r="P138" s="235"/>
      <c r="Q138" s="236"/>
      <c r="R138" s="236"/>
      <c r="S138" s="267"/>
      <c r="T138" s="155"/>
      <c r="U138" s="120"/>
    </row>
    <row r="139" spans="1:21" ht="18.75" customHeight="1" thickBot="1" x14ac:dyDescent="0.3">
      <c r="A139" s="184"/>
      <c r="B139" s="120"/>
      <c r="C139" s="120"/>
      <c r="D139" s="120"/>
      <c r="E139" s="120"/>
      <c r="F139" s="120"/>
      <c r="H139" s="120"/>
      <c r="I139" s="433"/>
      <c r="K139" s="235"/>
      <c r="L139" s="235"/>
      <c r="M139" s="236"/>
      <c r="N139" s="433"/>
      <c r="O139" s="436"/>
      <c r="P139" s="235"/>
      <c r="Q139" s="236"/>
      <c r="R139" s="236"/>
      <c r="S139" s="267"/>
      <c r="T139" s="155"/>
      <c r="U139" s="120"/>
    </row>
    <row r="140" spans="1:21" ht="36.75" customHeight="1" x14ac:dyDescent="0.25">
      <c r="A140" s="167"/>
      <c r="I140" s="413"/>
      <c r="J140" s="71" t="s">
        <v>234</v>
      </c>
      <c r="K140" s="229">
        <f>IF([2]Booking_SGN!$B$2="SGN",INDEX([2]!volume,MATCH($I$11,[2]!customer,0),MATCH([2]Booking_SGN!$C$3,[2]!week,0)),0)</f>
        <v>0</v>
      </c>
      <c r="L140" s="229">
        <f>SUM(L80:L138)</f>
        <v>1660</v>
      </c>
      <c r="M140" s="229">
        <f>SUM(M80:M138)</f>
        <v>1360</v>
      </c>
      <c r="N140" s="413"/>
      <c r="O140" s="71" t="s">
        <v>234</v>
      </c>
      <c r="P140" s="437">
        <f>IF([2]Booking_SGN!$B$2="SGN",INDEX([2]!volume,MATCH($N$11,[2]!customer,0),MATCH([2]Booking_SGN!$C$3,[2]!week,0)),0)</f>
        <v>0</v>
      </c>
      <c r="Q140" s="437">
        <f>SUM(Q80:Q138)</f>
        <v>535</v>
      </c>
      <c r="R140" s="438">
        <f>SUM(R80:R138)</f>
        <v>0</v>
      </c>
      <c r="S140" s="257">
        <f>R140+M140</f>
        <v>1360</v>
      </c>
      <c r="T140" s="171"/>
    </row>
    <row r="141" spans="1:21" ht="15.75" thickBot="1" x14ac:dyDescent="0.3">
      <c r="B141" s="168"/>
      <c r="I141" s="413"/>
      <c r="J141" s="72" t="s">
        <v>182</v>
      </c>
      <c r="K141" s="73"/>
      <c r="L141" s="73"/>
      <c r="M141" s="237">
        <f>M140*K140/40/3600</f>
        <v>0</v>
      </c>
      <c r="N141" s="413"/>
      <c r="O141" s="72" t="s">
        <v>182</v>
      </c>
      <c r="P141" s="439"/>
      <c r="Q141" s="439"/>
      <c r="R141" s="440">
        <f>R140*P140/40/3600</f>
        <v>0</v>
      </c>
      <c r="S141" s="269">
        <f>R141+M141</f>
        <v>0</v>
      </c>
      <c r="T141" s="186"/>
    </row>
    <row r="142" spans="1:21" x14ac:dyDescent="0.25">
      <c r="B142" s="168"/>
      <c r="I142" s="413"/>
      <c r="J142" s="77"/>
      <c r="N142" s="413"/>
      <c r="O142" s="77"/>
      <c r="R142" s="270"/>
      <c r="S142" s="270"/>
    </row>
    <row r="143" spans="1:21" ht="15.75" thickBot="1" x14ac:dyDescent="0.3">
      <c r="B143" s="168"/>
      <c r="I143" s="413"/>
      <c r="J143" s="77"/>
      <c r="N143" s="413"/>
      <c r="O143" s="77"/>
      <c r="R143" s="270"/>
      <c r="S143" s="270"/>
    </row>
    <row r="144" spans="1:21" ht="75" x14ac:dyDescent="0.25">
      <c r="B144" s="168"/>
      <c r="I144" s="413"/>
      <c r="J144" s="71" t="s">
        <v>235</v>
      </c>
      <c r="K144" s="229">
        <f>IF([2]Booking_SGN!$B$2="SGN",INDEX([2]!volume,MATCH($I$11,[2]!customer,0),MATCH([2]Booking_SGN!$C$3,[2]!week,0)),0)</f>
        <v>0</v>
      </c>
      <c r="L144" s="229">
        <f>L140+L77</f>
        <v>5672.5</v>
      </c>
      <c r="M144" s="229">
        <f>M140+M77</f>
        <v>5202.1000000000004</v>
      </c>
      <c r="N144" s="413"/>
      <c r="O144" s="71" t="s">
        <v>235</v>
      </c>
      <c r="P144" s="229">
        <f>IF([2]Booking_SGN!$B$2="SGN",INDEX([2]!volume,MATCH($N$11,[2]!customer,0),MATCH([2]Booking_SGN!$C$3,[2]!week,0)),0)</f>
        <v>0</v>
      </c>
      <c r="Q144" s="229">
        <f>Q140+Q77</f>
        <v>776</v>
      </c>
      <c r="R144" s="230">
        <f>R140+R77</f>
        <v>0</v>
      </c>
      <c r="S144" s="257">
        <f>R144+M144</f>
        <v>5202.1000000000004</v>
      </c>
      <c r="T144" s="187"/>
    </row>
    <row r="145" spans="2:20" ht="15.75" thickBot="1" x14ac:dyDescent="0.3">
      <c r="B145" s="168"/>
      <c r="I145" s="413"/>
      <c r="J145" s="72" t="s">
        <v>236</v>
      </c>
      <c r="K145" s="73"/>
      <c r="L145" s="73"/>
      <c r="M145" s="237">
        <f>M141+M78</f>
        <v>0</v>
      </c>
      <c r="N145" s="413"/>
      <c r="O145" s="72" t="s">
        <v>236</v>
      </c>
      <c r="P145" s="73"/>
      <c r="Q145" s="73"/>
      <c r="R145" s="268">
        <f>R141+R78</f>
        <v>0</v>
      </c>
      <c r="S145" s="269">
        <f>R145+M145</f>
        <v>0</v>
      </c>
      <c r="T145" s="186"/>
    </row>
    <row r="146" spans="2:20" ht="15.75" thickBot="1" x14ac:dyDescent="0.3">
      <c r="I146" s="413"/>
      <c r="J146" s="77"/>
      <c r="N146" s="413"/>
      <c r="O146" s="77"/>
      <c r="R146" s="270"/>
      <c r="S146" s="270"/>
    </row>
    <row r="147" spans="2:20" x14ac:dyDescent="0.25">
      <c r="I147" s="413"/>
      <c r="J147" s="81" t="s">
        <v>237</v>
      </c>
      <c r="K147" s="238"/>
      <c r="L147" s="239"/>
      <c r="M147" s="239"/>
      <c r="N147" s="413"/>
      <c r="O147" s="81" t="s">
        <v>237</v>
      </c>
      <c r="P147" s="238"/>
      <c r="Q147" s="239"/>
      <c r="R147" s="271"/>
      <c r="S147" s="270"/>
    </row>
    <row r="148" spans="2:20" ht="30.75" thickBot="1" x14ac:dyDescent="0.3">
      <c r="I148" s="413"/>
      <c r="J148" s="82" t="s">
        <v>238</v>
      </c>
      <c r="K148" s="240"/>
      <c r="L148" s="241"/>
      <c r="M148" s="241"/>
      <c r="N148" s="413"/>
      <c r="O148" s="82" t="s">
        <v>238</v>
      </c>
      <c r="P148" s="240"/>
      <c r="Q148" s="241"/>
      <c r="R148" s="272"/>
      <c r="S148" s="232"/>
    </row>
    <row r="149" spans="2:20" ht="15.75" thickBot="1" x14ac:dyDescent="0.3">
      <c r="B149" s="83"/>
      <c r="C149" s="83"/>
      <c r="D149" s="83"/>
      <c r="I149" s="414"/>
      <c r="J149" s="199"/>
      <c r="K149" s="73"/>
      <c r="L149" s="73"/>
      <c r="M149" s="73"/>
      <c r="N149" s="414"/>
      <c r="O149" s="199"/>
      <c r="P149" s="73"/>
      <c r="Q149" s="73"/>
      <c r="R149" s="232"/>
      <c r="S149" s="273"/>
    </row>
  </sheetData>
  <sheetProtection algorithmName="SHA-512" hashValue="iK4b6I1m3aRKMTWfMgKQS1DVYxULS1c+DOKoSKr9SUeQanDuMzHs5lxBl3Bw/4ZBV14u2j/Qb0uIiPFFi+so2w==" saltValue="RRm5BOFZIqU8U21/Z5cumQ==" spinCount="100000" sheet="1" objects="1" scenarios="1" insertRows="0" sort="0" autoFilter="0"/>
  <autoFilter ref="A12:S75" xr:uid="{752F39E2-4B53-4A43-83D6-B300DBC090EA}"/>
  <mergeCells count="23">
    <mergeCell ref="B123:B125"/>
    <mergeCell ref="B129:B130"/>
    <mergeCell ref="B131:B137"/>
    <mergeCell ref="A41:A57"/>
    <mergeCell ref="B42:B43"/>
    <mergeCell ref="A58:A60"/>
    <mergeCell ref="A61:A75"/>
    <mergeCell ref="B92:B94"/>
    <mergeCell ref="B95:B98"/>
    <mergeCell ref="B106:B109"/>
    <mergeCell ref="B110:B113"/>
    <mergeCell ref="B114:B122"/>
    <mergeCell ref="A80:A137"/>
    <mergeCell ref="A10:S10"/>
    <mergeCell ref="I11:M11"/>
    <mergeCell ref="N11:R11"/>
    <mergeCell ref="A13:A23"/>
    <mergeCell ref="B14:B18"/>
    <mergeCell ref="A24:A40"/>
    <mergeCell ref="B29:B30"/>
    <mergeCell ref="B34:B35"/>
    <mergeCell ref="B36:B37"/>
    <mergeCell ref="B39:B40"/>
  </mergeCells>
  <conditionalFormatting sqref="I13:I22 I24:I25 I27:I32 I34:I37 I39:I48">
    <cfRule type="notContainsBlanks" dxfId="78" priority="6">
      <formula>LEN(TRIM(I13))&gt;0</formula>
    </cfRule>
  </conditionalFormatting>
  <conditionalFormatting sqref="I52:I84">
    <cfRule type="notContainsBlanks" dxfId="77" priority="5">
      <formula>LEN(TRIM(I52))&gt;0</formula>
    </cfRule>
  </conditionalFormatting>
  <conditionalFormatting sqref="N13:N139 I88:I139">
    <cfRule type="notContainsBlanks" dxfId="76" priority="1">
      <formula>LEN(TRIM(I13))&gt;0</formula>
    </cfRule>
  </conditionalFormatting>
  <dataValidations count="5">
    <dataValidation type="list" allowBlank="1" showInputMessage="1" showErrorMessage="1" sqref="C146 C150:C1048576 C11 C138:C140" xr:uid="{1B395EAE-A288-4347-8D92-7C830463580C}">
      <formula1>"Reporting, APLL BK, Carrier BK, VOY, SPR/BOH, CLP, MBL, DN, Vendor, Email, Call, Shipment, BA, SAP &amp; GFF PO, Bill, COO, Times, Container, SI, BL"</formula1>
    </dataValidation>
    <dataValidation type="list" allowBlank="1" showInputMessage="1" showErrorMessage="1" sqref="C142:C145 B5:B8" xr:uid="{9FB4C56D-CDC9-426F-B72F-4DD5D1FFA493}">
      <formula1>"Reporting, APLL BK, Carrier BK, VOY, SPR/BOH, CLP, MBL, DN, Vendor, Email, Call, Shipment, BA, SAP &amp; GFF PO, Bill, COO, Times"</formula1>
    </dataValidation>
    <dataValidation type="list" allowBlank="1" showInputMessage="1" showErrorMessage="1" sqref="F142:F146 E11:E1048576 D5:E8" xr:uid="{A05860EF-6FBD-4FC1-B364-FA360AA4C5FA}">
      <formula1>"Air,Sea,Air+Sea"</formula1>
    </dataValidation>
    <dataValidation type="list" allowBlank="1" showInputMessage="1" showErrorMessage="1" sqref="C12:C137" xr:uid="{3F703704-D15C-4A8B-8EBF-595A71DA5402}">
      <formula1>"Reporting, APLL BK, Carrier BK, VOY, SPR/BOH, CLP, MBL, DN, Vendor, Email, Call, Shipment, BA, SAP &amp; GFF PO, Bill, COO, Times, Container, SI, BL, FCR, PO"</formula1>
    </dataValidation>
    <dataValidation type="list" allowBlank="1" showInputMessage="1" showErrorMessage="1" sqref="C80:C81" xr:uid="{6FEAC7F8-E7D1-4983-84B7-FF20696F8637}">
      <formula1>"Reporting, APLL BK, Carrier BK, VOY, SPR/BOH, CLP, MBL, DN, Vendor, Email, Call, Shipment, BA, SAP &amp; GFF PO, Bill, COO, Times, Container, SI, BL,PO, FCR"</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BB7FB-4E11-474F-92CE-511F2EFAF5EC}">
  <sheetPr codeName="Sheet17">
    <tabColor rgb="FF92D050"/>
  </sheetPr>
  <dimension ref="A1:U150"/>
  <sheetViews>
    <sheetView showGridLines="0" topLeftCell="A78" zoomScale="55" zoomScaleNormal="55" workbookViewId="0">
      <selection activeCell="P80" sqref="P80:P138"/>
    </sheetView>
  </sheetViews>
  <sheetFormatPr defaultColWidth="8.7109375" defaultRowHeight="15" x14ac:dyDescent="0.25"/>
  <cols>
    <col min="1" max="1" width="15.5703125" style="185" customWidth="1"/>
    <col min="2" max="2" width="26.85546875" style="32" customWidth="1"/>
    <col min="3" max="3" width="16.42578125" style="32" customWidth="1"/>
    <col min="4" max="4" width="57.5703125" style="32" customWidth="1"/>
    <col min="5" max="5" width="17.5703125" style="32" customWidth="1"/>
    <col min="6" max="6" width="12.42578125" style="32" customWidth="1"/>
    <col min="7" max="7" width="13.5703125" style="235" customWidth="1"/>
    <col min="8" max="8" width="22.5703125" style="168" customWidth="1"/>
    <col min="9" max="9" width="26.42578125" style="32" customWidth="1"/>
    <col min="10" max="10" width="25.42578125" style="83" customWidth="1"/>
    <col min="11" max="11" width="20.5703125" style="109" customWidth="1"/>
    <col min="12" max="12" width="34" style="95" customWidth="1"/>
    <col min="13" max="13" width="24.85546875" style="95" customWidth="1"/>
    <col min="14" max="14" width="18.85546875" style="32" customWidth="1"/>
    <col min="15" max="15" width="23.42578125" style="109" customWidth="1"/>
    <col min="16" max="16" width="22.5703125" style="95" customWidth="1"/>
    <col min="17" max="17" width="34" style="95" customWidth="1"/>
    <col min="18" max="19" width="24.85546875" style="95" customWidth="1"/>
    <col min="20" max="20" width="24.85546875" style="83" customWidth="1"/>
    <col min="21" max="16384" width="8.7109375" style="83"/>
  </cols>
  <sheetData>
    <row r="1" spans="1:21" s="62" customFormat="1" ht="33.75" x14ac:dyDescent="0.25">
      <c r="A1" s="61" t="s">
        <v>0</v>
      </c>
      <c r="B1" s="61">
        <f ca="1">TODAY()</f>
        <v>45148</v>
      </c>
      <c r="C1" s="86"/>
      <c r="D1" s="86"/>
      <c r="E1" s="86"/>
      <c r="F1" s="86"/>
      <c r="G1" s="90"/>
      <c r="H1" s="62" t="s">
        <v>39</v>
      </c>
      <c r="K1" s="90"/>
      <c r="L1" s="90"/>
      <c r="M1" s="90"/>
      <c r="N1" s="86"/>
      <c r="O1" s="90"/>
      <c r="P1" s="90"/>
      <c r="Q1" s="89"/>
      <c r="R1" s="89"/>
      <c r="S1" s="89"/>
    </row>
    <row r="2" spans="1:21" s="84" customFormat="1" x14ac:dyDescent="0.25">
      <c r="A2" s="92"/>
      <c r="G2" s="95"/>
      <c r="K2" s="95"/>
      <c r="L2" s="95"/>
      <c r="M2" s="95"/>
      <c r="O2" s="95"/>
      <c r="P2" s="95"/>
      <c r="Q2" s="95"/>
      <c r="R2" s="95"/>
      <c r="S2" s="95"/>
    </row>
    <row r="3" spans="1:21" s="84" customFormat="1" ht="15.75" thickBot="1" x14ac:dyDescent="0.3">
      <c r="G3" s="95"/>
      <c r="K3" s="95"/>
      <c r="L3" s="95"/>
      <c r="M3" s="95"/>
      <c r="O3" s="95"/>
      <c r="P3" s="95"/>
      <c r="Q3" s="95"/>
      <c r="R3" s="95"/>
      <c r="S3" s="95"/>
    </row>
    <row r="4" spans="1:21" s="84" customFormat="1" ht="19.5" customHeight="1" x14ac:dyDescent="0.25">
      <c r="A4" s="96" t="s">
        <v>40</v>
      </c>
      <c r="B4" s="63"/>
      <c r="C4" s="63" t="s">
        <v>41</v>
      </c>
      <c r="D4" s="63"/>
      <c r="E4" s="63" t="s">
        <v>42</v>
      </c>
      <c r="F4" s="97" t="s">
        <v>43</v>
      </c>
      <c r="G4" s="227"/>
      <c r="H4" s="274"/>
      <c r="I4" s="275"/>
      <c r="J4" s="95"/>
      <c r="K4" s="95"/>
      <c r="L4" s="95"/>
      <c r="M4" s="95"/>
      <c r="N4" s="94"/>
      <c r="O4" s="95"/>
      <c r="P4" s="95"/>
      <c r="Q4" s="95"/>
      <c r="R4" s="95"/>
      <c r="S4" s="95"/>
    </row>
    <row r="5" spans="1:21" s="84" customFormat="1" ht="19.5" customHeight="1" x14ac:dyDescent="0.25">
      <c r="A5" s="98"/>
      <c r="B5" s="99"/>
      <c r="C5" s="64" t="s">
        <v>44</v>
      </c>
      <c r="D5" s="64"/>
      <c r="E5" s="64"/>
      <c r="F5" s="100" t="s">
        <v>45</v>
      </c>
      <c r="G5" s="95"/>
      <c r="I5" s="101"/>
      <c r="J5" s="95"/>
      <c r="K5" s="95"/>
      <c r="L5" s="95"/>
      <c r="M5" s="95"/>
      <c r="N5" s="94"/>
      <c r="O5" s="95"/>
      <c r="P5" s="95"/>
      <c r="Q5" s="95"/>
      <c r="R5" s="95"/>
      <c r="S5" s="95"/>
    </row>
    <row r="6" spans="1:21" s="84" customFormat="1" ht="19.5" customHeight="1" x14ac:dyDescent="0.25">
      <c r="A6" s="98"/>
      <c r="B6" s="102"/>
      <c r="C6" s="64" t="s">
        <v>46</v>
      </c>
      <c r="D6" s="64"/>
      <c r="E6" s="64"/>
      <c r="F6" s="100" t="s">
        <v>47</v>
      </c>
      <c r="G6" s="95"/>
      <c r="I6" s="101"/>
      <c r="J6" s="95"/>
      <c r="K6" s="95"/>
      <c r="L6" s="95"/>
      <c r="M6" s="95"/>
      <c r="N6" s="94"/>
      <c r="O6" s="95"/>
      <c r="P6" s="95"/>
      <c r="Q6" s="95"/>
      <c r="R6" s="95"/>
      <c r="S6" s="95"/>
    </row>
    <row r="7" spans="1:21" s="84" customFormat="1" ht="19.5" customHeight="1" x14ac:dyDescent="0.25">
      <c r="A7" s="98"/>
      <c r="B7" s="103"/>
      <c r="C7" s="64" t="s">
        <v>48</v>
      </c>
      <c r="D7" s="64"/>
      <c r="E7" s="64"/>
      <c r="F7" s="100" t="s">
        <v>49</v>
      </c>
      <c r="G7" s="95"/>
      <c r="I7" s="101"/>
      <c r="J7" s="95"/>
      <c r="K7" s="95"/>
      <c r="L7" s="95"/>
      <c r="M7" s="95"/>
      <c r="N7" s="94"/>
      <c r="O7" s="95"/>
      <c r="P7" s="95"/>
      <c r="Q7" s="95"/>
      <c r="R7" s="95"/>
      <c r="S7" s="95"/>
    </row>
    <row r="8" spans="1:21" s="84" customFormat="1" ht="19.5" customHeight="1" thickBot="1" x14ac:dyDescent="0.3">
      <c r="A8" s="104"/>
      <c r="B8" s="105"/>
      <c r="C8" s="65" t="s">
        <v>50</v>
      </c>
      <c r="D8" s="65"/>
      <c r="E8" s="65"/>
      <c r="F8" s="106" t="s">
        <v>51</v>
      </c>
      <c r="G8" s="73"/>
      <c r="H8" s="23"/>
      <c r="I8" s="108"/>
      <c r="J8" s="95"/>
      <c r="K8" s="95"/>
      <c r="L8" s="95"/>
      <c r="M8" s="95"/>
      <c r="N8" s="94"/>
      <c r="O8" s="95"/>
      <c r="P8" s="95"/>
      <c r="Q8" s="95"/>
      <c r="R8" s="95"/>
      <c r="S8" s="95"/>
    </row>
    <row r="9" spans="1:21" s="84" customFormat="1" ht="15.75" thickBot="1" x14ac:dyDescent="0.3">
      <c r="A9" s="92"/>
      <c r="G9" s="95"/>
      <c r="K9" s="95"/>
      <c r="L9" s="95"/>
      <c r="M9" s="95"/>
      <c r="O9" s="95"/>
      <c r="P9" s="95"/>
      <c r="Q9" s="95"/>
      <c r="R9" s="95"/>
      <c r="S9" s="95"/>
    </row>
    <row r="10" spans="1:21" s="84" customFormat="1" ht="15.75" thickBot="1" x14ac:dyDescent="0.3">
      <c r="A10" s="1031" t="s">
        <v>27</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15.75" thickBot="1" x14ac:dyDescent="0.3">
      <c r="A11" s="381"/>
      <c r="B11" s="66"/>
      <c r="C11" s="66"/>
      <c r="D11" s="66"/>
      <c r="E11" s="66"/>
      <c r="F11" s="66"/>
      <c r="G11" s="481"/>
      <c r="H11" s="67"/>
      <c r="I11" s="1034" t="str">
        <f>_xlfn.CONCAT($A$10," ","-"," ","Sea")</f>
        <v>OBIPOL - Sea</v>
      </c>
      <c r="J11" s="1035"/>
      <c r="K11" s="1035"/>
      <c r="L11" s="1035"/>
      <c r="M11" s="1036"/>
      <c r="N11" s="1034" t="str">
        <f>_xlfn.CONCAT($A$10," ","-"," ","Air")</f>
        <v>OBIPOL - Air</v>
      </c>
      <c r="O11" s="1035"/>
      <c r="P11" s="1035"/>
      <c r="Q11" s="1035"/>
      <c r="R11" s="1036"/>
      <c r="S11" s="374" t="s">
        <v>53</v>
      </c>
      <c r="T11" s="64"/>
    </row>
    <row r="12" spans="1:21" s="84" customFormat="1" ht="15.75" thickBot="1" x14ac:dyDescent="0.3">
      <c r="A12" s="282" t="s">
        <v>54</v>
      </c>
      <c r="B12" s="538" t="s">
        <v>55</v>
      </c>
      <c r="C12" s="539" t="s">
        <v>56</v>
      </c>
      <c r="D12" s="540" t="s">
        <v>57</v>
      </c>
      <c r="E12" s="540" t="s">
        <v>58</v>
      </c>
      <c r="F12" s="540" t="s">
        <v>59</v>
      </c>
      <c r="G12" s="528" t="s">
        <v>60</v>
      </c>
      <c r="H12" s="541" t="s">
        <v>61</v>
      </c>
      <c r="I12" s="383" t="s">
        <v>62</v>
      </c>
      <c r="J12" s="542" t="s">
        <v>63</v>
      </c>
      <c r="K12" s="215" t="s">
        <v>64</v>
      </c>
      <c r="L12" s="215" t="s">
        <v>65</v>
      </c>
      <c r="M12" s="216" t="s">
        <v>66</v>
      </c>
      <c r="N12" s="383" t="s">
        <v>62</v>
      </c>
      <c r="O12" s="215" t="s">
        <v>63</v>
      </c>
      <c r="P12" s="215" t="s">
        <v>64</v>
      </c>
      <c r="Q12" s="215" t="s">
        <v>65</v>
      </c>
      <c r="R12" s="216" t="s">
        <v>66</v>
      </c>
      <c r="S12" s="242" t="s">
        <v>66</v>
      </c>
      <c r="T12" s="280"/>
      <c r="U12" s="281"/>
    </row>
    <row r="13" spans="1:21" ht="30" x14ac:dyDescent="0.25">
      <c r="A13" s="1087" t="s">
        <v>67</v>
      </c>
      <c r="B13" s="189" t="s">
        <v>68</v>
      </c>
      <c r="C13" s="159" t="s">
        <v>69</v>
      </c>
      <c r="D13" s="283" t="s">
        <v>494</v>
      </c>
      <c r="E13" s="159"/>
      <c r="F13" s="159"/>
      <c r="G13" s="479"/>
      <c r="H13" s="160"/>
      <c r="I13" s="306"/>
      <c r="J13" s="331"/>
      <c r="K13" s="351">
        <v>6.25</v>
      </c>
      <c r="L13" s="370">
        <f t="shared" ref="L13" si="0">IF(C13="APLL BK",G13,G13*J13)</f>
        <v>0</v>
      </c>
      <c r="M13" s="371">
        <f t="shared" ref="M13" si="1">IFERROR(IF(OR(E13="Sea",E13="Air+Sea"),IF(C13="APLL BK",G13*IF(I13="",1,I13),L13/K13*IF(I13="",1,I13)),0),0)</f>
        <v>0</v>
      </c>
      <c r="N13" s="306"/>
      <c r="O13" s="357"/>
      <c r="P13" s="370">
        <v>0</v>
      </c>
      <c r="Q13" s="245">
        <f t="shared" ref="Q13" si="2">IF(C13="APLL BK",G13,G13*O13)</f>
        <v>0</v>
      </c>
      <c r="R13" s="371">
        <f t="shared" ref="R13" si="3">IFERROR(IF(OR(E13="Air",E13="Air+Sea"),IF(C13="APLL BK",G13*IF(N13="",1,N13),Q13/P13*IF(N13="",1,N13)),0),0)</f>
        <v>0</v>
      </c>
      <c r="S13" s="375" t="e" cm="1">
        <f t="array" ref="S13">_xlfn.IFS(E13="Air",R13,E13="Sea",M13,E13="Air+Sea",M13+R13)</f>
        <v>#N/A</v>
      </c>
      <c r="T13" s="475"/>
    </row>
    <row r="14" spans="1:21" x14ac:dyDescent="0.25">
      <c r="A14" s="1088"/>
      <c r="B14" s="1037" t="s">
        <v>71</v>
      </c>
      <c r="C14" s="111" t="s">
        <v>69</v>
      </c>
      <c r="D14" s="111" t="s">
        <v>525</v>
      </c>
      <c r="E14" s="111" t="s">
        <v>11</v>
      </c>
      <c r="F14" s="111">
        <v>75</v>
      </c>
      <c r="G14" s="482">
        <v>75</v>
      </c>
      <c r="H14" s="124"/>
      <c r="I14" s="125"/>
      <c r="J14" s="516">
        <v>5</v>
      </c>
      <c r="K14" s="352">
        <v>6.25</v>
      </c>
      <c r="L14" s="219">
        <f t="shared" ref="L14:L75" si="4">IF(C14="APLL BK",G14,G14*J14)</f>
        <v>375</v>
      </c>
      <c r="M14" s="220">
        <f t="shared" ref="M14:M75" si="5">IFERROR(IF(OR(E14="Sea",E14="Air+Sea"),IF(C14="APLL BK",G14*IF(I14="",1,I14),L14/K14*IF(I14="",1,I14)),0),0)</f>
        <v>60</v>
      </c>
      <c r="N14" s="126"/>
      <c r="O14" s="357"/>
      <c r="P14" s="221">
        <v>0</v>
      </c>
      <c r="Q14" s="245">
        <f t="shared" ref="Q14:Q75" si="6">IF(C14="APLL BK",G14,G14*O14)</f>
        <v>0</v>
      </c>
      <c r="R14" s="222">
        <f t="shared" ref="R14:R75" si="7">IFERROR(IF(OR(E14="Air",E14="Air+Sea"),IF(C14="APLL BK",G14*IF(N14="",1,N14),Q14/P14*IF(N14="",1,N14)),0),0)</f>
        <v>0</v>
      </c>
      <c r="S14" s="246" cm="1">
        <f t="array" ref="S14">_xlfn.IFS(E14="Air",R14,E14="Sea",M14,E14="Air+Sea",M14+R14)</f>
        <v>60</v>
      </c>
      <c r="T14" s="475"/>
    </row>
    <row r="15" spans="1:21" x14ac:dyDescent="0.25">
      <c r="A15" s="1088"/>
      <c r="B15" s="1038"/>
      <c r="C15" s="111" t="s">
        <v>69</v>
      </c>
      <c r="D15" s="111" t="s">
        <v>526</v>
      </c>
      <c r="E15" s="111" t="s">
        <v>11</v>
      </c>
      <c r="F15" s="111">
        <v>90</v>
      </c>
      <c r="G15" s="482">
        <v>90</v>
      </c>
      <c r="H15" s="124"/>
      <c r="I15" s="125"/>
      <c r="J15" s="516">
        <v>5</v>
      </c>
      <c r="K15" s="352">
        <v>6.25</v>
      </c>
      <c r="L15" s="219">
        <f t="shared" si="4"/>
        <v>450</v>
      </c>
      <c r="M15" s="220">
        <f t="shared" si="5"/>
        <v>72</v>
      </c>
      <c r="N15" s="126"/>
      <c r="O15" s="357"/>
      <c r="P15" s="221">
        <v>0</v>
      </c>
      <c r="Q15" s="245">
        <f t="shared" si="6"/>
        <v>0</v>
      </c>
      <c r="R15" s="222">
        <f t="shared" si="7"/>
        <v>0</v>
      </c>
      <c r="S15" s="246" cm="1">
        <f t="array" ref="S15">_xlfn.IFS(E15="Air",R15,E15="Sea",M15,E15="Air+Sea",M15+R15)</f>
        <v>72</v>
      </c>
      <c r="T15" s="475"/>
    </row>
    <row r="16" spans="1:21" ht="90" x14ac:dyDescent="0.25">
      <c r="A16" s="1088"/>
      <c r="B16" s="1038"/>
      <c r="C16" s="111" t="s">
        <v>74</v>
      </c>
      <c r="D16" s="111" t="s">
        <v>527</v>
      </c>
      <c r="E16" s="111" t="s">
        <v>11</v>
      </c>
      <c r="F16" s="111">
        <v>6</v>
      </c>
      <c r="G16" s="482">
        <v>6</v>
      </c>
      <c r="H16" s="124" t="s">
        <v>496</v>
      </c>
      <c r="I16" s="125"/>
      <c r="J16" s="516"/>
      <c r="K16" s="352">
        <v>6.25</v>
      </c>
      <c r="L16" s="219">
        <f t="shared" si="4"/>
        <v>6</v>
      </c>
      <c r="M16" s="220">
        <f t="shared" si="5"/>
        <v>6</v>
      </c>
      <c r="N16" s="126"/>
      <c r="O16" s="357"/>
      <c r="P16" s="221">
        <v>0</v>
      </c>
      <c r="Q16" s="245">
        <f t="shared" si="6"/>
        <v>6</v>
      </c>
      <c r="R16" s="222">
        <f t="shared" si="7"/>
        <v>0</v>
      </c>
      <c r="S16" s="246" cm="1">
        <f t="array" ref="S16">_xlfn.IFS(E16="Air",R16,E16="Sea",M16,E16="Air+Sea",M16+R16)</f>
        <v>6</v>
      </c>
      <c r="T16" s="475"/>
    </row>
    <row r="17" spans="1:20" ht="30" x14ac:dyDescent="0.25">
      <c r="A17" s="1088"/>
      <c r="B17" s="1038"/>
      <c r="C17" s="111" t="s">
        <v>69</v>
      </c>
      <c r="D17" s="111" t="s">
        <v>528</v>
      </c>
      <c r="E17" s="111" t="s">
        <v>11</v>
      </c>
      <c r="F17" s="111">
        <v>450</v>
      </c>
      <c r="G17" s="529">
        <v>180</v>
      </c>
      <c r="H17" s="124" t="s">
        <v>529</v>
      </c>
      <c r="I17" s="125"/>
      <c r="J17" s="516">
        <v>5</v>
      </c>
      <c r="K17" s="352">
        <v>6.25</v>
      </c>
      <c r="L17" s="219">
        <f t="shared" si="4"/>
        <v>900</v>
      </c>
      <c r="M17" s="220">
        <f t="shared" si="5"/>
        <v>144</v>
      </c>
      <c r="N17" s="126"/>
      <c r="O17" s="357"/>
      <c r="P17" s="221">
        <v>0</v>
      </c>
      <c r="Q17" s="245">
        <f t="shared" si="6"/>
        <v>0</v>
      </c>
      <c r="R17" s="222">
        <f t="shared" si="7"/>
        <v>0</v>
      </c>
      <c r="S17" s="246" cm="1">
        <f t="array" ref="S17">_xlfn.IFS(E17="Air",R17,E17="Sea",M17,E17="Air+Sea",M17+R17)</f>
        <v>144</v>
      </c>
      <c r="T17" s="475"/>
    </row>
    <row r="18" spans="1:20" ht="45" x14ac:dyDescent="0.25">
      <c r="A18" s="1088"/>
      <c r="B18" s="1038"/>
      <c r="C18" s="111" t="s">
        <v>69</v>
      </c>
      <c r="D18" s="111" t="s">
        <v>530</v>
      </c>
      <c r="E18" s="111" t="s">
        <v>11</v>
      </c>
      <c r="F18" s="111">
        <v>300</v>
      </c>
      <c r="G18" s="529">
        <v>240</v>
      </c>
      <c r="H18" s="124" t="s">
        <v>498</v>
      </c>
      <c r="I18" s="125"/>
      <c r="J18" s="516">
        <v>5</v>
      </c>
      <c r="K18" s="352">
        <v>6.25</v>
      </c>
      <c r="L18" s="219">
        <f t="shared" si="4"/>
        <v>1200</v>
      </c>
      <c r="M18" s="220">
        <f t="shared" si="5"/>
        <v>192</v>
      </c>
      <c r="N18" s="126"/>
      <c r="O18" s="357"/>
      <c r="P18" s="221">
        <v>0</v>
      </c>
      <c r="Q18" s="245">
        <f t="shared" si="6"/>
        <v>0</v>
      </c>
      <c r="R18" s="222">
        <f t="shared" si="7"/>
        <v>0</v>
      </c>
      <c r="S18" s="246" cm="1">
        <f t="array" ref="S18">_xlfn.IFS(E18="Air",R18,E18="Sea",M18,E18="Air+Sea",M18+R18)</f>
        <v>192</v>
      </c>
      <c r="T18" s="475"/>
    </row>
    <row r="19" spans="1:20" x14ac:dyDescent="0.25">
      <c r="A19" s="1088"/>
      <c r="B19" s="123" t="s">
        <v>78</v>
      </c>
      <c r="C19" s="111" t="s">
        <v>69</v>
      </c>
      <c r="D19" s="128" t="s">
        <v>79</v>
      </c>
      <c r="E19" s="111" t="s">
        <v>11</v>
      </c>
      <c r="F19" s="111"/>
      <c r="G19" s="529">
        <v>120</v>
      </c>
      <c r="H19" s="124"/>
      <c r="I19" s="125"/>
      <c r="J19" s="516">
        <v>5</v>
      </c>
      <c r="K19" s="352">
        <v>6.25</v>
      </c>
      <c r="L19" s="219">
        <f t="shared" si="4"/>
        <v>600</v>
      </c>
      <c r="M19" s="220">
        <f t="shared" si="5"/>
        <v>96</v>
      </c>
      <c r="N19" s="126"/>
      <c r="O19" s="357"/>
      <c r="P19" s="221">
        <v>0</v>
      </c>
      <c r="Q19" s="245">
        <f t="shared" si="6"/>
        <v>0</v>
      </c>
      <c r="R19" s="222">
        <f t="shared" si="7"/>
        <v>0</v>
      </c>
      <c r="S19" s="246" cm="1">
        <f t="array" ref="S19">_xlfn.IFS(E19="Air",R19,E19="Sea",M19,E19="Air+Sea",M19+R19)</f>
        <v>96</v>
      </c>
      <c r="T19" s="475"/>
    </row>
    <row r="20" spans="1:20" x14ac:dyDescent="0.25">
      <c r="A20" s="1088"/>
      <c r="B20" s="123" t="s">
        <v>80</v>
      </c>
      <c r="C20" s="111" t="s">
        <v>81</v>
      </c>
      <c r="D20" s="128" t="s">
        <v>82</v>
      </c>
      <c r="E20" s="111" t="s">
        <v>11</v>
      </c>
      <c r="F20" s="111"/>
      <c r="G20" s="529">
        <v>250</v>
      </c>
      <c r="H20" s="124" t="s">
        <v>531</v>
      </c>
      <c r="I20" s="132"/>
      <c r="J20" s="516">
        <f>$L$5</f>
        <v>0</v>
      </c>
      <c r="K20" s="352">
        <v>6.25</v>
      </c>
      <c r="L20" s="219">
        <f t="shared" si="4"/>
        <v>0</v>
      </c>
      <c r="M20" s="220">
        <f t="shared" si="5"/>
        <v>0</v>
      </c>
      <c r="N20" s="126"/>
      <c r="O20" s="357"/>
      <c r="P20" s="221">
        <v>0</v>
      </c>
      <c r="Q20" s="245">
        <f t="shared" si="6"/>
        <v>0</v>
      </c>
      <c r="R20" s="222">
        <f t="shared" si="7"/>
        <v>0</v>
      </c>
      <c r="S20" s="246" cm="1">
        <f t="array" ref="S20">_xlfn.IFS(E20="Air",R20,E20="Sea",M20,E20="Air+Sea",M20+R20)</f>
        <v>0</v>
      </c>
      <c r="T20" s="475"/>
    </row>
    <row r="21" spans="1:20" x14ac:dyDescent="0.25">
      <c r="A21" s="1088"/>
      <c r="B21" s="166" t="s">
        <v>83</v>
      </c>
      <c r="C21" s="159" t="s">
        <v>84</v>
      </c>
      <c r="D21" s="159" t="s">
        <v>86</v>
      </c>
      <c r="E21" s="159"/>
      <c r="F21" s="159"/>
      <c r="G21" s="530"/>
      <c r="H21" s="160"/>
      <c r="I21" s="133"/>
      <c r="J21" s="334"/>
      <c r="K21" s="351">
        <v>6.25</v>
      </c>
      <c r="L21" s="221">
        <f t="shared" si="4"/>
        <v>0</v>
      </c>
      <c r="M21" s="222">
        <f t="shared" si="5"/>
        <v>0</v>
      </c>
      <c r="N21" s="133"/>
      <c r="O21" s="357"/>
      <c r="P21" s="221">
        <v>0</v>
      </c>
      <c r="Q21" s="245">
        <f t="shared" si="6"/>
        <v>0</v>
      </c>
      <c r="R21" s="222">
        <f t="shared" si="7"/>
        <v>0</v>
      </c>
      <c r="S21" s="251" t="e" cm="1">
        <f t="array" ref="S21">_xlfn.IFS(E21="Air",R21,E21="Sea",M21,E21="Air+Sea",M21+R21)</f>
        <v>#N/A</v>
      </c>
      <c r="T21" s="475"/>
    </row>
    <row r="22" spans="1:20" x14ac:dyDescent="0.25">
      <c r="A22" s="1088"/>
      <c r="B22" s="166" t="s">
        <v>87</v>
      </c>
      <c r="C22" s="159" t="s">
        <v>74</v>
      </c>
      <c r="D22" s="159" t="s">
        <v>89</v>
      </c>
      <c r="E22" s="159"/>
      <c r="F22" s="159"/>
      <c r="G22" s="530"/>
      <c r="H22" s="512"/>
      <c r="I22" s="158"/>
      <c r="J22" s="334"/>
      <c r="K22" s="351">
        <v>6.25</v>
      </c>
      <c r="L22" s="221">
        <f t="shared" si="4"/>
        <v>0</v>
      </c>
      <c r="M22" s="222">
        <f t="shared" si="5"/>
        <v>0</v>
      </c>
      <c r="N22" s="158"/>
      <c r="O22" s="357"/>
      <c r="P22" s="221">
        <v>0</v>
      </c>
      <c r="Q22" s="245">
        <f t="shared" si="6"/>
        <v>0</v>
      </c>
      <c r="R22" s="222">
        <f t="shared" si="7"/>
        <v>0</v>
      </c>
      <c r="S22" s="251" t="e" cm="1">
        <f t="array" ref="S22">_xlfn.IFS(E22="Air",R22,E22="Sea",M22,E22="Air+Sea",M22+R22)</f>
        <v>#N/A</v>
      </c>
      <c r="T22" s="475"/>
    </row>
    <row r="23" spans="1:20" ht="15.75" thickBot="1" x14ac:dyDescent="0.3">
      <c r="A23" s="1089"/>
      <c r="B23" s="126" t="s">
        <v>90</v>
      </c>
      <c r="C23" s="159"/>
      <c r="D23" s="159"/>
      <c r="E23" s="159"/>
      <c r="F23" s="159"/>
      <c r="G23" s="530"/>
      <c r="H23" s="160"/>
      <c r="I23" s="126"/>
      <c r="J23" s="333"/>
      <c r="K23" s="351">
        <v>6.25</v>
      </c>
      <c r="L23" s="221">
        <f t="shared" si="4"/>
        <v>0</v>
      </c>
      <c r="M23" s="223">
        <f t="shared" si="5"/>
        <v>0</v>
      </c>
      <c r="N23" s="126"/>
      <c r="O23" s="349"/>
      <c r="P23" s="221">
        <v>0</v>
      </c>
      <c r="Q23" s="245">
        <f t="shared" si="6"/>
        <v>0</v>
      </c>
      <c r="R23" s="250">
        <f t="shared" si="7"/>
        <v>0</v>
      </c>
      <c r="S23" s="251" t="e" cm="1">
        <f t="array" ref="S23">_xlfn.IFS(E23="Air",R23,E23="Sea",M23,E23="Air+Sea",M23+R23)</f>
        <v>#N/A</v>
      </c>
      <c r="T23" s="475"/>
    </row>
    <row r="24" spans="1:20" x14ac:dyDescent="0.25">
      <c r="A24" s="1087" t="s">
        <v>91</v>
      </c>
      <c r="B24" s="142" t="s">
        <v>92</v>
      </c>
      <c r="C24" s="111" t="s">
        <v>69</v>
      </c>
      <c r="D24" s="128" t="s">
        <v>93</v>
      </c>
      <c r="E24" s="111" t="s">
        <v>11</v>
      </c>
      <c r="F24" s="111"/>
      <c r="G24" s="529">
        <v>280</v>
      </c>
      <c r="H24" s="124"/>
      <c r="I24" s="308"/>
      <c r="J24" s="516">
        <v>5</v>
      </c>
      <c r="K24" s="352">
        <v>6.25</v>
      </c>
      <c r="L24" s="219">
        <f t="shared" si="4"/>
        <v>1400</v>
      </c>
      <c r="M24" s="220">
        <f t="shared" si="5"/>
        <v>224</v>
      </c>
      <c r="N24" s="134"/>
      <c r="O24" s="357"/>
      <c r="P24" s="221">
        <v>0</v>
      </c>
      <c r="Q24" s="245">
        <f t="shared" si="6"/>
        <v>0</v>
      </c>
      <c r="R24" s="222">
        <f t="shared" si="7"/>
        <v>0</v>
      </c>
      <c r="S24" s="246" cm="1">
        <f t="array" ref="S24">_xlfn.IFS(E24="Air",R24,E24="Sea",M24,E24="Air+Sea",M24+R24)</f>
        <v>224</v>
      </c>
      <c r="T24" s="475"/>
    </row>
    <row r="25" spans="1:20" x14ac:dyDescent="0.25">
      <c r="A25" s="1088"/>
      <c r="B25" s="142" t="s">
        <v>94</v>
      </c>
      <c r="C25" s="113" t="s">
        <v>69</v>
      </c>
      <c r="D25" s="136" t="s">
        <v>357</v>
      </c>
      <c r="E25" s="111" t="s">
        <v>11</v>
      </c>
      <c r="F25" s="113"/>
      <c r="G25" s="531">
        <v>200</v>
      </c>
      <c r="H25" s="124"/>
      <c r="I25" s="309">
        <v>0.6</v>
      </c>
      <c r="J25" s="516">
        <f>J24*I25</f>
        <v>3</v>
      </c>
      <c r="K25" s="352">
        <v>6.25</v>
      </c>
      <c r="L25" s="219">
        <f t="shared" si="4"/>
        <v>600</v>
      </c>
      <c r="M25" s="220">
        <f t="shared" si="5"/>
        <v>57.599999999999994</v>
      </c>
      <c r="N25" s="137"/>
      <c r="O25" s="357"/>
      <c r="P25" s="221">
        <v>0</v>
      </c>
      <c r="Q25" s="245">
        <f t="shared" si="6"/>
        <v>0</v>
      </c>
      <c r="R25" s="222">
        <f t="shared" si="7"/>
        <v>0</v>
      </c>
      <c r="S25" s="246" cm="1">
        <f t="array" ref="S25">_xlfn.IFS(E25="Air",R25,E25="Sea",M25,E25="Air+Sea",M25+R25)</f>
        <v>57.599999999999994</v>
      </c>
      <c r="T25" s="475"/>
    </row>
    <row r="26" spans="1:20" x14ac:dyDescent="0.25">
      <c r="A26" s="1088"/>
      <c r="B26" s="126" t="s">
        <v>96</v>
      </c>
      <c r="C26" s="159" t="s">
        <v>97</v>
      </c>
      <c r="D26" s="159" t="s">
        <v>98</v>
      </c>
      <c r="E26" s="159"/>
      <c r="F26" s="159"/>
      <c r="G26" s="479"/>
      <c r="H26" s="160"/>
      <c r="I26" s="126"/>
      <c r="J26" s="334"/>
      <c r="K26" s="351">
        <v>6.25</v>
      </c>
      <c r="L26" s="221">
        <f t="shared" si="4"/>
        <v>0</v>
      </c>
      <c r="M26" s="223">
        <f t="shared" si="5"/>
        <v>0</v>
      </c>
      <c r="N26" s="126"/>
      <c r="O26" s="357"/>
      <c r="P26" s="221">
        <v>0</v>
      </c>
      <c r="Q26" s="245">
        <f t="shared" si="6"/>
        <v>0</v>
      </c>
      <c r="R26" s="250">
        <f t="shared" si="7"/>
        <v>0</v>
      </c>
      <c r="S26" s="251" t="e" cm="1">
        <f t="array" ref="S26">_xlfn.IFS(E26="Air",R26,E26="Sea",M26,E26="Air+Sea",M26+R26)</f>
        <v>#N/A</v>
      </c>
      <c r="T26" s="475"/>
    </row>
    <row r="27" spans="1:20" x14ac:dyDescent="0.25">
      <c r="A27" s="1088"/>
      <c r="B27" s="142" t="s">
        <v>99</v>
      </c>
      <c r="C27" s="113" t="s">
        <v>100</v>
      </c>
      <c r="D27" s="136" t="s">
        <v>364</v>
      </c>
      <c r="E27" s="113" t="s">
        <v>11</v>
      </c>
      <c r="F27" s="113"/>
      <c r="G27" s="483">
        <v>195</v>
      </c>
      <c r="H27" s="124"/>
      <c r="I27" s="135"/>
      <c r="J27" s="156">
        <f>K27</f>
        <v>6.25</v>
      </c>
      <c r="K27" s="352">
        <v>6.25</v>
      </c>
      <c r="L27" s="219">
        <f t="shared" si="4"/>
        <v>1218.75</v>
      </c>
      <c r="M27" s="220">
        <f t="shared" si="5"/>
        <v>195</v>
      </c>
      <c r="N27" s="138"/>
      <c r="O27" s="357"/>
      <c r="P27" s="221">
        <v>0</v>
      </c>
      <c r="Q27" s="245">
        <f t="shared" si="6"/>
        <v>0</v>
      </c>
      <c r="R27" s="222">
        <f t="shared" si="7"/>
        <v>0</v>
      </c>
      <c r="S27" s="246" cm="1">
        <f t="array" ref="S27">_xlfn.IFS(E27="Air",R27,E27="Sea",M27,E27="Air+Sea",M27+R27)</f>
        <v>195</v>
      </c>
      <c r="T27" s="475"/>
    </row>
    <row r="28" spans="1:20" x14ac:dyDescent="0.25">
      <c r="A28" s="1088"/>
      <c r="B28" s="142" t="s">
        <v>102</v>
      </c>
      <c r="C28" s="113" t="s">
        <v>103</v>
      </c>
      <c r="D28" s="136" t="s">
        <v>370</v>
      </c>
      <c r="E28" s="113" t="s">
        <v>11</v>
      </c>
      <c r="F28" s="113"/>
      <c r="G28" s="483">
        <v>70</v>
      </c>
      <c r="H28" s="124"/>
      <c r="I28" s="135"/>
      <c r="J28" s="156">
        <v>3.5</v>
      </c>
      <c r="K28" s="352">
        <v>6.25</v>
      </c>
      <c r="L28" s="219">
        <f t="shared" si="4"/>
        <v>245</v>
      </c>
      <c r="M28" s="220">
        <f t="shared" si="5"/>
        <v>39.200000000000003</v>
      </c>
      <c r="N28" s="138"/>
      <c r="O28" s="357"/>
      <c r="P28" s="221">
        <v>0</v>
      </c>
      <c r="Q28" s="245">
        <f t="shared" si="6"/>
        <v>0</v>
      </c>
      <c r="R28" s="222">
        <f t="shared" si="7"/>
        <v>0</v>
      </c>
      <c r="S28" s="246" cm="1">
        <f t="array" ref="S28">_xlfn.IFS(E28="Air",R28,E28="Sea",M28,E28="Air+Sea",M28+R28)</f>
        <v>39.200000000000003</v>
      </c>
      <c r="T28" s="475"/>
    </row>
    <row r="29" spans="1:20" x14ac:dyDescent="0.25">
      <c r="A29" s="1088"/>
      <c r="B29" s="1029" t="s">
        <v>105</v>
      </c>
      <c r="C29" s="113" t="s">
        <v>74</v>
      </c>
      <c r="D29" s="111" t="s">
        <v>532</v>
      </c>
      <c r="E29" s="113" t="s">
        <v>11</v>
      </c>
      <c r="F29" s="113">
        <v>20</v>
      </c>
      <c r="G29" s="483">
        <v>20</v>
      </c>
      <c r="H29" s="124"/>
      <c r="I29" s="143">
        <v>0.5</v>
      </c>
      <c r="J29" s="156"/>
      <c r="K29" s="352">
        <v>6.25</v>
      </c>
      <c r="L29" s="219">
        <f t="shared" si="4"/>
        <v>20</v>
      </c>
      <c r="M29" s="220">
        <f t="shared" si="5"/>
        <v>10</v>
      </c>
      <c r="N29" s="144"/>
      <c r="O29" s="357"/>
      <c r="P29" s="221">
        <v>0</v>
      </c>
      <c r="Q29" s="245">
        <f t="shared" si="6"/>
        <v>20</v>
      </c>
      <c r="R29" s="222">
        <f t="shared" si="7"/>
        <v>0</v>
      </c>
      <c r="S29" s="246" cm="1">
        <f t="array" ref="S29">_xlfn.IFS(E29="Air",R29,E29="Sea",M29,E29="Air+Sea",M29+R29)</f>
        <v>10</v>
      </c>
      <c r="T29" s="475"/>
    </row>
    <row r="30" spans="1:20" x14ac:dyDescent="0.25">
      <c r="A30" s="1088"/>
      <c r="B30" s="1090"/>
      <c r="C30" s="113" t="s">
        <v>74</v>
      </c>
      <c r="D30" s="128" t="s">
        <v>107</v>
      </c>
      <c r="E30" s="113" t="s">
        <v>11</v>
      </c>
      <c r="F30" s="113">
        <v>40</v>
      </c>
      <c r="G30" s="483">
        <v>40</v>
      </c>
      <c r="H30" s="513"/>
      <c r="I30" s="143">
        <v>0.5</v>
      </c>
      <c r="J30" s="156"/>
      <c r="K30" s="352">
        <v>6.25</v>
      </c>
      <c r="L30" s="219">
        <f t="shared" si="4"/>
        <v>40</v>
      </c>
      <c r="M30" s="220">
        <f t="shared" si="5"/>
        <v>20</v>
      </c>
      <c r="N30" s="144"/>
      <c r="O30" s="357"/>
      <c r="P30" s="221">
        <v>0</v>
      </c>
      <c r="Q30" s="245">
        <f t="shared" si="6"/>
        <v>40</v>
      </c>
      <c r="R30" s="222">
        <f t="shared" si="7"/>
        <v>0</v>
      </c>
      <c r="S30" s="246" cm="1">
        <f t="array" ref="S30">_xlfn.IFS(E30="Air",R30,E30="Sea",M30,E30="Air+Sea",M30+R30)</f>
        <v>20</v>
      </c>
      <c r="T30" s="475"/>
    </row>
    <row r="31" spans="1:20" x14ac:dyDescent="0.25">
      <c r="A31" s="1088"/>
      <c r="B31" s="112" t="s">
        <v>533</v>
      </c>
      <c r="C31" s="112" t="s">
        <v>123</v>
      </c>
      <c r="D31" s="112" t="s">
        <v>533</v>
      </c>
      <c r="E31" s="112" t="s">
        <v>11</v>
      </c>
      <c r="F31" s="114">
        <v>120</v>
      </c>
      <c r="G31" s="484">
        <v>75</v>
      </c>
      <c r="H31" s="140"/>
      <c r="I31" s="310">
        <f>J31/K31</f>
        <v>0</v>
      </c>
      <c r="J31" s="332">
        <v>0</v>
      </c>
      <c r="K31" s="498">
        <v>6.25</v>
      </c>
      <c r="L31" s="372">
        <f t="shared" si="4"/>
        <v>0</v>
      </c>
      <c r="M31" s="248">
        <f t="shared" si="5"/>
        <v>0</v>
      </c>
      <c r="N31" s="138"/>
      <c r="O31" s="357"/>
      <c r="P31" s="221">
        <v>0</v>
      </c>
      <c r="Q31" s="245">
        <f t="shared" si="6"/>
        <v>0</v>
      </c>
      <c r="R31" s="222">
        <f t="shared" si="7"/>
        <v>0</v>
      </c>
      <c r="S31" s="246" cm="1">
        <f t="array" ref="S31">_xlfn.IFS(E31="Air",R31,E31="Sea",M31,E31="Air+Sea",M31+R31)</f>
        <v>0</v>
      </c>
      <c r="T31" s="475"/>
    </row>
    <row r="32" spans="1:20" x14ac:dyDescent="0.25">
      <c r="A32" s="1088"/>
      <c r="B32" s="142" t="s">
        <v>108</v>
      </c>
      <c r="C32" s="113" t="s">
        <v>74</v>
      </c>
      <c r="D32" s="136" t="s">
        <v>109</v>
      </c>
      <c r="E32" s="113" t="s">
        <v>11</v>
      </c>
      <c r="F32" s="113"/>
      <c r="G32" s="483">
        <v>175</v>
      </c>
      <c r="H32" s="124"/>
      <c r="I32" s="135"/>
      <c r="J32" s="156"/>
      <c r="K32" s="352">
        <v>6.25</v>
      </c>
      <c r="L32" s="219">
        <f t="shared" si="4"/>
        <v>175</v>
      </c>
      <c r="M32" s="220">
        <f t="shared" si="5"/>
        <v>175</v>
      </c>
      <c r="N32" s="138"/>
      <c r="O32" s="357"/>
      <c r="P32" s="221">
        <v>0</v>
      </c>
      <c r="Q32" s="245">
        <f t="shared" si="6"/>
        <v>175</v>
      </c>
      <c r="R32" s="222">
        <f t="shared" si="7"/>
        <v>0</v>
      </c>
      <c r="S32" s="246" cm="1">
        <f t="array" ref="S32">_xlfn.IFS(E32="Air",R32,E32="Sea",M32,E32="Air+Sea",M32+R32)</f>
        <v>175</v>
      </c>
      <c r="T32" s="475"/>
    </row>
    <row r="33" spans="1:20" x14ac:dyDescent="0.25">
      <c r="A33" s="1088"/>
      <c r="B33" s="126" t="s">
        <v>110</v>
      </c>
      <c r="C33" s="159" t="s">
        <v>111</v>
      </c>
      <c r="D33" s="159" t="s">
        <v>98</v>
      </c>
      <c r="E33" s="159"/>
      <c r="F33" s="159"/>
      <c r="G33" s="479"/>
      <c r="H33" s="160"/>
      <c r="I33" s="126"/>
      <c r="J33" s="334"/>
      <c r="K33" s="351">
        <v>6.25</v>
      </c>
      <c r="L33" s="221">
        <f t="shared" si="4"/>
        <v>0</v>
      </c>
      <c r="M33" s="223">
        <f t="shared" si="5"/>
        <v>0</v>
      </c>
      <c r="N33" s="126"/>
      <c r="O33" s="357"/>
      <c r="P33" s="221">
        <v>0</v>
      </c>
      <c r="Q33" s="245">
        <f t="shared" si="6"/>
        <v>0</v>
      </c>
      <c r="R33" s="250">
        <f t="shared" si="7"/>
        <v>0</v>
      </c>
      <c r="S33" s="251" t="e" cm="1">
        <f t="array" ref="S33">_xlfn.IFS(E33="Air",R33,E33="Sea",M33,E33="Air+Sea",M33+R33)</f>
        <v>#N/A</v>
      </c>
      <c r="T33" s="475"/>
    </row>
    <row r="34" spans="1:20" x14ac:dyDescent="0.25">
      <c r="A34" s="1088"/>
      <c r="B34" s="1029" t="s">
        <v>385</v>
      </c>
      <c r="C34" s="113" t="s">
        <v>100</v>
      </c>
      <c r="D34" s="113" t="s">
        <v>113</v>
      </c>
      <c r="E34" s="113" t="s">
        <v>11</v>
      </c>
      <c r="F34" s="113">
        <v>20</v>
      </c>
      <c r="G34" s="483">
        <v>30</v>
      </c>
      <c r="H34" s="124"/>
      <c r="I34" s="143"/>
      <c r="J34" s="156">
        <f>K34</f>
        <v>6.25</v>
      </c>
      <c r="K34" s="352">
        <v>6.25</v>
      </c>
      <c r="L34" s="219">
        <f t="shared" si="4"/>
        <v>187.5</v>
      </c>
      <c r="M34" s="220">
        <f t="shared" si="5"/>
        <v>30</v>
      </c>
      <c r="N34" s="144"/>
      <c r="O34" s="357"/>
      <c r="P34" s="221">
        <v>0</v>
      </c>
      <c r="Q34" s="245">
        <f t="shared" si="6"/>
        <v>0</v>
      </c>
      <c r="R34" s="222">
        <f t="shared" si="7"/>
        <v>0</v>
      </c>
      <c r="S34" s="246" cm="1">
        <f t="array" ref="S34">_xlfn.IFS(E34="Air",R34,E34="Sea",M34,E34="Air+Sea",M34+R34)</f>
        <v>30</v>
      </c>
      <c r="T34" s="475"/>
    </row>
    <row r="35" spans="1:20" x14ac:dyDescent="0.25">
      <c r="A35" s="1088"/>
      <c r="B35" s="1090"/>
      <c r="C35" s="113" t="s">
        <v>100</v>
      </c>
      <c r="D35" s="136" t="s">
        <v>114</v>
      </c>
      <c r="E35" s="113" t="s">
        <v>11</v>
      </c>
      <c r="F35" s="113">
        <v>100</v>
      </c>
      <c r="G35" s="483">
        <v>100</v>
      </c>
      <c r="H35" s="124"/>
      <c r="I35" s="143"/>
      <c r="J35" s="156">
        <f>K35</f>
        <v>6.25</v>
      </c>
      <c r="K35" s="352">
        <v>6.25</v>
      </c>
      <c r="L35" s="219">
        <f t="shared" si="4"/>
        <v>625</v>
      </c>
      <c r="M35" s="220">
        <f t="shared" si="5"/>
        <v>100</v>
      </c>
      <c r="N35" s="144"/>
      <c r="O35" s="357"/>
      <c r="P35" s="221">
        <v>0</v>
      </c>
      <c r="Q35" s="245">
        <f t="shared" si="6"/>
        <v>0</v>
      </c>
      <c r="R35" s="222">
        <f t="shared" si="7"/>
        <v>0</v>
      </c>
      <c r="S35" s="246" cm="1">
        <f t="array" ref="S35">_xlfn.IFS(E35="Air",R35,E35="Sea",M35,E35="Air+Sea",M35+R35)</f>
        <v>100</v>
      </c>
      <c r="T35" s="475"/>
    </row>
    <row r="36" spans="1:20" x14ac:dyDescent="0.25">
      <c r="A36" s="1088"/>
      <c r="B36" s="1081" t="s">
        <v>115</v>
      </c>
      <c r="C36" s="188" t="s">
        <v>116</v>
      </c>
      <c r="D36" s="159" t="s">
        <v>113</v>
      </c>
      <c r="E36" s="188"/>
      <c r="F36" s="159">
        <v>30</v>
      </c>
      <c r="G36" s="479">
        <v>30</v>
      </c>
      <c r="H36" s="160"/>
      <c r="I36" s="144"/>
      <c r="J36" s="334"/>
      <c r="K36" s="351">
        <v>6.25</v>
      </c>
      <c r="L36" s="221">
        <f t="shared" si="4"/>
        <v>0</v>
      </c>
      <c r="M36" s="222">
        <f t="shared" si="5"/>
        <v>0</v>
      </c>
      <c r="N36" s="144"/>
      <c r="O36" s="357"/>
      <c r="P36" s="221">
        <v>0</v>
      </c>
      <c r="Q36" s="245">
        <f t="shared" si="6"/>
        <v>0</v>
      </c>
      <c r="R36" s="222">
        <f t="shared" si="7"/>
        <v>0</v>
      </c>
      <c r="S36" s="251" t="e" cm="1">
        <f t="array" ref="S36">_xlfn.IFS(E36="Air",R36,E36="Sea",M36,E36="Air+Sea",M36+R36)</f>
        <v>#N/A</v>
      </c>
      <c r="T36" s="475"/>
    </row>
    <row r="37" spans="1:20" x14ac:dyDescent="0.25">
      <c r="A37" s="1088"/>
      <c r="B37" s="1091"/>
      <c r="C37" s="188" t="s">
        <v>388</v>
      </c>
      <c r="D37" s="159" t="s">
        <v>117</v>
      </c>
      <c r="E37" s="188"/>
      <c r="F37" s="159"/>
      <c r="G37" s="479">
        <v>340</v>
      </c>
      <c r="H37" s="160"/>
      <c r="I37" s="144"/>
      <c r="J37" s="334"/>
      <c r="K37" s="351">
        <v>6.25</v>
      </c>
      <c r="L37" s="221">
        <f t="shared" si="4"/>
        <v>0</v>
      </c>
      <c r="M37" s="222">
        <f t="shared" si="5"/>
        <v>0</v>
      </c>
      <c r="N37" s="144"/>
      <c r="O37" s="357"/>
      <c r="P37" s="221">
        <v>0</v>
      </c>
      <c r="Q37" s="245">
        <f t="shared" si="6"/>
        <v>0</v>
      </c>
      <c r="R37" s="222">
        <f t="shared" si="7"/>
        <v>0</v>
      </c>
      <c r="S37" s="251" t="e" cm="1">
        <f t="array" ref="S37">_xlfn.IFS(E37="Air",R37,E37="Sea",M37,E37="Air+Sea",M37+R37)</f>
        <v>#N/A</v>
      </c>
      <c r="T37" s="475"/>
    </row>
    <row r="38" spans="1:20" x14ac:dyDescent="0.25">
      <c r="A38" s="1088"/>
      <c r="B38" s="126" t="s">
        <v>90</v>
      </c>
      <c r="C38" s="159"/>
      <c r="D38" s="159"/>
      <c r="E38" s="159"/>
      <c r="F38" s="159"/>
      <c r="G38" s="479"/>
      <c r="H38" s="160"/>
      <c r="I38" s="126"/>
      <c r="J38" s="334"/>
      <c r="K38" s="351">
        <v>6.25</v>
      </c>
      <c r="L38" s="221">
        <f t="shared" si="4"/>
        <v>0</v>
      </c>
      <c r="M38" s="223">
        <f t="shared" si="5"/>
        <v>0</v>
      </c>
      <c r="N38" s="126"/>
      <c r="O38" s="357"/>
      <c r="P38" s="221">
        <v>0</v>
      </c>
      <c r="Q38" s="245">
        <f t="shared" si="6"/>
        <v>0</v>
      </c>
      <c r="R38" s="250">
        <f t="shared" si="7"/>
        <v>0</v>
      </c>
      <c r="S38" s="251" t="e" cm="1">
        <f t="array" ref="S38">_xlfn.IFS(E38="Air",R38,E38="Sea",M38,E38="Air+Sea",M38+R38)</f>
        <v>#N/A</v>
      </c>
      <c r="T38" s="475"/>
    </row>
    <row r="39" spans="1:20" x14ac:dyDescent="0.25">
      <c r="A39" s="1088"/>
      <c r="B39" s="1029" t="s">
        <v>118</v>
      </c>
      <c r="C39" s="113" t="s">
        <v>103</v>
      </c>
      <c r="D39" s="113" t="s">
        <v>119</v>
      </c>
      <c r="E39" s="113" t="s">
        <v>11</v>
      </c>
      <c r="F39" s="113">
        <v>25</v>
      </c>
      <c r="G39" s="483">
        <v>25</v>
      </c>
      <c r="H39" s="124"/>
      <c r="I39" s="143"/>
      <c r="J39" s="156">
        <f>3.5*1.5</f>
        <v>5.25</v>
      </c>
      <c r="K39" s="352">
        <v>6.25</v>
      </c>
      <c r="L39" s="219">
        <f t="shared" si="4"/>
        <v>131.25</v>
      </c>
      <c r="M39" s="220">
        <f t="shared" si="5"/>
        <v>21</v>
      </c>
      <c r="N39" s="144"/>
      <c r="O39" s="357"/>
      <c r="P39" s="221">
        <v>0</v>
      </c>
      <c r="Q39" s="245">
        <f t="shared" si="6"/>
        <v>0</v>
      </c>
      <c r="R39" s="222">
        <f t="shared" si="7"/>
        <v>0</v>
      </c>
      <c r="S39" s="246" cm="1">
        <f t="array" ref="S39">_xlfn.IFS(E39="Air",R39,E39="Sea",M39,E39="Air+Sea",M39+R39)</f>
        <v>21</v>
      </c>
      <c r="T39" s="475"/>
    </row>
    <row r="40" spans="1:20" ht="15.75" thickBot="1" x14ac:dyDescent="0.3">
      <c r="A40" s="1089"/>
      <c r="B40" s="1090"/>
      <c r="C40" s="113" t="s">
        <v>103</v>
      </c>
      <c r="D40" s="136" t="s">
        <v>534</v>
      </c>
      <c r="E40" s="113" t="s">
        <v>11</v>
      </c>
      <c r="F40" s="113"/>
      <c r="G40" s="483">
        <v>375</v>
      </c>
      <c r="H40" s="124"/>
      <c r="I40" s="143"/>
      <c r="J40" s="156">
        <f>3.5*1.5</f>
        <v>5.25</v>
      </c>
      <c r="K40" s="352">
        <v>6.25</v>
      </c>
      <c r="L40" s="219">
        <f t="shared" si="4"/>
        <v>1968.75</v>
      </c>
      <c r="M40" s="220">
        <f t="shared" si="5"/>
        <v>315</v>
      </c>
      <c r="N40" s="144"/>
      <c r="O40" s="357"/>
      <c r="P40" s="221">
        <v>0</v>
      </c>
      <c r="Q40" s="245">
        <f t="shared" si="6"/>
        <v>0</v>
      </c>
      <c r="R40" s="222">
        <f t="shared" si="7"/>
        <v>0</v>
      </c>
      <c r="S40" s="246" cm="1">
        <f t="array" ref="S40">_xlfn.IFS(E40="Air",R40,E40="Sea",M40,E40="Air+Sea",M40+R40)</f>
        <v>315</v>
      </c>
      <c r="T40" s="475"/>
    </row>
    <row r="41" spans="1:20" x14ac:dyDescent="0.25">
      <c r="A41" s="1087" t="s">
        <v>121</v>
      </c>
      <c r="B41" s="166" t="s">
        <v>122</v>
      </c>
      <c r="C41" s="159" t="s">
        <v>123</v>
      </c>
      <c r="D41" s="159" t="s">
        <v>122</v>
      </c>
      <c r="E41" s="188"/>
      <c r="F41" s="159"/>
      <c r="G41" s="479">
        <v>120</v>
      </c>
      <c r="H41" s="160"/>
      <c r="I41" s="126"/>
      <c r="J41" s="334"/>
      <c r="K41" s="351">
        <v>6.25</v>
      </c>
      <c r="L41" s="221">
        <f t="shared" si="4"/>
        <v>0</v>
      </c>
      <c r="M41" s="222">
        <f t="shared" si="5"/>
        <v>0</v>
      </c>
      <c r="N41" s="126"/>
      <c r="O41" s="357"/>
      <c r="P41" s="221">
        <v>0</v>
      </c>
      <c r="Q41" s="245">
        <f t="shared" si="6"/>
        <v>0</v>
      </c>
      <c r="R41" s="222">
        <f t="shared" si="7"/>
        <v>0</v>
      </c>
      <c r="S41" s="251" t="e" cm="1">
        <f t="array" ref="S41">_xlfn.IFS(E41="Air",R41,E41="Sea",M41,E41="Air+Sea",M41+R41)</f>
        <v>#N/A</v>
      </c>
      <c r="T41" s="475"/>
    </row>
    <row r="42" spans="1:20" x14ac:dyDescent="0.25">
      <c r="A42" s="1088"/>
      <c r="B42" s="1029" t="s">
        <v>124</v>
      </c>
      <c r="C42" s="113" t="s">
        <v>103</v>
      </c>
      <c r="D42" s="136" t="s">
        <v>125</v>
      </c>
      <c r="E42" s="113" t="s">
        <v>11</v>
      </c>
      <c r="F42" s="113"/>
      <c r="G42" s="483">
        <v>120</v>
      </c>
      <c r="H42" s="124"/>
      <c r="I42" s="135"/>
      <c r="J42" s="156">
        <v>3.5</v>
      </c>
      <c r="K42" s="352">
        <v>6.25</v>
      </c>
      <c r="L42" s="219">
        <f t="shared" si="4"/>
        <v>420</v>
      </c>
      <c r="M42" s="220">
        <f t="shared" si="5"/>
        <v>67.2</v>
      </c>
      <c r="N42" s="138"/>
      <c r="O42" s="357"/>
      <c r="P42" s="221">
        <v>0</v>
      </c>
      <c r="Q42" s="245">
        <f t="shared" si="6"/>
        <v>0</v>
      </c>
      <c r="R42" s="222">
        <f t="shared" si="7"/>
        <v>0</v>
      </c>
      <c r="S42" s="246" cm="1">
        <f t="array" ref="S42">_xlfn.IFS(E42="Air",R42,E42="Sea",M42,E42="Air+Sea",M42+R42)</f>
        <v>67.2</v>
      </c>
      <c r="T42" s="475"/>
    </row>
    <row r="43" spans="1:20" ht="30" x14ac:dyDescent="0.25">
      <c r="A43" s="1088"/>
      <c r="B43" s="1030"/>
      <c r="C43" s="114" t="s">
        <v>103</v>
      </c>
      <c r="D43" s="114" t="s">
        <v>535</v>
      </c>
      <c r="E43" s="114" t="s">
        <v>11</v>
      </c>
      <c r="F43" s="114"/>
      <c r="G43" s="484">
        <f>2*60</f>
        <v>120</v>
      </c>
      <c r="H43" s="140"/>
      <c r="I43" s="141"/>
      <c r="J43" s="332">
        <v>3.5</v>
      </c>
      <c r="K43" s="498">
        <v>6.25</v>
      </c>
      <c r="L43" s="372">
        <f t="shared" si="4"/>
        <v>420</v>
      </c>
      <c r="M43" s="248">
        <f t="shared" si="5"/>
        <v>67.2</v>
      </c>
      <c r="N43" s="138"/>
      <c r="O43" s="357"/>
      <c r="P43" s="221">
        <v>0</v>
      </c>
      <c r="Q43" s="245">
        <f t="shared" si="6"/>
        <v>0</v>
      </c>
      <c r="R43" s="222">
        <f t="shared" si="7"/>
        <v>0</v>
      </c>
      <c r="S43" s="249" cm="1">
        <f t="array" ref="S43">_xlfn.IFS(E43="Air",R43,E43="Sea",M43,E43="Air+Sea",M43+R43)</f>
        <v>67.2</v>
      </c>
      <c r="T43" s="475"/>
    </row>
    <row r="44" spans="1:20" x14ac:dyDescent="0.25">
      <c r="A44" s="1088"/>
      <c r="B44" s="166" t="s">
        <v>126</v>
      </c>
      <c r="C44" s="159" t="s">
        <v>103</v>
      </c>
      <c r="D44" s="159" t="s">
        <v>126</v>
      </c>
      <c r="E44" s="188"/>
      <c r="F44" s="159"/>
      <c r="G44" s="479"/>
      <c r="H44" s="160"/>
      <c r="I44" s="126"/>
      <c r="J44" s="334"/>
      <c r="K44" s="351">
        <v>6.25</v>
      </c>
      <c r="L44" s="221">
        <f t="shared" si="4"/>
        <v>0</v>
      </c>
      <c r="M44" s="222">
        <f t="shared" si="5"/>
        <v>0</v>
      </c>
      <c r="N44" s="126"/>
      <c r="O44" s="357"/>
      <c r="P44" s="221">
        <v>0</v>
      </c>
      <c r="Q44" s="245">
        <f t="shared" si="6"/>
        <v>0</v>
      </c>
      <c r="R44" s="222">
        <f t="shared" si="7"/>
        <v>0</v>
      </c>
      <c r="S44" s="251" t="e" cm="1">
        <f t="array" ref="S44">_xlfn.IFS(E44="Air",R44,E44="Sea",M44,E44="Air+Sea",M44+R44)</f>
        <v>#N/A</v>
      </c>
      <c r="T44" s="475"/>
    </row>
    <row r="45" spans="1:20" x14ac:dyDescent="0.25">
      <c r="A45" s="1088"/>
      <c r="B45" s="166" t="s">
        <v>127</v>
      </c>
      <c r="C45" s="159" t="s">
        <v>128</v>
      </c>
      <c r="D45" s="159" t="s">
        <v>127</v>
      </c>
      <c r="E45" s="188"/>
      <c r="F45" s="159"/>
      <c r="G45" s="479"/>
      <c r="H45" s="160"/>
      <c r="I45" s="126"/>
      <c r="J45" s="334"/>
      <c r="K45" s="351">
        <v>6.25</v>
      </c>
      <c r="L45" s="221">
        <f t="shared" si="4"/>
        <v>0</v>
      </c>
      <c r="M45" s="222">
        <f t="shared" si="5"/>
        <v>0</v>
      </c>
      <c r="N45" s="126"/>
      <c r="O45" s="357"/>
      <c r="P45" s="221">
        <v>0</v>
      </c>
      <c r="Q45" s="245">
        <f t="shared" si="6"/>
        <v>0</v>
      </c>
      <c r="R45" s="222">
        <f t="shared" si="7"/>
        <v>0</v>
      </c>
      <c r="S45" s="251" t="e" cm="1">
        <f t="array" ref="S45">_xlfn.IFS(E45="Air",R45,E45="Sea",M45,E45="Air+Sea",M45+R45)</f>
        <v>#N/A</v>
      </c>
      <c r="T45" s="475"/>
    </row>
    <row r="46" spans="1:20" x14ac:dyDescent="0.25">
      <c r="A46" s="1088"/>
      <c r="B46" s="189" t="s">
        <v>129</v>
      </c>
      <c r="C46" s="188" t="s">
        <v>103</v>
      </c>
      <c r="D46" s="188" t="s">
        <v>129</v>
      </c>
      <c r="E46" s="188"/>
      <c r="F46" s="188"/>
      <c r="G46" s="485">
        <v>55</v>
      </c>
      <c r="H46" s="160"/>
      <c r="I46" s="138"/>
      <c r="J46" s="334">
        <v>0</v>
      </c>
      <c r="K46" s="351">
        <v>6.25</v>
      </c>
      <c r="L46" s="221">
        <f t="shared" si="4"/>
        <v>0</v>
      </c>
      <c r="M46" s="222">
        <f t="shared" si="5"/>
        <v>0</v>
      </c>
      <c r="N46" s="138"/>
      <c r="O46" s="357"/>
      <c r="P46" s="221">
        <v>0</v>
      </c>
      <c r="Q46" s="245">
        <f t="shared" si="6"/>
        <v>0</v>
      </c>
      <c r="R46" s="222">
        <f t="shared" si="7"/>
        <v>0</v>
      </c>
      <c r="S46" s="251" t="e" cm="1">
        <f t="array" ref="S46">_xlfn.IFS(E46="Air",R46,E46="Sea",M46,E46="Air+Sea",M46+R46)</f>
        <v>#N/A</v>
      </c>
      <c r="T46" s="475"/>
    </row>
    <row r="47" spans="1:20" x14ac:dyDescent="0.25">
      <c r="A47" s="1088"/>
      <c r="B47" s="189" t="s">
        <v>130</v>
      </c>
      <c r="C47" s="188" t="s">
        <v>103</v>
      </c>
      <c r="D47" s="188" t="s">
        <v>130</v>
      </c>
      <c r="E47" s="188"/>
      <c r="F47" s="188"/>
      <c r="G47" s="485"/>
      <c r="H47" s="160"/>
      <c r="I47" s="144"/>
      <c r="J47" s="334"/>
      <c r="K47" s="351">
        <v>6.25</v>
      </c>
      <c r="L47" s="221">
        <f t="shared" si="4"/>
        <v>0</v>
      </c>
      <c r="M47" s="222">
        <f t="shared" si="5"/>
        <v>0</v>
      </c>
      <c r="N47" s="144"/>
      <c r="O47" s="357"/>
      <c r="P47" s="221">
        <v>0</v>
      </c>
      <c r="Q47" s="245">
        <f t="shared" si="6"/>
        <v>0</v>
      </c>
      <c r="R47" s="222">
        <f t="shared" si="7"/>
        <v>0</v>
      </c>
      <c r="S47" s="251" t="e" cm="1">
        <f t="array" ref="S47">_xlfn.IFS(E47="Air",R47,E47="Sea",M47,E47="Air+Sea",M47+R47)</f>
        <v>#N/A</v>
      </c>
      <c r="T47" s="475"/>
    </row>
    <row r="48" spans="1:20" ht="30" x14ac:dyDescent="0.25">
      <c r="A48" s="1088"/>
      <c r="B48" s="189" t="s">
        <v>132</v>
      </c>
      <c r="C48" s="188" t="s">
        <v>103</v>
      </c>
      <c r="D48" s="188" t="s">
        <v>133</v>
      </c>
      <c r="E48" s="188"/>
      <c r="F48" s="188"/>
      <c r="G48" s="485">
        <v>115</v>
      </c>
      <c r="H48" s="160"/>
      <c r="I48" s="138"/>
      <c r="J48" s="334">
        <v>0</v>
      </c>
      <c r="K48" s="351">
        <v>6.25</v>
      </c>
      <c r="L48" s="221">
        <f t="shared" si="4"/>
        <v>0</v>
      </c>
      <c r="M48" s="222">
        <f t="shared" si="5"/>
        <v>0</v>
      </c>
      <c r="N48" s="138"/>
      <c r="O48" s="357"/>
      <c r="P48" s="221">
        <v>0</v>
      </c>
      <c r="Q48" s="245">
        <f t="shared" si="6"/>
        <v>0</v>
      </c>
      <c r="R48" s="222">
        <f t="shared" si="7"/>
        <v>0</v>
      </c>
      <c r="S48" s="251" t="e" cm="1">
        <f t="array" ref="S48">_xlfn.IFS(E48="Air",R48,E48="Sea",M48,E48="Air+Sea",M48+R48)</f>
        <v>#N/A</v>
      </c>
      <c r="T48" s="475"/>
    </row>
    <row r="49" spans="1:20" x14ac:dyDescent="0.25">
      <c r="A49" s="1088"/>
      <c r="B49" s="126" t="s">
        <v>134</v>
      </c>
      <c r="C49" s="159" t="s">
        <v>135</v>
      </c>
      <c r="D49" s="159" t="s">
        <v>98</v>
      </c>
      <c r="E49" s="159"/>
      <c r="F49" s="159"/>
      <c r="G49" s="479"/>
      <c r="H49" s="160"/>
      <c r="I49" s="126"/>
      <c r="J49" s="334"/>
      <c r="K49" s="351">
        <v>6.25</v>
      </c>
      <c r="L49" s="221">
        <f t="shared" si="4"/>
        <v>0</v>
      </c>
      <c r="M49" s="223">
        <f t="shared" si="5"/>
        <v>0</v>
      </c>
      <c r="N49" s="126"/>
      <c r="O49" s="357"/>
      <c r="P49" s="221">
        <v>0</v>
      </c>
      <c r="Q49" s="245">
        <f t="shared" si="6"/>
        <v>0</v>
      </c>
      <c r="R49" s="250">
        <f t="shared" si="7"/>
        <v>0</v>
      </c>
      <c r="S49" s="251" t="e" cm="1">
        <f t="array" ref="S49">_xlfn.IFS(E49="Air",R49,E49="Sea",M49,E49="Air+Sea",M49+R49)</f>
        <v>#N/A</v>
      </c>
      <c r="T49" s="475"/>
    </row>
    <row r="50" spans="1:20" x14ac:dyDescent="0.25">
      <c r="A50" s="1088"/>
      <c r="B50" s="126" t="s">
        <v>136</v>
      </c>
      <c r="C50" s="159" t="s">
        <v>103</v>
      </c>
      <c r="D50" s="159" t="s">
        <v>536</v>
      </c>
      <c r="E50" s="159"/>
      <c r="F50" s="159"/>
      <c r="G50" s="485">
        <v>55</v>
      </c>
      <c r="H50" s="160"/>
      <c r="I50" s="126"/>
      <c r="J50" s="334">
        <v>0</v>
      </c>
      <c r="K50" s="351">
        <v>6.25</v>
      </c>
      <c r="L50" s="221">
        <f t="shared" si="4"/>
        <v>0</v>
      </c>
      <c r="M50" s="223">
        <f t="shared" si="5"/>
        <v>0</v>
      </c>
      <c r="N50" s="126"/>
      <c r="O50" s="357"/>
      <c r="P50" s="221">
        <v>0</v>
      </c>
      <c r="Q50" s="245">
        <f t="shared" si="6"/>
        <v>0</v>
      </c>
      <c r="R50" s="250">
        <f t="shared" si="7"/>
        <v>0</v>
      </c>
      <c r="S50" s="251" t="e" cm="1">
        <f t="array" ref="S50">_xlfn.IFS(E50="Air",R50,E50="Sea",M50,E50="Air+Sea",M50+R50)</f>
        <v>#N/A</v>
      </c>
      <c r="T50" s="475"/>
    </row>
    <row r="51" spans="1:20" x14ac:dyDescent="0.25">
      <c r="A51" s="1088"/>
      <c r="B51" s="126" t="s">
        <v>137</v>
      </c>
      <c r="C51" s="159" t="s">
        <v>74</v>
      </c>
      <c r="D51" s="159" t="s">
        <v>98</v>
      </c>
      <c r="E51" s="159"/>
      <c r="F51" s="159"/>
      <c r="G51" s="479"/>
      <c r="H51" s="160"/>
      <c r="I51" s="126"/>
      <c r="J51" s="334"/>
      <c r="K51" s="351">
        <v>6.25</v>
      </c>
      <c r="L51" s="221">
        <f t="shared" si="4"/>
        <v>0</v>
      </c>
      <c r="M51" s="223">
        <f t="shared" si="5"/>
        <v>0</v>
      </c>
      <c r="N51" s="126"/>
      <c r="O51" s="357"/>
      <c r="P51" s="221">
        <v>0</v>
      </c>
      <c r="Q51" s="245">
        <f t="shared" si="6"/>
        <v>0</v>
      </c>
      <c r="R51" s="250">
        <f t="shared" si="7"/>
        <v>0</v>
      </c>
      <c r="S51" s="251" t="e" cm="1">
        <f t="array" ref="S51">_xlfn.IFS(E51="Air",R51,E51="Sea",M51,E51="Air+Sea",M51+R51)</f>
        <v>#N/A</v>
      </c>
      <c r="T51" s="475"/>
    </row>
    <row r="52" spans="1:20" x14ac:dyDescent="0.25">
      <c r="A52" s="1088"/>
      <c r="B52" s="189" t="s">
        <v>138</v>
      </c>
      <c r="C52" s="188" t="s">
        <v>139</v>
      </c>
      <c r="D52" s="188" t="s">
        <v>138</v>
      </c>
      <c r="E52" s="188"/>
      <c r="F52" s="188"/>
      <c r="G52" s="485">
        <v>60</v>
      </c>
      <c r="H52" s="160"/>
      <c r="I52" s="138"/>
      <c r="J52" s="334">
        <v>0</v>
      </c>
      <c r="K52" s="351">
        <v>6.25</v>
      </c>
      <c r="L52" s="221">
        <f t="shared" si="4"/>
        <v>0</v>
      </c>
      <c r="M52" s="222">
        <f t="shared" si="5"/>
        <v>0</v>
      </c>
      <c r="N52" s="138"/>
      <c r="O52" s="357"/>
      <c r="P52" s="221">
        <v>0</v>
      </c>
      <c r="Q52" s="245">
        <f t="shared" si="6"/>
        <v>0</v>
      </c>
      <c r="R52" s="222">
        <f t="shared" si="7"/>
        <v>0</v>
      </c>
      <c r="S52" s="251" t="e" cm="1">
        <f t="array" ref="S52">_xlfn.IFS(E52="Air",R52,E52="Sea",M52,E52="Air+Sea",M52+R52)</f>
        <v>#N/A</v>
      </c>
      <c r="T52" s="475"/>
    </row>
    <row r="53" spans="1:20" x14ac:dyDescent="0.25">
      <c r="A53" s="1088"/>
      <c r="B53" s="189" t="s">
        <v>141</v>
      </c>
      <c r="C53" s="188" t="s">
        <v>142</v>
      </c>
      <c r="D53" s="159" t="s">
        <v>141</v>
      </c>
      <c r="E53" s="159"/>
      <c r="F53" s="159"/>
      <c r="G53" s="479"/>
      <c r="H53" s="160"/>
      <c r="I53" s="144"/>
      <c r="J53" s="334"/>
      <c r="K53" s="351">
        <v>6.25</v>
      </c>
      <c r="L53" s="221">
        <f t="shared" si="4"/>
        <v>0</v>
      </c>
      <c r="M53" s="222">
        <f t="shared" si="5"/>
        <v>0</v>
      </c>
      <c r="N53" s="144"/>
      <c r="O53" s="357"/>
      <c r="P53" s="221">
        <v>0</v>
      </c>
      <c r="Q53" s="245">
        <f t="shared" si="6"/>
        <v>0</v>
      </c>
      <c r="R53" s="222">
        <f t="shared" si="7"/>
        <v>0</v>
      </c>
      <c r="S53" s="251" t="e" cm="1">
        <f t="array" ref="S53">_xlfn.IFS(E53="Air",R53,E53="Sea",M53,E53="Air+Sea",M53+R53)</f>
        <v>#N/A</v>
      </c>
      <c r="T53" s="475"/>
    </row>
    <row r="54" spans="1:20" x14ac:dyDescent="0.25">
      <c r="A54" s="1088"/>
      <c r="B54" s="126" t="s">
        <v>144</v>
      </c>
      <c r="C54" s="159" t="s">
        <v>145</v>
      </c>
      <c r="D54" s="159"/>
      <c r="E54" s="159"/>
      <c r="F54" s="159"/>
      <c r="G54" s="479"/>
      <c r="H54" s="160"/>
      <c r="I54" s="126"/>
      <c r="J54" s="334"/>
      <c r="K54" s="351">
        <v>6.25</v>
      </c>
      <c r="L54" s="221">
        <f t="shared" si="4"/>
        <v>0</v>
      </c>
      <c r="M54" s="223">
        <f t="shared" si="5"/>
        <v>0</v>
      </c>
      <c r="N54" s="126"/>
      <c r="O54" s="357"/>
      <c r="P54" s="221">
        <v>0</v>
      </c>
      <c r="Q54" s="245">
        <f t="shared" si="6"/>
        <v>0</v>
      </c>
      <c r="R54" s="250">
        <f t="shared" si="7"/>
        <v>0</v>
      </c>
      <c r="S54" s="251" t="e" cm="1">
        <f t="array" ref="S54">_xlfn.IFS(E54="Air",R54,E54="Sea",M54,E54="Air+Sea",M54+R54)</f>
        <v>#N/A</v>
      </c>
      <c r="T54" s="475"/>
    </row>
    <row r="55" spans="1:20" x14ac:dyDescent="0.25">
      <c r="A55" s="1088"/>
      <c r="B55" s="142" t="s">
        <v>146</v>
      </c>
      <c r="C55" s="113" t="s">
        <v>145</v>
      </c>
      <c r="D55" s="136" t="s">
        <v>146</v>
      </c>
      <c r="E55" s="113" t="s">
        <v>11</v>
      </c>
      <c r="F55" s="113"/>
      <c r="G55" s="483">
        <v>550</v>
      </c>
      <c r="H55" s="124"/>
      <c r="I55" s="125"/>
      <c r="J55" s="156">
        <v>3</v>
      </c>
      <c r="K55" s="352">
        <v>6.25</v>
      </c>
      <c r="L55" s="219">
        <f t="shared" si="4"/>
        <v>1650</v>
      </c>
      <c r="M55" s="220">
        <f t="shared" si="5"/>
        <v>264</v>
      </c>
      <c r="N55" s="126"/>
      <c r="O55" s="357"/>
      <c r="P55" s="221">
        <v>0</v>
      </c>
      <c r="Q55" s="245">
        <f t="shared" si="6"/>
        <v>0</v>
      </c>
      <c r="R55" s="222">
        <f t="shared" si="7"/>
        <v>0</v>
      </c>
      <c r="S55" s="246" cm="1">
        <f t="array" ref="S55">_xlfn.IFS(E55="Air",R55,E55="Sea",M55,E55="Air+Sea",M55+R55)</f>
        <v>264</v>
      </c>
      <c r="T55" s="475"/>
    </row>
    <row r="56" spans="1:20" x14ac:dyDescent="0.25">
      <c r="A56" s="1088"/>
      <c r="B56" s="126" t="s">
        <v>147</v>
      </c>
      <c r="C56" s="159" t="s">
        <v>74</v>
      </c>
      <c r="D56" s="159" t="s">
        <v>98</v>
      </c>
      <c r="E56" s="159"/>
      <c r="F56" s="159"/>
      <c r="G56" s="479"/>
      <c r="H56" s="160"/>
      <c r="I56" s="126"/>
      <c r="J56" s="334"/>
      <c r="K56" s="351">
        <v>6.25</v>
      </c>
      <c r="L56" s="221">
        <f t="shared" si="4"/>
        <v>0</v>
      </c>
      <c r="M56" s="223">
        <f t="shared" si="5"/>
        <v>0</v>
      </c>
      <c r="N56" s="126"/>
      <c r="O56" s="357"/>
      <c r="P56" s="221">
        <v>0</v>
      </c>
      <c r="Q56" s="245">
        <f t="shared" si="6"/>
        <v>0</v>
      </c>
      <c r="R56" s="250">
        <f t="shared" si="7"/>
        <v>0</v>
      </c>
      <c r="S56" s="251" t="e" cm="1">
        <f t="array" ref="S56">_xlfn.IFS(E56="Air",R56,E56="Sea",M56,E56="Air+Sea",M56+R56)</f>
        <v>#N/A</v>
      </c>
      <c r="T56" s="475"/>
    </row>
    <row r="57" spans="1:20" ht="15.75" thickBot="1" x14ac:dyDescent="0.3">
      <c r="A57" s="1089"/>
      <c r="B57" s="126" t="s">
        <v>90</v>
      </c>
      <c r="C57" s="159"/>
      <c r="D57" s="159" t="s">
        <v>98</v>
      </c>
      <c r="E57" s="159"/>
      <c r="F57" s="159"/>
      <c r="G57" s="479"/>
      <c r="H57" s="160"/>
      <c r="I57" s="126"/>
      <c r="J57" s="334"/>
      <c r="K57" s="351">
        <v>6.25</v>
      </c>
      <c r="L57" s="221">
        <f t="shared" si="4"/>
        <v>0</v>
      </c>
      <c r="M57" s="223">
        <f t="shared" si="5"/>
        <v>0</v>
      </c>
      <c r="N57" s="126"/>
      <c r="O57" s="357"/>
      <c r="P57" s="221">
        <v>0</v>
      </c>
      <c r="Q57" s="245">
        <f t="shared" si="6"/>
        <v>0</v>
      </c>
      <c r="R57" s="250">
        <f t="shared" si="7"/>
        <v>0</v>
      </c>
      <c r="S57" s="251" t="e" cm="1">
        <f t="array" ref="S57">_xlfn.IFS(E57="Air",R57,E57="Sea",M57,E57="Air+Sea",M57+R57)</f>
        <v>#N/A</v>
      </c>
      <c r="T57" s="475"/>
    </row>
    <row r="58" spans="1:20" ht="30" x14ac:dyDescent="0.25">
      <c r="A58" s="1087" t="s">
        <v>148</v>
      </c>
      <c r="B58" s="189" t="s">
        <v>149</v>
      </c>
      <c r="C58" s="188" t="s">
        <v>150</v>
      </c>
      <c r="D58" s="188" t="s">
        <v>151</v>
      </c>
      <c r="E58" s="188"/>
      <c r="F58" s="188"/>
      <c r="G58" s="485">
        <v>820</v>
      </c>
      <c r="H58" s="160"/>
      <c r="I58" s="126"/>
      <c r="J58" s="334"/>
      <c r="K58" s="351">
        <v>6.25</v>
      </c>
      <c r="L58" s="221">
        <f t="shared" si="4"/>
        <v>0</v>
      </c>
      <c r="M58" s="222">
        <f t="shared" si="5"/>
        <v>0</v>
      </c>
      <c r="N58" s="126"/>
      <c r="O58" s="357"/>
      <c r="P58" s="221">
        <v>0</v>
      </c>
      <c r="Q58" s="245">
        <f t="shared" si="6"/>
        <v>0</v>
      </c>
      <c r="R58" s="222">
        <f t="shared" si="7"/>
        <v>0</v>
      </c>
      <c r="S58" s="251" t="e" cm="1">
        <f t="array" ref="S58">_xlfn.IFS(E58="Air",R58,E58="Sea",M58,E58="Air+Sea",M58+R58)</f>
        <v>#N/A</v>
      </c>
      <c r="T58" s="475"/>
    </row>
    <row r="59" spans="1:20" x14ac:dyDescent="0.25">
      <c r="A59" s="1088"/>
      <c r="B59" s="189" t="s">
        <v>152</v>
      </c>
      <c r="C59" s="188" t="s">
        <v>103</v>
      </c>
      <c r="D59" s="188" t="s">
        <v>154</v>
      </c>
      <c r="E59" s="188"/>
      <c r="F59" s="188"/>
      <c r="G59" s="485"/>
      <c r="H59" s="160"/>
      <c r="I59" s="144"/>
      <c r="J59" s="334"/>
      <c r="K59" s="351">
        <v>6.25</v>
      </c>
      <c r="L59" s="221">
        <f t="shared" si="4"/>
        <v>0</v>
      </c>
      <c r="M59" s="222">
        <f t="shared" si="5"/>
        <v>0</v>
      </c>
      <c r="N59" s="144"/>
      <c r="O59" s="357"/>
      <c r="P59" s="221">
        <v>0</v>
      </c>
      <c r="Q59" s="245">
        <f t="shared" si="6"/>
        <v>0</v>
      </c>
      <c r="R59" s="222">
        <f t="shared" si="7"/>
        <v>0</v>
      </c>
      <c r="S59" s="251" t="e" cm="1">
        <f t="array" ref="S59">_xlfn.IFS(E59="Air",R59,E59="Sea",M59,E59="Air+Sea",M59+R59)</f>
        <v>#N/A</v>
      </c>
      <c r="T59" s="475"/>
    </row>
    <row r="60" spans="1:20" ht="15.75" thickBot="1" x14ac:dyDescent="0.3">
      <c r="A60" s="1089"/>
      <c r="B60" s="126" t="s">
        <v>90</v>
      </c>
      <c r="C60" s="159"/>
      <c r="D60" s="159"/>
      <c r="E60" s="159"/>
      <c r="F60" s="159"/>
      <c r="G60" s="479"/>
      <c r="H60" s="160"/>
      <c r="I60" s="126"/>
      <c r="J60" s="334"/>
      <c r="K60" s="351">
        <v>6.25</v>
      </c>
      <c r="L60" s="221">
        <f t="shared" si="4"/>
        <v>0</v>
      </c>
      <c r="M60" s="223">
        <f t="shared" si="5"/>
        <v>0</v>
      </c>
      <c r="N60" s="126"/>
      <c r="O60" s="357"/>
      <c r="P60" s="221">
        <v>0</v>
      </c>
      <c r="Q60" s="245">
        <f t="shared" si="6"/>
        <v>0</v>
      </c>
      <c r="R60" s="250">
        <f t="shared" si="7"/>
        <v>0</v>
      </c>
      <c r="S60" s="251" t="e" cm="1">
        <f t="array" ref="S60">_xlfn.IFS(E60="Air",R60,E60="Sea",M60,E60="Air+Sea",M60+R60)</f>
        <v>#N/A</v>
      </c>
      <c r="T60" s="475"/>
    </row>
    <row r="61" spans="1:20" x14ac:dyDescent="0.25">
      <c r="A61" s="1087" t="s">
        <v>155</v>
      </c>
      <c r="B61" s="135" t="s">
        <v>69</v>
      </c>
      <c r="C61" s="113" t="s">
        <v>69</v>
      </c>
      <c r="D61" s="136" t="s">
        <v>156</v>
      </c>
      <c r="E61" s="113" t="s">
        <v>11</v>
      </c>
      <c r="F61" s="113">
        <v>300</v>
      </c>
      <c r="G61" s="532">
        <f>12*60</f>
        <v>720</v>
      </c>
      <c r="H61" s="124"/>
      <c r="I61" s="135"/>
      <c r="J61" s="156">
        <v>2</v>
      </c>
      <c r="K61" s="352">
        <v>6.25</v>
      </c>
      <c r="L61" s="219">
        <f t="shared" si="4"/>
        <v>1440</v>
      </c>
      <c r="M61" s="220">
        <f t="shared" si="5"/>
        <v>230.4</v>
      </c>
      <c r="N61" s="138"/>
      <c r="O61" s="357"/>
      <c r="P61" s="221">
        <v>0</v>
      </c>
      <c r="Q61" s="245">
        <f t="shared" si="6"/>
        <v>0</v>
      </c>
      <c r="R61" s="222">
        <f t="shared" si="7"/>
        <v>0</v>
      </c>
      <c r="S61" s="246" cm="1">
        <f t="array" ref="S61">_xlfn.IFS(E61="Air",R61,E61="Sea",M61,E61="Air+Sea",M61+R61)</f>
        <v>230.4</v>
      </c>
      <c r="T61" s="475"/>
    </row>
    <row r="62" spans="1:20" x14ac:dyDescent="0.25">
      <c r="A62" s="1088"/>
      <c r="B62" s="146" t="s">
        <v>157</v>
      </c>
      <c r="C62" s="115" t="s">
        <v>158</v>
      </c>
      <c r="D62" s="136" t="s">
        <v>159</v>
      </c>
      <c r="E62" s="115" t="s">
        <v>11</v>
      </c>
      <c r="F62" s="115">
        <v>870</v>
      </c>
      <c r="G62" s="486">
        <v>870</v>
      </c>
      <c r="H62" s="145"/>
      <c r="I62" s="116"/>
      <c r="J62" s="336">
        <v>0</v>
      </c>
      <c r="K62" s="496">
        <v>6.25</v>
      </c>
      <c r="L62" s="224">
        <f t="shared" si="4"/>
        <v>0</v>
      </c>
      <c r="M62" s="389">
        <f t="shared" si="5"/>
        <v>0</v>
      </c>
      <c r="N62" s="138"/>
      <c r="O62" s="357"/>
      <c r="P62" s="221">
        <v>0</v>
      </c>
      <c r="Q62" s="245">
        <f t="shared" si="6"/>
        <v>0</v>
      </c>
      <c r="R62" s="222">
        <f t="shared" si="7"/>
        <v>0</v>
      </c>
      <c r="S62" s="390" cm="1">
        <f t="array" ref="S62">_xlfn.IFS(E62="Air",R62,E62="Sea",M62,E62="Air+Sea",M62+R62)</f>
        <v>0</v>
      </c>
      <c r="T62" s="475"/>
    </row>
    <row r="63" spans="1:20" x14ac:dyDescent="0.25">
      <c r="A63" s="1088"/>
      <c r="B63" s="146" t="s">
        <v>160</v>
      </c>
      <c r="C63" s="115" t="s">
        <v>142</v>
      </c>
      <c r="D63" s="136" t="s">
        <v>161</v>
      </c>
      <c r="E63" s="115" t="s">
        <v>11</v>
      </c>
      <c r="F63" s="115">
        <v>240</v>
      </c>
      <c r="G63" s="486">
        <v>240</v>
      </c>
      <c r="H63" s="145"/>
      <c r="I63" s="338"/>
      <c r="J63" s="336">
        <f>K63*2</f>
        <v>12.5</v>
      </c>
      <c r="K63" s="496">
        <v>6.25</v>
      </c>
      <c r="L63" s="224">
        <f t="shared" si="4"/>
        <v>3000</v>
      </c>
      <c r="M63" s="389">
        <f t="shared" si="5"/>
        <v>480</v>
      </c>
      <c r="N63" s="133"/>
      <c r="O63" s="357"/>
      <c r="P63" s="221">
        <v>0</v>
      </c>
      <c r="Q63" s="245">
        <f t="shared" si="6"/>
        <v>0</v>
      </c>
      <c r="R63" s="222">
        <f t="shared" si="7"/>
        <v>0</v>
      </c>
      <c r="S63" s="390" cm="1">
        <f t="array" ref="S63">_xlfn.IFS(E63="Air",R63,E63="Sea",M63,E63="Air+Sea",M63+R63)</f>
        <v>480</v>
      </c>
      <c r="T63" s="475"/>
    </row>
    <row r="64" spans="1:20" x14ac:dyDescent="0.25">
      <c r="A64" s="1088"/>
      <c r="B64" s="146" t="s">
        <v>162</v>
      </c>
      <c r="C64" s="115" t="s">
        <v>163</v>
      </c>
      <c r="D64" s="136" t="s">
        <v>164</v>
      </c>
      <c r="E64" s="115" t="s">
        <v>11</v>
      </c>
      <c r="F64" s="115">
        <v>240</v>
      </c>
      <c r="G64" s="486">
        <v>240</v>
      </c>
      <c r="H64" s="145"/>
      <c r="I64" s="146"/>
      <c r="J64" s="336">
        <f>K64</f>
        <v>6.25</v>
      </c>
      <c r="K64" s="496">
        <v>6.25</v>
      </c>
      <c r="L64" s="224">
        <f t="shared" si="4"/>
        <v>1500</v>
      </c>
      <c r="M64" s="389">
        <f t="shared" si="5"/>
        <v>240</v>
      </c>
      <c r="N64" s="189"/>
      <c r="O64" s="357"/>
      <c r="P64" s="221">
        <v>0</v>
      </c>
      <c r="Q64" s="245">
        <f t="shared" si="6"/>
        <v>0</v>
      </c>
      <c r="R64" s="222">
        <f t="shared" si="7"/>
        <v>0</v>
      </c>
      <c r="S64" s="390" cm="1">
        <f t="array" ref="S64">_xlfn.IFS(E64="Air",R64,E64="Sea",M64,E64="Air+Sea",M64+R64)</f>
        <v>240</v>
      </c>
      <c r="T64" s="475"/>
    </row>
    <row r="65" spans="1:20" x14ac:dyDescent="0.25">
      <c r="A65" s="1088"/>
      <c r="B65" s="126" t="s">
        <v>165</v>
      </c>
      <c r="C65" s="159" t="s">
        <v>142</v>
      </c>
      <c r="D65" s="159"/>
      <c r="E65" s="159"/>
      <c r="F65" s="159"/>
      <c r="G65" s="479"/>
      <c r="H65" s="160"/>
      <c r="I65" s="126"/>
      <c r="J65" s="334"/>
      <c r="K65" s="351">
        <v>6.25</v>
      </c>
      <c r="L65" s="221">
        <f t="shared" si="4"/>
        <v>0</v>
      </c>
      <c r="M65" s="223">
        <f t="shared" si="5"/>
        <v>0</v>
      </c>
      <c r="N65" s="126"/>
      <c r="O65" s="357"/>
      <c r="P65" s="221">
        <v>0</v>
      </c>
      <c r="Q65" s="245">
        <f t="shared" si="6"/>
        <v>0</v>
      </c>
      <c r="R65" s="250">
        <f t="shared" si="7"/>
        <v>0</v>
      </c>
      <c r="S65" s="251" t="e" cm="1">
        <f t="array" ref="S65">_xlfn.IFS(E65="Air",R65,E65="Sea",M65,E65="Air+Sea",M65+R65)</f>
        <v>#N/A</v>
      </c>
      <c r="T65" s="475"/>
    </row>
    <row r="66" spans="1:20" x14ac:dyDescent="0.25">
      <c r="A66" s="1088"/>
      <c r="B66" s="126" t="s">
        <v>166</v>
      </c>
      <c r="C66" s="159" t="s">
        <v>142</v>
      </c>
      <c r="D66" s="159"/>
      <c r="E66" s="159"/>
      <c r="F66" s="159"/>
      <c r="G66" s="479"/>
      <c r="H66" s="160"/>
      <c r="I66" s="126"/>
      <c r="J66" s="334"/>
      <c r="K66" s="351">
        <v>6.25</v>
      </c>
      <c r="L66" s="221">
        <f t="shared" si="4"/>
        <v>0</v>
      </c>
      <c r="M66" s="223">
        <f t="shared" si="5"/>
        <v>0</v>
      </c>
      <c r="N66" s="126"/>
      <c r="O66" s="357"/>
      <c r="P66" s="221">
        <v>0</v>
      </c>
      <c r="Q66" s="245">
        <f t="shared" si="6"/>
        <v>0</v>
      </c>
      <c r="R66" s="250">
        <f t="shared" si="7"/>
        <v>0</v>
      </c>
      <c r="S66" s="251" t="e" cm="1">
        <f t="array" ref="S66">_xlfn.IFS(E66="Air",R66,E66="Sea",M66,E66="Air+Sea",M66+R66)</f>
        <v>#N/A</v>
      </c>
      <c r="T66" s="475"/>
    </row>
    <row r="67" spans="1:20" x14ac:dyDescent="0.25">
      <c r="A67" s="1088"/>
      <c r="B67" s="126" t="s">
        <v>167</v>
      </c>
      <c r="C67" s="159" t="s">
        <v>142</v>
      </c>
      <c r="D67" s="159"/>
      <c r="E67" s="159"/>
      <c r="F67" s="159"/>
      <c r="G67" s="479"/>
      <c r="H67" s="160"/>
      <c r="I67" s="126"/>
      <c r="J67" s="334"/>
      <c r="K67" s="351">
        <v>6.25</v>
      </c>
      <c r="L67" s="221">
        <f t="shared" si="4"/>
        <v>0</v>
      </c>
      <c r="M67" s="223">
        <f t="shared" si="5"/>
        <v>0</v>
      </c>
      <c r="N67" s="126"/>
      <c r="O67" s="357"/>
      <c r="P67" s="221">
        <v>0</v>
      </c>
      <c r="Q67" s="245">
        <f t="shared" si="6"/>
        <v>0</v>
      </c>
      <c r="R67" s="250">
        <f t="shared" si="7"/>
        <v>0</v>
      </c>
      <c r="S67" s="251" t="e" cm="1">
        <f t="array" ref="S67">_xlfn.IFS(E67="Air",R67,E67="Sea",M67,E67="Air+Sea",M67+R67)</f>
        <v>#N/A</v>
      </c>
      <c r="T67" s="475"/>
    </row>
    <row r="68" spans="1:20" x14ac:dyDescent="0.25">
      <c r="A68" s="1088"/>
      <c r="B68" s="142" t="s">
        <v>168</v>
      </c>
      <c r="C68" s="113" t="s">
        <v>103</v>
      </c>
      <c r="D68" s="136" t="s">
        <v>169</v>
      </c>
      <c r="E68" s="113" t="s">
        <v>11</v>
      </c>
      <c r="F68" s="113"/>
      <c r="G68" s="483">
        <v>205</v>
      </c>
      <c r="H68" s="124"/>
      <c r="I68" s="135"/>
      <c r="J68" s="156">
        <v>3.5</v>
      </c>
      <c r="K68" s="352">
        <v>6.25</v>
      </c>
      <c r="L68" s="219">
        <f t="shared" si="4"/>
        <v>717.5</v>
      </c>
      <c r="M68" s="220">
        <f t="shared" si="5"/>
        <v>114.8</v>
      </c>
      <c r="N68" s="138"/>
      <c r="O68" s="357"/>
      <c r="P68" s="221">
        <v>0</v>
      </c>
      <c r="Q68" s="245">
        <f t="shared" si="6"/>
        <v>0</v>
      </c>
      <c r="R68" s="222">
        <f t="shared" si="7"/>
        <v>0</v>
      </c>
      <c r="S68" s="246" cm="1">
        <f t="array" ref="S68">_xlfn.IFS(E68="Air",R68,E68="Sea",M68,E68="Air+Sea",M68+R68)</f>
        <v>114.8</v>
      </c>
      <c r="T68" s="475"/>
    </row>
    <row r="69" spans="1:20" x14ac:dyDescent="0.25">
      <c r="A69" s="1088"/>
      <c r="B69" s="126" t="s">
        <v>170</v>
      </c>
      <c r="C69" s="159" t="s">
        <v>171</v>
      </c>
      <c r="D69" s="159"/>
      <c r="E69" s="159"/>
      <c r="F69" s="159"/>
      <c r="G69" s="479"/>
      <c r="H69" s="160"/>
      <c r="I69" s="126"/>
      <c r="J69" s="339"/>
      <c r="K69" s="351">
        <v>6.25</v>
      </c>
      <c r="L69" s="221">
        <f t="shared" si="4"/>
        <v>0</v>
      </c>
      <c r="M69" s="223">
        <f t="shared" si="5"/>
        <v>0</v>
      </c>
      <c r="N69" s="126"/>
      <c r="O69" s="357"/>
      <c r="P69" s="221">
        <v>0</v>
      </c>
      <c r="Q69" s="245">
        <f t="shared" si="6"/>
        <v>0</v>
      </c>
      <c r="R69" s="250">
        <f t="shared" si="7"/>
        <v>0</v>
      </c>
      <c r="S69" s="251" t="e" cm="1">
        <f t="array" ref="S69">_xlfn.IFS(E69="Air",R69,E69="Sea",M69,E69="Air+Sea",M69+R69)</f>
        <v>#N/A</v>
      </c>
      <c r="T69" s="475"/>
    </row>
    <row r="70" spans="1:20" x14ac:dyDescent="0.25">
      <c r="A70" s="1088"/>
      <c r="B70" s="126" t="s">
        <v>172</v>
      </c>
      <c r="C70" s="159" t="s">
        <v>69</v>
      </c>
      <c r="D70" s="159"/>
      <c r="E70" s="159"/>
      <c r="F70" s="159"/>
      <c r="G70" s="479"/>
      <c r="H70" s="160"/>
      <c r="I70" s="126"/>
      <c r="J70" s="339"/>
      <c r="K70" s="351">
        <v>6.25</v>
      </c>
      <c r="L70" s="221">
        <f t="shared" si="4"/>
        <v>0</v>
      </c>
      <c r="M70" s="223">
        <f t="shared" si="5"/>
        <v>0</v>
      </c>
      <c r="N70" s="126"/>
      <c r="O70" s="357"/>
      <c r="P70" s="221">
        <v>0</v>
      </c>
      <c r="Q70" s="245">
        <f t="shared" si="6"/>
        <v>0</v>
      </c>
      <c r="R70" s="250">
        <f t="shared" si="7"/>
        <v>0</v>
      </c>
      <c r="S70" s="251" t="e" cm="1">
        <f t="array" ref="S70">_xlfn.IFS(E70="Air",R70,E70="Sea",M70,E70="Air+Sea",M70+R70)</f>
        <v>#N/A</v>
      </c>
      <c r="T70" s="475"/>
    </row>
    <row r="71" spans="1:20" x14ac:dyDescent="0.25">
      <c r="A71" s="1088"/>
      <c r="B71" s="126" t="s">
        <v>173</v>
      </c>
      <c r="C71" s="159" t="s">
        <v>145</v>
      </c>
      <c r="D71" s="159"/>
      <c r="E71" s="159"/>
      <c r="F71" s="159"/>
      <c r="G71" s="479"/>
      <c r="H71" s="160"/>
      <c r="I71" s="126"/>
      <c r="J71" s="339"/>
      <c r="K71" s="351">
        <v>6.25</v>
      </c>
      <c r="L71" s="221">
        <f t="shared" si="4"/>
        <v>0</v>
      </c>
      <c r="M71" s="223">
        <f t="shared" si="5"/>
        <v>0</v>
      </c>
      <c r="N71" s="126"/>
      <c r="O71" s="357"/>
      <c r="P71" s="221">
        <v>0</v>
      </c>
      <c r="Q71" s="245">
        <f t="shared" si="6"/>
        <v>0</v>
      </c>
      <c r="R71" s="250">
        <f t="shared" si="7"/>
        <v>0</v>
      </c>
      <c r="S71" s="251" t="e" cm="1">
        <f t="array" ref="S71">_xlfn.IFS(E71="Air",R71,E71="Sea",M71,E71="Air+Sea",M71+R71)</f>
        <v>#N/A</v>
      </c>
      <c r="T71" s="475"/>
    </row>
    <row r="72" spans="1:20" x14ac:dyDescent="0.25">
      <c r="A72" s="1088"/>
      <c r="B72" s="126" t="s">
        <v>174</v>
      </c>
      <c r="C72" s="159" t="s">
        <v>175</v>
      </c>
      <c r="D72" s="159"/>
      <c r="E72" s="159"/>
      <c r="F72" s="159"/>
      <c r="G72" s="479"/>
      <c r="H72" s="160"/>
      <c r="I72" s="126"/>
      <c r="J72" s="339"/>
      <c r="K72" s="351">
        <v>6.25</v>
      </c>
      <c r="L72" s="221">
        <f t="shared" si="4"/>
        <v>0</v>
      </c>
      <c r="M72" s="223">
        <f t="shared" si="5"/>
        <v>0</v>
      </c>
      <c r="N72" s="126"/>
      <c r="O72" s="357"/>
      <c r="P72" s="221">
        <v>0</v>
      </c>
      <c r="Q72" s="245">
        <f t="shared" si="6"/>
        <v>0</v>
      </c>
      <c r="R72" s="250">
        <f t="shared" si="7"/>
        <v>0</v>
      </c>
      <c r="S72" s="251" t="e" cm="1">
        <f t="array" ref="S72">_xlfn.IFS(E72="Air",R72,E72="Sea",M72,E72="Air+Sea",M72+R72)</f>
        <v>#N/A</v>
      </c>
      <c r="T72" s="475"/>
    </row>
    <row r="73" spans="1:20" x14ac:dyDescent="0.25">
      <c r="A73" s="1088"/>
      <c r="B73" s="126" t="s">
        <v>176</v>
      </c>
      <c r="C73" s="159" t="s">
        <v>145</v>
      </c>
      <c r="D73" s="159"/>
      <c r="E73" s="159"/>
      <c r="F73" s="159"/>
      <c r="G73" s="479"/>
      <c r="H73" s="160"/>
      <c r="I73" s="126"/>
      <c r="J73" s="339"/>
      <c r="K73" s="351">
        <v>6.25</v>
      </c>
      <c r="L73" s="221">
        <f t="shared" si="4"/>
        <v>0</v>
      </c>
      <c r="M73" s="223">
        <f t="shared" si="5"/>
        <v>0</v>
      </c>
      <c r="N73" s="126"/>
      <c r="O73" s="357"/>
      <c r="P73" s="221">
        <v>0</v>
      </c>
      <c r="Q73" s="245">
        <f t="shared" si="6"/>
        <v>0</v>
      </c>
      <c r="R73" s="250">
        <f t="shared" si="7"/>
        <v>0</v>
      </c>
      <c r="S73" s="251" t="e" cm="1">
        <f t="array" ref="S73">_xlfn.IFS(E73="Air",R73,E73="Sea",M73,E73="Air+Sea",M73+R73)</f>
        <v>#N/A</v>
      </c>
      <c r="T73" s="475"/>
    </row>
    <row r="74" spans="1:20" x14ac:dyDescent="0.25">
      <c r="A74" s="1088"/>
      <c r="B74" s="116" t="s">
        <v>177</v>
      </c>
      <c r="C74" s="115" t="s">
        <v>178</v>
      </c>
      <c r="D74" s="115"/>
      <c r="E74" s="115" t="s">
        <v>11</v>
      </c>
      <c r="F74" s="117"/>
      <c r="G74" s="486">
        <v>3600</v>
      </c>
      <c r="H74" s="147"/>
      <c r="I74" s="161"/>
      <c r="J74" s="341">
        <v>0</v>
      </c>
      <c r="K74" s="496">
        <v>6.25</v>
      </c>
      <c r="L74" s="224">
        <f t="shared" si="4"/>
        <v>0</v>
      </c>
      <c r="M74" s="389">
        <f t="shared" si="5"/>
        <v>0</v>
      </c>
      <c r="N74" s="162"/>
      <c r="O74" s="357"/>
      <c r="P74" s="221">
        <v>0</v>
      </c>
      <c r="Q74" s="245">
        <f t="shared" si="6"/>
        <v>0</v>
      </c>
      <c r="R74" s="222">
        <f t="shared" si="7"/>
        <v>0</v>
      </c>
      <c r="S74" s="390" cm="1">
        <f t="array" ref="S74">_xlfn.IFS(E74="Air",R74,E74="Sea",M74,E74="Air+Sea",M74+R74)</f>
        <v>0</v>
      </c>
      <c r="T74" s="475"/>
    </row>
    <row r="75" spans="1:20" ht="15.75" thickBot="1" x14ac:dyDescent="0.3">
      <c r="A75" s="1089"/>
      <c r="B75" s="163" t="s">
        <v>179</v>
      </c>
      <c r="C75" s="164" t="s">
        <v>180</v>
      </c>
      <c r="D75" s="164"/>
      <c r="E75" s="164"/>
      <c r="F75" s="164"/>
      <c r="G75" s="487"/>
      <c r="H75" s="165"/>
      <c r="I75" s="166"/>
      <c r="J75" s="343"/>
      <c r="K75" s="351">
        <v>6.25</v>
      </c>
      <c r="L75" s="225">
        <f t="shared" si="4"/>
        <v>0</v>
      </c>
      <c r="M75" s="226">
        <f t="shared" si="5"/>
        <v>0</v>
      </c>
      <c r="N75" s="166"/>
      <c r="O75" s="360"/>
      <c r="P75" s="225">
        <v>0</v>
      </c>
      <c r="Q75" s="253">
        <f t="shared" si="6"/>
        <v>0</v>
      </c>
      <c r="R75" s="254">
        <f t="shared" si="7"/>
        <v>0</v>
      </c>
      <c r="S75" s="255" t="e" cm="1">
        <f t="array" ref="S75">_xlfn.IFS(E75="Air",R75,E75="Sea",M75,E75="Air+Sea",M75+R75)</f>
        <v>#N/A</v>
      </c>
      <c r="T75" s="475"/>
    </row>
    <row r="76" spans="1:20" ht="15.75" thickBot="1" x14ac:dyDescent="0.3">
      <c r="A76" s="167"/>
      <c r="G76" s="100"/>
      <c r="I76" s="412"/>
      <c r="J76" s="198"/>
      <c r="K76" s="227"/>
      <c r="L76" s="227"/>
      <c r="M76" s="228"/>
      <c r="N76" s="412"/>
      <c r="O76" s="198"/>
      <c r="P76" s="227"/>
      <c r="Q76" s="227"/>
      <c r="R76" s="227"/>
      <c r="S76" s="256"/>
    </row>
    <row r="77" spans="1:20" ht="45" x14ac:dyDescent="0.25">
      <c r="A77" s="167"/>
      <c r="G77" s="100"/>
      <c r="I77" s="413"/>
      <c r="J77" s="71" t="s">
        <v>181</v>
      </c>
      <c r="K77" s="229">
        <f>IF([2]Booking_SGN!$B$2="SGN",INDEX([2]!volume,MATCH($I$11,[2]!customer,0),MATCH([2]Booking_SGN!$C$3,[2]!week,0)),0)</f>
        <v>0</v>
      </c>
      <c r="L77" s="229">
        <f>SUM(L13:L75)</f>
        <v>19289.75</v>
      </c>
      <c r="M77" s="230">
        <f>SUM(M13:M75)</f>
        <v>3220.4</v>
      </c>
      <c r="N77" s="413"/>
      <c r="O77" s="71" t="s">
        <v>181</v>
      </c>
      <c r="P77" s="229">
        <f>IF([2]Booking_SGN!$B$2="SGN",INDEX([2]!volume,MATCH($N$11,[2]!customer,0),MATCH([2]Booking_SGN!$C$3,[2]!week,0)),0)</f>
        <v>0</v>
      </c>
      <c r="Q77" s="229">
        <f>SUM(Q13:Q76)</f>
        <v>241</v>
      </c>
      <c r="R77" s="230">
        <f>SUM(R13:R75)</f>
        <v>0</v>
      </c>
      <c r="S77" s="376">
        <f>R77+M77</f>
        <v>3220.4</v>
      </c>
      <c r="T77" s="171"/>
    </row>
    <row r="78" spans="1:20" ht="15.75" thickBot="1" x14ac:dyDescent="0.3">
      <c r="A78" s="167"/>
      <c r="G78" s="100"/>
      <c r="I78" s="413"/>
      <c r="J78" s="72" t="s">
        <v>182</v>
      </c>
      <c r="K78" s="73"/>
      <c r="L78" s="73"/>
      <c r="M78" s="231">
        <f>M77*K77/40/3600</f>
        <v>0</v>
      </c>
      <c r="N78" s="413"/>
      <c r="O78" s="72" t="s">
        <v>182</v>
      </c>
      <c r="P78" s="73"/>
      <c r="Q78" s="73"/>
      <c r="R78" s="231">
        <f>R77*P77/40/3600</f>
        <v>0</v>
      </c>
      <c r="S78" s="377">
        <f>R78+M78</f>
        <v>0</v>
      </c>
    </row>
    <row r="79" spans="1:20" ht="15.75" thickBot="1" x14ac:dyDescent="0.3">
      <c r="G79" s="100"/>
      <c r="I79" s="413"/>
      <c r="J79" s="109"/>
      <c r="K79" s="95"/>
      <c r="M79" s="270"/>
      <c r="N79" s="413"/>
      <c r="S79" s="574"/>
    </row>
    <row r="80" spans="1:20" ht="15" customHeight="1" x14ac:dyDescent="0.25">
      <c r="A80" s="1098" t="s">
        <v>183</v>
      </c>
      <c r="B80" s="148" t="s">
        <v>504</v>
      </c>
      <c r="C80" s="118" t="s">
        <v>69</v>
      </c>
      <c r="D80" s="118" t="s">
        <v>505</v>
      </c>
      <c r="E80" s="118" t="s">
        <v>11</v>
      </c>
      <c r="F80" s="175"/>
      <c r="G80" s="578">
        <v>90</v>
      </c>
      <c r="H80" s="588"/>
      <c r="I80" s="598"/>
      <c r="J80" s="174">
        <v>0.25</v>
      </c>
      <c r="K80" s="587">
        <v>6.25</v>
      </c>
      <c r="L80" s="448">
        <f t="shared" ref="L80" si="8">IF(C80="APLL BK",G80,G80*J80)</f>
        <v>22.5</v>
      </c>
      <c r="M80" s="599">
        <f t="shared" ref="M80" si="9">IFERROR(IF(OR(E80="Sea",E80="Air+Sea"),IF(C80="APLL BK",G80*IF(I80="",1,I80),L80/K80*IF(I80="",1,I80)),0),0)</f>
        <v>3.6</v>
      </c>
      <c r="N80" s="579"/>
      <c r="O80" s="362"/>
      <c r="P80" s="259">
        <v>0</v>
      </c>
      <c r="Q80" s="260">
        <f t="shared" ref="Q80" si="10">IF(C80="APLL BK",G80,G80*O80)</f>
        <v>0</v>
      </c>
      <c r="R80" s="261">
        <f t="shared" ref="R80" si="11">IFERROR(IF(OR(E80="Air",E80="Air+Sea"),IF(C80="APLL BK",G80*IF(N80="",1,N80),Q80/P80*IF(N80="",1,N80)),0),0)</f>
        <v>0</v>
      </c>
      <c r="S80" s="244" cm="1">
        <f t="array" ref="S80">_xlfn.IFS(E80="Air",R80,E80="Sea",M80,E80="Air+Sea",M80+R80)</f>
        <v>3.6</v>
      </c>
      <c r="T80" s="155"/>
    </row>
    <row r="81" spans="1:21" x14ac:dyDescent="0.25">
      <c r="A81" s="1099"/>
      <c r="B81" s="135" t="s">
        <v>506</v>
      </c>
      <c r="C81" s="113" t="s">
        <v>69</v>
      </c>
      <c r="D81" s="113" t="s">
        <v>507</v>
      </c>
      <c r="E81" s="113" t="s">
        <v>11</v>
      </c>
      <c r="F81" s="156"/>
      <c r="G81" s="483">
        <v>90</v>
      </c>
      <c r="H81" s="589"/>
      <c r="I81" s="181"/>
      <c r="J81" s="177">
        <v>0.25</v>
      </c>
      <c r="K81" s="582">
        <v>6.25</v>
      </c>
      <c r="L81" s="219">
        <f t="shared" ref="L81:L138" si="12">IF(C81="APLL BK",G81,G81*J81)</f>
        <v>22.5</v>
      </c>
      <c r="M81" s="387">
        <f t="shared" ref="M81:M138" si="13">IFERROR(IF(OR(E81="Sea",E81="Air+Sea"),IF(C81="APLL BK",G81*IF(I81="",1,I81),L81/K81*IF(I81="",1,I81)),0),0)</f>
        <v>3.6</v>
      </c>
      <c r="N81" s="319"/>
      <c r="O81" s="443"/>
      <c r="P81" s="221">
        <v>0</v>
      </c>
      <c r="Q81" s="444">
        <f t="shared" ref="Q81:Q138" si="14">IF(C81="APLL BK",G81,G81*O81)</f>
        <v>0</v>
      </c>
      <c r="R81" s="250">
        <f t="shared" ref="R81:R138" si="15">IFERROR(IF(OR(E81="Air",E81="Air+Sea"),IF(C81="APLL BK",G81*IF(N81="",1,N81),Q81/P81*IF(N81="",1,N81)),0),0)</f>
        <v>0</v>
      </c>
      <c r="S81" s="246" cm="1">
        <f t="array" ref="S81">_xlfn.IFS(E81="Air",R81,E81="Sea",M81,E81="Air+Sea",M81+R81)</f>
        <v>3.6</v>
      </c>
      <c r="T81" s="155"/>
    </row>
    <row r="82" spans="1:21" x14ac:dyDescent="0.25">
      <c r="A82" s="1099"/>
      <c r="B82" s="135" t="s">
        <v>129</v>
      </c>
      <c r="C82" s="113" t="s">
        <v>103</v>
      </c>
      <c r="D82" s="136" t="s">
        <v>129</v>
      </c>
      <c r="E82" s="113" t="s">
        <v>11</v>
      </c>
      <c r="F82" s="113"/>
      <c r="G82" s="483">
        <v>55</v>
      </c>
      <c r="H82" s="590"/>
      <c r="I82" s="135"/>
      <c r="J82" s="156">
        <v>0</v>
      </c>
      <c r="K82" s="353">
        <v>6.25</v>
      </c>
      <c r="L82" s="219">
        <f t="shared" si="12"/>
        <v>0</v>
      </c>
      <c r="M82" s="387">
        <f t="shared" si="13"/>
        <v>0</v>
      </c>
      <c r="N82" s="138"/>
      <c r="O82" s="443"/>
      <c r="P82" s="221">
        <v>0</v>
      </c>
      <c r="Q82" s="444">
        <f t="shared" si="14"/>
        <v>0</v>
      </c>
      <c r="R82" s="250">
        <f t="shared" si="15"/>
        <v>0</v>
      </c>
      <c r="S82" s="246" cm="1">
        <f t="array" ref="S82">_xlfn.IFS(E82="Air",R82,E82="Sea",M82,E82="Air+Sea",M82+R82)</f>
        <v>0</v>
      </c>
      <c r="T82" s="475"/>
    </row>
    <row r="83" spans="1:21" x14ac:dyDescent="0.25">
      <c r="A83" s="1099"/>
      <c r="B83" s="138" t="s">
        <v>130</v>
      </c>
      <c r="C83" s="188" t="s">
        <v>103</v>
      </c>
      <c r="D83" s="188" t="s">
        <v>130</v>
      </c>
      <c r="E83" s="188"/>
      <c r="F83" s="188"/>
      <c r="G83" s="485"/>
      <c r="H83" s="591"/>
      <c r="I83" s="144"/>
      <c r="J83" s="334"/>
      <c r="K83" s="190">
        <v>6.25</v>
      </c>
      <c r="L83" s="221">
        <f t="shared" si="12"/>
        <v>0</v>
      </c>
      <c r="M83" s="250">
        <f t="shared" si="13"/>
        <v>0</v>
      </c>
      <c r="N83" s="144"/>
      <c r="O83" s="443"/>
      <c r="P83" s="221">
        <v>0</v>
      </c>
      <c r="Q83" s="444">
        <f t="shared" si="14"/>
        <v>0</v>
      </c>
      <c r="R83" s="250">
        <f t="shared" si="15"/>
        <v>0</v>
      </c>
      <c r="S83" s="251" t="e" cm="1">
        <f t="array" ref="S83">_xlfn.IFS(E83="Air",R83,E83="Sea",M83,E83="Air+Sea",M83+R83)</f>
        <v>#N/A</v>
      </c>
      <c r="T83" s="475"/>
    </row>
    <row r="84" spans="1:21" ht="30" x14ac:dyDescent="0.25">
      <c r="A84" s="1099"/>
      <c r="B84" s="135" t="s">
        <v>508</v>
      </c>
      <c r="C84" s="113" t="s">
        <v>103</v>
      </c>
      <c r="D84" s="136" t="s">
        <v>509</v>
      </c>
      <c r="E84" s="113" t="s">
        <v>11</v>
      </c>
      <c r="F84" s="113"/>
      <c r="G84" s="483">
        <v>115</v>
      </c>
      <c r="H84" s="590"/>
      <c r="I84" s="135"/>
      <c r="J84" s="156">
        <v>0</v>
      </c>
      <c r="K84" s="353">
        <v>6.25</v>
      </c>
      <c r="L84" s="219">
        <f t="shared" si="12"/>
        <v>0</v>
      </c>
      <c r="M84" s="387">
        <f t="shared" si="13"/>
        <v>0</v>
      </c>
      <c r="N84" s="138"/>
      <c r="O84" s="443"/>
      <c r="P84" s="221">
        <v>0</v>
      </c>
      <c r="Q84" s="444">
        <f t="shared" si="14"/>
        <v>0</v>
      </c>
      <c r="R84" s="250">
        <f t="shared" si="15"/>
        <v>0</v>
      </c>
      <c r="S84" s="246" cm="1">
        <f t="array" ref="S84">_xlfn.IFS(E84="Air",R84,E84="Sea",M84,E84="Air+Sea",M84+R84)</f>
        <v>0</v>
      </c>
      <c r="T84" s="475"/>
    </row>
    <row r="85" spans="1:21" x14ac:dyDescent="0.25">
      <c r="A85" s="1099"/>
      <c r="B85" s="126" t="s">
        <v>134</v>
      </c>
      <c r="C85" s="159" t="s">
        <v>135</v>
      </c>
      <c r="D85" s="159" t="s">
        <v>98</v>
      </c>
      <c r="E85" s="159"/>
      <c r="F85" s="159"/>
      <c r="G85" s="479"/>
      <c r="H85" s="591"/>
      <c r="I85" s="126"/>
      <c r="J85" s="334"/>
      <c r="K85" s="190">
        <v>6.25</v>
      </c>
      <c r="L85" s="221">
        <f t="shared" si="12"/>
        <v>0</v>
      </c>
      <c r="M85" s="600">
        <f t="shared" si="13"/>
        <v>0</v>
      </c>
      <c r="N85" s="126"/>
      <c r="O85" s="443"/>
      <c r="P85" s="221">
        <v>0</v>
      </c>
      <c r="Q85" s="444">
        <f t="shared" si="14"/>
        <v>0</v>
      </c>
      <c r="R85" s="250">
        <f t="shared" si="15"/>
        <v>0</v>
      </c>
      <c r="S85" s="251" t="e" cm="1">
        <f t="array" ref="S85">_xlfn.IFS(E85="Air",R85,E85="Sea",M85,E85="Air+Sea",M85+R85)</f>
        <v>#N/A</v>
      </c>
      <c r="T85" s="475"/>
    </row>
    <row r="86" spans="1:21" x14ac:dyDescent="0.25">
      <c r="A86" s="1099"/>
      <c r="B86" s="125" t="s">
        <v>136</v>
      </c>
      <c r="C86" s="111" t="s">
        <v>103</v>
      </c>
      <c r="D86" s="111" t="s">
        <v>537</v>
      </c>
      <c r="E86" s="111" t="s">
        <v>11</v>
      </c>
      <c r="F86" s="111"/>
      <c r="G86" s="483">
        <v>55</v>
      </c>
      <c r="H86" s="590"/>
      <c r="I86" s="125"/>
      <c r="J86" s="156">
        <v>0</v>
      </c>
      <c r="K86" s="353">
        <v>6.25</v>
      </c>
      <c r="L86" s="219">
        <f t="shared" si="12"/>
        <v>0</v>
      </c>
      <c r="M86" s="387">
        <f t="shared" si="13"/>
        <v>0</v>
      </c>
      <c r="N86" s="126"/>
      <c r="O86" s="443"/>
      <c r="P86" s="221">
        <v>0</v>
      </c>
      <c r="Q86" s="444">
        <f t="shared" si="14"/>
        <v>0</v>
      </c>
      <c r="R86" s="250">
        <f t="shared" si="15"/>
        <v>0</v>
      </c>
      <c r="S86" s="246" cm="1">
        <f t="array" ref="S86">_xlfn.IFS(E86="Air",R86,E86="Sea",M86,E86="Air+Sea",M86+R86)</f>
        <v>0</v>
      </c>
      <c r="T86" s="475"/>
    </row>
    <row r="87" spans="1:21" x14ac:dyDescent="0.25">
      <c r="A87" s="1099"/>
      <c r="B87" s="126" t="s">
        <v>137</v>
      </c>
      <c r="C87" s="159" t="s">
        <v>74</v>
      </c>
      <c r="D87" s="159" t="s">
        <v>98</v>
      </c>
      <c r="E87" s="159"/>
      <c r="F87" s="159"/>
      <c r="G87" s="479"/>
      <c r="H87" s="591"/>
      <c r="I87" s="126"/>
      <c r="J87" s="334"/>
      <c r="K87" s="190">
        <v>6.25</v>
      </c>
      <c r="L87" s="221">
        <f t="shared" si="12"/>
        <v>0</v>
      </c>
      <c r="M87" s="600">
        <f t="shared" si="13"/>
        <v>0</v>
      </c>
      <c r="N87" s="126"/>
      <c r="O87" s="443"/>
      <c r="P87" s="221">
        <v>0</v>
      </c>
      <c r="Q87" s="444">
        <f t="shared" si="14"/>
        <v>0</v>
      </c>
      <c r="R87" s="250">
        <f t="shared" si="15"/>
        <v>0</v>
      </c>
      <c r="S87" s="251" t="e" cm="1">
        <f t="array" ref="S87">_xlfn.IFS(E87="Air",R87,E87="Sea",M87,E87="Air+Sea",M87+R87)</f>
        <v>#N/A</v>
      </c>
      <c r="T87" s="475"/>
    </row>
    <row r="88" spans="1:21" x14ac:dyDescent="0.25">
      <c r="A88" s="1099"/>
      <c r="B88" s="135" t="s">
        <v>138</v>
      </c>
      <c r="C88" s="113" t="s">
        <v>139</v>
      </c>
      <c r="D88" s="136" t="s">
        <v>138</v>
      </c>
      <c r="E88" s="113" t="s">
        <v>11</v>
      </c>
      <c r="F88" s="113"/>
      <c r="G88" s="483">
        <v>60</v>
      </c>
      <c r="H88" s="590"/>
      <c r="I88" s="135"/>
      <c r="J88" s="156">
        <v>0</v>
      </c>
      <c r="K88" s="353">
        <v>6.25</v>
      </c>
      <c r="L88" s="219">
        <f t="shared" si="12"/>
        <v>0</v>
      </c>
      <c r="M88" s="387">
        <f t="shared" si="13"/>
        <v>0</v>
      </c>
      <c r="N88" s="138"/>
      <c r="O88" s="443"/>
      <c r="P88" s="221">
        <v>0</v>
      </c>
      <c r="Q88" s="444">
        <f t="shared" si="14"/>
        <v>0</v>
      </c>
      <c r="R88" s="250">
        <f t="shared" si="15"/>
        <v>0</v>
      </c>
      <c r="S88" s="246" cm="1">
        <f t="array" ref="S88">_xlfn.IFS(E88="Air",R88,E88="Sea",M88,E88="Air+Sea",M88+R88)</f>
        <v>0</v>
      </c>
      <c r="T88" s="475"/>
    </row>
    <row r="89" spans="1:21" x14ac:dyDescent="0.25">
      <c r="A89" s="1099"/>
      <c r="B89" s="138" t="s">
        <v>141</v>
      </c>
      <c r="C89" s="188" t="s">
        <v>142</v>
      </c>
      <c r="D89" s="159" t="s">
        <v>141</v>
      </c>
      <c r="E89" s="159"/>
      <c r="F89" s="159"/>
      <c r="G89" s="479"/>
      <c r="H89" s="591"/>
      <c r="I89" s="144"/>
      <c r="J89" s="334"/>
      <c r="K89" s="190">
        <v>6.25</v>
      </c>
      <c r="L89" s="221">
        <f t="shared" si="12"/>
        <v>0</v>
      </c>
      <c r="M89" s="250">
        <f t="shared" si="13"/>
        <v>0</v>
      </c>
      <c r="N89" s="144"/>
      <c r="O89" s="443"/>
      <c r="P89" s="221">
        <v>0</v>
      </c>
      <c r="Q89" s="444">
        <f t="shared" si="14"/>
        <v>0</v>
      </c>
      <c r="R89" s="250">
        <f t="shared" si="15"/>
        <v>0</v>
      </c>
      <c r="S89" s="251" t="e" cm="1">
        <f t="array" ref="S89">_xlfn.IFS(E89="Air",R89,E89="Sea",M89,E89="Air+Sea",M89+R89)</f>
        <v>#N/A</v>
      </c>
      <c r="T89" s="475"/>
    </row>
    <row r="90" spans="1:21" x14ac:dyDescent="0.25">
      <c r="A90" s="1099"/>
      <c r="B90" s="126" t="s">
        <v>144</v>
      </c>
      <c r="C90" s="159" t="s">
        <v>145</v>
      </c>
      <c r="D90" s="159"/>
      <c r="E90" s="159"/>
      <c r="F90" s="159"/>
      <c r="G90" s="479"/>
      <c r="H90" s="591"/>
      <c r="I90" s="126"/>
      <c r="J90" s="334"/>
      <c r="K90" s="190">
        <v>6.25</v>
      </c>
      <c r="L90" s="221">
        <f t="shared" si="12"/>
        <v>0</v>
      </c>
      <c r="M90" s="600">
        <f t="shared" si="13"/>
        <v>0</v>
      </c>
      <c r="N90" s="126"/>
      <c r="O90" s="443"/>
      <c r="P90" s="221">
        <v>0</v>
      </c>
      <c r="Q90" s="444">
        <f t="shared" si="14"/>
        <v>0</v>
      </c>
      <c r="R90" s="250">
        <f t="shared" si="15"/>
        <v>0</v>
      </c>
      <c r="S90" s="251" t="e" cm="1">
        <f t="array" ref="S90">_xlfn.IFS(E90="Air",R90,E90="Sea",M90,E90="Air+Sea",M90+R90)</f>
        <v>#N/A</v>
      </c>
      <c r="T90" s="475"/>
    </row>
    <row r="91" spans="1:21" ht="30" x14ac:dyDescent="0.25">
      <c r="A91" s="1099"/>
      <c r="B91" s="135" t="s">
        <v>184</v>
      </c>
      <c r="C91" s="177" t="s">
        <v>103</v>
      </c>
      <c r="D91" s="113" t="s">
        <v>185</v>
      </c>
      <c r="E91" s="113" t="s">
        <v>11</v>
      </c>
      <c r="F91" s="156"/>
      <c r="G91" s="478">
        <v>20</v>
      </c>
      <c r="H91" s="589"/>
      <c r="I91" s="179"/>
      <c r="J91" s="177">
        <v>3.5</v>
      </c>
      <c r="K91" s="353">
        <v>6.25</v>
      </c>
      <c r="L91" s="219">
        <f t="shared" si="12"/>
        <v>70</v>
      </c>
      <c r="M91" s="387">
        <f t="shared" si="13"/>
        <v>11.2</v>
      </c>
      <c r="N91" s="162"/>
      <c r="O91" s="443"/>
      <c r="P91" s="221">
        <v>0</v>
      </c>
      <c r="Q91" s="444">
        <f t="shared" si="14"/>
        <v>0</v>
      </c>
      <c r="R91" s="250">
        <f t="shared" si="15"/>
        <v>0</v>
      </c>
      <c r="S91" s="246" cm="1">
        <f t="array" ref="S91">_xlfn.IFS(E91="Air",R91,E91="Sea",M91,E91="Air+Sea",M91+R91)</f>
        <v>11.2</v>
      </c>
      <c r="T91" s="475"/>
      <c r="U91" s="32"/>
    </row>
    <row r="92" spans="1:21" ht="15" customHeight="1" x14ac:dyDescent="0.25">
      <c r="A92" s="1099"/>
      <c r="B92" s="1086" t="s">
        <v>186</v>
      </c>
      <c r="C92" s="177" t="s">
        <v>69</v>
      </c>
      <c r="D92" s="113" t="s">
        <v>187</v>
      </c>
      <c r="E92" s="113" t="s">
        <v>11</v>
      </c>
      <c r="F92" s="156"/>
      <c r="G92" s="478">
        <v>25</v>
      </c>
      <c r="H92" s="589"/>
      <c r="I92" s="179"/>
      <c r="J92" s="177">
        <v>1</v>
      </c>
      <c r="K92" s="353">
        <v>6.25</v>
      </c>
      <c r="L92" s="219">
        <f t="shared" si="12"/>
        <v>25</v>
      </c>
      <c r="M92" s="387">
        <f t="shared" si="13"/>
        <v>4</v>
      </c>
      <c r="N92" s="162"/>
      <c r="O92" s="443"/>
      <c r="P92" s="221">
        <v>0</v>
      </c>
      <c r="Q92" s="444">
        <f t="shared" si="14"/>
        <v>0</v>
      </c>
      <c r="R92" s="250">
        <f t="shared" si="15"/>
        <v>0</v>
      </c>
      <c r="S92" s="246" cm="1">
        <f t="array" ref="S92">_xlfn.IFS(E92="Air",R92,E92="Sea",M92,E92="Air+Sea",M92+R92)</f>
        <v>4</v>
      </c>
      <c r="T92" s="475"/>
      <c r="U92" s="32"/>
    </row>
    <row r="93" spans="1:21" x14ac:dyDescent="0.25">
      <c r="A93" s="1099"/>
      <c r="B93" s="1086"/>
      <c r="C93" s="177" t="s">
        <v>69</v>
      </c>
      <c r="D93" s="113" t="s">
        <v>188</v>
      </c>
      <c r="E93" s="113" t="s">
        <v>11</v>
      </c>
      <c r="F93" s="156"/>
      <c r="G93" s="478">
        <v>5</v>
      </c>
      <c r="H93" s="589"/>
      <c r="I93" s="179"/>
      <c r="J93" s="177">
        <v>1</v>
      </c>
      <c r="K93" s="353">
        <v>6.25</v>
      </c>
      <c r="L93" s="219">
        <f t="shared" si="12"/>
        <v>5</v>
      </c>
      <c r="M93" s="387">
        <f t="shared" si="13"/>
        <v>0.8</v>
      </c>
      <c r="N93" s="162"/>
      <c r="O93" s="443"/>
      <c r="P93" s="221">
        <v>0</v>
      </c>
      <c r="Q93" s="444">
        <f t="shared" si="14"/>
        <v>0</v>
      </c>
      <c r="R93" s="250">
        <f t="shared" si="15"/>
        <v>0</v>
      </c>
      <c r="S93" s="246" cm="1">
        <f t="array" ref="S93">_xlfn.IFS(E93="Air",R93,E93="Sea",M93,E93="Air+Sea",M93+R93)</f>
        <v>0.8</v>
      </c>
      <c r="T93" s="475"/>
      <c r="U93" s="32"/>
    </row>
    <row r="94" spans="1:21" x14ac:dyDescent="0.25">
      <c r="A94" s="1099"/>
      <c r="B94" s="1086"/>
      <c r="C94" s="177" t="s">
        <v>69</v>
      </c>
      <c r="D94" s="113" t="s">
        <v>189</v>
      </c>
      <c r="E94" s="113" t="s">
        <v>11</v>
      </c>
      <c r="F94" s="156"/>
      <c r="G94" s="478">
        <v>5</v>
      </c>
      <c r="H94" s="589"/>
      <c r="I94" s="179"/>
      <c r="J94" s="177">
        <v>1</v>
      </c>
      <c r="K94" s="353">
        <v>6.25</v>
      </c>
      <c r="L94" s="219">
        <f t="shared" si="12"/>
        <v>5</v>
      </c>
      <c r="M94" s="387">
        <f t="shared" si="13"/>
        <v>0.8</v>
      </c>
      <c r="N94" s="162"/>
      <c r="O94" s="443"/>
      <c r="P94" s="221">
        <v>0</v>
      </c>
      <c r="Q94" s="444">
        <f t="shared" si="14"/>
        <v>0</v>
      </c>
      <c r="R94" s="250">
        <f t="shared" si="15"/>
        <v>0</v>
      </c>
      <c r="S94" s="246" cm="1">
        <f t="array" ref="S94">_xlfn.IFS(E94="Air",R94,E94="Sea",M94,E94="Air+Sea",M94+R94)</f>
        <v>0.8</v>
      </c>
      <c r="T94" s="475"/>
      <c r="U94" s="32"/>
    </row>
    <row r="95" spans="1:21" ht="15" customHeight="1" x14ac:dyDescent="0.25">
      <c r="A95" s="1099"/>
      <c r="B95" s="1086" t="s">
        <v>190</v>
      </c>
      <c r="C95" s="177" t="s">
        <v>74</v>
      </c>
      <c r="D95" s="113" t="s">
        <v>552</v>
      </c>
      <c r="E95" s="113" t="s">
        <v>11</v>
      </c>
      <c r="F95" s="345"/>
      <c r="G95" s="478">
        <v>10</v>
      </c>
      <c r="H95" s="592"/>
      <c r="I95" s="181"/>
      <c r="J95" s="177"/>
      <c r="K95" s="353">
        <v>6.25</v>
      </c>
      <c r="L95" s="219">
        <f t="shared" si="12"/>
        <v>10</v>
      </c>
      <c r="M95" s="387">
        <f t="shared" si="13"/>
        <v>10</v>
      </c>
      <c r="N95" s="182"/>
      <c r="O95" s="443"/>
      <c r="P95" s="221">
        <v>0</v>
      </c>
      <c r="Q95" s="444">
        <f t="shared" si="14"/>
        <v>10</v>
      </c>
      <c r="R95" s="250">
        <f t="shared" si="15"/>
        <v>0</v>
      </c>
      <c r="S95" s="246" cm="1">
        <f t="array" ref="S95">_xlfn.IFS(E95="Air",R95,E95="Sea",M95,E95="Air+Sea",M95+R95)</f>
        <v>10</v>
      </c>
      <c r="T95" s="475"/>
      <c r="U95" s="32"/>
    </row>
    <row r="96" spans="1:21" x14ac:dyDescent="0.25">
      <c r="A96" s="1099"/>
      <c r="B96" s="1086"/>
      <c r="C96" s="177" t="s">
        <v>74</v>
      </c>
      <c r="D96" s="113" t="s">
        <v>192</v>
      </c>
      <c r="E96" s="113" t="s">
        <v>11</v>
      </c>
      <c r="F96" s="346"/>
      <c r="G96" s="478">
        <v>35</v>
      </c>
      <c r="H96" s="593"/>
      <c r="I96" s="181"/>
      <c r="J96" s="177"/>
      <c r="K96" s="353">
        <v>6.25</v>
      </c>
      <c r="L96" s="219">
        <f t="shared" si="12"/>
        <v>35</v>
      </c>
      <c r="M96" s="387">
        <f t="shared" si="13"/>
        <v>35</v>
      </c>
      <c r="N96" s="182"/>
      <c r="O96" s="443"/>
      <c r="P96" s="221">
        <v>0</v>
      </c>
      <c r="Q96" s="444">
        <f t="shared" si="14"/>
        <v>35</v>
      </c>
      <c r="R96" s="250">
        <f t="shared" si="15"/>
        <v>0</v>
      </c>
      <c r="S96" s="246" cm="1">
        <f t="array" ref="S96">_xlfn.IFS(E96="Air",R96,E96="Sea",M96,E96="Air+Sea",M96+R96)</f>
        <v>35</v>
      </c>
      <c r="T96" s="475"/>
    </row>
    <row r="97" spans="1:21" x14ac:dyDescent="0.25">
      <c r="A97" s="1099"/>
      <c r="B97" s="1086"/>
      <c r="C97" s="177" t="s">
        <v>74</v>
      </c>
      <c r="D97" s="113" t="s">
        <v>193</v>
      </c>
      <c r="E97" s="113" t="s">
        <v>11</v>
      </c>
      <c r="F97" s="346"/>
      <c r="G97" s="478">
        <v>5</v>
      </c>
      <c r="H97" s="593"/>
      <c r="I97" s="181"/>
      <c r="J97" s="177"/>
      <c r="K97" s="353">
        <v>6.25</v>
      </c>
      <c r="L97" s="219">
        <f t="shared" si="12"/>
        <v>5</v>
      </c>
      <c r="M97" s="387">
        <f t="shared" si="13"/>
        <v>5</v>
      </c>
      <c r="N97" s="182"/>
      <c r="O97" s="443"/>
      <c r="P97" s="221">
        <v>0</v>
      </c>
      <c r="Q97" s="444">
        <f t="shared" si="14"/>
        <v>5</v>
      </c>
      <c r="R97" s="250">
        <f t="shared" si="15"/>
        <v>0</v>
      </c>
      <c r="S97" s="246" cm="1">
        <f t="array" ref="S97">_xlfn.IFS(E97="Air",R97,E97="Sea",M97,E97="Air+Sea",M97+R97)</f>
        <v>5</v>
      </c>
      <c r="T97" s="475"/>
      <c r="U97" s="32"/>
    </row>
    <row r="98" spans="1:21" x14ac:dyDescent="0.25">
      <c r="A98" s="1099"/>
      <c r="B98" s="1086"/>
      <c r="C98" s="177" t="s">
        <v>74</v>
      </c>
      <c r="D98" s="113" t="s">
        <v>194</v>
      </c>
      <c r="E98" s="113" t="s">
        <v>11</v>
      </c>
      <c r="F98" s="346"/>
      <c r="G98" s="478">
        <v>10</v>
      </c>
      <c r="H98" s="593"/>
      <c r="I98" s="181"/>
      <c r="J98" s="177"/>
      <c r="K98" s="353">
        <v>6.25</v>
      </c>
      <c r="L98" s="219">
        <f t="shared" si="12"/>
        <v>10</v>
      </c>
      <c r="M98" s="387">
        <f t="shared" si="13"/>
        <v>10</v>
      </c>
      <c r="N98" s="182"/>
      <c r="O98" s="443"/>
      <c r="P98" s="221">
        <v>0</v>
      </c>
      <c r="Q98" s="444">
        <f t="shared" si="14"/>
        <v>10</v>
      </c>
      <c r="R98" s="250">
        <f t="shared" si="15"/>
        <v>0</v>
      </c>
      <c r="S98" s="246" cm="1">
        <f t="array" ref="S98">_xlfn.IFS(E98="Air",R98,E98="Sea",M98,E98="Air+Sea",M98+R98)</f>
        <v>10</v>
      </c>
      <c r="T98" s="475"/>
      <c r="U98" s="32"/>
    </row>
    <row r="99" spans="1:21" ht="30" x14ac:dyDescent="0.25">
      <c r="A99" s="1099"/>
      <c r="B99" s="138" t="s">
        <v>195</v>
      </c>
      <c r="C99" s="517" t="s">
        <v>74</v>
      </c>
      <c r="D99" s="188" t="s">
        <v>196</v>
      </c>
      <c r="E99" s="188"/>
      <c r="F99" s="334"/>
      <c r="G99" s="221"/>
      <c r="H99" s="594"/>
      <c r="I99" s="182"/>
      <c r="J99" s="517"/>
      <c r="K99" s="190">
        <v>6.25</v>
      </c>
      <c r="L99" s="221">
        <f t="shared" si="12"/>
        <v>0</v>
      </c>
      <c r="M99" s="250">
        <f t="shared" si="13"/>
        <v>0</v>
      </c>
      <c r="N99" s="182"/>
      <c r="O99" s="443"/>
      <c r="P99" s="221">
        <v>0</v>
      </c>
      <c r="Q99" s="444">
        <f t="shared" si="14"/>
        <v>0</v>
      </c>
      <c r="R99" s="250">
        <f t="shared" si="15"/>
        <v>0</v>
      </c>
      <c r="S99" s="251" t="e" cm="1">
        <f t="array" ref="S99">_xlfn.IFS(E99="Air",R99,E99="Sea",M99,E99="Air+Sea",M99+R99)</f>
        <v>#N/A</v>
      </c>
      <c r="T99" s="475"/>
      <c r="U99" s="32"/>
    </row>
    <row r="100" spans="1:21" ht="30" x14ac:dyDescent="0.25">
      <c r="A100" s="1099"/>
      <c r="B100" s="138" t="s">
        <v>197</v>
      </c>
      <c r="C100" s="517" t="s">
        <v>74</v>
      </c>
      <c r="D100" s="188" t="s">
        <v>198</v>
      </c>
      <c r="E100" s="188"/>
      <c r="F100" s="334"/>
      <c r="G100" s="221"/>
      <c r="H100" s="594"/>
      <c r="I100" s="182"/>
      <c r="J100" s="517"/>
      <c r="K100" s="190">
        <v>6.25</v>
      </c>
      <c r="L100" s="221">
        <f t="shared" si="12"/>
        <v>0</v>
      </c>
      <c r="M100" s="250">
        <f t="shared" si="13"/>
        <v>0</v>
      </c>
      <c r="N100" s="182"/>
      <c r="O100" s="443"/>
      <c r="P100" s="221">
        <v>0</v>
      </c>
      <c r="Q100" s="444">
        <f t="shared" si="14"/>
        <v>0</v>
      </c>
      <c r="R100" s="250">
        <f t="shared" si="15"/>
        <v>0</v>
      </c>
      <c r="S100" s="251" t="e" cm="1">
        <f t="array" ref="S100">_xlfn.IFS(E100="Air",R100,E100="Sea",M100,E100="Air+Sea",M100+R100)</f>
        <v>#N/A</v>
      </c>
      <c r="T100" s="475"/>
      <c r="U100" s="32"/>
    </row>
    <row r="101" spans="1:21" x14ac:dyDescent="0.25">
      <c r="A101" s="1099"/>
      <c r="B101" s="138"/>
      <c r="C101" s="517" t="s">
        <v>74</v>
      </c>
      <c r="D101" s="188" t="s">
        <v>199</v>
      </c>
      <c r="E101" s="188"/>
      <c r="F101" s="334"/>
      <c r="G101" s="221"/>
      <c r="H101" s="594"/>
      <c r="I101" s="182"/>
      <c r="J101" s="517"/>
      <c r="K101" s="190">
        <v>6.25</v>
      </c>
      <c r="L101" s="221">
        <f t="shared" si="12"/>
        <v>0</v>
      </c>
      <c r="M101" s="250">
        <f t="shared" si="13"/>
        <v>0</v>
      </c>
      <c r="N101" s="182"/>
      <c r="O101" s="443"/>
      <c r="P101" s="221">
        <v>0</v>
      </c>
      <c r="Q101" s="444">
        <f t="shared" si="14"/>
        <v>0</v>
      </c>
      <c r="R101" s="250">
        <f t="shared" si="15"/>
        <v>0</v>
      </c>
      <c r="S101" s="251" t="e" cm="1">
        <f t="array" ref="S101">_xlfn.IFS(E101="Air",R101,E101="Sea",M101,E101="Air+Sea",M101+R101)</f>
        <v>#N/A</v>
      </c>
      <c r="T101" s="475"/>
      <c r="U101" s="32"/>
    </row>
    <row r="102" spans="1:21" x14ac:dyDescent="0.25">
      <c r="A102" s="1099"/>
      <c r="B102" s="138"/>
      <c r="C102" s="517" t="s">
        <v>74</v>
      </c>
      <c r="D102" s="188" t="s">
        <v>200</v>
      </c>
      <c r="E102" s="188"/>
      <c r="F102" s="334"/>
      <c r="G102" s="221"/>
      <c r="H102" s="594"/>
      <c r="I102" s="182"/>
      <c r="J102" s="517"/>
      <c r="K102" s="190">
        <v>6.25</v>
      </c>
      <c r="L102" s="221">
        <f t="shared" si="12"/>
        <v>0</v>
      </c>
      <c r="M102" s="250">
        <f t="shared" si="13"/>
        <v>0</v>
      </c>
      <c r="N102" s="182"/>
      <c r="O102" s="443"/>
      <c r="P102" s="221">
        <v>0</v>
      </c>
      <c r="Q102" s="444">
        <f t="shared" si="14"/>
        <v>0</v>
      </c>
      <c r="R102" s="250">
        <f t="shared" si="15"/>
        <v>0</v>
      </c>
      <c r="S102" s="251" t="e" cm="1">
        <f t="array" ref="S102">_xlfn.IFS(E102="Air",R102,E102="Sea",M102,E102="Air+Sea",M102+R102)</f>
        <v>#N/A</v>
      </c>
      <c r="T102" s="475"/>
      <c r="U102" s="32"/>
    </row>
    <row r="103" spans="1:21" x14ac:dyDescent="0.25">
      <c r="A103" s="1099"/>
      <c r="B103" s="138" t="s">
        <v>201</v>
      </c>
      <c r="C103" s="517" t="s">
        <v>74</v>
      </c>
      <c r="D103" s="188" t="s">
        <v>202</v>
      </c>
      <c r="E103" s="188"/>
      <c r="F103" s="334"/>
      <c r="G103" s="221"/>
      <c r="H103" s="594"/>
      <c r="I103" s="182"/>
      <c r="J103" s="517"/>
      <c r="K103" s="190">
        <v>6.25</v>
      </c>
      <c r="L103" s="221">
        <f t="shared" si="12"/>
        <v>0</v>
      </c>
      <c r="M103" s="250">
        <f t="shared" si="13"/>
        <v>0</v>
      </c>
      <c r="N103" s="182"/>
      <c r="O103" s="443"/>
      <c r="P103" s="221">
        <v>0</v>
      </c>
      <c r="Q103" s="444">
        <f t="shared" si="14"/>
        <v>0</v>
      </c>
      <c r="R103" s="250">
        <f t="shared" si="15"/>
        <v>0</v>
      </c>
      <c r="S103" s="251" t="e" cm="1">
        <f t="array" ref="S103">_xlfn.IFS(E103="Air",R103,E103="Sea",M103,E103="Air+Sea",M103+R103)</f>
        <v>#N/A</v>
      </c>
      <c r="T103" s="475"/>
      <c r="U103" s="32"/>
    </row>
    <row r="104" spans="1:21" x14ac:dyDescent="0.25">
      <c r="A104" s="1099"/>
      <c r="B104" s="138" t="s">
        <v>203</v>
      </c>
      <c r="C104" s="517" t="s">
        <v>204</v>
      </c>
      <c r="D104" s="188" t="s">
        <v>205</v>
      </c>
      <c r="E104" s="188"/>
      <c r="F104" s="334"/>
      <c r="G104" s="221"/>
      <c r="H104" s="594"/>
      <c r="I104" s="182"/>
      <c r="J104" s="517"/>
      <c r="K104" s="190">
        <v>6.25</v>
      </c>
      <c r="L104" s="221">
        <f t="shared" si="12"/>
        <v>0</v>
      </c>
      <c r="M104" s="250">
        <f t="shared" si="13"/>
        <v>0</v>
      </c>
      <c r="N104" s="182"/>
      <c r="O104" s="443"/>
      <c r="P104" s="221">
        <v>0</v>
      </c>
      <c r="Q104" s="444">
        <f t="shared" si="14"/>
        <v>0</v>
      </c>
      <c r="R104" s="250">
        <f t="shared" si="15"/>
        <v>0</v>
      </c>
      <c r="S104" s="251" t="e" cm="1">
        <f t="array" ref="S104">_xlfn.IFS(E104="Air",R104,E104="Sea",M104,E104="Air+Sea",M104+R104)</f>
        <v>#N/A</v>
      </c>
      <c r="T104" s="475"/>
      <c r="U104" s="32"/>
    </row>
    <row r="105" spans="1:21" x14ac:dyDescent="0.25">
      <c r="A105" s="1099"/>
      <c r="B105" s="514" t="s">
        <v>539</v>
      </c>
      <c r="C105" s="519" t="s">
        <v>540</v>
      </c>
      <c r="D105" s="515" t="s">
        <v>541</v>
      </c>
      <c r="E105" s="515"/>
      <c r="F105" s="520"/>
      <c r="G105" s="533">
        <v>160</v>
      </c>
      <c r="H105" s="595"/>
      <c r="I105" s="521"/>
      <c r="J105" s="519">
        <v>3.5</v>
      </c>
      <c r="K105" s="190">
        <v>6.25</v>
      </c>
      <c r="L105" s="533">
        <f t="shared" si="12"/>
        <v>560</v>
      </c>
      <c r="M105" s="536">
        <f t="shared" si="13"/>
        <v>0</v>
      </c>
      <c r="N105" s="521"/>
      <c r="O105" s="586"/>
      <c r="P105" s="533">
        <v>0</v>
      </c>
      <c r="Q105" s="585">
        <f t="shared" si="14"/>
        <v>0</v>
      </c>
      <c r="R105" s="536">
        <f t="shared" si="15"/>
        <v>0</v>
      </c>
      <c r="S105" s="537" t="e" cm="1">
        <f t="array" ref="S105">_xlfn.IFS(E105="Air",R105,E105="Sea",M105,E105="Air+Sea",M105+R105)</f>
        <v>#N/A</v>
      </c>
      <c r="T105" s="475"/>
      <c r="U105" s="32"/>
    </row>
    <row r="106" spans="1:21" x14ac:dyDescent="0.25">
      <c r="A106" s="1099"/>
      <c r="B106" s="1086" t="s">
        <v>206</v>
      </c>
      <c r="C106" s="177" t="s">
        <v>204</v>
      </c>
      <c r="D106" s="113" t="s">
        <v>207</v>
      </c>
      <c r="E106" s="113" t="s">
        <v>11</v>
      </c>
      <c r="F106" s="156"/>
      <c r="G106" s="478">
        <v>70</v>
      </c>
      <c r="H106" s="589"/>
      <c r="I106" s="181"/>
      <c r="J106" s="177">
        <v>3.5</v>
      </c>
      <c r="K106" s="353">
        <v>6.25</v>
      </c>
      <c r="L106" s="219">
        <f t="shared" si="12"/>
        <v>245</v>
      </c>
      <c r="M106" s="387">
        <f t="shared" si="13"/>
        <v>39.200000000000003</v>
      </c>
      <c r="N106" s="182"/>
      <c r="O106" s="443"/>
      <c r="P106" s="221">
        <v>0</v>
      </c>
      <c r="Q106" s="444">
        <f t="shared" si="14"/>
        <v>0</v>
      </c>
      <c r="R106" s="250">
        <f t="shared" si="15"/>
        <v>0</v>
      </c>
      <c r="S106" s="246" cm="1">
        <f t="array" ref="S106">_xlfn.IFS(E106="Air",R106,E106="Sea",M106,E106="Air+Sea",M106+R106)</f>
        <v>39.200000000000003</v>
      </c>
      <c r="T106" s="475"/>
      <c r="U106" s="32"/>
    </row>
    <row r="107" spans="1:21" x14ac:dyDescent="0.25">
      <c r="A107" s="1099"/>
      <c r="B107" s="1086"/>
      <c r="C107" s="177" t="s">
        <v>204</v>
      </c>
      <c r="D107" s="113" t="s">
        <v>208</v>
      </c>
      <c r="E107" s="113" t="s">
        <v>11</v>
      </c>
      <c r="F107" s="156"/>
      <c r="G107" s="478">
        <v>75</v>
      </c>
      <c r="H107" s="589"/>
      <c r="I107" s="181"/>
      <c r="J107" s="177">
        <v>3.5</v>
      </c>
      <c r="K107" s="353">
        <v>6.25</v>
      </c>
      <c r="L107" s="219">
        <f t="shared" si="12"/>
        <v>262.5</v>
      </c>
      <c r="M107" s="387">
        <f t="shared" si="13"/>
        <v>42</v>
      </c>
      <c r="N107" s="182"/>
      <c r="O107" s="443"/>
      <c r="P107" s="221">
        <v>0</v>
      </c>
      <c r="Q107" s="444">
        <f t="shared" si="14"/>
        <v>0</v>
      </c>
      <c r="R107" s="250">
        <f t="shared" si="15"/>
        <v>0</v>
      </c>
      <c r="S107" s="246" cm="1">
        <f t="array" ref="S107">_xlfn.IFS(E107="Air",R107,E107="Sea",M107,E107="Air+Sea",M107+R107)</f>
        <v>42</v>
      </c>
      <c r="T107" s="475"/>
      <c r="U107" s="32"/>
    </row>
    <row r="108" spans="1:21" x14ac:dyDescent="0.25">
      <c r="A108" s="1099"/>
      <c r="B108" s="1086"/>
      <c r="C108" s="177" t="s">
        <v>553</v>
      </c>
      <c r="D108" s="113" t="s">
        <v>209</v>
      </c>
      <c r="E108" s="113" t="s">
        <v>11</v>
      </c>
      <c r="F108" s="156"/>
      <c r="G108" s="478">
        <v>200</v>
      </c>
      <c r="H108" s="589"/>
      <c r="I108" s="181"/>
      <c r="J108" s="177">
        <v>3.5</v>
      </c>
      <c r="K108" s="353">
        <v>6.25</v>
      </c>
      <c r="L108" s="219">
        <f t="shared" si="12"/>
        <v>700</v>
      </c>
      <c r="M108" s="387">
        <f t="shared" si="13"/>
        <v>112</v>
      </c>
      <c r="N108" s="182"/>
      <c r="O108" s="443"/>
      <c r="P108" s="221">
        <v>0</v>
      </c>
      <c r="Q108" s="444">
        <f t="shared" si="14"/>
        <v>0</v>
      </c>
      <c r="R108" s="250">
        <f t="shared" si="15"/>
        <v>0</v>
      </c>
      <c r="S108" s="246" cm="1">
        <f t="array" ref="S108">_xlfn.IFS(E108="Air",R108,E108="Sea",M108,E108="Air+Sea",M108+R108)</f>
        <v>112</v>
      </c>
      <c r="T108" s="475"/>
      <c r="U108" s="32"/>
    </row>
    <row r="109" spans="1:21" x14ac:dyDescent="0.25">
      <c r="A109" s="1099"/>
      <c r="B109" s="1086"/>
      <c r="C109" s="177" t="s">
        <v>553</v>
      </c>
      <c r="D109" s="113" t="s">
        <v>210</v>
      </c>
      <c r="E109" s="113" t="s">
        <v>11</v>
      </c>
      <c r="F109" s="156"/>
      <c r="G109" s="478">
        <v>75</v>
      </c>
      <c r="H109" s="589"/>
      <c r="I109" s="181"/>
      <c r="J109" s="177">
        <v>3.5</v>
      </c>
      <c r="K109" s="353">
        <v>6.25</v>
      </c>
      <c r="L109" s="219">
        <f t="shared" si="12"/>
        <v>262.5</v>
      </c>
      <c r="M109" s="387">
        <f t="shared" si="13"/>
        <v>42</v>
      </c>
      <c r="N109" s="182"/>
      <c r="O109" s="443"/>
      <c r="P109" s="221">
        <v>0</v>
      </c>
      <c r="Q109" s="444">
        <f t="shared" si="14"/>
        <v>0</v>
      </c>
      <c r="R109" s="250">
        <f t="shared" si="15"/>
        <v>0</v>
      </c>
      <c r="S109" s="246" cm="1">
        <f t="array" ref="S109">_xlfn.IFS(E109="Air",R109,E109="Sea",M109,E109="Air+Sea",M109+R109)</f>
        <v>42</v>
      </c>
      <c r="T109" s="475"/>
      <c r="U109" s="32"/>
    </row>
    <row r="110" spans="1:21" x14ac:dyDescent="0.25">
      <c r="A110" s="1099"/>
      <c r="B110" s="1086" t="s">
        <v>211</v>
      </c>
      <c r="C110" s="177" t="s">
        <v>204</v>
      </c>
      <c r="D110" s="113" t="s">
        <v>212</v>
      </c>
      <c r="E110" s="113" t="s">
        <v>11</v>
      </c>
      <c r="F110" s="156"/>
      <c r="G110" s="478">
        <v>5</v>
      </c>
      <c r="H110" s="589"/>
      <c r="I110" s="179"/>
      <c r="J110" s="177">
        <v>3.5</v>
      </c>
      <c r="K110" s="353">
        <v>6.25</v>
      </c>
      <c r="L110" s="219">
        <f t="shared" si="12"/>
        <v>17.5</v>
      </c>
      <c r="M110" s="387">
        <f t="shared" si="13"/>
        <v>2.8</v>
      </c>
      <c r="N110" s="162"/>
      <c r="O110" s="443"/>
      <c r="P110" s="221">
        <v>0</v>
      </c>
      <c r="Q110" s="444">
        <f t="shared" si="14"/>
        <v>0</v>
      </c>
      <c r="R110" s="250">
        <f t="shared" si="15"/>
        <v>0</v>
      </c>
      <c r="S110" s="246" cm="1">
        <f t="array" ref="S110">_xlfn.IFS(E110="Air",R110,E110="Sea",M110,E110="Air+Sea",M110+R110)</f>
        <v>2.8</v>
      </c>
      <c r="T110" s="475"/>
      <c r="U110" s="32"/>
    </row>
    <row r="111" spans="1:21" x14ac:dyDescent="0.25">
      <c r="A111" s="1099"/>
      <c r="B111" s="1086"/>
      <c r="C111" s="177" t="s">
        <v>204</v>
      </c>
      <c r="D111" s="113" t="s">
        <v>213</v>
      </c>
      <c r="E111" s="113" t="s">
        <v>11</v>
      </c>
      <c r="F111" s="156"/>
      <c r="G111" s="478">
        <v>15</v>
      </c>
      <c r="H111" s="589"/>
      <c r="I111" s="179"/>
      <c r="J111" s="177">
        <v>3.5</v>
      </c>
      <c r="K111" s="353">
        <v>6.25</v>
      </c>
      <c r="L111" s="219">
        <f t="shared" si="12"/>
        <v>52.5</v>
      </c>
      <c r="M111" s="387">
        <f t="shared" si="13"/>
        <v>8.4</v>
      </c>
      <c r="N111" s="162"/>
      <c r="O111" s="443"/>
      <c r="P111" s="221">
        <v>0</v>
      </c>
      <c r="Q111" s="444">
        <f t="shared" si="14"/>
        <v>0</v>
      </c>
      <c r="R111" s="250">
        <f t="shared" si="15"/>
        <v>0</v>
      </c>
      <c r="S111" s="246" cm="1">
        <f t="array" ref="S111">_xlfn.IFS(E111="Air",R111,E111="Sea",M111,E111="Air+Sea",M111+R111)</f>
        <v>8.4</v>
      </c>
      <c r="T111" s="475"/>
      <c r="U111" s="32"/>
    </row>
    <row r="112" spans="1:21" x14ac:dyDescent="0.25">
      <c r="A112" s="1099"/>
      <c r="B112" s="1086"/>
      <c r="C112" s="177" t="s">
        <v>204</v>
      </c>
      <c r="D112" s="113" t="s">
        <v>214</v>
      </c>
      <c r="E112" s="113" t="s">
        <v>11</v>
      </c>
      <c r="F112" s="156"/>
      <c r="G112" s="478">
        <v>40</v>
      </c>
      <c r="H112" s="589"/>
      <c r="I112" s="179"/>
      <c r="J112" s="177">
        <v>3.5</v>
      </c>
      <c r="K112" s="353">
        <v>6.25</v>
      </c>
      <c r="L112" s="219">
        <f t="shared" si="12"/>
        <v>140</v>
      </c>
      <c r="M112" s="387">
        <f t="shared" si="13"/>
        <v>22.4</v>
      </c>
      <c r="N112" s="162"/>
      <c r="O112" s="443"/>
      <c r="P112" s="221">
        <v>0</v>
      </c>
      <c r="Q112" s="444">
        <f t="shared" si="14"/>
        <v>0</v>
      </c>
      <c r="R112" s="250">
        <f t="shared" si="15"/>
        <v>0</v>
      </c>
      <c r="S112" s="246" cm="1">
        <f t="array" ref="S112">_xlfn.IFS(E112="Air",R112,E112="Sea",M112,E112="Air+Sea",M112+R112)</f>
        <v>22.4</v>
      </c>
      <c r="T112" s="475"/>
      <c r="U112" s="32"/>
    </row>
    <row r="113" spans="1:21" x14ac:dyDescent="0.25">
      <c r="A113" s="1099"/>
      <c r="B113" s="1086"/>
      <c r="C113" s="519" t="s">
        <v>204</v>
      </c>
      <c r="D113" s="515" t="s">
        <v>215</v>
      </c>
      <c r="E113" s="515"/>
      <c r="F113" s="520"/>
      <c r="G113" s="533">
        <v>5</v>
      </c>
      <c r="H113" s="595"/>
      <c r="I113" s="522"/>
      <c r="J113" s="519"/>
      <c r="K113" s="190">
        <v>6.25</v>
      </c>
      <c r="L113" s="221">
        <f t="shared" si="12"/>
        <v>0</v>
      </c>
      <c r="M113" s="250">
        <f t="shared" si="13"/>
        <v>0</v>
      </c>
      <c r="N113" s="162"/>
      <c r="O113" s="443"/>
      <c r="P113" s="221">
        <v>0</v>
      </c>
      <c r="Q113" s="444">
        <f t="shared" si="14"/>
        <v>0</v>
      </c>
      <c r="R113" s="250">
        <f t="shared" si="15"/>
        <v>0</v>
      </c>
      <c r="S113" s="251" t="e" cm="1">
        <f t="array" ref="S113">_xlfn.IFS(E113="Air",R113,E113="Sea",M113,E113="Air+Sea",M113+R113)</f>
        <v>#N/A</v>
      </c>
      <c r="T113" s="475"/>
      <c r="U113" s="32"/>
    </row>
    <row r="114" spans="1:21" x14ac:dyDescent="0.25">
      <c r="A114" s="1099"/>
      <c r="B114" s="135" t="s">
        <v>216</v>
      </c>
      <c r="C114" s="517" t="s">
        <v>204</v>
      </c>
      <c r="D114" s="188" t="s">
        <v>217</v>
      </c>
      <c r="E114" s="188"/>
      <c r="F114" s="334"/>
      <c r="G114" s="221"/>
      <c r="H114" s="594"/>
      <c r="I114" s="162"/>
      <c r="J114" s="517"/>
      <c r="K114" s="190">
        <v>6.25</v>
      </c>
      <c r="L114" s="221">
        <f t="shared" si="12"/>
        <v>0</v>
      </c>
      <c r="M114" s="250">
        <f t="shared" si="13"/>
        <v>0</v>
      </c>
      <c r="N114" s="162"/>
      <c r="O114" s="443"/>
      <c r="P114" s="221">
        <v>0</v>
      </c>
      <c r="Q114" s="444">
        <f t="shared" si="14"/>
        <v>0</v>
      </c>
      <c r="R114" s="250">
        <f t="shared" si="15"/>
        <v>0</v>
      </c>
      <c r="S114" s="251" t="e" cm="1">
        <f t="array" ref="S114">_xlfn.IFS(E114="Air",R114,E114="Sea",M114,E114="Air+Sea",M114+R114)</f>
        <v>#N/A</v>
      </c>
      <c r="T114" s="475"/>
      <c r="U114" s="32"/>
    </row>
    <row r="115" spans="1:21" x14ac:dyDescent="0.25">
      <c r="A115" s="1099"/>
      <c r="B115" s="135"/>
      <c r="C115" s="517" t="s">
        <v>204</v>
      </c>
      <c r="D115" s="188" t="s">
        <v>218</v>
      </c>
      <c r="E115" s="188"/>
      <c r="F115" s="334"/>
      <c r="G115" s="221"/>
      <c r="H115" s="594"/>
      <c r="I115" s="162"/>
      <c r="J115" s="517"/>
      <c r="K115" s="190">
        <v>6.25</v>
      </c>
      <c r="L115" s="221">
        <f t="shared" si="12"/>
        <v>0</v>
      </c>
      <c r="M115" s="250">
        <f t="shared" si="13"/>
        <v>0</v>
      </c>
      <c r="N115" s="162"/>
      <c r="O115" s="443"/>
      <c r="P115" s="221">
        <v>0</v>
      </c>
      <c r="Q115" s="444">
        <f t="shared" si="14"/>
        <v>0</v>
      </c>
      <c r="R115" s="250">
        <f t="shared" si="15"/>
        <v>0</v>
      </c>
      <c r="S115" s="251" t="e" cm="1">
        <f t="array" ref="S115">_xlfn.IFS(E115="Air",R115,E115="Sea",M115,E115="Air+Sea",M115+R115)</f>
        <v>#N/A</v>
      </c>
      <c r="T115" s="475"/>
      <c r="U115" s="32"/>
    </row>
    <row r="116" spans="1:21" x14ac:dyDescent="0.25">
      <c r="A116" s="1099"/>
      <c r="B116" s="135"/>
      <c r="C116" s="517" t="s">
        <v>204</v>
      </c>
      <c r="D116" s="188" t="s">
        <v>219</v>
      </c>
      <c r="E116" s="188"/>
      <c r="F116" s="334"/>
      <c r="G116" s="221"/>
      <c r="H116" s="594"/>
      <c r="I116" s="162"/>
      <c r="J116" s="517"/>
      <c r="K116" s="190">
        <v>6.25</v>
      </c>
      <c r="L116" s="221">
        <f t="shared" si="12"/>
        <v>0</v>
      </c>
      <c r="M116" s="250">
        <f t="shared" si="13"/>
        <v>0</v>
      </c>
      <c r="N116" s="162"/>
      <c r="O116" s="443"/>
      <c r="P116" s="221">
        <v>0</v>
      </c>
      <c r="Q116" s="444">
        <f t="shared" si="14"/>
        <v>0</v>
      </c>
      <c r="R116" s="250">
        <f t="shared" si="15"/>
        <v>0</v>
      </c>
      <c r="S116" s="251" t="e" cm="1">
        <f t="array" ref="S116">_xlfn.IFS(E116="Air",R116,E116="Sea",M116,E116="Air+Sea",M116+R116)</f>
        <v>#N/A</v>
      </c>
      <c r="T116" s="475"/>
      <c r="U116" s="32"/>
    </row>
    <row r="117" spans="1:21" x14ac:dyDescent="0.25">
      <c r="A117" s="1099"/>
      <c r="B117" s="135"/>
      <c r="C117" s="523" t="s">
        <v>204</v>
      </c>
      <c r="D117" s="114" t="s">
        <v>542</v>
      </c>
      <c r="E117" s="114" t="s">
        <v>11</v>
      </c>
      <c r="F117" s="332"/>
      <c r="G117" s="372">
        <v>30</v>
      </c>
      <c r="H117" s="596" t="s">
        <v>514</v>
      </c>
      <c r="I117" s="525"/>
      <c r="J117" s="523">
        <v>3.5</v>
      </c>
      <c r="K117" s="354">
        <v>6.25</v>
      </c>
      <c r="L117" s="372">
        <f t="shared" si="12"/>
        <v>105</v>
      </c>
      <c r="M117" s="601">
        <f t="shared" si="13"/>
        <v>16.8</v>
      </c>
      <c r="N117" s="162"/>
      <c r="O117" s="443"/>
      <c r="P117" s="221">
        <v>0</v>
      </c>
      <c r="Q117" s="444">
        <f t="shared" si="14"/>
        <v>0</v>
      </c>
      <c r="R117" s="250">
        <f t="shared" si="15"/>
        <v>0</v>
      </c>
      <c r="S117" s="249" cm="1">
        <f t="array" ref="S117">_xlfn.IFS(E117="Air",R117,E117="Sea",M117,E117="Air+Sea",M117+R117)</f>
        <v>16.8</v>
      </c>
      <c r="T117" s="475"/>
      <c r="U117" s="32"/>
    </row>
    <row r="118" spans="1:21" x14ac:dyDescent="0.25">
      <c r="A118" s="1099"/>
      <c r="B118" s="135"/>
      <c r="C118" s="523" t="s">
        <v>204</v>
      </c>
      <c r="D118" s="114" t="s">
        <v>543</v>
      </c>
      <c r="E118" s="114" t="s">
        <v>11</v>
      </c>
      <c r="F118" s="332"/>
      <c r="G118" s="372">
        <v>15</v>
      </c>
      <c r="H118" s="596"/>
      <c r="I118" s="525"/>
      <c r="J118" s="523">
        <v>3.5</v>
      </c>
      <c r="K118" s="354">
        <v>6.25</v>
      </c>
      <c r="L118" s="372">
        <f t="shared" si="12"/>
        <v>52.5</v>
      </c>
      <c r="M118" s="601">
        <f t="shared" si="13"/>
        <v>8.4</v>
      </c>
      <c r="N118" s="162"/>
      <c r="O118" s="443"/>
      <c r="P118" s="221">
        <v>0</v>
      </c>
      <c r="Q118" s="444">
        <f t="shared" si="14"/>
        <v>0</v>
      </c>
      <c r="R118" s="250">
        <f t="shared" si="15"/>
        <v>0</v>
      </c>
      <c r="S118" s="249" cm="1">
        <f t="array" ref="S118">_xlfn.IFS(E118="Air",R118,E118="Sea",M118,E118="Air+Sea",M118+R118)</f>
        <v>8.4</v>
      </c>
      <c r="T118" s="475"/>
      <c r="U118" s="32"/>
    </row>
    <row r="119" spans="1:21" x14ac:dyDescent="0.25">
      <c r="A119" s="1099"/>
      <c r="B119" s="135"/>
      <c r="C119" s="523" t="s">
        <v>204</v>
      </c>
      <c r="D119" s="114" t="s">
        <v>544</v>
      </c>
      <c r="E119" s="114" t="s">
        <v>11</v>
      </c>
      <c r="F119" s="332"/>
      <c r="G119" s="372">
        <v>30</v>
      </c>
      <c r="H119" s="596"/>
      <c r="I119" s="525"/>
      <c r="J119" s="523">
        <v>3.5</v>
      </c>
      <c r="K119" s="354">
        <v>6.25</v>
      </c>
      <c r="L119" s="372">
        <f t="shared" si="12"/>
        <v>105</v>
      </c>
      <c r="M119" s="601">
        <f t="shared" si="13"/>
        <v>16.8</v>
      </c>
      <c r="N119" s="162"/>
      <c r="O119" s="443"/>
      <c r="P119" s="221">
        <v>0</v>
      </c>
      <c r="Q119" s="444">
        <f t="shared" si="14"/>
        <v>0</v>
      </c>
      <c r="R119" s="250">
        <f t="shared" si="15"/>
        <v>0</v>
      </c>
      <c r="S119" s="249" cm="1">
        <f t="array" ref="S119">_xlfn.IFS(E119="Air",R119,E119="Sea",M119,E119="Air+Sea",M119+R119)</f>
        <v>16.8</v>
      </c>
      <c r="T119" s="475"/>
      <c r="U119" s="32"/>
    </row>
    <row r="120" spans="1:21" x14ac:dyDescent="0.25">
      <c r="A120" s="1099"/>
      <c r="B120" s="135"/>
      <c r="C120" s="523" t="s">
        <v>204</v>
      </c>
      <c r="D120" s="114" t="s">
        <v>554</v>
      </c>
      <c r="E120" s="114" t="s">
        <v>11</v>
      </c>
      <c r="F120" s="332"/>
      <c r="G120" s="372">
        <v>20</v>
      </c>
      <c r="H120" s="596"/>
      <c r="I120" s="525"/>
      <c r="J120" s="523">
        <v>3.5</v>
      </c>
      <c r="K120" s="354">
        <v>6.25</v>
      </c>
      <c r="L120" s="372">
        <f t="shared" si="12"/>
        <v>70</v>
      </c>
      <c r="M120" s="601">
        <f t="shared" si="13"/>
        <v>11.2</v>
      </c>
      <c r="N120" s="162"/>
      <c r="O120" s="443"/>
      <c r="P120" s="221">
        <v>0</v>
      </c>
      <c r="Q120" s="444">
        <f t="shared" si="14"/>
        <v>0</v>
      </c>
      <c r="R120" s="250">
        <f t="shared" si="15"/>
        <v>0</v>
      </c>
      <c r="S120" s="249" cm="1">
        <f t="array" ref="S120">_xlfn.IFS(E120="Air",R120,E120="Sea",M120,E120="Air+Sea",M120+R120)</f>
        <v>11.2</v>
      </c>
      <c r="T120" s="475"/>
      <c r="U120" s="32"/>
    </row>
    <row r="121" spans="1:21" x14ac:dyDescent="0.25">
      <c r="A121" s="1099"/>
      <c r="B121" s="135"/>
      <c r="C121" s="523" t="s">
        <v>204</v>
      </c>
      <c r="D121" s="114" t="s">
        <v>555</v>
      </c>
      <c r="E121" s="114" t="s">
        <v>11</v>
      </c>
      <c r="F121" s="332"/>
      <c r="G121" s="372">
        <v>15</v>
      </c>
      <c r="H121" s="596"/>
      <c r="I121" s="525"/>
      <c r="J121" s="523">
        <v>3.5</v>
      </c>
      <c r="K121" s="354">
        <v>6.25</v>
      </c>
      <c r="L121" s="372">
        <f t="shared" si="12"/>
        <v>52.5</v>
      </c>
      <c r="M121" s="601">
        <f t="shared" si="13"/>
        <v>8.4</v>
      </c>
      <c r="N121" s="162"/>
      <c r="O121" s="443"/>
      <c r="P121" s="221">
        <v>0</v>
      </c>
      <c r="Q121" s="444">
        <f t="shared" si="14"/>
        <v>0</v>
      </c>
      <c r="R121" s="250">
        <f t="shared" si="15"/>
        <v>0</v>
      </c>
      <c r="S121" s="249" cm="1">
        <f t="array" ref="S121">_xlfn.IFS(E121="Air",R121,E121="Sea",M121,E121="Air+Sea",M121+R121)</f>
        <v>8.4</v>
      </c>
      <c r="T121" s="475"/>
      <c r="U121" s="32"/>
    </row>
    <row r="122" spans="1:21" x14ac:dyDescent="0.25">
      <c r="A122" s="1099"/>
      <c r="B122" s="135"/>
      <c r="C122" s="523" t="s">
        <v>204</v>
      </c>
      <c r="D122" s="114" t="s">
        <v>543</v>
      </c>
      <c r="E122" s="114" t="s">
        <v>11</v>
      </c>
      <c r="F122" s="332"/>
      <c r="G122" s="372">
        <v>15</v>
      </c>
      <c r="H122" s="596"/>
      <c r="I122" s="525"/>
      <c r="J122" s="523">
        <v>3.5</v>
      </c>
      <c r="K122" s="354">
        <v>6.25</v>
      </c>
      <c r="L122" s="372">
        <f t="shared" si="12"/>
        <v>52.5</v>
      </c>
      <c r="M122" s="601">
        <f t="shared" si="13"/>
        <v>8.4</v>
      </c>
      <c r="N122" s="162"/>
      <c r="O122" s="443"/>
      <c r="P122" s="221">
        <v>0</v>
      </c>
      <c r="Q122" s="444">
        <f t="shared" si="14"/>
        <v>0</v>
      </c>
      <c r="R122" s="250">
        <f t="shared" si="15"/>
        <v>0</v>
      </c>
      <c r="S122" s="249" cm="1">
        <f t="array" ref="S122">_xlfn.IFS(E122="Air",R122,E122="Sea",M122,E122="Air+Sea",M122+R122)</f>
        <v>8.4</v>
      </c>
      <c r="T122" s="475"/>
      <c r="U122" s="32"/>
    </row>
    <row r="123" spans="1:21" x14ac:dyDescent="0.25">
      <c r="A123" s="1099"/>
      <c r="B123" s="135"/>
      <c r="C123" s="523" t="s">
        <v>204</v>
      </c>
      <c r="D123" s="114" t="s">
        <v>544</v>
      </c>
      <c r="E123" s="114" t="s">
        <v>11</v>
      </c>
      <c r="F123" s="332"/>
      <c r="G123" s="372">
        <v>20</v>
      </c>
      <c r="H123" s="596"/>
      <c r="I123" s="525"/>
      <c r="J123" s="523">
        <v>3.5</v>
      </c>
      <c r="K123" s="354">
        <v>6.25</v>
      </c>
      <c r="L123" s="372">
        <f t="shared" si="12"/>
        <v>70</v>
      </c>
      <c r="M123" s="601">
        <f t="shared" si="13"/>
        <v>11.2</v>
      </c>
      <c r="N123" s="162"/>
      <c r="O123" s="443"/>
      <c r="P123" s="221">
        <v>0</v>
      </c>
      <c r="Q123" s="444">
        <f t="shared" si="14"/>
        <v>0</v>
      </c>
      <c r="R123" s="250">
        <f t="shared" si="15"/>
        <v>0</v>
      </c>
      <c r="S123" s="249" cm="1">
        <f t="array" ref="S123">_xlfn.IFS(E123="Air",R123,E123="Sea",M123,E123="Air+Sea",M123+R123)</f>
        <v>11.2</v>
      </c>
      <c r="T123" s="475"/>
      <c r="U123" s="32"/>
    </row>
    <row r="124" spans="1:21" x14ac:dyDescent="0.25">
      <c r="A124" s="1099"/>
      <c r="B124" s="1086" t="s">
        <v>220</v>
      </c>
      <c r="C124" s="177" t="s">
        <v>103</v>
      </c>
      <c r="D124" s="113" t="s">
        <v>193</v>
      </c>
      <c r="E124" s="113" t="s">
        <v>11</v>
      </c>
      <c r="F124" s="156"/>
      <c r="G124" s="478">
        <v>5</v>
      </c>
      <c r="H124" s="589"/>
      <c r="I124" s="179"/>
      <c r="J124" s="177">
        <v>3.5</v>
      </c>
      <c r="K124" s="353">
        <v>6.25</v>
      </c>
      <c r="L124" s="219">
        <f t="shared" si="12"/>
        <v>17.5</v>
      </c>
      <c r="M124" s="387">
        <f t="shared" si="13"/>
        <v>2.8</v>
      </c>
      <c r="N124" s="182"/>
      <c r="O124" s="443"/>
      <c r="P124" s="221">
        <v>0</v>
      </c>
      <c r="Q124" s="444">
        <f t="shared" si="14"/>
        <v>0</v>
      </c>
      <c r="R124" s="250">
        <f t="shared" si="15"/>
        <v>0</v>
      </c>
      <c r="S124" s="246" cm="1">
        <f t="array" ref="S124">_xlfn.IFS(E124="Air",R124,E124="Sea",M124,E124="Air+Sea",M124+R124)</f>
        <v>2.8</v>
      </c>
      <c r="T124" s="475"/>
      <c r="U124" s="32"/>
    </row>
    <row r="125" spans="1:21" x14ac:dyDescent="0.25">
      <c r="A125" s="1099"/>
      <c r="B125" s="1086"/>
      <c r="C125" s="177" t="s">
        <v>103</v>
      </c>
      <c r="D125" s="113" t="s">
        <v>221</v>
      </c>
      <c r="E125" s="113" t="s">
        <v>11</v>
      </c>
      <c r="F125" s="156"/>
      <c r="G125" s="478">
        <v>25</v>
      </c>
      <c r="H125" s="589"/>
      <c r="I125" s="179"/>
      <c r="J125" s="177">
        <v>3.5</v>
      </c>
      <c r="K125" s="353">
        <v>6.25</v>
      </c>
      <c r="L125" s="219">
        <f t="shared" si="12"/>
        <v>87.5</v>
      </c>
      <c r="M125" s="387">
        <f t="shared" si="13"/>
        <v>14</v>
      </c>
      <c r="N125" s="182"/>
      <c r="O125" s="443"/>
      <c r="P125" s="221">
        <v>0</v>
      </c>
      <c r="Q125" s="444">
        <f t="shared" si="14"/>
        <v>0</v>
      </c>
      <c r="R125" s="250">
        <f t="shared" si="15"/>
        <v>0</v>
      </c>
      <c r="S125" s="246" cm="1">
        <f t="array" ref="S125">_xlfn.IFS(E125="Air",R125,E125="Sea",M125,E125="Air+Sea",M125+R125)</f>
        <v>14</v>
      </c>
      <c r="T125" s="475"/>
      <c r="U125" s="32"/>
    </row>
    <row r="126" spans="1:21" x14ac:dyDescent="0.25">
      <c r="A126" s="1099"/>
      <c r="B126" s="1086"/>
      <c r="C126" s="177" t="s">
        <v>103</v>
      </c>
      <c r="D126" s="113" t="s">
        <v>222</v>
      </c>
      <c r="E126" s="113" t="s">
        <v>11</v>
      </c>
      <c r="F126" s="156"/>
      <c r="G126" s="478">
        <v>20</v>
      </c>
      <c r="H126" s="589"/>
      <c r="I126" s="179"/>
      <c r="J126" s="177">
        <v>3.5</v>
      </c>
      <c r="K126" s="353">
        <v>6.25</v>
      </c>
      <c r="L126" s="219">
        <f t="shared" si="12"/>
        <v>70</v>
      </c>
      <c r="M126" s="387">
        <f t="shared" si="13"/>
        <v>11.2</v>
      </c>
      <c r="N126" s="182"/>
      <c r="O126" s="443"/>
      <c r="P126" s="221">
        <v>0</v>
      </c>
      <c r="Q126" s="444">
        <f t="shared" si="14"/>
        <v>0</v>
      </c>
      <c r="R126" s="250">
        <f t="shared" si="15"/>
        <v>0</v>
      </c>
      <c r="S126" s="246" cm="1">
        <f t="array" ref="S126">_xlfn.IFS(E126="Air",R126,E126="Sea",M126,E126="Air+Sea",M126+R126)</f>
        <v>11.2</v>
      </c>
      <c r="T126" s="475"/>
      <c r="U126" s="120"/>
    </row>
    <row r="127" spans="1:21" x14ac:dyDescent="0.25">
      <c r="A127" s="1099"/>
      <c r="B127" s="135" t="s">
        <v>157</v>
      </c>
      <c r="C127" s="177" t="s">
        <v>158</v>
      </c>
      <c r="D127" s="113" t="s">
        <v>159</v>
      </c>
      <c r="E127" s="113" t="s">
        <v>11</v>
      </c>
      <c r="F127" s="156">
        <v>870</v>
      </c>
      <c r="G127" s="156">
        <v>870</v>
      </c>
      <c r="H127" s="589"/>
      <c r="I127" s="179"/>
      <c r="J127" s="177">
        <v>0</v>
      </c>
      <c r="K127" s="353">
        <v>6.25</v>
      </c>
      <c r="L127" s="219">
        <f t="shared" si="12"/>
        <v>0</v>
      </c>
      <c r="M127" s="387">
        <f t="shared" si="13"/>
        <v>0</v>
      </c>
      <c r="N127" s="182"/>
      <c r="O127" s="443"/>
      <c r="P127" s="221">
        <v>0</v>
      </c>
      <c r="Q127" s="444">
        <f t="shared" si="14"/>
        <v>0</v>
      </c>
      <c r="R127" s="250">
        <f t="shared" si="15"/>
        <v>0</v>
      </c>
      <c r="S127" s="246" cm="1">
        <f t="array" ref="S127">_xlfn.IFS(E127="Air",R127,E127="Sea",M127,E127="Air+Sea",M127+R127)</f>
        <v>0</v>
      </c>
      <c r="T127" s="475"/>
      <c r="U127" s="120"/>
    </row>
    <row r="128" spans="1:21" x14ac:dyDescent="0.25">
      <c r="A128" s="1099"/>
      <c r="B128" s="135" t="s">
        <v>160</v>
      </c>
      <c r="C128" s="177" t="s">
        <v>142</v>
      </c>
      <c r="D128" s="113" t="s">
        <v>161</v>
      </c>
      <c r="E128" s="113" t="s">
        <v>11</v>
      </c>
      <c r="F128" s="156">
        <v>120</v>
      </c>
      <c r="G128" s="156">
        <v>120</v>
      </c>
      <c r="H128" s="589"/>
      <c r="I128" s="181">
        <v>0.05</v>
      </c>
      <c r="J128" s="177">
        <v>2</v>
      </c>
      <c r="K128" s="353">
        <v>6.25</v>
      </c>
      <c r="L128" s="219">
        <f t="shared" si="12"/>
        <v>240</v>
      </c>
      <c r="M128" s="387">
        <f t="shared" si="13"/>
        <v>1.92</v>
      </c>
      <c r="N128" s="182"/>
      <c r="O128" s="443"/>
      <c r="P128" s="221">
        <v>0</v>
      </c>
      <c r="Q128" s="444">
        <f t="shared" si="14"/>
        <v>0</v>
      </c>
      <c r="R128" s="250">
        <f t="shared" si="15"/>
        <v>0</v>
      </c>
      <c r="S128" s="246" cm="1">
        <f t="array" ref="S128">_xlfn.IFS(E128="Air",R128,E128="Sea",M128,E128="Air+Sea",M128+R128)</f>
        <v>1.92</v>
      </c>
      <c r="T128" s="475"/>
      <c r="U128" s="120"/>
    </row>
    <row r="129" spans="1:21" x14ac:dyDescent="0.25">
      <c r="A129" s="1099"/>
      <c r="B129" s="135" t="s">
        <v>162</v>
      </c>
      <c r="C129" s="177" t="s">
        <v>163</v>
      </c>
      <c r="D129" s="113" t="s">
        <v>164</v>
      </c>
      <c r="E129" s="113" t="s">
        <v>11</v>
      </c>
      <c r="F129" s="156">
        <v>90</v>
      </c>
      <c r="G129" s="156">
        <v>90</v>
      </c>
      <c r="H129" s="589"/>
      <c r="I129" s="181">
        <v>0.2</v>
      </c>
      <c r="J129" s="177">
        <v>1</v>
      </c>
      <c r="K129" s="353">
        <v>6.25</v>
      </c>
      <c r="L129" s="219">
        <f t="shared" si="12"/>
        <v>90</v>
      </c>
      <c r="M129" s="387">
        <f t="shared" si="13"/>
        <v>2.8800000000000003</v>
      </c>
      <c r="N129" s="182"/>
      <c r="O129" s="443"/>
      <c r="P129" s="221">
        <v>0</v>
      </c>
      <c r="Q129" s="444">
        <f t="shared" si="14"/>
        <v>0</v>
      </c>
      <c r="R129" s="250">
        <f t="shared" si="15"/>
        <v>0</v>
      </c>
      <c r="S129" s="246" cm="1">
        <f t="array" ref="S129">_xlfn.IFS(E129="Air",R129,E129="Sea",M129,E129="Air+Sea",M129+R129)</f>
        <v>2.8800000000000003</v>
      </c>
      <c r="T129" s="475"/>
      <c r="U129" s="120"/>
    </row>
    <row r="130" spans="1:21" x14ac:dyDescent="0.25">
      <c r="A130" s="1099"/>
      <c r="B130" s="1102" t="s">
        <v>223</v>
      </c>
      <c r="C130" s="517" t="s">
        <v>103</v>
      </c>
      <c r="D130" s="188" t="s">
        <v>224</v>
      </c>
      <c r="E130" s="188"/>
      <c r="F130" s="517"/>
      <c r="G130" s="221"/>
      <c r="H130" s="594"/>
      <c r="I130" s="182"/>
      <c r="J130" s="517"/>
      <c r="K130" s="190">
        <v>6.25</v>
      </c>
      <c r="L130" s="221">
        <f t="shared" si="12"/>
        <v>0</v>
      </c>
      <c r="M130" s="250">
        <f t="shared" si="13"/>
        <v>0</v>
      </c>
      <c r="N130" s="138"/>
      <c r="O130" s="443"/>
      <c r="P130" s="221">
        <v>0</v>
      </c>
      <c r="Q130" s="444">
        <f t="shared" si="14"/>
        <v>0</v>
      </c>
      <c r="R130" s="250">
        <f t="shared" si="15"/>
        <v>0</v>
      </c>
      <c r="S130" s="251" t="e" cm="1">
        <f t="array" ref="S130">_xlfn.IFS(E130="Air",R130,E130="Sea",M130,E130="Air+Sea",M130+R130)</f>
        <v>#N/A</v>
      </c>
      <c r="T130" s="475"/>
      <c r="U130" s="120"/>
    </row>
    <row r="131" spans="1:21" x14ac:dyDescent="0.25">
      <c r="A131" s="1099"/>
      <c r="B131" s="1102"/>
      <c r="C131" s="517" t="s">
        <v>103</v>
      </c>
      <c r="D131" s="188" t="s">
        <v>225</v>
      </c>
      <c r="E131" s="188"/>
      <c r="F131" s="517"/>
      <c r="G131" s="221"/>
      <c r="H131" s="594"/>
      <c r="I131" s="182"/>
      <c r="J131" s="517"/>
      <c r="K131" s="190">
        <v>6.25</v>
      </c>
      <c r="L131" s="221">
        <f t="shared" si="12"/>
        <v>0</v>
      </c>
      <c r="M131" s="250">
        <f t="shared" si="13"/>
        <v>0</v>
      </c>
      <c r="N131" s="138"/>
      <c r="O131" s="443"/>
      <c r="P131" s="221">
        <v>0</v>
      </c>
      <c r="Q131" s="444">
        <f t="shared" si="14"/>
        <v>0</v>
      </c>
      <c r="R131" s="250">
        <f t="shared" si="15"/>
        <v>0</v>
      </c>
      <c r="S131" s="251" t="e" cm="1">
        <f t="array" ref="S131">_xlfn.IFS(E131="Air",R131,E131="Sea",M131,E131="Air+Sea",M131+R131)</f>
        <v>#N/A</v>
      </c>
      <c r="T131" s="475"/>
      <c r="U131" s="120"/>
    </row>
    <row r="132" spans="1:21" x14ac:dyDescent="0.25">
      <c r="A132" s="1099"/>
      <c r="B132" s="1086" t="s">
        <v>226</v>
      </c>
      <c r="C132" s="188" t="s">
        <v>227</v>
      </c>
      <c r="D132" s="188" t="s">
        <v>228</v>
      </c>
      <c r="E132" s="188"/>
      <c r="F132" s="188"/>
      <c r="G132" s="221"/>
      <c r="H132" s="591"/>
      <c r="I132" s="182"/>
      <c r="J132" s="517"/>
      <c r="K132" s="190">
        <v>6.25</v>
      </c>
      <c r="L132" s="221">
        <f t="shared" si="12"/>
        <v>0</v>
      </c>
      <c r="M132" s="250">
        <f t="shared" si="13"/>
        <v>0</v>
      </c>
      <c r="N132" s="138"/>
      <c r="O132" s="443"/>
      <c r="P132" s="221">
        <v>0</v>
      </c>
      <c r="Q132" s="444">
        <f t="shared" si="14"/>
        <v>0</v>
      </c>
      <c r="R132" s="250">
        <f t="shared" si="15"/>
        <v>0</v>
      </c>
      <c r="S132" s="251" t="e" cm="1">
        <f t="array" ref="S132">_xlfn.IFS(E132="Air",R132,E132="Sea",M132,E132="Air+Sea",M132+R132)</f>
        <v>#N/A</v>
      </c>
      <c r="T132" s="475"/>
      <c r="U132" s="120"/>
    </row>
    <row r="133" spans="1:21" x14ac:dyDescent="0.25">
      <c r="A133" s="1099"/>
      <c r="B133" s="1086"/>
      <c r="C133" s="188" t="s">
        <v>227</v>
      </c>
      <c r="D133" s="188" t="s">
        <v>229</v>
      </c>
      <c r="E133" s="188"/>
      <c r="F133" s="188"/>
      <c r="G133" s="221"/>
      <c r="H133" s="591"/>
      <c r="I133" s="138"/>
      <c r="J133" s="517"/>
      <c r="K133" s="190">
        <v>6.25</v>
      </c>
      <c r="L133" s="221">
        <f t="shared" si="12"/>
        <v>0</v>
      </c>
      <c r="M133" s="250">
        <f t="shared" si="13"/>
        <v>0</v>
      </c>
      <c r="N133" s="138"/>
      <c r="O133" s="443"/>
      <c r="P133" s="221">
        <v>0</v>
      </c>
      <c r="Q133" s="444">
        <f t="shared" si="14"/>
        <v>0</v>
      </c>
      <c r="R133" s="250">
        <f t="shared" si="15"/>
        <v>0</v>
      </c>
      <c r="S133" s="251" t="e" cm="1">
        <f t="array" ref="S133">_xlfn.IFS(E133="Air",R133,E133="Sea",M133,E133="Air+Sea",M133+R133)</f>
        <v>#N/A</v>
      </c>
      <c r="T133" s="475"/>
      <c r="U133" s="120"/>
    </row>
    <row r="134" spans="1:21" x14ac:dyDescent="0.25">
      <c r="A134" s="1099"/>
      <c r="B134" s="1086"/>
      <c r="C134" s="188" t="s">
        <v>227</v>
      </c>
      <c r="D134" s="188" t="s">
        <v>230</v>
      </c>
      <c r="E134" s="188"/>
      <c r="F134" s="188"/>
      <c r="G134" s="221"/>
      <c r="H134" s="591"/>
      <c r="I134" s="138"/>
      <c r="J134" s="517"/>
      <c r="K134" s="190">
        <v>6.25</v>
      </c>
      <c r="L134" s="221">
        <f t="shared" si="12"/>
        <v>0</v>
      </c>
      <c r="M134" s="250">
        <f t="shared" si="13"/>
        <v>0</v>
      </c>
      <c r="N134" s="138"/>
      <c r="O134" s="443"/>
      <c r="P134" s="221">
        <v>0</v>
      </c>
      <c r="Q134" s="444">
        <f t="shared" si="14"/>
        <v>0</v>
      </c>
      <c r="R134" s="250">
        <f t="shared" si="15"/>
        <v>0</v>
      </c>
      <c r="S134" s="251" t="e" cm="1">
        <f t="array" ref="S134">_xlfn.IFS(E134="Air",R134,E134="Sea",M134,E134="Air+Sea",M134+R134)</f>
        <v>#N/A</v>
      </c>
      <c r="T134" s="475"/>
      <c r="U134" s="120"/>
    </row>
    <row r="135" spans="1:21" x14ac:dyDescent="0.25">
      <c r="A135" s="1099"/>
      <c r="B135" s="1086"/>
      <c r="C135" s="188" t="s">
        <v>227</v>
      </c>
      <c r="D135" s="188" t="s">
        <v>231</v>
      </c>
      <c r="E135" s="188"/>
      <c r="F135" s="188"/>
      <c r="G135" s="485">
        <v>10</v>
      </c>
      <c r="H135" s="591"/>
      <c r="I135" s="138"/>
      <c r="J135" s="188"/>
      <c r="K135" s="190">
        <v>6.25</v>
      </c>
      <c r="L135" s="221">
        <f t="shared" si="12"/>
        <v>0</v>
      </c>
      <c r="M135" s="250">
        <f t="shared" si="13"/>
        <v>0</v>
      </c>
      <c r="N135" s="138"/>
      <c r="O135" s="443"/>
      <c r="P135" s="221">
        <v>0</v>
      </c>
      <c r="Q135" s="444">
        <f t="shared" si="14"/>
        <v>0</v>
      </c>
      <c r="R135" s="250">
        <f t="shared" si="15"/>
        <v>0</v>
      </c>
      <c r="S135" s="251" t="e" cm="1">
        <f t="array" ref="S135">_xlfn.IFS(E135="Air",R135,E135="Sea",M135,E135="Air+Sea",M135+R135)</f>
        <v>#N/A</v>
      </c>
      <c r="T135" s="475"/>
      <c r="U135" s="120"/>
    </row>
    <row r="136" spans="1:21" x14ac:dyDescent="0.25">
      <c r="A136" s="1099"/>
      <c r="B136" s="1086"/>
      <c r="C136" s="188" t="s">
        <v>227</v>
      </c>
      <c r="D136" s="188" t="s">
        <v>232</v>
      </c>
      <c r="E136" s="188"/>
      <c r="F136" s="188"/>
      <c r="G136" s="485">
        <v>50</v>
      </c>
      <c r="H136" s="591"/>
      <c r="I136" s="138"/>
      <c r="J136" s="188"/>
      <c r="K136" s="190">
        <v>6.25</v>
      </c>
      <c r="L136" s="221">
        <f t="shared" si="12"/>
        <v>0</v>
      </c>
      <c r="M136" s="250">
        <f t="shared" si="13"/>
        <v>0</v>
      </c>
      <c r="N136" s="138"/>
      <c r="O136" s="443"/>
      <c r="P136" s="221">
        <v>0</v>
      </c>
      <c r="Q136" s="444">
        <f t="shared" si="14"/>
        <v>0</v>
      </c>
      <c r="R136" s="250">
        <f t="shared" si="15"/>
        <v>0</v>
      </c>
      <c r="S136" s="251" t="e" cm="1">
        <f t="array" ref="S136">_xlfn.IFS(E136="Air",R136,E136="Sea",M136,E136="Air+Sea",M136+R136)</f>
        <v>#N/A</v>
      </c>
      <c r="T136" s="475"/>
      <c r="U136" s="120"/>
    </row>
    <row r="137" spans="1:21" ht="45" x14ac:dyDescent="0.25">
      <c r="A137" s="1099"/>
      <c r="B137" s="1086"/>
      <c r="C137" s="188" t="s">
        <v>227</v>
      </c>
      <c r="D137" s="188" t="s">
        <v>546</v>
      </c>
      <c r="E137" s="188"/>
      <c r="F137" s="188">
        <v>50</v>
      </c>
      <c r="G137" s="485">
        <v>50</v>
      </c>
      <c r="H137" s="591" t="s">
        <v>547</v>
      </c>
      <c r="I137" s="138"/>
      <c r="J137" s="188"/>
      <c r="K137" s="190">
        <v>6.25</v>
      </c>
      <c r="L137" s="221">
        <f t="shared" si="12"/>
        <v>0</v>
      </c>
      <c r="M137" s="250">
        <f t="shared" si="13"/>
        <v>0</v>
      </c>
      <c r="N137" s="138"/>
      <c r="O137" s="443"/>
      <c r="P137" s="221">
        <v>0</v>
      </c>
      <c r="Q137" s="444">
        <f t="shared" si="14"/>
        <v>0</v>
      </c>
      <c r="R137" s="250">
        <f t="shared" si="15"/>
        <v>0</v>
      </c>
      <c r="S137" s="251" t="e" cm="1">
        <f t="array" ref="S137">_xlfn.IFS(E137="Air",R137,E137="Sea",M137,E137="Air+Sea",M137+R137)</f>
        <v>#N/A</v>
      </c>
      <c r="T137" s="475"/>
      <c r="U137" s="120"/>
    </row>
    <row r="138" spans="1:21" ht="15.75" thickBot="1" x14ac:dyDescent="0.3">
      <c r="A138" s="1100"/>
      <c r="B138" s="1101"/>
      <c r="C138" s="526" t="s">
        <v>227</v>
      </c>
      <c r="D138" s="526" t="s">
        <v>233</v>
      </c>
      <c r="E138" s="526"/>
      <c r="F138" s="526"/>
      <c r="G138" s="534"/>
      <c r="H138" s="597"/>
      <c r="I138" s="151"/>
      <c r="J138" s="526"/>
      <c r="K138" s="363">
        <v>6.25</v>
      </c>
      <c r="L138" s="262">
        <f t="shared" si="12"/>
        <v>0</v>
      </c>
      <c r="M138" s="254">
        <f t="shared" si="13"/>
        <v>0</v>
      </c>
      <c r="N138" s="151"/>
      <c r="O138" s="450"/>
      <c r="P138" s="262">
        <v>0</v>
      </c>
      <c r="Q138" s="451">
        <f t="shared" si="14"/>
        <v>0</v>
      </c>
      <c r="R138" s="254">
        <f t="shared" si="15"/>
        <v>0</v>
      </c>
      <c r="S138" s="378" t="e" cm="1">
        <f t="array" ref="S138">_xlfn.IFS(E138="Air",R138,E138="Sea",M138,E138="Air+Sea",M138+R138)</f>
        <v>#N/A</v>
      </c>
      <c r="T138" s="475"/>
      <c r="U138" s="120"/>
    </row>
    <row r="139" spans="1:21" x14ac:dyDescent="0.25">
      <c r="A139" s="184"/>
      <c r="B139" s="120"/>
      <c r="C139" s="120"/>
      <c r="D139" s="120"/>
      <c r="E139" s="120"/>
      <c r="F139" s="120"/>
      <c r="H139" s="120"/>
      <c r="I139" s="153"/>
      <c r="J139" s="75"/>
      <c r="K139" s="70"/>
      <c r="L139" s="70"/>
      <c r="M139" s="557"/>
      <c r="N139" s="153"/>
      <c r="O139" s="575"/>
      <c r="P139" s="70"/>
      <c r="Q139" s="576"/>
      <c r="R139" s="577"/>
      <c r="S139" s="560"/>
      <c r="T139" s="475"/>
      <c r="U139" s="120"/>
    </row>
    <row r="140" spans="1:21" ht="15.75" thickBot="1" x14ac:dyDescent="0.3">
      <c r="I140" s="153"/>
      <c r="J140" s="75"/>
      <c r="K140" s="70"/>
      <c r="L140" s="70"/>
      <c r="M140" s="557"/>
      <c r="N140" s="153"/>
      <c r="O140" s="545"/>
      <c r="P140" s="70"/>
      <c r="Q140" s="546"/>
      <c r="R140" s="557"/>
      <c r="S140" s="560"/>
      <c r="T140" s="186"/>
    </row>
    <row r="141" spans="1:21" ht="45" x14ac:dyDescent="0.25">
      <c r="I141" s="316"/>
      <c r="J141" s="71" t="s">
        <v>234</v>
      </c>
      <c r="K141" s="547">
        <f>IF([2]Booking_SGN!$B$2="SGN",INDEX([2]!volume,MATCH($I$11,[2]!customer,0),MATCH([2]Booking_SGN!$C$3,[2]!week,0)),0)</f>
        <v>0</v>
      </c>
      <c r="L141" s="561">
        <f>SUM(L91:L139)</f>
        <v>3417.5</v>
      </c>
      <c r="M141" s="561">
        <f>SUM(M91:M139)</f>
        <v>459.59999999999991</v>
      </c>
      <c r="N141" s="316"/>
      <c r="O141" s="71" t="s">
        <v>234</v>
      </c>
      <c r="P141" s="548">
        <f>IF([2]Booking_SGN!$B$2="SGN",INDEX([2]!volume,MATCH($N$11,[2]!customer,0),MATCH([2]Booking_SGN!$C$3,[2]!week,0)),0)</f>
        <v>0</v>
      </c>
      <c r="Q141" s="562">
        <f>SUM(Q91:Q139)</f>
        <v>60</v>
      </c>
      <c r="R141" s="563">
        <f>SUM(R91:R139)</f>
        <v>0</v>
      </c>
      <c r="S141" s="564">
        <f>R141+M141</f>
        <v>459.59999999999991</v>
      </c>
      <c r="T141" s="171"/>
    </row>
    <row r="142" spans="1:21" ht="15.75" thickBot="1" x14ac:dyDescent="0.3">
      <c r="B142" s="168"/>
      <c r="I142" s="316"/>
      <c r="J142" s="72" t="s">
        <v>182</v>
      </c>
      <c r="K142" s="68"/>
      <c r="L142" s="68"/>
      <c r="M142" s="565">
        <f>M141*K141/40/3600</f>
        <v>0</v>
      </c>
      <c r="N142" s="316"/>
      <c r="O142" s="72" t="s">
        <v>182</v>
      </c>
      <c r="P142" s="549"/>
      <c r="Q142" s="549"/>
      <c r="R142" s="566">
        <f>R141*P141/40/3600</f>
        <v>0</v>
      </c>
      <c r="S142" s="567">
        <f>R142+M142</f>
        <v>0</v>
      </c>
      <c r="T142" s="186"/>
    </row>
    <row r="143" spans="1:21" x14ac:dyDescent="0.25">
      <c r="B143" s="168"/>
      <c r="I143" s="316"/>
      <c r="J143" s="77"/>
      <c r="K143" s="78"/>
      <c r="L143" s="78"/>
      <c r="M143" s="78"/>
      <c r="N143" s="316"/>
      <c r="O143" s="77"/>
      <c r="P143" s="78"/>
      <c r="Q143" s="78"/>
      <c r="R143" s="568"/>
      <c r="S143" s="568"/>
    </row>
    <row r="144" spans="1:21" ht="15.75" thickBot="1" x14ac:dyDescent="0.3">
      <c r="B144" s="168"/>
      <c r="I144" s="316"/>
      <c r="J144" s="77"/>
      <c r="K144" s="78"/>
      <c r="L144" s="78"/>
      <c r="M144" s="78"/>
      <c r="N144" s="316"/>
      <c r="O144" s="77"/>
      <c r="P144" s="78"/>
      <c r="Q144" s="78"/>
      <c r="R144" s="568"/>
      <c r="S144" s="568"/>
    </row>
    <row r="145" spans="2:20" ht="45" x14ac:dyDescent="0.25">
      <c r="B145" s="168"/>
      <c r="I145" s="316"/>
      <c r="J145" s="71" t="s">
        <v>235</v>
      </c>
      <c r="K145" s="547">
        <f>IF([2]Booking_SGN!$B$2="SGN",INDEX([2]!volume,MATCH($I$11,[2]!customer,0),MATCH([2]Booking_SGN!$C$3,[2]!week,0)),0)</f>
        <v>0</v>
      </c>
      <c r="L145" s="547">
        <f>L141+L77</f>
        <v>22707.25</v>
      </c>
      <c r="M145" s="547">
        <f>M141+M77</f>
        <v>3680</v>
      </c>
      <c r="N145" s="316"/>
      <c r="O145" s="71" t="s">
        <v>235</v>
      </c>
      <c r="P145" s="547">
        <f>IF([2]Booking_SGN!$B$2="SGN",INDEX([2]!volume,MATCH($N$11,[2]!customer,0),MATCH([2]Booking_SGN!$C$3,[2]!week,0)),0)</f>
        <v>0</v>
      </c>
      <c r="Q145" s="547">
        <f>Q141+Q77</f>
        <v>301</v>
      </c>
      <c r="R145" s="569">
        <f>R141+R77</f>
        <v>0</v>
      </c>
      <c r="S145" s="570">
        <f>R145+M145</f>
        <v>3680</v>
      </c>
      <c r="T145" s="187"/>
    </row>
    <row r="146" spans="2:20" ht="15.75" thickBot="1" x14ac:dyDescent="0.3">
      <c r="B146" s="168"/>
      <c r="I146" s="316"/>
      <c r="J146" s="79" t="s">
        <v>236</v>
      </c>
      <c r="K146" s="68"/>
      <c r="L146" s="68"/>
      <c r="M146" s="565">
        <f>M142+M78</f>
        <v>0</v>
      </c>
      <c r="N146" s="316"/>
      <c r="O146" s="79" t="s">
        <v>236</v>
      </c>
      <c r="P146" s="68"/>
      <c r="Q146" s="68"/>
      <c r="R146" s="571">
        <f>R142+R78</f>
        <v>0</v>
      </c>
      <c r="S146" s="567">
        <f>R146+M146</f>
        <v>0</v>
      </c>
      <c r="T146" s="186"/>
    </row>
    <row r="147" spans="2:20" ht="15.75" thickBot="1" x14ac:dyDescent="0.3">
      <c r="I147" s="316"/>
      <c r="J147" s="80"/>
      <c r="K147" s="78"/>
      <c r="L147" s="78"/>
      <c r="M147" s="78"/>
      <c r="N147" s="316"/>
      <c r="O147" s="80"/>
      <c r="P147" s="78"/>
      <c r="Q147" s="78"/>
      <c r="R147" s="568"/>
      <c r="S147" s="568"/>
    </row>
    <row r="148" spans="2:20" x14ac:dyDescent="0.25">
      <c r="I148" s="316"/>
      <c r="J148" s="81" t="s">
        <v>237</v>
      </c>
      <c r="K148" s="551"/>
      <c r="L148" s="552"/>
      <c r="M148" s="552"/>
      <c r="N148" s="316"/>
      <c r="O148" s="81" t="s">
        <v>237</v>
      </c>
      <c r="P148" s="551"/>
      <c r="Q148" s="552"/>
      <c r="R148" s="553"/>
      <c r="S148" s="568"/>
    </row>
    <row r="149" spans="2:20" ht="15.75" thickBot="1" x14ac:dyDescent="0.3">
      <c r="I149" s="316"/>
      <c r="J149" s="82" t="s">
        <v>238</v>
      </c>
      <c r="K149" s="554"/>
      <c r="L149" s="555"/>
      <c r="M149" s="555"/>
      <c r="N149" s="316"/>
      <c r="O149" s="82" t="s">
        <v>238</v>
      </c>
      <c r="P149" s="554"/>
      <c r="Q149" s="555"/>
      <c r="R149" s="556"/>
      <c r="S149" s="572"/>
    </row>
    <row r="150" spans="2:20" ht="15.75" thickBot="1" x14ac:dyDescent="0.3">
      <c r="B150" s="83"/>
      <c r="C150" s="83"/>
      <c r="D150" s="83"/>
      <c r="I150" s="325"/>
      <c r="J150" s="74"/>
      <c r="K150" s="68"/>
      <c r="L150" s="68"/>
      <c r="M150" s="68"/>
      <c r="N150" s="325"/>
      <c r="O150" s="74"/>
      <c r="P150" s="68"/>
      <c r="Q150" s="68"/>
      <c r="R150" s="572"/>
      <c r="S150" s="573"/>
    </row>
  </sheetData>
  <sheetProtection algorithmName="SHA-512" hashValue="aYZrSOhsRHS80CijFbV3/pa2OxCGXmaQMkLBUp6Mi7X7gBRdZcPdjXo/xJOoW9PyQrc7acAlsgwGdIo8/UV59g==" saltValue="TGeMndeeTcJcaXbkemmEvw==" spinCount="100000" sheet="1" objects="1" scenarios="1" insertRows="0" sort="0" autoFilter="0"/>
  <autoFilter ref="A12:V75" xr:uid="{752F39E2-4B53-4A43-83D6-B300DBC090EA}"/>
  <mergeCells count="22">
    <mergeCell ref="A41:A57"/>
    <mergeCell ref="B42:B43"/>
    <mergeCell ref="A58:A60"/>
    <mergeCell ref="A61:A75"/>
    <mergeCell ref="B92:B94"/>
    <mergeCell ref="A80:A138"/>
    <mergeCell ref="B132:B138"/>
    <mergeCell ref="B95:B98"/>
    <mergeCell ref="B106:B109"/>
    <mergeCell ref="B110:B113"/>
    <mergeCell ref="B124:B126"/>
    <mergeCell ref="B130:B131"/>
    <mergeCell ref="A10:S10"/>
    <mergeCell ref="I11:M11"/>
    <mergeCell ref="N11:R11"/>
    <mergeCell ref="A13:A23"/>
    <mergeCell ref="B14:B18"/>
    <mergeCell ref="A24:A40"/>
    <mergeCell ref="B29:B30"/>
    <mergeCell ref="B34:B35"/>
    <mergeCell ref="B36:B37"/>
    <mergeCell ref="B39:B40"/>
  </mergeCells>
  <conditionalFormatting sqref="I13:I22 I24:I25 I27:I32 I34:I37 I39:I48 I88:I134">
    <cfRule type="notContainsBlanks" dxfId="75" priority="12">
      <formula>LEN(TRIM(I13))&gt;0</formula>
    </cfRule>
  </conditionalFormatting>
  <conditionalFormatting sqref="I52:I84">
    <cfRule type="notContainsBlanks" dxfId="74" priority="7">
      <formula>LEN(TRIM(I52))&gt;0</formula>
    </cfRule>
  </conditionalFormatting>
  <conditionalFormatting sqref="I138:I140">
    <cfRule type="notContainsBlanks" dxfId="73" priority="2">
      <formula>LEN(TRIM(I138))&gt;0</formula>
    </cfRule>
  </conditionalFormatting>
  <conditionalFormatting sqref="N13:N140">
    <cfRule type="notContainsBlanks" dxfId="72" priority="1">
      <formula>LEN(TRIM(N13))&gt;0</formula>
    </cfRule>
  </conditionalFormatting>
  <dataValidations count="5">
    <dataValidation type="list" allowBlank="1" showInputMessage="1" showErrorMessage="1" sqref="C147 C151:C1048576 C11 C139:C141" xr:uid="{F47E7E73-65AF-42BC-A35F-78024812596F}">
      <formula1>"Reporting, APLL BK, Carrier BK, VOY, SPR/BOH, CLP, MBL, DN, Vendor, Email, Call, Shipment, BA, SAP &amp; GFF PO, Bill, COO, Times, Container, SI, BL"</formula1>
    </dataValidation>
    <dataValidation type="list" allowBlank="1" showInputMessage="1" showErrorMessage="1" sqref="C143:C146 B5:B8" xr:uid="{C0A26C5B-086C-4400-9E76-208EDFB99F58}">
      <formula1>"Reporting, APLL BK, Carrier BK, VOY, SPR/BOH, CLP, MBL, DN, Vendor, Email, Call, Shipment, BA, SAP &amp; GFF PO, Bill, COO, Times"</formula1>
    </dataValidation>
    <dataValidation type="list" allowBlank="1" showInputMessage="1" showErrorMessage="1" sqref="F143:F147 E11:E1048576 D5:E8" xr:uid="{7C123285-9BC7-47A7-BB26-BDF6867137FC}">
      <formula1>"Air,Sea,Air+Sea"</formula1>
    </dataValidation>
    <dataValidation type="list" allowBlank="1" showInputMessage="1" showErrorMessage="1" sqref="C12:C138" xr:uid="{A7E058D7-8264-482D-844B-527F4B3BF47B}">
      <formula1>"Reporting, APLL BK, Carrier BK, VOY, SPR/BOH, CLP, MBL, DN, Vendor, Email, Call, Shipment, BA, SAP &amp; GFF PO, Bill, COO, Times, Container, SI, BL, FCR, PO"</formula1>
    </dataValidation>
    <dataValidation type="list" allowBlank="1" showInputMessage="1" showErrorMessage="1" sqref="C80:C81" xr:uid="{57324550-E1CA-4C7F-A826-DC0902430AA4}">
      <formula1>"Reporting, APLL BK, Carrier BK, VOY, SPR/BOH, CLP, MBL, DN, Vendor, Email, Call, Shipment, BA, SAP &amp; GFF PO, Bill, COO, Times, Container, SI, BL,PO, FCR"</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DDAF4-44D4-4088-833D-185EFAC3DEA0}">
  <sheetPr codeName="Sheet19">
    <tabColor rgb="FF92D050"/>
  </sheetPr>
  <dimension ref="A1:U144"/>
  <sheetViews>
    <sheetView showGridLines="0" topLeftCell="A91" zoomScale="55" zoomScaleNormal="55" workbookViewId="0">
      <selection activeCell="P125" sqref="P125"/>
    </sheetView>
  </sheetViews>
  <sheetFormatPr defaultColWidth="8.7109375" defaultRowHeight="15" x14ac:dyDescent="0.25"/>
  <cols>
    <col min="1" max="1" width="15.5703125" style="185" customWidth="1"/>
    <col min="2" max="2" width="26.85546875" style="32" customWidth="1"/>
    <col min="3" max="3" width="16.42578125" style="32" customWidth="1"/>
    <col min="4" max="4" width="47.42578125" style="32" customWidth="1"/>
    <col min="5" max="5" width="17.5703125" style="32" customWidth="1"/>
    <col min="6" max="6" width="12.42578125" style="32" customWidth="1"/>
    <col min="7" max="7" width="13.5703125" style="100" customWidth="1"/>
    <col min="8" max="8" width="22.5703125" style="168" customWidth="1"/>
    <col min="9" max="9" width="26.42578125" style="32" customWidth="1"/>
    <col min="10" max="10" width="25.42578125" style="83" customWidth="1"/>
    <col min="11" max="11" width="20.5703125" style="95" customWidth="1"/>
    <col min="12" max="12" width="34" style="95" customWidth="1"/>
    <col min="13" max="13" width="24.85546875" style="95" customWidth="1"/>
    <col min="14" max="14" width="18.7109375" style="32" customWidth="1"/>
    <col min="15" max="15" width="18.7109375" style="83" customWidth="1"/>
    <col min="16" max="18" width="18.7109375" style="95" customWidth="1"/>
    <col min="19" max="19" width="24.85546875" style="95" customWidth="1"/>
    <col min="20" max="20" width="24.85546875" style="83" customWidth="1"/>
    <col min="21" max="16384" width="8.7109375" style="83"/>
  </cols>
  <sheetData>
    <row r="1" spans="1:21" s="62" customFormat="1" ht="33.75" x14ac:dyDescent="0.25">
      <c r="A1" s="61" t="s">
        <v>0</v>
      </c>
      <c r="B1" s="61">
        <f ca="1">TODAY()</f>
        <v>45148</v>
      </c>
      <c r="C1" s="86"/>
      <c r="D1" s="86"/>
      <c r="E1" s="86"/>
      <c r="F1" s="90"/>
      <c r="G1" s="806"/>
      <c r="H1" s="89" t="s">
        <v>39</v>
      </c>
      <c r="I1" s="384"/>
      <c r="J1" s="89"/>
      <c r="K1" s="90"/>
      <c r="L1" s="90"/>
      <c r="M1" s="90"/>
      <c r="N1" s="90"/>
      <c r="O1" s="90"/>
      <c r="P1" s="90"/>
      <c r="Q1" s="89"/>
      <c r="R1" s="89"/>
      <c r="S1" s="89"/>
    </row>
    <row r="2" spans="1:21" s="84" customFormat="1" x14ac:dyDescent="0.25">
      <c r="A2" s="92"/>
      <c r="B2" s="93"/>
      <c r="F2" s="95"/>
      <c r="G2" s="100"/>
      <c r="H2" s="95"/>
      <c r="I2" s="380"/>
      <c r="J2" s="95"/>
      <c r="K2" s="95"/>
      <c r="L2" s="95"/>
      <c r="M2" s="95"/>
      <c r="N2" s="95"/>
      <c r="O2" s="95"/>
      <c r="P2" s="95"/>
      <c r="Q2" s="95"/>
      <c r="R2" s="95"/>
      <c r="S2" s="95"/>
    </row>
    <row r="3" spans="1:21" s="84" customFormat="1" ht="15.75" thickBot="1" x14ac:dyDescent="0.3">
      <c r="F3" s="95"/>
      <c r="G3" s="100"/>
      <c r="H3" s="95"/>
      <c r="I3" s="380"/>
      <c r="J3" s="95"/>
      <c r="K3" s="95"/>
      <c r="L3" s="95"/>
      <c r="M3" s="95"/>
      <c r="N3" s="95"/>
      <c r="O3" s="95"/>
      <c r="P3" s="95"/>
      <c r="Q3" s="95"/>
      <c r="R3" s="95"/>
      <c r="S3" s="95"/>
    </row>
    <row r="4" spans="1:21" s="84" customFormat="1" x14ac:dyDescent="0.25">
      <c r="A4" s="96" t="s">
        <v>40</v>
      </c>
      <c r="B4" s="63"/>
      <c r="C4" s="63" t="s">
        <v>41</v>
      </c>
      <c r="D4" s="63"/>
      <c r="E4" s="63" t="s">
        <v>42</v>
      </c>
      <c r="F4" s="264" t="s">
        <v>43</v>
      </c>
      <c r="G4" s="97"/>
      <c r="H4" s="227"/>
      <c r="I4" s="807"/>
      <c r="J4" s="95"/>
      <c r="K4" s="95"/>
      <c r="L4" s="95"/>
      <c r="M4" s="95"/>
      <c r="N4" s="95"/>
      <c r="O4" s="95"/>
      <c r="P4" s="95"/>
      <c r="Q4" s="95"/>
      <c r="R4" s="95"/>
      <c r="S4" s="95"/>
    </row>
    <row r="5" spans="1:21" s="84" customFormat="1" x14ac:dyDescent="0.25">
      <c r="A5" s="98"/>
      <c r="B5" s="99"/>
      <c r="C5" s="64" t="s">
        <v>44</v>
      </c>
      <c r="D5" s="64"/>
      <c r="E5" s="64"/>
      <c r="F5" s="235" t="s">
        <v>45</v>
      </c>
      <c r="G5" s="100"/>
      <c r="H5" s="95"/>
      <c r="I5" s="808"/>
      <c r="J5" s="95"/>
      <c r="K5" s="95"/>
      <c r="L5" s="95"/>
      <c r="M5" s="95"/>
      <c r="N5" s="95"/>
      <c r="O5" s="95"/>
      <c r="P5" s="95"/>
      <c r="Q5" s="95"/>
      <c r="R5" s="95"/>
      <c r="S5" s="95"/>
    </row>
    <row r="6" spans="1:21" s="84" customFormat="1" x14ac:dyDescent="0.25">
      <c r="A6" s="98"/>
      <c r="B6" s="102"/>
      <c r="C6" s="64" t="s">
        <v>46</v>
      </c>
      <c r="D6" s="64"/>
      <c r="E6" s="64"/>
      <c r="F6" s="235" t="s">
        <v>47</v>
      </c>
      <c r="G6" s="100"/>
      <c r="H6" s="95"/>
      <c r="I6" s="808"/>
      <c r="J6" s="95"/>
      <c r="K6" s="95"/>
      <c r="L6" s="95"/>
      <c r="M6" s="95"/>
      <c r="N6" s="95"/>
      <c r="O6" s="95"/>
      <c r="P6" s="95"/>
      <c r="Q6" s="95"/>
      <c r="R6" s="95"/>
      <c r="S6" s="95"/>
    </row>
    <row r="7" spans="1:21" s="84" customFormat="1" x14ac:dyDescent="0.25">
      <c r="A7" s="98"/>
      <c r="B7" s="103"/>
      <c r="C7" s="64" t="s">
        <v>48</v>
      </c>
      <c r="D7" s="64"/>
      <c r="E7" s="64"/>
      <c r="F7" s="235" t="s">
        <v>49</v>
      </c>
      <c r="G7" s="100"/>
      <c r="H7" s="95"/>
      <c r="I7" s="808"/>
      <c r="J7" s="95"/>
      <c r="K7" s="95"/>
      <c r="L7" s="95"/>
      <c r="M7" s="95"/>
      <c r="N7" s="95"/>
      <c r="O7" s="95"/>
      <c r="P7" s="95"/>
      <c r="Q7" s="95"/>
      <c r="R7" s="95"/>
      <c r="S7" s="95"/>
    </row>
    <row r="8" spans="1:21" s="84" customFormat="1" ht="15.75" thickBot="1" x14ac:dyDescent="0.3">
      <c r="A8" s="104"/>
      <c r="B8" s="105"/>
      <c r="C8" s="65" t="s">
        <v>50</v>
      </c>
      <c r="D8" s="65"/>
      <c r="E8" s="65"/>
      <c r="F8" s="809" t="s">
        <v>556</v>
      </c>
      <c r="G8" s="106"/>
      <c r="H8" s="73"/>
      <c r="I8" s="810"/>
      <c r="J8" s="95"/>
      <c r="K8" s="95"/>
      <c r="L8" s="95"/>
      <c r="M8" s="95"/>
      <c r="N8" s="95"/>
      <c r="O8" s="95"/>
      <c r="P8" s="95"/>
      <c r="Q8" s="95"/>
      <c r="R8" s="95"/>
      <c r="S8" s="95"/>
    </row>
    <row r="9" spans="1:21" s="84" customFormat="1" ht="15.75" thickBot="1" x14ac:dyDescent="0.3">
      <c r="A9" s="92"/>
      <c r="F9" s="95"/>
      <c r="G9" s="100"/>
      <c r="H9" s="95"/>
      <c r="I9" s="380"/>
      <c r="J9" s="95"/>
      <c r="K9" s="95"/>
      <c r="L9" s="95"/>
      <c r="M9" s="95"/>
      <c r="N9" s="95"/>
      <c r="O9" s="95"/>
      <c r="P9" s="95"/>
      <c r="Q9" s="95"/>
      <c r="R9" s="95"/>
      <c r="S9" s="95"/>
    </row>
    <row r="10" spans="1:21" s="84" customFormat="1" ht="15.75" thickBot="1" x14ac:dyDescent="0.3">
      <c r="A10" s="1031" t="s">
        <v>25</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15.75" thickBot="1" x14ac:dyDescent="0.3">
      <c r="A11" s="381"/>
      <c r="B11" s="66"/>
      <c r="C11" s="66"/>
      <c r="D11" s="66"/>
      <c r="E11" s="66"/>
      <c r="F11" s="481"/>
      <c r="G11" s="100"/>
      <c r="H11" s="811"/>
      <c r="I11" s="1103" t="str">
        <f>_xlfn.CONCAT($A$10," ","-"," ","Sea")</f>
        <v>ITGM - Sea</v>
      </c>
      <c r="J11" s="1104"/>
      <c r="K11" s="1104"/>
      <c r="L11" s="1104"/>
      <c r="M11" s="1105"/>
      <c r="N11" s="1103" t="str">
        <f>_xlfn.CONCAT($A$10," ","-"," ","Air")</f>
        <v>ITGM - Air</v>
      </c>
      <c r="O11" s="1104"/>
      <c r="P11" s="1104"/>
      <c r="Q11" s="1104"/>
      <c r="R11" s="1105"/>
      <c r="S11" s="374" t="s">
        <v>53</v>
      </c>
      <c r="T11" s="64"/>
    </row>
    <row r="12" spans="1:21" s="84" customFormat="1" ht="30.75" thickBot="1" x14ac:dyDescent="0.3">
      <c r="A12" s="661" t="s">
        <v>54</v>
      </c>
      <c r="B12" s="662" t="s">
        <v>55</v>
      </c>
      <c r="C12" s="663" t="s">
        <v>56</v>
      </c>
      <c r="D12" s="664" t="s">
        <v>57</v>
      </c>
      <c r="E12" s="664" t="s">
        <v>58</v>
      </c>
      <c r="F12" s="865" t="s">
        <v>59</v>
      </c>
      <c r="G12" s="665" t="s">
        <v>60</v>
      </c>
      <c r="H12" s="866" t="s">
        <v>61</v>
      </c>
      <c r="I12" s="867" t="s">
        <v>62</v>
      </c>
      <c r="J12" s="668" t="s">
        <v>63</v>
      </c>
      <c r="K12" s="668" t="s">
        <v>64</v>
      </c>
      <c r="L12" s="668" t="s">
        <v>65</v>
      </c>
      <c r="M12" s="669" t="s">
        <v>66</v>
      </c>
      <c r="N12" s="868" t="s">
        <v>62</v>
      </c>
      <c r="O12" s="668" t="s">
        <v>63</v>
      </c>
      <c r="P12" s="668" t="s">
        <v>64</v>
      </c>
      <c r="Q12" s="668" t="s">
        <v>65</v>
      </c>
      <c r="R12" s="669" t="s">
        <v>66</v>
      </c>
      <c r="S12" s="670" t="s">
        <v>66</v>
      </c>
      <c r="T12" s="280"/>
      <c r="U12" s="281"/>
    </row>
    <row r="13" spans="1:21" ht="30" x14ac:dyDescent="0.25">
      <c r="A13" s="1098" t="s">
        <v>67</v>
      </c>
      <c r="B13" s="654" t="s">
        <v>68</v>
      </c>
      <c r="C13" s="621" t="s">
        <v>69</v>
      </c>
      <c r="D13" s="621" t="s">
        <v>494</v>
      </c>
      <c r="E13" s="621"/>
      <c r="F13" s="621"/>
      <c r="G13" s="622"/>
      <c r="H13" s="923"/>
      <c r="I13" s="922"/>
      <c r="J13" s="344"/>
      <c r="K13" s="259">
        <v>4</v>
      </c>
      <c r="L13" s="259">
        <f t="shared" ref="L13" si="0">IF(C13="APLL BK",G13,G13*J13)</f>
        <v>0</v>
      </c>
      <c r="M13" s="261">
        <f>IFERROR(IF(OR(E13="Sea",E13="Air+Sea"),IF(C13="APLL BK",G13*IF(I13="",1,I13),L13/K13*IF(I13="",1,I13)),0),0)</f>
        <v>0</v>
      </c>
      <c r="N13" s="922"/>
      <c r="O13" s="694"/>
      <c r="P13" s="259">
        <v>0</v>
      </c>
      <c r="Q13" s="260">
        <f t="shared" ref="Q13" si="1">IF(C13="APLL BK",G13,G13*O13)</f>
        <v>0</v>
      </c>
      <c r="R13" s="261">
        <f>IFERROR(IF(OR(E13="Air",E13="Air+Sea"),IF(C13="APLL BK",G13*IF(N13="",1,N13),Q13/P13*IF(N13="",1,N13)),0),0)</f>
        <v>0</v>
      </c>
      <c r="S13" s="375" t="e" cm="1">
        <f t="array" ref="S13">_xlfn.IFS(E13="Air",R13,E13="Sea",M13,E13="Air+Sea",M13+R13)</f>
        <v>#N/A</v>
      </c>
      <c r="T13" s="475"/>
    </row>
    <row r="14" spans="1:21" x14ac:dyDescent="0.25">
      <c r="A14" s="1099"/>
      <c r="B14" s="1106" t="s">
        <v>71</v>
      </c>
      <c r="C14" s="111" t="s">
        <v>69</v>
      </c>
      <c r="D14" s="111" t="s">
        <v>525</v>
      </c>
      <c r="E14" s="111" t="s">
        <v>11</v>
      </c>
      <c r="F14" s="111">
        <v>75</v>
      </c>
      <c r="G14" s="206">
        <v>75</v>
      </c>
      <c r="H14" s="590"/>
      <c r="I14" s="125"/>
      <c r="J14" s="156">
        <v>4</v>
      </c>
      <c r="K14" s="219">
        <v>4</v>
      </c>
      <c r="L14" s="219">
        <f t="shared" ref="L14:L73" si="2">IF(C14="APLL BK",G14,G14*J14)</f>
        <v>300</v>
      </c>
      <c r="M14" s="387">
        <f t="shared" ref="M14:M73" si="3">IFERROR(IF(OR(E14="Sea",E14="Air+Sea"),IF(C14="APLL BK",G14*IF(I14="",1,I14),L14/K14*IF(I14="",1,I14)),0),0)</f>
        <v>75</v>
      </c>
      <c r="N14" s="126"/>
      <c r="O14" s="695"/>
      <c r="P14" s="221">
        <v>0</v>
      </c>
      <c r="Q14" s="444">
        <f t="shared" ref="Q14:Q73" si="4">IF(C14="APLL BK",G14,G14*O14)</f>
        <v>0</v>
      </c>
      <c r="R14" s="250">
        <f t="shared" ref="R14:R73" si="5">IFERROR(IF(OR(E14="Air",E14="Air+Sea"),IF(C14="APLL BK",G14*IF(N14="",1,N14),Q14/P14*IF(N14="",1,N14)),0),0)</f>
        <v>0</v>
      </c>
      <c r="S14" s="246" cm="1">
        <f t="array" ref="S14">_xlfn.IFS(E14="Air",R14,E14="Sea",M14,E14="Air+Sea",M14+R14)</f>
        <v>75</v>
      </c>
      <c r="T14" s="475"/>
    </row>
    <row r="15" spans="1:21" x14ac:dyDescent="0.25">
      <c r="A15" s="1099"/>
      <c r="B15" s="1106"/>
      <c r="C15" s="111" t="s">
        <v>69</v>
      </c>
      <c r="D15" s="111" t="s">
        <v>526</v>
      </c>
      <c r="E15" s="111" t="s">
        <v>11</v>
      </c>
      <c r="F15" s="111">
        <v>90</v>
      </c>
      <c r="G15" s="206">
        <v>90</v>
      </c>
      <c r="H15" s="590"/>
      <c r="I15" s="125"/>
      <c r="J15" s="156">
        <v>4</v>
      </c>
      <c r="K15" s="219">
        <v>4</v>
      </c>
      <c r="L15" s="219">
        <f t="shared" si="2"/>
        <v>360</v>
      </c>
      <c r="M15" s="387">
        <f t="shared" si="3"/>
        <v>90</v>
      </c>
      <c r="N15" s="126"/>
      <c r="O15" s="695"/>
      <c r="P15" s="221">
        <v>0</v>
      </c>
      <c r="Q15" s="444">
        <f t="shared" si="4"/>
        <v>0</v>
      </c>
      <c r="R15" s="250">
        <f t="shared" si="5"/>
        <v>0</v>
      </c>
      <c r="S15" s="246" cm="1">
        <f t="array" ref="S15">_xlfn.IFS(E15="Air",R15,E15="Sea",M15,E15="Air+Sea",M15+R15)</f>
        <v>90</v>
      </c>
      <c r="T15" s="475"/>
    </row>
    <row r="16" spans="1:21" ht="90" x14ac:dyDescent="0.25">
      <c r="A16" s="1099"/>
      <c r="B16" s="1106"/>
      <c r="C16" s="111" t="s">
        <v>74</v>
      </c>
      <c r="D16" s="111" t="s">
        <v>527</v>
      </c>
      <c r="E16" s="111" t="s">
        <v>11</v>
      </c>
      <c r="F16" s="111">
        <v>6</v>
      </c>
      <c r="G16" s="206">
        <v>6</v>
      </c>
      <c r="H16" s="590" t="s">
        <v>496</v>
      </c>
      <c r="I16" s="125"/>
      <c r="J16" s="156"/>
      <c r="K16" s="219">
        <v>4</v>
      </c>
      <c r="L16" s="219">
        <f t="shared" si="2"/>
        <v>6</v>
      </c>
      <c r="M16" s="387">
        <f t="shared" si="3"/>
        <v>6</v>
      </c>
      <c r="N16" s="126"/>
      <c r="O16" s="695"/>
      <c r="P16" s="221">
        <v>0</v>
      </c>
      <c r="Q16" s="444">
        <f t="shared" si="4"/>
        <v>6</v>
      </c>
      <c r="R16" s="250">
        <f t="shared" si="5"/>
        <v>0</v>
      </c>
      <c r="S16" s="246" cm="1">
        <f t="array" ref="S16">_xlfn.IFS(E16="Air",R16,E16="Sea",M16,E16="Air+Sea",M16+R16)</f>
        <v>6</v>
      </c>
      <c r="T16" s="475"/>
    </row>
    <row r="17" spans="1:20" ht="30" x14ac:dyDescent="0.25">
      <c r="A17" s="1099"/>
      <c r="B17" s="1106"/>
      <c r="C17" s="111" t="s">
        <v>69</v>
      </c>
      <c r="D17" s="111" t="s">
        <v>76</v>
      </c>
      <c r="E17" s="111" t="s">
        <v>11</v>
      </c>
      <c r="F17" s="111">
        <v>450</v>
      </c>
      <c r="G17" s="206">
        <v>180</v>
      </c>
      <c r="H17" s="590" t="s">
        <v>529</v>
      </c>
      <c r="I17" s="125"/>
      <c r="J17" s="156">
        <v>4</v>
      </c>
      <c r="K17" s="219">
        <v>4</v>
      </c>
      <c r="L17" s="219">
        <f t="shared" si="2"/>
        <v>720</v>
      </c>
      <c r="M17" s="387">
        <f t="shared" si="3"/>
        <v>180</v>
      </c>
      <c r="N17" s="126"/>
      <c r="O17" s="695"/>
      <c r="P17" s="221">
        <v>0</v>
      </c>
      <c r="Q17" s="444">
        <f t="shared" si="4"/>
        <v>0</v>
      </c>
      <c r="R17" s="250">
        <f t="shared" si="5"/>
        <v>0</v>
      </c>
      <c r="S17" s="246" cm="1">
        <f t="array" ref="S17">_xlfn.IFS(E17="Air",R17,E17="Sea",M17,E17="Air+Sea",M17+R17)</f>
        <v>180</v>
      </c>
      <c r="T17" s="475"/>
    </row>
    <row r="18" spans="1:20" ht="45" x14ac:dyDescent="0.25">
      <c r="A18" s="1099"/>
      <c r="B18" s="1106"/>
      <c r="C18" s="111" t="s">
        <v>69</v>
      </c>
      <c r="D18" s="111" t="s">
        <v>530</v>
      </c>
      <c r="E18" s="111" t="s">
        <v>11</v>
      </c>
      <c r="F18" s="111">
        <v>300</v>
      </c>
      <c r="G18" s="206">
        <v>240</v>
      </c>
      <c r="H18" s="590" t="s">
        <v>498</v>
      </c>
      <c r="I18" s="125"/>
      <c r="J18" s="156">
        <v>4</v>
      </c>
      <c r="K18" s="219">
        <v>4</v>
      </c>
      <c r="L18" s="219">
        <f t="shared" si="2"/>
        <v>960</v>
      </c>
      <c r="M18" s="387">
        <f t="shared" si="3"/>
        <v>240</v>
      </c>
      <c r="N18" s="126"/>
      <c r="O18" s="695"/>
      <c r="P18" s="221">
        <v>0</v>
      </c>
      <c r="Q18" s="444">
        <f t="shared" si="4"/>
        <v>0</v>
      </c>
      <c r="R18" s="250">
        <f t="shared" si="5"/>
        <v>0</v>
      </c>
      <c r="S18" s="246" cm="1">
        <f t="array" ref="S18">_xlfn.IFS(E18="Air",R18,E18="Sea",M18,E18="Air+Sea",M18+R18)</f>
        <v>240</v>
      </c>
      <c r="T18" s="475"/>
    </row>
    <row r="19" spans="1:20" x14ac:dyDescent="0.25">
      <c r="A19" s="1099"/>
      <c r="B19" s="125" t="s">
        <v>78</v>
      </c>
      <c r="C19" s="111" t="s">
        <v>69</v>
      </c>
      <c r="D19" s="128" t="s">
        <v>79</v>
      </c>
      <c r="E19" s="111" t="s">
        <v>11</v>
      </c>
      <c r="F19" s="111"/>
      <c r="G19" s="206">
        <v>120</v>
      </c>
      <c r="H19" s="590"/>
      <c r="I19" s="125"/>
      <c r="J19" s="156">
        <v>4</v>
      </c>
      <c r="K19" s="219">
        <v>4</v>
      </c>
      <c r="L19" s="219">
        <f t="shared" si="2"/>
        <v>480</v>
      </c>
      <c r="M19" s="387">
        <f t="shared" si="3"/>
        <v>120</v>
      </c>
      <c r="N19" s="126"/>
      <c r="O19" s="695"/>
      <c r="P19" s="221">
        <v>0</v>
      </c>
      <c r="Q19" s="444">
        <f t="shared" si="4"/>
        <v>0</v>
      </c>
      <c r="R19" s="250">
        <f t="shared" si="5"/>
        <v>0</v>
      </c>
      <c r="S19" s="246" cm="1">
        <f t="array" ref="S19">_xlfn.IFS(E19="Air",R19,E19="Sea",M19,E19="Air+Sea",M19+R19)</f>
        <v>120</v>
      </c>
      <c r="T19" s="475"/>
    </row>
    <row r="20" spans="1:20" x14ac:dyDescent="0.25">
      <c r="A20" s="1099"/>
      <c r="B20" s="125" t="s">
        <v>80</v>
      </c>
      <c r="C20" s="111" t="s">
        <v>81</v>
      </c>
      <c r="D20" s="128" t="s">
        <v>82</v>
      </c>
      <c r="E20" s="111" t="s">
        <v>11</v>
      </c>
      <c r="F20" s="111"/>
      <c r="G20" s="206">
        <v>345</v>
      </c>
      <c r="H20" s="590" t="s">
        <v>557</v>
      </c>
      <c r="I20" s="132"/>
      <c r="J20" s="156">
        <v>4</v>
      </c>
      <c r="K20" s="219">
        <v>4</v>
      </c>
      <c r="L20" s="219">
        <f t="shared" si="2"/>
        <v>1380</v>
      </c>
      <c r="M20" s="387">
        <f t="shared" si="3"/>
        <v>345</v>
      </c>
      <c r="N20" s="126"/>
      <c r="O20" s="695"/>
      <c r="P20" s="221">
        <v>0</v>
      </c>
      <c r="Q20" s="444">
        <f t="shared" si="4"/>
        <v>0</v>
      </c>
      <c r="R20" s="250">
        <f t="shared" si="5"/>
        <v>0</v>
      </c>
      <c r="S20" s="246" cm="1">
        <f t="array" ref="S20">_xlfn.IFS(E20="Air",R20,E20="Sea",M20,E20="Air+Sea",M20+R20)</f>
        <v>345</v>
      </c>
      <c r="T20" s="475"/>
    </row>
    <row r="21" spans="1:20" x14ac:dyDescent="0.25">
      <c r="A21" s="1099"/>
      <c r="B21" s="126" t="s">
        <v>83</v>
      </c>
      <c r="C21" s="159" t="s">
        <v>84</v>
      </c>
      <c r="D21" s="159" t="s">
        <v>86</v>
      </c>
      <c r="E21" s="159"/>
      <c r="F21" s="159"/>
      <c r="G21" s="207"/>
      <c r="H21" s="591"/>
      <c r="I21" s="133"/>
      <c r="J21" s="334"/>
      <c r="K21" s="221">
        <v>4</v>
      </c>
      <c r="L21" s="221">
        <f t="shared" si="2"/>
        <v>0</v>
      </c>
      <c r="M21" s="250">
        <f t="shared" si="3"/>
        <v>0</v>
      </c>
      <c r="N21" s="133"/>
      <c r="O21" s="695"/>
      <c r="P21" s="221">
        <v>0</v>
      </c>
      <c r="Q21" s="444">
        <f t="shared" si="4"/>
        <v>0</v>
      </c>
      <c r="R21" s="250">
        <f t="shared" si="5"/>
        <v>0</v>
      </c>
      <c r="S21" s="251" t="e" cm="1">
        <f t="array" ref="S21">_xlfn.IFS(E21="Air",R21,E21="Sea",M21,E21="Air+Sea",M21+R21)</f>
        <v>#N/A</v>
      </c>
      <c r="T21" s="475"/>
    </row>
    <row r="22" spans="1:20" x14ac:dyDescent="0.25">
      <c r="A22" s="1099"/>
      <c r="B22" s="126" t="s">
        <v>87</v>
      </c>
      <c r="C22" s="159" t="s">
        <v>74</v>
      </c>
      <c r="D22" s="159" t="s">
        <v>89</v>
      </c>
      <c r="E22" s="159"/>
      <c r="F22" s="159"/>
      <c r="G22" s="207"/>
      <c r="H22" s="924"/>
      <c r="I22" s="158"/>
      <c r="J22" s="334"/>
      <c r="K22" s="221">
        <v>4</v>
      </c>
      <c r="L22" s="221">
        <f t="shared" si="2"/>
        <v>0</v>
      </c>
      <c r="M22" s="250">
        <f t="shared" si="3"/>
        <v>0</v>
      </c>
      <c r="N22" s="158"/>
      <c r="O22" s="695"/>
      <c r="P22" s="221">
        <v>0</v>
      </c>
      <c r="Q22" s="444">
        <f t="shared" si="4"/>
        <v>0</v>
      </c>
      <c r="R22" s="250">
        <f t="shared" si="5"/>
        <v>0</v>
      </c>
      <c r="S22" s="251" t="e" cm="1">
        <f t="array" ref="S22">_xlfn.IFS(E22="Air",R22,E22="Sea",M22,E22="Air+Sea",M22+R22)</f>
        <v>#N/A</v>
      </c>
      <c r="T22" s="475"/>
    </row>
    <row r="23" spans="1:20" x14ac:dyDescent="0.25">
      <c r="A23" s="1099"/>
      <c r="B23" s="126" t="s">
        <v>90</v>
      </c>
      <c r="C23" s="159"/>
      <c r="D23" s="159"/>
      <c r="E23" s="159"/>
      <c r="F23" s="159"/>
      <c r="G23" s="207"/>
      <c r="H23" s="591"/>
      <c r="I23" s="126"/>
      <c r="J23" s="333"/>
      <c r="K23" s="221">
        <v>4</v>
      </c>
      <c r="L23" s="221">
        <f t="shared" si="2"/>
        <v>0</v>
      </c>
      <c r="M23" s="600">
        <f t="shared" si="3"/>
        <v>0</v>
      </c>
      <c r="N23" s="126"/>
      <c r="O23" s="333"/>
      <c r="P23" s="221">
        <v>0</v>
      </c>
      <c r="Q23" s="444">
        <f t="shared" si="4"/>
        <v>0</v>
      </c>
      <c r="R23" s="250">
        <f t="shared" si="5"/>
        <v>0</v>
      </c>
      <c r="S23" s="251" t="e" cm="1">
        <f t="array" ref="S23">_xlfn.IFS(E23="Air",R23,E23="Sea",M23,E23="Air+Sea",M23+R23)</f>
        <v>#N/A</v>
      </c>
      <c r="T23" s="475"/>
    </row>
    <row r="24" spans="1:20" x14ac:dyDescent="0.25">
      <c r="A24" s="1099" t="s">
        <v>91</v>
      </c>
      <c r="B24" s="135" t="s">
        <v>92</v>
      </c>
      <c r="C24" s="111" t="s">
        <v>69</v>
      </c>
      <c r="D24" s="128" t="s">
        <v>93</v>
      </c>
      <c r="E24" s="111" t="s">
        <v>11</v>
      </c>
      <c r="F24" s="111"/>
      <c r="G24" s="206">
        <v>280</v>
      </c>
      <c r="H24" s="590"/>
      <c r="I24" s="308"/>
      <c r="J24" s="156">
        <v>4</v>
      </c>
      <c r="K24" s="219">
        <v>4</v>
      </c>
      <c r="L24" s="219">
        <f t="shared" si="2"/>
        <v>1120</v>
      </c>
      <c r="M24" s="387">
        <f t="shared" si="3"/>
        <v>280</v>
      </c>
      <c r="N24" s="134"/>
      <c r="O24" s="695"/>
      <c r="P24" s="221">
        <v>0</v>
      </c>
      <c r="Q24" s="444">
        <f t="shared" si="4"/>
        <v>0</v>
      </c>
      <c r="R24" s="250">
        <f t="shared" si="5"/>
        <v>0</v>
      </c>
      <c r="S24" s="246" cm="1">
        <f t="array" ref="S24">_xlfn.IFS(E24="Air",R24,E24="Sea",M24,E24="Air+Sea",M24+R24)</f>
        <v>280</v>
      </c>
      <c r="T24" s="475"/>
    </row>
    <row r="25" spans="1:20" x14ac:dyDescent="0.25">
      <c r="A25" s="1099"/>
      <c r="B25" s="135" t="s">
        <v>94</v>
      </c>
      <c r="C25" s="113" t="s">
        <v>69</v>
      </c>
      <c r="D25" s="136" t="s">
        <v>95</v>
      </c>
      <c r="E25" s="111" t="s">
        <v>11</v>
      </c>
      <c r="F25" s="113"/>
      <c r="G25" s="208">
        <v>200</v>
      </c>
      <c r="H25" s="590"/>
      <c r="I25" s="309">
        <v>0.2</v>
      </c>
      <c r="J25" s="156">
        <v>4</v>
      </c>
      <c r="K25" s="219">
        <v>4</v>
      </c>
      <c r="L25" s="219">
        <f t="shared" si="2"/>
        <v>800</v>
      </c>
      <c r="M25" s="387">
        <f t="shared" si="3"/>
        <v>40</v>
      </c>
      <c r="N25" s="137"/>
      <c r="O25" s="695"/>
      <c r="P25" s="221">
        <v>0</v>
      </c>
      <c r="Q25" s="444">
        <f t="shared" si="4"/>
        <v>0</v>
      </c>
      <c r="R25" s="250">
        <f t="shared" si="5"/>
        <v>0</v>
      </c>
      <c r="S25" s="246" cm="1">
        <f t="array" ref="S25">_xlfn.IFS(E25="Air",R25,E25="Sea",M25,E25="Air+Sea",M25+R25)</f>
        <v>40</v>
      </c>
      <c r="T25" s="475"/>
    </row>
    <row r="26" spans="1:20" x14ac:dyDescent="0.25">
      <c r="A26" s="1099"/>
      <c r="B26" s="126" t="s">
        <v>96</v>
      </c>
      <c r="C26" s="159" t="s">
        <v>97</v>
      </c>
      <c r="D26" s="159" t="s">
        <v>98</v>
      </c>
      <c r="E26" s="159"/>
      <c r="F26" s="159"/>
      <c r="G26" s="207"/>
      <c r="H26" s="591"/>
      <c r="I26" s="126"/>
      <c r="J26" s="334"/>
      <c r="K26" s="221">
        <v>4</v>
      </c>
      <c r="L26" s="221">
        <f t="shared" si="2"/>
        <v>0</v>
      </c>
      <c r="M26" s="600">
        <f t="shared" si="3"/>
        <v>0</v>
      </c>
      <c r="N26" s="126"/>
      <c r="O26" s="695"/>
      <c r="P26" s="221">
        <v>0</v>
      </c>
      <c r="Q26" s="444">
        <f t="shared" si="4"/>
        <v>0</v>
      </c>
      <c r="R26" s="250">
        <f t="shared" si="5"/>
        <v>0</v>
      </c>
      <c r="S26" s="251" t="e" cm="1">
        <f t="array" ref="S26">_xlfn.IFS(E26="Air",R26,E26="Sea",M26,E26="Air+Sea",M26+R26)</f>
        <v>#N/A</v>
      </c>
      <c r="T26" s="475"/>
    </row>
    <row r="27" spans="1:20" x14ac:dyDescent="0.25">
      <c r="A27" s="1099"/>
      <c r="B27" s="135" t="s">
        <v>99</v>
      </c>
      <c r="C27" s="113" t="s">
        <v>100</v>
      </c>
      <c r="D27" s="136" t="s">
        <v>101</v>
      </c>
      <c r="E27" s="113" t="s">
        <v>11</v>
      </c>
      <c r="F27" s="113"/>
      <c r="G27" s="208">
        <v>195</v>
      </c>
      <c r="H27" s="590"/>
      <c r="I27" s="135"/>
      <c r="J27" s="156">
        <v>4</v>
      </c>
      <c r="K27" s="219">
        <v>4</v>
      </c>
      <c r="L27" s="219">
        <f t="shared" si="2"/>
        <v>780</v>
      </c>
      <c r="M27" s="387">
        <f t="shared" si="3"/>
        <v>195</v>
      </c>
      <c r="N27" s="138"/>
      <c r="O27" s="695"/>
      <c r="P27" s="221">
        <v>0</v>
      </c>
      <c r="Q27" s="444">
        <f t="shared" si="4"/>
        <v>0</v>
      </c>
      <c r="R27" s="250">
        <f t="shared" si="5"/>
        <v>0</v>
      </c>
      <c r="S27" s="246" cm="1">
        <f t="array" ref="S27">_xlfn.IFS(E27="Air",R27,E27="Sea",M27,E27="Air+Sea",M27+R27)</f>
        <v>195</v>
      </c>
      <c r="T27" s="475"/>
    </row>
    <row r="28" spans="1:20" x14ac:dyDescent="0.25">
      <c r="A28" s="1099"/>
      <c r="B28" s="135" t="s">
        <v>102</v>
      </c>
      <c r="C28" s="113" t="s">
        <v>103</v>
      </c>
      <c r="D28" s="136" t="s">
        <v>104</v>
      </c>
      <c r="E28" s="113" t="s">
        <v>11</v>
      </c>
      <c r="F28" s="113"/>
      <c r="G28" s="208">
        <v>70</v>
      </c>
      <c r="H28" s="590"/>
      <c r="I28" s="135"/>
      <c r="J28" s="156">
        <v>3.75</v>
      </c>
      <c r="K28" s="219">
        <v>4</v>
      </c>
      <c r="L28" s="219">
        <f t="shared" si="2"/>
        <v>262.5</v>
      </c>
      <c r="M28" s="387">
        <f t="shared" si="3"/>
        <v>65.625</v>
      </c>
      <c r="N28" s="138"/>
      <c r="O28" s="695"/>
      <c r="P28" s="221">
        <v>0</v>
      </c>
      <c r="Q28" s="444">
        <f t="shared" si="4"/>
        <v>0</v>
      </c>
      <c r="R28" s="250">
        <f t="shared" si="5"/>
        <v>0</v>
      </c>
      <c r="S28" s="246" cm="1">
        <f t="array" ref="S28">_xlfn.IFS(E28="Air",R28,E28="Sea",M28,E28="Air+Sea",M28+R28)</f>
        <v>65.625</v>
      </c>
      <c r="T28" s="475"/>
    </row>
    <row r="29" spans="1:20" x14ac:dyDescent="0.25">
      <c r="A29" s="1099"/>
      <c r="B29" s="1086" t="s">
        <v>105</v>
      </c>
      <c r="C29" s="113" t="s">
        <v>74</v>
      </c>
      <c r="D29" s="111" t="s">
        <v>532</v>
      </c>
      <c r="E29" s="113" t="s">
        <v>11</v>
      </c>
      <c r="F29" s="113">
        <v>20</v>
      </c>
      <c r="G29" s="208">
        <v>20</v>
      </c>
      <c r="H29" s="590"/>
      <c r="I29" s="309">
        <v>0.2</v>
      </c>
      <c r="J29" s="156"/>
      <c r="K29" s="219">
        <v>4</v>
      </c>
      <c r="L29" s="219">
        <f t="shared" si="2"/>
        <v>20</v>
      </c>
      <c r="M29" s="387">
        <f t="shared" si="3"/>
        <v>4</v>
      </c>
      <c r="N29" s="144"/>
      <c r="O29" s="695"/>
      <c r="P29" s="221">
        <v>0</v>
      </c>
      <c r="Q29" s="444">
        <f t="shared" si="4"/>
        <v>20</v>
      </c>
      <c r="R29" s="250">
        <f t="shared" si="5"/>
        <v>0</v>
      </c>
      <c r="S29" s="246" cm="1">
        <f t="array" ref="S29">_xlfn.IFS(E29="Air",R29,E29="Sea",M29,E29="Air+Sea",M29+R29)</f>
        <v>4</v>
      </c>
      <c r="T29" s="475"/>
    </row>
    <row r="30" spans="1:20" x14ac:dyDescent="0.25">
      <c r="A30" s="1099"/>
      <c r="B30" s="1086"/>
      <c r="C30" s="113" t="s">
        <v>74</v>
      </c>
      <c r="D30" s="128" t="s">
        <v>107</v>
      </c>
      <c r="E30" s="113" t="s">
        <v>11</v>
      </c>
      <c r="F30" s="113">
        <v>40</v>
      </c>
      <c r="G30" s="208">
        <v>40</v>
      </c>
      <c r="H30" s="925"/>
      <c r="I30" s="309">
        <v>0.2</v>
      </c>
      <c r="J30" s="156"/>
      <c r="K30" s="219">
        <v>4</v>
      </c>
      <c r="L30" s="219">
        <f t="shared" si="2"/>
        <v>40</v>
      </c>
      <c r="M30" s="387">
        <f t="shared" si="3"/>
        <v>8</v>
      </c>
      <c r="N30" s="144"/>
      <c r="O30" s="695"/>
      <c r="P30" s="221">
        <v>0</v>
      </c>
      <c r="Q30" s="444">
        <f t="shared" si="4"/>
        <v>40</v>
      </c>
      <c r="R30" s="250">
        <f t="shared" si="5"/>
        <v>0</v>
      </c>
      <c r="S30" s="246" cm="1">
        <f t="array" ref="S30">_xlfn.IFS(E30="Air",R30,E30="Sea",M30,E30="Air+Sea",M30+R30)</f>
        <v>8</v>
      </c>
      <c r="T30" s="475"/>
    </row>
    <row r="31" spans="1:20" x14ac:dyDescent="0.25">
      <c r="A31" s="1099"/>
      <c r="B31" s="135" t="s">
        <v>108</v>
      </c>
      <c r="C31" s="113" t="s">
        <v>74</v>
      </c>
      <c r="D31" s="136" t="s">
        <v>109</v>
      </c>
      <c r="E31" s="113" t="s">
        <v>11</v>
      </c>
      <c r="F31" s="113"/>
      <c r="G31" s="208">
        <v>175</v>
      </c>
      <c r="H31" s="590"/>
      <c r="I31" s="135"/>
      <c r="J31" s="156"/>
      <c r="K31" s="219">
        <v>4</v>
      </c>
      <c r="L31" s="219">
        <f t="shared" si="2"/>
        <v>175</v>
      </c>
      <c r="M31" s="387">
        <f t="shared" si="3"/>
        <v>175</v>
      </c>
      <c r="N31" s="138"/>
      <c r="O31" s="695"/>
      <c r="P31" s="221">
        <v>0</v>
      </c>
      <c r="Q31" s="444">
        <f t="shared" si="4"/>
        <v>175</v>
      </c>
      <c r="R31" s="250">
        <f t="shared" si="5"/>
        <v>0</v>
      </c>
      <c r="S31" s="246" cm="1">
        <f t="array" ref="S31">_xlfn.IFS(E31="Air",R31,E31="Sea",M31,E31="Air+Sea",M31+R31)</f>
        <v>175</v>
      </c>
      <c r="T31" s="475"/>
    </row>
    <row r="32" spans="1:20" x14ac:dyDescent="0.25">
      <c r="A32" s="1099"/>
      <c r="B32" s="126" t="s">
        <v>110</v>
      </c>
      <c r="C32" s="159" t="s">
        <v>111</v>
      </c>
      <c r="D32" s="159" t="s">
        <v>98</v>
      </c>
      <c r="E32" s="159"/>
      <c r="F32" s="159"/>
      <c r="G32" s="207"/>
      <c r="H32" s="591"/>
      <c r="I32" s="126"/>
      <c r="J32" s="334"/>
      <c r="K32" s="221">
        <v>4</v>
      </c>
      <c r="L32" s="221">
        <f t="shared" si="2"/>
        <v>0</v>
      </c>
      <c r="M32" s="600">
        <f t="shared" si="3"/>
        <v>0</v>
      </c>
      <c r="N32" s="126"/>
      <c r="O32" s="695"/>
      <c r="P32" s="221">
        <v>0</v>
      </c>
      <c r="Q32" s="444">
        <f t="shared" si="4"/>
        <v>0</v>
      </c>
      <c r="R32" s="250">
        <f t="shared" si="5"/>
        <v>0</v>
      </c>
      <c r="S32" s="251" t="e" cm="1">
        <f t="array" ref="S32">_xlfn.IFS(E32="Air",R32,E32="Sea",M32,E32="Air+Sea",M32+R32)</f>
        <v>#N/A</v>
      </c>
      <c r="T32" s="475"/>
    </row>
    <row r="33" spans="1:20" x14ac:dyDescent="0.25">
      <c r="A33" s="1099"/>
      <c r="B33" s="1086" t="s">
        <v>385</v>
      </c>
      <c r="C33" s="113" t="s">
        <v>100</v>
      </c>
      <c r="D33" s="113" t="s">
        <v>113</v>
      </c>
      <c r="E33" s="113" t="s">
        <v>11</v>
      </c>
      <c r="F33" s="113">
        <v>20</v>
      </c>
      <c r="G33" s="208">
        <v>30</v>
      </c>
      <c r="H33" s="590"/>
      <c r="I33" s="143"/>
      <c r="J33" s="156">
        <v>4</v>
      </c>
      <c r="K33" s="219">
        <v>4</v>
      </c>
      <c r="L33" s="219">
        <f t="shared" si="2"/>
        <v>120</v>
      </c>
      <c r="M33" s="387">
        <f t="shared" si="3"/>
        <v>30</v>
      </c>
      <c r="N33" s="144"/>
      <c r="O33" s="695"/>
      <c r="P33" s="221">
        <v>0</v>
      </c>
      <c r="Q33" s="444">
        <f t="shared" si="4"/>
        <v>0</v>
      </c>
      <c r="R33" s="250">
        <f t="shared" si="5"/>
        <v>0</v>
      </c>
      <c r="S33" s="246" cm="1">
        <f t="array" ref="S33">_xlfn.IFS(E33="Air",R33,E33="Sea",M33,E33="Air+Sea",M33+R33)</f>
        <v>30</v>
      </c>
      <c r="T33" s="475"/>
    </row>
    <row r="34" spans="1:20" x14ac:dyDescent="0.25">
      <c r="A34" s="1099"/>
      <c r="B34" s="1086"/>
      <c r="C34" s="113" t="s">
        <v>100</v>
      </c>
      <c r="D34" s="136" t="s">
        <v>114</v>
      </c>
      <c r="E34" s="113" t="s">
        <v>11</v>
      </c>
      <c r="F34" s="113">
        <v>100</v>
      </c>
      <c r="G34" s="208">
        <v>100</v>
      </c>
      <c r="H34" s="590"/>
      <c r="I34" s="143"/>
      <c r="J34" s="156">
        <v>4</v>
      </c>
      <c r="K34" s="219">
        <v>4</v>
      </c>
      <c r="L34" s="219">
        <f t="shared" si="2"/>
        <v>400</v>
      </c>
      <c r="M34" s="387">
        <f t="shared" si="3"/>
        <v>100</v>
      </c>
      <c r="N34" s="144"/>
      <c r="O34" s="695"/>
      <c r="P34" s="221">
        <v>0</v>
      </c>
      <c r="Q34" s="444">
        <f t="shared" si="4"/>
        <v>0</v>
      </c>
      <c r="R34" s="250">
        <f t="shared" si="5"/>
        <v>0</v>
      </c>
      <c r="S34" s="246" cm="1">
        <f t="array" ref="S34">_xlfn.IFS(E34="Air",R34,E34="Sea",M34,E34="Air+Sea",M34+R34)</f>
        <v>100</v>
      </c>
      <c r="T34" s="475"/>
    </row>
    <row r="35" spans="1:20" x14ac:dyDescent="0.25">
      <c r="A35" s="1099"/>
      <c r="B35" s="1102" t="s">
        <v>115</v>
      </c>
      <c r="C35" s="188" t="s">
        <v>116</v>
      </c>
      <c r="D35" s="159" t="s">
        <v>113</v>
      </c>
      <c r="E35" s="188"/>
      <c r="F35" s="159">
        <v>30</v>
      </c>
      <c r="G35" s="207">
        <v>30</v>
      </c>
      <c r="H35" s="591"/>
      <c r="I35" s="144"/>
      <c r="J35" s="334"/>
      <c r="K35" s="221">
        <v>4</v>
      </c>
      <c r="L35" s="221">
        <f t="shared" si="2"/>
        <v>0</v>
      </c>
      <c r="M35" s="250">
        <f t="shared" si="3"/>
        <v>0</v>
      </c>
      <c r="N35" s="144"/>
      <c r="O35" s="695"/>
      <c r="P35" s="221">
        <v>0</v>
      </c>
      <c r="Q35" s="444">
        <f t="shared" si="4"/>
        <v>0</v>
      </c>
      <c r="R35" s="250">
        <f t="shared" si="5"/>
        <v>0</v>
      </c>
      <c r="S35" s="251" t="e" cm="1">
        <f t="array" ref="S35">_xlfn.IFS(E35="Air",R35,E35="Sea",M35,E35="Air+Sea",M35+R35)</f>
        <v>#N/A</v>
      </c>
      <c r="T35" s="475"/>
    </row>
    <row r="36" spans="1:20" x14ac:dyDescent="0.25">
      <c r="A36" s="1099"/>
      <c r="B36" s="1102"/>
      <c r="C36" s="188" t="s">
        <v>388</v>
      </c>
      <c r="D36" s="159" t="s">
        <v>117</v>
      </c>
      <c r="E36" s="188"/>
      <c r="F36" s="159"/>
      <c r="G36" s="207">
        <v>340</v>
      </c>
      <c r="H36" s="591"/>
      <c r="I36" s="144"/>
      <c r="J36" s="334"/>
      <c r="K36" s="221">
        <v>4</v>
      </c>
      <c r="L36" s="221">
        <f t="shared" si="2"/>
        <v>0</v>
      </c>
      <c r="M36" s="250">
        <f t="shared" si="3"/>
        <v>0</v>
      </c>
      <c r="N36" s="144"/>
      <c r="O36" s="695"/>
      <c r="P36" s="221">
        <v>0</v>
      </c>
      <c r="Q36" s="444">
        <f t="shared" si="4"/>
        <v>0</v>
      </c>
      <c r="R36" s="250">
        <f t="shared" si="5"/>
        <v>0</v>
      </c>
      <c r="S36" s="251" t="e" cm="1">
        <f t="array" ref="S36">_xlfn.IFS(E36="Air",R36,E36="Sea",M36,E36="Air+Sea",M36+R36)</f>
        <v>#N/A</v>
      </c>
      <c r="T36" s="475"/>
    </row>
    <row r="37" spans="1:20" x14ac:dyDescent="0.25">
      <c r="A37" s="1099"/>
      <c r="B37" s="126" t="s">
        <v>90</v>
      </c>
      <c r="C37" s="159"/>
      <c r="D37" s="159"/>
      <c r="E37" s="159"/>
      <c r="F37" s="159"/>
      <c r="G37" s="207"/>
      <c r="H37" s="591"/>
      <c r="I37" s="126"/>
      <c r="J37" s="334"/>
      <c r="K37" s="221">
        <v>4</v>
      </c>
      <c r="L37" s="221">
        <f t="shared" si="2"/>
        <v>0</v>
      </c>
      <c r="M37" s="600">
        <f t="shared" si="3"/>
        <v>0</v>
      </c>
      <c r="N37" s="126"/>
      <c r="O37" s="695"/>
      <c r="P37" s="221">
        <v>0</v>
      </c>
      <c r="Q37" s="444">
        <f t="shared" si="4"/>
        <v>0</v>
      </c>
      <c r="R37" s="250">
        <f t="shared" si="5"/>
        <v>0</v>
      </c>
      <c r="S37" s="251" t="e" cm="1">
        <f t="array" ref="S37">_xlfn.IFS(E37="Air",R37,E37="Sea",M37,E37="Air+Sea",M37+R37)</f>
        <v>#N/A</v>
      </c>
      <c r="T37" s="475"/>
    </row>
    <row r="38" spans="1:20" x14ac:dyDescent="0.25">
      <c r="A38" s="1099"/>
      <c r="B38" s="1086" t="s">
        <v>118</v>
      </c>
      <c r="C38" s="113" t="s">
        <v>103</v>
      </c>
      <c r="D38" s="113" t="s">
        <v>119</v>
      </c>
      <c r="E38" s="113" t="s">
        <v>11</v>
      </c>
      <c r="F38" s="113">
        <v>25</v>
      </c>
      <c r="G38" s="208">
        <v>25</v>
      </c>
      <c r="H38" s="590"/>
      <c r="I38" s="143"/>
      <c r="J38" s="156">
        <v>3.75</v>
      </c>
      <c r="K38" s="219">
        <v>4</v>
      </c>
      <c r="L38" s="219">
        <f t="shared" si="2"/>
        <v>93.75</v>
      </c>
      <c r="M38" s="387">
        <f t="shared" si="3"/>
        <v>23.4375</v>
      </c>
      <c r="N38" s="144"/>
      <c r="O38" s="695"/>
      <c r="P38" s="221">
        <v>0</v>
      </c>
      <c r="Q38" s="444">
        <f t="shared" si="4"/>
        <v>0</v>
      </c>
      <c r="R38" s="250">
        <f t="shared" si="5"/>
        <v>0</v>
      </c>
      <c r="S38" s="246" cm="1">
        <f t="array" ref="S38">_xlfn.IFS(E38="Air",R38,E38="Sea",M38,E38="Air+Sea",M38+R38)</f>
        <v>23.4375</v>
      </c>
      <c r="T38" s="475"/>
    </row>
    <row r="39" spans="1:20" x14ac:dyDescent="0.25">
      <c r="A39" s="1099"/>
      <c r="B39" s="1086"/>
      <c r="C39" s="113" t="s">
        <v>103</v>
      </c>
      <c r="D39" s="136" t="s">
        <v>120</v>
      </c>
      <c r="E39" s="113" t="s">
        <v>11</v>
      </c>
      <c r="F39" s="113"/>
      <c r="G39" s="208">
        <v>180</v>
      </c>
      <c r="H39" s="590"/>
      <c r="I39" s="143"/>
      <c r="J39" s="156">
        <v>3.75</v>
      </c>
      <c r="K39" s="219">
        <v>4</v>
      </c>
      <c r="L39" s="219">
        <f t="shared" si="2"/>
        <v>675</v>
      </c>
      <c r="M39" s="387">
        <f t="shared" si="3"/>
        <v>168.75</v>
      </c>
      <c r="N39" s="144"/>
      <c r="O39" s="695"/>
      <c r="P39" s="221">
        <v>0</v>
      </c>
      <c r="Q39" s="444">
        <f t="shared" si="4"/>
        <v>0</v>
      </c>
      <c r="R39" s="250">
        <f t="shared" si="5"/>
        <v>0</v>
      </c>
      <c r="S39" s="246" cm="1">
        <f t="array" ref="S39">_xlfn.IFS(E39="Air",R39,E39="Sea",M39,E39="Air+Sea",M39+R39)</f>
        <v>168.75</v>
      </c>
      <c r="T39" s="475"/>
    </row>
    <row r="40" spans="1:20" x14ac:dyDescent="0.25">
      <c r="A40" s="1099" t="s">
        <v>121</v>
      </c>
      <c r="B40" s="126" t="s">
        <v>122</v>
      </c>
      <c r="C40" s="159" t="s">
        <v>123</v>
      </c>
      <c r="D40" s="159" t="s">
        <v>122</v>
      </c>
      <c r="E40" s="188"/>
      <c r="F40" s="159"/>
      <c r="G40" s="207">
        <v>120</v>
      </c>
      <c r="H40" s="591"/>
      <c r="I40" s="126"/>
      <c r="J40" s="334"/>
      <c r="K40" s="221">
        <v>4</v>
      </c>
      <c r="L40" s="221">
        <f t="shared" si="2"/>
        <v>0</v>
      </c>
      <c r="M40" s="250">
        <f t="shared" si="3"/>
        <v>0</v>
      </c>
      <c r="N40" s="126"/>
      <c r="O40" s="695"/>
      <c r="P40" s="221">
        <v>0</v>
      </c>
      <c r="Q40" s="444">
        <f t="shared" si="4"/>
        <v>0</v>
      </c>
      <c r="R40" s="250">
        <f t="shared" si="5"/>
        <v>0</v>
      </c>
      <c r="S40" s="251" t="e" cm="1">
        <f t="array" ref="S40">_xlfn.IFS(E40="Air",R40,E40="Sea",M40,E40="Air+Sea",M40+R40)</f>
        <v>#N/A</v>
      </c>
      <c r="T40" s="475"/>
    </row>
    <row r="41" spans="1:20" x14ac:dyDescent="0.25">
      <c r="A41" s="1099"/>
      <c r="B41" s="135" t="s">
        <v>124</v>
      </c>
      <c r="C41" s="113" t="s">
        <v>103</v>
      </c>
      <c r="D41" s="136" t="s">
        <v>125</v>
      </c>
      <c r="E41" s="113" t="s">
        <v>11</v>
      </c>
      <c r="F41" s="113"/>
      <c r="G41" s="208">
        <v>120</v>
      </c>
      <c r="H41" s="590"/>
      <c r="I41" s="135"/>
      <c r="J41" s="156">
        <v>3.75</v>
      </c>
      <c r="K41" s="219">
        <v>4</v>
      </c>
      <c r="L41" s="219">
        <f t="shared" si="2"/>
        <v>450</v>
      </c>
      <c r="M41" s="387">
        <f t="shared" si="3"/>
        <v>112.5</v>
      </c>
      <c r="N41" s="138"/>
      <c r="O41" s="695"/>
      <c r="P41" s="221">
        <v>0</v>
      </c>
      <c r="Q41" s="444">
        <f t="shared" si="4"/>
        <v>0</v>
      </c>
      <c r="R41" s="250">
        <f t="shared" si="5"/>
        <v>0</v>
      </c>
      <c r="S41" s="246" cm="1">
        <f t="array" ref="S41">_xlfn.IFS(E41="Air",R41,E41="Sea",M41,E41="Air+Sea",M41+R41)</f>
        <v>112.5</v>
      </c>
      <c r="T41" s="475"/>
    </row>
    <row r="42" spans="1:20" x14ac:dyDescent="0.25">
      <c r="A42" s="1099"/>
      <c r="B42" s="126" t="s">
        <v>126</v>
      </c>
      <c r="C42" s="159" t="s">
        <v>103</v>
      </c>
      <c r="D42" s="159" t="s">
        <v>126</v>
      </c>
      <c r="E42" s="188"/>
      <c r="F42" s="159"/>
      <c r="G42" s="207"/>
      <c r="H42" s="591"/>
      <c r="I42" s="126"/>
      <c r="J42" s="334"/>
      <c r="K42" s="221">
        <v>4</v>
      </c>
      <c r="L42" s="221">
        <f t="shared" si="2"/>
        <v>0</v>
      </c>
      <c r="M42" s="250">
        <f t="shared" si="3"/>
        <v>0</v>
      </c>
      <c r="N42" s="126"/>
      <c r="O42" s="695"/>
      <c r="P42" s="221">
        <v>0</v>
      </c>
      <c r="Q42" s="444">
        <f t="shared" si="4"/>
        <v>0</v>
      </c>
      <c r="R42" s="250">
        <f t="shared" si="5"/>
        <v>0</v>
      </c>
      <c r="S42" s="251" t="e" cm="1">
        <f t="array" ref="S42">_xlfn.IFS(E42="Air",R42,E42="Sea",M42,E42="Air+Sea",M42+R42)</f>
        <v>#N/A</v>
      </c>
      <c r="T42" s="475"/>
    </row>
    <row r="43" spans="1:20" x14ac:dyDescent="0.25">
      <c r="A43" s="1099"/>
      <c r="B43" s="126" t="s">
        <v>127</v>
      </c>
      <c r="C43" s="159" t="s">
        <v>128</v>
      </c>
      <c r="D43" s="159" t="s">
        <v>127</v>
      </c>
      <c r="E43" s="188"/>
      <c r="F43" s="159"/>
      <c r="G43" s="207"/>
      <c r="H43" s="591"/>
      <c r="I43" s="126"/>
      <c r="J43" s="334"/>
      <c r="K43" s="221">
        <v>4</v>
      </c>
      <c r="L43" s="221">
        <f t="shared" si="2"/>
        <v>0</v>
      </c>
      <c r="M43" s="250">
        <f t="shared" si="3"/>
        <v>0</v>
      </c>
      <c r="N43" s="126"/>
      <c r="O43" s="695"/>
      <c r="P43" s="221">
        <v>0</v>
      </c>
      <c r="Q43" s="444">
        <f t="shared" si="4"/>
        <v>0</v>
      </c>
      <c r="R43" s="250">
        <f t="shared" si="5"/>
        <v>0</v>
      </c>
      <c r="S43" s="251" t="e" cm="1">
        <f t="array" ref="S43">_xlfn.IFS(E43="Air",R43,E43="Sea",M43,E43="Air+Sea",M43+R43)</f>
        <v>#N/A</v>
      </c>
      <c r="T43" s="475"/>
    </row>
    <row r="44" spans="1:20" x14ac:dyDescent="0.25">
      <c r="A44" s="1099"/>
      <c r="B44" s="138" t="s">
        <v>129</v>
      </c>
      <c r="C44" s="188" t="s">
        <v>103</v>
      </c>
      <c r="D44" s="188" t="s">
        <v>129</v>
      </c>
      <c r="E44" s="188"/>
      <c r="F44" s="188"/>
      <c r="G44" s="386"/>
      <c r="H44" s="591"/>
      <c r="I44" s="138"/>
      <c r="J44" s="334"/>
      <c r="K44" s="221">
        <v>4</v>
      </c>
      <c r="L44" s="221">
        <f t="shared" si="2"/>
        <v>0</v>
      </c>
      <c r="M44" s="250">
        <f t="shared" si="3"/>
        <v>0</v>
      </c>
      <c r="N44" s="138"/>
      <c r="O44" s="695"/>
      <c r="P44" s="221">
        <v>0</v>
      </c>
      <c r="Q44" s="444">
        <f t="shared" si="4"/>
        <v>0</v>
      </c>
      <c r="R44" s="250">
        <f t="shared" si="5"/>
        <v>0</v>
      </c>
      <c r="S44" s="251" t="e" cm="1">
        <f t="array" ref="S44">_xlfn.IFS(E44="Air",R44,E44="Sea",M44,E44="Air+Sea",M44+R44)</f>
        <v>#N/A</v>
      </c>
      <c r="T44" s="475"/>
    </row>
    <row r="45" spans="1:20" x14ac:dyDescent="0.25">
      <c r="A45" s="1099"/>
      <c r="B45" s="138" t="s">
        <v>130</v>
      </c>
      <c r="C45" s="188" t="s">
        <v>103</v>
      </c>
      <c r="D45" s="188" t="s">
        <v>130</v>
      </c>
      <c r="E45" s="188"/>
      <c r="F45" s="188"/>
      <c r="G45" s="386"/>
      <c r="H45" s="591"/>
      <c r="I45" s="144"/>
      <c r="J45" s="334"/>
      <c r="K45" s="221">
        <v>4</v>
      </c>
      <c r="L45" s="221">
        <f t="shared" si="2"/>
        <v>0</v>
      </c>
      <c r="M45" s="250">
        <f t="shared" si="3"/>
        <v>0</v>
      </c>
      <c r="N45" s="144"/>
      <c r="O45" s="695"/>
      <c r="P45" s="221">
        <v>0</v>
      </c>
      <c r="Q45" s="444">
        <f t="shared" si="4"/>
        <v>0</v>
      </c>
      <c r="R45" s="250">
        <f t="shared" si="5"/>
        <v>0</v>
      </c>
      <c r="S45" s="251" t="e" cm="1">
        <f t="array" ref="S45">_xlfn.IFS(E45="Air",R45,E45="Sea",M45,E45="Air+Sea",M45+R45)</f>
        <v>#N/A</v>
      </c>
      <c r="T45" s="475"/>
    </row>
    <row r="46" spans="1:20" ht="30" x14ac:dyDescent="0.25">
      <c r="A46" s="1099"/>
      <c r="B46" s="138" t="s">
        <v>132</v>
      </c>
      <c r="C46" s="188" t="s">
        <v>103</v>
      </c>
      <c r="D46" s="188" t="s">
        <v>133</v>
      </c>
      <c r="E46" s="188"/>
      <c r="F46" s="188"/>
      <c r="G46" s="386">
        <v>115</v>
      </c>
      <c r="H46" s="591"/>
      <c r="I46" s="138"/>
      <c r="J46" s="334">
        <v>0</v>
      </c>
      <c r="K46" s="221">
        <v>4</v>
      </c>
      <c r="L46" s="221">
        <f t="shared" si="2"/>
        <v>0</v>
      </c>
      <c r="M46" s="250">
        <f t="shared" si="3"/>
        <v>0</v>
      </c>
      <c r="N46" s="138"/>
      <c r="O46" s="695"/>
      <c r="P46" s="221">
        <v>0</v>
      </c>
      <c r="Q46" s="444">
        <f t="shared" si="4"/>
        <v>0</v>
      </c>
      <c r="R46" s="250">
        <f t="shared" si="5"/>
        <v>0</v>
      </c>
      <c r="S46" s="251" t="e" cm="1">
        <f t="array" ref="S46">_xlfn.IFS(E46="Air",R46,E46="Sea",M46,E46="Air+Sea",M46+R46)</f>
        <v>#N/A</v>
      </c>
      <c r="T46" s="475"/>
    </row>
    <row r="47" spans="1:20" x14ac:dyDescent="0.25">
      <c r="A47" s="1099"/>
      <c r="B47" s="126" t="s">
        <v>134</v>
      </c>
      <c r="C47" s="159" t="s">
        <v>135</v>
      </c>
      <c r="D47" s="159" t="s">
        <v>98</v>
      </c>
      <c r="E47" s="159"/>
      <c r="F47" s="159"/>
      <c r="G47" s="207"/>
      <c r="H47" s="591"/>
      <c r="I47" s="126"/>
      <c r="J47" s="334"/>
      <c r="K47" s="221">
        <v>4</v>
      </c>
      <c r="L47" s="221">
        <f t="shared" si="2"/>
        <v>0</v>
      </c>
      <c r="M47" s="600">
        <f t="shared" si="3"/>
        <v>0</v>
      </c>
      <c r="N47" s="126"/>
      <c r="O47" s="695"/>
      <c r="P47" s="221">
        <v>0</v>
      </c>
      <c r="Q47" s="444">
        <f t="shared" si="4"/>
        <v>0</v>
      </c>
      <c r="R47" s="250">
        <f t="shared" si="5"/>
        <v>0</v>
      </c>
      <c r="S47" s="251" t="e" cm="1">
        <f t="array" ref="S47">_xlfn.IFS(E47="Air",R47,E47="Sea",M47,E47="Air+Sea",M47+R47)</f>
        <v>#N/A</v>
      </c>
      <c r="T47" s="475"/>
    </row>
    <row r="48" spans="1:20" x14ac:dyDescent="0.25">
      <c r="A48" s="1099"/>
      <c r="B48" s="126" t="s">
        <v>136</v>
      </c>
      <c r="C48" s="159" t="s">
        <v>103</v>
      </c>
      <c r="D48" s="159" t="s">
        <v>536</v>
      </c>
      <c r="E48" s="159"/>
      <c r="F48" s="159"/>
      <c r="G48" s="386">
        <v>55</v>
      </c>
      <c r="H48" s="591"/>
      <c r="I48" s="126"/>
      <c r="J48" s="334">
        <v>0</v>
      </c>
      <c r="K48" s="221">
        <v>4</v>
      </c>
      <c r="L48" s="221">
        <f t="shared" si="2"/>
        <v>0</v>
      </c>
      <c r="M48" s="600">
        <f t="shared" si="3"/>
        <v>0</v>
      </c>
      <c r="N48" s="126"/>
      <c r="O48" s="695"/>
      <c r="P48" s="221">
        <v>0</v>
      </c>
      <c r="Q48" s="444">
        <f t="shared" si="4"/>
        <v>0</v>
      </c>
      <c r="R48" s="250">
        <f t="shared" si="5"/>
        <v>0</v>
      </c>
      <c r="S48" s="251" t="e" cm="1">
        <f t="array" ref="S48">_xlfn.IFS(E48="Air",R48,E48="Sea",M48,E48="Air+Sea",M48+R48)</f>
        <v>#N/A</v>
      </c>
      <c r="T48" s="475"/>
    </row>
    <row r="49" spans="1:20" x14ac:dyDescent="0.25">
      <c r="A49" s="1099"/>
      <c r="B49" s="126" t="s">
        <v>137</v>
      </c>
      <c r="C49" s="159" t="s">
        <v>74</v>
      </c>
      <c r="D49" s="159" t="s">
        <v>98</v>
      </c>
      <c r="E49" s="159"/>
      <c r="F49" s="159"/>
      <c r="G49" s="207"/>
      <c r="H49" s="591"/>
      <c r="I49" s="126"/>
      <c r="J49" s="334"/>
      <c r="K49" s="221">
        <v>4</v>
      </c>
      <c r="L49" s="221">
        <f t="shared" si="2"/>
        <v>0</v>
      </c>
      <c r="M49" s="600">
        <f t="shared" si="3"/>
        <v>0</v>
      </c>
      <c r="N49" s="126"/>
      <c r="O49" s="695"/>
      <c r="P49" s="221">
        <v>0</v>
      </c>
      <c r="Q49" s="444">
        <f t="shared" si="4"/>
        <v>0</v>
      </c>
      <c r="R49" s="250">
        <f t="shared" si="5"/>
        <v>0</v>
      </c>
      <c r="S49" s="251" t="e" cm="1">
        <f t="array" ref="S49">_xlfn.IFS(E49="Air",R49,E49="Sea",M49,E49="Air+Sea",M49+R49)</f>
        <v>#N/A</v>
      </c>
      <c r="T49" s="475"/>
    </row>
    <row r="50" spans="1:20" x14ac:dyDescent="0.25">
      <c r="A50" s="1099"/>
      <c r="B50" s="138" t="s">
        <v>138</v>
      </c>
      <c r="C50" s="188" t="s">
        <v>139</v>
      </c>
      <c r="D50" s="188" t="s">
        <v>138</v>
      </c>
      <c r="E50" s="188"/>
      <c r="F50" s="188"/>
      <c r="G50" s="386">
        <v>60</v>
      </c>
      <c r="H50" s="591"/>
      <c r="I50" s="138"/>
      <c r="J50" s="334">
        <v>0</v>
      </c>
      <c r="K50" s="221">
        <v>4</v>
      </c>
      <c r="L50" s="221">
        <f t="shared" si="2"/>
        <v>0</v>
      </c>
      <c r="M50" s="250">
        <f t="shared" si="3"/>
        <v>0</v>
      </c>
      <c r="N50" s="138"/>
      <c r="O50" s="695"/>
      <c r="P50" s="221">
        <v>0</v>
      </c>
      <c r="Q50" s="444">
        <f t="shared" si="4"/>
        <v>0</v>
      </c>
      <c r="R50" s="250">
        <f t="shared" si="5"/>
        <v>0</v>
      </c>
      <c r="S50" s="251" t="e" cm="1">
        <f t="array" ref="S50">_xlfn.IFS(E50="Air",R50,E50="Sea",M50,E50="Air+Sea",M50+R50)</f>
        <v>#N/A</v>
      </c>
      <c r="T50" s="475"/>
    </row>
    <row r="51" spans="1:20" x14ac:dyDescent="0.25">
      <c r="A51" s="1099"/>
      <c r="B51" s="138" t="s">
        <v>141</v>
      </c>
      <c r="C51" s="188" t="s">
        <v>142</v>
      </c>
      <c r="D51" s="159" t="s">
        <v>141</v>
      </c>
      <c r="E51" s="159"/>
      <c r="F51" s="159"/>
      <c r="G51" s="207"/>
      <c r="H51" s="591"/>
      <c r="I51" s="144"/>
      <c r="J51" s="334"/>
      <c r="K51" s="221">
        <v>4</v>
      </c>
      <c r="L51" s="221">
        <f t="shared" si="2"/>
        <v>0</v>
      </c>
      <c r="M51" s="250">
        <f t="shared" si="3"/>
        <v>0</v>
      </c>
      <c r="N51" s="144"/>
      <c r="O51" s="695"/>
      <c r="P51" s="221">
        <v>0</v>
      </c>
      <c r="Q51" s="444">
        <f t="shared" si="4"/>
        <v>0</v>
      </c>
      <c r="R51" s="250">
        <f t="shared" si="5"/>
        <v>0</v>
      </c>
      <c r="S51" s="251" t="e" cm="1">
        <f t="array" ref="S51">_xlfn.IFS(E51="Air",R51,E51="Sea",M51,E51="Air+Sea",M51+R51)</f>
        <v>#N/A</v>
      </c>
      <c r="T51" s="475"/>
    </row>
    <row r="52" spans="1:20" x14ac:dyDescent="0.25">
      <c r="A52" s="1099"/>
      <c r="B52" s="126" t="s">
        <v>144</v>
      </c>
      <c r="C52" s="159" t="s">
        <v>145</v>
      </c>
      <c r="D52" s="159"/>
      <c r="E52" s="159"/>
      <c r="F52" s="159"/>
      <c r="G52" s="207"/>
      <c r="H52" s="591"/>
      <c r="I52" s="126"/>
      <c r="J52" s="334"/>
      <c r="K52" s="221">
        <v>4</v>
      </c>
      <c r="L52" s="221">
        <f t="shared" si="2"/>
        <v>0</v>
      </c>
      <c r="M52" s="600">
        <f t="shared" si="3"/>
        <v>0</v>
      </c>
      <c r="N52" s="126"/>
      <c r="O52" s="695"/>
      <c r="P52" s="221">
        <v>0</v>
      </c>
      <c r="Q52" s="444">
        <f t="shared" si="4"/>
        <v>0</v>
      </c>
      <c r="R52" s="250">
        <f t="shared" si="5"/>
        <v>0</v>
      </c>
      <c r="S52" s="251" t="e" cm="1">
        <f t="array" ref="S52">_xlfn.IFS(E52="Air",R52,E52="Sea",M52,E52="Air+Sea",M52+R52)</f>
        <v>#N/A</v>
      </c>
      <c r="T52" s="475"/>
    </row>
    <row r="53" spans="1:20" x14ac:dyDescent="0.25">
      <c r="A53" s="1099"/>
      <c r="B53" s="135" t="s">
        <v>146</v>
      </c>
      <c r="C53" s="113" t="s">
        <v>145</v>
      </c>
      <c r="D53" s="136" t="s">
        <v>146</v>
      </c>
      <c r="E53" s="113" t="s">
        <v>11</v>
      </c>
      <c r="F53" s="113"/>
      <c r="G53" s="208">
        <v>720</v>
      </c>
      <c r="H53" s="590"/>
      <c r="I53" s="125"/>
      <c r="J53" s="156">
        <v>4</v>
      </c>
      <c r="K53" s="219">
        <v>4</v>
      </c>
      <c r="L53" s="219">
        <f t="shared" si="2"/>
        <v>2880</v>
      </c>
      <c r="M53" s="387">
        <f t="shared" si="3"/>
        <v>720</v>
      </c>
      <c r="N53" s="126"/>
      <c r="O53" s="695"/>
      <c r="P53" s="221">
        <v>0</v>
      </c>
      <c r="Q53" s="444">
        <f t="shared" si="4"/>
        <v>0</v>
      </c>
      <c r="R53" s="250">
        <f t="shared" si="5"/>
        <v>0</v>
      </c>
      <c r="S53" s="246" cm="1">
        <f t="array" ref="S53">_xlfn.IFS(E53="Air",R53,E53="Sea",M53,E53="Air+Sea",M53+R53)</f>
        <v>720</v>
      </c>
      <c r="T53" s="475"/>
    </row>
    <row r="54" spans="1:20" x14ac:dyDescent="0.25">
      <c r="A54" s="1099"/>
      <c r="B54" s="126" t="s">
        <v>147</v>
      </c>
      <c r="C54" s="159" t="s">
        <v>74</v>
      </c>
      <c r="D54" s="159" t="s">
        <v>98</v>
      </c>
      <c r="E54" s="159"/>
      <c r="F54" s="159"/>
      <c r="G54" s="207"/>
      <c r="H54" s="591"/>
      <c r="I54" s="126"/>
      <c r="J54" s="334"/>
      <c r="K54" s="221">
        <v>4</v>
      </c>
      <c r="L54" s="221">
        <f t="shared" si="2"/>
        <v>0</v>
      </c>
      <c r="M54" s="600">
        <f t="shared" si="3"/>
        <v>0</v>
      </c>
      <c r="N54" s="126"/>
      <c r="O54" s="695"/>
      <c r="P54" s="221">
        <v>0</v>
      </c>
      <c r="Q54" s="444">
        <f t="shared" si="4"/>
        <v>0</v>
      </c>
      <c r="R54" s="250">
        <f t="shared" si="5"/>
        <v>0</v>
      </c>
      <c r="S54" s="251" t="e" cm="1">
        <f t="array" ref="S54">_xlfn.IFS(E54="Air",R54,E54="Sea",M54,E54="Air+Sea",M54+R54)</f>
        <v>#N/A</v>
      </c>
      <c r="T54" s="475"/>
    </row>
    <row r="55" spans="1:20" x14ac:dyDescent="0.25">
      <c r="A55" s="1099"/>
      <c r="B55" s="126" t="s">
        <v>90</v>
      </c>
      <c r="C55" s="159"/>
      <c r="D55" s="159" t="s">
        <v>98</v>
      </c>
      <c r="E55" s="159"/>
      <c r="F55" s="159"/>
      <c r="G55" s="207"/>
      <c r="H55" s="591"/>
      <c r="I55" s="126"/>
      <c r="J55" s="334"/>
      <c r="K55" s="221">
        <v>4</v>
      </c>
      <c r="L55" s="221">
        <f t="shared" si="2"/>
        <v>0</v>
      </c>
      <c r="M55" s="600">
        <f t="shared" si="3"/>
        <v>0</v>
      </c>
      <c r="N55" s="126"/>
      <c r="O55" s="695"/>
      <c r="P55" s="221">
        <v>0</v>
      </c>
      <c r="Q55" s="444">
        <f t="shared" si="4"/>
        <v>0</v>
      </c>
      <c r="R55" s="250">
        <f t="shared" si="5"/>
        <v>0</v>
      </c>
      <c r="S55" s="251" t="e" cm="1">
        <f t="array" ref="S55">_xlfn.IFS(E55="Air",R55,E55="Sea",M55,E55="Air+Sea",M55+R55)</f>
        <v>#N/A</v>
      </c>
      <c r="T55" s="475"/>
    </row>
    <row r="56" spans="1:20" ht="30" x14ac:dyDescent="0.25">
      <c r="A56" s="1099" t="s">
        <v>148</v>
      </c>
      <c r="B56" s="138" t="s">
        <v>149</v>
      </c>
      <c r="C56" s="188" t="s">
        <v>150</v>
      </c>
      <c r="D56" s="188" t="s">
        <v>151</v>
      </c>
      <c r="E56" s="188"/>
      <c r="F56" s="188"/>
      <c r="G56" s="386"/>
      <c r="H56" s="591"/>
      <c r="I56" s="126"/>
      <c r="J56" s="334"/>
      <c r="K56" s="221">
        <v>4</v>
      </c>
      <c r="L56" s="221">
        <f t="shared" si="2"/>
        <v>0</v>
      </c>
      <c r="M56" s="250">
        <f t="shared" si="3"/>
        <v>0</v>
      </c>
      <c r="N56" s="126"/>
      <c r="O56" s="695"/>
      <c r="P56" s="221">
        <v>0</v>
      </c>
      <c r="Q56" s="444">
        <f t="shared" si="4"/>
        <v>0</v>
      </c>
      <c r="R56" s="250">
        <f t="shared" si="5"/>
        <v>0</v>
      </c>
      <c r="S56" s="251" t="e" cm="1">
        <f t="array" ref="S56">_xlfn.IFS(E56="Air",R56,E56="Sea",M56,E56="Air+Sea",M56+R56)</f>
        <v>#N/A</v>
      </c>
      <c r="T56" s="475"/>
    </row>
    <row r="57" spans="1:20" x14ac:dyDescent="0.25">
      <c r="A57" s="1099"/>
      <c r="B57" s="138" t="s">
        <v>152</v>
      </c>
      <c r="C57" s="188" t="s">
        <v>103</v>
      </c>
      <c r="D57" s="188" t="s">
        <v>154</v>
      </c>
      <c r="E57" s="188"/>
      <c r="F57" s="188"/>
      <c r="G57" s="386"/>
      <c r="H57" s="591"/>
      <c r="I57" s="144"/>
      <c r="J57" s="334"/>
      <c r="K57" s="221">
        <v>4</v>
      </c>
      <c r="L57" s="221">
        <f t="shared" si="2"/>
        <v>0</v>
      </c>
      <c r="M57" s="250">
        <f t="shared" si="3"/>
        <v>0</v>
      </c>
      <c r="N57" s="144"/>
      <c r="O57" s="695"/>
      <c r="P57" s="221">
        <v>0</v>
      </c>
      <c r="Q57" s="444">
        <f t="shared" si="4"/>
        <v>0</v>
      </c>
      <c r="R57" s="250">
        <f t="shared" si="5"/>
        <v>0</v>
      </c>
      <c r="S57" s="251" t="e" cm="1">
        <f t="array" ref="S57">_xlfn.IFS(E57="Air",R57,E57="Sea",M57,E57="Air+Sea",M57+R57)</f>
        <v>#N/A</v>
      </c>
      <c r="T57" s="475"/>
    </row>
    <row r="58" spans="1:20" x14ac:dyDescent="0.25">
      <c r="A58" s="1099"/>
      <c r="B58" s="126" t="s">
        <v>90</v>
      </c>
      <c r="C58" s="159"/>
      <c r="D58" s="159"/>
      <c r="E58" s="159"/>
      <c r="F58" s="159"/>
      <c r="G58" s="207"/>
      <c r="H58" s="591"/>
      <c r="I58" s="126"/>
      <c r="J58" s="334"/>
      <c r="K58" s="221">
        <v>4</v>
      </c>
      <c r="L58" s="221">
        <f t="shared" si="2"/>
        <v>0</v>
      </c>
      <c r="M58" s="600">
        <f t="shared" si="3"/>
        <v>0</v>
      </c>
      <c r="N58" s="126"/>
      <c r="O58" s="695"/>
      <c r="P58" s="221">
        <v>0</v>
      </c>
      <c r="Q58" s="444">
        <f t="shared" si="4"/>
        <v>0</v>
      </c>
      <c r="R58" s="250">
        <f t="shared" si="5"/>
        <v>0</v>
      </c>
      <c r="S58" s="251" t="e" cm="1">
        <f t="array" ref="S58">_xlfn.IFS(E58="Air",R58,E58="Sea",M58,E58="Air+Sea",M58+R58)</f>
        <v>#N/A</v>
      </c>
      <c r="T58" s="475"/>
    </row>
    <row r="59" spans="1:20" x14ac:dyDescent="0.25">
      <c r="A59" s="1099" t="s">
        <v>155</v>
      </c>
      <c r="B59" s="138" t="s">
        <v>69</v>
      </c>
      <c r="C59" s="188" t="s">
        <v>69</v>
      </c>
      <c r="D59" s="188" t="s">
        <v>156</v>
      </c>
      <c r="E59" s="188"/>
      <c r="F59" s="188"/>
      <c r="G59" s="386"/>
      <c r="H59" s="591"/>
      <c r="I59" s="138"/>
      <c r="J59" s="334"/>
      <c r="K59" s="221">
        <v>4</v>
      </c>
      <c r="L59" s="221">
        <f t="shared" si="2"/>
        <v>0</v>
      </c>
      <c r="M59" s="250">
        <f t="shared" si="3"/>
        <v>0</v>
      </c>
      <c r="N59" s="138"/>
      <c r="O59" s="695"/>
      <c r="P59" s="221">
        <v>0</v>
      </c>
      <c r="Q59" s="444">
        <f t="shared" si="4"/>
        <v>0</v>
      </c>
      <c r="R59" s="250">
        <f t="shared" si="5"/>
        <v>0</v>
      </c>
      <c r="S59" s="251" t="e" cm="1">
        <f t="array" ref="S59">_xlfn.IFS(E59="Air",R59,E59="Sea",M59,E59="Air+Sea",M59+R59)</f>
        <v>#N/A</v>
      </c>
      <c r="T59" s="475"/>
    </row>
    <row r="60" spans="1:20" x14ac:dyDescent="0.25">
      <c r="A60" s="1099"/>
      <c r="B60" s="116" t="s">
        <v>157</v>
      </c>
      <c r="C60" s="115" t="s">
        <v>158</v>
      </c>
      <c r="D60" s="136" t="s">
        <v>159</v>
      </c>
      <c r="E60" s="115" t="s">
        <v>11</v>
      </c>
      <c r="F60" s="115">
        <v>870</v>
      </c>
      <c r="G60" s="209">
        <v>870</v>
      </c>
      <c r="H60" s="926"/>
      <c r="I60" s="116"/>
      <c r="J60" s="336">
        <v>0</v>
      </c>
      <c r="K60" s="224">
        <v>4</v>
      </c>
      <c r="L60" s="224">
        <f t="shared" si="2"/>
        <v>0</v>
      </c>
      <c r="M60" s="920">
        <f t="shared" si="3"/>
        <v>0</v>
      </c>
      <c r="N60" s="138"/>
      <c r="O60" s="695"/>
      <c r="P60" s="221">
        <v>0</v>
      </c>
      <c r="Q60" s="444">
        <f t="shared" si="4"/>
        <v>0</v>
      </c>
      <c r="R60" s="250">
        <f t="shared" si="5"/>
        <v>0</v>
      </c>
      <c r="S60" s="390" cm="1">
        <f t="array" ref="S60">_xlfn.IFS(E60="Air",R60,E60="Sea",M60,E60="Air+Sea",M60+R60)</f>
        <v>0</v>
      </c>
      <c r="T60" s="475"/>
    </row>
    <row r="61" spans="1:20" x14ac:dyDescent="0.25">
      <c r="A61" s="1099"/>
      <c r="B61" s="116" t="s">
        <v>160</v>
      </c>
      <c r="C61" s="115" t="s">
        <v>142</v>
      </c>
      <c r="D61" s="136" t="s">
        <v>161</v>
      </c>
      <c r="E61" s="115" t="s">
        <v>11</v>
      </c>
      <c r="F61" s="115">
        <v>240</v>
      </c>
      <c r="G61" s="209">
        <v>180</v>
      </c>
      <c r="H61" s="926"/>
      <c r="I61" s="338"/>
      <c r="J61" s="336">
        <v>8</v>
      </c>
      <c r="K61" s="224">
        <v>4</v>
      </c>
      <c r="L61" s="224">
        <f t="shared" si="2"/>
        <v>1440</v>
      </c>
      <c r="M61" s="920">
        <f t="shared" si="3"/>
        <v>360</v>
      </c>
      <c r="N61" s="133"/>
      <c r="O61" s="695"/>
      <c r="P61" s="221">
        <v>0</v>
      </c>
      <c r="Q61" s="444">
        <f t="shared" si="4"/>
        <v>0</v>
      </c>
      <c r="R61" s="250">
        <f t="shared" si="5"/>
        <v>0</v>
      </c>
      <c r="S61" s="390" cm="1">
        <f t="array" ref="S61">_xlfn.IFS(E61="Air",R61,E61="Sea",M61,E61="Air+Sea",M61+R61)</f>
        <v>360</v>
      </c>
      <c r="T61" s="475"/>
    </row>
    <row r="62" spans="1:20" x14ac:dyDescent="0.25">
      <c r="A62" s="1099"/>
      <c r="B62" s="116" t="s">
        <v>162</v>
      </c>
      <c r="C62" s="115" t="s">
        <v>163</v>
      </c>
      <c r="D62" s="136" t="s">
        <v>164</v>
      </c>
      <c r="E62" s="115" t="s">
        <v>11</v>
      </c>
      <c r="F62" s="115">
        <v>240</v>
      </c>
      <c r="G62" s="209">
        <v>180</v>
      </c>
      <c r="H62" s="926"/>
      <c r="I62" s="116"/>
      <c r="J62" s="336">
        <v>4</v>
      </c>
      <c r="K62" s="224">
        <v>4</v>
      </c>
      <c r="L62" s="224">
        <f t="shared" si="2"/>
        <v>720</v>
      </c>
      <c r="M62" s="920">
        <f t="shared" si="3"/>
        <v>180</v>
      </c>
      <c r="N62" s="138"/>
      <c r="O62" s="695"/>
      <c r="P62" s="221">
        <v>0</v>
      </c>
      <c r="Q62" s="444">
        <f t="shared" si="4"/>
        <v>0</v>
      </c>
      <c r="R62" s="250">
        <f t="shared" si="5"/>
        <v>0</v>
      </c>
      <c r="S62" s="390" cm="1">
        <f t="array" ref="S62">_xlfn.IFS(E62="Air",R62,E62="Sea",M62,E62="Air+Sea",M62+R62)</f>
        <v>180</v>
      </c>
      <c r="T62" s="475"/>
    </row>
    <row r="63" spans="1:20" x14ac:dyDescent="0.25">
      <c r="A63" s="1099"/>
      <c r="B63" s="126" t="s">
        <v>165</v>
      </c>
      <c r="C63" s="159" t="s">
        <v>142</v>
      </c>
      <c r="D63" s="159"/>
      <c r="E63" s="159"/>
      <c r="F63" s="159"/>
      <c r="G63" s="207"/>
      <c r="H63" s="591"/>
      <c r="I63" s="126"/>
      <c r="J63" s="334"/>
      <c r="K63" s="221">
        <v>4</v>
      </c>
      <c r="L63" s="221">
        <f t="shared" si="2"/>
        <v>0</v>
      </c>
      <c r="M63" s="600">
        <f t="shared" si="3"/>
        <v>0</v>
      </c>
      <c r="N63" s="126"/>
      <c r="O63" s="695"/>
      <c r="P63" s="221">
        <v>0</v>
      </c>
      <c r="Q63" s="444">
        <f t="shared" si="4"/>
        <v>0</v>
      </c>
      <c r="R63" s="250">
        <f t="shared" si="5"/>
        <v>0</v>
      </c>
      <c r="S63" s="251" t="e" cm="1">
        <f t="array" ref="S63">_xlfn.IFS(E63="Air",R63,E63="Sea",M63,E63="Air+Sea",M63+R63)</f>
        <v>#N/A</v>
      </c>
      <c r="T63" s="475"/>
    </row>
    <row r="64" spans="1:20" x14ac:dyDescent="0.25">
      <c r="A64" s="1099"/>
      <c r="B64" s="126" t="s">
        <v>166</v>
      </c>
      <c r="C64" s="159" t="s">
        <v>142</v>
      </c>
      <c r="D64" s="159"/>
      <c r="E64" s="159"/>
      <c r="F64" s="159"/>
      <c r="G64" s="207"/>
      <c r="H64" s="591"/>
      <c r="I64" s="126"/>
      <c r="J64" s="334"/>
      <c r="K64" s="221">
        <v>4</v>
      </c>
      <c r="L64" s="221">
        <f t="shared" si="2"/>
        <v>0</v>
      </c>
      <c r="M64" s="600">
        <f t="shared" si="3"/>
        <v>0</v>
      </c>
      <c r="N64" s="126"/>
      <c r="O64" s="695"/>
      <c r="P64" s="221">
        <v>0</v>
      </c>
      <c r="Q64" s="444">
        <f t="shared" si="4"/>
        <v>0</v>
      </c>
      <c r="R64" s="250">
        <f t="shared" si="5"/>
        <v>0</v>
      </c>
      <c r="S64" s="251" t="e" cm="1">
        <f t="array" ref="S64">_xlfn.IFS(E64="Air",R64,E64="Sea",M64,E64="Air+Sea",M64+R64)</f>
        <v>#N/A</v>
      </c>
      <c r="T64" s="475"/>
    </row>
    <row r="65" spans="1:20" x14ac:dyDescent="0.25">
      <c r="A65" s="1099"/>
      <c r="B65" s="126" t="s">
        <v>167</v>
      </c>
      <c r="C65" s="159" t="s">
        <v>142</v>
      </c>
      <c r="D65" s="159"/>
      <c r="E65" s="159"/>
      <c r="F65" s="159"/>
      <c r="G65" s="207"/>
      <c r="H65" s="591"/>
      <c r="I65" s="126"/>
      <c r="J65" s="334"/>
      <c r="K65" s="221">
        <v>4</v>
      </c>
      <c r="L65" s="221">
        <f t="shared" si="2"/>
        <v>0</v>
      </c>
      <c r="M65" s="600">
        <f t="shared" si="3"/>
        <v>0</v>
      </c>
      <c r="N65" s="126"/>
      <c r="O65" s="695"/>
      <c r="P65" s="221">
        <v>0</v>
      </c>
      <c r="Q65" s="444">
        <f t="shared" si="4"/>
        <v>0</v>
      </c>
      <c r="R65" s="250">
        <f t="shared" si="5"/>
        <v>0</v>
      </c>
      <c r="S65" s="251" t="e" cm="1">
        <f t="array" ref="S65">_xlfn.IFS(E65="Air",R65,E65="Sea",M65,E65="Air+Sea",M65+R65)</f>
        <v>#N/A</v>
      </c>
      <c r="T65" s="475"/>
    </row>
    <row r="66" spans="1:20" x14ac:dyDescent="0.25">
      <c r="A66" s="1099"/>
      <c r="B66" s="135" t="s">
        <v>168</v>
      </c>
      <c r="C66" s="113" t="s">
        <v>103</v>
      </c>
      <c r="D66" s="136" t="s">
        <v>169</v>
      </c>
      <c r="E66" s="113" t="s">
        <v>11</v>
      </c>
      <c r="F66" s="113"/>
      <c r="G66" s="208">
        <v>205</v>
      </c>
      <c r="H66" s="590"/>
      <c r="I66" s="135"/>
      <c r="J66" s="156">
        <v>3.75</v>
      </c>
      <c r="K66" s="219">
        <v>4</v>
      </c>
      <c r="L66" s="219">
        <f t="shared" si="2"/>
        <v>768.75</v>
      </c>
      <c r="M66" s="387">
        <f t="shared" si="3"/>
        <v>192.1875</v>
      </c>
      <c r="N66" s="138"/>
      <c r="O66" s="695"/>
      <c r="P66" s="221">
        <v>0</v>
      </c>
      <c r="Q66" s="444">
        <f t="shared" si="4"/>
        <v>0</v>
      </c>
      <c r="R66" s="250">
        <f t="shared" si="5"/>
        <v>0</v>
      </c>
      <c r="S66" s="246" cm="1">
        <f t="array" ref="S66">_xlfn.IFS(E66="Air",R66,E66="Sea",M66,E66="Air+Sea",M66+R66)</f>
        <v>192.1875</v>
      </c>
      <c r="T66" s="475"/>
    </row>
    <row r="67" spans="1:20" x14ac:dyDescent="0.25">
      <c r="A67" s="1099"/>
      <c r="B67" s="126" t="s">
        <v>170</v>
      </c>
      <c r="C67" s="159" t="s">
        <v>171</v>
      </c>
      <c r="D67" s="159"/>
      <c r="E67" s="159"/>
      <c r="F67" s="159"/>
      <c r="G67" s="207"/>
      <c r="H67" s="591"/>
      <c r="I67" s="126"/>
      <c r="J67" s="334"/>
      <c r="K67" s="221">
        <v>4</v>
      </c>
      <c r="L67" s="221">
        <f t="shared" si="2"/>
        <v>0</v>
      </c>
      <c r="M67" s="600">
        <f t="shared" si="3"/>
        <v>0</v>
      </c>
      <c r="N67" s="126"/>
      <c r="O67" s="695"/>
      <c r="P67" s="221">
        <v>0</v>
      </c>
      <c r="Q67" s="444">
        <f t="shared" si="4"/>
        <v>0</v>
      </c>
      <c r="R67" s="250">
        <f t="shared" si="5"/>
        <v>0</v>
      </c>
      <c r="S67" s="251" t="e" cm="1">
        <f t="array" ref="S67">_xlfn.IFS(E67="Air",R67,E67="Sea",M67,E67="Air+Sea",M67+R67)</f>
        <v>#N/A</v>
      </c>
      <c r="T67" s="475"/>
    </row>
    <row r="68" spans="1:20" x14ac:dyDescent="0.25">
      <c r="A68" s="1099"/>
      <c r="B68" s="126" t="s">
        <v>172</v>
      </c>
      <c r="C68" s="159" t="s">
        <v>69</v>
      </c>
      <c r="D68" s="159"/>
      <c r="E68" s="159"/>
      <c r="F68" s="159"/>
      <c r="G68" s="207"/>
      <c r="H68" s="591"/>
      <c r="I68" s="126"/>
      <c r="J68" s="334"/>
      <c r="K68" s="221">
        <v>4</v>
      </c>
      <c r="L68" s="221">
        <f t="shared" si="2"/>
        <v>0</v>
      </c>
      <c r="M68" s="600">
        <f t="shared" si="3"/>
        <v>0</v>
      </c>
      <c r="N68" s="126"/>
      <c r="O68" s="695"/>
      <c r="P68" s="221">
        <v>0</v>
      </c>
      <c r="Q68" s="444">
        <f t="shared" si="4"/>
        <v>0</v>
      </c>
      <c r="R68" s="250">
        <f t="shared" si="5"/>
        <v>0</v>
      </c>
      <c r="S68" s="251" t="e" cm="1">
        <f t="array" ref="S68">_xlfn.IFS(E68="Air",R68,E68="Sea",M68,E68="Air+Sea",M68+R68)</f>
        <v>#N/A</v>
      </c>
      <c r="T68" s="475"/>
    </row>
    <row r="69" spans="1:20" x14ac:dyDescent="0.25">
      <c r="A69" s="1099"/>
      <c r="B69" s="126" t="s">
        <v>173</v>
      </c>
      <c r="C69" s="159" t="s">
        <v>145</v>
      </c>
      <c r="D69" s="159"/>
      <c r="E69" s="159"/>
      <c r="F69" s="159"/>
      <c r="G69" s="207"/>
      <c r="H69" s="591"/>
      <c r="I69" s="126"/>
      <c r="J69" s="334"/>
      <c r="K69" s="221">
        <v>4</v>
      </c>
      <c r="L69" s="221">
        <f t="shared" si="2"/>
        <v>0</v>
      </c>
      <c r="M69" s="600">
        <f t="shared" si="3"/>
        <v>0</v>
      </c>
      <c r="N69" s="126"/>
      <c r="O69" s="695"/>
      <c r="P69" s="221">
        <v>0</v>
      </c>
      <c r="Q69" s="444">
        <f t="shared" si="4"/>
        <v>0</v>
      </c>
      <c r="R69" s="250">
        <f t="shared" si="5"/>
        <v>0</v>
      </c>
      <c r="S69" s="251" t="e" cm="1">
        <f t="array" ref="S69">_xlfn.IFS(E69="Air",R69,E69="Sea",M69,E69="Air+Sea",M69+R69)</f>
        <v>#N/A</v>
      </c>
      <c r="T69" s="475"/>
    </row>
    <row r="70" spans="1:20" x14ac:dyDescent="0.25">
      <c r="A70" s="1099"/>
      <c r="B70" s="126" t="s">
        <v>174</v>
      </c>
      <c r="C70" s="159" t="s">
        <v>175</v>
      </c>
      <c r="D70" s="159"/>
      <c r="E70" s="159"/>
      <c r="F70" s="159"/>
      <c r="G70" s="207"/>
      <c r="H70" s="591"/>
      <c r="I70" s="126"/>
      <c r="J70" s="334"/>
      <c r="K70" s="221">
        <v>4</v>
      </c>
      <c r="L70" s="221">
        <f t="shared" si="2"/>
        <v>0</v>
      </c>
      <c r="M70" s="600">
        <f t="shared" si="3"/>
        <v>0</v>
      </c>
      <c r="N70" s="126"/>
      <c r="O70" s="695"/>
      <c r="P70" s="221">
        <v>0</v>
      </c>
      <c r="Q70" s="444">
        <f t="shared" si="4"/>
        <v>0</v>
      </c>
      <c r="R70" s="250">
        <f t="shared" si="5"/>
        <v>0</v>
      </c>
      <c r="S70" s="251" t="e" cm="1">
        <f t="array" ref="S70">_xlfn.IFS(E70="Air",R70,E70="Sea",M70,E70="Air+Sea",M70+R70)</f>
        <v>#N/A</v>
      </c>
      <c r="T70" s="475"/>
    </row>
    <row r="71" spans="1:20" x14ac:dyDescent="0.25">
      <c r="A71" s="1099"/>
      <c r="B71" s="126" t="s">
        <v>176</v>
      </c>
      <c r="C71" s="159" t="s">
        <v>145</v>
      </c>
      <c r="D71" s="159"/>
      <c r="E71" s="159"/>
      <c r="F71" s="159"/>
      <c r="G71" s="207"/>
      <c r="H71" s="591"/>
      <c r="I71" s="126"/>
      <c r="J71" s="334"/>
      <c r="K71" s="221">
        <v>4</v>
      </c>
      <c r="L71" s="221">
        <f t="shared" si="2"/>
        <v>0</v>
      </c>
      <c r="M71" s="600">
        <f t="shared" si="3"/>
        <v>0</v>
      </c>
      <c r="N71" s="126"/>
      <c r="O71" s="695"/>
      <c r="P71" s="221">
        <v>0</v>
      </c>
      <c r="Q71" s="444">
        <f t="shared" si="4"/>
        <v>0</v>
      </c>
      <c r="R71" s="250">
        <f t="shared" si="5"/>
        <v>0</v>
      </c>
      <c r="S71" s="251" t="e" cm="1">
        <f t="array" ref="S71">_xlfn.IFS(E71="Air",R71,E71="Sea",M71,E71="Air+Sea",M71+R71)</f>
        <v>#N/A</v>
      </c>
      <c r="T71" s="475"/>
    </row>
    <row r="72" spans="1:20" x14ac:dyDescent="0.25">
      <c r="A72" s="1099"/>
      <c r="B72" s="116" t="s">
        <v>177</v>
      </c>
      <c r="C72" s="115" t="s">
        <v>178</v>
      </c>
      <c r="D72" s="115"/>
      <c r="E72" s="115" t="s">
        <v>11</v>
      </c>
      <c r="F72" s="117"/>
      <c r="G72" s="209">
        <v>3600</v>
      </c>
      <c r="H72" s="927"/>
      <c r="I72" s="929"/>
      <c r="J72" s="341">
        <v>0</v>
      </c>
      <c r="K72" s="224">
        <v>4</v>
      </c>
      <c r="L72" s="224">
        <f t="shared" si="2"/>
        <v>0</v>
      </c>
      <c r="M72" s="920">
        <f t="shared" si="3"/>
        <v>0</v>
      </c>
      <c r="N72" s="162"/>
      <c r="O72" s="695"/>
      <c r="P72" s="221">
        <v>0</v>
      </c>
      <c r="Q72" s="444">
        <f t="shared" si="4"/>
        <v>0</v>
      </c>
      <c r="R72" s="250">
        <f t="shared" si="5"/>
        <v>0</v>
      </c>
      <c r="S72" s="390" cm="1">
        <f t="array" ref="S72">_xlfn.IFS(E72="Air",R72,E72="Sea",M72,E72="Air+Sea",M72+R72)</f>
        <v>0</v>
      </c>
      <c r="T72" s="475"/>
    </row>
    <row r="73" spans="1:20" ht="15.75" thickBot="1" x14ac:dyDescent="0.3">
      <c r="A73" s="1100"/>
      <c r="B73" s="163" t="s">
        <v>179</v>
      </c>
      <c r="C73" s="164" t="s">
        <v>180</v>
      </c>
      <c r="D73" s="164"/>
      <c r="E73" s="164"/>
      <c r="F73" s="164"/>
      <c r="G73" s="211"/>
      <c r="H73" s="928"/>
      <c r="I73" s="163"/>
      <c r="J73" s="347"/>
      <c r="K73" s="262">
        <v>4</v>
      </c>
      <c r="L73" s="262">
        <f t="shared" si="2"/>
        <v>0</v>
      </c>
      <c r="M73" s="921">
        <f t="shared" si="3"/>
        <v>0</v>
      </c>
      <c r="N73" s="163"/>
      <c r="O73" s="773"/>
      <c r="P73" s="262">
        <v>0</v>
      </c>
      <c r="Q73" s="451">
        <f t="shared" si="4"/>
        <v>0</v>
      </c>
      <c r="R73" s="254">
        <f t="shared" si="5"/>
        <v>0</v>
      </c>
      <c r="S73" s="378" t="e" cm="1">
        <f t="array" ref="S73">_xlfn.IFS(E73="Air",R73,E73="Sea",M73,E73="Air+Sea",M73+R73)</f>
        <v>#N/A</v>
      </c>
      <c r="T73" s="475"/>
    </row>
    <row r="74" spans="1:20" ht="15.75" thickBot="1" x14ac:dyDescent="0.3">
      <c r="A74" s="674"/>
      <c r="G74" s="290"/>
      <c r="I74" s="413"/>
      <c r="J74" s="109"/>
      <c r="M74" s="270"/>
      <c r="N74" s="413"/>
      <c r="O74" s="109"/>
      <c r="R74" s="270"/>
      <c r="S74" s="270"/>
    </row>
    <row r="75" spans="1:20" ht="50.25" customHeight="1" x14ac:dyDescent="0.25">
      <c r="A75" s="674"/>
      <c r="G75" s="290"/>
      <c r="I75" s="413"/>
      <c r="J75" s="71" t="s">
        <v>181</v>
      </c>
      <c r="K75" s="229">
        <f>IF([2]Booking_SGN!$B$2="SGN",INDEX([2]!volume,MATCH($I$11,[2]!customer,0),MATCH([2]Booking_SGN!$C$3,[2]!week,0)),0)</f>
        <v>0</v>
      </c>
      <c r="L75" s="229">
        <f>SUM(L13:L73)</f>
        <v>14951</v>
      </c>
      <c r="M75" s="230">
        <f>SUM(M13:M73)</f>
        <v>3710.5</v>
      </c>
      <c r="N75" s="413"/>
      <c r="O75" s="71" t="s">
        <v>181</v>
      </c>
      <c r="P75" s="229">
        <f>IF([2]Booking_SGN!$B$2="SGN",INDEX([2]!volume,MATCH($N$11,[2]!customer,0),MATCH([2]Booking_SGN!$C$3,[2]!week,0)),0)</f>
        <v>0</v>
      </c>
      <c r="Q75" s="229">
        <f>SUM(Q13:Q74)</f>
        <v>241</v>
      </c>
      <c r="R75" s="230">
        <f>SUM(R13:R73)</f>
        <v>0</v>
      </c>
      <c r="S75" s="230">
        <f>R75+M75</f>
        <v>3710.5</v>
      </c>
      <c r="T75" s="171"/>
    </row>
    <row r="76" spans="1:20" ht="15.75" thickBot="1" x14ac:dyDescent="0.3">
      <c r="A76" s="674"/>
      <c r="G76" s="290"/>
      <c r="I76" s="413"/>
      <c r="J76" s="72" t="s">
        <v>182</v>
      </c>
      <c r="K76" s="73"/>
      <c r="L76" s="73"/>
      <c r="M76" s="231">
        <f>M75*K75/40/3600</f>
        <v>0</v>
      </c>
      <c r="N76" s="413"/>
      <c r="O76" s="72" t="s">
        <v>182</v>
      </c>
      <c r="P76" s="73"/>
      <c r="Q76" s="73"/>
      <c r="R76" s="231">
        <f>R75*P75/40/3600</f>
        <v>0</v>
      </c>
      <c r="S76" s="231">
        <f>R76+M76</f>
        <v>0</v>
      </c>
      <c r="T76" s="172"/>
    </row>
    <row r="77" spans="1:20" ht="15.75" thickBot="1" x14ac:dyDescent="0.3">
      <c r="A77" s="674"/>
      <c r="G77" s="290"/>
      <c r="I77" s="413"/>
      <c r="J77" s="109"/>
      <c r="M77" s="270"/>
      <c r="N77" s="413"/>
      <c r="O77" s="109"/>
      <c r="R77" s="270"/>
      <c r="S77" s="270"/>
    </row>
    <row r="78" spans="1:20" x14ac:dyDescent="0.25">
      <c r="A78" s="1095" t="s">
        <v>183</v>
      </c>
      <c r="B78" s="723" t="s">
        <v>504</v>
      </c>
      <c r="C78" s="118" t="s">
        <v>69</v>
      </c>
      <c r="D78" s="118" t="s">
        <v>505</v>
      </c>
      <c r="E78" s="118" t="s">
        <v>11</v>
      </c>
      <c r="F78" s="175"/>
      <c r="G78" s="445">
        <v>90</v>
      </c>
      <c r="H78" s="176"/>
      <c r="I78" s="466"/>
      <c r="J78" s="174">
        <v>0.25</v>
      </c>
      <c r="K78" s="447">
        <v>4</v>
      </c>
      <c r="L78" s="448">
        <f t="shared" ref="L78" si="6">IF(C78="APLL BK",G78,G78*J78)</f>
        <v>22.5</v>
      </c>
      <c r="M78" s="465">
        <f t="shared" ref="M78" si="7">IFERROR(IF(OR(E78="Sea",E78="Air+Sea"),IF(C78="APLL BK",G78*IF(I78="",1,I78),L78/K78*IF(I78="",1,I78)),0),0)</f>
        <v>5.625</v>
      </c>
      <c r="N78" s="458"/>
      <c r="O78" s="694"/>
      <c r="P78" s="259">
        <v>0</v>
      </c>
      <c r="Q78" s="260">
        <f t="shared" ref="Q78" si="8">IF(C78="APLL BK",G78,G78*O78)</f>
        <v>0</v>
      </c>
      <c r="R78" s="456">
        <f t="shared" ref="R78" si="9">IFERROR(IF(OR(E78="Air",E78="Air+Sea"),IF(C78="APLL BK",G78*IF(N78="",1,N78),Q78/P78*IF(N78="",1,N78)),0),0)</f>
        <v>0</v>
      </c>
      <c r="S78" s="452" cm="1">
        <f t="array" ref="S78">_xlfn.IFS(E78="Air",R78,E78="Sea",M78,E78="Air+Sea",M78+R78)</f>
        <v>5.625</v>
      </c>
      <c r="T78" s="155"/>
    </row>
    <row r="79" spans="1:20" x14ac:dyDescent="0.25">
      <c r="A79" s="1096"/>
      <c r="B79" s="509" t="s">
        <v>506</v>
      </c>
      <c r="C79" s="113" t="s">
        <v>69</v>
      </c>
      <c r="D79" s="113" t="s">
        <v>507</v>
      </c>
      <c r="E79" s="113" t="s">
        <v>11</v>
      </c>
      <c r="F79" s="156"/>
      <c r="G79" s="208">
        <v>90</v>
      </c>
      <c r="H79" s="178"/>
      <c r="I79" s="467"/>
      <c r="J79" s="177">
        <v>0.25</v>
      </c>
      <c r="K79" s="442">
        <v>4</v>
      </c>
      <c r="L79" s="219">
        <f t="shared" ref="L79:L132" si="10">IF(C79="APLL BK",G79,G79*J79)</f>
        <v>22.5</v>
      </c>
      <c r="M79" s="220">
        <f t="shared" ref="M79:M132" si="11">IFERROR(IF(OR(E79="Sea",E79="Air+Sea"),IF(C79="APLL BK",G79*IF(I79="",1,I79),L79/K79*IF(I79="",1,I79)),0),0)</f>
        <v>5.625</v>
      </c>
      <c r="N79" s="459"/>
      <c r="O79" s="695"/>
      <c r="P79" s="221">
        <v>0</v>
      </c>
      <c r="Q79" s="444">
        <f t="shared" ref="Q79:Q132" si="12">IF(C79="APLL BK",G79,G79*O79)</f>
        <v>0</v>
      </c>
      <c r="R79" s="222">
        <f t="shared" ref="R79:R132" si="13">IFERROR(IF(OR(E79="Air",E79="Air+Sea"),IF(C79="APLL BK",G79*IF(N79="",1,N79),Q79/P79*IF(N79="",1,N79)),0),0)</f>
        <v>0</v>
      </c>
      <c r="S79" s="453" cm="1">
        <f t="array" ref="S79">_xlfn.IFS(E79="Air",R79,E79="Sea",M79,E79="Air+Sea",M79+R79)</f>
        <v>5.625</v>
      </c>
      <c r="T79" s="155"/>
    </row>
    <row r="80" spans="1:20" x14ac:dyDescent="0.25">
      <c r="A80" s="1096"/>
      <c r="B80" s="460" t="s">
        <v>129</v>
      </c>
      <c r="C80" s="188" t="s">
        <v>103</v>
      </c>
      <c r="D80" s="188" t="s">
        <v>129</v>
      </c>
      <c r="E80" s="188"/>
      <c r="F80" s="188"/>
      <c r="G80" s="386"/>
      <c r="H80" s="160"/>
      <c r="I80" s="460"/>
      <c r="J80" s="334"/>
      <c r="K80" s="221">
        <v>4</v>
      </c>
      <c r="L80" s="221">
        <f t="shared" si="10"/>
        <v>0</v>
      </c>
      <c r="M80" s="222">
        <f t="shared" si="11"/>
        <v>0</v>
      </c>
      <c r="N80" s="460"/>
      <c r="O80" s="695"/>
      <c r="P80" s="221">
        <v>0</v>
      </c>
      <c r="Q80" s="444">
        <f t="shared" si="12"/>
        <v>0</v>
      </c>
      <c r="R80" s="222">
        <f t="shared" si="13"/>
        <v>0</v>
      </c>
      <c r="S80" s="454" t="e" cm="1">
        <f t="array" ref="S80">_xlfn.IFS(E80="Air",R80,E80="Sea",M80,E80="Air+Sea",M80+R80)</f>
        <v>#N/A</v>
      </c>
      <c r="T80" s="475"/>
    </row>
    <row r="81" spans="1:21" x14ac:dyDescent="0.25">
      <c r="A81" s="1096"/>
      <c r="B81" s="460" t="s">
        <v>130</v>
      </c>
      <c r="C81" s="188" t="s">
        <v>103</v>
      </c>
      <c r="D81" s="188" t="s">
        <v>130</v>
      </c>
      <c r="E81" s="188"/>
      <c r="F81" s="188"/>
      <c r="G81" s="386"/>
      <c r="H81" s="160"/>
      <c r="I81" s="461"/>
      <c r="J81" s="334"/>
      <c r="K81" s="221">
        <v>4</v>
      </c>
      <c r="L81" s="221">
        <f t="shared" si="10"/>
        <v>0</v>
      </c>
      <c r="M81" s="222">
        <f t="shared" si="11"/>
        <v>0</v>
      </c>
      <c r="N81" s="461"/>
      <c r="O81" s="695"/>
      <c r="P81" s="221">
        <v>0</v>
      </c>
      <c r="Q81" s="444">
        <f t="shared" si="12"/>
        <v>0</v>
      </c>
      <c r="R81" s="222">
        <f t="shared" si="13"/>
        <v>0</v>
      </c>
      <c r="S81" s="454" t="e" cm="1">
        <f t="array" ref="S81">_xlfn.IFS(E81="Air",R81,E81="Sea",M81,E81="Air+Sea",M81+R81)</f>
        <v>#N/A</v>
      </c>
      <c r="T81" s="475"/>
    </row>
    <row r="82" spans="1:21" ht="30" x14ac:dyDescent="0.25">
      <c r="A82" s="1096"/>
      <c r="B82" s="460" t="s">
        <v>508</v>
      </c>
      <c r="C82" s="188" t="s">
        <v>103</v>
      </c>
      <c r="D82" s="188" t="s">
        <v>509</v>
      </c>
      <c r="E82" s="188"/>
      <c r="F82" s="188"/>
      <c r="G82" s="386">
        <v>115</v>
      </c>
      <c r="H82" s="160"/>
      <c r="I82" s="460"/>
      <c r="J82" s="334">
        <v>0</v>
      </c>
      <c r="K82" s="221">
        <v>4</v>
      </c>
      <c r="L82" s="221">
        <f t="shared" si="10"/>
        <v>0</v>
      </c>
      <c r="M82" s="222">
        <f t="shared" si="11"/>
        <v>0</v>
      </c>
      <c r="N82" s="460"/>
      <c r="O82" s="695"/>
      <c r="P82" s="221">
        <v>0</v>
      </c>
      <c r="Q82" s="444">
        <f t="shared" si="12"/>
        <v>0</v>
      </c>
      <c r="R82" s="222">
        <f t="shared" si="13"/>
        <v>0</v>
      </c>
      <c r="S82" s="454" t="e" cm="1">
        <f t="array" ref="S82">_xlfn.IFS(E82="Air",R82,E82="Sea",M82,E82="Air+Sea",M82+R82)</f>
        <v>#N/A</v>
      </c>
      <c r="T82" s="475"/>
    </row>
    <row r="83" spans="1:21" x14ac:dyDescent="0.25">
      <c r="A83" s="1096"/>
      <c r="B83" s="462" t="s">
        <v>134</v>
      </c>
      <c r="C83" s="159" t="s">
        <v>135</v>
      </c>
      <c r="D83" s="159" t="s">
        <v>98</v>
      </c>
      <c r="E83" s="159"/>
      <c r="F83" s="159"/>
      <c r="G83" s="207"/>
      <c r="H83" s="160"/>
      <c r="I83" s="462"/>
      <c r="J83" s="334"/>
      <c r="K83" s="221">
        <v>4</v>
      </c>
      <c r="L83" s="221">
        <f t="shared" si="10"/>
        <v>0</v>
      </c>
      <c r="M83" s="223">
        <f t="shared" si="11"/>
        <v>0</v>
      </c>
      <c r="N83" s="462"/>
      <c r="O83" s="695"/>
      <c r="P83" s="221">
        <v>0</v>
      </c>
      <c r="Q83" s="444">
        <f t="shared" si="12"/>
        <v>0</v>
      </c>
      <c r="R83" s="222">
        <f t="shared" si="13"/>
        <v>0</v>
      </c>
      <c r="S83" s="454" t="e" cm="1">
        <f t="array" ref="S83">_xlfn.IFS(E83="Air",R83,E83="Sea",M83,E83="Air+Sea",M83+R83)</f>
        <v>#N/A</v>
      </c>
      <c r="T83" s="475"/>
    </row>
    <row r="84" spans="1:21" x14ac:dyDescent="0.25">
      <c r="A84" s="1096"/>
      <c r="B84" s="462" t="s">
        <v>136</v>
      </c>
      <c r="C84" s="159" t="s">
        <v>103</v>
      </c>
      <c r="D84" s="159" t="s">
        <v>537</v>
      </c>
      <c r="E84" s="159"/>
      <c r="F84" s="159"/>
      <c r="G84" s="386">
        <v>55</v>
      </c>
      <c r="H84" s="160"/>
      <c r="I84" s="462"/>
      <c r="J84" s="334">
        <v>0</v>
      </c>
      <c r="K84" s="221">
        <v>4</v>
      </c>
      <c r="L84" s="221">
        <f t="shared" si="10"/>
        <v>0</v>
      </c>
      <c r="M84" s="223">
        <f t="shared" si="11"/>
        <v>0</v>
      </c>
      <c r="N84" s="462"/>
      <c r="O84" s="695"/>
      <c r="P84" s="221">
        <v>0</v>
      </c>
      <c r="Q84" s="444">
        <f t="shared" si="12"/>
        <v>0</v>
      </c>
      <c r="R84" s="222">
        <f t="shared" si="13"/>
        <v>0</v>
      </c>
      <c r="S84" s="454" t="e" cm="1">
        <f t="array" ref="S84">_xlfn.IFS(E84="Air",R84,E84="Sea",M84,E84="Air+Sea",M84+R84)</f>
        <v>#N/A</v>
      </c>
      <c r="T84" s="475"/>
    </row>
    <row r="85" spans="1:21" x14ac:dyDescent="0.25">
      <c r="A85" s="1096"/>
      <c r="B85" s="462" t="s">
        <v>137</v>
      </c>
      <c r="C85" s="159" t="s">
        <v>74</v>
      </c>
      <c r="D85" s="159" t="s">
        <v>98</v>
      </c>
      <c r="E85" s="159"/>
      <c r="F85" s="159"/>
      <c r="G85" s="207"/>
      <c r="H85" s="160"/>
      <c r="I85" s="462"/>
      <c r="J85" s="334"/>
      <c r="K85" s="221">
        <v>4</v>
      </c>
      <c r="L85" s="221">
        <f t="shared" si="10"/>
        <v>0</v>
      </c>
      <c r="M85" s="223">
        <f t="shared" si="11"/>
        <v>0</v>
      </c>
      <c r="N85" s="462"/>
      <c r="O85" s="695"/>
      <c r="P85" s="221">
        <v>0</v>
      </c>
      <c r="Q85" s="444">
        <f t="shared" si="12"/>
        <v>0</v>
      </c>
      <c r="R85" s="222">
        <f t="shared" si="13"/>
        <v>0</v>
      </c>
      <c r="S85" s="454" t="e" cm="1">
        <f t="array" ref="S85">_xlfn.IFS(E85="Air",R85,E85="Sea",M85,E85="Air+Sea",M85+R85)</f>
        <v>#N/A</v>
      </c>
      <c r="T85" s="475"/>
    </row>
    <row r="86" spans="1:21" x14ac:dyDescent="0.25">
      <c r="A86" s="1096"/>
      <c r="B86" s="460" t="s">
        <v>138</v>
      </c>
      <c r="C86" s="188" t="s">
        <v>139</v>
      </c>
      <c r="D86" s="188" t="s">
        <v>138</v>
      </c>
      <c r="E86" s="188"/>
      <c r="F86" s="188"/>
      <c r="G86" s="386">
        <v>60</v>
      </c>
      <c r="H86" s="160"/>
      <c r="I86" s="460"/>
      <c r="J86" s="334">
        <v>0</v>
      </c>
      <c r="K86" s="221">
        <v>4</v>
      </c>
      <c r="L86" s="221">
        <f t="shared" si="10"/>
        <v>0</v>
      </c>
      <c r="M86" s="222">
        <f t="shared" si="11"/>
        <v>0</v>
      </c>
      <c r="N86" s="460"/>
      <c r="O86" s="695"/>
      <c r="P86" s="221">
        <v>0</v>
      </c>
      <c r="Q86" s="444">
        <f t="shared" si="12"/>
        <v>0</v>
      </c>
      <c r="R86" s="222">
        <f t="shared" si="13"/>
        <v>0</v>
      </c>
      <c r="S86" s="454" t="e" cm="1">
        <f t="array" ref="S86">_xlfn.IFS(E86="Air",R86,E86="Sea",M86,E86="Air+Sea",M86+R86)</f>
        <v>#N/A</v>
      </c>
      <c r="T86" s="475"/>
    </row>
    <row r="87" spans="1:21" x14ac:dyDescent="0.25">
      <c r="A87" s="1096"/>
      <c r="B87" s="460" t="s">
        <v>141</v>
      </c>
      <c r="C87" s="188" t="s">
        <v>142</v>
      </c>
      <c r="D87" s="159" t="s">
        <v>141</v>
      </c>
      <c r="E87" s="159"/>
      <c r="F87" s="159"/>
      <c r="G87" s="207"/>
      <c r="H87" s="160"/>
      <c r="I87" s="461"/>
      <c r="J87" s="334"/>
      <c r="K87" s="221">
        <v>4</v>
      </c>
      <c r="L87" s="221">
        <f t="shared" si="10"/>
        <v>0</v>
      </c>
      <c r="M87" s="222">
        <f t="shared" si="11"/>
        <v>0</v>
      </c>
      <c r="N87" s="461"/>
      <c r="O87" s="695"/>
      <c r="P87" s="221">
        <v>0</v>
      </c>
      <c r="Q87" s="444">
        <f t="shared" si="12"/>
        <v>0</v>
      </c>
      <c r="R87" s="222">
        <f t="shared" si="13"/>
        <v>0</v>
      </c>
      <c r="S87" s="454" t="e" cm="1">
        <f t="array" ref="S87">_xlfn.IFS(E87="Air",R87,E87="Sea",M87,E87="Air+Sea",M87+R87)</f>
        <v>#N/A</v>
      </c>
      <c r="T87" s="475"/>
    </row>
    <row r="88" spans="1:21" ht="30" x14ac:dyDescent="0.25">
      <c r="A88" s="1096"/>
      <c r="B88" s="509" t="s">
        <v>184</v>
      </c>
      <c r="C88" s="177" t="s">
        <v>103</v>
      </c>
      <c r="D88" s="113" t="s">
        <v>185</v>
      </c>
      <c r="E88" s="113" t="s">
        <v>11</v>
      </c>
      <c r="F88" s="156"/>
      <c r="G88" s="213">
        <v>20</v>
      </c>
      <c r="H88" s="178"/>
      <c r="I88" s="636"/>
      <c r="J88" s="177">
        <v>4</v>
      </c>
      <c r="K88" s="219">
        <v>4</v>
      </c>
      <c r="L88" s="219">
        <f t="shared" si="10"/>
        <v>80</v>
      </c>
      <c r="M88" s="220">
        <f t="shared" si="11"/>
        <v>20</v>
      </c>
      <c r="N88" s="339"/>
      <c r="O88" s="695"/>
      <c r="P88" s="221">
        <v>0</v>
      </c>
      <c r="Q88" s="444">
        <f t="shared" si="12"/>
        <v>0</v>
      </c>
      <c r="R88" s="222">
        <f t="shared" si="13"/>
        <v>0</v>
      </c>
      <c r="S88" s="453" cm="1">
        <f t="array" ref="S88">_xlfn.IFS(E88="Air",R88,E88="Sea",M88,E88="Air+Sea",M88+R88)</f>
        <v>20</v>
      </c>
      <c r="T88" s="475"/>
      <c r="U88" s="32"/>
    </row>
    <row r="89" spans="1:21" ht="15.75" customHeight="1" x14ac:dyDescent="0.25">
      <c r="A89" s="1096"/>
      <c r="B89" s="1092" t="s">
        <v>186</v>
      </c>
      <c r="C89" s="177" t="s">
        <v>69</v>
      </c>
      <c r="D89" s="113" t="s">
        <v>187</v>
      </c>
      <c r="E89" s="113" t="s">
        <v>11</v>
      </c>
      <c r="F89" s="156"/>
      <c r="G89" s="213">
        <v>25</v>
      </c>
      <c r="H89" s="178"/>
      <c r="I89" s="636"/>
      <c r="J89" s="177">
        <v>1</v>
      </c>
      <c r="K89" s="219">
        <v>4</v>
      </c>
      <c r="L89" s="219">
        <f t="shared" si="10"/>
        <v>25</v>
      </c>
      <c r="M89" s="220">
        <f t="shared" si="11"/>
        <v>6.25</v>
      </c>
      <c r="N89" s="339"/>
      <c r="O89" s="695"/>
      <c r="P89" s="221">
        <v>0</v>
      </c>
      <c r="Q89" s="444">
        <f t="shared" si="12"/>
        <v>0</v>
      </c>
      <c r="R89" s="222">
        <f t="shared" si="13"/>
        <v>0</v>
      </c>
      <c r="S89" s="453" cm="1">
        <f t="array" ref="S89">_xlfn.IFS(E89="Air",R89,E89="Sea",M89,E89="Air+Sea",M89+R89)</f>
        <v>6.25</v>
      </c>
      <c r="T89" s="475"/>
      <c r="U89" s="32"/>
    </row>
    <row r="90" spans="1:21" x14ac:dyDescent="0.25">
      <c r="A90" s="1096"/>
      <c r="B90" s="1092"/>
      <c r="C90" s="177" t="s">
        <v>69</v>
      </c>
      <c r="D90" s="113" t="s">
        <v>188</v>
      </c>
      <c r="E90" s="113" t="s">
        <v>11</v>
      </c>
      <c r="F90" s="156"/>
      <c r="G90" s="213">
        <v>5</v>
      </c>
      <c r="H90" s="178"/>
      <c r="I90" s="636"/>
      <c r="J90" s="177">
        <v>1</v>
      </c>
      <c r="K90" s="219">
        <v>4</v>
      </c>
      <c r="L90" s="219">
        <f t="shared" si="10"/>
        <v>5</v>
      </c>
      <c r="M90" s="220">
        <f t="shared" si="11"/>
        <v>1.25</v>
      </c>
      <c r="N90" s="339"/>
      <c r="O90" s="695"/>
      <c r="P90" s="221">
        <v>0</v>
      </c>
      <c r="Q90" s="444">
        <f t="shared" si="12"/>
        <v>0</v>
      </c>
      <c r="R90" s="222">
        <f t="shared" si="13"/>
        <v>0</v>
      </c>
      <c r="S90" s="453" cm="1">
        <f t="array" ref="S90">_xlfn.IFS(E90="Air",R90,E90="Sea",M90,E90="Air+Sea",M90+R90)</f>
        <v>1.25</v>
      </c>
      <c r="T90" s="475"/>
      <c r="U90" s="32"/>
    </row>
    <row r="91" spans="1:21" x14ac:dyDescent="0.25">
      <c r="A91" s="1096"/>
      <c r="B91" s="1092"/>
      <c r="C91" s="177" t="s">
        <v>69</v>
      </c>
      <c r="D91" s="113" t="s">
        <v>189</v>
      </c>
      <c r="E91" s="113" t="s">
        <v>11</v>
      </c>
      <c r="F91" s="156"/>
      <c r="G91" s="213">
        <v>5</v>
      </c>
      <c r="H91" s="178"/>
      <c r="I91" s="636"/>
      <c r="J91" s="177">
        <v>1</v>
      </c>
      <c r="K91" s="219">
        <v>4</v>
      </c>
      <c r="L91" s="219">
        <f t="shared" si="10"/>
        <v>5</v>
      </c>
      <c r="M91" s="220">
        <f t="shared" si="11"/>
        <v>1.25</v>
      </c>
      <c r="N91" s="339"/>
      <c r="O91" s="695"/>
      <c r="P91" s="221">
        <v>0</v>
      </c>
      <c r="Q91" s="444">
        <f t="shared" si="12"/>
        <v>0</v>
      </c>
      <c r="R91" s="222">
        <f t="shared" si="13"/>
        <v>0</v>
      </c>
      <c r="S91" s="453" cm="1">
        <f t="array" ref="S91">_xlfn.IFS(E91="Air",R91,E91="Sea",M91,E91="Air+Sea",M91+R91)</f>
        <v>1.25</v>
      </c>
      <c r="T91" s="475"/>
      <c r="U91" s="32"/>
    </row>
    <row r="92" spans="1:21" ht="26.45" customHeight="1" x14ac:dyDescent="0.25">
      <c r="A92" s="1096"/>
      <c r="B92" s="1092" t="s">
        <v>190</v>
      </c>
      <c r="C92" s="177" t="s">
        <v>74</v>
      </c>
      <c r="D92" s="113" t="s">
        <v>558</v>
      </c>
      <c r="E92" s="113" t="s">
        <v>11</v>
      </c>
      <c r="F92" s="345"/>
      <c r="G92" s="213">
        <v>10</v>
      </c>
      <c r="H92" s="180"/>
      <c r="I92" s="467"/>
      <c r="J92" s="177"/>
      <c r="K92" s="219">
        <v>4</v>
      </c>
      <c r="L92" s="219">
        <f t="shared" si="10"/>
        <v>10</v>
      </c>
      <c r="M92" s="220">
        <f t="shared" si="11"/>
        <v>10</v>
      </c>
      <c r="N92" s="463"/>
      <c r="O92" s="695"/>
      <c r="P92" s="221">
        <v>0</v>
      </c>
      <c r="Q92" s="444">
        <f t="shared" si="12"/>
        <v>10</v>
      </c>
      <c r="R92" s="222">
        <f t="shared" si="13"/>
        <v>0</v>
      </c>
      <c r="S92" s="453" cm="1">
        <f t="array" ref="S92">_xlfn.IFS(E92="Air",R92,E92="Sea",M92,E92="Air+Sea",M92+R92)</f>
        <v>10</v>
      </c>
      <c r="T92" s="475"/>
      <c r="U92" s="32"/>
    </row>
    <row r="93" spans="1:21" x14ac:dyDescent="0.25">
      <c r="A93" s="1096"/>
      <c r="B93" s="1092"/>
      <c r="C93" s="177" t="s">
        <v>74</v>
      </c>
      <c r="D93" s="113" t="s">
        <v>192</v>
      </c>
      <c r="E93" s="113" t="s">
        <v>11</v>
      </c>
      <c r="F93" s="346"/>
      <c r="G93" s="213">
        <v>35</v>
      </c>
      <c r="H93" s="183"/>
      <c r="I93" s="467"/>
      <c r="J93" s="177"/>
      <c r="K93" s="219">
        <v>4</v>
      </c>
      <c r="L93" s="219">
        <f t="shared" si="10"/>
        <v>35</v>
      </c>
      <c r="M93" s="220">
        <f t="shared" si="11"/>
        <v>35</v>
      </c>
      <c r="N93" s="463"/>
      <c r="O93" s="695"/>
      <c r="P93" s="221">
        <v>0</v>
      </c>
      <c r="Q93" s="444">
        <f t="shared" si="12"/>
        <v>35</v>
      </c>
      <c r="R93" s="222">
        <f t="shared" si="13"/>
        <v>0</v>
      </c>
      <c r="S93" s="453" cm="1">
        <f t="array" ref="S93">_xlfn.IFS(E93="Air",R93,E93="Sea",M93,E93="Air+Sea",M93+R93)</f>
        <v>35</v>
      </c>
      <c r="T93" s="475"/>
    </row>
    <row r="94" spans="1:21" x14ac:dyDescent="0.25">
      <c r="A94" s="1096"/>
      <c r="B94" s="1092"/>
      <c r="C94" s="177" t="s">
        <v>74</v>
      </c>
      <c r="D94" s="113" t="s">
        <v>193</v>
      </c>
      <c r="E94" s="113" t="s">
        <v>11</v>
      </c>
      <c r="F94" s="346"/>
      <c r="G94" s="213">
        <v>5</v>
      </c>
      <c r="H94" s="183"/>
      <c r="I94" s="467"/>
      <c r="J94" s="177"/>
      <c r="K94" s="219">
        <v>4</v>
      </c>
      <c r="L94" s="219">
        <f t="shared" si="10"/>
        <v>5</v>
      </c>
      <c r="M94" s="220">
        <f t="shared" si="11"/>
        <v>5</v>
      </c>
      <c r="N94" s="463"/>
      <c r="O94" s="695"/>
      <c r="P94" s="221">
        <v>0</v>
      </c>
      <c r="Q94" s="444">
        <f t="shared" si="12"/>
        <v>5</v>
      </c>
      <c r="R94" s="222">
        <f t="shared" si="13"/>
        <v>0</v>
      </c>
      <c r="S94" s="453" cm="1">
        <f t="array" ref="S94">_xlfn.IFS(E94="Air",R94,E94="Sea",M94,E94="Air+Sea",M94+R94)</f>
        <v>5</v>
      </c>
      <c r="T94" s="475"/>
      <c r="U94" s="32"/>
    </row>
    <row r="95" spans="1:21" x14ac:dyDescent="0.25">
      <c r="A95" s="1096"/>
      <c r="B95" s="1092"/>
      <c r="C95" s="177" t="s">
        <v>74</v>
      </c>
      <c r="D95" s="113" t="s">
        <v>559</v>
      </c>
      <c r="E95" s="113" t="s">
        <v>11</v>
      </c>
      <c r="F95" s="346"/>
      <c r="G95" s="213">
        <v>15</v>
      </c>
      <c r="H95" s="183"/>
      <c r="I95" s="467"/>
      <c r="J95" s="177"/>
      <c r="K95" s="219">
        <v>4</v>
      </c>
      <c r="L95" s="219">
        <f t="shared" si="10"/>
        <v>15</v>
      </c>
      <c r="M95" s="220">
        <f t="shared" si="11"/>
        <v>15</v>
      </c>
      <c r="N95" s="463"/>
      <c r="O95" s="695"/>
      <c r="P95" s="221">
        <v>0</v>
      </c>
      <c r="Q95" s="444">
        <f t="shared" si="12"/>
        <v>15</v>
      </c>
      <c r="R95" s="222">
        <f t="shared" si="13"/>
        <v>0</v>
      </c>
      <c r="S95" s="453" cm="1">
        <f t="array" ref="S95">_xlfn.IFS(E95="Air",R95,E95="Sea",M95,E95="Air+Sea",M95+R95)</f>
        <v>15</v>
      </c>
      <c r="T95" s="475"/>
      <c r="U95" s="32"/>
    </row>
    <row r="96" spans="1:21" ht="26.45" customHeight="1" x14ac:dyDescent="0.25">
      <c r="A96" s="1096"/>
      <c r="B96" s="460" t="s">
        <v>195</v>
      </c>
      <c r="C96" s="517" t="s">
        <v>74</v>
      </c>
      <c r="D96" s="188" t="s">
        <v>196</v>
      </c>
      <c r="E96" s="188"/>
      <c r="F96" s="334"/>
      <c r="G96" s="647"/>
      <c r="H96" s="518"/>
      <c r="I96" s="463"/>
      <c r="J96" s="517"/>
      <c r="K96" s="221">
        <v>4</v>
      </c>
      <c r="L96" s="221">
        <f t="shared" si="10"/>
        <v>0</v>
      </c>
      <c r="M96" s="222">
        <f t="shared" si="11"/>
        <v>0</v>
      </c>
      <c r="N96" s="463"/>
      <c r="O96" s="695"/>
      <c r="P96" s="221">
        <v>0</v>
      </c>
      <c r="Q96" s="444">
        <f t="shared" si="12"/>
        <v>0</v>
      </c>
      <c r="R96" s="222">
        <f t="shared" si="13"/>
        <v>0</v>
      </c>
      <c r="S96" s="454" t="e" cm="1">
        <f t="array" ref="S96">_xlfn.IFS(E96="Air",R96,E96="Sea",M96,E96="Air+Sea",M96+R96)</f>
        <v>#N/A</v>
      </c>
      <c r="T96" s="475"/>
      <c r="U96" s="32"/>
    </row>
    <row r="97" spans="1:21" ht="26.45" customHeight="1" x14ac:dyDescent="0.25">
      <c r="A97" s="1096"/>
      <c r="B97" s="460" t="s">
        <v>197</v>
      </c>
      <c r="C97" s="517" t="s">
        <v>74</v>
      </c>
      <c r="D97" s="188" t="s">
        <v>198</v>
      </c>
      <c r="E97" s="188"/>
      <c r="F97" s="334"/>
      <c r="G97" s="647"/>
      <c r="H97" s="518"/>
      <c r="I97" s="463"/>
      <c r="J97" s="517"/>
      <c r="K97" s="221">
        <v>4</v>
      </c>
      <c r="L97" s="221">
        <f t="shared" si="10"/>
        <v>0</v>
      </c>
      <c r="M97" s="222">
        <f t="shared" si="11"/>
        <v>0</v>
      </c>
      <c r="N97" s="463"/>
      <c r="O97" s="695"/>
      <c r="P97" s="221">
        <v>0</v>
      </c>
      <c r="Q97" s="444">
        <f t="shared" si="12"/>
        <v>0</v>
      </c>
      <c r="R97" s="222">
        <f t="shared" si="13"/>
        <v>0</v>
      </c>
      <c r="S97" s="454" t="e" cm="1">
        <f t="array" ref="S97">_xlfn.IFS(E97="Air",R97,E97="Sea",M97,E97="Air+Sea",M97+R97)</f>
        <v>#N/A</v>
      </c>
      <c r="T97" s="475"/>
      <c r="U97" s="32"/>
    </row>
    <row r="98" spans="1:21" ht="30" x14ac:dyDescent="0.25">
      <c r="A98" s="1096"/>
      <c r="B98" s="460"/>
      <c r="C98" s="517" t="s">
        <v>74</v>
      </c>
      <c r="D98" s="188" t="s">
        <v>199</v>
      </c>
      <c r="E98" s="188"/>
      <c r="F98" s="334"/>
      <c r="G98" s="647"/>
      <c r="H98" s="518"/>
      <c r="I98" s="463"/>
      <c r="J98" s="517"/>
      <c r="K98" s="221">
        <v>4</v>
      </c>
      <c r="L98" s="221">
        <f t="shared" si="10"/>
        <v>0</v>
      </c>
      <c r="M98" s="222">
        <f t="shared" si="11"/>
        <v>0</v>
      </c>
      <c r="N98" s="463"/>
      <c r="O98" s="695"/>
      <c r="P98" s="221">
        <v>0</v>
      </c>
      <c r="Q98" s="444">
        <f t="shared" si="12"/>
        <v>0</v>
      </c>
      <c r="R98" s="222">
        <f t="shared" si="13"/>
        <v>0</v>
      </c>
      <c r="S98" s="454" t="e" cm="1">
        <f t="array" ref="S98">_xlfn.IFS(E98="Air",R98,E98="Sea",M98,E98="Air+Sea",M98+R98)</f>
        <v>#N/A</v>
      </c>
      <c r="T98" s="475"/>
      <c r="U98" s="32"/>
    </row>
    <row r="99" spans="1:21" x14ac:dyDescent="0.25">
      <c r="A99" s="1096"/>
      <c r="B99" s="460"/>
      <c r="C99" s="517" t="s">
        <v>74</v>
      </c>
      <c r="D99" s="188" t="s">
        <v>200</v>
      </c>
      <c r="E99" s="188"/>
      <c r="F99" s="334"/>
      <c r="G99" s="647"/>
      <c r="H99" s="518"/>
      <c r="I99" s="463"/>
      <c r="J99" s="517"/>
      <c r="K99" s="221">
        <v>4</v>
      </c>
      <c r="L99" s="221">
        <f t="shared" si="10"/>
        <v>0</v>
      </c>
      <c r="M99" s="222">
        <f t="shared" si="11"/>
        <v>0</v>
      </c>
      <c r="N99" s="463"/>
      <c r="O99" s="695"/>
      <c r="P99" s="221">
        <v>0</v>
      </c>
      <c r="Q99" s="444">
        <f t="shared" si="12"/>
        <v>0</v>
      </c>
      <c r="R99" s="222">
        <f t="shared" si="13"/>
        <v>0</v>
      </c>
      <c r="S99" s="454" t="e" cm="1">
        <f t="array" ref="S99">_xlfn.IFS(E99="Air",R99,E99="Sea",M99,E99="Air+Sea",M99+R99)</f>
        <v>#N/A</v>
      </c>
      <c r="T99" s="475"/>
      <c r="U99" s="32"/>
    </row>
    <row r="100" spans="1:21" x14ac:dyDescent="0.25">
      <c r="A100" s="1096"/>
      <c r="B100" s="460" t="s">
        <v>201</v>
      </c>
      <c r="C100" s="517" t="s">
        <v>74</v>
      </c>
      <c r="D100" s="188" t="s">
        <v>202</v>
      </c>
      <c r="E100" s="188"/>
      <c r="F100" s="334"/>
      <c r="G100" s="647"/>
      <c r="H100" s="518"/>
      <c r="I100" s="463"/>
      <c r="J100" s="517"/>
      <c r="K100" s="221">
        <v>4</v>
      </c>
      <c r="L100" s="221">
        <f t="shared" si="10"/>
        <v>0</v>
      </c>
      <c r="M100" s="222">
        <f t="shared" si="11"/>
        <v>0</v>
      </c>
      <c r="N100" s="463"/>
      <c r="O100" s="695"/>
      <c r="P100" s="221">
        <v>0</v>
      </c>
      <c r="Q100" s="444">
        <f t="shared" si="12"/>
        <v>0</v>
      </c>
      <c r="R100" s="222">
        <f t="shared" si="13"/>
        <v>0</v>
      </c>
      <c r="S100" s="454" t="e" cm="1">
        <f t="array" ref="S100">_xlfn.IFS(E100="Air",R100,E100="Sea",M100,E100="Air+Sea",M100+R100)</f>
        <v>#N/A</v>
      </c>
      <c r="T100" s="475"/>
      <c r="U100" s="32"/>
    </row>
    <row r="101" spans="1:21" x14ac:dyDescent="0.25">
      <c r="A101" s="1096"/>
      <c r="B101" s="460" t="s">
        <v>203</v>
      </c>
      <c r="C101" s="517" t="s">
        <v>204</v>
      </c>
      <c r="D101" s="188" t="s">
        <v>205</v>
      </c>
      <c r="E101" s="188"/>
      <c r="F101" s="334"/>
      <c r="G101" s="647"/>
      <c r="H101" s="518"/>
      <c r="I101" s="463"/>
      <c r="J101" s="517"/>
      <c r="K101" s="221">
        <v>4</v>
      </c>
      <c r="L101" s="221">
        <f t="shared" si="10"/>
        <v>0</v>
      </c>
      <c r="M101" s="222">
        <f t="shared" si="11"/>
        <v>0</v>
      </c>
      <c r="N101" s="463"/>
      <c r="O101" s="695"/>
      <c r="P101" s="221">
        <v>0</v>
      </c>
      <c r="Q101" s="444">
        <f t="shared" si="12"/>
        <v>0</v>
      </c>
      <c r="R101" s="222">
        <f t="shared" si="13"/>
        <v>0</v>
      </c>
      <c r="S101" s="454" t="e" cm="1">
        <f t="array" ref="S101">_xlfn.IFS(E101="Air",R101,E101="Sea",M101,E101="Air+Sea",M101+R101)</f>
        <v>#N/A</v>
      </c>
      <c r="T101" s="475"/>
      <c r="U101" s="32"/>
    </row>
    <row r="102" spans="1:21" x14ac:dyDescent="0.25">
      <c r="A102" s="1096"/>
      <c r="B102" s="919" t="s">
        <v>539</v>
      </c>
      <c r="C102" s="519" t="s">
        <v>540</v>
      </c>
      <c r="D102" s="515" t="s">
        <v>541</v>
      </c>
      <c r="E102" s="515"/>
      <c r="F102" s="520"/>
      <c r="G102" s="712">
        <v>160</v>
      </c>
      <c r="H102" s="789"/>
      <c r="I102" s="339"/>
      <c r="J102" s="334"/>
      <c r="K102" s="221">
        <v>4</v>
      </c>
      <c r="L102" s="221">
        <f t="shared" si="10"/>
        <v>0</v>
      </c>
      <c r="M102" s="223">
        <f t="shared" si="11"/>
        <v>0</v>
      </c>
      <c r="N102" s="463"/>
      <c r="O102" s="695"/>
      <c r="P102" s="221">
        <v>0</v>
      </c>
      <c r="Q102" s="444">
        <f t="shared" si="12"/>
        <v>0</v>
      </c>
      <c r="R102" s="222">
        <f t="shared" si="13"/>
        <v>0</v>
      </c>
      <c r="S102" s="453" t="e" cm="1">
        <f t="array" ref="S102">_xlfn.IFS(E102="Air",R102,E102="Sea",M102,E102="Air+Sea",M102+R102)</f>
        <v>#N/A</v>
      </c>
      <c r="T102" s="475"/>
      <c r="U102" s="32"/>
    </row>
    <row r="103" spans="1:21" x14ac:dyDescent="0.25">
      <c r="A103" s="1096"/>
      <c r="B103" s="1092" t="s">
        <v>206</v>
      </c>
      <c r="C103" s="177" t="s">
        <v>204</v>
      </c>
      <c r="D103" s="113" t="s">
        <v>207</v>
      </c>
      <c r="E103" s="113" t="s">
        <v>11</v>
      </c>
      <c r="F103" s="156"/>
      <c r="G103" s="213">
        <v>70</v>
      </c>
      <c r="H103" s="178"/>
      <c r="I103" s="467"/>
      <c r="J103" s="177">
        <v>4</v>
      </c>
      <c r="K103" s="219">
        <v>4</v>
      </c>
      <c r="L103" s="219">
        <f t="shared" si="10"/>
        <v>280</v>
      </c>
      <c r="M103" s="220">
        <f t="shared" si="11"/>
        <v>70</v>
      </c>
      <c r="N103" s="463"/>
      <c r="O103" s="695"/>
      <c r="P103" s="221">
        <v>0</v>
      </c>
      <c r="Q103" s="444">
        <f t="shared" si="12"/>
        <v>0</v>
      </c>
      <c r="R103" s="222">
        <f t="shared" si="13"/>
        <v>0</v>
      </c>
      <c r="S103" s="453" cm="1">
        <f t="array" ref="S103">_xlfn.IFS(E103="Air",R103,E103="Sea",M103,E103="Air+Sea",M103+R103)</f>
        <v>70</v>
      </c>
      <c r="T103" s="475"/>
      <c r="U103" s="32"/>
    </row>
    <row r="104" spans="1:21" x14ac:dyDescent="0.25">
      <c r="A104" s="1096"/>
      <c r="B104" s="1092"/>
      <c r="C104" s="177" t="s">
        <v>204</v>
      </c>
      <c r="D104" s="113" t="s">
        <v>208</v>
      </c>
      <c r="E104" s="113" t="s">
        <v>11</v>
      </c>
      <c r="F104" s="156"/>
      <c r="G104" s="213">
        <v>75</v>
      </c>
      <c r="H104" s="178"/>
      <c r="I104" s="467"/>
      <c r="J104" s="177">
        <v>4</v>
      </c>
      <c r="K104" s="219">
        <v>4</v>
      </c>
      <c r="L104" s="219">
        <f t="shared" si="10"/>
        <v>300</v>
      </c>
      <c r="M104" s="220">
        <f t="shared" si="11"/>
        <v>75</v>
      </c>
      <c r="N104" s="463"/>
      <c r="O104" s="695"/>
      <c r="P104" s="221">
        <v>0</v>
      </c>
      <c r="Q104" s="444">
        <f t="shared" si="12"/>
        <v>0</v>
      </c>
      <c r="R104" s="222">
        <f t="shared" si="13"/>
        <v>0</v>
      </c>
      <c r="S104" s="453" cm="1">
        <f t="array" ref="S104">_xlfn.IFS(E104="Air",R104,E104="Sea",M104,E104="Air+Sea",M104+R104)</f>
        <v>75</v>
      </c>
      <c r="T104" s="475"/>
      <c r="U104" s="32"/>
    </row>
    <row r="105" spans="1:21" x14ac:dyDescent="0.25">
      <c r="A105" s="1096"/>
      <c r="B105" s="1092"/>
      <c r="C105" s="177" t="s">
        <v>74</v>
      </c>
      <c r="D105" s="113" t="s">
        <v>560</v>
      </c>
      <c r="E105" s="113" t="s">
        <v>11</v>
      </c>
      <c r="F105" s="156"/>
      <c r="G105" s="213">
        <v>400</v>
      </c>
      <c r="H105" s="178"/>
      <c r="I105" s="467"/>
      <c r="J105" s="177"/>
      <c r="K105" s="219">
        <v>4</v>
      </c>
      <c r="L105" s="219">
        <f t="shared" si="10"/>
        <v>400</v>
      </c>
      <c r="M105" s="220">
        <f t="shared" si="11"/>
        <v>400</v>
      </c>
      <c r="N105" s="463"/>
      <c r="O105" s="695"/>
      <c r="P105" s="221">
        <v>0</v>
      </c>
      <c r="Q105" s="444">
        <f t="shared" si="12"/>
        <v>400</v>
      </c>
      <c r="R105" s="222">
        <f t="shared" si="13"/>
        <v>0</v>
      </c>
      <c r="S105" s="453" cm="1">
        <f t="array" ref="S105">_xlfn.IFS(E105="Air",R105,E105="Sea",M105,E105="Air+Sea",M105+R105)</f>
        <v>400</v>
      </c>
      <c r="T105" s="475"/>
      <c r="U105" s="32"/>
    </row>
    <row r="106" spans="1:21" ht="30" x14ac:dyDescent="0.25">
      <c r="A106" s="1096"/>
      <c r="B106" s="1092"/>
      <c r="C106" s="177" t="s">
        <v>74</v>
      </c>
      <c r="D106" s="113" t="s">
        <v>210</v>
      </c>
      <c r="E106" s="113" t="s">
        <v>11</v>
      </c>
      <c r="F106" s="156"/>
      <c r="G106" s="213">
        <v>75</v>
      </c>
      <c r="H106" s="178"/>
      <c r="I106" s="467"/>
      <c r="J106" s="177"/>
      <c r="K106" s="219">
        <v>4</v>
      </c>
      <c r="L106" s="219">
        <f t="shared" si="10"/>
        <v>75</v>
      </c>
      <c r="M106" s="220">
        <f t="shared" si="11"/>
        <v>75</v>
      </c>
      <c r="N106" s="463"/>
      <c r="O106" s="695"/>
      <c r="P106" s="221">
        <v>0</v>
      </c>
      <c r="Q106" s="444">
        <f t="shared" si="12"/>
        <v>75</v>
      </c>
      <c r="R106" s="222">
        <f t="shared" si="13"/>
        <v>0</v>
      </c>
      <c r="S106" s="453" cm="1">
        <f t="array" ref="S106">_xlfn.IFS(E106="Air",R106,E106="Sea",M106,E106="Air+Sea",M106+R106)</f>
        <v>75</v>
      </c>
      <c r="T106" s="475"/>
      <c r="U106" s="32"/>
    </row>
    <row r="107" spans="1:21" x14ac:dyDescent="0.25">
      <c r="A107" s="1096"/>
      <c r="B107" s="1092" t="s">
        <v>211</v>
      </c>
      <c r="C107" s="177" t="s">
        <v>204</v>
      </c>
      <c r="D107" s="113" t="s">
        <v>212</v>
      </c>
      <c r="E107" s="113" t="s">
        <v>11</v>
      </c>
      <c r="F107" s="156"/>
      <c r="G107" s="213">
        <v>5</v>
      </c>
      <c r="H107" s="178"/>
      <c r="I107" s="636"/>
      <c r="J107" s="177">
        <v>4</v>
      </c>
      <c r="K107" s="219">
        <v>4</v>
      </c>
      <c r="L107" s="219">
        <f t="shared" si="10"/>
        <v>20</v>
      </c>
      <c r="M107" s="220">
        <f t="shared" si="11"/>
        <v>5</v>
      </c>
      <c r="N107" s="339"/>
      <c r="O107" s="695"/>
      <c r="P107" s="221">
        <v>0</v>
      </c>
      <c r="Q107" s="444">
        <f t="shared" si="12"/>
        <v>0</v>
      </c>
      <c r="R107" s="222">
        <f t="shared" si="13"/>
        <v>0</v>
      </c>
      <c r="S107" s="453" cm="1">
        <f t="array" ref="S107">_xlfn.IFS(E107="Air",R107,E107="Sea",M107,E107="Air+Sea",M107+R107)</f>
        <v>5</v>
      </c>
      <c r="T107" s="475"/>
      <c r="U107" s="32"/>
    </row>
    <row r="108" spans="1:21" x14ac:dyDescent="0.25">
      <c r="A108" s="1096"/>
      <c r="B108" s="1092"/>
      <c r="C108" s="177" t="s">
        <v>204</v>
      </c>
      <c r="D108" s="113" t="s">
        <v>561</v>
      </c>
      <c r="E108" s="113" t="s">
        <v>11</v>
      </c>
      <c r="F108" s="156"/>
      <c r="G108" s="213">
        <v>15</v>
      </c>
      <c r="H108" s="178"/>
      <c r="I108" s="636"/>
      <c r="J108" s="177">
        <v>4</v>
      </c>
      <c r="K108" s="219">
        <v>4</v>
      </c>
      <c r="L108" s="219">
        <f t="shared" si="10"/>
        <v>60</v>
      </c>
      <c r="M108" s="220">
        <f t="shared" si="11"/>
        <v>15</v>
      </c>
      <c r="N108" s="339"/>
      <c r="O108" s="695"/>
      <c r="P108" s="221">
        <v>0</v>
      </c>
      <c r="Q108" s="444">
        <f t="shared" si="12"/>
        <v>0</v>
      </c>
      <c r="R108" s="222">
        <f t="shared" si="13"/>
        <v>0</v>
      </c>
      <c r="S108" s="453" cm="1">
        <f t="array" ref="S108">_xlfn.IFS(E108="Air",R108,E108="Sea",M108,E108="Air+Sea",M108+R108)</f>
        <v>15</v>
      </c>
      <c r="T108" s="475"/>
      <c r="U108" s="32"/>
    </row>
    <row r="109" spans="1:21" x14ac:dyDescent="0.25">
      <c r="A109" s="1096"/>
      <c r="B109" s="1092"/>
      <c r="C109" s="177" t="s">
        <v>204</v>
      </c>
      <c r="D109" s="113" t="s">
        <v>214</v>
      </c>
      <c r="E109" s="113" t="s">
        <v>11</v>
      </c>
      <c r="F109" s="156"/>
      <c r="G109" s="213">
        <v>40</v>
      </c>
      <c r="H109" s="178"/>
      <c r="I109" s="636"/>
      <c r="J109" s="177">
        <v>4</v>
      </c>
      <c r="K109" s="219">
        <v>4</v>
      </c>
      <c r="L109" s="219">
        <f t="shared" si="10"/>
        <v>160</v>
      </c>
      <c r="M109" s="220">
        <f t="shared" si="11"/>
        <v>40</v>
      </c>
      <c r="N109" s="339"/>
      <c r="O109" s="695"/>
      <c r="P109" s="221">
        <v>0</v>
      </c>
      <c r="Q109" s="444">
        <f t="shared" si="12"/>
        <v>0</v>
      </c>
      <c r="R109" s="222">
        <f t="shared" si="13"/>
        <v>0</v>
      </c>
      <c r="S109" s="453" cm="1">
        <f t="array" ref="S109">_xlfn.IFS(E109="Air",R109,E109="Sea",M109,E109="Air+Sea",M109+R109)</f>
        <v>40</v>
      </c>
      <c r="T109" s="475"/>
      <c r="U109" s="32"/>
    </row>
    <row r="110" spans="1:21" ht="30" x14ac:dyDescent="0.25">
      <c r="A110" s="1096"/>
      <c r="B110" s="1092"/>
      <c r="C110" s="517" t="s">
        <v>204</v>
      </c>
      <c r="D110" s="188" t="s">
        <v>215</v>
      </c>
      <c r="E110" s="188"/>
      <c r="F110" s="334"/>
      <c r="G110" s="647">
        <v>5</v>
      </c>
      <c r="H110" s="518"/>
      <c r="I110" s="339"/>
      <c r="J110" s="517">
        <v>4</v>
      </c>
      <c r="K110" s="221">
        <v>4</v>
      </c>
      <c r="L110" s="221">
        <f t="shared" si="10"/>
        <v>20</v>
      </c>
      <c r="M110" s="222">
        <f t="shared" si="11"/>
        <v>0</v>
      </c>
      <c r="N110" s="339"/>
      <c r="O110" s="695"/>
      <c r="P110" s="221">
        <v>0</v>
      </c>
      <c r="Q110" s="444">
        <f t="shared" si="12"/>
        <v>0</v>
      </c>
      <c r="R110" s="222">
        <f t="shared" si="13"/>
        <v>0</v>
      </c>
      <c r="S110" s="454" t="e" cm="1">
        <f t="array" ref="S110">_xlfn.IFS(E110="Air",R110,E110="Sea",M110,E110="Air+Sea",M110+R110)</f>
        <v>#N/A</v>
      </c>
      <c r="T110" s="475"/>
      <c r="U110" s="32"/>
    </row>
    <row r="111" spans="1:21" x14ac:dyDescent="0.25">
      <c r="A111" s="1096"/>
      <c r="B111" s="1092" t="s">
        <v>216</v>
      </c>
      <c r="C111" s="517" t="s">
        <v>204</v>
      </c>
      <c r="D111" s="188" t="s">
        <v>217</v>
      </c>
      <c r="E111" s="188"/>
      <c r="F111" s="334"/>
      <c r="G111" s="647"/>
      <c r="H111" s="518"/>
      <c r="I111" s="339"/>
      <c r="J111" s="517"/>
      <c r="K111" s="221">
        <v>4</v>
      </c>
      <c r="L111" s="221">
        <f t="shared" si="10"/>
        <v>0</v>
      </c>
      <c r="M111" s="222">
        <f t="shared" si="11"/>
        <v>0</v>
      </c>
      <c r="N111" s="339"/>
      <c r="O111" s="695"/>
      <c r="P111" s="221">
        <v>0</v>
      </c>
      <c r="Q111" s="444">
        <f t="shared" si="12"/>
        <v>0</v>
      </c>
      <c r="R111" s="222">
        <f t="shared" si="13"/>
        <v>0</v>
      </c>
      <c r="S111" s="454" t="e" cm="1">
        <f t="array" ref="S111">_xlfn.IFS(E111="Air",R111,E111="Sea",M111,E111="Air+Sea",M111+R111)</f>
        <v>#N/A</v>
      </c>
      <c r="T111" s="475"/>
      <c r="U111" s="32"/>
    </row>
    <row r="112" spans="1:21" x14ac:dyDescent="0.25">
      <c r="A112" s="1096"/>
      <c r="B112" s="1092"/>
      <c r="C112" s="517" t="s">
        <v>204</v>
      </c>
      <c r="D112" s="188" t="s">
        <v>218</v>
      </c>
      <c r="E112" s="188"/>
      <c r="F112" s="334"/>
      <c r="G112" s="647"/>
      <c r="H112" s="518"/>
      <c r="I112" s="339"/>
      <c r="J112" s="517"/>
      <c r="K112" s="221">
        <v>4</v>
      </c>
      <c r="L112" s="221">
        <f t="shared" si="10"/>
        <v>0</v>
      </c>
      <c r="M112" s="222">
        <f t="shared" si="11"/>
        <v>0</v>
      </c>
      <c r="N112" s="339"/>
      <c r="O112" s="695"/>
      <c r="P112" s="221">
        <v>0</v>
      </c>
      <c r="Q112" s="444">
        <f t="shared" si="12"/>
        <v>0</v>
      </c>
      <c r="R112" s="222">
        <f t="shared" si="13"/>
        <v>0</v>
      </c>
      <c r="S112" s="454" t="e" cm="1">
        <f t="array" ref="S112">_xlfn.IFS(E112="Air",R112,E112="Sea",M112,E112="Air+Sea",M112+R112)</f>
        <v>#N/A</v>
      </c>
      <c r="T112" s="475"/>
      <c r="U112" s="32"/>
    </row>
    <row r="113" spans="1:21" x14ac:dyDescent="0.25">
      <c r="A113" s="1096"/>
      <c r="B113" s="1092"/>
      <c r="C113" s="517" t="s">
        <v>204</v>
      </c>
      <c r="D113" s="188" t="s">
        <v>219</v>
      </c>
      <c r="E113" s="188"/>
      <c r="F113" s="334"/>
      <c r="G113" s="647"/>
      <c r="H113" s="518"/>
      <c r="I113" s="339"/>
      <c r="J113" s="517"/>
      <c r="K113" s="221">
        <v>4</v>
      </c>
      <c r="L113" s="221">
        <f t="shared" si="10"/>
        <v>0</v>
      </c>
      <c r="M113" s="222">
        <f t="shared" si="11"/>
        <v>0</v>
      </c>
      <c r="N113" s="339"/>
      <c r="O113" s="695"/>
      <c r="P113" s="221">
        <v>0</v>
      </c>
      <c r="Q113" s="444">
        <f t="shared" si="12"/>
        <v>0</v>
      </c>
      <c r="R113" s="222">
        <f t="shared" si="13"/>
        <v>0</v>
      </c>
      <c r="S113" s="454" t="e" cm="1">
        <f t="array" ref="S113">_xlfn.IFS(E113="Air",R113,E113="Sea",M113,E113="Air+Sea",M113+R113)</f>
        <v>#N/A</v>
      </c>
      <c r="T113" s="475"/>
      <c r="U113" s="32"/>
    </row>
    <row r="114" spans="1:21" x14ac:dyDescent="0.25">
      <c r="A114" s="1096"/>
      <c r="B114" s="1092"/>
      <c r="C114" s="523" t="s">
        <v>204</v>
      </c>
      <c r="D114" s="114" t="s">
        <v>542</v>
      </c>
      <c r="E114" s="114" t="s">
        <v>11</v>
      </c>
      <c r="F114" s="332"/>
      <c r="G114" s="614">
        <v>30</v>
      </c>
      <c r="H114" s="524" t="s">
        <v>514</v>
      </c>
      <c r="I114" s="721"/>
      <c r="J114" s="523">
        <v>4</v>
      </c>
      <c r="K114" s="372">
        <v>4</v>
      </c>
      <c r="L114" s="372">
        <f t="shared" si="10"/>
        <v>120</v>
      </c>
      <c r="M114" s="248">
        <f t="shared" si="11"/>
        <v>30</v>
      </c>
      <c r="N114" s="339"/>
      <c r="O114" s="695"/>
      <c r="P114" s="221">
        <v>0</v>
      </c>
      <c r="Q114" s="444">
        <f t="shared" si="12"/>
        <v>0</v>
      </c>
      <c r="R114" s="222">
        <f t="shared" si="13"/>
        <v>0</v>
      </c>
      <c r="S114" s="626" cm="1">
        <f t="array" ref="S114">_xlfn.IFS(E114="Air",R114,E114="Sea",M114,E114="Air+Sea",M114+R114)</f>
        <v>30</v>
      </c>
      <c r="T114" s="475"/>
      <c r="U114" s="32"/>
    </row>
    <row r="115" spans="1:21" ht="30" x14ac:dyDescent="0.25">
      <c r="A115" s="1096"/>
      <c r="B115" s="1092"/>
      <c r="C115" s="523" t="s">
        <v>204</v>
      </c>
      <c r="D115" s="114" t="s">
        <v>543</v>
      </c>
      <c r="E115" s="114" t="s">
        <v>11</v>
      </c>
      <c r="F115" s="332"/>
      <c r="G115" s="614">
        <v>30</v>
      </c>
      <c r="H115" s="524"/>
      <c r="I115" s="721"/>
      <c r="J115" s="523">
        <v>4</v>
      </c>
      <c r="K115" s="372">
        <v>4</v>
      </c>
      <c r="L115" s="372">
        <f t="shared" si="10"/>
        <v>120</v>
      </c>
      <c r="M115" s="248">
        <f t="shared" si="11"/>
        <v>30</v>
      </c>
      <c r="N115" s="339"/>
      <c r="O115" s="695"/>
      <c r="P115" s="221">
        <v>0</v>
      </c>
      <c r="Q115" s="444">
        <f t="shared" si="12"/>
        <v>0</v>
      </c>
      <c r="R115" s="222">
        <f t="shared" si="13"/>
        <v>0</v>
      </c>
      <c r="S115" s="626" cm="1">
        <f t="array" ref="S115">_xlfn.IFS(E115="Air",R115,E115="Sea",M115,E115="Air+Sea",M115+R115)</f>
        <v>30</v>
      </c>
      <c r="T115" s="475"/>
      <c r="U115" s="32"/>
    </row>
    <row r="116" spans="1:21" x14ac:dyDescent="0.25">
      <c r="A116" s="1096"/>
      <c r="B116" s="1092"/>
      <c r="C116" s="523" t="s">
        <v>204</v>
      </c>
      <c r="D116" s="114" t="s">
        <v>544</v>
      </c>
      <c r="E116" s="114" t="s">
        <v>11</v>
      </c>
      <c r="F116" s="332"/>
      <c r="G116" s="614">
        <v>30</v>
      </c>
      <c r="H116" s="524"/>
      <c r="I116" s="721"/>
      <c r="J116" s="523">
        <v>4</v>
      </c>
      <c r="K116" s="372">
        <v>4</v>
      </c>
      <c r="L116" s="372">
        <f t="shared" si="10"/>
        <v>120</v>
      </c>
      <c r="M116" s="248">
        <f t="shared" si="11"/>
        <v>30</v>
      </c>
      <c r="N116" s="339"/>
      <c r="O116" s="695"/>
      <c r="P116" s="221">
        <v>0</v>
      </c>
      <c r="Q116" s="444">
        <f t="shared" si="12"/>
        <v>0</v>
      </c>
      <c r="R116" s="222">
        <f t="shared" si="13"/>
        <v>0</v>
      </c>
      <c r="S116" s="626" cm="1">
        <f t="array" ref="S116">_xlfn.IFS(E116="Air",R116,E116="Sea",M116,E116="Air+Sea",M116+R116)</f>
        <v>30</v>
      </c>
      <c r="T116" s="475"/>
      <c r="U116" s="32"/>
    </row>
    <row r="117" spans="1:21" x14ac:dyDescent="0.25">
      <c r="A117" s="1096"/>
      <c r="B117" s="1092"/>
      <c r="C117" s="523" t="s">
        <v>204</v>
      </c>
      <c r="D117" s="114" t="s">
        <v>545</v>
      </c>
      <c r="E117" s="114" t="s">
        <v>11</v>
      </c>
      <c r="F117" s="332"/>
      <c r="G117" s="614">
        <v>60</v>
      </c>
      <c r="H117" s="524"/>
      <c r="I117" s="721"/>
      <c r="J117" s="523">
        <v>4</v>
      </c>
      <c r="K117" s="372">
        <v>4</v>
      </c>
      <c r="L117" s="372">
        <f t="shared" si="10"/>
        <v>240</v>
      </c>
      <c r="M117" s="248">
        <f t="shared" si="11"/>
        <v>60</v>
      </c>
      <c r="N117" s="339"/>
      <c r="O117" s="695"/>
      <c r="P117" s="221">
        <v>0</v>
      </c>
      <c r="Q117" s="444">
        <f t="shared" si="12"/>
        <v>0</v>
      </c>
      <c r="R117" s="222">
        <f t="shared" si="13"/>
        <v>0</v>
      </c>
      <c r="S117" s="626" cm="1">
        <f t="array" ref="S117">_xlfn.IFS(E117="Air",R117,E117="Sea",M117,E117="Air+Sea",M117+R117)</f>
        <v>60</v>
      </c>
      <c r="T117" s="475"/>
      <c r="U117" s="32"/>
    </row>
    <row r="118" spans="1:21" x14ac:dyDescent="0.25">
      <c r="A118" s="1096"/>
      <c r="B118" s="1092" t="s">
        <v>220</v>
      </c>
      <c r="C118" s="177" t="s">
        <v>103</v>
      </c>
      <c r="D118" s="113" t="s">
        <v>193</v>
      </c>
      <c r="E118" s="113" t="s">
        <v>11</v>
      </c>
      <c r="F118" s="156"/>
      <c r="G118" s="213">
        <v>5</v>
      </c>
      <c r="H118" s="178"/>
      <c r="I118" s="636"/>
      <c r="J118" s="177">
        <v>4</v>
      </c>
      <c r="K118" s="219">
        <v>4</v>
      </c>
      <c r="L118" s="219">
        <f t="shared" si="10"/>
        <v>20</v>
      </c>
      <c r="M118" s="220">
        <f t="shared" si="11"/>
        <v>5</v>
      </c>
      <c r="N118" s="339"/>
      <c r="O118" s="695"/>
      <c r="P118" s="221">
        <v>0</v>
      </c>
      <c r="Q118" s="444">
        <f t="shared" si="12"/>
        <v>0</v>
      </c>
      <c r="R118" s="222">
        <f t="shared" si="13"/>
        <v>0</v>
      </c>
      <c r="S118" s="453" cm="1">
        <f t="array" ref="S118">_xlfn.IFS(E118="Air",R118,E118="Sea",M118,E118="Air+Sea",M118+R118)</f>
        <v>5</v>
      </c>
      <c r="T118" s="475"/>
      <c r="U118" s="32"/>
    </row>
    <row r="119" spans="1:21" x14ac:dyDescent="0.25">
      <c r="A119" s="1096"/>
      <c r="B119" s="1092"/>
      <c r="C119" s="177" t="s">
        <v>103</v>
      </c>
      <c r="D119" s="113" t="s">
        <v>221</v>
      </c>
      <c r="E119" s="113" t="s">
        <v>11</v>
      </c>
      <c r="F119" s="156"/>
      <c r="G119" s="213">
        <v>25</v>
      </c>
      <c r="H119" s="178"/>
      <c r="I119" s="636"/>
      <c r="J119" s="177">
        <v>4</v>
      </c>
      <c r="K119" s="219">
        <v>4</v>
      </c>
      <c r="L119" s="219">
        <f t="shared" si="10"/>
        <v>100</v>
      </c>
      <c r="M119" s="220">
        <f t="shared" si="11"/>
        <v>25</v>
      </c>
      <c r="N119" s="339"/>
      <c r="O119" s="695"/>
      <c r="P119" s="221">
        <v>0</v>
      </c>
      <c r="Q119" s="444">
        <f t="shared" si="12"/>
        <v>0</v>
      </c>
      <c r="R119" s="222">
        <f t="shared" si="13"/>
        <v>0</v>
      </c>
      <c r="S119" s="453" cm="1">
        <f t="array" ref="S119">_xlfn.IFS(E119="Air",R119,E119="Sea",M119,E119="Air+Sea",M119+R119)</f>
        <v>25</v>
      </c>
      <c r="T119" s="475"/>
      <c r="U119" s="32"/>
    </row>
    <row r="120" spans="1:21" ht="30" x14ac:dyDescent="0.25">
      <c r="A120" s="1096"/>
      <c r="B120" s="1092"/>
      <c r="C120" s="177" t="s">
        <v>103</v>
      </c>
      <c r="D120" s="113" t="s">
        <v>222</v>
      </c>
      <c r="E120" s="113" t="s">
        <v>11</v>
      </c>
      <c r="F120" s="156"/>
      <c r="G120" s="213">
        <v>20</v>
      </c>
      <c r="H120" s="178"/>
      <c r="I120" s="636"/>
      <c r="J120" s="177">
        <v>4</v>
      </c>
      <c r="K120" s="219">
        <v>4</v>
      </c>
      <c r="L120" s="219">
        <f t="shared" si="10"/>
        <v>80</v>
      </c>
      <c r="M120" s="220">
        <f t="shared" si="11"/>
        <v>20</v>
      </c>
      <c r="N120" s="339"/>
      <c r="O120" s="695"/>
      <c r="P120" s="221">
        <v>0</v>
      </c>
      <c r="Q120" s="444">
        <f t="shared" si="12"/>
        <v>0</v>
      </c>
      <c r="R120" s="222">
        <f t="shared" si="13"/>
        <v>0</v>
      </c>
      <c r="S120" s="453" cm="1">
        <f t="array" ref="S120">_xlfn.IFS(E120="Air",R120,E120="Sea",M120,E120="Air+Sea",M120+R120)</f>
        <v>20</v>
      </c>
      <c r="T120" s="475"/>
      <c r="U120" s="32"/>
    </row>
    <row r="121" spans="1:21" x14ac:dyDescent="0.25">
      <c r="A121" s="1096"/>
      <c r="B121" s="509" t="s">
        <v>157</v>
      </c>
      <c r="C121" s="177" t="s">
        <v>158</v>
      </c>
      <c r="D121" s="113" t="s">
        <v>159</v>
      </c>
      <c r="E121" s="113" t="s">
        <v>11</v>
      </c>
      <c r="F121" s="156">
        <v>870</v>
      </c>
      <c r="G121" s="156">
        <v>870</v>
      </c>
      <c r="H121" s="178"/>
      <c r="I121" s="636"/>
      <c r="J121" s="177">
        <v>0</v>
      </c>
      <c r="K121" s="219">
        <v>4</v>
      </c>
      <c r="L121" s="219">
        <f t="shared" si="10"/>
        <v>0</v>
      </c>
      <c r="M121" s="220">
        <f t="shared" si="11"/>
        <v>0</v>
      </c>
      <c r="N121" s="339"/>
      <c r="O121" s="695"/>
      <c r="P121" s="221">
        <v>0</v>
      </c>
      <c r="Q121" s="444">
        <f t="shared" si="12"/>
        <v>0</v>
      </c>
      <c r="R121" s="222">
        <f t="shared" si="13"/>
        <v>0</v>
      </c>
      <c r="S121" s="453" cm="1">
        <f t="array" ref="S121">_xlfn.IFS(E121="Air",R121,E121="Sea",M121,E121="Air+Sea",M121+R121)</f>
        <v>0</v>
      </c>
      <c r="T121" s="475"/>
      <c r="U121" s="32"/>
    </row>
    <row r="122" spans="1:21" x14ac:dyDescent="0.25">
      <c r="A122" s="1096"/>
      <c r="B122" s="509" t="s">
        <v>160</v>
      </c>
      <c r="C122" s="177" t="s">
        <v>142</v>
      </c>
      <c r="D122" s="113" t="s">
        <v>161</v>
      </c>
      <c r="E122" s="113" t="s">
        <v>11</v>
      </c>
      <c r="F122" s="156">
        <v>120</v>
      </c>
      <c r="G122" s="156">
        <v>120</v>
      </c>
      <c r="H122" s="178"/>
      <c r="I122" s="467">
        <v>0.05</v>
      </c>
      <c r="J122" s="177">
        <v>2</v>
      </c>
      <c r="K122" s="219">
        <v>4</v>
      </c>
      <c r="L122" s="219">
        <f t="shared" si="10"/>
        <v>240</v>
      </c>
      <c r="M122" s="220">
        <f t="shared" si="11"/>
        <v>3</v>
      </c>
      <c r="N122" s="339"/>
      <c r="O122" s="695"/>
      <c r="P122" s="221">
        <v>0</v>
      </c>
      <c r="Q122" s="444">
        <f t="shared" si="12"/>
        <v>0</v>
      </c>
      <c r="R122" s="222">
        <f t="shared" si="13"/>
        <v>0</v>
      </c>
      <c r="S122" s="453" cm="1">
        <f t="array" ref="S122">_xlfn.IFS(E122="Air",R122,E122="Sea",M122,E122="Air+Sea",M122+R122)</f>
        <v>3</v>
      </c>
      <c r="T122" s="475"/>
      <c r="U122" s="32"/>
    </row>
    <row r="123" spans="1:21" x14ac:dyDescent="0.25">
      <c r="A123" s="1096"/>
      <c r="B123" s="509" t="s">
        <v>162</v>
      </c>
      <c r="C123" s="177" t="s">
        <v>163</v>
      </c>
      <c r="D123" s="113" t="s">
        <v>164</v>
      </c>
      <c r="E123" s="113" t="s">
        <v>11</v>
      </c>
      <c r="F123" s="156">
        <v>90</v>
      </c>
      <c r="G123" s="156">
        <v>90</v>
      </c>
      <c r="H123" s="178"/>
      <c r="I123" s="467">
        <v>0.2</v>
      </c>
      <c r="J123" s="177">
        <v>1</v>
      </c>
      <c r="K123" s="219">
        <v>4</v>
      </c>
      <c r="L123" s="219">
        <f t="shared" si="10"/>
        <v>90</v>
      </c>
      <c r="M123" s="220">
        <f t="shared" si="11"/>
        <v>4.5</v>
      </c>
      <c r="N123" s="339"/>
      <c r="O123" s="695"/>
      <c r="P123" s="221">
        <v>0</v>
      </c>
      <c r="Q123" s="444">
        <f t="shared" si="12"/>
        <v>0</v>
      </c>
      <c r="R123" s="222">
        <f t="shared" si="13"/>
        <v>0</v>
      </c>
      <c r="S123" s="453" cm="1">
        <f t="array" ref="S123">_xlfn.IFS(E123="Air",R123,E123="Sea",M123,E123="Air+Sea",M123+R123)</f>
        <v>4.5</v>
      </c>
      <c r="T123" s="475"/>
      <c r="U123" s="32"/>
    </row>
    <row r="124" spans="1:21" x14ac:dyDescent="0.25">
      <c r="A124" s="1096"/>
      <c r="B124" s="1093" t="s">
        <v>223</v>
      </c>
      <c r="C124" s="517" t="s">
        <v>103</v>
      </c>
      <c r="D124" s="188" t="s">
        <v>224</v>
      </c>
      <c r="E124" s="188"/>
      <c r="F124" s="517"/>
      <c r="G124" s="647"/>
      <c r="H124" s="518"/>
      <c r="I124" s="463"/>
      <c r="J124" s="517"/>
      <c r="K124" s="221">
        <v>4</v>
      </c>
      <c r="L124" s="221">
        <f t="shared" si="10"/>
        <v>0</v>
      </c>
      <c r="M124" s="222">
        <f t="shared" si="11"/>
        <v>0</v>
      </c>
      <c r="N124" s="463"/>
      <c r="O124" s="695"/>
      <c r="P124" s="221">
        <v>0</v>
      </c>
      <c r="Q124" s="444">
        <f t="shared" si="12"/>
        <v>0</v>
      </c>
      <c r="R124" s="222">
        <f t="shared" si="13"/>
        <v>0</v>
      </c>
      <c r="S124" s="454" t="e" cm="1">
        <f t="array" ref="S124">_xlfn.IFS(E124="Air",R124,E124="Sea",M124,E124="Air+Sea",M124+R124)</f>
        <v>#N/A</v>
      </c>
      <c r="T124" s="475"/>
      <c r="U124" s="32"/>
    </row>
    <row r="125" spans="1:21" ht="30" x14ac:dyDescent="0.25">
      <c r="A125" s="1096"/>
      <c r="B125" s="1093"/>
      <c r="C125" s="517" t="s">
        <v>103</v>
      </c>
      <c r="D125" s="188" t="s">
        <v>225</v>
      </c>
      <c r="E125" s="188"/>
      <c r="F125" s="517"/>
      <c r="G125" s="647"/>
      <c r="H125" s="518"/>
      <c r="I125" s="463"/>
      <c r="J125" s="517"/>
      <c r="K125" s="221">
        <v>4</v>
      </c>
      <c r="L125" s="221">
        <f t="shared" si="10"/>
        <v>0</v>
      </c>
      <c r="M125" s="222">
        <f t="shared" si="11"/>
        <v>0</v>
      </c>
      <c r="N125" s="463"/>
      <c r="O125" s="695"/>
      <c r="P125" s="221">
        <v>0</v>
      </c>
      <c r="Q125" s="444">
        <f t="shared" si="12"/>
        <v>0</v>
      </c>
      <c r="R125" s="222">
        <f t="shared" si="13"/>
        <v>0</v>
      </c>
      <c r="S125" s="454" t="e" cm="1">
        <f t="array" ref="S125">_xlfn.IFS(E125="Air",R125,E125="Sea",M125,E125="Air+Sea",M125+R125)</f>
        <v>#N/A</v>
      </c>
      <c r="T125" s="475"/>
      <c r="U125" s="32"/>
    </row>
    <row r="126" spans="1:21" x14ac:dyDescent="0.25">
      <c r="A126" s="1096"/>
      <c r="B126" s="1093" t="s">
        <v>226</v>
      </c>
      <c r="C126" s="188" t="s">
        <v>227</v>
      </c>
      <c r="D126" s="188" t="s">
        <v>228</v>
      </c>
      <c r="E126" s="188"/>
      <c r="F126" s="188"/>
      <c r="G126" s="647"/>
      <c r="H126" s="160"/>
      <c r="I126" s="463"/>
      <c r="J126" s="517"/>
      <c r="K126" s="221">
        <v>4</v>
      </c>
      <c r="L126" s="221">
        <f t="shared" si="10"/>
        <v>0</v>
      </c>
      <c r="M126" s="222">
        <f t="shared" si="11"/>
        <v>0</v>
      </c>
      <c r="N126" s="463"/>
      <c r="O126" s="695"/>
      <c r="P126" s="221">
        <v>0</v>
      </c>
      <c r="Q126" s="444">
        <f t="shared" si="12"/>
        <v>0</v>
      </c>
      <c r="R126" s="222">
        <f t="shared" si="13"/>
        <v>0</v>
      </c>
      <c r="S126" s="454" t="e" cm="1">
        <f t="array" ref="S126">_xlfn.IFS(E126="Air",R126,E126="Sea",M126,E126="Air+Sea",M126+R126)</f>
        <v>#N/A</v>
      </c>
      <c r="T126" s="475"/>
      <c r="U126" s="120"/>
    </row>
    <row r="127" spans="1:21" x14ac:dyDescent="0.25">
      <c r="A127" s="1096"/>
      <c r="B127" s="1093"/>
      <c r="C127" s="188" t="s">
        <v>227</v>
      </c>
      <c r="D127" s="188" t="s">
        <v>229</v>
      </c>
      <c r="E127" s="188"/>
      <c r="F127" s="188"/>
      <c r="G127" s="647"/>
      <c r="H127" s="160"/>
      <c r="I127" s="769"/>
      <c r="J127" s="718"/>
      <c r="K127" s="221">
        <v>4</v>
      </c>
      <c r="L127" s="765">
        <f t="shared" si="10"/>
        <v>0</v>
      </c>
      <c r="M127" s="743">
        <f t="shared" si="11"/>
        <v>0</v>
      </c>
      <c r="N127" s="460"/>
      <c r="O127" s="695"/>
      <c r="P127" s="221">
        <v>0</v>
      </c>
      <c r="Q127" s="444">
        <f t="shared" si="12"/>
        <v>0</v>
      </c>
      <c r="R127" s="222">
        <f t="shared" si="13"/>
        <v>0</v>
      </c>
      <c r="S127" s="454" t="e" cm="1">
        <f t="array" ref="S127">_xlfn.IFS(E127="Air",R127,E127="Sea",M127,E127="Air+Sea",M127+R127)</f>
        <v>#N/A</v>
      </c>
      <c r="T127" s="475"/>
      <c r="U127" s="120"/>
    </row>
    <row r="128" spans="1:21" x14ac:dyDescent="0.25">
      <c r="A128" s="1096"/>
      <c r="B128" s="1093"/>
      <c r="C128" s="188" t="s">
        <v>227</v>
      </c>
      <c r="D128" s="188" t="s">
        <v>230</v>
      </c>
      <c r="E128" s="188"/>
      <c r="F128" s="188"/>
      <c r="G128" s="647"/>
      <c r="H128" s="160"/>
      <c r="I128" s="769"/>
      <c r="J128" s="718"/>
      <c r="K128" s="221">
        <v>4</v>
      </c>
      <c r="L128" s="765">
        <f t="shared" si="10"/>
        <v>0</v>
      </c>
      <c r="M128" s="743">
        <f t="shared" si="11"/>
        <v>0</v>
      </c>
      <c r="N128" s="460"/>
      <c r="O128" s="695"/>
      <c r="P128" s="221">
        <v>0</v>
      </c>
      <c r="Q128" s="444">
        <f t="shared" si="12"/>
        <v>0</v>
      </c>
      <c r="R128" s="222">
        <f t="shared" si="13"/>
        <v>0</v>
      </c>
      <c r="S128" s="454" t="e" cm="1">
        <f t="array" ref="S128">_xlfn.IFS(E128="Air",R128,E128="Sea",M128,E128="Air+Sea",M128+R128)</f>
        <v>#N/A</v>
      </c>
      <c r="T128" s="475"/>
      <c r="U128" s="120"/>
    </row>
    <row r="129" spans="1:21" x14ac:dyDescent="0.25">
      <c r="A129" s="1096"/>
      <c r="B129" s="1093"/>
      <c r="C129" s="188" t="s">
        <v>227</v>
      </c>
      <c r="D129" s="188" t="s">
        <v>231</v>
      </c>
      <c r="E129" s="188"/>
      <c r="F129" s="188"/>
      <c r="G129" s="647">
        <v>10</v>
      </c>
      <c r="H129" s="160"/>
      <c r="I129" s="769"/>
      <c r="J129" s="718"/>
      <c r="K129" s="221">
        <v>4</v>
      </c>
      <c r="L129" s="765">
        <f t="shared" si="10"/>
        <v>0</v>
      </c>
      <c r="M129" s="743">
        <f t="shared" si="11"/>
        <v>0</v>
      </c>
      <c r="N129" s="460"/>
      <c r="O129" s="695"/>
      <c r="P129" s="221">
        <v>0</v>
      </c>
      <c r="Q129" s="444">
        <f t="shared" si="12"/>
        <v>0</v>
      </c>
      <c r="R129" s="222">
        <f t="shared" si="13"/>
        <v>0</v>
      </c>
      <c r="S129" s="454" t="e" cm="1">
        <f t="array" ref="S129">_xlfn.IFS(E129="Air",R129,E129="Sea",M129,E129="Air+Sea",M129+R129)</f>
        <v>#N/A</v>
      </c>
      <c r="T129" s="475"/>
      <c r="U129" s="120"/>
    </row>
    <row r="130" spans="1:21" x14ac:dyDescent="0.25">
      <c r="A130" s="1096"/>
      <c r="B130" s="1093"/>
      <c r="C130" s="188" t="s">
        <v>227</v>
      </c>
      <c r="D130" s="188" t="s">
        <v>232</v>
      </c>
      <c r="E130" s="188"/>
      <c r="F130" s="188"/>
      <c r="G130" s="647">
        <v>50</v>
      </c>
      <c r="H130" s="160"/>
      <c r="I130" s="769"/>
      <c r="J130" s="718"/>
      <c r="K130" s="221">
        <v>4</v>
      </c>
      <c r="L130" s="765">
        <f t="shared" si="10"/>
        <v>0</v>
      </c>
      <c r="M130" s="743">
        <f t="shared" si="11"/>
        <v>0</v>
      </c>
      <c r="N130" s="460"/>
      <c r="O130" s="695"/>
      <c r="P130" s="221">
        <v>0</v>
      </c>
      <c r="Q130" s="444">
        <f t="shared" si="12"/>
        <v>0</v>
      </c>
      <c r="R130" s="222">
        <f t="shared" si="13"/>
        <v>0</v>
      </c>
      <c r="S130" s="454" t="e" cm="1">
        <f t="array" ref="S130">_xlfn.IFS(E130="Air",R130,E130="Sea",M130,E130="Air+Sea",M130+R130)</f>
        <v>#N/A</v>
      </c>
      <c r="T130" s="475"/>
      <c r="U130" s="120"/>
    </row>
    <row r="131" spans="1:21" ht="26.45" customHeight="1" x14ac:dyDescent="0.25">
      <c r="A131" s="1096"/>
      <c r="B131" s="1093"/>
      <c r="C131" s="188" t="s">
        <v>227</v>
      </c>
      <c r="D131" s="188" t="s">
        <v>546</v>
      </c>
      <c r="E131" s="188"/>
      <c r="F131" s="188">
        <v>50</v>
      </c>
      <c r="G131" s="647">
        <v>50</v>
      </c>
      <c r="H131" s="160" t="s">
        <v>547</v>
      </c>
      <c r="I131" s="769"/>
      <c r="J131" s="718"/>
      <c r="K131" s="221">
        <v>4</v>
      </c>
      <c r="L131" s="765">
        <f t="shared" si="10"/>
        <v>0</v>
      </c>
      <c r="M131" s="743">
        <f t="shared" si="11"/>
        <v>0</v>
      </c>
      <c r="N131" s="460"/>
      <c r="O131" s="695"/>
      <c r="P131" s="221">
        <v>0</v>
      </c>
      <c r="Q131" s="444">
        <f t="shared" si="12"/>
        <v>0</v>
      </c>
      <c r="R131" s="222">
        <f t="shared" si="13"/>
        <v>0</v>
      </c>
      <c r="S131" s="454" t="e" cm="1">
        <f t="array" ref="S131">_xlfn.IFS(E131="Air",R131,E131="Sea",M131,E131="Air+Sea",M131+R131)</f>
        <v>#N/A</v>
      </c>
      <c r="T131" s="475"/>
      <c r="U131" s="120"/>
    </row>
    <row r="132" spans="1:21" ht="15.75" thickBot="1" x14ac:dyDescent="0.3">
      <c r="A132" s="1097"/>
      <c r="B132" s="1107"/>
      <c r="C132" s="526" t="s">
        <v>227</v>
      </c>
      <c r="D132" s="526" t="s">
        <v>233</v>
      </c>
      <c r="E132" s="526"/>
      <c r="F132" s="526"/>
      <c r="G132" s="648"/>
      <c r="H132" s="697"/>
      <c r="I132" s="918"/>
      <c r="J132" s="915"/>
      <c r="K132" s="262">
        <v>4</v>
      </c>
      <c r="L132" s="916">
        <f t="shared" si="10"/>
        <v>0</v>
      </c>
      <c r="M132" s="917">
        <f t="shared" si="11"/>
        <v>0</v>
      </c>
      <c r="N132" s="464"/>
      <c r="O132" s="773"/>
      <c r="P132" s="262">
        <v>0</v>
      </c>
      <c r="Q132" s="451">
        <f t="shared" si="12"/>
        <v>0</v>
      </c>
      <c r="R132" s="457">
        <f t="shared" si="13"/>
        <v>0</v>
      </c>
      <c r="S132" s="627" t="e" cm="1">
        <f t="array" ref="S132">_xlfn.IFS(E132="Air",R132,E132="Sea",M132,E132="Air+Sea",M132+R132)</f>
        <v>#N/A</v>
      </c>
      <c r="T132" s="475"/>
      <c r="U132" s="120"/>
    </row>
    <row r="133" spans="1:21" ht="18.75" customHeight="1" x14ac:dyDescent="0.25">
      <c r="A133" s="152"/>
      <c r="B133" s="120"/>
      <c r="C133" s="120"/>
      <c r="D133" s="120"/>
      <c r="E133" s="120"/>
      <c r="F133" s="120"/>
      <c r="H133" s="120"/>
      <c r="I133" s="433"/>
      <c r="J133" s="109"/>
      <c r="K133" s="235"/>
      <c r="L133" s="235"/>
      <c r="M133" s="373"/>
      <c r="N133" s="433"/>
      <c r="O133" s="580"/>
      <c r="P133" s="235"/>
      <c r="Q133" s="581"/>
      <c r="R133" s="581"/>
      <c r="S133" s="379"/>
      <c r="T133" s="475"/>
      <c r="U133" s="120"/>
    </row>
    <row r="134" spans="1:21" ht="18.75" customHeight="1" thickBot="1" x14ac:dyDescent="0.3">
      <c r="A134" s="184"/>
      <c r="B134" s="120"/>
      <c r="C134" s="120"/>
      <c r="D134" s="120"/>
      <c r="E134" s="120"/>
      <c r="F134" s="120"/>
      <c r="H134" s="120"/>
      <c r="I134" s="433"/>
      <c r="J134" s="109"/>
      <c r="K134" s="235"/>
      <c r="L134" s="235"/>
      <c r="M134" s="373"/>
      <c r="N134" s="433"/>
      <c r="O134" s="356"/>
      <c r="P134" s="235"/>
      <c r="Q134" s="373"/>
      <c r="R134" s="373"/>
      <c r="S134" s="379"/>
      <c r="T134" s="475"/>
      <c r="U134" s="120"/>
    </row>
    <row r="135" spans="1:21" ht="36.75" customHeight="1" x14ac:dyDescent="0.25">
      <c r="A135" s="167"/>
      <c r="I135" s="413"/>
      <c r="J135" s="71" t="s">
        <v>234</v>
      </c>
      <c r="K135" s="229">
        <v>4</v>
      </c>
      <c r="L135" s="229">
        <f>SUM(L78:L133)</f>
        <v>2670</v>
      </c>
      <c r="M135" s="229">
        <f>SUM(M78:M133)</f>
        <v>992.5</v>
      </c>
      <c r="N135" s="413"/>
      <c r="O135" s="71" t="s">
        <v>234</v>
      </c>
      <c r="P135" s="229">
        <f>IF([2]Booking_SGN!$B$2="SGN",INDEX([2]!volume,MATCH($N$11,[2]!customer,0),MATCH([2]Booking_SGN!$C$3,[2]!week,0)),0)</f>
        <v>0</v>
      </c>
      <c r="Q135" s="229">
        <f>SUM(Q78:Q133)</f>
        <v>540</v>
      </c>
      <c r="R135" s="229">
        <f>SUM(R78:R133)</f>
        <v>0</v>
      </c>
      <c r="S135" s="257">
        <f>R135+M135</f>
        <v>992.5</v>
      </c>
      <c r="T135" s="171"/>
    </row>
    <row r="136" spans="1:21" ht="15.75" thickBot="1" x14ac:dyDescent="0.3">
      <c r="B136" s="168"/>
      <c r="I136" s="413"/>
      <c r="J136" s="72" t="s">
        <v>182</v>
      </c>
      <c r="K136" s="73"/>
      <c r="L136" s="73"/>
      <c r="M136" s="237">
        <f>M135*K135/40/3600</f>
        <v>2.7569444444444445E-2</v>
      </c>
      <c r="N136" s="413"/>
      <c r="O136" s="72" t="s">
        <v>182</v>
      </c>
      <c r="P136" s="73"/>
      <c r="Q136" s="73"/>
      <c r="R136" s="268">
        <f>R135*P135/40/3600</f>
        <v>0</v>
      </c>
      <c r="S136" s="269">
        <f>R136+M136</f>
        <v>2.7569444444444445E-2</v>
      </c>
      <c r="T136" s="186"/>
    </row>
    <row r="137" spans="1:21" x14ac:dyDescent="0.25">
      <c r="B137" s="168"/>
      <c r="I137" s="413"/>
      <c r="J137" s="77"/>
      <c r="N137" s="413"/>
      <c r="O137" s="77"/>
      <c r="R137" s="270"/>
      <c r="S137" s="270"/>
    </row>
    <row r="138" spans="1:21" ht="15.75" thickBot="1" x14ac:dyDescent="0.3">
      <c r="B138" s="168"/>
      <c r="I138" s="413"/>
      <c r="J138" s="77"/>
      <c r="N138" s="413"/>
      <c r="O138" s="77"/>
      <c r="R138" s="270"/>
      <c r="S138" s="270"/>
    </row>
    <row r="139" spans="1:21" ht="60" x14ac:dyDescent="0.25">
      <c r="B139" s="168"/>
      <c r="I139" s="413"/>
      <c r="J139" s="71" t="s">
        <v>235</v>
      </c>
      <c r="K139" s="229" t="e">
        <v>#N/A</v>
      </c>
      <c r="L139" s="229">
        <f>L135+L75</f>
        <v>17621</v>
      </c>
      <c r="M139" s="229">
        <f>M135+M75</f>
        <v>4703</v>
      </c>
      <c r="N139" s="413"/>
      <c r="O139" s="71" t="s">
        <v>235</v>
      </c>
      <c r="P139" s="229">
        <f>IF([2]Booking_SGN!$B$2="SGN",INDEX([2]!volume,MATCH($N$11,[2]!customer,0),MATCH([2]Booking_SGN!$C$3,[2]!week,0)),0)</f>
        <v>0</v>
      </c>
      <c r="Q139" s="229">
        <f>Q135+Q75</f>
        <v>781</v>
      </c>
      <c r="R139" s="230">
        <f>R135+R75</f>
        <v>0</v>
      </c>
      <c r="S139" s="257">
        <f>R139+M139</f>
        <v>4703</v>
      </c>
      <c r="T139" s="187"/>
    </row>
    <row r="140" spans="1:21" ht="15.75" thickBot="1" x14ac:dyDescent="0.3">
      <c r="B140" s="168"/>
      <c r="I140" s="413"/>
      <c r="J140" s="72" t="s">
        <v>236</v>
      </c>
      <c r="K140" s="73"/>
      <c r="L140" s="73"/>
      <c r="M140" s="237">
        <f>M136+M76</f>
        <v>2.7569444444444445E-2</v>
      </c>
      <c r="N140" s="413"/>
      <c r="O140" s="72" t="s">
        <v>236</v>
      </c>
      <c r="P140" s="73"/>
      <c r="Q140" s="73"/>
      <c r="R140" s="268">
        <f>R136+R76</f>
        <v>0</v>
      </c>
      <c r="S140" s="269">
        <f>R140+M140</f>
        <v>2.7569444444444445E-2</v>
      </c>
      <c r="T140" s="186"/>
    </row>
    <row r="141" spans="1:21" ht="15.75" thickBot="1" x14ac:dyDescent="0.3">
      <c r="I141" s="413"/>
      <c r="J141" s="77"/>
      <c r="N141" s="413"/>
      <c r="O141" s="77"/>
      <c r="R141" s="270"/>
      <c r="S141" s="270"/>
    </row>
    <row r="142" spans="1:21" x14ac:dyDescent="0.25">
      <c r="I142" s="413"/>
      <c r="J142" s="81" t="s">
        <v>237</v>
      </c>
      <c r="K142" s="238"/>
      <c r="L142" s="239"/>
      <c r="M142" s="239"/>
      <c r="N142" s="413"/>
      <c r="O142" s="81" t="s">
        <v>237</v>
      </c>
      <c r="P142" s="238"/>
      <c r="Q142" s="239"/>
      <c r="R142" s="271"/>
      <c r="S142" s="270"/>
    </row>
    <row r="143" spans="1:21" ht="15.75" thickBot="1" x14ac:dyDescent="0.3">
      <c r="I143" s="413"/>
      <c r="J143" s="82" t="s">
        <v>238</v>
      </c>
      <c r="K143" s="240"/>
      <c r="L143" s="241"/>
      <c r="M143" s="241"/>
      <c r="N143" s="413"/>
      <c r="O143" s="82" t="s">
        <v>238</v>
      </c>
      <c r="P143" s="240"/>
      <c r="Q143" s="241"/>
      <c r="R143" s="272"/>
      <c r="S143" s="232"/>
    </row>
    <row r="144" spans="1:21" ht="15.75" thickBot="1" x14ac:dyDescent="0.3">
      <c r="B144" s="83"/>
      <c r="C144" s="83"/>
      <c r="D144" s="83"/>
      <c r="I144" s="414"/>
      <c r="J144" s="199"/>
      <c r="K144" s="73"/>
      <c r="L144" s="73"/>
      <c r="M144" s="73"/>
      <c r="N144" s="414"/>
      <c r="O144" s="199"/>
      <c r="P144" s="73"/>
      <c r="Q144" s="73"/>
      <c r="R144" s="232"/>
      <c r="S144" s="273"/>
    </row>
  </sheetData>
  <sheetProtection algorithmName="SHA-512" hashValue="vNMQI9UkU7+qrU2a3I3vqM1FUORMVhj9pNRKFhaY5a/Yw4+7r/dUAPtqw6y5xMknvndPFacZdwa3HuXQcsNRzw==" saltValue="ZLbYTljxRO1+u+ioZyPEKg==" spinCount="100000" sheet="1" objects="1" scenarios="1" insertRows="0" sort="0" autoFilter="0"/>
  <autoFilter ref="A12:V73" xr:uid="{752F39E2-4B53-4A43-83D6-B300DBC090EA}"/>
  <mergeCells count="22">
    <mergeCell ref="B124:B125"/>
    <mergeCell ref="B126:B132"/>
    <mergeCell ref="A40:A55"/>
    <mergeCell ref="A56:A58"/>
    <mergeCell ref="A59:A73"/>
    <mergeCell ref="B89:B91"/>
    <mergeCell ref="B92:B95"/>
    <mergeCell ref="B103:B106"/>
    <mergeCell ref="B107:B110"/>
    <mergeCell ref="B111:B117"/>
    <mergeCell ref="B118:B120"/>
    <mergeCell ref="A78:A132"/>
    <mergeCell ref="A10:S10"/>
    <mergeCell ref="I11:M11"/>
    <mergeCell ref="N11:R11"/>
    <mergeCell ref="A13:A23"/>
    <mergeCell ref="B14:B18"/>
    <mergeCell ref="A24:A39"/>
    <mergeCell ref="B29:B30"/>
    <mergeCell ref="B33:B34"/>
    <mergeCell ref="B35:B36"/>
    <mergeCell ref="B38:B39"/>
  </mergeCells>
  <conditionalFormatting sqref="I13:I22 I24:I25 I27:I31 I33:I36 I38:I46 I86:I101">
    <cfRule type="notContainsBlanks" dxfId="71" priority="7">
      <formula>LEN(TRIM(I13))&gt;0</formula>
    </cfRule>
  </conditionalFormatting>
  <conditionalFormatting sqref="I50:I82">
    <cfRule type="notContainsBlanks" dxfId="70" priority="2">
      <formula>LEN(TRIM(I50))&gt;0</formula>
    </cfRule>
  </conditionalFormatting>
  <conditionalFormatting sqref="I103:I126">
    <cfRule type="notContainsBlanks" dxfId="69" priority="6">
      <formula>LEN(TRIM(I103))&gt;0</formula>
    </cfRule>
  </conditionalFormatting>
  <conditionalFormatting sqref="N13:N134 I133:I134">
    <cfRule type="notContainsBlanks" dxfId="68" priority="1">
      <formula>LEN(TRIM(I13))&gt;0</formula>
    </cfRule>
  </conditionalFormatting>
  <dataValidations count="5">
    <dataValidation type="list" allowBlank="1" showInputMessage="1" showErrorMessage="1" sqref="C141 C145:C1048576 C11 C133:C135" xr:uid="{E9A0E423-9BFA-43E8-BC8C-7B0853BD3568}">
      <formula1>"Reporting, APLL BK, Carrier BK, VOY, SPR/BOH, CLP, MBL, DN, Vendor, Email, Call, Shipment, BA, SAP &amp; GFF PO, Bill, COO, Times, Container, SI, BL"</formula1>
    </dataValidation>
    <dataValidation type="list" allowBlank="1" showInputMessage="1" showErrorMessage="1" sqref="C137:C140 B5:B8" xr:uid="{10907D0A-F894-4F20-966F-DE2F68ADE93E}">
      <formula1>"Reporting, APLL BK, Carrier BK, VOY, SPR/BOH, CLP, MBL, DN, Vendor, Email, Call, Shipment, BA, SAP &amp; GFF PO, Bill, COO, Times"</formula1>
    </dataValidation>
    <dataValidation type="list" allowBlank="1" showInputMessage="1" showErrorMessage="1" sqref="F137:F141 D5:E8 E11:E1048576" xr:uid="{45533BE3-F595-4445-B3E3-6D7E3BA322D6}">
      <formula1>"Air,Sea,Air+Sea"</formula1>
    </dataValidation>
    <dataValidation type="list" allowBlank="1" showInputMessage="1" showErrorMessage="1" sqref="C78:C79" xr:uid="{5310741F-FEFD-4D6E-96CE-26C170217A59}">
      <formula1>"Reporting, APLL BK, Carrier BK, VOY, SPR/BOH, CLP, MBL, DN, Vendor, Email, Call, Shipment, BA, SAP &amp; GFF PO, Bill, COO, Times, Container, SI, BL,PO, FCR"</formula1>
    </dataValidation>
    <dataValidation type="list" allowBlank="1" showInputMessage="1" showErrorMessage="1" sqref="C12:C132" xr:uid="{6AB0B723-F6EC-45A8-82F1-CB578F3454B2}">
      <formula1>"Reporting, APLL BK, Carrier BK, VOY, SPR/BOH, CLP, MBL, DN, Vendor, Email, Call, Shipment, BA, SAP &amp; GFF PO, Bill, COO, Times, Container, SI, BL, FCR, PO"</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D9719-62A5-4417-A88E-D73F4C9E1CB5}">
  <sheetPr codeName="Sheet18">
    <tabColor rgb="FF92D050"/>
  </sheetPr>
  <dimension ref="A1:U150"/>
  <sheetViews>
    <sheetView showGridLines="0" topLeftCell="A38" zoomScale="55" zoomScaleNormal="55" workbookViewId="0">
      <selection activeCell="P88" sqref="P88"/>
    </sheetView>
  </sheetViews>
  <sheetFormatPr defaultColWidth="8.7109375" defaultRowHeight="15" x14ac:dyDescent="0.25"/>
  <cols>
    <col min="1" max="1" width="15.5703125" style="185" customWidth="1"/>
    <col min="2" max="2" width="26.85546875" style="32" customWidth="1"/>
    <col min="3" max="3" width="16.42578125" style="32" customWidth="1"/>
    <col min="4" max="4" width="57.5703125" style="32" customWidth="1"/>
    <col min="5" max="5" width="17.5703125" style="32" customWidth="1"/>
    <col min="6" max="6" width="12.42578125" style="32" customWidth="1"/>
    <col min="7" max="7" width="13.5703125" style="235" customWidth="1"/>
    <col min="8" max="8" width="22.5703125" style="168" customWidth="1"/>
    <col min="9" max="9" width="26.42578125" style="32" customWidth="1"/>
    <col min="10" max="10" width="25.42578125" style="83" customWidth="1"/>
    <col min="11" max="11" width="20.5703125" style="109" customWidth="1"/>
    <col min="12" max="12" width="34" style="95" customWidth="1"/>
    <col min="13" max="13" width="24.85546875" style="95" customWidth="1"/>
    <col min="14" max="14" width="18.85546875" style="32" customWidth="1"/>
    <col min="15" max="15" width="23.42578125" style="109" customWidth="1"/>
    <col min="16" max="16" width="22.5703125" style="95" customWidth="1"/>
    <col min="17" max="17" width="34" style="95" customWidth="1"/>
    <col min="18" max="19" width="24.85546875" style="95" customWidth="1"/>
    <col min="20" max="20" width="24.85546875" style="83" customWidth="1"/>
    <col min="21" max="16384" width="8.7109375" style="83"/>
  </cols>
  <sheetData>
    <row r="1" spans="1:21" s="62" customFormat="1" ht="33.75" x14ac:dyDescent="0.25">
      <c r="A1" s="61" t="s">
        <v>0</v>
      </c>
      <c r="B1" s="61">
        <f ca="1">TODAY()</f>
        <v>45148</v>
      </c>
      <c r="C1" s="86"/>
      <c r="D1" s="86"/>
      <c r="E1" s="86"/>
      <c r="F1" s="86"/>
      <c r="G1" s="90"/>
      <c r="H1" s="62" t="s">
        <v>39</v>
      </c>
      <c r="K1" s="90"/>
      <c r="L1" s="90"/>
      <c r="M1" s="90"/>
      <c r="N1" s="86"/>
      <c r="O1" s="90"/>
      <c r="P1" s="90"/>
      <c r="Q1" s="89"/>
      <c r="R1" s="89"/>
      <c r="S1" s="89"/>
    </row>
    <row r="2" spans="1:21" s="84" customFormat="1" x14ac:dyDescent="0.25">
      <c r="A2" s="92"/>
      <c r="G2" s="95"/>
      <c r="K2" s="95"/>
      <c r="L2" s="95"/>
      <c r="M2" s="95"/>
      <c r="O2" s="95"/>
      <c r="P2" s="95"/>
      <c r="Q2" s="95"/>
      <c r="R2" s="95"/>
      <c r="S2" s="95"/>
    </row>
    <row r="3" spans="1:21" s="84" customFormat="1" ht="15.75" thickBot="1" x14ac:dyDescent="0.3">
      <c r="G3" s="95"/>
      <c r="K3" s="95"/>
      <c r="L3" s="95"/>
      <c r="M3" s="95"/>
      <c r="O3" s="95"/>
      <c r="P3" s="95"/>
      <c r="Q3" s="95"/>
      <c r="R3" s="95"/>
      <c r="S3" s="95"/>
    </row>
    <row r="4" spans="1:21" s="84" customFormat="1" ht="19.5" customHeight="1" x14ac:dyDescent="0.25">
      <c r="A4" s="96" t="s">
        <v>40</v>
      </c>
      <c r="B4" s="63"/>
      <c r="C4" s="63" t="s">
        <v>41</v>
      </c>
      <c r="D4" s="63"/>
      <c r="E4" s="63" t="s">
        <v>42</v>
      </c>
      <c r="F4" s="97" t="s">
        <v>43</v>
      </c>
      <c r="G4" s="227"/>
      <c r="H4" s="274"/>
      <c r="I4" s="275"/>
      <c r="J4" s="95"/>
      <c r="K4" s="95"/>
      <c r="L4" s="95"/>
      <c r="M4" s="95"/>
      <c r="N4" s="94"/>
      <c r="O4" s="95"/>
      <c r="P4" s="95"/>
      <c r="Q4" s="95"/>
      <c r="R4" s="95"/>
      <c r="S4" s="95"/>
    </row>
    <row r="5" spans="1:21" s="84" customFormat="1" ht="19.5" customHeight="1" x14ac:dyDescent="0.25">
      <c r="A5" s="98"/>
      <c r="B5" s="99"/>
      <c r="C5" s="64" t="s">
        <v>44</v>
      </c>
      <c r="D5" s="64"/>
      <c r="E5" s="64"/>
      <c r="F5" s="100" t="s">
        <v>45</v>
      </c>
      <c r="G5" s="95"/>
      <c r="I5" s="101"/>
      <c r="J5" s="95"/>
      <c r="K5" s="95"/>
      <c r="L5" s="95"/>
      <c r="M5" s="95"/>
      <c r="N5" s="94"/>
      <c r="O5" s="95"/>
      <c r="P5" s="95"/>
      <c r="Q5" s="95"/>
      <c r="R5" s="95"/>
      <c r="S5" s="95"/>
    </row>
    <row r="6" spans="1:21" s="84" customFormat="1" ht="19.5" customHeight="1" x14ac:dyDescent="0.25">
      <c r="A6" s="98"/>
      <c r="B6" s="102"/>
      <c r="C6" s="64" t="s">
        <v>46</v>
      </c>
      <c r="D6" s="64"/>
      <c r="E6" s="64"/>
      <c r="F6" s="100" t="s">
        <v>47</v>
      </c>
      <c r="G6" s="95"/>
      <c r="I6" s="101"/>
      <c r="J6" s="95"/>
      <c r="K6" s="95"/>
      <c r="L6" s="95"/>
      <c r="M6" s="95"/>
      <c r="N6" s="94"/>
      <c r="O6" s="95"/>
      <c r="P6" s="95"/>
      <c r="Q6" s="95"/>
      <c r="R6" s="95"/>
      <c r="S6" s="95"/>
    </row>
    <row r="7" spans="1:21" s="84" customFormat="1" ht="19.5" customHeight="1" x14ac:dyDescent="0.25">
      <c r="A7" s="98"/>
      <c r="B7" s="103"/>
      <c r="C7" s="64" t="s">
        <v>48</v>
      </c>
      <c r="D7" s="64"/>
      <c r="E7" s="64"/>
      <c r="F7" s="100" t="s">
        <v>49</v>
      </c>
      <c r="G7" s="95"/>
      <c r="I7" s="101"/>
      <c r="J7" s="95"/>
      <c r="K7" s="95"/>
      <c r="L7" s="95"/>
      <c r="M7" s="95"/>
      <c r="N7" s="94"/>
      <c r="O7" s="95"/>
      <c r="P7" s="95"/>
      <c r="Q7" s="95"/>
      <c r="R7" s="95"/>
      <c r="S7" s="95"/>
    </row>
    <row r="8" spans="1:21" s="84" customFormat="1" ht="19.5" customHeight="1" thickBot="1" x14ac:dyDescent="0.3">
      <c r="A8" s="104"/>
      <c r="B8" s="105"/>
      <c r="C8" s="65" t="s">
        <v>50</v>
      </c>
      <c r="D8" s="65"/>
      <c r="E8" s="65"/>
      <c r="F8" s="106" t="s">
        <v>51</v>
      </c>
      <c r="G8" s="73"/>
      <c r="H8" s="23"/>
      <c r="I8" s="108"/>
      <c r="J8" s="95"/>
      <c r="K8" s="95"/>
      <c r="L8" s="95"/>
      <c r="M8" s="95"/>
      <c r="N8" s="94"/>
      <c r="O8" s="95"/>
      <c r="P8" s="95"/>
      <c r="Q8" s="95"/>
      <c r="R8" s="95"/>
      <c r="S8" s="95"/>
    </row>
    <row r="9" spans="1:21" s="84" customFormat="1" ht="15.75" thickBot="1" x14ac:dyDescent="0.3">
      <c r="A9" s="92"/>
      <c r="G9" s="95"/>
      <c r="K9" s="95"/>
      <c r="L9" s="95"/>
      <c r="M9" s="95"/>
      <c r="O9" s="95"/>
      <c r="P9" s="95"/>
      <c r="Q9" s="95"/>
      <c r="R9" s="95"/>
      <c r="S9" s="95"/>
    </row>
    <row r="10" spans="1:21" s="84" customFormat="1" ht="15.75" thickBot="1" x14ac:dyDescent="0.3">
      <c r="A10" s="1031" t="s">
        <v>26</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15.75" thickBot="1" x14ac:dyDescent="0.3">
      <c r="A11" s="381"/>
      <c r="B11" s="66"/>
      <c r="C11" s="66"/>
      <c r="D11" s="66"/>
      <c r="E11" s="66"/>
      <c r="F11" s="66"/>
      <c r="G11" s="481"/>
      <c r="H11" s="67"/>
      <c r="I11" s="1034" t="str">
        <f>_xlfn.CONCAT($A$10," ","-"," ","Sea")</f>
        <v>OBIITA - Sea</v>
      </c>
      <c r="J11" s="1035"/>
      <c r="K11" s="1035"/>
      <c r="L11" s="1035"/>
      <c r="M11" s="1036"/>
      <c r="N11" s="1034" t="str">
        <f>_xlfn.CONCAT($A$10," ","-"," ","Air")</f>
        <v>OBIITA - Air</v>
      </c>
      <c r="O11" s="1035"/>
      <c r="P11" s="1035"/>
      <c r="Q11" s="1035"/>
      <c r="R11" s="1036"/>
      <c r="S11" s="374" t="s">
        <v>53</v>
      </c>
      <c r="T11" s="64"/>
    </row>
    <row r="12" spans="1:21" s="84" customFormat="1" ht="15.75" thickBot="1" x14ac:dyDescent="0.3">
      <c r="A12" s="282" t="s">
        <v>54</v>
      </c>
      <c r="B12" s="538" t="s">
        <v>55</v>
      </c>
      <c r="C12" s="539" t="s">
        <v>56</v>
      </c>
      <c r="D12" s="540" t="s">
        <v>57</v>
      </c>
      <c r="E12" s="540" t="s">
        <v>58</v>
      </c>
      <c r="F12" s="540" t="s">
        <v>59</v>
      </c>
      <c r="G12" s="528" t="s">
        <v>60</v>
      </c>
      <c r="H12" s="541" t="s">
        <v>61</v>
      </c>
      <c r="I12" s="383" t="s">
        <v>62</v>
      </c>
      <c r="J12" s="542" t="s">
        <v>63</v>
      </c>
      <c r="K12" s="215" t="s">
        <v>64</v>
      </c>
      <c r="L12" s="215" t="s">
        <v>65</v>
      </c>
      <c r="M12" s="216" t="s">
        <v>66</v>
      </c>
      <c r="N12" s="383" t="s">
        <v>62</v>
      </c>
      <c r="O12" s="215" t="s">
        <v>63</v>
      </c>
      <c r="P12" s="215" t="s">
        <v>64</v>
      </c>
      <c r="Q12" s="215" t="s">
        <v>65</v>
      </c>
      <c r="R12" s="216" t="s">
        <v>66</v>
      </c>
      <c r="S12" s="242" t="s">
        <v>66</v>
      </c>
      <c r="T12" s="280"/>
      <c r="U12" s="281"/>
    </row>
    <row r="13" spans="1:21" ht="30" x14ac:dyDescent="0.25">
      <c r="A13" s="1087" t="s">
        <v>67</v>
      </c>
      <c r="B13" s="189" t="s">
        <v>68</v>
      </c>
      <c r="C13" s="159" t="s">
        <v>69</v>
      </c>
      <c r="D13" s="283" t="s">
        <v>494</v>
      </c>
      <c r="E13" s="159"/>
      <c r="F13" s="159"/>
      <c r="G13" s="479"/>
      <c r="H13" s="160"/>
      <c r="I13" s="306"/>
      <c r="J13" s="331"/>
      <c r="K13" s="351">
        <v>6.25</v>
      </c>
      <c r="L13" s="370">
        <f t="shared" ref="L13:L44" si="0">IF(C13="APLL BK",G13,G13*J13)</f>
        <v>0</v>
      </c>
      <c r="M13" s="371">
        <f t="shared" ref="M13:M44" si="1">IFERROR(IF(OR(E13="Sea",E13="Air+Sea"),IF(C13="APLL BK",G13*IF(I13="",1,I13),L13/K13*IF(I13="",1,I13)),0),0)</f>
        <v>0</v>
      </c>
      <c r="N13" s="306"/>
      <c r="O13" s="357"/>
      <c r="P13" s="370">
        <v>0</v>
      </c>
      <c r="Q13" s="245">
        <f t="shared" ref="Q13:Q44" si="2">IF(C13="APLL BK",G13,G13*O13)</f>
        <v>0</v>
      </c>
      <c r="R13" s="371">
        <f t="shared" ref="R13:R44" si="3">IFERROR(IF(OR(E13="Air",E13="Air+Sea"),IF(C13="APLL BK",G13*IF(N13="",1,N13),Q13/P13*IF(N13="",1,N13)),0),0)</f>
        <v>0</v>
      </c>
      <c r="S13" s="375" t="e" cm="1">
        <f t="array" ref="S13">_xlfn.IFS(E13="Air",R13,E13="Sea",M13,E13="Air+Sea",M13+R13)</f>
        <v>#N/A</v>
      </c>
      <c r="T13" s="475"/>
    </row>
    <row r="14" spans="1:21" x14ac:dyDescent="0.25">
      <c r="A14" s="1088"/>
      <c r="B14" s="1037" t="s">
        <v>71</v>
      </c>
      <c r="C14" s="111" t="s">
        <v>69</v>
      </c>
      <c r="D14" s="111" t="s">
        <v>525</v>
      </c>
      <c r="E14" s="111" t="s">
        <v>11</v>
      </c>
      <c r="F14" s="111">
        <v>75</v>
      </c>
      <c r="G14" s="482">
        <v>75</v>
      </c>
      <c r="H14" s="124"/>
      <c r="I14" s="125"/>
      <c r="J14" s="516">
        <v>5</v>
      </c>
      <c r="K14" s="352">
        <v>6.25</v>
      </c>
      <c r="L14" s="219">
        <f t="shared" si="0"/>
        <v>375</v>
      </c>
      <c r="M14" s="220">
        <f t="shared" si="1"/>
        <v>60</v>
      </c>
      <c r="N14" s="126"/>
      <c r="O14" s="357"/>
      <c r="P14" s="221">
        <v>0</v>
      </c>
      <c r="Q14" s="245">
        <f t="shared" si="2"/>
        <v>0</v>
      </c>
      <c r="R14" s="222">
        <f t="shared" si="3"/>
        <v>0</v>
      </c>
      <c r="S14" s="246" cm="1">
        <f t="array" ref="S14">_xlfn.IFS(E14="Air",R14,E14="Sea",M14,E14="Air+Sea",M14+R14)</f>
        <v>60</v>
      </c>
      <c r="T14" s="475"/>
    </row>
    <row r="15" spans="1:21" x14ac:dyDescent="0.25">
      <c r="A15" s="1088"/>
      <c r="B15" s="1038"/>
      <c r="C15" s="111" t="s">
        <v>69</v>
      </c>
      <c r="D15" s="111" t="s">
        <v>526</v>
      </c>
      <c r="E15" s="111" t="s">
        <v>11</v>
      </c>
      <c r="F15" s="111">
        <v>90</v>
      </c>
      <c r="G15" s="482">
        <v>90</v>
      </c>
      <c r="H15" s="124"/>
      <c r="I15" s="125"/>
      <c r="J15" s="516">
        <v>5</v>
      </c>
      <c r="K15" s="352">
        <v>6.25</v>
      </c>
      <c r="L15" s="219">
        <f t="shared" si="0"/>
        <v>450</v>
      </c>
      <c r="M15" s="220">
        <f t="shared" si="1"/>
        <v>72</v>
      </c>
      <c r="N15" s="126"/>
      <c r="O15" s="357"/>
      <c r="P15" s="221">
        <v>0</v>
      </c>
      <c r="Q15" s="245">
        <f t="shared" si="2"/>
        <v>0</v>
      </c>
      <c r="R15" s="222">
        <f t="shared" si="3"/>
        <v>0</v>
      </c>
      <c r="S15" s="246" cm="1">
        <f t="array" ref="S15">_xlfn.IFS(E15="Air",R15,E15="Sea",M15,E15="Air+Sea",M15+R15)</f>
        <v>72</v>
      </c>
      <c r="T15" s="475"/>
    </row>
    <row r="16" spans="1:21" ht="90" x14ac:dyDescent="0.25">
      <c r="A16" s="1088"/>
      <c r="B16" s="1038"/>
      <c r="C16" s="111" t="s">
        <v>74</v>
      </c>
      <c r="D16" s="111" t="s">
        <v>527</v>
      </c>
      <c r="E16" s="111" t="s">
        <v>11</v>
      </c>
      <c r="F16" s="111">
        <v>6</v>
      </c>
      <c r="G16" s="482">
        <v>6</v>
      </c>
      <c r="H16" s="124" t="s">
        <v>496</v>
      </c>
      <c r="I16" s="125"/>
      <c r="J16" s="516"/>
      <c r="K16" s="352">
        <v>6.25</v>
      </c>
      <c r="L16" s="219">
        <f t="shared" si="0"/>
        <v>6</v>
      </c>
      <c r="M16" s="220">
        <f t="shared" si="1"/>
        <v>6</v>
      </c>
      <c r="N16" s="126"/>
      <c r="O16" s="357"/>
      <c r="P16" s="221">
        <v>0</v>
      </c>
      <c r="Q16" s="245">
        <f t="shared" si="2"/>
        <v>6</v>
      </c>
      <c r="R16" s="222">
        <f t="shared" si="3"/>
        <v>0</v>
      </c>
      <c r="S16" s="246" cm="1">
        <f t="array" ref="S16">_xlfn.IFS(E16="Air",R16,E16="Sea",M16,E16="Air+Sea",M16+R16)</f>
        <v>6</v>
      </c>
      <c r="T16" s="475"/>
    </row>
    <row r="17" spans="1:20" ht="30" x14ac:dyDescent="0.25">
      <c r="A17" s="1088"/>
      <c r="B17" s="1038"/>
      <c r="C17" s="111" t="s">
        <v>69</v>
      </c>
      <c r="D17" s="111" t="s">
        <v>528</v>
      </c>
      <c r="E17" s="111" t="s">
        <v>11</v>
      </c>
      <c r="F17" s="111">
        <v>450</v>
      </c>
      <c r="G17" s="529">
        <v>180</v>
      </c>
      <c r="H17" s="124" t="s">
        <v>529</v>
      </c>
      <c r="I17" s="125"/>
      <c r="J17" s="516">
        <v>5</v>
      </c>
      <c r="K17" s="352">
        <v>6.25</v>
      </c>
      <c r="L17" s="219">
        <f t="shared" si="0"/>
        <v>900</v>
      </c>
      <c r="M17" s="220">
        <f t="shared" si="1"/>
        <v>144</v>
      </c>
      <c r="N17" s="126"/>
      <c r="O17" s="357"/>
      <c r="P17" s="221">
        <v>0</v>
      </c>
      <c r="Q17" s="245">
        <f t="shared" si="2"/>
        <v>0</v>
      </c>
      <c r="R17" s="222">
        <f t="shared" si="3"/>
        <v>0</v>
      </c>
      <c r="S17" s="246" cm="1">
        <f t="array" ref="S17">_xlfn.IFS(E17="Air",R17,E17="Sea",M17,E17="Air+Sea",M17+R17)</f>
        <v>144</v>
      </c>
      <c r="T17" s="475"/>
    </row>
    <row r="18" spans="1:20" ht="45" x14ac:dyDescent="0.25">
      <c r="A18" s="1088"/>
      <c r="B18" s="1038"/>
      <c r="C18" s="111" t="s">
        <v>69</v>
      </c>
      <c r="D18" s="111" t="s">
        <v>530</v>
      </c>
      <c r="E18" s="111" t="s">
        <v>11</v>
      </c>
      <c r="F18" s="111">
        <v>300</v>
      </c>
      <c r="G18" s="529">
        <v>240</v>
      </c>
      <c r="H18" s="124" t="s">
        <v>498</v>
      </c>
      <c r="I18" s="125"/>
      <c r="J18" s="516">
        <v>5</v>
      </c>
      <c r="K18" s="352">
        <v>6.25</v>
      </c>
      <c r="L18" s="219">
        <f t="shared" si="0"/>
        <v>1200</v>
      </c>
      <c r="M18" s="220">
        <f t="shared" si="1"/>
        <v>192</v>
      </c>
      <c r="N18" s="126"/>
      <c r="O18" s="357"/>
      <c r="P18" s="221">
        <v>0</v>
      </c>
      <c r="Q18" s="245">
        <f t="shared" si="2"/>
        <v>0</v>
      </c>
      <c r="R18" s="222">
        <f t="shared" si="3"/>
        <v>0</v>
      </c>
      <c r="S18" s="246" cm="1">
        <f t="array" ref="S18">_xlfn.IFS(E18="Air",R18,E18="Sea",M18,E18="Air+Sea",M18+R18)</f>
        <v>192</v>
      </c>
      <c r="T18" s="475"/>
    </row>
    <row r="19" spans="1:20" x14ac:dyDescent="0.25">
      <c r="A19" s="1088"/>
      <c r="B19" s="123" t="s">
        <v>78</v>
      </c>
      <c r="C19" s="111" t="s">
        <v>69</v>
      </c>
      <c r="D19" s="128" t="s">
        <v>79</v>
      </c>
      <c r="E19" s="111" t="s">
        <v>11</v>
      </c>
      <c r="F19" s="111"/>
      <c r="G19" s="529">
        <v>120</v>
      </c>
      <c r="H19" s="124"/>
      <c r="I19" s="125"/>
      <c r="J19" s="516">
        <v>5</v>
      </c>
      <c r="K19" s="352">
        <v>6.25</v>
      </c>
      <c r="L19" s="219">
        <f t="shared" si="0"/>
        <v>600</v>
      </c>
      <c r="M19" s="220">
        <f t="shared" si="1"/>
        <v>96</v>
      </c>
      <c r="N19" s="126"/>
      <c r="O19" s="357"/>
      <c r="P19" s="221">
        <v>0</v>
      </c>
      <c r="Q19" s="245">
        <f t="shared" si="2"/>
        <v>0</v>
      </c>
      <c r="R19" s="222">
        <f t="shared" si="3"/>
        <v>0</v>
      </c>
      <c r="S19" s="246" cm="1">
        <f t="array" ref="S19">_xlfn.IFS(E19="Air",R19,E19="Sea",M19,E19="Air+Sea",M19+R19)</f>
        <v>96</v>
      </c>
      <c r="T19" s="475"/>
    </row>
    <row r="20" spans="1:20" x14ac:dyDescent="0.25">
      <c r="A20" s="1088"/>
      <c r="B20" s="123" t="s">
        <v>80</v>
      </c>
      <c r="C20" s="111" t="s">
        <v>81</v>
      </c>
      <c r="D20" s="128" t="s">
        <v>82</v>
      </c>
      <c r="E20" s="111" t="s">
        <v>11</v>
      </c>
      <c r="F20" s="111"/>
      <c r="G20" s="529">
        <v>250</v>
      </c>
      <c r="H20" s="124" t="s">
        <v>531</v>
      </c>
      <c r="I20" s="132"/>
      <c r="J20" s="690">
        <f>K20</f>
        <v>6.25</v>
      </c>
      <c r="K20" s="352">
        <v>6.25</v>
      </c>
      <c r="L20" s="219">
        <f t="shared" si="0"/>
        <v>1562.5</v>
      </c>
      <c r="M20" s="220">
        <f t="shared" si="1"/>
        <v>250</v>
      </c>
      <c r="N20" s="126"/>
      <c r="O20" s="357"/>
      <c r="P20" s="221">
        <v>0</v>
      </c>
      <c r="Q20" s="245">
        <f t="shared" si="2"/>
        <v>0</v>
      </c>
      <c r="R20" s="222">
        <f t="shared" si="3"/>
        <v>0</v>
      </c>
      <c r="S20" s="246" cm="1">
        <f t="array" ref="S20">_xlfn.IFS(E20="Air",R20,E20="Sea",M20,E20="Air+Sea",M20+R20)</f>
        <v>250</v>
      </c>
      <c r="T20" s="475"/>
    </row>
    <row r="21" spans="1:20" x14ac:dyDescent="0.25">
      <c r="A21" s="1088"/>
      <c r="B21" s="166" t="s">
        <v>83</v>
      </c>
      <c r="C21" s="159" t="s">
        <v>84</v>
      </c>
      <c r="D21" s="159" t="s">
        <v>86</v>
      </c>
      <c r="E21" s="159"/>
      <c r="F21" s="159"/>
      <c r="G21" s="530"/>
      <c r="H21" s="160"/>
      <c r="I21" s="133"/>
      <c r="J21" s="334"/>
      <c r="K21" s="351">
        <v>6.25</v>
      </c>
      <c r="L21" s="221">
        <f t="shared" si="0"/>
        <v>0</v>
      </c>
      <c r="M21" s="222">
        <f t="shared" si="1"/>
        <v>0</v>
      </c>
      <c r="N21" s="133"/>
      <c r="O21" s="357"/>
      <c r="P21" s="221">
        <v>0</v>
      </c>
      <c r="Q21" s="245">
        <f t="shared" si="2"/>
        <v>0</v>
      </c>
      <c r="R21" s="222">
        <f t="shared" si="3"/>
        <v>0</v>
      </c>
      <c r="S21" s="251" t="e" cm="1">
        <f t="array" ref="S21">_xlfn.IFS(E21="Air",R21,E21="Sea",M21,E21="Air+Sea",M21+R21)</f>
        <v>#N/A</v>
      </c>
      <c r="T21" s="475"/>
    </row>
    <row r="22" spans="1:20" x14ac:dyDescent="0.25">
      <c r="A22" s="1088"/>
      <c r="B22" s="166" t="s">
        <v>87</v>
      </c>
      <c r="C22" s="159" t="s">
        <v>74</v>
      </c>
      <c r="D22" s="159" t="s">
        <v>89</v>
      </c>
      <c r="E22" s="159"/>
      <c r="F22" s="159"/>
      <c r="G22" s="530"/>
      <c r="H22" s="512"/>
      <c r="I22" s="158"/>
      <c r="J22" s="334"/>
      <c r="K22" s="351">
        <v>6.25</v>
      </c>
      <c r="L22" s="221">
        <f t="shared" si="0"/>
        <v>0</v>
      </c>
      <c r="M22" s="222">
        <f t="shared" si="1"/>
        <v>0</v>
      </c>
      <c r="N22" s="158"/>
      <c r="O22" s="357"/>
      <c r="P22" s="221">
        <v>0</v>
      </c>
      <c r="Q22" s="245">
        <f t="shared" si="2"/>
        <v>0</v>
      </c>
      <c r="R22" s="222">
        <f t="shared" si="3"/>
        <v>0</v>
      </c>
      <c r="S22" s="251" t="e" cm="1">
        <f t="array" ref="S22">_xlfn.IFS(E22="Air",R22,E22="Sea",M22,E22="Air+Sea",M22+R22)</f>
        <v>#N/A</v>
      </c>
      <c r="T22" s="475"/>
    </row>
    <row r="23" spans="1:20" ht="15.75" thickBot="1" x14ac:dyDescent="0.3">
      <c r="A23" s="1089"/>
      <c r="B23" s="126" t="s">
        <v>90</v>
      </c>
      <c r="C23" s="159"/>
      <c r="D23" s="159"/>
      <c r="E23" s="159"/>
      <c r="F23" s="159"/>
      <c r="G23" s="530"/>
      <c r="H23" s="160"/>
      <c r="I23" s="126"/>
      <c r="J23" s="333"/>
      <c r="K23" s="351">
        <v>6.25</v>
      </c>
      <c r="L23" s="221">
        <f t="shared" si="0"/>
        <v>0</v>
      </c>
      <c r="M23" s="223">
        <f t="shared" si="1"/>
        <v>0</v>
      </c>
      <c r="N23" s="126"/>
      <c r="O23" s="349"/>
      <c r="P23" s="221">
        <v>0</v>
      </c>
      <c r="Q23" s="245">
        <f t="shared" si="2"/>
        <v>0</v>
      </c>
      <c r="R23" s="250">
        <f t="shared" si="3"/>
        <v>0</v>
      </c>
      <c r="S23" s="251" t="e" cm="1">
        <f t="array" ref="S23">_xlfn.IFS(E23="Air",R23,E23="Sea",M23,E23="Air+Sea",M23+R23)</f>
        <v>#N/A</v>
      </c>
      <c r="T23" s="475"/>
    </row>
    <row r="24" spans="1:20" x14ac:dyDescent="0.25">
      <c r="A24" s="1087" t="s">
        <v>91</v>
      </c>
      <c r="B24" s="142" t="s">
        <v>92</v>
      </c>
      <c r="C24" s="111" t="s">
        <v>69</v>
      </c>
      <c r="D24" s="128" t="s">
        <v>93</v>
      </c>
      <c r="E24" s="111" t="s">
        <v>11</v>
      </c>
      <c r="F24" s="111"/>
      <c r="G24" s="529">
        <v>280</v>
      </c>
      <c r="H24" s="124"/>
      <c r="I24" s="308"/>
      <c r="J24" s="516">
        <v>5</v>
      </c>
      <c r="K24" s="352">
        <v>6.25</v>
      </c>
      <c r="L24" s="219">
        <f t="shared" si="0"/>
        <v>1400</v>
      </c>
      <c r="M24" s="220">
        <f t="shared" si="1"/>
        <v>224</v>
      </c>
      <c r="N24" s="134"/>
      <c r="O24" s="357"/>
      <c r="P24" s="221">
        <v>0</v>
      </c>
      <c r="Q24" s="245">
        <f t="shared" si="2"/>
        <v>0</v>
      </c>
      <c r="R24" s="222">
        <f t="shared" si="3"/>
        <v>0</v>
      </c>
      <c r="S24" s="246" cm="1">
        <f t="array" ref="S24">_xlfn.IFS(E24="Air",R24,E24="Sea",M24,E24="Air+Sea",M24+R24)</f>
        <v>224</v>
      </c>
      <c r="T24" s="475"/>
    </row>
    <row r="25" spans="1:20" x14ac:dyDescent="0.25">
      <c r="A25" s="1088"/>
      <c r="B25" s="142" t="s">
        <v>94</v>
      </c>
      <c r="C25" s="113" t="s">
        <v>69</v>
      </c>
      <c r="D25" s="136" t="s">
        <v>357</v>
      </c>
      <c r="E25" s="111" t="s">
        <v>11</v>
      </c>
      <c r="F25" s="113"/>
      <c r="G25" s="531">
        <v>200</v>
      </c>
      <c r="H25" s="124"/>
      <c r="I25" s="309">
        <v>0.6</v>
      </c>
      <c r="J25" s="516">
        <f>J24*I25</f>
        <v>3</v>
      </c>
      <c r="K25" s="352">
        <v>6.25</v>
      </c>
      <c r="L25" s="219">
        <f t="shared" si="0"/>
        <v>600</v>
      </c>
      <c r="M25" s="220">
        <f t="shared" si="1"/>
        <v>57.599999999999994</v>
      </c>
      <c r="N25" s="137"/>
      <c r="O25" s="357"/>
      <c r="P25" s="221">
        <v>0</v>
      </c>
      <c r="Q25" s="245">
        <f t="shared" si="2"/>
        <v>0</v>
      </c>
      <c r="R25" s="222">
        <f t="shared" si="3"/>
        <v>0</v>
      </c>
      <c r="S25" s="246" cm="1">
        <f t="array" ref="S25">_xlfn.IFS(E25="Air",R25,E25="Sea",M25,E25="Air+Sea",M25+R25)</f>
        <v>57.599999999999994</v>
      </c>
      <c r="T25" s="475"/>
    </row>
    <row r="26" spans="1:20" x14ac:dyDescent="0.25">
      <c r="A26" s="1088"/>
      <c r="B26" s="126" t="s">
        <v>96</v>
      </c>
      <c r="C26" s="159" t="s">
        <v>97</v>
      </c>
      <c r="D26" s="159" t="s">
        <v>98</v>
      </c>
      <c r="E26" s="159"/>
      <c r="F26" s="159"/>
      <c r="G26" s="479"/>
      <c r="H26" s="160"/>
      <c r="I26" s="126"/>
      <c r="J26" s="334"/>
      <c r="K26" s="351">
        <v>6.25</v>
      </c>
      <c r="L26" s="221">
        <f t="shared" si="0"/>
        <v>0</v>
      </c>
      <c r="M26" s="223">
        <f t="shared" si="1"/>
        <v>0</v>
      </c>
      <c r="N26" s="126"/>
      <c r="O26" s="357"/>
      <c r="P26" s="221">
        <v>0</v>
      </c>
      <c r="Q26" s="245">
        <f t="shared" si="2"/>
        <v>0</v>
      </c>
      <c r="R26" s="250">
        <f t="shared" si="3"/>
        <v>0</v>
      </c>
      <c r="S26" s="251" t="e" cm="1">
        <f t="array" ref="S26">_xlfn.IFS(E26="Air",R26,E26="Sea",M26,E26="Air+Sea",M26+R26)</f>
        <v>#N/A</v>
      </c>
      <c r="T26" s="475"/>
    </row>
    <row r="27" spans="1:20" x14ac:dyDescent="0.25">
      <c r="A27" s="1088"/>
      <c r="B27" s="142" t="s">
        <v>99</v>
      </c>
      <c r="C27" s="113" t="s">
        <v>100</v>
      </c>
      <c r="D27" s="136" t="s">
        <v>364</v>
      </c>
      <c r="E27" s="113" t="s">
        <v>11</v>
      </c>
      <c r="F27" s="113"/>
      <c r="G27" s="483">
        <v>195</v>
      </c>
      <c r="H27" s="124"/>
      <c r="I27" s="135"/>
      <c r="J27" s="191">
        <f>K27</f>
        <v>6.25</v>
      </c>
      <c r="K27" s="352">
        <v>6.25</v>
      </c>
      <c r="L27" s="219">
        <f t="shared" si="0"/>
        <v>1218.75</v>
      </c>
      <c r="M27" s="220">
        <f t="shared" si="1"/>
        <v>195</v>
      </c>
      <c r="N27" s="138"/>
      <c r="O27" s="357"/>
      <c r="P27" s="221">
        <v>0</v>
      </c>
      <c r="Q27" s="245">
        <f t="shared" si="2"/>
        <v>0</v>
      </c>
      <c r="R27" s="222">
        <f t="shared" si="3"/>
        <v>0</v>
      </c>
      <c r="S27" s="246" cm="1">
        <f t="array" ref="S27">_xlfn.IFS(E27="Air",R27,E27="Sea",M27,E27="Air+Sea",M27+R27)</f>
        <v>195</v>
      </c>
      <c r="T27" s="475"/>
    </row>
    <row r="28" spans="1:20" x14ac:dyDescent="0.25">
      <c r="A28" s="1088"/>
      <c r="B28" s="142" t="s">
        <v>102</v>
      </c>
      <c r="C28" s="113" t="s">
        <v>103</v>
      </c>
      <c r="D28" s="136" t="s">
        <v>370</v>
      </c>
      <c r="E28" s="113" t="s">
        <v>11</v>
      </c>
      <c r="F28" s="113"/>
      <c r="G28" s="483">
        <v>70</v>
      </c>
      <c r="H28" s="124"/>
      <c r="I28" s="135"/>
      <c r="J28" s="191">
        <v>3.5</v>
      </c>
      <c r="K28" s="352">
        <v>6.25</v>
      </c>
      <c r="L28" s="219">
        <f t="shared" si="0"/>
        <v>245</v>
      </c>
      <c r="M28" s="220">
        <f t="shared" si="1"/>
        <v>39.200000000000003</v>
      </c>
      <c r="N28" s="138"/>
      <c r="O28" s="357"/>
      <c r="P28" s="221">
        <v>0</v>
      </c>
      <c r="Q28" s="245">
        <f t="shared" si="2"/>
        <v>0</v>
      </c>
      <c r="R28" s="222">
        <f t="shared" si="3"/>
        <v>0</v>
      </c>
      <c r="S28" s="246" cm="1">
        <f t="array" ref="S28">_xlfn.IFS(E28="Air",R28,E28="Sea",M28,E28="Air+Sea",M28+R28)</f>
        <v>39.200000000000003</v>
      </c>
      <c r="T28" s="475"/>
    </row>
    <row r="29" spans="1:20" x14ac:dyDescent="0.25">
      <c r="A29" s="1088"/>
      <c r="B29" s="1029" t="s">
        <v>105</v>
      </c>
      <c r="C29" s="113" t="s">
        <v>74</v>
      </c>
      <c r="D29" s="111" t="s">
        <v>532</v>
      </c>
      <c r="E29" s="113" t="s">
        <v>11</v>
      </c>
      <c r="F29" s="113">
        <v>20</v>
      </c>
      <c r="G29" s="483">
        <v>20</v>
      </c>
      <c r="H29" s="124"/>
      <c r="I29" s="143">
        <v>0.5</v>
      </c>
      <c r="J29" s="156"/>
      <c r="K29" s="352">
        <v>6.25</v>
      </c>
      <c r="L29" s="219">
        <f t="shared" si="0"/>
        <v>20</v>
      </c>
      <c r="M29" s="220">
        <f t="shared" si="1"/>
        <v>10</v>
      </c>
      <c r="N29" s="144"/>
      <c r="O29" s="357"/>
      <c r="P29" s="221">
        <v>0</v>
      </c>
      <c r="Q29" s="245">
        <f t="shared" si="2"/>
        <v>20</v>
      </c>
      <c r="R29" s="222">
        <f t="shared" si="3"/>
        <v>0</v>
      </c>
      <c r="S29" s="246" cm="1">
        <f t="array" ref="S29">_xlfn.IFS(E29="Air",R29,E29="Sea",M29,E29="Air+Sea",M29+R29)</f>
        <v>10</v>
      </c>
      <c r="T29" s="475"/>
    </row>
    <row r="30" spans="1:20" x14ac:dyDescent="0.25">
      <c r="A30" s="1088"/>
      <c r="B30" s="1090"/>
      <c r="C30" s="113" t="s">
        <v>74</v>
      </c>
      <c r="D30" s="128" t="s">
        <v>107</v>
      </c>
      <c r="E30" s="113" t="s">
        <v>11</v>
      </c>
      <c r="F30" s="113">
        <v>40</v>
      </c>
      <c r="G30" s="483">
        <v>40</v>
      </c>
      <c r="H30" s="513"/>
      <c r="I30" s="143">
        <v>0.5</v>
      </c>
      <c r="J30" s="156"/>
      <c r="K30" s="352">
        <v>6.25</v>
      </c>
      <c r="L30" s="219">
        <f t="shared" si="0"/>
        <v>40</v>
      </c>
      <c r="M30" s="220">
        <f t="shared" si="1"/>
        <v>20</v>
      </c>
      <c r="N30" s="144"/>
      <c r="O30" s="357"/>
      <c r="P30" s="221">
        <v>0</v>
      </c>
      <c r="Q30" s="245">
        <f t="shared" si="2"/>
        <v>40</v>
      </c>
      <c r="R30" s="222">
        <f t="shared" si="3"/>
        <v>0</v>
      </c>
      <c r="S30" s="246" cm="1">
        <f t="array" ref="S30">_xlfn.IFS(E30="Air",R30,E30="Sea",M30,E30="Air+Sea",M30+R30)</f>
        <v>20</v>
      </c>
      <c r="T30" s="475"/>
    </row>
    <row r="31" spans="1:20" x14ac:dyDescent="0.25">
      <c r="A31" s="1088"/>
      <c r="B31" s="112" t="s">
        <v>533</v>
      </c>
      <c r="C31" s="112" t="s">
        <v>123</v>
      </c>
      <c r="D31" s="112" t="s">
        <v>533</v>
      </c>
      <c r="E31" s="112" t="s">
        <v>11</v>
      </c>
      <c r="F31" s="114">
        <v>120</v>
      </c>
      <c r="G31" s="484">
        <v>75</v>
      </c>
      <c r="H31" s="140"/>
      <c r="I31" s="310">
        <f>J31/K31</f>
        <v>0</v>
      </c>
      <c r="J31" s="332">
        <v>0</v>
      </c>
      <c r="K31" s="498">
        <v>6.25</v>
      </c>
      <c r="L31" s="372">
        <f t="shared" si="0"/>
        <v>0</v>
      </c>
      <c r="M31" s="248">
        <f t="shared" si="1"/>
        <v>0</v>
      </c>
      <c r="N31" s="138"/>
      <c r="O31" s="357"/>
      <c r="P31" s="221">
        <v>0</v>
      </c>
      <c r="Q31" s="245">
        <f t="shared" si="2"/>
        <v>0</v>
      </c>
      <c r="R31" s="222">
        <f t="shared" si="3"/>
        <v>0</v>
      </c>
      <c r="S31" s="246" cm="1">
        <f t="array" ref="S31">_xlfn.IFS(E31="Air",R31,E31="Sea",M31,E31="Air+Sea",M31+R31)</f>
        <v>0</v>
      </c>
      <c r="T31" s="475"/>
    </row>
    <row r="32" spans="1:20" x14ac:dyDescent="0.25">
      <c r="A32" s="1088"/>
      <c r="B32" s="142" t="s">
        <v>108</v>
      </c>
      <c r="C32" s="113" t="s">
        <v>74</v>
      </c>
      <c r="D32" s="136" t="s">
        <v>109</v>
      </c>
      <c r="E32" s="113" t="s">
        <v>11</v>
      </c>
      <c r="F32" s="113"/>
      <c r="G32" s="483">
        <v>175</v>
      </c>
      <c r="H32" s="124"/>
      <c r="I32" s="135"/>
      <c r="J32" s="156"/>
      <c r="K32" s="352">
        <v>6.25</v>
      </c>
      <c r="L32" s="219">
        <f t="shared" si="0"/>
        <v>175</v>
      </c>
      <c r="M32" s="220">
        <f t="shared" si="1"/>
        <v>175</v>
      </c>
      <c r="N32" s="138"/>
      <c r="O32" s="357"/>
      <c r="P32" s="221">
        <v>0</v>
      </c>
      <c r="Q32" s="245">
        <f t="shared" si="2"/>
        <v>175</v>
      </c>
      <c r="R32" s="222">
        <f t="shared" si="3"/>
        <v>0</v>
      </c>
      <c r="S32" s="246" cm="1">
        <f t="array" ref="S32">_xlfn.IFS(E32="Air",R32,E32="Sea",M32,E32="Air+Sea",M32+R32)</f>
        <v>175</v>
      </c>
      <c r="T32" s="475"/>
    </row>
    <row r="33" spans="1:20" x14ac:dyDescent="0.25">
      <c r="A33" s="1088"/>
      <c r="B33" s="126" t="s">
        <v>110</v>
      </c>
      <c r="C33" s="159" t="s">
        <v>111</v>
      </c>
      <c r="D33" s="159" t="s">
        <v>98</v>
      </c>
      <c r="E33" s="159"/>
      <c r="F33" s="159"/>
      <c r="G33" s="479"/>
      <c r="H33" s="160"/>
      <c r="I33" s="126"/>
      <c r="J33" s="334"/>
      <c r="K33" s="351">
        <v>6.25</v>
      </c>
      <c r="L33" s="221">
        <f t="shared" si="0"/>
        <v>0</v>
      </c>
      <c r="M33" s="223">
        <f t="shared" si="1"/>
        <v>0</v>
      </c>
      <c r="N33" s="126"/>
      <c r="O33" s="357"/>
      <c r="P33" s="221">
        <v>0</v>
      </c>
      <c r="Q33" s="245">
        <f t="shared" si="2"/>
        <v>0</v>
      </c>
      <c r="R33" s="250">
        <f t="shared" si="3"/>
        <v>0</v>
      </c>
      <c r="S33" s="251" t="e" cm="1">
        <f t="array" ref="S33">_xlfn.IFS(E33="Air",R33,E33="Sea",M33,E33="Air+Sea",M33+R33)</f>
        <v>#N/A</v>
      </c>
      <c r="T33" s="475"/>
    </row>
    <row r="34" spans="1:20" x14ac:dyDescent="0.25">
      <c r="A34" s="1088"/>
      <c r="B34" s="1029" t="s">
        <v>385</v>
      </c>
      <c r="C34" s="113" t="s">
        <v>100</v>
      </c>
      <c r="D34" s="113" t="s">
        <v>113</v>
      </c>
      <c r="E34" s="113" t="s">
        <v>11</v>
      </c>
      <c r="F34" s="113">
        <v>20</v>
      </c>
      <c r="G34" s="483">
        <v>30</v>
      </c>
      <c r="H34" s="124"/>
      <c r="I34" s="143"/>
      <c r="J34" s="191">
        <f>K34</f>
        <v>6.25</v>
      </c>
      <c r="K34" s="352">
        <v>6.25</v>
      </c>
      <c r="L34" s="219">
        <f t="shared" si="0"/>
        <v>187.5</v>
      </c>
      <c r="M34" s="220">
        <f t="shared" si="1"/>
        <v>30</v>
      </c>
      <c r="N34" s="144"/>
      <c r="O34" s="357"/>
      <c r="P34" s="221">
        <v>0</v>
      </c>
      <c r="Q34" s="245">
        <f t="shared" si="2"/>
        <v>0</v>
      </c>
      <c r="R34" s="222">
        <f t="shared" si="3"/>
        <v>0</v>
      </c>
      <c r="S34" s="246" cm="1">
        <f t="array" ref="S34">_xlfn.IFS(E34="Air",R34,E34="Sea",M34,E34="Air+Sea",M34+R34)</f>
        <v>30</v>
      </c>
      <c r="T34" s="475"/>
    </row>
    <row r="35" spans="1:20" x14ac:dyDescent="0.25">
      <c r="A35" s="1088"/>
      <c r="B35" s="1090"/>
      <c r="C35" s="113" t="s">
        <v>100</v>
      </c>
      <c r="D35" s="136" t="s">
        <v>114</v>
      </c>
      <c r="E35" s="113" t="s">
        <v>11</v>
      </c>
      <c r="F35" s="113">
        <v>100</v>
      </c>
      <c r="G35" s="483">
        <v>100</v>
      </c>
      <c r="H35" s="124"/>
      <c r="I35" s="143"/>
      <c r="J35" s="191">
        <f>K35</f>
        <v>6.25</v>
      </c>
      <c r="K35" s="352">
        <v>6.25</v>
      </c>
      <c r="L35" s="219">
        <f t="shared" si="0"/>
        <v>625</v>
      </c>
      <c r="M35" s="220">
        <f t="shared" si="1"/>
        <v>100</v>
      </c>
      <c r="N35" s="144"/>
      <c r="O35" s="357"/>
      <c r="P35" s="221">
        <v>0</v>
      </c>
      <c r="Q35" s="245">
        <f t="shared" si="2"/>
        <v>0</v>
      </c>
      <c r="R35" s="222">
        <f t="shared" si="3"/>
        <v>0</v>
      </c>
      <c r="S35" s="246" cm="1">
        <f t="array" ref="S35">_xlfn.IFS(E35="Air",R35,E35="Sea",M35,E35="Air+Sea",M35+R35)</f>
        <v>100</v>
      </c>
      <c r="T35" s="475"/>
    </row>
    <row r="36" spans="1:20" x14ac:dyDescent="0.25">
      <c r="A36" s="1088"/>
      <c r="B36" s="1081" t="s">
        <v>115</v>
      </c>
      <c r="C36" s="188" t="s">
        <v>116</v>
      </c>
      <c r="D36" s="159" t="s">
        <v>113</v>
      </c>
      <c r="E36" s="188"/>
      <c r="F36" s="159">
        <v>30</v>
      </c>
      <c r="G36" s="479">
        <v>30</v>
      </c>
      <c r="H36" s="160"/>
      <c r="I36" s="144"/>
      <c r="J36" s="334"/>
      <c r="K36" s="351">
        <v>6.25</v>
      </c>
      <c r="L36" s="221">
        <f t="shared" si="0"/>
        <v>0</v>
      </c>
      <c r="M36" s="222">
        <f t="shared" si="1"/>
        <v>0</v>
      </c>
      <c r="N36" s="144"/>
      <c r="O36" s="357"/>
      <c r="P36" s="221">
        <v>0</v>
      </c>
      <c r="Q36" s="245">
        <f t="shared" si="2"/>
        <v>0</v>
      </c>
      <c r="R36" s="222">
        <f t="shared" si="3"/>
        <v>0</v>
      </c>
      <c r="S36" s="251" t="e" cm="1">
        <f t="array" ref="S36">_xlfn.IFS(E36="Air",R36,E36="Sea",M36,E36="Air+Sea",M36+R36)</f>
        <v>#N/A</v>
      </c>
      <c r="T36" s="475"/>
    </row>
    <row r="37" spans="1:20" x14ac:dyDescent="0.25">
      <c r="A37" s="1088"/>
      <c r="B37" s="1091"/>
      <c r="C37" s="188" t="s">
        <v>388</v>
      </c>
      <c r="D37" s="159" t="s">
        <v>117</v>
      </c>
      <c r="E37" s="188"/>
      <c r="F37" s="159"/>
      <c r="G37" s="479">
        <v>340</v>
      </c>
      <c r="H37" s="160"/>
      <c r="I37" s="144"/>
      <c r="J37" s="334"/>
      <c r="K37" s="351">
        <v>6.25</v>
      </c>
      <c r="L37" s="221">
        <f t="shared" si="0"/>
        <v>0</v>
      </c>
      <c r="M37" s="222">
        <f t="shared" si="1"/>
        <v>0</v>
      </c>
      <c r="N37" s="144"/>
      <c r="O37" s="357"/>
      <c r="P37" s="221">
        <v>0</v>
      </c>
      <c r="Q37" s="245">
        <f t="shared" si="2"/>
        <v>0</v>
      </c>
      <c r="R37" s="222">
        <f t="shared" si="3"/>
        <v>0</v>
      </c>
      <c r="S37" s="251" t="e" cm="1">
        <f t="array" ref="S37">_xlfn.IFS(E37="Air",R37,E37="Sea",M37,E37="Air+Sea",M37+R37)</f>
        <v>#N/A</v>
      </c>
      <c r="T37" s="475"/>
    </row>
    <row r="38" spans="1:20" x14ac:dyDescent="0.25">
      <c r="A38" s="1088"/>
      <c r="B38" s="126" t="s">
        <v>90</v>
      </c>
      <c r="C38" s="159"/>
      <c r="D38" s="159"/>
      <c r="E38" s="159"/>
      <c r="F38" s="159"/>
      <c r="G38" s="479"/>
      <c r="H38" s="160"/>
      <c r="I38" s="126"/>
      <c r="J38" s="334"/>
      <c r="K38" s="351">
        <v>6.25</v>
      </c>
      <c r="L38" s="221">
        <f t="shared" si="0"/>
        <v>0</v>
      </c>
      <c r="M38" s="223">
        <f t="shared" si="1"/>
        <v>0</v>
      </c>
      <c r="N38" s="126"/>
      <c r="O38" s="357"/>
      <c r="P38" s="221">
        <v>0</v>
      </c>
      <c r="Q38" s="245">
        <f t="shared" si="2"/>
        <v>0</v>
      </c>
      <c r="R38" s="250">
        <f t="shared" si="3"/>
        <v>0</v>
      </c>
      <c r="S38" s="251" t="e" cm="1">
        <f t="array" ref="S38">_xlfn.IFS(E38="Air",R38,E38="Sea",M38,E38="Air+Sea",M38+R38)</f>
        <v>#N/A</v>
      </c>
      <c r="T38" s="475"/>
    </row>
    <row r="39" spans="1:20" x14ac:dyDescent="0.25">
      <c r="A39" s="1088"/>
      <c r="B39" s="1029" t="s">
        <v>118</v>
      </c>
      <c r="C39" s="113" t="s">
        <v>103</v>
      </c>
      <c r="D39" s="113" t="s">
        <v>119</v>
      </c>
      <c r="E39" s="113" t="s">
        <v>11</v>
      </c>
      <c r="F39" s="113">
        <v>25</v>
      </c>
      <c r="G39" s="483">
        <v>25</v>
      </c>
      <c r="H39" s="124"/>
      <c r="I39" s="143"/>
      <c r="J39" s="156">
        <f>3.5*1.5</f>
        <v>5.25</v>
      </c>
      <c r="K39" s="352">
        <v>6.25</v>
      </c>
      <c r="L39" s="219">
        <f t="shared" si="0"/>
        <v>131.25</v>
      </c>
      <c r="M39" s="220">
        <f t="shared" si="1"/>
        <v>21</v>
      </c>
      <c r="N39" s="144"/>
      <c r="O39" s="357"/>
      <c r="P39" s="221">
        <v>0</v>
      </c>
      <c r="Q39" s="245">
        <f t="shared" si="2"/>
        <v>0</v>
      </c>
      <c r="R39" s="222">
        <f t="shared" si="3"/>
        <v>0</v>
      </c>
      <c r="S39" s="246" cm="1">
        <f t="array" ref="S39">_xlfn.IFS(E39="Air",R39,E39="Sea",M39,E39="Air+Sea",M39+R39)</f>
        <v>21</v>
      </c>
      <c r="T39" s="475"/>
    </row>
    <row r="40" spans="1:20" ht="15.75" thickBot="1" x14ac:dyDescent="0.3">
      <c r="A40" s="1089"/>
      <c r="B40" s="1090"/>
      <c r="C40" s="113" t="s">
        <v>103</v>
      </c>
      <c r="D40" s="136" t="s">
        <v>534</v>
      </c>
      <c r="E40" s="113" t="s">
        <v>11</v>
      </c>
      <c r="F40" s="113"/>
      <c r="G40" s="483">
        <v>375</v>
      </c>
      <c r="H40" s="124"/>
      <c r="I40" s="143"/>
      <c r="J40" s="156">
        <f>3.5*1.5</f>
        <v>5.25</v>
      </c>
      <c r="K40" s="352">
        <v>6.25</v>
      </c>
      <c r="L40" s="219">
        <f t="shared" si="0"/>
        <v>1968.75</v>
      </c>
      <c r="M40" s="220">
        <f t="shared" si="1"/>
        <v>315</v>
      </c>
      <c r="N40" s="144"/>
      <c r="O40" s="357"/>
      <c r="P40" s="221">
        <v>0</v>
      </c>
      <c r="Q40" s="245">
        <f t="shared" si="2"/>
        <v>0</v>
      </c>
      <c r="R40" s="222">
        <f t="shared" si="3"/>
        <v>0</v>
      </c>
      <c r="S40" s="246" cm="1">
        <f t="array" ref="S40">_xlfn.IFS(E40="Air",R40,E40="Sea",M40,E40="Air+Sea",M40+R40)</f>
        <v>315</v>
      </c>
      <c r="T40" s="475"/>
    </row>
    <row r="41" spans="1:20" x14ac:dyDescent="0.25">
      <c r="A41" s="1087" t="s">
        <v>121</v>
      </c>
      <c r="B41" s="166" t="s">
        <v>122</v>
      </c>
      <c r="C41" s="159" t="s">
        <v>123</v>
      </c>
      <c r="D41" s="159" t="s">
        <v>122</v>
      </c>
      <c r="E41" s="188" t="s">
        <v>11</v>
      </c>
      <c r="F41" s="159"/>
      <c r="G41" s="479">
        <v>120</v>
      </c>
      <c r="H41" s="160"/>
      <c r="I41" s="126"/>
      <c r="J41" s="334"/>
      <c r="K41" s="351">
        <v>6.25</v>
      </c>
      <c r="L41" s="221">
        <f t="shared" si="0"/>
        <v>0</v>
      </c>
      <c r="M41" s="222">
        <f t="shared" si="1"/>
        <v>0</v>
      </c>
      <c r="N41" s="126"/>
      <c r="O41" s="357"/>
      <c r="P41" s="221">
        <v>0</v>
      </c>
      <c r="Q41" s="245">
        <f t="shared" si="2"/>
        <v>0</v>
      </c>
      <c r="R41" s="222">
        <f t="shared" si="3"/>
        <v>0</v>
      </c>
      <c r="S41" s="251" cm="1">
        <f t="array" ref="S41">_xlfn.IFS(E41="Air",R41,E41="Sea",M41,E41="Air+Sea",M41+R41)</f>
        <v>0</v>
      </c>
      <c r="T41" s="475"/>
    </row>
    <row r="42" spans="1:20" x14ac:dyDescent="0.25">
      <c r="A42" s="1088"/>
      <c r="B42" s="1029" t="s">
        <v>124</v>
      </c>
      <c r="C42" s="113" t="s">
        <v>103</v>
      </c>
      <c r="D42" s="136" t="s">
        <v>125</v>
      </c>
      <c r="E42" s="113" t="s">
        <v>11</v>
      </c>
      <c r="F42" s="113"/>
      <c r="G42" s="483">
        <v>120</v>
      </c>
      <c r="H42" s="124"/>
      <c r="I42" s="135"/>
      <c r="J42" s="156">
        <v>3.5</v>
      </c>
      <c r="K42" s="352">
        <v>6.25</v>
      </c>
      <c r="L42" s="219">
        <f t="shared" si="0"/>
        <v>420</v>
      </c>
      <c r="M42" s="220">
        <f t="shared" si="1"/>
        <v>67.2</v>
      </c>
      <c r="N42" s="138"/>
      <c r="O42" s="357"/>
      <c r="P42" s="221">
        <v>0</v>
      </c>
      <c r="Q42" s="245">
        <f t="shared" si="2"/>
        <v>0</v>
      </c>
      <c r="R42" s="222">
        <f t="shared" si="3"/>
        <v>0</v>
      </c>
      <c r="S42" s="246" cm="1">
        <f t="array" ref="S42">_xlfn.IFS(E42="Air",R42,E42="Sea",M42,E42="Air+Sea",M42+R42)</f>
        <v>67.2</v>
      </c>
      <c r="T42" s="475"/>
    </row>
    <row r="43" spans="1:20" ht="30" x14ac:dyDescent="0.25">
      <c r="A43" s="1088"/>
      <c r="B43" s="1030"/>
      <c r="C43" s="114" t="s">
        <v>103</v>
      </c>
      <c r="D43" s="114" t="s">
        <v>535</v>
      </c>
      <c r="E43" s="114" t="s">
        <v>11</v>
      </c>
      <c r="F43" s="114"/>
      <c r="G43" s="484">
        <f>2*60</f>
        <v>120</v>
      </c>
      <c r="H43" s="140"/>
      <c r="I43" s="141"/>
      <c r="J43" s="332">
        <v>3.5</v>
      </c>
      <c r="K43" s="498">
        <v>6.25</v>
      </c>
      <c r="L43" s="372">
        <f t="shared" si="0"/>
        <v>420</v>
      </c>
      <c r="M43" s="248">
        <f t="shared" si="1"/>
        <v>67.2</v>
      </c>
      <c r="N43" s="138"/>
      <c r="O43" s="357"/>
      <c r="P43" s="221">
        <v>0</v>
      </c>
      <c r="Q43" s="245">
        <f t="shared" si="2"/>
        <v>0</v>
      </c>
      <c r="R43" s="222">
        <f t="shared" si="3"/>
        <v>0</v>
      </c>
      <c r="S43" s="249" cm="1">
        <f t="array" ref="S43">_xlfn.IFS(E43="Air",R43,E43="Sea",M43,E43="Air+Sea",M43+R43)</f>
        <v>67.2</v>
      </c>
      <c r="T43" s="475"/>
    </row>
    <row r="44" spans="1:20" x14ac:dyDescent="0.25">
      <c r="A44" s="1088"/>
      <c r="B44" s="166" t="s">
        <v>126</v>
      </c>
      <c r="C44" s="159" t="s">
        <v>103</v>
      </c>
      <c r="D44" s="159" t="s">
        <v>126</v>
      </c>
      <c r="E44" s="188"/>
      <c r="F44" s="159"/>
      <c r="G44" s="479"/>
      <c r="H44" s="160"/>
      <c r="I44" s="126"/>
      <c r="J44" s="334"/>
      <c r="K44" s="351">
        <v>6.25</v>
      </c>
      <c r="L44" s="221">
        <f t="shared" si="0"/>
        <v>0</v>
      </c>
      <c r="M44" s="222">
        <f t="shared" si="1"/>
        <v>0</v>
      </c>
      <c r="N44" s="126"/>
      <c r="O44" s="357"/>
      <c r="P44" s="221">
        <v>0</v>
      </c>
      <c r="Q44" s="245">
        <f t="shared" si="2"/>
        <v>0</v>
      </c>
      <c r="R44" s="222">
        <f t="shared" si="3"/>
        <v>0</v>
      </c>
      <c r="S44" s="251" t="e" cm="1">
        <f t="array" ref="S44">_xlfn.IFS(E44="Air",R44,E44="Sea",M44,E44="Air+Sea",M44+R44)</f>
        <v>#N/A</v>
      </c>
      <c r="T44" s="475"/>
    </row>
    <row r="45" spans="1:20" x14ac:dyDescent="0.25">
      <c r="A45" s="1088"/>
      <c r="B45" s="166" t="s">
        <v>127</v>
      </c>
      <c r="C45" s="159" t="s">
        <v>128</v>
      </c>
      <c r="D45" s="159" t="s">
        <v>127</v>
      </c>
      <c r="E45" s="188"/>
      <c r="F45" s="159"/>
      <c r="G45" s="479"/>
      <c r="H45" s="160"/>
      <c r="I45" s="126"/>
      <c r="J45" s="334"/>
      <c r="K45" s="351">
        <v>6.25</v>
      </c>
      <c r="L45" s="221">
        <f t="shared" ref="L45:L75" si="4">IF(C45="APLL BK",G45,G45*J45)</f>
        <v>0</v>
      </c>
      <c r="M45" s="222">
        <f t="shared" ref="M45:M75" si="5">IFERROR(IF(OR(E45="Sea",E45="Air+Sea"),IF(C45="APLL BK",G45*IF(I45="",1,I45),L45/K45*IF(I45="",1,I45)),0),0)</f>
        <v>0</v>
      </c>
      <c r="N45" s="126"/>
      <c r="O45" s="357"/>
      <c r="P45" s="221">
        <v>0</v>
      </c>
      <c r="Q45" s="245">
        <f t="shared" ref="Q45:Q75" si="6">IF(C45="APLL BK",G45,G45*O45)</f>
        <v>0</v>
      </c>
      <c r="R45" s="222">
        <f t="shared" ref="R45:R75" si="7">IFERROR(IF(OR(E45="Air",E45="Air+Sea"),IF(C45="APLL BK",G45*IF(N45="",1,N45),Q45/P45*IF(N45="",1,N45)),0),0)</f>
        <v>0</v>
      </c>
      <c r="S45" s="251" t="e" cm="1">
        <f t="array" ref="S45">_xlfn.IFS(E45="Air",R45,E45="Sea",M45,E45="Air+Sea",M45+R45)</f>
        <v>#N/A</v>
      </c>
      <c r="T45" s="475"/>
    </row>
    <row r="46" spans="1:20" x14ac:dyDescent="0.25">
      <c r="A46" s="1088"/>
      <c r="B46" s="189" t="s">
        <v>129</v>
      </c>
      <c r="C46" s="188" t="s">
        <v>103</v>
      </c>
      <c r="D46" s="188" t="s">
        <v>129</v>
      </c>
      <c r="E46" s="188"/>
      <c r="F46" s="188"/>
      <c r="G46" s="485">
        <v>55</v>
      </c>
      <c r="H46" s="160"/>
      <c r="I46" s="138"/>
      <c r="J46" s="334">
        <v>0</v>
      </c>
      <c r="K46" s="351">
        <v>6.25</v>
      </c>
      <c r="L46" s="221">
        <f t="shared" si="4"/>
        <v>0</v>
      </c>
      <c r="M46" s="222">
        <f t="shared" si="5"/>
        <v>0</v>
      </c>
      <c r="N46" s="138"/>
      <c r="O46" s="357"/>
      <c r="P46" s="221">
        <v>0</v>
      </c>
      <c r="Q46" s="245">
        <f t="shared" si="6"/>
        <v>0</v>
      </c>
      <c r="R46" s="222">
        <f t="shared" si="7"/>
        <v>0</v>
      </c>
      <c r="S46" s="251" t="e" cm="1">
        <f t="array" ref="S46">_xlfn.IFS(E46="Air",R46,E46="Sea",M46,E46="Air+Sea",M46+R46)</f>
        <v>#N/A</v>
      </c>
      <c r="T46" s="475"/>
    </row>
    <row r="47" spans="1:20" x14ac:dyDescent="0.25">
      <c r="A47" s="1088"/>
      <c r="B47" s="189" t="s">
        <v>130</v>
      </c>
      <c r="C47" s="188" t="s">
        <v>103</v>
      </c>
      <c r="D47" s="188" t="s">
        <v>130</v>
      </c>
      <c r="E47" s="188"/>
      <c r="F47" s="188"/>
      <c r="G47" s="485"/>
      <c r="H47" s="160"/>
      <c r="I47" s="144"/>
      <c r="J47" s="334"/>
      <c r="K47" s="351">
        <v>6.25</v>
      </c>
      <c r="L47" s="221">
        <f t="shared" si="4"/>
        <v>0</v>
      </c>
      <c r="M47" s="222">
        <f t="shared" si="5"/>
        <v>0</v>
      </c>
      <c r="N47" s="144"/>
      <c r="O47" s="357"/>
      <c r="P47" s="221">
        <v>0</v>
      </c>
      <c r="Q47" s="245">
        <f t="shared" si="6"/>
        <v>0</v>
      </c>
      <c r="R47" s="222">
        <f t="shared" si="7"/>
        <v>0</v>
      </c>
      <c r="S47" s="251" t="e" cm="1">
        <f t="array" ref="S47">_xlfn.IFS(E47="Air",R47,E47="Sea",M47,E47="Air+Sea",M47+R47)</f>
        <v>#N/A</v>
      </c>
      <c r="T47" s="475"/>
    </row>
    <row r="48" spans="1:20" ht="30" x14ac:dyDescent="0.25">
      <c r="A48" s="1088"/>
      <c r="B48" s="189" t="s">
        <v>132</v>
      </c>
      <c r="C48" s="188" t="s">
        <v>103</v>
      </c>
      <c r="D48" s="188" t="s">
        <v>133</v>
      </c>
      <c r="E48" s="188"/>
      <c r="F48" s="188"/>
      <c r="G48" s="485">
        <v>115</v>
      </c>
      <c r="H48" s="160"/>
      <c r="I48" s="138"/>
      <c r="J48" s="334">
        <v>0</v>
      </c>
      <c r="K48" s="351">
        <v>6.25</v>
      </c>
      <c r="L48" s="221">
        <f t="shared" si="4"/>
        <v>0</v>
      </c>
      <c r="M48" s="222">
        <f t="shared" si="5"/>
        <v>0</v>
      </c>
      <c r="N48" s="138"/>
      <c r="O48" s="357"/>
      <c r="P48" s="221">
        <v>0</v>
      </c>
      <c r="Q48" s="245">
        <f t="shared" si="6"/>
        <v>0</v>
      </c>
      <c r="R48" s="222">
        <f t="shared" si="7"/>
        <v>0</v>
      </c>
      <c r="S48" s="251" t="e" cm="1">
        <f t="array" ref="S48">_xlfn.IFS(E48="Air",R48,E48="Sea",M48,E48="Air+Sea",M48+R48)</f>
        <v>#N/A</v>
      </c>
      <c r="T48" s="475"/>
    </row>
    <row r="49" spans="1:20" x14ac:dyDescent="0.25">
      <c r="A49" s="1088"/>
      <c r="B49" s="126" t="s">
        <v>134</v>
      </c>
      <c r="C49" s="159" t="s">
        <v>135</v>
      </c>
      <c r="D49" s="159" t="s">
        <v>98</v>
      </c>
      <c r="E49" s="159"/>
      <c r="F49" s="159"/>
      <c r="G49" s="479"/>
      <c r="H49" s="160"/>
      <c r="I49" s="126"/>
      <c r="J49" s="334"/>
      <c r="K49" s="351">
        <v>6.25</v>
      </c>
      <c r="L49" s="221">
        <f t="shared" si="4"/>
        <v>0</v>
      </c>
      <c r="M49" s="223">
        <f t="shared" si="5"/>
        <v>0</v>
      </c>
      <c r="N49" s="126"/>
      <c r="O49" s="357"/>
      <c r="P49" s="221">
        <v>0</v>
      </c>
      <c r="Q49" s="245">
        <f t="shared" si="6"/>
        <v>0</v>
      </c>
      <c r="R49" s="250">
        <f t="shared" si="7"/>
        <v>0</v>
      </c>
      <c r="S49" s="251" t="e" cm="1">
        <f t="array" ref="S49">_xlfn.IFS(E49="Air",R49,E49="Sea",M49,E49="Air+Sea",M49+R49)</f>
        <v>#N/A</v>
      </c>
      <c r="T49" s="475"/>
    </row>
    <row r="50" spans="1:20" x14ac:dyDescent="0.25">
      <c r="A50" s="1088"/>
      <c r="B50" s="126" t="s">
        <v>136</v>
      </c>
      <c r="C50" s="159" t="s">
        <v>103</v>
      </c>
      <c r="D50" s="159" t="s">
        <v>536</v>
      </c>
      <c r="E50" s="159"/>
      <c r="F50" s="159"/>
      <c r="G50" s="485">
        <v>55</v>
      </c>
      <c r="H50" s="160"/>
      <c r="I50" s="126"/>
      <c r="J50" s="334">
        <v>0</v>
      </c>
      <c r="K50" s="351">
        <v>6.25</v>
      </c>
      <c r="L50" s="221">
        <f t="shared" si="4"/>
        <v>0</v>
      </c>
      <c r="M50" s="223">
        <f t="shared" si="5"/>
        <v>0</v>
      </c>
      <c r="N50" s="126"/>
      <c r="O50" s="357"/>
      <c r="P50" s="221">
        <v>0</v>
      </c>
      <c r="Q50" s="245">
        <f t="shared" si="6"/>
        <v>0</v>
      </c>
      <c r="R50" s="250">
        <f t="shared" si="7"/>
        <v>0</v>
      </c>
      <c r="S50" s="251" t="e" cm="1">
        <f t="array" ref="S50">_xlfn.IFS(E50="Air",R50,E50="Sea",M50,E50="Air+Sea",M50+R50)</f>
        <v>#N/A</v>
      </c>
      <c r="T50" s="475"/>
    </row>
    <row r="51" spans="1:20" x14ac:dyDescent="0.25">
      <c r="A51" s="1088"/>
      <c r="B51" s="126" t="s">
        <v>137</v>
      </c>
      <c r="C51" s="159" t="s">
        <v>74</v>
      </c>
      <c r="D51" s="159" t="s">
        <v>98</v>
      </c>
      <c r="E51" s="159"/>
      <c r="F51" s="159"/>
      <c r="G51" s="479"/>
      <c r="H51" s="160"/>
      <c r="I51" s="126"/>
      <c r="J51" s="334"/>
      <c r="K51" s="351">
        <v>6.25</v>
      </c>
      <c r="L51" s="221">
        <f t="shared" si="4"/>
        <v>0</v>
      </c>
      <c r="M51" s="223">
        <f t="shared" si="5"/>
        <v>0</v>
      </c>
      <c r="N51" s="126"/>
      <c r="O51" s="357"/>
      <c r="P51" s="221">
        <v>0</v>
      </c>
      <c r="Q51" s="245">
        <f t="shared" si="6"/>
        <v>0</v>
      </c>
      <c r="R51" s="250">
        <f t="shared" si="7"/>
        <v>0</v>
      </c>
      <c r="S51" s="251" t="e" cm="1">
        <f t="array" ref="S51">_xlfn.IFS(E51="Air",R51,E51="Sea",M51,E51="Air+Sea",M51+R51)</f>
        <v>#N/A</v>
      </c>
      <c r="T51" s="475"/>
    </row>
    <row r="52" spans="1:20" x14ac:dyDescent="0.25">
      <c r="A52" s="1088"/>
      <c r="B52" s="189" t="s">
        <v>138</v>
      </c>
      <c r="C52" s="188" t="s">
        <v>139</v>
      </c>
      <c r="D52" s="188" t="s">
        <v>138</v>
      </c>
      <c r="E52" s="188"/>
      <c r="F52" s="188"/>
      <c r="G52" s="485">
        <v>60</v>
      </c>
      <c r="H52" s="160"/>
      <c r="I52" s="138"/>
      <c r="J52" s="334">
        <v>0</v>
      </c>
      <c r="K52" s="351">
        <v>6.25</v>
      </c>
      <c r="L52" s="221">
        <f t="shared" si="4"/>
        <v>0</v>
      </c>
      <c r="M52" s="222">
        <f t="shared" si="5"/>
        <v>0</v>
      </c>
      <c r="N52" s="138"/>
      <c r="O52" s="357"/>
      <c r="P52" s="221">
        <v>0</v>
      </c>
      <c r="Q52" s="245">
        <f t="shared" si="6"/>
        <v>0</v>
      </c>
      <c r="R52" s="222">
        <f t="shared" si="7"/>
        <v>0</v>
      </c>
      <c r="S52" s="251" t="e" cm="1">
        <f t="array" ref="S52">_xlfn.IFS(E52="Air",R52,E52="Sea",M52,E52="Air+Sea",M52+R52)</f>
        <v>#N/A</v>
      </c>
      <c r="T52" s="475"/>
    </row>
    <row r="53" spans="1:20" x14ac:dyDescent="0.25">
      <c r="A53" s="1088"/>
      <c r="B53" s="189" t="s">
        <v>141</v>
      </c>
      <c r="C53" s="188" t="s">
        <v>142</v>
      </c>
      <c r="D53" s="159" t="s">
        <v>141</v>
      </c>
      <c r="E53" s="159"/>
      <c r="F53" s="159"/>
      <c r="G53" s="479"/>
      <c r="H53" s="160"/>
      <c r="I53" s="144"/>
      <c r="J53" s="334"/>
      <c r="K53" s="351">
        <v>6.25</v>
      </c>
      <c r="L53" s="221">
        <f t="shared" si="4"/>
        <v>0</v>
      </c>
      <c r="M53" s="222">
        <f t="shared" si="5"/>
        <v>0</v>
      </c>
      <c r="N53" s="144"/>
      <c r="O53" s="357"/>
      <c r="P53" s="221">
        <v>0</v>
      </c>
      <c r="Q53" s="245">
        <f t="shared" si="6"/>
        <v>0</v>
      </c>
      <c r="R53" s="222">
        <f t="shared" si="7"/>
        <v>0</v>
      </c>
      <c r="S53" s="251" t="e" cm="1">
        <f t="array" ref="S53">_xlfn.IFS(E53="Air",R53,E53="Sea",M53,E53="Air+Sea",M53+R53)</f>
        <v>#N/A</v>
      </c>
      <c r="T53" s="475"/>
    </row>
    <row r="54" spans="1:20" x14ac:dyDescent="0.25">
      <c r="A54" s="1088"/>
      <c r="B54" s="126" t="s">
        <v>144</v>
      </c>
      <c r="C54" s="159" t="s">
        <v>145</v>
      </c>
      <c r="D54" s="159"/>
      <c r="E54" s="159"/>
      <c r="F54" s="159"/>
      <c r="G54" s="479"/>
      <c r="H54" s="160"/>
      <c r="I54" s="126"/>
      <c r="J54" s="334"/>
      <c r="K54" s="351">
        <v>6.25</v>
      </c>
      <c r="L54" s="221">
        <f t="shared" si="4"/>
        <v>0</v>
      </c>
      <c r="M54" s="223">
        <f t="shared" si="5"/>
        <v>0</v>
      </c>
      <c r="N54" s="126"/>
      <c r="O54" s="357"/>
      <c r="P54" s="221">
        <v>0</v>
      </c>
      <c r="Q54" s="245">
        <f t="shared" si="6"/>
        <v>0</v>
      </c>
      <c r="R54" s="250">
        <f t="shared" si="7"/>
        <v>0</v>
      </c>
      <c r="S54" s="251" t="e" cm="1">
        <f t="array" ref="S54">_xlfn.IFS(E54="Air",R54,E54="Sea",M54,E54="Air+Sea",M54+R54)</f>
        <v>#N/A</v>
      </c>
      <c r="T54" s="475"/>
    </row>
    <row r="55" spans="1:20" x14ac:dyDescent="0.25">
      <c r="A55" s="1088"/>
      <c r="B55" s="142" t="s">
        <v>146</v>
      </c>
      <c r="C55" s="113" t="s">
        <v>145</v>
      </c>
      <c r="D55" s="136" t="s">
        <v>146</v>
      </c>
      <c r="E55" s="113" t="s">
        <v>11</v>
      </c>
      <c r="F55" s="113"/>
      <c r="G55" s="483">
        <v>550</v>
      </c>
      <c r="H55" s="124"/>
      <c r="I55" s="125"/>
      <c r="J55" s="156">
        <v>3</v>
      </c>
      <c r="K55" s="352">
        <v>6.25</v>
      </c>
      <c r="L55" s="219">
        <f t="shared" si="4"/>
        <v>1650</v>
      </c>
      <c r="M55" s="220">
        <f t="shared" si="5"/>
        <v>264</v>
      </c>
      <c r="N55" s="126"/>
      <c r="O55" s="357"/>
      <c r="P55" s="221">
        <v>0</v>
      </c>
      <c r="Q55" s="245">
        <f t="shared" si="6"/>
        <v>0</v>
      </c>
      <c r="R55" s="222">
        <f t="shared" si="7"/>
        <v>0</v>
      </c>
      <c r="S55" s="246" cm="1">
        <f t="array" ref="S55">_xlfn.IFS(E55="Air",R55,E55="Sea",M55,E55="Air+Sea",M55+R55)</f>
        <v>264</v>
      </c>
      <c r="T55" s="475"/>
    </row>
    <row r="56" spans="1:20" x14ac:dyDescent="0.25">
      <c r="A56" s="1088"/>
      <c r="B56" s="126" t="s">
        <v>147</v>
      </c>
      <c r="C56" s="159" t="s">
        <v>74</v>
      </c>
      <c r="D56" s="159" t="s">
        <v>98</v>
      </c>
      <c r="E56" s="159"/>
      <c r="F56" s="159"/>
      <c r="G56" s="479"/>
      <c r="H56" s="160"/>
      <c r="I56" s="126"/>
      <c r="J56" s="334"/>
      <c r="K56" s="351">
        <v>6.25</v>
      </c>
      <c r="L56" s="221">
        <f t="shared" si="4"/>
        <v>0</v>
      </c>
      <c r="M56" s="223">
        <f t="shared" si="5"/>
        <v>0</v>
      </c>
      <c r="N56" s="126"/>
      <c r="O56" s="357"/>
      <c r="P56" s="221">
        <v>0</v>
      </c>
      <c r="Q56" s="245">
        <f t="shared" si="6"/>
        <v>0</v>
      </c>
      <c r="R56" s="250">
        <f t="shared" si="7"/>
        <v>0</v>
      </c>
      <c r="S56" s="251" t="e" cm="1">
        <f t="array" ref="S56">_xlfn.IFS(E56="Air",R56,E56="Sea",M56,E56="Air+Sea",M56+R56)</f>
        <v>#N/A</v>
      </c>
      <c r="T56" s="475"/>
    </row>
    <row r="57" spans="1:20" ht="15.75" thickBot="1" x14ac:dyDescent="0.3">
      <c r="A57" s="1089"/>
      <c r="B57" s="126" t="s">
        <v>90</v>
      </c>
      <c r="C57" s="159"/>
      <c r="D57" s="159" t="s">
        <v>98</v>
      </c>
      <c r="E57" s="159"/>
      <c r="F57" s="159"/>
      <c r="G57" s="479"/>
      <c r="H57" s="160"/>
      <c r="I57" s="126"/>
      <c r="J57" s="334"/>
      <c r="K57" s="351">
        <v>6.25</v>
      </c>
      <c r="L57" s="221">
        <f t="shared" si="4"/>
        <v>0</v>
      </c>
      <c r="M57" s="223">
        <f t="shared" si="5"/>
        <v>0</v>
      </c>
      <c r="N57" s="126"/>
      <c r="O57" s="357"/>
      <c r="P57" s="221">
        <v>0</v>
      </c>
      <c r="Q57" s="245">
        <f t="shared" si="6"/>
        <v>0</v>
      </c>
      <c r="R57" s="250">
        <f t="shared" si="7"/>
        <v>0</v>
      </c>
      <c r="S57" s="251" t="e" cm="1">
        <f t="array" ref="S57">_xlfn.IFS(E57="Air",R57,E57="Sea",M57,E57="Air+Sea",M57+R57)</f>
        <v>#N/A</v>
      </c>
      <c r="T57" s="475"/>
    </row>
    <row r="58" spans="1:20" ht="30" x14ac:dyDescent="0.25">
      <c r="A58" s="1087" t="s">
        <v>148</v>
      </c>
      <c r="B58" s="189" t="s">
        <v>149</v>
      </c>
      <c r="C58" s="188" t="s">
        <v>150</v>
      </c>
      <c r="D58" s="188" t="s">
        <v>151</v>
      </c>
      <c r="E58" s="188"/>
      <c r="F58" s="188"/>
      <c r="G58" s="485">
        <v>820</v>
      </c>
      <c r="H58" s="160"/>
      <c r="I58" s="126"/>
      <c r="J58" s="334"/>
      <c r="K58" s="351">
        <v>6.25</v>
      </c>
      <c r="L58" s="221">
        <f t="shared" si="4"/>
        <v>0</v>
      </c>
      <c r="M58" s="222">
        <f t="shared" si="5"/>
        <v>0</v>
      </c>
      <c r="N58" s="126"/>
      <c r="O58" s="357"/>
      <c r="P58" s="221">
        <v>0</v>
      </c>
      <c r="Q58" s="245">
        <f t="shared" si="6"/>
        <v>0</v>
      </c>
      <c r="R58" s="222">
        <f t="shared" si="7"/>
        <v>0</v>
      </c>
      <c r="S58" s="251" t="e" cm="1">
        <f t="array" ref="S58">_xlfn.IFS(E58="Air",R58,E58="Sea",M58,E58="Air+Sea",M58+R58)</f>
        <v>#N/A</v>
      </c>
      <c r="T58" s="475"/>
    </row>
    <row r="59" spans="1:20" x14ac:dyDescent="0.25">
      <c r="A59" s="1088"/>
      <c r="B59" s="189" t="s">
        <v>152</v>
      </c>
      <c r="C59" s="188" t="s">
        <v>103</v>
      </c>
      <c r="D59" s="188" t="s">
        <v>154</v>
      </c>
      <c r="E59" s="188"/>
      <c r="F59" s="188"/>
      <c r="G59" s="485"/>
      <c r="H59" s="160"/>
      <c r="I59" s="144"/>
      <c r="J59" s="334"/>
      <c r="K59" s="351">
        <v>6.25</v>
      </c>
      <c r="L59" s="221">
        <f t="shared" si="4"/>
        <v>0</v>
      </c>
      <c r="M59" s="222">
        <f t="shared" si="5"/>
        <v>0</v>
      </c>
      <c r="N59" s="144"/>
      <c r="O59" s="357"/>
      <c r="P59" s="221">
        <v>0</v>
      </c>
      <c r="Q59" s="245">
        <f t="shared" si="6"/>
        <v>0</v>
      </c>
      <c r="R59" s="222">
        <f t="shared" si="7"/>
        <v>0</v>
      </c>
      <c r="S59" s="251" t="e" cm="1">
        <f t="array" ref="S59">_xlfn.IFS(E59="Air",R59,E59="Sea",M59,E59="Air+Sea",M59+R59)</f>
        <v>#N/A</v>
      </c>
      <c r="T59" s="475"/>
    </row>
    <row r="60" spans="1:20" ht="15.75" thickBot="1" x14ac:dyDescent="0.3">
      <c r="A60" s="1089"/>
      <c r="B60" s="126" t="s">
        <v>90</v>
      </c>
      <c r="C60" s="159"/>
      <c r="D60" s="159"/>
      <c r="E60" s="159"/>
      <c r="F60" s="159"/>
      <c r="G60" s="479"/>
      <c r="H60" s="160"/>
      <c r="I60" s="126"/>
      <c r="J60" s="334"/>
      <c r="K60" s="351">
        <v>6.25</v>
      </c>
      <c r="L60" s="221">
        <f t="shared" si="4"/>
        <v>0</v>
      </c>
      <c r="M60" s="223">
        <f t="shared" si="5"/>
        <v>0</v>
      </c>
      <c r="N60" s="126"/>
      <c r="O60" s="357"/>
      <c r="P60" s="221">
        <v>0</v>
      </c>
      <c r="Q60" s="245">
        <f t="shared" si="6"/>
        <v>0</v>
      </c>
      <c r="R60" s="250">
        <f t="shared" si="7"/>
        <v>0</v>
      </c>
      <c r="S60" s="251" t="e" cm="1">
        <f t="array" ref="S60">_xlfn.IFS(E60="Air",R60,E60="Sea",M60,E60="Air+Sea",M60+R60)</f>
        <v>#N/A</v>
      </c>
      <c r="T60" s="475"/>
    </row>
    <row r="61" spans="1:20" x14ac:dyDescent="0.25">
      <c r="A61" s="1087" t="s">
        <v>155</v>
      </c>
      <c r="B61" s="135" t="s">
        <v>69</v>
      </c>
      <c r="C61" s="113" t="s">
        <v>69</v>
      </c>
      <c r="D61" s="136" t="s">
        <v>156</v>
      </c>
      <c r="E61" s="113" t="s">
        <v>11</v>
      </c>
      <c r="F61" s="113">
        <v>300</v>
      </c>
      <c r="G61" s="532">
        <f>12*60</f>
        <v>720</v>
      </c>
      <c r="H61" s="124"/>
      <c r="I61" s="135"/>
      <c r="J61" s="156">
        <v>2</v>
      </c>
      <c r="K61" s="352">
        <v>6.25</v>
      </c>
      <c r="L61" s="219">
        <f t="shared" si="4"/>
        <v>1440</v>
      </c>
      <c r="M61" s="220">
        <f t="shared" si="5"/>
        <v>230.4</v>
      </c>
      <c r="N61" s="138"/>
      <c r="O61" s="357"/>
      <c r="P61" s="221">
        <v>0</v>
      </c>
      <c r="Q61" s="245">
        <f t="shared" si="6"/>
        <v>0</v>
      </c>
      <c r="R61" s="222">
        <f t="shared" si="7"/>
        <v>0</v>
      </c>
      <c r="S61" s="246" cm="1">
        <f t="array" ref="S61">_xlfn.IFS(E61="Air",R61,E61="Sea",M61,E61="Air+Sea",M61+R61)</f>
        <v>230.4</v>
      </c>
      <c r="T61" s="475"/>
    </row>
    <row r="62" spans="1:20" x14ac:dyDescent="0.25">
      <c r="A62" s="1088"/>
      <c r="B62" s="146" t="s">
        <v>157</v>
      </c>
      <c r="C62" s="115" t="s">
        <v>158</v>
      </c>
      <c r="D62" s="136" t="s">
        <v>159</v>
      </c>
      <c r="E62" s="115" t="s">
        <v>11</v>
      </c>
      <c r="F62" s="115">
        <v>870</v>
      </c>
      <c r="G62" s="486">
        <v>870</v>
      </c>
      <c r="H62" s="145"/>
      <c r="I62" s="116"/>
      <c r="J62" s="336">
        <v>0</v>
      </c>
      <c r="K62" s="496">
        <v>6.25</v>
      </c>
      <c r="L62" s="224">
        <f t="shared" si="4"/>
        <v>0</v>
      </c>
      <c r="M62" s="389">
        <f t="shared" si="5"/>
        <v>0</v>
      </c>
      <c r="N62" s="138"/>
      <c r="O62" s="357"/>
      <c r="P62" s="221">
        <v>0</v>
      </c>
      <c r="Q62" s="245">
        <f t="shared" si="6"/>
        <v>0</v>
      </c>
      <c r="R62" s="222">
        <f t="shared" si="7"/>
        <v>0</v>
      </c>
      <c r="S62" s="390" cm="1">
        <f t="array" ref="S62">_xlfn.IFS(E62="Air",R62,E62="Sea",M62,E62="Air+Sea",M62+R62)</f>
        <v>0</v>
      </c>
      <c r="T62" s="475"/>
    </row>
    <row r="63" spans="1:20" x14ac:dyDescent="0.25">
      <c r="A63" s="1088"/>
      <c r="B63" s="146" t="s">
        <v>160</v>
      </c>
      <c r="C63" s="115" t="s">
        <v>142</v>
      </c>
      <c r="D63" s="136" t="s">
        <v>161</v>
      </c>
      <c r="E63" s="115" t="s">
        <v>11</v>
      </c>
      <c r="F63" s="115">
        <v>240</v>
      </c>
      <c r="G63" s="486">
        <v>240</v>
      </c>
      <c r="H63" s="145"/>
      <c r="I63" s="338"/>
      <c r="J63" s="336">
        <f>K63*2</f>
        <v>12.5</v>
      </c>
      <c r="K63" s="496">
        <v>6.25</v>
      </c>
      <c r="L63" s="224">
        <f t="shared" si="4"/>
        <v>3000</v>
      </c>
      <c r="M63" s="389">
        <f t="shared" si="5"/>
        <v>480</v>
      </c>
      <c r="N63" s="133"/>
      <c r="O63" s="357"/>
      <c r="P63" s="221">
        <v>0</v>
      </c>
      <c r="Q63" s="245">
        <f t="shared" si="6"/>
        <v>0</v>
      </c>
      <c r="R63" s="222">
        <f t="shared" si="7"/>
        <v>0</v>
      </c>
      <c r="S63" s="390" cm="1">
        <f t="array" ref="S63">_xlfn.IFS(E63="Air",R63,E63="Sea",M63,E63="Air+Sea",M63+R63)</f>
        <v>480</v>
      </c>
      <c r="T63" s="475"/>
    </row>
    <row r="64" spans="1:20" x14ac:dyDescent="0.25">
      <c r="A64" s="1088"/>
      <c r="B64" s="146" t="s">
        <v>162</v>
      </c>
      <c r="C64" s="115" t="s">
        <v>163</v>
      </c>
      <c r="D64" s="136" t="s">
        <v>164</v>
      </c>
      <c r="E64" s="115" t="s">
        <v>11</v>
      </c>
      <c r="F64" s="115">
        <v>240</v>
      </c>
      <c r="G64" s="486">
        <v>240</v>
      </c>
      <c r="H64" s="145"/>
      <c r="I64" s="146"/>
      <c r="J64" s="193">
        <f>K64</f>
        <v>6.25</v>
      </c>
      <c r="K64" s="496">
        <v>6.25</v>
      </c>
      <c r="L64" s="224">
        <f t="shared" si="4"/>
        <v>1500</v>
      </c>
      <c r="M64" s="389">
        <f t="shared" si="5"/>
        <v>240</v>
      </c>
      <c r="N64" s="189"/>
      <c r="O64" s="357"/>
      <c r="P64" s="221">
        <v>0</v>
      </c>
      <c r="Q64" s="245">
        <f t="shared" si="6"/>
        <v>0</v>
      </c>
      <c r="R64" s="222">
        <f t="shared" si="7"/>
        <v>0</v>
      </c>
      <c r="S64" s="390" cm="1">
        <f t="array" ref="S64">_xlfn.IFS(E64="Air",R64,E64="Sea",M64,E64="Air+Sea",M64+R64)</f>
        <v>240</v>
      </c>
      <c r="T64" s="475"/>
    </row>
    <row r="65" spans="1:20" x14ac:dyDescent="0.25">
      <c r="A65" s="1088"/>
      <c r="B65" s="126" t="s">
        <v>165</v>
      </c>
      <c r="C65" s="159" t="s">
        <v>142</v>
      </c>
      <c r="D65" s="159"/>
      <c r="E65" s="159"/>
      <c r="F65" s="159"/>
      <c r="G65" s="479"/>
      <c r="H65" s="160"/>
      <c r="I65" s="126"/>
      <c r="J65" s="334"/>
      <c r="K65" s="351">
        <v>6.25</v>
      </c>
      <c r="L65" s="221">
        <f t="shared" si="4"/>
        <v>0</v>
      </c>
      <c r="M65" s="223">
        <f t="shared" si="5"/>
        <v>0</v>
      </c>
      <c r="N65" s="126"/>
      <c r="O65" s="357"/>
      <c r="P65" s="221">
        <v>0</v>
      </c>
      <c r="Q65" s="245">
        <f t="shared" si="6"/>
        <v>0</v>
      </c>
      <c r="R65" s="250">
        <f t="shared" si="7"/>
        <v>0</v>
      </c>
      <c r="S65" s="251" t="e" cm="1">
        <f t="array" ref="S65">_xlfn.IFS(E65="Air",R65,E65="Sea",M65,E65="Air+Sea",M65+R65)</f>
        <v>#N/A</v>
      </c>
      <c r="T65" s="475"/>
    </row>
    <row r="66" spans="1:20" x14ac:dyDescent="0.25">
      <c r="A66" s="1088"/>
      <c r="B66" s="126" t="s">
        <v>166</v>
      </c>
      <c r="C66" s="159" t="s">
        <v>142</v>
      </c>
      <c r="D66" s="159"/>
      <c r="E66" s="159"/>
      <c r="F66" s="159"/>
      <c r="G66" s="479"/>
      <c r="H66" s="160"/>
      <c r="I66" s="126"/>
      <c r="J66" s="334"/>
      <c r="K66" s="351">
        <v>6.25</v>
      </c>
      <c r="L66" s="221">
        <f t="shared" si="4"/>
        <v>0</v>
      </c>
      <c r="M66" s="223">
        <f t="shared" si="5"/>
        <v>0</v>
      </c>
      <c r="N66" s="126"/>
      <c r="O66" s="357"/>
      <c r="P66" s="221">
        <v>0</v>
      </c>
      <c r="Q66" s="245">
        <f t="shared" si="6"/>
        <v>0</v>
      </c>
      <c r="R66" s="250">
        <f t="shared" si="7"/>
        <v>0</v>
      </c>
      <c r="S66" s="251" t="e" cm="1">
        <f t="array" ref="S66">_xlfn.IFS(E66="Air",R66,E66="Sea",M66,E66="Air+Sea",M66+R66)</f>
        <v>#N/A</v>
      </c>
      <c r="T66" s="475"/>
    </row>
    <row r="67" spans="1:20" x14ac:dyDescent="0.25">
      <c r="A67" s="1088"/>
      <c r="B67" s="126" t="s">
        <v>167</v>
      </c>
      <c r="C67" s="159" t="s">
        <v>142</v>
      </c>
      <c r="D67" s="159"/>
      <c r="E67" s="159"/>
      <c r="F67" s="159"/>
      <c r="G67" s="479"/>
      <c r="H67" s="160"/>
      <c r="I67" s="126"/>
      <c r="J67" s="334"/>
      <c r="K67" s="351">
        <v>6.25</v>
      </c>
      <c r="L67" s="221">
        <f t="shared" si="4"/>
        <v>0</v>
      </c>
      <c r="M67" s="223">
        <f t="shared" si="5"/>
        <v>0</v>
      </c>
      <c r="N67" s="126"/>
      <c r="O67" s="357"/>
      <c r="P67" s="221">
        <v>0</v>
      </c>
      <c r="Q67" s="245">
        <f t="shared" si="6"/>
        <v>0</v>
      </c>
      <c r="R67" s="250">
        <f t="shared" si="7"/>
        <v>0</v>
      </c>
      <c r="S67" s="251" t="e" cm="1">
        <f t="array" ref="S67">_xlfn.IFS(E67="Air",R67,E67="Sea",M67,E67="Air+Sea",M67+R67)</f>
        <v>#N/A</v>
      </c>
      <c r="T67" s="475"/>
    </row>
    <row r="68" spans="1:20" x14ac:dyDescent="0.25">
      <c r="A68" s="1088"/>
      <c r="B68" s="142" t="s">
        <v>168</v>
      </c>
      <c r="C68" s="113" t="s">
        <v>103</v>
      </c>
      <c r="D68" s="136" t="s">
        <v>169</v>
      </c>
      <c r="E68" s="113" t="s">
        <v>11</v>
      </c>
      <c r="F68" s="113"/>
      <c r="G68" s="483">
        <v>205</v>
      </c>
      <c r="H68" s="124"/>
      <c r="I68" s="135"/>
      <c r="J68" s="156">
        <v>3.5</v>
      </c>
      <c r="K68" s="352">
        <v>6.25</v>
      </c>
      <c r="L68" s="219">
        <f t="shared" si="4"/>
        <v>717.5</v>
      </c>
      <c r="M68" s="220">
        <f t="shared" si="5"/>
        <v>114.8</v>
      </c>
      <c r="N68" s="138"/>
      <c r="O68" s="357"/>
      <c r="P68" s="221">
        <v>0</v>
      </c>
      <c r="Q68" s="245">
        <f t="shared" si="6"/>
        <v>0</v>
      </c>
      <c r="R68" s="222">
        <f t="shared" si="7"/>
        <v>0</v>
      </c>
      <c r="S68" s="246" cm="1">
        <f t="array" ref="S68">_xlfn.IFS(E68="Air",R68,E68="Sea",M68,E68="Air+Sea",M68+R68)</f>
        <v>114.8</v>
      </c>
      <c r="T68" s="475"/>
    </row>
    <row r="69" spans="1:20" x14ac:dyDescent="0.25">
      <c r="A69" s="1088"/>
      <c r="B69" s="126" t="s">
        <v>170</v>
      </c>
      <c r="C69" s="159" t="s">
        <v>171</v>
      </c>
      <c r="D69" s="159"/>
      <c r="E69" s="159"/>
      <c r="F69" s="159"/>
      <c r="G69" s="479"/>
      <c r="H69" s="160"/>
      <c r="I69" s="126"/>
      <c r="J69" s="339"/>
      <c r="K69" s="351">
        <v>6.25</v>
      </c>
      <c r="L69" s="221">
        <f t="shared" si="4"/>
        <v>0</v>
      </c>
      <c r="M69" s="223">
        <f t="shared" si="5"/>
        <v>0</v>
      </c>
      <c r="N69" s="126"/>
      <c r="O69" s="357"/>
      <c r="P69" s="221">
        <v>0</v>
      </c>
      <c r="Q69" s="245">
        <f t="shared" si="6"/>
        <v>0</v>
      </c>
      <c r="R69" s="250">
        <f t="shared" si="7"/>
        <v>0</v>
      </c>
      <c r="S69" s="251" t="e" cm="1">
        <f t="array" ref="S69">_xlfn.IFS(E69="Air",R69,E69="Sea",M69,E69="Air+Sea",M69+R69)</f>
        <v>#N/A</v>
      </c>
      <c r="T69" s="475"/>
    </row>
    <row r="70" spans="1:20" x14ac:dyDescent="0.25">
      <c r="A70" s="1088"/>
      <c r="B70" s="126" t="s">
        <v>172</v>
      </c>
      <c r="C70" s="159" t="s">
        <v>69</v>
      </c>
      <c r="D70" s="159"/>
      <c r="E70" s="159"/>
      <c r="F70" s="159"/>
      <c r="G70" s="479"/>
      <c r="H70" s="160"/>
      <c r="I70" s="126"/>
      <c r="J70" s="339"/>
      <c r="K70" s="351">
        <v>6.25</v>
      </c>
      <c r="L70" s="221">
        <f t="shared" si="4"/>
        <v>0</v>
      </c>
      <c r="M70" s="223">
        <f t="shared" si="5"/>
        <v>0</v>
      </c>
      <c r="N70" s="126"/>
      <c r="O70" s="357"/>
      <c r="P70" s="221">
        <v>0</v>
      </c>
      <c r="Q70" s="245">
        <f t="shared" si="6"/>
        <v>0</v>
      </c>
      <c r="R70" s="250">
        <f t="shared" si="7"/>
        <v>0</v>
      </c>
      <c r="S70" s="251" t="e" cm="1">
        <f t="array" ref="S70">_xlfn.IFS(E70="Air",R70,E70="Sea",M70,E70="Air+Sea",M70+R70)</f>
        <v>#N/A</v>
      </c>
      <c r="T70" s="475"/>
    </row>
    <row r="71" spans="1:20" x14ac:dyDescent="0.25">
      <c r="A71" s="1088"/>
      <c r="B71" s="126" t="s">
        <v>173</v>
      </c>
      <c r="C71" s="159" t="s">
        <v>145</v>
      </c>
      <c r="D71" s="159"/>
      <c r="E71" s="159"/>
      <c r="F71" s="159"/>
      <c r="G71" s="479"/>
      <c r="H71" s="160"/>
      <c r="I71" s="126"/>
      <c r="J71" s="339"/>
      <c r="K71" s="351">
        <v>6.25</v>
      </c>
      <c r="L71" s="221">
        <f t="shared" si="4"/>
        <v>0</v>
      </c>
      <c r="M71" s="223">
        <f t="shared" si="5"/>
        <v>0</v>
      </c>
      <c r="N71" s="126"/>
      <c r="O71" s="357"/>
      <c r="P71" s="221">
        <v>0</v>
      </c>
      <c r="Q71" s="245">
        <f t="shared" si="6"/>
        <v>0</v>
      </c>
      <c r="R71" s="250">
        <f t="shared" si="7"/>
        <v>0</v>
      </c>
      <c r="S71" s="251" t="e" cm="1">
        <f t="array" ref="S71">_xlfn.IFS(E71="Air",R71,E71="Sea",M71,E71="Air+Sea",M71+R71)</f>
        <v>#N/A</v>
      </c>
      <c r="T71" s="475"/>
    </row>
    <row r="72" spans="1:20" x14ac:dyDescent="0.25">
      <c r="A72" s="1088"/>
      <c r="B72" s="126" t="s">
        <v>174</v>
      </c>
      <c r="C72" s="159" t="s">
        <v>175</v>
      </c>
      <c r="D72" s="159"/>
      <c r="E72" s="159"/>
      <c r="F72" s="159"/>
      <c r="G72" s="479"/>
      <c r="H72" s="160"/>
      <c r="I72" s="126"/>
      <c r="J72" s="339"/>
      <c r="K72" s="351">
        <v>6.25</v>
      </c>
      <c r="L72" s="221">
        <f t="shared" si="4"/>
        <v>0</v>
      </c>
      <c r="M72" s="223">
        <f t="shared" si="5"/>
        <v>0</v>
      </c>
      <c r="N72" s="126"/>
      <c r="O72" s="357"/>
      <c r="P72" s="221">
        <v>0</v>
      </c>
      <c r="Q72" s="245">
        <f t="shared" si="6"/>
        <v>0</v>
      </c>
      <c r="R72" s="250">
        <f t="shared" si="7"/>
        <v>0</v>
      </c>
      <c r="S72" s="251" t="e" cm="1">
        <f t="array" ref="S72">_xlfn.IFS(E72="Air",R72,E72="Sea",M72,E72="Air+Sea",M72+R72)</f>
        <v>#N/A</v>
      </c>
      <c r="T72" s="475"/>
    </row>
    <row r="73" spans="1:20" x14ac:dyDescent="0.25">
      <c r="A73" s="1088"/>
      <c r="B73" s="126" t="s">
        <v>176</v>
      </c>
      <c r="C73" s="159" t="s">
        <v>145</v>
      </c>
      <c r="D73" s="159"/>
      <c r="E73" s="159"/>
      <c r="F73" s="159"/>
      <c r="G73" s="479"/>
      <c r="H73" s="160"/>
      <c r="I73" s="126"/>
      <c r="J73" s="339"/>
      <c r="K73" s="351">
        <v>6.25</v>
      </c>
      <c r="L73" s="221">
        <f t="shared" si="4"/>
        <v>0</v>
      </c>
      <c r="M73" s="223">
        <f t="shared" si="5"/>
        <v>0</v>
      </c>
      <c r="N73" s="126"/>
      <c r="O73" s="357"/>
      <c r="P73" s="221">
        <v>0</v>
      </c>
      <c r="Q73" s="245">
        <f t="shared" si="6"/>
        <v>0</v>
      </c>
      <c r="R73" s="250">
        <f t="shared" si="7"/>
        <v>0</v>
      </c>
      <c r="S73" s="251" t="e" cm="1">
        <f t="array" ref="S73">_xlfn.IFS(E73="Air",R73,E73="Sea",M73,E73="Air+Sea",M73+R73)</f>
        <v>#N/A</v>
      </c>
      <c r="T73" s="475"/>
    </row>
    <row r="74" spans="1:20" x14ac:dyDescent="0.25">
      <c r="A74" s="1088"/>
      <c r="B74" s="116" t="s">
        <v>177</v>
      </c>
      <c r="C74" s="115" t="s">
        <v>178</v>
      </c>
      <c r="D74" s="115"/>
      <c r="E74" s="115" t="s">
        <v>11</v>
      </c>
      <c r="F74" s="117"/>
      <c r="G74" s="486">
        <v>3600</v>
      </c>
      <c r="H74" s="147"/>
      <c r="I74" s="161"/>
      <c r="J74" s="341">
        <v>0</v>
      </c>
      <c r="K74" s="496">
        <v>6.25</v>
      </c>
      <c r="L74" s="224">
        <f t="shared" si="4"/>
        <v>0</v>
      </c>
      <c r="M74" s="389">
        <f t="shared" si="5"/>
        <v>0</v>
      </c>
      <c r="N74" s="162"/>
      <c r="O74" s="357"/>
      <c r="P74" s="221">
        <v>0</v>
      </c>
      <c r="Q74" s="245">
        <f t="shared" si="6"/>
        <v>0</v>
      </c>
      <c r="R74" s="222">
        <f t="shared" si="7"/>
        <v>0</v>
      </c>
      <c r="S74" s="390" cm="1">
        <f t="array" ref="S74">_xlfn.IFS(E74="Air",R74,E74="Sea",M74,E74="Air+Sea",M74+R74)</f>
        <v>0</v>
      </c>
      <c r="T74" s="475"/>
    </row>
    <row r="75" spans="1:20" ht="15.75" thickBot="1" x14ac:dyDescent="0.3">
      <c r="A75" s="1089"/>
      <c r="B75" s="163" t="s">
        <v>179</v>
      </c>
      <c r="C75" s="164" t="s">
        <v>180</v>
      </c>
      <c r="D75" s="164"/>
      <c r="E75" s="164"/>
      <c r="F75" s="164"/>
      <c r="G75" s="487"/>
      <c r="H75" s="165"/>
      <c r="I75" s="166"/>
      <c r="J75" s="343"/>
      <c r="K75" s="351">
        <v>6.25</v>
      </c>
      <c r="L75" s="225">
        <f t="shared" si="4"/>
        <v>0</v>
      </c>
      <c r="M75" s="226">
        <f t="shared" si="5"/>
        <v>0</v>
      </c>
      <c r="N75" s="166"/>
      <c r="O75" s="360"/>
      <c r="P75" s="225">
        <v>0</v>
      </c>
      <c r="Q75" s="253">
        <f t="shared" si="6"/>
        <v>0</v>
      </c>
      <c r="R75" s="254">
        <f t="shared" si="7"/>
        <v>0</v>
      </c>
      <c r="S75" s="255" t="e" cm="1">
        <f t="array" ref="S75">_xlfn.IFS(E75="Air",R75,E75="Sea",M75,E75="Air+Sea",M75+R75)</f>
        <v>#N/A</v>
      </c>
      <c r="T75" s="475"/>
    </row>
    <row r="76" spans="1:20" ht="15.75" thickBot="1" x14ac:dyDescent="0.3">
      <c r="A76" s="167"/>
      <c r="G76" s="100"/>
      <c r="I76" s="412"/>
      <c r="J76" s="198"/>
      <c r="K76" s="227"/>
      <c r="L76" s="227"/>
      <c r="M76" s="228"/>
      <c r="N76" s="412"/>
      <c r="O76" s="198"/>
      <c r="P76" s="227"/>
      <c r="Q76" s="227"/>
      <c r="R76" s="227"/>
      <c r="S76" s="256"/>
    </row>
    <row r="77" spans="1:20" ht="45" x14ac:dyDescent="0.25">
      <c r="A77" s="167"/>
      <c r="G77" s="100"/>
      <c r="I77" s="413"/>
      <c r="J77" s="71" t="s">
        <v>181</v>
      </c>
      <c r="K77" s="229">
        <f>IF([2]Booking_SGN!$B$2="SGN",INDEX([2]!volume,MATCH($I$11,[2]!customer,0),MATCH([2]Booking_SGN!$C$3,[2]!week,0)),0)</f>
        <v>0</v>
      </c>
      <c r="L77" s="229">
        <f>SUM(L13:L75)</f>
        <v>20852.25</v>
      </c>
      <c r="M77" s="230">
        <f>SUM(M13:M75)</f>
        <v>3470.4</v>
      </c>
      <c r="N77" s="413"/>
      <c r="O77" s="71" t="s">
        <v>181</v>
      </c>
      <c r="P77" s="229">
        <f>IF([2]Booking_SGN!$B$2="SGN",INDEX([2]!volume,MATCH($N$11,[2]!customer,0),MATCH([2]Booking_SGN!$C$3,[2]!week,0)),0)</f>
        <v>0</v>
      </c>
      <c r="Q77" s="229">
        <f>SUM(Q13:Q76)</f>
        <v>241</v>
      </c>
      <c r="R77" s="230">
        <f>SUM(R13:R75)</f>
        <v>0</v>
      </c>
      <c r="S77" s="376">
        <f>R77+M77</f>
        <v>3470.4</v>
      </c>
      <c r="T77" s="171"/>
    </row>
    <row r="78" spans="1:20" ht="15.75" thickBot="1" x14ac:dyDescent="0.3">
      <c r="A78" s="167"/>
      <c r="G78" s="100"/>
      <c r="I78" s="413"/>
      <c r="J78" s="72" t="s">
        <v>182</v>
      </c>
      <c r="K78" s="73"/>
      <c r="L78" s="73"/>
      <c r="M78" s="231">
        <f>M77*K77/40/3600</f>
        <v>0</v>
      </c>
      <c r="N78" s="413"/>
      <c r="O78" s="72" t="s">
        <v>182</v>
      </c>
      <c r="P78" s="73"/>
      <c r="Q78" s="73"/>
      <c r="R78" s="231">
        <f>R77*P77/40/3600</f>
        <v>0</v>
      </c>
      <c r="S78" s="377">
        <f>R78+M78</f>
        <v>0</v>
      </c>
    </row>
    <row r="79" spans="1:20" ht="15.75" thickBot="1" x14ac:dyDescent="0.3">
      <c r="G79" s="100"/>
      <c r="I79" s="413"/>
      <c r="J79" s="109"/>
      <c r="K79" s="95"/>
      <c r="M79" s="270"/>
      <c r="N79" s="413"/>
      <c r="S79" s="574"/>
    </row>
    <row r="80" spans="1:20" ht="15" customHeight="1" x14ac:dyDescent="0.25">
      <c r="A80" s="1098" t="s">
        <v>183</v>
      </c>
      <c r="B80" s="148" t="s">
        <v>504</v>
      </c>
      <c r="C80" s="118" t="s">
        <v>69</v>
      </c>
      <c r="D80" s="118" t="s">
        <v>505</v>
      </c>
      <c r="E80" s="118" t="s">
        <v>11</v>
      </c>
      <c r="F80" s="175"/>
      <c r="G80" s="578">
        <v>90</v>
      </c>
      <c r="H80" s="588"/>
      <c r="I80" s="598"/>
      <c r="J80" s="174">
        <v>0.25</v>
      </c>
      <c r="K80" s="587">
        <v>6.25</v>
      </c>
      <c r="L80" s="448">
        <f t="shared" ref="L80" si="8">IF(C80="APLL BK",G80,G80*J80)</f>
        <v>22.5</v>
      </c>
      <c r="M80" s="599">
        <f t="shared" ref="M80" si="9">IFERROR(IF(OR(E80="Sea",E80="Air+Sea"),IF(C80="APLL BK",G80*IF(I80="",1,I80),L80/K80*IF(I80="",1,I80)),0),0)</f>
        <v>3.6</v>
      </c>
      <c r="N80" s="579"/>
      <c r="O80" s="362"/>
      <c r="P80" s="259">
        <v>0</v>
      </c>
      <c r="Q80" s="260">
        <f t="shared" ref="Q80" si="10">IF(C80="APLL BK",G80,G80*O80)</f>
        <v>0</v>
      </c>
      <c r="R80" s="261">
        <f t="shared" ref="R80" si="11">IFERROR(IF(OR(E80="Air",E80="Air+Sea"),IF(C80="APLL BK",G80*IF(N80="",1,N80),Q80/P80*IF(N80="",1,N80)),0),0)</f>
        <v>0</v>
      </c>
      <c r="S80" s="244" cm="1">
        <f t="array" ref="S80">_xlfn.IFS(E80="Air",R80,E80="Sea",M80,E80="Air+Sea",M80+R80)</f>
        <v>3.6</v>
      </c>
      <c r="T80" s="155"/>
    </row>
    <row r="81" spans="1:21" x14ac:dyDescent="0.25">
      <c r="A81" s="1099"/>
      <c r="B81" s="135" t="s">
        <v>506</v>
      </c>
      <c r="C81" s="113" t="s">
        <v>69</v>
      </c>
      <c r="D81" s="113" t="s">
        <v>507</v>
      </c>
      <c r="E81" s="113" t="s">
        <v>11</v>
      </c>
      <c r="F81" s="156"/>
      <c r="G81" s="483">
        <v>90</v>
      </c>
      <c r="H81" s="589"/>
      <c r="I81" s="181"/>
      <c r="J81" s="177">
        <v>0.25</v>
      </c>
      <c r="K81" s="582">
        <v>6.25</v>
      </c>
      <c r="L81" s="219">
        <f t="shared" ref="L81:L138" si="12">IF(C81="APLL BK",G81,G81*J81)</f>
        <v>22.5</v>
      </c>
      <c r="M81" s="387">
        <f t="shared" ref="M81:M138" si="13">IFERROR(IF(OR(E81="Sea",E81="Air+Sea"),IF(C81="APLL BK",G81*IF(I81="",1,I81),L81/K81*IF(I81="",1,I81)),0),0)</f>
        <v>3.6</v>
      </c>
      <c r="N81" s="319"/>
      <c r="O81" s="443"/>
      <c r="P81" s="221">
        <v>0</v>
      </c>
      <c r="Q81" s="444">
        <f t="shared" ref="Q81:Q138" si="14">IF(C81="APLL BK",G81,G81*O81)</f>
        <v>0</v>
      </c>
      <c r="R81" s="250">
        <f t="shared" ref="R81:R138" si="15">IFERROR(IF(OR(E81="Air",E81="Air+Sea"),IF(C81="APLL BK",G81*IF(N81="",1,N81),Q81/P81*IF(N81="",1,N81)),0),0)</f>
        <v>0</v>
      </c>
      <c r="S81" s="246" cm="1">
        <f t="array" ref="S81">_xlfn.IFS(E81="Air",R81,E81="Sea",M81,E81="Air+Sea",M81+R81)</f>
        <v>3.6</v>
      </c>
      <c r="T81" s="155"/>
    </row>
    <row r="82" spans="1:21" x14ac:dyDescent="0.25">
      <c r="A82" s="1099"/>
      <c r="B82" s="135" t="s">
        <v>129</v>
      </c>
      <c r="C82" s="113" t="s">
        <v>103</v>
      </c>
      <c r="D82" s="136" t="s">
        <v>129</v>
      </c>
      <c r="E82" s="113" t="s">
        <v>11</v>
      </c>
      <c r="F82" s="113"/>
      <c r="G82" s="483">
        <v>55</v>
      </c>
      <c r="H82" s="590"/>
      <c r="I82" s="135"/>
      <c r="J82" s="156">
        <v>0</v>
      </c>
      <c r="K82" s="353">
        <v>6.25</v>
      </c>
      <c r="L82" s="219">
        <f t="shared" si="12"/>
        <v>0</v>
      </c>
      <c r="M82" s="387">
        <f t="shared" si="13"/>
        <v>0</v>
      </c>
      <c r="N82" s="138"/>
      <c r="O82" s="443"/>
      <c r="P82" s="221">
        <v>0</v>
      </c>
      <c r="Q82" s="444">
        <f t="shared" si="14"/>
        <v>0</v>
      </c>
      <c r="R82" s="250">
        <f t="shared" si="15"/>
        <v>0</v>
      </c>
      <c r="S82" s="246" cm="1">
        <f t="array" ref="S82">_xlfn.IFS(E82="Air",R82,E82="Sea",M82,E82="Air+Sea",M82+R82)</f>
        <v>0</v>
      </c>
      <c r="T82" s="475"/>
    </row>
    <row r="83" spans="1:21" x14ac:dyDescent="0.25">
      <c r="A83" s="1099"/>
      <c r="B83" s="138" t="s">
        <v>130</v>
      </c>
      <c r="C83" s="188" t="s">
        <v>103</v>
      </c>
      <c r="D83" s="188" t="s">
        <v>130</v>
      </c>
      <c r="E83" s="188"/>
      <c r="F83" s="188"/>
      <c r="G83" s="485"/>
      <c r="H83" s="591"/>
      <c r="I83" s="144"/>
      <c r="J83" s="334"/>
      <c r="K83" s="190">
        <v>6.25</v>
      </c>
      <c r="L83" s="221">
        <f t="shared" si="12"/>
        <v>0</v>
      </c>
      <c r="M83" s="250">
        <f t="shared" si="13"/>
        <v>0</v>
      </c>
      <c r="N83" s="144"/>
      <c r="O83" s="443"/>
      <c r="P83" s="221">
        <v>0</v>
      </c>
      <c r="Q83" s="444">
        <f t="shared" si="14"/>
        <v>0</v>
      </c>
      <c r="R83" s="250">
        <f t="shared" si="15"/>
        <v>0</v>
      </c>
      <c r="S83" s="251" t="e" cm="1">
        <f t="array" ref="S83">_xlfn.IFS(E83="Air",R83,E83="Sea",M83,E83="Air+Sea",M83+R83)</f>
        <v>#N/A</v>
      </c>
      <c r="T83" s="475"/>
    </row>
    <row r="84" spans="1:21" ht="30" x14ac:dyDescent="0.25">
      <c r="A84" s="1099"/>
      <c r="B84" s="135" t="s">
        <v>508</v>
      </c>
      <c r="C84" s="113" t="s">
        <v>103</v>
      </c>
      <c r="D84" s="136" t="s">
        <v>509</v>
      </c>
      <c r="E84" s="113" t="s">
        <v>11</v>
      </c>
      <c r="F84" s="113"/>
      <c r="G84" s="483">
        <v>115</v>
      </c>
      <c r="H84" s="590"/>
      <c r="I84" s="135"/>
      <c r="J84" s="156">
        <v>0</v>
      </c>
      <c r="K84" s="353">
        <v>6.25</v>
      </c>
      <c r="L84" s="219">
        <f t="shared" si="12"/>
        <v>0</v>
      </c>
      <c r="M84" s="387">
        <f t="shared" si="13"/>
        <v>0</v>
      </c>
      <c r="N84" s="138"/>
      <c r="O84" s="443"/>
      <c r="P84" s="221">
        <v>0</v>
      </c>
      <c r="Q84" s="444">
        <f t="shared" si="14"/>
        <v>0</v>
      </c>
      <c r="R84" s="250">
        <f t="shared" si="15"/>
        <v>0</v>
      </c>
      <c r="S84" s="246" cm="1">
        <f t="array" ref="S84">_xlfn.IFS(E84="Air",R84,E84="Sea",M84,E84="Air+Sea",M84+R84)</f>
        <v>0</v>
      </c>
      <c r="T84" s="475"/>
    </row>
    <row r="85" spans="1:21" x14ac:dyDescent="0.25">
      <c r="A85" s="1099"/>
      <c r="B85" s="126" t="s">
        <v>134</v>
      </c>
      <c r="C85" s="159" t="s">
        <v>135</v>
      </c>
      <c r="D85" s="159" t="s">
        <v>98</v>
      </c>
      <c r="E85" s="159"/>
      <c r="F85" s="159"/>
      <c r="G85" s="479"/>
      <c r="H85" s="591"/>
      <c r="I85" s="126"/>
      <c r="J85" s="334"/>
      <c r="K85" s="190">
        <v>6.25</v>
      </c>
      <c r="L85" s="221">
        <f t="shared" si="12"/>
        <v>0</v>
      </c>
      <c r="M85" s="600">
        <f t="shared" si="13"/>
        <v>0</v>
      </c>
      <c r="N85" s="126"/>
      <c r="O85" s="443"/>
      <c r="P85" s="221">
        <v>0</v>
      </c>
      <c r="Q85" s="444">
        <f t="shared" si="14"/>
        <v>0</v>
      </c>
      <c r="R85" s="250">
        <f t="shared" si="15"/>
        <v>0</v>
      </c>
      <c r="S85" s="251" t="e" cm="1">
        <f t="array" ref="S85">_xlfn.IFS(E85="Air",R85,E85="Sea",M85,E85="Air+Sea",M85+R85)</f>
        <v>#N/A</v>
      </c>
      <c r="T85" s="475"/>
    </row>
    <row r="86" spans="1:21" x14ac:dyDescent="0.25">
      <c r="A86" s="1099"/>
      <c r="B86" s="125" t="s">
        <v>136</v>
      </c>
      <c r="C86" s="111" t="s">
        <v>103</v>
      </c>
      <c r="D86" s="111" t="s">
        <v>537</v>
      </c>
      <c r="E86" s="111" t="s">
        <v>11</v>
      </c>
      <c r="F86" s="111"/>
      <c r="G86" s="483">
        <v>55</v>
      </c>
      <c r="H86" s="590"/>
      <c r="I86" s="125"/>
      <c r="J86" s="156">
        <v>0</v>
      </c>
      <c r="K86" s="353">
        <v>6.25</v>
      </c>
      <c r="L86" s="219">
        <f t="shared" si="12"/>
        <v>0</v>
      </c>
      <c r="M86" s="387">
        <f t="shared" si="13"/>
        <v>0</v>
      </c>
      <c r="N86" s="126"/>
      <c r="O86" s="443"/>
      <c r="P86" s="221">
        <v>0</v>
      </c>
      <c r="Q86" s="444">
        <f t="shared" si="14"/>
        <v>0</v>
      </c>
      <c r="R86" s="250">
        <f t="shared" si="15"/>
        <v>0</v>
      </c>
      <c r="S86" s="246" cm="1">
        <f t="array" ref="S86">_xlfn.IFS(E86="Air",R86,E86="Sea",M86,E86="Air+Sea",M86+R86)</f>
        <v>0</v>
      </c>
      <c r="T86" s="475"/>
    </row>
    <row r="87" spans="1:21" x14ac:dyDescent="0.25">
      <c r="A87" s="1099"/>
      <c r="B87" s="126" t="s">
        <v>137</v>
      </c>
      <c r="C87" s="159" t="s">
        <v>74</v>
      </c>
      <c r="D87" s="159" t="s">
        <v>98</v>
      </c>
      <c r="E87" s="159"/>
      <c r="F87" s="159"/>
      <c r="G87" s="479"/>
      <c r="H87" s="591"/>
      <c r="I87" s="126"/>
      <c r="J87" s="334"/>
      <c r="K87" s="190">
        <v>6.25</v>
      </c>
      <c r="L87" s="221">
        <f t="shared" si="12"/>
        <v>0</v>
      </c>
      <c r="M87" s="600">
        <f t="shared" si="13"/>
        <v>0</v>
      </c>
      <c r="N87" s="126"/>
      <c r="O87" s="443"/>
      <c r="P87" s="221">
        <v>0</v>
      </c>
      <c r="Q87" s="444">
        <f t="shared" si="14"/>
        <v>0</v>
      </c>
      <c r="R87" s="250">
        <f t="shared" si="15"/>
        <v>0</v>
      </c>
      <c r="S87" s="251" t="e" cm="1">
        <f t="array" ref="S87">_xlfn.IFS(E87="Air",R87,E87="Sea",M87,E87="Air+Sea",M87+R87)</f>
        <v>#N/A</v>
      </c>
      <c r="T87" s="475"/>
    </row>
    <row r="88" spans="1:21" x14ac:dyDescent="0.25">
      <c r="A88" s="1099"/>
      <c r="B88" s="135" t="s">
        <v>138</v>
      </c>
      <c r="C88" s="113" t="s">
        <v>139</v>
      </c>
      <c r="D88" s="136" t="s">
        <v>138</v>
      </c>
      <c r="E88" s="113" t="s">
        <v>11</v>
      </c>
      <c r="F88" s="113"/>
      <c r="G88" s="483">
        <v>60</v>
      </c>
      <c r="H88" s="590"/>
      <c r="I88" s="135"/>
      <c r="J88" s="156">
        <v>0</v>
      </c>
      <c r="K88" s="353">
        <v>6.25</v>
      </c>
      <c r="L88" s="219">
        <f t="shared" si="12"/>
        <v>0</v>
      </c>
      <c r="M88" s="387">
        <f t="shared" si="13"/>
        <v>0</v>
      </c>
      <c r="N88" s="138"/>
      <c r="O88" s="443"/>
      <c r="P88" s="221">
        <v>0</v>
      </c>
      <c r="Q88" s="444">
        <f t="shared" si="14"/>
        <v>0</v>
      </c>
      <c r="R88" s="250">
        <f t="shared" si="15"/>
        <v>0</v>
      </c>
      <c r="S88" s="246" cm="1">
        <f t="array" ref="S88">_xlfn.IFS(E88="Air",R88,E88="Sea",M88,E88="Air+Sea",M88+R88)</f>
        <v>0</v>
      </c>
      <c r="T88" s="475"/>
    </row>
    <row r="89" spans="1:21" x14ac:dyDescent="0.25">
      <c r="A89" s="1099"/>
      <c r="B89" s="138" t="s">
        <v>141</v>
      </c>
      <c r="C89" s="188" t="s">
        <v>142</v>
      </c>
      <c r="D89" s="159" t="s">
        <v>141</v>
      </c>
      <c r="E89" s="159"/>
      <c r="F89" s="159"/>
      <c r="G89" s="479"/>
      <c r="H89" s="591"/>
      <c r="I89" s="144"/>
      <c r="J89" s="334"/>
      <c r="K89" s="190">
        <v>6.25</v>
      </c>
      <c r="L89" s="221">
        <f t="shared" si="12"/>
        <v>0</v>
      </c>
      <c r="M89" s="250">
        <f t="shared" si="13"/>
        <v>0</v>
      </c>
      <c r="N89" s="144"/>
      <c r="O89" s="443"/>
      <c r="P89" s="221">
        <v>0</v>
      </c>
      <c r="Q89" s="444">
        <f t="shared" si="14"/>
        <v>0</v>
      </c>
      <c r="R89" s="250">
        <f t="shared" si="15"/>
        <v>0</v>
      </c>
      <c r="S89" s="251" t="e" cm="1">
        <f t="array" ref="S89">_xlfn.IFS(E89="Air",R89,E89="Sea",M89,E89="Air+Sea",M89+R89)</f>
        <v>#N/A</v>
      </c>
      <c r="T89" s="475"/>
    </row>
    <row r="90" spans="1:21" x14ac:dyDescent="0.25">
      <c r="A90" s="1099"/>
      <c r="B90" s="126" t="s">
        <v>144</v>
      </c>
      <c r="C90" s="159" t="s">
        <v>145</v>
      </c>
      <c r="D90" s="159"/>
      <c r="E90" s="159"/>
      <c r="F90" s="159"/>
      <c r="G90" s="479"/>
      <c r="H90" s="591"/>
      <c r="I90" s="126"/>
      <c r="J90" s="334"/>
      <c r="K90" s="190">
        <v>6.25</v>
      </c>
      <c r="L90" s="221">
        <f t="shared" si="12"/>
        <v>0</v>
      </c>
      <c r="M90" s="600">
        <f t="shared" si="13"/>
        <v>0</v>
      </c>
      <c r="N90" s="126"/>
      <c r="O90" s="443"/>
      <c r="P90" s="221">
        <v>0</v>
      </c>
      <c r="Q90" s="444">
        <f t="shared" si="14"/>
        <v>0</v>
      </c>
      <c r="R90" s="250">
        <f t="shared" si="15"/>
        <v>0</v>
      </c>
      <c r="S90" s="251" t="e" cm="1">
        <f t="array" ref="S90">_xlfn.IFS(E90="Air",R90,E90="Sea",M90,E90="Air+Sea",M90+R90)</f>
        <v>#N/A</v>
      </c>
      <c r="T90" s="475"/>
    </row>
    <row r="91" spans="1:21" ht="30" x14ac:dyDescent="0.25">
      <c r="A91" s="1099"/>
      <c r="B91" s="135" t="s">
        <v>184</v>
      </c>
      <c r="C91" s="177" t="s">
        <v>103</v>
      </c>
      <c r="D91" s="113" t="s">
        <v>185</v>
      </c>
      <c r="E91" s="113" t="s">
        <v>11</v>
      </c>
      <c r="F91" s="156"/>
      <c r="G91" s="478">
        <v>20</v>
      </c>
      <c r="H91" s="589"/>
      <c r="I91" s="179"/>
      <c r="J91" s="177">
        <v>3.5</v>
      </c>
      <c r="K91" s="353">
        <v>6.25</v>
      </c>
      <c r="L91" s="219">
        <f t="shared" si="12"/>
        <v>70</v>
      </c>
      <c r="M91" s="387">
        <f t="shared" si="13"/>
        <v>11.2</v>
      </c>
      <c r="N91" s="162"/>
      <c r="O91" s="443"/>
      <c r="P91" s="221">
        <v>0</v>
      </c>
      <c r="Q91" s="444">
        <f t="shared" si="14"/>
        <v>0</v>
      </c>
      <c r="R91" s="250">
        <f t="shared" si="15"/>
        <v>0</v>
      </c>
      <c r="S91" s="246" cm="1">
        <f t="array" ref="S91">_xlfn.IFS(E91="Air",R91,E91="Sea",M91,E91="Air+Sea",M91+R91)</f>
        <v>11.2</v>
      </c>
      <c r="T91" s="475"/>
      <c r="U91" s="32"/>
    </row>
    <row r="92" spans="1:21" ht="15" customHeight="1" x14ac:dyDescent="0.25">
      <c r="A92" s="1099"/>
      <c r="B92" s="1086" t="s">
        <v>186</v>
      </c>
      <c r="C92" s="177" t="s">
        <v>69</v>
      </c>
      <c r="D92" s="113" t="s">
        <v>187</v>
      </c>
      <c r="E92" s="113" t="s">
        <v>11</v>
      </c>
      <c r="F92" s="156"/>
      <c r="G92" s="478">
        <v>25</v>
      </c>
      <c r="H92" s="589"/>
      <c r="I92" s="179"/>
      <c r="J92" s="177"/>
      <c r="K92" s="353">
        <v>6.25</v>
      </c>
      <c r="L92" s="219">
        <f t="shared" si="12"/>
        <v>0</v>
      </c>
      <c r="M92" s="387">
        <f t="shared" si="13"/>
        <v>0</v>
      </c>
      <c r="N92" s="162"/>
      <c r="O92" s="443"/>
      <c r="P92" s="221">
        <v>0</v>
      </c>
      <c r="Q92" s="444">
        <f t="shared" si="14"/>
        <v>0</v>
      </c>
      <c r="R92" s="250">
        <f t="shared" si="15"/>
        <v>0</v>
      </c>
      <c r="S92" s="246" cm="1">
        <f t="array" ref="S92">_xlfn.IFS(E92="Air",R92,E92="Sea",M92,E92="Air+Sea",M92+R92)</f>
        <v>0</v>
      </c>
      <c r="T92" s="475"/>
      <c r="U92" s="32"/>
    </row>
    <row r="93" spans="1:21" x14ac:dyDescent="0.25">
      <c r="A93" s="1099"/>
      <c r="B93" s="1086"/>
      <c r="C93" s="177" t="s">
        <v>69</v>
      </c>
      <c r="D93" s="113" t="s">
        <v>188</v>
      </c>
      <c r="E93" s="113" t="s">
        <v>11</v>
      </c>
      <c r="F93" s="156"/>
      <c r="G93" s="478">
        <v>5</v>
      </c>
      <c r="H93" s="589"/>
      <c r="I93" s="179"/>
      <c r="J93" s="177"/>
      <c r="K93" s="353">
        <v>6.25</v>
      </c>
      <c r="L93" s="219">
        <f t="shared" si="12"/>
        <v>0</v>
      </c>
      <c r="M93" s="387">
        <f t="shared" si="13"/>
        <v>0</v>
      </c>
      <c r="N93" s="162"/>
      <c r="O93" s="443"/>
      <c r="P93" s="221">
        <v>0</v>
      </c>
      <c r="Q93" s="444">
        <f t="shared" si="14"/>
        <v>0</v>
      </c>
      <c r="R93" s="250">
        <f t="shared" si="15"/>
        <v>0</v>
      </c>
      <c r="S93" s="246" cm="1">
        <f t="array" ref="S93">_xlfn.IFS(E93="Air",R93,E93="Sea",M93,E93="Air+Sea",M93+R93)</f>
        <v>0</v>
      </c>
      <c r="T93" s="475"/>
      <c r="U93" s="32"/>
    </row>
    <row r="94" spans="1:21" x14ac:dyDescent="0.25">
      <c r="A94" s="1099"/>
      <c r="B94" s="1086"/>
      <c r="C94" s="177" t="s">
        <v>69</v>
      </c>
      <c r="D94" s="113" t="s">
        <v>189</v>
      </c>
      <c r="E94" s="113" t="s">
        <v>11</v>
      </c>
      <c r="F94" s="156"/>
      <c r="G94" s="478">
        <v>5</v>
      </c>
      <c r="H94" s="589"/>
      <c r="I94" s="179"/>
      <c r="J94" s="177"/>
      <c r="K94" s="353">
        <v>6.25</v>
      </c>
      <c r="L94" s="219">
        <f t="shared" si="12"/>
        <v>0</v>
      </c>
      <c r="M94" s="387">
        <f t="shared" si="13"/>
        <v>0</v>
      </c>
      <c r="N94" s="162"/>
      <c r="O94" s="443"/>
      <c r="P94" s="221">
        <v>0</v>
      </c>
      <c r="Q94" s="444">
        <f t="shared" si="14"/>
        <v>0</v>
      </c>
      <c r="R94" s="250">
        <f t="shared" si="15"/>
        <v>0</v>
      </c>
      <c r="S94" s="246" cm="1">
        <f t="array" ref="S94">_xlfn.IFS(E94="Air",R94,E94="Sea",M94,E94="Air+Sea",M94+R94)</f>
        <v>0</v>
      </c>
      <c r="T94" s="475"/>
      <c r="U94" s="32"/>
    </row>
    <row r="95" spans="1:21" ht="15" customHeight="1" x14ac:dyDescent="0.25">
      <c r="A95" s="1099"/>
      <c r="B95" s="1086" t="s">
        <v>190</v>
      </c>
      <c r="C95" s="177" t="s">
        <v>74</v>
      </c>
      <c r="D95" s="113" t="s">
        <v>552</v>
      </c>
      <c r="E95" s="113" t="s">
        <v>11</v>
      </c>
      <c r="F95" s="345"/>
      <c r="G95" s="478">
        <v>10</v>
      </c>
      <c r="H95" s="592"/>
      <c r="I95" s="181"/>
      <c r="J95" s="177"/>
      <c r="K95" s="353">
        <v>6.25</v>
      </c>
      <c r="L95" s="219">
        <f t="shared" si="12"/>
        <v>10</v>
      </c>
      <c r="M95" s="387">
        <f t="shared" si="13"/>
        <v>10</v>
      </c>
      <c r="N95" s="182"/>
      <c r="O95" s="443"/>
      <c r="P95" s="221">
        <v>0</v>
      </c>
      <c r="Q95" s="444">
        <f t="shared" si="14"/>
        <v>10</v>
      </c>
      <c r="R95" s="250">
        <f t="shared" si="15"/>
        <v>0</v>
      </c>
      <c r="S95" s="246" cm="1">
        <f t="array" ref="S95">_xlfn.IFS(E95="Air",R95,E95="Sea",M95,E95="Air+Sea",M95+R95)</f>
        <v>10</v>
      </c>
      <c r="T95" s="475"/>
      <c r="U95" s="32"/>
    </row>
    <row r="96" spans="1:21" x14ac:dyDescent="0.25">
      <c r="A96" s="1099"/>
      <c r="B96" s="1086"/>
      <c r="C96" s="177" t="s">
        <v>74</v>
      </c>
      <c r="D96" s="113" t="s">
        <v>192</v>
      </c>
      <c r="E96" s="113" t="s">
        <v>11</v>
      </c>
      <c r="F96" s="346"/>
      <c r="G96" s="478">
        <v>35</v>
      </c>
      <c r="H96" s="593"/>
      <c r="I96" s="181"/>
      <c r="J96" s="177"/>
      <c r="K96" s="353">
        <v>6.25</v>
      </c>
      <c r="L96" s="219">
        <f t="shared" si="12"/>
        <v>35</v>
      </c>
      <c r="M96" s="387">
        <f t="shared" si="13"/>
        <v>35</v>
      </c>
      <c r="N96" s="182"/>
      <c r="O96" s="443"/>
      <c r="P96" s="221">
        <v>0</v>
      </c>
      <c r="Q96" s="444">
        <f t="shared" si="14"/>
        <v>35</v>
      </c>
      <c r="R96" s="250">
        <f t="shared" si="15"/>
        <v>0</v>
      </c>
      <c r="S96" s="246" cm="1">
        <f t="array" ref="S96">_xlfn.IFS(E96="Air",R96,E96="Sea",M96,E96="Air+Sea",M96+R96)</f>
        <v>35</v>
      </c>
      <c r="T96" s="475"/>
    </row>
    <row r="97" spans="1:21" x14ac:dyDescent="0.25">
      <c r="A97" s="1099"/>
      <c r="B97" s="1086"/>
      <c r="C97" s="177" t="s">
        <v>74</v>
      </c>
      <c r="D97" s="113" t="s">
        <v>193</v>
      </c>
      <c r="E97" s="113" t="s">
        <v>11</v>
      </c>
      <c r="F97" s="346"/>
      <c r="G97" s="478">
        <v>5</v>
      </c>
      <c r="H97" s="593"/>
      <c r="I97" s="181"/>
      <c r="J97" s="177"/>
      <c r="K97" s="353">
        <v>6.25</v>
      </c>
      <c r="L97" s="219">
        <f t="shared" si="12"/>
        <v>5</v>
      </c>
      <c r="M97" s="387">
        <f t="shared" si="13"/>
        <v>5</v>
      </c>
      <c r="N97" s="182"/>
      <c r="O97" s="443"/>
      <c r="P97" s="221">
        <v>0</v>
      </c>
      <c r="Q97" s="444">
        <f t="shared" si="14"/>
        <v>5</v>
      </c>
      <c r="R97" s="250">
        <f t="shared" si="15"/>
        <v>0</v>
      </c>
      <c r="S97" s="246" cm="1">
        <f t="array" ref="S97">_xlfn.IFS(E97="Air",R97,E97="Sea",M97,E97="Air+Sea",M97+R97)</f>
        <v>5</v>
      </c>
      <c r="T97" s="475"/>
      <c r="U97" s="32"/>
    </row>
    <row r="98" spans="1:21" x14ac:dyDescent="0.25">
      <c r="A98" s="1099"/>
      <c r="B98" s="1086"/>
      <c r="C98" s="177" t="s">
        <v>74</v>
      </c>
      <c r="D98" s="113" t="s">
        <v>194</v>
      </c>
      <c r="E98" s="113" t="s">
        <v>11</v>
      </c>
      <c r="F98" s="346"/>
      <c r="G98" s="478">
        <v>10</v>
      </c>
      <c r="H98" s="593"/>
      <c r="I98" s="181"/>
      <c r="J98" s="177"/>
      <c r="K98" s="353">
        <v>6.25</v>
      </c>
      <c r="L98" s="219">
        <f t="shared" si="12"/>
        <v>10</v>
      </c>
      <c r="M98" s="387">
        <f t="shared" si="13"/>
        <v>10</v>
      </c>
      <c r="N98" s="182"/>
      <c r="O98" s="443"/>
      <c r="P98" s="221">
        <v>0</v>
      </c>
      <c r="Q98" s="444">
        <f t="shared" si="14"/>
        <v>10</v>
      </c>
      <c r="R98" s="250">
        <f t="shared" si="15"/>
        <v>0</v>
      </c>
      <c r="S98" s="246" cm="1">
        <f t="array" ref="S98">_xlfn.IFS(E98="Air",R98,E98="Sea",M98,E98="Air+Sea",M98+R98)</f>
        <v>10</v>
      </c>
      <c r="T98" s="475"/>
      <c r="U98" s="32"/>
    </row>
    <row r="99" spans="1:21" ht="30" x14ac:dyDescent="0.25">
      <c r="A99" s="1099"/>
      <c r="B99" s="138" t="s">
        <v>195</v>
      </c>
      <c r="C99" s="517" t="s">
        <v>74</v>
      </c>
      <c r="D99" s="188" t="s">
        <v>196</v>
      </c>
      <c r="E99" s="188"/>
      <c r="F99" s="334"/>
      <c r="G99" s="221"/>
      <c r="H99" s="594"/>
      <c r="I99" s="182"/>
      <c r="J99" s="517"/>
      <c r="K99" s="190">
        <v>6.25</v>
      </c>
      <c r="L99" s="221">
        <f t="shared" si="12"/>
        <v>0</v>
      </c>
      <c r="M99" s="250">
        <f t="shared" si="13"/>
        <v>0</v>
      </c>
      <c r="N99" s="182"/>
      <c r="O99" s="443"/>
      <c r="P99" s="221">
        <v>0</v>
      </c>
      <c r="Q99" s="444">
        <f t="shared" si="14"/>
        <v>0</v>
      </c>
      <c r="R99" s="250">
        <f t="shared" si="15"/>
        <v>0</v>
      </c>
      <c r="S99" s="251" t="e" cm="1">
        <f t="array" ref="S99">_xlfn.IFS(E99="Air",R99,E99="Sea",M99,E99="Air+Sea",M99+R99)</f>
        <v>#N/A</v>
      </c>
      <c r="T99" s="475"/>
      <c r="U99" s="32"/>
    </row>
    <row r="100" spans="1:21" ht="30" x14ac:dyDescent="0.25">
      <c r="A100" s="1099"/>
      <c r="B100" s="138" t="s">
        <v>197</v>
      </c>
      <c r="C100" s="517" t="s">
        <v>74</v>
      </c>
      <c r="D100" s="188" t="s">
        <v>198</v>
      </c>
      <c r="E100" s="188"/>
      <c r="F100" s="334"/>
      <c r="G100" s="221"/>
      <c r="H100" s="594"/>
      <c r="I100" s="182"/>
      <c r="J100" s="517"/>
      <c r="K100" s="190">
        <v>6.25</v>
      </c>
      <c r="L100" s="221">
        <f t="shared" si="12"/>
        <v>0</v>
      </c>
      <c r="M100" s="250">
        <f t="shared" si="13"/>
        <v>0</v>
      </c>
      <c r="N100" s="182"/>
      <c r="O100" s="443"/>
      <c r="P100" s="221">
        <v>0</v>
      </c>
      <c r="Q100" s="444">
        <f t="shared" si="14"/>
        <v>0</v>
      </c>
      <c r="R100" s="250">
        <f t="shared" si="15"/>
        <v>0</v>
      </c>
      <c r="S100" s="251" t="e" cm="1">
        <f t="array" ref="S100">_xlfn.IFS(E100="Air",R100,E100="Sea",M100,E100="Air+Sea",M100+R100)</f>
        <v>#N/A</v>
      </c>
      <c r="T100" s="475"/>
      <c r="U100" s="32"/>
    </row>
    <row r="101" spans="1:21" x14ac:dyDescent="0.25">
      <c r="A101" s="1099"/>
      <c r="B101" s="138"/>
      <c r="C101" s="517" t="s">
        <v>74</v>
      </c>
      <c r="D101" s="188" t="s">
        <v>199</v>
      </c>
      <c r="E101" s="188"/>
      <c r="F101" s="334"/>
      <c r="G101" s="221"/>
      <c r="H101" s="594"/>
      <c r="I101" s="182"/>
      <c r="J101" s="517"/>
      <c r="K101" s="190">
        <v>6.25</v>
      </c>
      <c r="L101" s="221">
        <f t="shared" si="12"/>
        <v>0</v>
      </c>
      <c r="M101" s="250">
        <f t="shared" si="13"/>
        <v>0</v>
      </c>
      <c r="N101" s="182"/>
      <c r="O101" s="443"/>
      <c r="P101" s="221">
        <v>0</v>
      </c>
      <c r="Q101" s="444">
        <f t="shared" si="14"/>
        <v>0</v>
      </c>
      <c r="R101" s="250">
        <f t="shared" si="15"/>
        <v>0</v>
      </c>
      <c r="S101" s="251" t="e" cm="1">
        <f t="array" ref="S101">_xlfn.IFS(E101="Air",R101,E101="Sea",M101,E101="Air+Sea",M101+R101)</f>
        <v>#N/A</v>
      </c>
      <c r="T101" s="475"/>
      <c r="U101" s="32"/>
    </row>
    <row r="102" spans="1:21" x14ac:dyDescent="0.25">
      <c r="A102" s="1099"/>
      <c r="B102" s="138"/>
      <c r="C102" s="517" t="s">
        <v>74</v>
      </c>
      <c r="D102" s="188" t="s">
        <v>200</v>
      </c>
      <c r="E102" s="188"/>
      <c r="F102" s="334"/>
      <c r="G102" s="221"/>
      <c r="H102" s="594"/>
      <c r="I102" s="182"/>
      <c r="J102" s="517"/>
      <c r="K102" s="190">
        <v>6.25</v>
      </c>
      <c r="L102" s="221">
        <f t="shared" si="12"/>
        <v>0</v>
      </c>
      <c r="M102" s="250">
        <f t="shared" si="13"/>
        <v>0</v>
      </c>
      <c r="N102" s="182"/>
      <c r="O102" s="443"/>
      <c r="P102" s="221">
        <v>0</v>
      </c>
      <c r="Q102" s="444">
        <f t="shared" si="14"/>
        <v>0</v>
      </c>
      <c r="R102" s="250">
        <f t="shared" si="15"/>
        <v>0</v>
      </c>
      <c r="S102" s="251" t="e" cm="1">
        <f t="array" ref="S102">_xlfn.IFS(E102="Air",R102,E102="Sea",M102,E102="Air+Sea",M102+R102)</f>
        <v>#N/A</v>
      </c>
      <c r="T102" s="475"/>
      <c r="U102" s="32"/>
    </row>
    <row r="103" spans="1:21" x14ac:dyDescent="0.25">
      <c r="A103" s="1099"/>
      <c r="B103" s="138" t="s">
        <v>201</v>
      </c>
      <c r="C103" s="517" t="s">
        <v>74</v>
      </c>
      <c r="D103" s="188" t="s">
        <v>202</v>
      </c>
      <c r="E103" s="188"/>
      <c r="F103" s="334"/>
      <c r="G103" s="221"/>
      <c r="H103" s="594"/>
      <c r="I103" s="182"/>
      <c r="J103" s="517"/>
      <c r="K103" s="190">
        <v>6.25</v>
      </c>
      <c r="L103" s="221">
        <f t="shared" si="12"/>
        <v>0</v>
      </c>
      <c r="M103" s="250">
        <f t="shared" si="13"/>
        <v>0</v>
      </c>
      <c r="N103" s="182"/>
      <c r="O103" s="443"/>
      <c r="P103" s="221">
        <v>0</v>
      </c>
      <c r="Q103" s="444">
        <f t="shared" si="14"/>
        <v>0</v>
      </c>
      <c r="R103" s="250">
        <f t="shared" si="15"/>
        <v>0</v>
      </c>
      <c r="S103" s="251" t="e" cm="1">
        <f t="array" ref="S103">_xlfn.IFS(E103="Air",R103,E103="Sea",M103,E103="Air+Sea",M103+R103)</f>
        <v>#N/A</v>
      </c>
      <c r="T103" s="475"/>
      <c r="U103" s="32"/>
    </row>
    <row r="104" spans="1:21" x14ac:dyDescent="0.25">
      <c r="A104" s="1099"/>
      <c r="B104" s="138" t="s">
        <v>203</v>
      </c>
      <c r="C104" s="517" t="s">
        <v>204</v>
      </c>
      <c r="D104" s="188" t="s">
        <v>205</v>
      </c>
      <c r="E104" s="188"/>
      <c r="F104" s="334"/>
      <c r="G104" s="221"/>
      <c r="H104" s="594"/>
      <c r="I104" s="182"/>
      <c r="J104" s="517"/>
      <c r="K104" s="190">
        <v>6.25</v>
      </c>
      <c r="L104" s="221">
        <f t="shared" si="12"/>
        <v>0</v>
      </c>
      <c r="M104" s="250">
        <f t="shared" si="13"/>
        <v>0</v>
      </c>
      <c r="N104" s="182"/>
      <c r="O104" s="443"/>
      <c r="P104" s="221">
        <v>0</v>
      </c>
      <c r="Q104" s="444">
        <f t="shared" si="14"/>
        <v>0</v>
      </c>
      <c r="R104" s="250">
        <f t="shared" si="15"/>
        <v>0</v>
      </c>
      <c r="S104" s="251" t="e" cm="1">
        <f t="array" ref="S104">_xlfn.IFS(E104="Air",R104,E104="Sea",M104,E104="Air+Sea",M104+R104)</f>
        <v>#N/A</v>
      </c>
      <c r="T104" s="475"/>
      <c r="U104" s="32"/>
    </row>
    <row r="105" spans="1:21" x14ac:dyDescent="0.25">
      <c r="A105" s="1099"/>
      <c r="B105" s="514" t="s">
        <v>539</v>
      </c>
      <c r="C105" s="519" t="s">
        <v>540</v>
      </c>
      <c r="D105" s="515" t="s">
        <v>541</v>
      </c>
      <c r="E105" s="515" t="s">
        <v>11</v>
      </c>
      <c r="F105" s="520"/>
      <c r="G105" s="533">
        <v>160</v>
      </c>
      <c r="H105" s="595"/>
      <c r="I105" s="521"/>
      <c r="J105" s="519">
        <v>3.5</v>
      </c>
      <c r="K105" s="190">
        <v>6.25</v>
      </c>
      <c r="L105" s="533">
        <f t="shared" si="12"/>
        <v>560</v>
      </c>
      <c r="M105" s="536">
        <f t="shared" si="13"/>
        <v>89.6</v>
      </c>
      <c r="N105" s="521"/>
      <c r="O105" s="586"/>
      <c r="P105" s="533">
        <v>0</v>
      </c>
      <c r="Q105" s="585">
        <f t="shared" si="14"/>
        <v>0</v>
      </c>
      <c r="R105" s="536">
        <f t="shared" si="15"/>
        <v>0</v>
      </c>
      <c r="S105" s="537" cm="1">
        <f t="array" ref="S105">_xlfn.IFS(E105="Air",R105,E105="Sea",M105,E105="Air+Sea",M105+R105)</f>
        <v>89.6</v>
      </c>
      <c r="T105" s="475"/>
      <c r="U105" s="32"/>
    </row>
    <row r="106" spans="1:21" x14ac:dyDescent="0.25">
      <c r="A106" s="1099"/>
      <c r="B106" s="1086" t="s">
        <v>206</v>
      </c>
      <c r="C106" s="177" t="s">
        <v>204</v>
      </c>
      <c r="D106" s="113" t="s">
        <v>207</v>
      </c>
      <c r="E106" s="113" t="s">
        <v>11</v>
      </c>
      <c r="F106" s="156"/>
      <c r="G106" s="478">
        <v>70</v>
      </c>
      <c r="H106" s="589"/>
      <c r="I106" s="181"/>
      <c r="J106" s="177">
        <v>3.5</v>
      </c>
      <c r="K106" s="353">
        <v>6.25</v>
      </c>
      <c r="L106" s="219">
        <f t="shared" si="12"/>
        <v>245</v>
      </c>
      <c r="M106" s="387">
        <f t="shared" si="13"/>
        <v>39.200000000000003</v>
      </c>
      <c r="N106" s="182"/>
      <c r="O106" s="443"/>
      <c r="P106" s="221">
        <v>0</v>
      </c>
      <c r="Q106" s="444">
        <f t="shared" si="14"/>
        <v>0</v>
      </c>
      <c r="R106" s="250">
        <f t="shared" si="15"/>
        <v>0</v>
      </c>
      <c r="S106" s="246" cm="1">
        <f t="array" ref="S106">_xlfn.IFS(E106="Air",R106,E106="Sea",M106,E106="Air+Sea",M106+R106)</f>
        <v>39.200000000000003</v>
      </c>
      <c r="T106" s="475"/>
      <c r="U106" s="32"/>
    </row>
    <row r="107" spans="1:21" x14ac:dyDescent="0.25">
      <c r="A107" s="1099"/>
      <c r="B107" s="1086"/>
      <c r="C107" s="177" t="s">
        <v>204</v>
      </c>
      <c r="D107" s="113" t="s">
        <v>208</v>
      </c>
      <c r="E107" s="113" t="s">
        <v>11</v>
      </c>
      <c r="F107" s="156"/>
      <c r="G107" s="478">
        <v>75</v>
      </c>
      <c r="H107" s="589"/>
      <c r="I107" s="181"/>
      <c r="J107" s="177">
        <v>3.5</v>
      </c>
      <c r="K107" s="353">
        <v>6.25</v>
      </c>
      <c r="L107" s="219">
        <f t="shared" si="12"/>
        <v>262.5</v>
      </c>
      <c r="M107" s="387">
        <f t="shared" si="13"/>
        <v>42</v>
      </c>
      <c r="N107" s="182"/>
      <c r="O107" s="443"/>
      <c r="P107" s="221">
        <v>0</v>
      </c>
      <c r="Q107" s="444">
        <f t="shared" si="14"/>
        <v>0</v>
      </c>
      <c r="R107" s="250">
        <f t="shared" si="15"/>
        <v>0</v>
      </c>
      <c r="S107" s="246" cm="1">
        <f t="array" ref="S107">_xlfn.IFS(E107="Air",R107,E107="Sea",M107,E107="Air+Sea",M107+R107)</f>
        <v>42</v>
      </c>
      <c r="T107" s="475"/>
      <c r="U107" s="32"/>
    </row>
    <row r="108" spans="1:21" x14ac:dyDescent="0.25">
      <c r="A108" s="1099"/>
      <c r="B108" s="1086"/>
      <c r="C108" s="177" t="s">
        <v>553</v>
      </c>
      <c r="D108" s="113" t="s">
        <v>209</v>
      </c>
      <c r="E108" s="113" t="s">
        <v>11</v>
      </c>
      <c r="F108" s="156"/>
      <c r="G108" s="478">
        <v>200</v>
      </c>
      <c r="H108" s="589"/>
      <c r="I108" s="181"/>
      <c r="J108" s="177">
        <v>3.5</v>
      </c>
      <c r="K108" s="353">
        <v>6.25</v>
      </c>
      <c r="L108" s="219">
        <f t="shared" si="12"/>
        <v>700</v>
      </c>
      <c r="M108" s="387">
        <f t="shared" si="13"/>
        <v>112</v>
      </c>
      <c r="N108" s="182"/>
      <c r="O108" s="443"/>
      <c r="P108" s="221">
        <v>0</v>
      </c>
      <c r="Q108" s="444">
        <f t="shared" si="14"/>
        <v>0</v>
      </c>
      <c r="R108" s="250">
        <f t="shared" si="15"/>
        <v>0</v>
      </c>
      <c r="S108" s="246" cm="1">
        <f t="array" ref="S108">_xlfn.IFS(E108="Air",R108,E108="Sea",M108,E108="Air+Sea",M108+R108)</f>
        <v>112</v>
      </c>
      <c r="T108" s="475"/>
      <c r="U108" s="32"/>
    </row>
    <row r="109" spans="1:21" x14ac:dyDescent="0.25">
      <c r="A109" s="1099"/>
      <c r="B109" s="1086"/>
      <c r="C109" s="177" t="s">
        <v>553</v>
      </c>
      <c r="D109" s="113" t="s">
        <v>210</v>
      </c>
      <c r="E109" s="113" t="s">
        <v>11</v>
      </c>
      <c r="F109" s="156"/>
      <c r="G109" s="478">
        <v>75</v>
      </c>
      <c r="H109" s="589"/>
      <c r="I109" s="181"/>
      <c r="J109" s="177">
        <v>3.5</v>
      </c>
      <c r="K109" s="353">
        <v>6.25</v>
      </c>
      <c r="L109" s="219">
        <f t="shared" si="12"/>
        <v>262.5</v>
      </c>
      <c r="M109" s="387">
        <f t="shared" si="13"/>
        <v>42</v>
      </c>
      <c r="N109" s="182"/>
      <c r="O109" s="443"/>
      <c r="P109" s="221">
        <v>0</v>
      </c>
      <c r="Q109" s="444">
        <f t="shared" si="14"/>
        <v>0</v>
      </c>
      <c r="R109" s="250">
        <f t="shared" si="15"/>
        <v>0</v>
      </c>
      <c r="S109" s="246" cm="1">
        <f t="array" ref="S109">_xlfn.IFS(E109="Air",R109,E109="Sea",M109,E109="Air+Sea",M109+R109)</f>
        <v>42</v>
      </c>
      <c r="T109" s="475"/>
      <c r="U109" s="32"/>
    </row>
    <row r="110" spans="1:21" x14ac:dyDescent="0.25">
      <c r="A110" s="1099"/>
      <c r="B110" s="1086" t="s">
        <v>211</v>
      </c>
      <c r="C110" s="177" t="s">
        <v>204</v>
      </c>
      <c r="D110" s="113" t="s">
        <v>212</v>
      </c>
      <c r="E110" s="113" t="s">
        <v>11</v>
      </c>
      <c r="F110" s="156"/>
      <c r="G110" s="478">
        <v>5</v>
      </c>
      <c r="H110" s="589"/>
      <c r="I110" s="179"/>
      <c r="J110" s="177">
        <v>3.5</v>
      </c>
      <c r="K110" s="353">
        <v>6.25</v>
      </c>
      <c r="L110" s="219">
        <f t="shared" si="12"/>
        <v>17.5</v>
      </c>
      <c r="M110" s="387">
        <f t="shared" si="13"/>
        <v>2.8</v>
      </c>
      <c r="N110" s="162"/>
      <c r="O110" s="443"/>
      <c r="P110" s="221">
        <v>0</v>
      </c>
      <c r="Q110" s="444">
        <f t="shared" si="14"/>
        <v>0</v>
      </c>
      <c r="R110" s="250">
        <f t="shared" si="15"/>
        <v>0</v>
      </c>
      <c r="S110" s="246" cm="1">
        <f t="array" ref="S110">_xlfn.IFS(E110="Air",R110,E110="Sea",M110,E110="Air+Sea",M110+R110)</f>
        <v>2.8</v>
      </c>
      <c r="T110" s="475"/>
      <c r="U110" s="32"/>
    </row>
    <row r="111" spans="1:21" x14ac:dyDescent="0.25">
      <c r="A111" s="1099"/>
      <c r="B111" s="1086"/>
      <c r="C111" s="177" t="s">
        <v>204</v>
      </c>
      <c r="D111" s="113" t="s">
        <v>213</v>
      </c>
      <c r="E111" s="113" t="s">
        <v>11</v>
      </c>
      <c r="F111" s="156"/>
      <c r="G111" s="478">
        <v>15</v>
      </c>
      <c r="H111" s="589"/>
      <c r="I111" s="179"/>
      <c r="J111" s="177">
        <v>3.5</v>
      </c>
      <c r="K111" s="353">
        <v>6.25</v>
      </c>
      <c r="L111" s="219">
        <f t="shared" si="12"/>
        <v>52.5</v>
      </c>
      <c r="M111" s="387">
        <f t="shared" si="13"/>
        <v>8.4</v>
      </c>
      <c r="N111" s="162"/>
      <c r="O111" s="443"/>
      <c r="P111" s="221">
        <v>0</v>
      </c>
      <c r="Q111" s="444">
        <f t="shared" si="14"/>
        <v>0</v>
      </c>
      <c r="R111" s="250">
        <f t="shared" si="15"/>
        <v>0</v>
      </c>
      <c r="S111" s="246" cm="1">
        <f t="array" ref="S111">_xlfn.IFS(E111="Air",R111,E111="Sea",M111,E111="Air+Sea",M111+R111)</f>
        <v>8.4</v>
      </c>
      <c r="T111" s="475"/>
      <c r="U111" s="32"/>
    </row>
    <row r="112" spans="1:21" x14ac:dyDescent="0.25">
      <c r="A112" s="1099"/>
      <c r="B112" s="1086"/>
      <c r="C112" s="177" t="s">
        <v>204</v>
      </c>
      <c r="D112" s="113" t="s">
        <v>214</v>
      </c>
      <c r="E112" s="113" t="s">
        <v>11</v>
      </c>
      <c r="F112" s="156"/>
      <c r="G112" s="478">
        <v>40</v>
      </c>
      <c r="H112" s="589"/>
      <c r="I112" s="179"/>
      <c r="J112" s="177">
        <v>3.5</v>
      </c>
      <c r="K112" s="353">
        <v>6.25</v>
      </c>
      <c r="L112" s="219">
        <f t="shared" si="12"/>
        <v>140</v>
      </c>
      <c r="M112" s="387">
        <f t="shared" si="13"/>
        <v>22.4</v>
      </c>
      <c r="N112" s="162"/>
      <c r="O112" s="443"/>
      <c r="P112" s="221">
        <v>0</v>
      </c>
      <c r="Q112" s="444">
        <f t="shared" si="14"/>
        <v>0</v>
      </c>
      <c r="R112" s="250">
        <f t="shared" si="15"/>
        <v>0</v>
      </c>
      <c r="S112" s="246" cm="1">
        <f t="array" ref="S112">_xlfn.IFS(E112="Air",R112,E112="Sea",M112,E112="Air+Sea",M112+R112)</f>
        <v>22.4</v>
      </c>
      <c r="T112" s="475"/>
      <c r="U112" s="32"/>
    </row>
    <row r="113" spans="1:21" x14ac:dyDescent="0.25">
      <c r="A113" s="1099"/>
      <c r="B113" s="1086"/>
      <c r="C113" s="519" t="s">
        <v>204</v>
      </c>
      <c r="D113" s="515" t="s">
        <v>215</v>
      </c>
      <c r="E113" s="515" t="s">
        <v>11</v>
      </c>
      <c r="F113" s="520"/>
      <c r="G113" s="533">
        <v>5</v>
      </c>
      <c r="H113" s="595"/>
      <c r="I113" s="522"/>
      <c r="J113" s="519"/>
      <c r="K113" s="190">
        <v>6.25</v>
      </c>
      <c r="L113" s="221">
        <f t="shared" si="12"/>
        <v>0</v>
      </c>
      <c r="M113" s="250">
        <f t="shared" si="13"/>
        <v>0</v>
      </c>
      <c r="N113" s="162"/>
      <c r="O113" s="443"/>
      <c r="P113" s="221">
        <v>0</v>
      </c>
      <c r="Q113" s="444">
        <f t="shared" si="14"/>
        <v>0</v>
      </c>
      <c r="R113" s="250">
        <f t="shared" si="15"/>
        <v>0</v>
      </c>
      <c r="S113" s="251" cm="1">
        <f t="array" ref="S113">_xlfn.IFS(E113="Air",R113,E113="Sea",M113,E113="Air+Sea",M113+R113)</f>
        <v>0</v>
      </c>
      <c r="T113" s="475"/>
      <c r="U113" s="32"/>
    </row>
    <row r="114" spans="1:21" x14ac:dyDescent="0.25">
      <c r="A114" s="1099"/>
      <c r="B114" s="135" t="s">
        <v>216</v>
      </c>
      <c r="C114" s="517" t="s">
        <v>204</v>
      </c>
      <c r="D114" s="188" t="s">
        <v>217</v>
      </c>
      <c r="E114" s="188"/>
      <c r="F114" s="334"/>
      <c r="G114" s="221"/>
      <c r="H114" s="594"/>
      <c r="I114" s="162"/>
      <c r="J114" s="517"/>
      <c r="K114" s="190">
        <v>6.25</v>
      </c>
      <c r="L114" s="221">
        <f t="shared" si="12"/>
        <v>0</v>
      </c>
      <c r="M114" s="250">
        <f t="shared" si="13"/>
        <v>0</v>
      </c>
      <c r="N114" s="162"/>
      <c r="O114" s="443"/>
      <c r="P114" s="221">
        <v>0</v>
      </c>
      <c r="Q114" s="444">
        <f t="shared" si="14"/>
        <v>0</v>
      </c>
      <c r="R114" s="250">
        <f t="shared" si="15"/>
        <v>0</v>
      </c>
      <c r="S114" s="251" t="e" cm="1">
        <f t="array" ref="S114">_xlfn.IFS(E114="Air",R114,E114="Sea",M114,E114="Air+Sea",M114+R114)</f>
        <v>#N/A</v>
      </c>
      <c r="T114" s="475"/>
      <c r="U114" s="32"/>
    </row>
    <row r="115" spans="1:21" x14ac:dyDescent="0.25">
      <c r="A115" s="1099"/>
      <c r="B115" s="135"/>
      <c r="C115" s="517" t="s">
        <v>204</v>
      </c>
      <c r="D115" s="188" t="s">
        <v>218</v>
      </c>
      <c r="E115" s="188"/>
      <c r="F115" s="334"/>
      <c r="G115" s="221"/>
      <c r="H115" s="594"/>
      <c r="I115" s="162"/>
      <c r="J115" s="517"/>
      <c r="K115" s="190">
        <v>6.25</v>
      </c>
      <c r="L115" s="221">
        <f t="shared" si="12"/>
        <v>0</v>
      </c>
      <c r="M115" s="250">
        <f t="shared" si="13"/>
        <v>0</v>
      </c>
      <c r="N115" s="162"/>
      <c r="O115" s="443"/>
      <c r="P115" s="221">
        <v>0</v>
      </c>
      <c r="Q115" s="444">
        <f t="shared" si="14"/>
        <v>0</v>
      </c>
      <c r="R115" s="250">
        <f t="shared" si="15"/>
        <v>0</v>
      </c>
      <c r="S115" s="251" t="e" cm="1">
        <f t="array" ref="S115">_xlfn.IFS(E115="Air",R115,E115="Sea",M115,E115="Air+Sea",M115+R115)</f>
        <v>#N/A</v>
      </c>
      <c r="T115" s="475"/>
      <c r="U115" s="32"/>
    </row>
    <row r="116" spans="1:21" x14ac:dyDescent="0.25">
      <c r="A116" s="1099"/>
      <c r="B116" s="135"/>
      <c r="C116" s="517" t="s">
        <v>204</v>
      </c>
      <c r="D116" s="188" t="s">
        <v>219</v>
      </c>
      <c r="E116" s="188"/>
      <c r="F116" s="334"/>
      <c r="G116" s="221"/>
      <c r="H116" s="594"/>
      <c r="I116" s="162"/>
      <c r="J116" s="517"/>
      <c r="K116" s="190">
        <v>6.25</v>
      </c>
      <c r="L116" s="221">
        <f t="shared" si="12"/>
        <v>0</v>
      </c>
      <c r="M116" s="250">
        <f t="shared" si="13"/>
        <v>0</v>
      </c>
      <c r="N116" s="162"/>
      <c r="O116" s="443"/>
      <c r="P116" s="221">
        <v>0</v>
      </c>
      <c r="Q116" s="444">
        <f t="shared" si="14"/>
        <v>0</v>
      </c>
      <c r="R116" s="250">
        <f t="shared" si="15"/>
        <v>0</v>
      </c>
      <c r="S116" s="251" t="e" cm="1">
        <f t="array" ref="S116">_xlfn.IFS(E116="Air",R116,E116="Sea",M116,E116="Air+Sea",M116+R116)</f>
        <v>#N/A</v>
      </c>
      <c r="T116" s="475"/>
      <c r="U116" s="32"/>
    </row>
    <row r="117" spans="1:21" x14ac:dyDescent="0.25">
      <c r="A117" s="1099"/>
      <c r="B117" s="135"/>
      <c r="C117" s="523" t="s">
        <v>204</v>
      </c>
      <c r="D117" s="114" t="s">
        <v>542</v>
      </c>
      <c r="E117" s="114" t="s">
        <v>11</v>
      </c>
      <c r="F117" s="332"/>
      <c r="G117" s="372">
        <v>30</v>
      </c>
      <c r="H117" s="596" t="s">
        <v>514</v>
      </c>
      <c r="I117" s="525"/>
      <c r="J117" s="523">
        <v>3.5</v>
      </c>
      <c r="K117" s="354">
        <v>6.25</v>
      </c>
      <c r="L117" s="372">
        <f t="shared" si="12"/>
        <v>105</v>
      </c>
      <c r="M117" s="601">
        <f t="shared" si="13"/>
        <v>16.8</v>
      </c>
      <c r="N117" s="162"/>
      <c r="O117" s="443"/>
      <c r="P117" s="221">
        <v>0</v>
      </c>
      <c r="Q117" s="444">
        <f t="shared" si="14"/>
        <v>0</v>
      </c>
      <c r="R117" s="250">
        <f t="shared" si="15"/>
        <v>0</v>
      </c>
      <c r="S117" s="249" cm="1">
        <f t="array" ref="S117">_xlfn.IFS(E117="Air",R117,E117="Sea",M117,E117="Air+Sea",M117+R117)</f>
        <v>16.8</v>
      </c>
      <c r="T117" s="475"/>
      <c r="U117" s="32"/>
    </row>
    <row r="118" spans="1:21" x14ac:dyDescent="0.25">
      <c r="A118" s="1099"/>
      <c r="B118" s="135"/>
      <c r="C118" s="523" t="s">
        <v>204</v>
      </c>
      <c r="D118" s="114" t="s">
        <v>543</v>
      </c>
      <c r="E118" s="114" t="s">
        <v>11</v>
      </c>
      <c r="F118" s="332"/>
      <c r="G118" s="372">
        <v>15</v>
      </c>
      <c r="H118" s="596"/>
      <c r="I118" s="525"/>
      <c r="J118" s="523">
        <v>3.5</v>
      </c>
      <c r="K118" s="354">
        <v>6.25</v>
      </c>
      <c r="L118" s="372">
        <f t="shared" si="12"/>
        <v>52.5</v>
      </c>
      <c r="M118" s="601">
        <f t="shared" si="13"/>
        <v>8.4</v>
      </c>
      <c r="N118" s="162"/>
      <c r="O118" s="443"/>
      <c r="P118" s="221">
        <v>0</v>
      </c>
      <c r="Q118" s="444">
        <f t="shared" si="14"/>
        <v>0</v>
      </c>
      <c r="R118" s="250">
        <f t="shared" si="15"/>
        <v>0</v>
      </c>
      <c r="S118" s="249" cm="1">
        <f t="array" ref="S118">_xlfn.IFS(E118="Air",R118,E118="Sea",M118,E118="Air+Sea",M118+R118)</f>
        <v>8.4</v>
      </c>
      <c r="T118" s="475"/>
      <c r="U118" s="32"/>
    </row>
    <row r="119" spans="1:21" x14ac:dyDescent="0.25">
      <c r="A119" s="1099"/>
      <c r="B119" s="135"/>
      <c r="C119" s="523" t="s">
        <v>204</v>
      </c>
      <c r="D119" s="114" t="s">
        <v>544</v>
      </c>
      <c r="E119" s="114" t="s">
        <v>11</v>
      </c>
      <c r="F119" s="332"/>
      <c r="G119" s="372">
        <v>30</v>
      </c>
      <c r="H119" s="596"/>
      <c r="I119" s="525"/>
      <c r="J119" s="523">
        <v>3.5</v>
      </c>
      <c r="K119" s="354">
        <v>6.25</v>
      </c>
      <c r="L119" s="372">
        <f t="shared" si="12"/>
        <v>105</v>
      </c>
      <c r="M119" s="601">
        <f t="shared" si="13"/>
        <v>16.8</v>
      </c>
      <c r="N119" s="162"/>
      <c r="O119" s="443"/>
      <c r="P119" s="221">
        <v>0</v>
      </c>
      <c r="Q119" s="444">
        <f t="shared" si="14"/>
        <v>0</v>
      </c>
      <c r="R119" s="250">
        <f t="shared" si="15"/>
        <v>0</v>
      </c>
      <c r="S119" s="249" cm="1">
        <f t="array" ref="S119">_xlfn.IFS(E119="Air",R119,E119="Sea",M119,E119="Air+Sea",M119+R119)</f>
        <v>16.8</v>
      </c>
      <c r="T119" s="475"/>
      <c r="U119" s="32"/>
    </row>
    <row r="120" spans="1:21" x14ac:dyDescent="0.25">
      <c r="A120" s="1099"/>
      <c r="B120" s="135"/>
      <c r="C120" s="523" t="s">
        <v>204</v>
      </c>
      <c r="D120" s="114" t="s">
        <v>554</v>
      </c>
      <c r="E120" s="114" t="s">
        <v>11</v>
      </c>
      <c r="F120" s="332"/>
      <c r="G120" s="372">
        <v>20</v>
      </c>
      <c r="H120" s="596"/>
      <c r="I120" s="525"/>
      <c r="J120" s="523">
        <v>3.5</v>
      </c>
      <c r="K120" s="354">
        <v>6.25</v>
      </c>
      <c r="L120" s="372">
        <f t="shared" si="12"/>
        <v>70</v>
      </c>
      <c r="M120" s="601">
        <f t="shared" si="13"/>
        <v>11.2</v>
      </c>
      <c r="N120" s="162"/>
      <c r="O120" s="443"/>
      <c r="P120" s="221">
        <v>0</v>
      </c>
      <c r="Q120" s="444">
        <f t="shared" si="14"/>
        <v>0</v>
      </c>
      <c r="R120" s="250">
        <f t="shared" si="15"/>
        <v>0</v>
      </c>
      <c r="S120" s="249" cm="1">
        <f t="array" ref="S120">_xlfn.IFS(E120="Air",R120,E120="Sea",M120,E120="Air+Sea",M120+R120)</f>
        <v>11.2</v>
      </c>
      <c r="T120" s="475"/>
      <c r="U120" s="32"/>
    </row>
    <row r="121" spans="1:21" x14ac:dyDescent="0.25">
      <c r="A121" s="1099"/>
      <c r="B121" s="135"/>
      <c r="C121" s="523" t="s">
        <v>204</v>
      </c>
      <c r="D121" s="114" t="s">
        <v>555</v>
      </c>
      <c r="E121" s="114" t="s">
        <v>11</v>
      </c>
      <c r="F121" s="332"/>
      <c r="G121" s="372">
        <v>15</v>
      </c>
      <c r="H121" s="596"/>
      <c r="I121" s="525"/>
      <c r="J121" s="523">
        <v>3.5</v>
      </c>
      <c r="K121" s="354">
        <v>6.25</v>
      </c>
      <c r="L121" s="372">
        <f t="shared" si="12"/>
        <v>52.5</v>
      </c>
      <c r="M121" s="601">
        <f t="shared" si="13"/>
        <v>8.4</v>
      </c>
      <c r="N121" s="162"/>
      <c r="O121" s="443"/>
      <c r="P121" s="221">
        <v>0</v>
      </c>
      <c r="Q121" s="444">
        <f t="shared" si="14"/>
        <v>0</v>
      </c>
      <c r="R121" s="250">
        <f t="shared" si="15"/>
        <v>0</v>
      </c>
      <c r="S121" s="249" cm="1">
        <f t="array" ref="S121">_xlfn.IFS(E121="Air",R121,E121="Sea",M121,E121="Air+Sea",M121+R121)</f>
        <v>8.4</v>
      </c>
      <c r="T121" s="475"/>
      <c r="U121" s="32"/>
    </row>
    <row r="122" spans="1:21" x14ac:dyDescent="0.25">
      <c r="A122" s="1099"/>
      <c r="B122" s="135"/>
      <c r="C122" s="523" t="s">
        <v>204</v>
      </c>
      <c r="D122" s="114" t="s">
        <v>543</v>
      </c>
      <c r="E122" s="114" t="s">
        <v>11</v>
      </c>
      <c r="F122" s="332"/>
      <c r="G122" s="372">
        <v>15</v>
      </c>
      <c r="H122" s="596"/>
      <c r="I122" s="525"/>
      <c r="J122" s="523">
        <v>3.5</v>
      </c>
      <c r="K122" s="354">
        <v>6.25</v>
      </c>
      <c r="L122" s="372">
        <f t="shared" si="12"/>
        <v>52.5</v>
      </c>
      <c r="M122" s="601">
        <f t="shared" si="13"/>
        <v>8.4</v>
      </c>
      <c r="N122" s="162"/>
      <c r="O122" s="443"/>
      <c r="P122" s="221">
        <v>0</v>
      </c>
      <c r="Q122" s="444">
        <f t="shared" si="14"/>
        <v>0</v>
      </c>
      <c r="R122" s="250">
        <f t="shared" si="15"/>
        <v>0</v>
      </c>
      <c r="S122" s="249" cm="1">
        <f t="array" ref="S122">_xlfn.IFS(E122="Air",R122,E122="Sea",M122,E122="Air+Sea",M122+R122)</f>
        <v>8.4</v>
      </c>
      <c r="T122" s="475"/>
      <c r="U122" s="32"/>
    </row>
    <row r="123" spans="1:21" x14ac:dyDescent="0.25">
      <c r="A123" s="1099"/>
      <c r="B123" s="135"/>
      <c r="C123" s="523" t="s">
        <v>204</v>
      </c>
      <c r="D123" s="114" t="s">
        <v>544</v>
      </c>
      <c r="E123" s="114" t="s">
        <v>11</v>
      </c>
      <c r="F123" s="332"/>
      <c r="G123" s="372">
        <v>20</v>
      </c>
      <c r="H123" s="596"/>
      <c r="I123" s="525"/>
      <c r="J123" s="523">
        <v>3.5</v>
      </c>
      <c r="K123" s="354">
        <v>6.25</v>
      </c>
      <c r="L123" s="372">
        <f t="shared" si="12"/>
        <v>70</v>
      </c>
      <c r="M123" s="601">
        <f t="shared" si="13"/>
        <v>11.2</v>
      </c>
      <c r="N123" s="162"/>
      <c r="O123" s="443"/>
      <c r="P123" s="221">
        <v>0</v>
      </c>
      <c r="Q123" s="444">
        <f t="shared" si="14"/>
        <v>0</v>
      </c>
      <c r="R123" s="250">
        <f t="shared" si="15"/>
        <v>0</v>
      </c>
      <c r="S123" s="249" cm="1">
        <f t="array" ref="S123">_xlfn.IFS(E123="Air",R123,E123="Sea",M123,E123="Air+Sea",M123+R123)</f>
        <v>11.2</v>
      </c>
      <c r="T123" s="475"/>
      <c r="U123" s="32"/>
    </row>
    <row r="124" spans="1:21" x14ac:dyDescent="0.25">
      <c r="A124" s="1099"/>
      <c r="B124" s="1086" t="s">
        <v>220</v>
      </c>
      <c r="C124" s="177" t="s">
        <v>103</v>
      </c>
      <c r="D124" s="113" t="s">
        <v>193</v>
      </c>
      <c r="E124" s="113" t="s">
        <v>11</v>
      </c>
      <c r="F124" s="156"/>
      <c r="G124" s="478">
        <v>5</v>
      </c>
      <c r="H124" s="589"/>
      <c r="I124" s="179"/>
      <c r="J124" s="177">
        <v>3.5</v>
      </c>
      <c r="K124" s="353">
        <v>6.25</v>
      </c>
      <c r="L124" s="219">
        <f t="shared" si="12"/>
        <v>17.5</v>
      </c>
      <c r="M124" s="387">
        <f t="shared" si="13"/>
        <v>2.8</v>
      </c>
      <c r="N124" s="182"/>
      <c r="O124" s="443"/>
      <c r="P124" s="221">
        <v>0</v>
      </c>
      <c r="Q124" s="444">
        <f t="shared" si="14"/>
        <v>0</v>
      </c>
      <c r="R124" s="250">
        <f t="shared" si="15"/>
        <v>0</v>
      </c>
      <c r="S124" s="246" cm="1">
        <f t="array" ref="S124">_xlfn.IFS(E124="Air",R124,E124="Sea",M124,E124="Air+Sea",M124+R124)</f>
        <v>2.8</v>
      </c>
      <c r="T124" s="475"/>
      <c r="U124" s="32"/>
    </row>
    <row r="125" spans="1:21" x14ac:dyDescent="0.25">
      <c r="A125" s="1099"/>
      <c r="B125" s="1086"/>
      <c r="C125" s="177" t="s">
        <v>103</v>
      </c>
      <c r="D125" s="113" t="s">
        <v>221</v>
      </c>
      <c r="E125" s="113" t="s">
        <v>11</v>
      </c>
      <c r="F125" s="156"/>
      <c r="G125" s="478">
        <v>25</v>
      </c>
      <c r="H125" s="589"/>
      <c r="I125" s="179"/>
      <c r="J125" s="177">
        <v>3.5</v>
      </c>
      <c r="K125" s="353">
        <v>6.25</v>
      </c>
      <c r="L125" s="219">
        <f t="shared" si="12"/>
        <v>87.5</v>
      </c>
      <c r="M125" s="387">
        <f t="shared" si="13"/>
        <v>14</v>
      </c>
      <c r="N125" s="182"/>
      <c r="O125" s="443"/>
      <c r="P125" s="221">
        <v>0</v>
      </c>
      <c r="Q125" s="444">
        <f t="shared" si="14"/>
        <v>0</v>
      </c>
      <c r="R125" s="250">
        <f t="shared" si="15"/>
        <v>0</v>
      </c>
      <c r="S125" s="246" cm="1">
        <f t="array" ref="S125">_xlfn.IFS(E125="Air",R125,E125="Sea",M125,E125="Air+Sea",M125+R125)</f>
        <v>14</v>
      </c>
      <c r="T125" s="475"/>
      <c r="U125" s="32"/>
    </row>
    <row r="126" spans="1:21" x14ac:dyDescent="0.25">
      <c r="A126" s="1099"/>
      <c r="B126" s="1086"/>
      <c r="C126" s="177" t="s">
        <v>103</v>
      </c>
      <c r="D126" s="113" t="s">
        <v>222</v>
      </c>
      <c r="E126" s="113" t="s">
        <v>11</v>
      </c>
      <c r="F126" s="156"/>
      <c r="G126" s="478">
        <v>20</v>
      </c>
      <c r="H126" s="589"/>
      <c r="I126" s="179"/>
      <c r="J126" s="177">
        <v>3.5</v>
      </c>
      <c r="K126" s="353">
        <v>6.25</v>
      </c>
      <c r="L126" s="219">
        <f t="shared" si="12"/>
        <v>70</v>
      </c>
      <c r="M126" s="387">
        <f t="shared" si="13"/>
        <v>11.2</v>
      </c>
      <c r="N126" s="182"/>
      <c r="O126" s="443"/>
      <c r="P126" s="221">
        <v>0</v>
      </c>
      <c r="Q126" s="444">
        <f t="shared" si="14"/>
        <v>0</v>
      </c>
      <c r="R126" s="250">
        <f t="shared" si="15"/>
        <v>0</v>
      </c>
      <c r="S126" s="246" cm="1">
        <f t="array" ref="S126">_xlfn.IFS(E126="Air",R126,E126="Sea",M126,E126="Air+Sea",M126+R126)</f>
        <v>11.2</v>
      </c>
      <c r="T126" s="475"/>
      <c r="U126" s="120"/>
    </row>
    <row r="127" spans="1:21" x14ac:dyDescent="0.25">
      <c r="A127" s="1099"/>
      <c r="B127" s="135" t="s">
        <v>157</v>
      </c>
      <c r="C127" s="177" t="s">
        <v>158</v>
      </c>
      <c r="D127" s="113" t="s">
        <v>159</v>
      </c>
      <c r="E127" s="113" t="s">
        <v>11</v>
      </c>
      <c r="F127" s="156">
        <v>870</v>
      </c>
      <c r="G127" s="156">
        <v>870</v>
      </c>
      <c r="H127" s="589"/>
      <c r="I127" s="179"/>
      <c r="J127" s="177">
        <v>0</v>
      </c>
      <c r="K127" s="353">
        <v>6.25</v>
      </c>
      <c r="L127" s="219">
        <f t="shared" si="12"/>
        <v>0</v>
      </c>
      <c r="M127" s="387">
        <f t="shared" si="13"/>
        <v>0</v>
      </c>
      <c r="N127" s="182"/>
      <c r="O127" s="443"/>
      <c r="P127" s="221">
        <v>0</v>
      </c>
      <c r="Q127" s="444">
        <f t="shared" si="14"/>
        <v>0</v>
      </c>
      <c r="R127" s="250">
        <f t="shared" si="15"/>
        <v>0</v>
      </c>
      <c r="S127" s="246" cm="1">
        <f t="array" ref="S127">_xlfn.IFS(E127="Air",R127,E127="Sea",M127,E127="Air+Sea",M127+R127)</f>
        <v>0</v>
      </c>
      <c r="T127" s="475"/>
      <c r="U127" s="120"/>
    </row>
    <row r="128" spans="1:21" x14ac:dyDescent="0.25">
      <c r="A128" s="1099"/>
      <c r="B128" s="135" t="s">
        <v>160</v>
      </c>
      <c r="C128" s="177" t="s">
        <v>142</v>
      </c>
      <c r="D128" s="113" t="s">
        <v>161</v>
      </c>
      <c r="E128" s="113" t="s">
        <v>11</v>
      </c>
      <c r="F128" s="156">
        <v>120</v>
      </c>
      <c r="G128" s="156">
        <v>120</v>
      </c>
      <c r="H128" s="589"/>
      <c r="I128" s="181">
        <v>0.05</v>
      </c>
      <c r="J128" s="177">
        <f>K128*2</f>
        <v>12.5</v>
      </c>
      <c r="K128" s="353">
        <v>6.25</v>
      </c>
      <c r="L128" s="219">
        <f t="shared" si="12"/>
        <v>1500</v>
      </c>
      <c r="M128" s="387">
        <f t="shared" si="13"/>
        <v>12</v>
      </c>
      <c r="N128" s="182"/>
      <c r="O128" s="443"/>
      <c r="P128" s="221">
        <v>0</v>
      </c>
      <c r="Q128" s="444">
        <f t="shared" si="14"/>
        <v>0</v>
      </c>
      <c r="R128" s="250">
        <f t="shared" si="15"/>
        <v>0</v>
      </c>
      <c r="S128" s="246" cm="1">
        <f t="array" ref="S128">_xlfn.IFS(E128="Air",R128,E128="Sea",M128,E128="Air+Sea",M128+R128)</f>
        <v>12</v>
      </c>
      <c r="T128" s="475"/>
      <c r="U128" s="120"/>
    </row>
    <row r="129" spans="1:21" x14ac:dyDescent="0.25">
      <c r="A129" s="1099"/>
      <c r="B129" s="135" t="s">
        <v>162</v>
      </c>
      <c r="C129" s="177" t="s">
        <v>163</v>
      </c>
      <c r="D129" s="113" t="s">
        <v>164</v>
      </c>
      <c r="E129" s="113" t="s">
        <v>11</v>
      </c>
      <c r="F129" s="156">
        <v>90</v>
      </c>
      <c r="G129" s="156">
        <v>90</v>
      </c>
      <c r="H129" s="589"/>
      <c r="I129" s="181">
        <v>0.2</v>
      </c>
      <c r="J129" s="177">
        <f>K129</f>
        <v>6.25</v>
      </c>
      <c r="K129" s="353">
        <v>6.25</v>
      </c>
      <c r="L129" s="219">
        <f t="shared" si="12"/>
        <v>562.5</v>
      </c>
      <c r="M129" s="387">
        <f t="shared" si="13"/>
        <v>18</v>
      </c>
      <c r="N129" s="182"/>
      <c r="O129" s="443"/>
      <c r="P129" s="221">
        <v>0</v>
      </c>
      <c r="Q129" s="444">
        <f t="shared" si="14"/>
        <v>0</v>
      </c>
      <c r="R129" s="250">
        <f t="shared" si="15"/>
        <v>0</v>
      </c>
      <c r="S129" s="246" cm="1">
        <f t="array" ref="S129">_xlfn.IFS(E129="Air",R129,E129="Sea",M129,E129="Air+Sea",M129+R129)</f>
        <v>18</v>
      </c>
      <c r="T129" s="475"/>
      <c r="U129" s="120"/>
    </row>
    <row r="130" spans="1:21" x14ac:dyDescent="0.25">
      <c r="A130" s="1099"/>
      <c r="B130" s="1102" t="s">
        <v>223</v>
      </c>
      <c r="C130" s="517" t="s">
        <v>103</v>
      </c>
      <c r="D130" s="188" t="s">
        <v>224</v>
      </c>
      <c r="E130" s="188"/>
      <c r="F130" s="517"/>
      <c r="G130" s="221"/>
      <c r="H130" s="594"/>
      <c r="I130" s="182"/>
      <c r="J130" s="517"/>
      <c r="K130" s="190">
        <v>6.25</v>
      </c>
      <c r="L130" s="221">
        <f t="shared" si="12"/>
        <v>0</v>
      </c>
      <c r="M130" s="250">
        <f t="shared" si="13"/>
        <v>0</v>
      </c>
      <c r="N130" s="138"/>
      <c r="O130" s="443"/>
      <c r="P130" s="221">
        <v>0</v>
      </c>
      <c r="Q130" s="444">
        <f t="shared" si="14"/>
        <v>0</v>
      </c>
      <c r="R130" s="250">
        <f t="shared" si="15"/>
        <v>0</v>
      </c>
      <c r="S130" s="251" t="e" cm="1">
        <f t="array" ref="S130">_xlfn.IFS(E130="Air",R130,E130="Sea",M130,E130="Air+Sea",M130+R130)</f>
        <v>#N/A</v>
      </c>
      <c r="T130" s="475"/>
      <c r="U130" s="120"/>
    </row>
    <row r="131" spans="1:21" x14ac:dyDescent="0.25">
      <c r="A131" s="1099"/>
      <c r="B131" s="1102"/>
      <c r="C131" s="517" t="s">
        <v>103</v>
      </c>
      <c r="D131" s="188" t="s">
        <v>225</v>
      </c>
      <c r="E131" s="188"/>
      <c r="F131" s="517"/>
      <c r="G131" s="221"/>
      <c r="H131" s="594"/>
      <c r="I131" s="182"/>
      <c r="J131" s="517"/>
      <c r="K131" s="190">
        <v>6.25</v>
      </c>
      <c r="L131" s="221">
        <f t="shared" si="12"/>
        <v>0</v>
      </c>
      <c r="M131" s="250">
        <f t="shared" si="13"/>
        <v>0</v>
      </c>
      <c r="N131" s="138"/>
      <c r="O131" s="443"/>
      <c r="P131" s="221">
        <v>0</v>
      </c>
      <c r="Q131" s="444">
        <f t="shared" si="14"/>
        <v>0</v>
      </c>
      <c r="R131" s="250">
        <f t="shared" si="15"/>
        <v>0</v>
      </c>
      <c r="S131" s="251" t="e" cm="1">
        <f t="array" ref="S131">_xlfn.IFS(E131="Air",R131,E131="Sea",M131,E131="Air+Sea",M131+R131)</f>
        <v>#N/A</v>
      </c>
      <c r="T131" s="475"/>
      <c r="U131" s="120"/>
    </row>
    <row r="132" spans="1:21" x14ac:dyDescent="0.25">
      <c r="A132" s="1099"/>
      <c r="B132" s="1086" t="s">
        <v>226</v>
      </c>
      <c r="C132" s="188" t="s">
        <v>227</v>
      </c>
      <c r="D132" s="188" t="s">
        <v>228</v>
      </c>
      <c r="E132" s="188"/>
      <c r="F132" s="188"/>
      <c r="G132" s="221"/>
      <c r="H132" s="591"/>
      <c r="I132" s="182"/>
      <c r="J132" s="517"/>
      <c r="K132" s="190">
        <v>6.25</v>
      </c>
      <c r="L132" s="221">
        <f t="shared" si="12"/>
        <v>0</v>
      </c>
      <c r="M132" s="250">
        <f t="shared" si="13"/>
        <v>0</v>
      </c>
      <c r="N132" s="138"/>
      <c r="O132" s="443"/>
      <c r="P132" s="221">
        <v>0</v>
      </c>
      <c r="Q132" s="444">
        <f t="shared" si="14"/>
        <v>0</v>
      </c>
      <c r="R132" s="250">
        <f t="shared" si="15"/>
        <v>0</v>
      </c>
      <c r="S132" s="251" t="e" cm="1">
        <f t="array" ref="S132">_xlfn.IFS(E132="Air",R132,E132="Sea",M132,E132="Air+Sea",M132+R132)</f>
        <v>#N/A</v>
      </c>
      <c r="T132" s="475"/>
      <c r="U132" s="120"/>
    </row>
    <row r="133" spans="1:21" x14ac:dyDescent="0.25">
      <c r="A133" s="1099"/>
      <c r="B133" s="1086"/>
      <c r="C133" s="188" t="s">
        <v>227</v>
      </c>
      <c r="D133" s="188" t="s">
        <v>229</v>
      </c>
      <c r="E133" s="188"/>
      <c r="F133" s="188"/>
      <c r="G133" s="221"/>
      <c r="H133" s="591"/>
      <c r="I133" s="138"/>
      <c r="J133" s="517"/>
      <c r="K133" s="190">
        <v>6.25</v>
      </c>
      <c r="L133" s="221">
        <f t="shared" si="12"/>
        <v>0</v>
      </c>
      <c r="M133" s="250">
        <f t="shared" si="13"/>
        <v>0</v>
      </c>
      <c r="N133" s="138"/>
      <c r="O133" s="443"/>
      <c r="P133" s="221">
        <v>0</v>
      </c>
      <c r="Q133" s="444">
        <f t="shared" si="14"/>
        <v>0</v>
      </c>
      <c r="R133" s="250">
        <f t="shared" si="15"/>
        <v>0</v>
      </c>
      <c r="S133" s="251" t="e" cm="1">
        <f t="array" ref="S133">_xlfn.IFS(E133="Air",R133,E133="Sea",M133,E133="Air+Sea",M133+R133)</f>
        <v>#N/A</v>
      </c>
      <c r="T133" s="475"/>
      <c r="U133" s="120"/>
    </row>
    <row r="134" spans="1:21" x14ac:dyDescent="0.25">
      <c r="A134" s="1099"/>
      <c r="B134" s="1086"/>
      <c r="C134" s="188" t="s">
        <v>227</v>
      </c>
      <c r="D134" s="188" t="s">
        <v>230</v>
      </c>
      <c r="E134" s="188"/>
      <c r="F134" s="188"/>
      <c r="G134" s="221"/>
      <c r="H134" s="591"/>
      <c r="I134" s="138"/>
      <c r="J134" s="517"/>
      <c r="K134" s="190">
        <v>6.25</v>
      </c>
      <c r="L134" s="221">
        <f t="shared" si="12"/>
        <v>0</v>
      </c>
      <c r="M134" s="250">
        <f t="shared" si="13"/>
        <v>0</v>
      </c>
      <c r="N134" s="138"/>
      <c r="O134" s="443"/>
      <c r="P134" s="221">
        <v>0</v>
      </c>
      <c r="Q134" s="444">
        <f t="shared" si="14"/>
        <v>0</v>
      </c>
      <c r="R134" s="250">
        <f t="shared" si="15"/>
        <v>0</v>
      </c>
      <c r="S134" s="251" t="e" cm="1">
        <f t="array" ref="S134">_xlfn.IFS(E134="Air",R134,E134="Sea",M134,E134="Air+Sea",M134+R134)</f>
        <v>#N/A</v>
      </c>
      <c r="T134" s="475"/>
      <c r="U134" s="120"/>
    </row>
    <row r="135" spans="1:21" x14ac:dyDescent="0.25">
      <c r="A135" s="1099"/>
      <c r="B135" s="1086"/>
      <c r="C135" s="188" t="s">
        <v>227</v>
      </c>
      <c r="D135" s="188" t="s">
        <v>231</v>
      </c>
      <c r="E135" s="188"/>
      <c r="F135" s="188"/>
      <c r="G135" s="485">
        <v>10</v>
      </c>
      <c r="H135" s="591"/>
      <c r="I135" s="138"/>
      <c r="J135" s="188"/>
      <c r="K135" s="190">
        <v>6.25</v>
      </c>
      <c r="L135" s="221">
        <f t="shared" si="12"/>
        <v>0</v>
      </c>
      <c r="M135" s="250">
        <f t="shared" si="13"/>
        <v>0</v>
      </c>
      <c r="N135" s="138"/>
      <c r="O135" s="443"/>
      <c r="P135" s="221">
        <v>0</v>
      </c>
      <c r="Q135" s="444">
        <f t="shared" si="14"/>
        <v>0</v>
      </c>
      <c r="R135" s="250">
        <f t="shared" si="15"/>
        <v>0</v>
      </c>
      <c r="S135" s="251" t="e" cm="1">
        <f t="array" ref="S135">_xlfn.IFS(E135="Air",R135,E135="Sea",M135,E135="Air+Sea",M135+R135)</f>
        <v>#N/A</v>
      </c>
      <c r="T135" s="475"/>
      <c r="U135" s="120"/>
    </row>
    <row r="136" spans="1:21" x14ac:dyDescent="0.25">
      <c r="A136" s="1099"/>
      <c r="B136" s="1086"/>
      <c r="C136" s="188" t="s">
        <v>227</v>
      </c>
      <c r="D136" s="188" t="s">
        <v>232</v>
      </c>
      <c r="E136" s="188"/>
      <c r="F136" s="188"/>
      <c r="G136" s="485">
        <v>50</v>
      </c>
      <c r="H136" s="591"/>
      <c r="I136" s="138"/>
      <c r="J136" s="188"/>
      <c r="K136" s="190">
        <v>6.25</v>
      </c>
      <c r="L136" s="221">
        <f t="shared" si="12"/>
        <v>0</v>
      </c>
      <c r="M136" s="250">
        <f t="shared" si="13"/>
        <v>0</v>
      </c>
      <c r="N136" s="138"/>
      <c r="O136" s="443"/>
      <c r="P136" s="221">
        <v>0</v>
      </c>
      <c r="Q136" s="444">
        <f t="shared" si="14"/>
        <v>0</v>
      </c>
      <c r="R136" s="250">
        <f t="shared" si="15"/>
        <v>0</v>
      </c>
      <c r="S136" s="251" t="e" cm="1">
        <f t="array" ref="S136">_xlfn.IFS(E136="Air",R136,E136="Sea",M136,E136="Air+Sea",M136+R136)</f>
        <v>#N/A</v>
      </c>
      <c r="T136" s="475"/>
      <c r="U136" s="120"/>
    </row>
    <row r="137" spans="1:21" ht="45" x14ac:dyDescent="0.25">
      <c r="A137" s="1099"/>
      <c r="B137" s="1086"/>
      <c r="C137" s="188" t="s">
        <v>227</v>
      </c>
      <c r="D137" s="188" t="s">
        <v>546</v>
      </c>
      <c r="E137" s="188"/>
      <c r="F137" s="188">
        <v>50</v>
      </c>
      <c r="G137" s="485">
        <v>50</v>
      </c>
      <c r="H137" s="591" t="s">
        <v>547</v>
      </c>
      <c r="I137" s="138"/>
      <c r="J137" s="188"/>
      <c r="K137" s="190">
        <v>6.25</v>
      </c>
      <c r="L137" s="221">
        <f t="shared" si="12"/>
        <v>0</v>
      </c>
      <c r="M137" s="250">
        <f t="shared" si="13"/>
        <v>0</v>
      </c>
      <c r="N137" s="138"/>
      <c r="O137" s="443"/>
      <c r="P137" s="221">
        <v>0</v>
      </c>
      <c r="Q137" s="444">
        <f t="shared" si="14"/>
        <v>0</v>
      </c>
      <c r="R137" s="250">
        <f t="shared" si="15"/>
        <v>0</v>
      </c>
      <c r="S137" s="251" t="e" cm="1">
        <f t="array" ref="S137">_xlfn.IFS(E137="Air",R137,E137="Sea",M137,E137="Air+Sea",M137+R137)</f>
        <v>#N/A</v>
      </c>
      <c r="T137" s="475"/>
      <c r="U137" s="120"/>
    </row>
    <row r="138" spans="1:21" ht="15.75" thickBot="1" x14ac:dyDescent="0.3">
      <c r="A138" s="1100"/>
      <c r="B138" s="1101"/>
      <c r="C138" s="526" t="s">
        <v>227</v>
      </c>
      <c r="D138" s="526" t="s">
        <v>233</v>
      </c>
      <c r="E138" s="526"/>
      <c r="F138" s="526"/>
      <c r="G138" s="534"/>
      <c r="H138" s="597"/>
      <c r="I138" s="151"/>
      <c r="J138" s="526"/>
      <c r="K138" s="363">
        <v>6.25</v>
      </c>
      <c r="L138" s="262">
        <f t="shared" si="12"/>
        <v>0</v>
      </c>
      <c r="M138" s="254">
        <f t="shared" si="13"/>
        <v>0</v>
      </c>
      <c r="N138" s="151"/>
      <c r="O138" s="450"/>
      <c r="P138" s="262">
        <v>0</v>
      </c>
      <c r="Q138" s="451">
        <f t="shared" si="14"/>
        <v>0</v>
      </c>
      <c r="R138" s="254">
        <f t="shared" si="15"/>
        <v>0</v>
      </c>
      <c r="S138" s="378" t="e" cm="1">
        <f t="array" ref="S138">_xlfn.IFS(E138="Air",R138,E138="Sea",M138,E138="Air+Sea",M138+R138)</f>
        <v>#N/A</v>
      </c>
      <c r="T138" s="475"/>
      <c r="U138" s="120"/>
    </row>
    <row r="139" spans="1:21" x14ac:dyDescent="0.25">
      <c r="A139" s="184"/>
      <c r="B139" s="120"/>
      <c r="C139" s="120"/>
      <c r="D139" s="120"/>
      <c r="E139" s="120"/>
      <c r="F139" s="120"/>
      <c r="H139" s="120"/>
      <c r="I139" s="153"/>
      <c r="J139" s="75"/>
      <c r="K139" s="70"/>
      <c r="L139" s="70"/>
      <c r="M139" s="557"/>
      <c r="N139" s="153"/>
      <c r="O139" s="575"/>
      <c r="P139" s="70"/>
      <c r="Q139" s="576"/>
      <c r="R139" s="577"/>
      <c r="S139" s="560"/>
      <c r="T139" s="475"/>
      <c r="U139" s="120"/>
    </row>
    <row r="140" spans="1:21" ht="15.75" thickBot="1" x14ac:dyDescent="0.3">
      <c r="I140" s="153"/>
      <c r="J140" s="75"/>
      <c r="K140" s="70"/>
      <c r="L140" s="70"/>
      <c r="M140" s="557"/>
      <c r="N140" s="153"/>
      <c r="O140" s="545"/>
      <c r="P140" s="70"/>
      <c r="Q140" s="546"/>
      <c r="R140" s="557"/>
      <c r="S140" s="560"/>
      <c r="T140" s="186"/>
    </row>
    <row r="141" spans="1:21" ht="45" x14ac:dyDescent="0.25">
      <c r="I141" s="316"/>
      <c r="J141" s="71" t="s">
        <v>234</v>
      </c>
      <c r="K141" s="547">
        <f>IF([2]Booking_SGN!$B$2="SGN",INDEX([2]!volume,MATCH($I$11,[2]!customer,0),MATCH([2]Booking_SGN!$C$3,[2]!week,0)),0)</f>
        <v>0</v>
      </c>
      <c r="L141" s="561">
        <f>SUM(L80:L139)</f>
        <v>5160</v>
      </c>
      <c r="M141" s="561">
        <f>SUM(M80:M139)</f>
        <v>575.99999999999989</v>
      </c>
      <c r="N141" s="316"/>
      <c r="O141" s="71" t="s">
        <v>234</v>
      </c>
      <c r="P141" s="548">
        <f>IF([2]Booking_SGN!$B$2="SGN",INDEX([2]!volume,MATCH($N$11,[2]!customer,0),MATCH([2]Booking_SGN!$C$3,[2]!week,0)),0)</f>
        <v>0</v>
      </c>
      <c r="Q141" s="562">
        <f>SUM(Q80:Q139)</f>
        <v>60</v>
      </c>
      <c r="R141" s="563">
        <f>SUM(R80:R139)</f>
        <v>0</v>
      </c>
      <c r="S141" s="564">
        <f>R141+M141</f>
        <v>575.99999999999989</v>
      </c>
      <c r="T141" s="171"/>
    </row>
    <row r="142" spans="1:21" ht="15.75" thickBot="1" x14ac:dyDescent="0.3">
      <c r="B142" s="168"/>
      <c r="I142" s="316"/>
      <c r="J142" s="72" t="s">
        <v>182</v>
      </c>
      <c r="K142" s="68"/>
      <c r="L142" s="68"/>
      <c r="M142" s="565">
        <f>M141*K141/40/3600</f>
        <v>0</v>
      </c>
      <c r="N142" s="316"/>
      <c r="O142" s="72" t="s">
        <v>182</v>
      </c>
      <c r="P142" s="549"/>
      <c r="Q142" s="549"/>
      <c r="R142" s="566">
        <f>R141*P141/40/3600</f>
        <v>0</v>
      </c>
      <c r="S142" s="567">
        <f>R142+M142</f>
        <v>0</v>
      </c>
      <c r="T142" s="186"/>
    </row>
    <row r="143" spans="1:21" x14ac:dyDescent="0.25">
      <c r="B143" s="168"/>
      <c r="I143" s="316"/>
      <c r="J143" s="77"/>
      <c r="K143" s="78"/>
      <c r="L143" s="78"/>
      <c r="M143" s="78"/>
      <c r="N143" s="316"/>
      <c r="O143" s="77"/>
      <c r="P143" s="78"/>
      <c r="Q143" s="78"/>
      <c r="R143" s="568"/>
      <c r="S143" s="568"/>
    </row>
    <row r="144" spans="1:21" ht="15.75" thickBot="1" x14ac:dyDescent="0.3">
      <c r="B144" s="168"/>
      <c r="I144" s="316"/>
      <c r="J144" s="77"/>
      <c r="K144" s="78"/>
      <c r="L144" s="78"/>
      <c r="M144" s="78"/>
      <c r="N144" s="316"/>
      <c r="O144" s="77"/>
      <c r="P144" s="78"/>
      <c r="Q144" s="78"/>
      <c r="R144" s="568"/>
      <c r="S144" s="568"/>
    </row>
    <row r="145" spans="2:20" ht="45" x14ac:dyDescent="0.25">
      <c r="B145" s="168"/>
      <c r="I145" s="316"/>
      <c r="J145" s="71" t="s">
        <v>235</v>
      </c>
      <c r="K145" s="547">
        <f>IF([2]Booking_SGN!$B$2="SGN",INDEX([2]!volume,MATCH($I$11,[2]!customer,0),MATCH([2]Booking_SGN!$C$3,[2]!week,0)),0)</f>
        <v>0</v>
      </c>
      <c r="L145" s="547">
        <f>L141+L77</f>
        <v>26012.25</v>
      </c>
      <c r="M145" s="547">
        <f>M141+M77</f>
        <v>4046.4</v>
      </c>
      <c r="N145" s="316"/>
      <c r="O145" s="71" t="s">
        <v>235</v>
      </c>
      <c r="P145" s="547">
        <f>IF([2]Booking_SGN!$B$2="SGN",INDEX([2]!volume,MATCH($N$11,[2]!customer,0),MATCH([2]Booking_SGN!$C$3,[2]!week,0)),0)</f>
        <v>0</v>
      </c>
      <c r="Q145" s="547">
        <f>Q141+Q77</f>
        <v>301</v>
      </c>
      <c r="R145" s="569">
        <f>R141+R77</f>
        <v>0</v>
      </c>
      <c r="S145" s="570">
        <f>R145+M145</f>
        <v>4046.4</v>
      </c>
      <c r="T145" s="187"/>
    </row>
    <row r="146" spans="2:20" ht="15.75" thickBot="1" x14ac:dyDescent="0.3">
      <c r="B146" s="168"/>
      <c r="I146" s="316"/>
      <c r="J146" s="79" t="s">
        <v>236</v>
      </c>
      <c r="K146" s="68"/>
      <c r="L146" s="68"/>
      <c r="M146" s="565">
        <f>M142+M78</f>
        <v>0</v>
      </c>
      <c r="N146" s="316"/>
      <c r="O146" s="79" t="s">
        <v>236</v>
      </c>
      <c r="P146" s="68"/>
      <c r="Q146" s="68"/>
      <c r="R146" s="571">
        <f>R142+R78</f>
        <v>0</v>
      </c>
      <c r="S146" s="567">
        <f>R146+M146</f>
        <v>0</v>
      </c>
      <c r="T146" s="186"/>
    </row>
    <row r="147" spans="2:20" ht="15.75" thickBot="1" x14ac:dyDescent="0.3">
      <c r="I147" s="316"/>
      <c r="J147" s="80"/>
      <c r="K147" s="78"/>
      <c r="L147" s="78"/>
      <c r="M147" s="78"/>
      <c r="N147" s="316"/>
      <c r="O147" s="80"/>
      <c r="P147" s="78"/>
      <c r="Q147" s="78"/>
      <c r="R147" s="568"/>
      <c r="S147" s="568"/>
    </row>
    <row r="148" spans="2:20" x14ac:dyDescent="0.25">
      <c r="I148" s="316"/>
      <c r="J148" s="81" t="s">
        <v>237</v>
      </c>
      <c r="K148" s="551"/>
      <c r="L148" s="552"/>
      <c r="M148" s="552"/>
      <c r="N148" s="316"/>
      <c r="O148" s="81" t="s">
        <v>237</v>
      </c>
      <c r="P148" s="551"/>
      <c r="Q148" s="552"/>
      <c r="R148" s="553"/>
      <c r="S148" s="568"/>
    </row>
    <row r="149" spans="2:20" ht="15.75" thickBot="1" x14ac:dyDescent="0.3">
      <c r="I149" s="316"/>
      <c r="J149" s="82" t="s">
        <v>238</v>
      </c>
      <c r="K149" s="554"/>
      <c r="L149" s="555"/>
      <c r="M149" s="555"/>
      <c r="N149" s="316"/>
      <c r="O149" s="82" t="s">
        <v>238</v>
      </c>
      <c r="P149" s="554"/>
      <c r="Q149" s="555"/>
      <c r="R149" s="556"/>
      <c r="S149" s="572"/>
    </row>
    <row r="150" spans="2:20" ht="15.75" thickBot="1" x14ac:dyDescent="0.3">
      <c r="B150" s="83"/>
      <c r="C150" s="83"/>
      <c r="D150" s="83"/>
      <c r="I150" s="325"/>
      <c r="J150" s="74"/>
      <c r="K150" s="68"/>
      <c r="L150" s="68"/>
      <c r="M150" s="68"/>
      <c r="N150" s="325"/>
      <c r="O150" s="74"/>
      <c r="P150" s="68"/>
      <c r="Q150" s="68"/>
      <c r="R150" s="572"/>
      <c r="S150" s="573"/>
    </row>
  </sheetData>
  <sheetProtection algorithmName="SHA-512" hashValue="ylx1/6FO1PdBW66dZqUxS7rrahcuWA7H72GuiPvSQlR1/a0gmjhDxNOfp2Wg58N6KJq0SKltxipkcU/t+KCd+A==" saltValue="SlSbeXwHFjJYxFOIcKnbeQ==" spinCount="100000" sheet="1" objects="1" scenarios="1" insertRows="0" sort="0" autoFilter="0"/>
  <autoFilter ref="A12:V75" xr:uid="{752F39E2-4B53-4A43-83D6-B300DBC090EA}"/>
  <mergeCells count="22">
    <mergeCell ref="A41:A57"/>
    <mergeCell ref="B42:B43"/>
    <mergeCell ref="A58:A60"/>
    <mergeCell ref="A61:A75"/>
    <mergeCell ref="B92:B94"/>
    <mergeCell ref="A80:A138"/>
    <mergeCell ref="B132:B138"/>
    <mergeCell ref="B95:B98"/>
    <mergeCell ref="B106:B109"/>
    <mergeCell ref="B110:B113"/>
    <mergeCell ref="B124:B126"/>
    <mergeCell ref="B130:B131"/>
    <mergeCell ref="A10:S10"/>
    <mergeCell ref="I11:M11"/>
    <mergeCell ref="N11:R11"/>
    <mergeCell ref="A13:A23"/>
    <mergeCell ref="B14:B18"/>
    <mergeCell ref="A24:A40"/>
    <mergeCell ref="B29:B30"/>
    <mergeCell ref="B34:B35"/>
    <mergeCell ref="B36:B37"/>
    <mergeCell ref="B39:B40"/>
  </mergeCells>
  <conditionalFormatting sqref="I13:I22 I24:I25 I27:I32 I34:I37 I39:I48 I88:I134">
    <cfRule type="notContainsBlanks" dxfId="67" priority="6">
      <formula>LEN(TRIM(I13))&gt;0</formula>
    </cfRule>
  </conditionalFormatting>
  <conditionalFormatting sqref="I52:I84">
    <cfRule type="notContainsBlanks" dxfId="66" priority="3">
      <formula>LEN(TRIM(I52))&gt;0</formula>
    </cfRule>
  </conditionalFormatting>
  <conditionalFormatting sqref="I138:I140">
    <cfRule type="notContainsBlanks" dxfId="65" priority="2">
      <formula>LEN(TRIM(I138))&gt;0</formula>
    </cfRule>
  </conditionalFormatting>
  <conditionalFormatting sqref="N13:N140">
    <cfRule type="notContainsBlanks" dxfId="64" priority="1">
      <formula>LEN(TRIM(N13))&gt;0</formula>
    </cfRule>
  </conditionalFormatting>
  <dataValidations count="5">
    <dataValidation type="list" allowBlank="1" showInputMessage="1" showErrorMessage="1" sqref="C147 C151:C1048576 C11 C139:C141" xr:uid="{C320D121-F576-469A-8219-686C22A3B4DF}">
      <formula1>"Reporting, APLL BK, Carrier BK, VOY, SPR/BOH, CLP, MBL, DN, Vendor, Email, Call, Shipment, BA, SAP &amp; GFF PO, Bill, COO, Times, Container, SI, BL"</formula1>
    </dataValidation>
    <dataValidation type="list" allowBlank="1" showInputMessage="1" showErrorMessage="1" sqref="C143:C146 B5:B8" xr:uid="{2F35F9DE-4075-4E89-84B7-6FD8681CBA90}">
      <formula1>"Reporting, APLL BK, Carrier BK, VOY, SPR/BOH, CLP, MBL, DN, Vendor, Email, Call, Shipment, BA, SAP &amp; GFF PO, Bill, COO, Times"</formula1>
    </dataValidation>
    <dataValidation type="list" allowBlank="1" showInputMessage="1" showErrorMessage="1" sqref="F143:F147 D5:E8 E11:E1048576" xr:uid="{6CC910B2-2A88-4B09-831D-B2A23EB73887}">
      <formula1>"Air,Sea,Air+Sea"</formula1>
    </dataValidation>
    <dataValidation type="list" allowBlank="1" showInputMessage="1" showErrorMessage="1" sqref="C12:C138" xr:uid="{7B9379F9-D2FE-41B0-8E6F-D6844EC5100D}">
      <formula1>"Reporting, APLL BK, Carrier BK, VOY, SPR/BOH, CLP, MBL, DN, Vendor, Email, Call, Shipment, BA, SAP &amp; GFF PO, Bill, COO, Times, Container, SI, BL, FCR, PO"</formula1>
    </dataValidation>
    <dataValidation type="list" allowBlank="1" showInputMessage="1" showErrorMessage="1" sqref="C80:C81" xr:uid="{FC924D30-AAC7-465C-9525-DFBE684A0BC1}">
      <formula1>"Reporting, APLL BK, Carrier BK, VOY, SPR/BOH, CLP, MBL, DN, Vendor, Email, Call, Shipment, BA, SAP &amp; GFF PO, Bill, COO, Times, Container, SI, BL,PO, FCR"</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CAE79-2443-46F8-A7AA-4E3D545FC316}">
  <sheetPr codeName="Sheet11">
    <tabColor rgb="FF92D050"/>
  </sheetPr>
  <dimension ref="A1:V184"/>
  <sheetViews>
    <sheetView showGridLines="0" topLeftCell="A83" zoomScale="55" zoomScaleNormal="55" zoomScaleSheetLayoutView="55" workbookViewId="0">
      <selection activeCell="P103" sqref="P103:P172"/>
    </sheetView>
  </sheetViews>
  <sheetFormatPr defaultColWidth="9.140625" defaultRowHeight="15" x14ac:dyDescent="0.25"/>
  <cols>
    <col min="1" max="1" width="15.5703125" style="185" customWidth="1"/>
    <col min="2" max="2" width="22.5703125" style="32" customWidth="1"/>
    <col min="3" max="3" width="16.28515625" style="32" customWidth="1"/>
    <col min="4" max="4" width="61.85546875" style="32" customWidth="1"/>
    <col min="5" max="5" width="12.42578125" style="32" customWidth="1"/>
    <col min="6" max="6" width="7.7109375" style="32" customWidth="1"/>
    <col min="7" max="7" width="10" style="100" customWidth="1"/>
    <col min="8" max="8" width="37.140625" style="168" customWidth="1"/>
    <col min="9" max="9" width="27.85546875" style="32" customWidth="1"/>
    <col min="10" max="10" width="26.42578125" style="109" customWidth="1"/>
    <col min="11" max="13" width="26.42578125" style="95" customWidth="1"/>
    <col min="14" max="14" width="20.7109375" style="32" customWidth="1"/>
    <col min="15" max="15" width="20.7109375" style="109" customWidth="1"/>
    <col min="16" max="18" width="20.7109375" style="95" customWidth="1"/>
    <col min="19" max="19" width="19" style="95" customWidth="1"/>
    <col min="20" max="20" width="24.85546875" style="83" customWidth="1"/>
    <col min="21" max="16384" width="9.140625" style="83"/>
  </cols>
  <sheetData>
    <row r="1" spans="1:21" s="62" customFormat="1" ht="33.75" x14ac:dyDescent="0.25">
      <c r="A1" s="61" t="s">
        <v>0</v>
      </c>
      <c r="B1" s="61">
        <f ca="1">TODAY()</f>
        <v>45148</v>
      </c>
      <c r="C1" s="86"/>
      <c r="D1" s="86"/>
      <c r="E1" s="86"/>
      <c r="F1" s="87"/>
      <c r="G1" s="87"/>
      <c r="H1" s="62" t="s">
        <v>39</v>
      </c>
      <c r="I1" s="88"/>
      <c r="J1" s="89"/>
      <c r="K1" s="90"/>
      <c r="L1" s="90"/>
      <c r="M1" s="90"/>
      <c r="N1" s="91"/>
      <c r="O1" s="90"/>
      <c r="P1" s="90"/>
      <c r="Q1" s="89"/>
      <c r="R1" s="89"/>
      <c r="S1" s="89"/>
    </row>
    <row r="2" spans="1:21" s="84" customFormat="1" x14ac:dyDescent="0.25">
      <c r="A2" s="92"/>
      <c r="B2" s="93"/>
      <c r="F2" s="93"/>
      <c r="G2" s="93"/>
      <c r="I2" s="94"/>
      <c r="J2" s="95"/>
      <c r="K2" s="95"/>
      <c r="L2" s="95"/>
      <c r="M2" s="95"/>
      <c r="N2" s="94"/>
      <c r="O2" s="95"/>
      <c r="P2" s="95"/>
      <c r="Q2" s="95"/>
      <c r="R2" s="95"/>
      <c r="S2" s="95"/>
    </row>
    <row r="3" spans="1:21" s="84" customFormat="1" ht="16.5" customHeight="1" thickBot="1" x14ac:dyDescent="0.3">
      <c r="F3" s="93"/>
      <c r="G3" s="93"/>
      <c r="I3" s="94"/>
      <c r="J3" s="95"/>
      <c r="K3" s="95"/>
      <c r="L3" s="95"/>
      <c r="M3" s="95"/>
      <c r="N3" s="94"/>
      <c r="O3" s="95"/>
      <c r="P3" s="95"/>
      <c r="Q3" s="95"/>
      <c r="R3" s="95"/>
      <c r="S3" s="95"/>
    </row>
    <row r="4" spans="1:21" s="84" customFormat="1" ht="19.5" customHeight="1" x14ac:dyDescent="0.25">
      <c r="A4" s="96" t="s">
        <v>40</v>
      </c>
      <c r="B4" s="63"/>
      <c r="C4" s="63" t="s">
        <v>41</v>
      </c>
      <c r="D4" s="63"/>
      <c r="E4" s="63" t="s">
        <v>42</v>
      </c>
      <c r="F4" s="97" t="s">
        <v>43</v>
      </c>
      <c r="G4" s="202"/>
      <c r="H4" s="274"/>
      <c r="I4" s="275"/>
      <c r="J4" s="95"/>
      <c r="K4" s="95"/>
      <c r="L4" s="95"/>
      <c r="M4" s="95"/>
      <c r="N4" s="94"/>
      <c r="O4" s="95"/>
      <c r="P4" s="95"/>
      <c r="Q4" s="95"/>
      <c r="R4" s="95"/>
      <c r="S4" s="95"/>
    </row>
    <row r="5" spans="1:21" s="84" customFormat="1" ht="19.5" customHeight="1" x14ac:dyDescent="0.25">
      <c r="A5" s="98"/>
      <c r="B5" s="99"/>
      <c r="C5" s="64" t="s">
        <v>44</v>
      </c>
      <c r="D5" s="64"/>
      <c r="E5" s="64"/>
      <c r="F5" s="100" t="s">
        <v>45</v>
      </c>
      <c r="G5" s="93"/>
      <c r="I5" s="101"/>
      <c r="J5" s="95"/>
      <c r="K5" s="95"/>
      <c r="L5" s="95"/>
      <c r="M5" s="95"/>
      <c r="N5" s="94"/>
      <c r="O5" s="95"/>
      <c r="P5" s="95"/>
      <c r="Q5" s="95"/>
      <c r="R5" s="95"/>
      <c r="S5" s="95"/>
    </row>
    <row r="6" spans="1:21" s="84" customFormat="1" ht="19.5" customHeight="1" x14ac:dyDescent="0.25">
      <c r="A6" s="98"/>
      <c r="B6" s="102"/>
      <c r="C6" s="64" t="s">
        <v>46</v>
      </c>
      <c r="D6" s="64"/>
      <c r="E6" s="64"/>
      <c r="F6" s="100" t="s">
        <v>47</v>
      </c>
      <c r="G6" s="93"/>
      <c r="I6" s="101"/>
      <c r="J6" s="95"/>
      <c r="K6" s="95"/>
      <c r="L6" s="95"/>
      <c r="M6" s="95"/>
      <c r="N6" s="94"/>
      <c r="O6" s="95"/>
      <c r="P6" s="95"/>
      <c r="Q6" s="95"/>
      <c r="R6" s="95"/>
      <c r="S6" s="95"/>
    </row>
    <row r="7" spans="1:21" s="84" customFormat="1" ht="19.5" customHeight="1" x14ac:dyDescent="0.25">
      <c r="A7" s="98"/>
      <c r="B7" s="103"/>
      <c r="C7" s="64" t="s">
        <v>48</v>
      </c>
      <c r="D7" s="64"/>
      <c r="E7" s="64"/>
      <c r="F7" s="100" t="s">
        <v>49</v>
      </c>
      <c r="G7" s="93"/>
      <c r="I7" s="101"/>
      <c r="J7" s="95"/>
      <c r="K7" s="95"/>
      <c r="L7" s="95"/>
      <c r="M7" s="95"/>
      <c r="N7" s="94"/>
      <c r="O7" s="95"/>
      <c r="P7" s="95"/>
      <c r="Q7" s="95"/>
      <c r="R7" s="95"/>
      <c r="S7" s="95"/>
    </row>
    <row r="8" spans="1:21" s="84" customFormat="1" ht="19.5" customHeight="1" thickBot="1" x14ac:dyDescent="0.3">
      <c r="A8" s="104"/>
      <c r="B8" s="105"/>
      <c r="C8" s="65" t="s">
        <v>50</v>
      </c>
      <c r="D8" s="65"/>
      <c r="E8" s="65"/>
      <c r="F8" s="106" t="s">
        <v>51</v>
      </c>
      <c r="G8" s="107"/>
      <c r="H8" s="23"/>
      <c r="I8" s="108"/>
      <c r="J8" s="95"/>
      <c r="K8" s="95"/>
      <c r="L8" s="95"/>
      <c r="M8" s="95"/>
      <c r="N8" s="94"/>
      <c r="O8" s="95"/>
      <c r="P8" s="95"/>
      <c r="Q8" s="95"/>
      <c r="R8" s="95"/>
      <c r="S8" s="95"/>
    </row>
    <row r="9" spans="1:21" s="84" customFormat="1" ht="19.5" customHeight="1" thickBot="1" x14ac:dyDescent="0.3">
      <c r="A9" s="92"/>
      <c r="G9" s="93"/>
      <c r="J9" s="95"/>
      <c r="K9" s="95"/>
      <c r="L9" s="95"/>
      <c r="M9" s="95"/>
      <c r="O9" s="95"/>
      <c r="P9" s="95"/>
      <c r="Q9" s="95"/>
      <c r="R9" s="95"/>
      <c r="S9" s="95"/>
    </row>
    <row r="10" spans="1:21" s="84" customFormat="1" ht="19.5" customHeight="1" thickBot="1" x14ac:dyDescent="0.3">
      <c r="A10" s="1031" t="s">
        <v>23</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15.75" thickBot="1" x14ac:dyDescent="0.3">
      <c r="A11" s="381"/>
      <c r="B11" s="66"/>
      <c r="C11" s="66"/>
      <c r="D11" s="66"/>
      <c r="E11" s="66"/>
      <c r="F11" s="66"/>
      <c r="G11" s="203"/>
      <c r="H11" s="67"/>
      <c r="I11" s="1034" t="str">
        <f>_xlfn.CONCAT($A$10," ","-"," ","Sea")</f>
        <v>GAP - Sea</v>
      </c>
      <c r="J11" s="1035"/>
      <c r="K11" s="1035"/>
      <c r="L11" s="1035"/>
      <c r="M11" s="1036"/>
      <c r="N11" s="1034" t="str">
        <f>_xlfn.CONCAT($A$10," ","-"," ","Air")</f>
        <v>GAP - Air</v>
      </c>
      <c r="O11" s="1035"/>
      <c r="P11" s="1035"/>
      <c r="Q11" s="1035"/>
      <c r="R11" s="1036"/>
      <c r="S11" s="374" t="s">
        <v>53</v>
      </c>
      <c r="T11" s="64"/>
    </row>
    <row r="12" spans="1:21" s="84" customFormat="1" ht="30.75" thickBot="1" x14ac:dyDescent="0.3">
      <c r="A12" s="282" t="s">
        <v>54</v>
      </c>
      <c r="B12" s="276" t="s">
        <v>55</v>
      </c>
      <c r="C12" s="277" t="s">
        <v>56</v>
      </c>
      <c r="D12" s="278" t="s">
        <v>57</v>
      </c>
      <c r="E12" s="278" t="s">
        <v>58</v>
      </c>
      <c r="F12" s="278" t="s">
        <v>59</v>
      </c>
      <c r="G12" s="204" t="s">
        <v>60</v>
      </c>
      <c r="H12" s="279" t="s">
        <v>61</v>
      </c>
      <c r="I12" s="383" t="s">
        <v>62</v>
      </c>
      <c r="J12" s="215" t="s">
        <v>63</v>
      </c>
      <c r="K12" s="215" t="s">
        <v>64</v>
      </c>
      <c r="L12" s="215" t="s">
        <v>65</v>
      </c>
      <c r="M12" s="216" t="s">
        <v>66</v>
      </c>
      <c r="N12" s="383" t="s">
        <v>62</v>
      </c>
      <c r="O12" s="215" t="s">
        <v>63</v>
      </c>
      <c r="P12" s="215" t="s">
        <v>64</v>
      </c>
      <c r="Q12" s="215" t="s">
        <v>65</v>
      </c>
      <c r="R12" s="216" t="s">
        <v>66</v>
      </c>
      <c r="S12" s="242" t="s">
        <v>66</v>
      </c>
      <c r="T12" s="280"/>
      <c r="U12" s="281"/>
    </row>
    <row r="13" spans="1:21" x14ac:dyDescent="0.25">
      <c r="A13" s="1026" t="s">
        <v>67</v>
      </c>
      <c r="B13" s="127" t="s">
        <v>68</v>
      </c>
      <c r="C13" s="283" t="s">
        <v>69</v>
      </c>
      <c r="D13" s="283" t="s">
        <v>70</v>
      </c>
      <c r="E13" s="283"/>
      <c r="F13" s="283"/>
      <c r="G13" s="366">
        <v>155</v>
      </c>
      <c r="H13" s="305"/>
      <c r="I13" s="158"/>
      <c r="J13" s="351">
        <v>10</v>
      </c>
      <c r="K13" s="370">
        <v>1000</v>
      </c>
      <c r="L13" s="370">
        <f t="shared" ref="L13" si="0">IF(C13="APLL BK",G13,G13*J13)</f>
        <v>1550</v>
      </c>
      <c r="M13" s="371">
        <f t="shared" ref="M13" si="1">IFERROR(IF(OR(E13="Sea",E13="Air+Sea"),IF(C13="APLL BK",G13*IF(I13="",1,I13),L13/K13*IF(I13="",1,I13)),0),0)</f>
        <v>0</v>
      </c>
      <c r="N13" s="306"/>
      <c r="O13" s="357">
        <v>10</v>
      </c>
      <c r="P13" s="370">
        <v>10</v>
      </c>
      <c r="Q13" s="245">
        <f t="shared" ref="Q13" si="2">IF(C13="APLL BK",G13,G13*O13)</f>
        <v>1550</v>
      </c>
      <c r="R13" s="371">
        <f t="shared" ref="R13" si="3">IFERROR(IF(OR(E13="Air",E13="Air+Sea"),IF(C13="APLL BK",G13*IF(N13="",1,N13),Q13/P13*IF(N13="",1,N13)),0),0)</f>
        <v>0</v>
      </c>
      <c r="S13" s="375" t="e" cm="1">
        <f t="array" ref="S13">_xlfn.IFS(E13="Air",R13,E13="Sea",M13,E13="Air+Sea",M13+R13)</f>
        <v>#N/A</v>
      </c>
      <c r="T13" s="475"/>
    </row>
    <row r="14" spans="1:21" x14ac:dyDescent="0.25">
      <c r="A14" s="1027"/>
      <c r="B14" s="1037" t="s">
        <v>71</v>
      </c>
      <c r="C14" s="112" t="s">
        <v>69</v>
      </c>
      <c r="D14" s="112" t="s">
        <v>562</v>
      </c>
      <c r="E14" s="112" t="s">
        <v>499</v>
      </c>
      <c r="F14" s="112">
        <v>60</v>
      </c>
      <c r="G14" s="367">
        <v>120</v>
      </c>
      <c r="H14" s="140"/>
      <c r="I14" s="130"/>
      <c r="J14" s="354">
        <v>10</v>
      </c>
      <c r="K14" s="372">
        <v>1000</v>
      </c>
      <c r="L14" s="372">
        <f t="shared" ref="L14:L77" si="4">IF(C14="APLL BK",G14,G14*J14)</f>
        <v>1200</v>
      </c>
      <c r="M14" s="248">
        <f t="shared" ref="M14:M77" si="5">IFERROR(IF(OR(E14="Sea",E14="Air+Sea"),IF(C14="APLL BK",G14*IF(I14="",1,I14),L14/K14*IF(I14="",1,I14)),0),0)</f>
        <v>1.2</v>
      </c>
      <c r="N14" s="130"/>
      <c r="O14" s="358">
        <v>10</v>
      </c>
      <c r="P14" s="372">
        <v>10</v>
      </c>
      <c r="Q14" s="247">
        <f t="shared" ref="Q14:Q77" si="6">IF(C14="APLL BK",G14,G14*O14)</f>
        <v>1200</v>
      </c>
      <c r="R14" s="248">
        <f t="shared" ref="R14:R77" si="7">IFERROR(IF(OR(E14="Air",E14="Air+Sea"),IF(C14="APLL BK",G14*IF(N14="",1,N14),Q14/P14*IF(N14="",1,N14)),0),0)</f>
        <v>120</v>
      </c>
      <c r="S14" s="249" cm="1">
        <f t="array" ref="S14">_xlfn.IFS(E14="Air",R14,E14="Sea",M14,E14="Air+Sea",M14+R14)</f>
        <v>121.2</v>
      </c>
      <c r="T14" s="475"/>
    </row>
    <row r="15" spans="1:21" x14ac:dyDescent="0.25">
      <c r="A15" s="1027"/>
      <c r="B15" s="1038"/>
      <c r="C15" s="112" t="s">
        <v>69</v>
      </c>
      <c r="D15" s="114" t="s">
        <v>563</v>
      </c>
      <c r="E15" s="112" t="s">
        <v>499</v>
      </c>
      <c r="F15" s="602">
        <v>15</v>
      </c>
      <c r="G15" s="609">
        <v>15</v>
      </c>
      <c r="H15" s="140"/>
      <c r="I15" s="130"/>
      <c r="J15" s="354">
        <v>10</v>
      </c>
      <c r="K15" s="372">
        <v>1000</v>
      </c>
      <c r="L15" s="372">
        <f t="shared" si="4"/>
        <v>150</v>
      </c>
      <c r="M15" s="248">
        <f t="shared" si="5"/>
        <v>0.15</v>
      </c>
      <c r="N15" s="130"/>
      <c r="O15" s="358">
        <v>10</v>
      </c>
      <c r="P15" s="372">
        <v>10</v>
      </c>
      <c r="Q15" s="247">
        <f t="shared" si="6"/>
        <v>150</v>
      </c>
      <c r="R15" s="248">
        <f t="shared" si="7"/>
        <v>15</v>
      </c>
      <c r="S15" s="249" cm="1">
        <f t="array" ref="S15">_xlfn.IFS(E15="Air",R15,E15="Sea",M15,E15="Air+Sea",M15+R15)</f>
        <v>15.15</v>
      </c>
      <c r="T15" s="475"/>
    </row>
    <row r="16" spans="1:21" ht="23.25" customHeight="1" x14ac:dyDescent="0.25">
      <c r="A16" s="1027"/>
      <c r="B16" s="1038"/>
      <c r="C16" s="112" t="s">
        <v>69</v>
      </c>
      <c r="D16" s="114" t="s">
        <v>564</v>
      </c>
      <c r="E16" s="112" t="s">
        <v>499</v>
      </c>
      <c r="F16" s="114">
        <v>170</v>
      </c>
      <c r="G16" s="368">
        <v>130</v>
      </c>
      <c r="H16" s="140"/>
      <c r="I16" s="130"/>
      <c r="J16" s="354">
        <v>10</v>
      </c>
      <c r="K16" s="372">
        <v>1000</v>
      </c>
      <c r="L16" s="372">
        <f t="shared" si="4"/>
        <v>1300</v>
      </c>
      <c r="M16" s="248">
        <f t="shared" si="5"/>
        <v>1.3</v>
      </c>
      <c r="N16" s="130"/>
      <c r="O16" s="358">
        <v>10</v>
      </c>
      <c r="P16" s="372">
        <v>10</v>
      </c>
      <c r="Q16" s="247">
        <f t="shared" si="6"/>
        <v>1300</v>
      </c>
      <c r="R16" s="248">
        <f t="shared" si="7"/>
        <v>130</v>
      </c>
      <c r="S16" s="249" cm="1">
        <f t="array" ref="S16">_xlfn.IFS(E16="Air",R16,E16="Sea",M16,E16="Air+Sea",M16+R16)</f>
        <v>131.30000000000001</v>
      </c>
      <c r="T16" s="475"/>
    </row>
    <row r="17" spans="1:20" ht="23.25" customHeight="1" x14ac:dyDescent="0.25">
      <c r="A17" s="1027"/>
      <c r="B17" s="1038"/>
      <c r="C17" s="112" t="s">
        <v>69</v>
      </c>
      <c r="D17" s="114" t="s">
        <v>565</v>
      </c>
      <c r="E17" s="112" t="s">
        <v>499</v>
      </c>
      <c r="F17" s="114">
        <v>120</v>
      </c>
      <c r="G17" s="368">
        <v>160</v>
      </c>
      <c r="H17" s="140"/>
      <c r="I17" s="130"/>
      <c r="J17" s="354">
        <v>10</v>
      </c>
      <c r="K17" s="372">
        <v>1000</v>
      </c>
      <c r="L17" s="372">
        <f t="shared" si="4"/>
        <v>1600</v>
      </c>
      <c r="M17" s="248">
        <f t="shared" si="5"/>
        <v>1.6</v>
      </c>
      <c r="N17" s="130"/>
      <c r="O17" s="358">
        <v>10</v>
      </c>
      <c r="P17" s="372">
        <v>10</v>
      </c>
      <c r="Q17" s="247">
        <f t="shared" si="6"/>
        <v>1600</v>
      </c>
      <c r="R17" s="248">
        <f t="shared" si="7"/>
        <v>160</v>
      </c>
      <c r="S17" s="249" cm="1">
        <f t="array" ref="S17">_xlfn.IFS(E17="Air",R17,E17="Sea",M17,E17="Air+Sea",M17+R17)</f>
        <v>161.6</v>
      </c>
      <c r="T17" s="475"/>
    </row>
    <row r="18" spans="1:20" x14ac:dyDescent="0.25">
      <c r="A18" s="1027"/>
      <c r="B18" s="1038"/>
      <c r="C18" s="112" t="s">
        <v>69</v>
      </c>
      <c r="D18" s="114" t="s">
        <v>566</v>
      </c>
      <c r="E18" s="112" t="s">
        <v>499</v>
      </c>
      <c r="F18" s="114">
        <v>60</v>
      </c>
      <c r="G18" s="368">
        <v>60</v>
      </c>
      <c r="H18" s="140"/>
      <c r="I18" s="130"/>
      <c r="J18" s="354">
        <v>10</v>
      </c>
      <c r="K18" s="372">
        <v>1000</v>
      </c>
      <c r="L18" s="372">
        <f t="shared" si="4"/>
        <v>600</v>
      </c>
      <c r="M18" s="248">
        <f t="shared" si="5"/>
        <v>0.6</v>
      </c>
      <c r="N18" s="130"/>
      <c r="O18" s="358">
        <v>10</v>
      </c>
      <c r="P18" s="372">
        <v>10</v>
      </c>
      <c r="Q18" s="247">
        <f t="shared" si="6"/>
        <v>600</v>
      </c>
      <c r="R18" s="248">
        <f t="shared" si="7"/>
        <v>60</v>
      </c>
      <c r="S18" s="249" cm="1">
        <f t="array" ref="S18">_xlfn.IFS(E18="Air",R18,E18="Sea",M18,E18="Air+Sea",M18+R18)</f>
        <v>60.6</v>
      </c>
      <c r="T18" s="475"/>
    </row>
    <row r="19" spans="1:20" ht="27" customHeight="1" x14ac:dyDescent="0.25">
      <c r="A19" s="1027"/>
      <c r="B19" s="1038"/>
      <c r="C19" s="112" t="s">
        <v>69</v>
      </c>
      <c r="D19" s="114" t="s">
        <v>567</v>
      </c>
      <c r="E19" s="112" t="s">
        <v>499</v>
      </c>
      <c r="F19" s="114">
        <v>180</v>
      </c>
      <c r="G19" s="368">
        <v>270</v>
      </c>
      <c r="H19" s="140"/>
      <c r="I19" s="130"/>
      <c r="J19" s="354">
        <v>10</v>
      </c>
      <c r="K19" s="372">
        <v>1000</v>
      </c>
      <c r="L19" s="372">
        <f t="shared" si="4"/>
        <v>2700</v>
      </c>
      <c r="M19" s="248">
        <f t="shared" si="5"/>
        <v>2.7</v>
      </c>
      <c r="N19" s="130"/>
      <c r="O19" s="358">
        <v>10</v>
      </c>
      <c r="P19" s="372">
        <v>10</v>
      </c>
      <c r="Q19" s="247">
        <f t="shared" si="6"/>
        <v>2700</v>
      </c>
      <c r="R19" s="248">
        <f t="shared" si="7"/>
        <v>270</v>
      </c>
      <c r="S19" s="249" cm="1">
        <f t="array" ref="S19">_xlfn.IFS(E19="Air",R19,E19="Sea",M19,E19="Air+Sea",M19+R19)</f>
        <v>272.7</v>
      </c>
      <c r="T19" s="475"/>
    </row>
    <row r="20" spans="1:20" ht="26.1" customHeight="1" x14ac:dyDescent="0.25">
      <c r="A20" s="1027"/>
      <c r="B20" s="1039"/>
      <c r="C20" s="112" t="s">
        <v>142</v>
      </c>
      <c r="D20" s="114" t="s">
        <v>568</v>
      </c>
      <c r="E20" s="112" t="s">
        <v>499</v>
      </c>
      <c r="F20" s="114">
        <v>125</v>
      </c>
      <c r="G20" s="368">
        <v>90</v>
      </c>
      <c r="H20" s="140"/>
      <c r="I20" s="130"/>
      <c r="J20" s="354">
        <v>10</v>
      </c>
      <c r="K20" s="372">
        <v>1000</v>
      </c>
      <c r="L20" s="372">
        <f t="shared" si="4"/>
        <v>900</v>
      </c>
      <c r="M20" s="248">
        <f t="shared" si="5"/>
        <v>0.9</v>
      </c>
      <c r="N20" s="130"/>
      <c r="O20" s="358">
        <v>10</v>
      </c>
      <c r="P20" s="372">
        <v>10</v>
      </c>
      <c r="Q20" s="247">
        <f t="shared" si="6"/>
        <v>900</v>
      </c>
      <c r="R20" s="248">
        <f t="shared" si="7"/>
        <v>90</v>
      </c>
      <c r="S20" s="249" cm="1">
        <f t="array" ref="S20">_xlfn.IFS(E20="Air",R20,E20="Sea",M20,E20="Air+Sea",M20+R20)</f>
        <v>90.9</v>
      </c>
      <c r="T20" s="475"/>
    </row>
    <row r="21" spans="1:20" x14ac:dyDescent="0.25">
      <c r="A21" s="1027"/>
      <c r="B21" s="1037" t="s">
        <v>78</v>
      </c>
      <c r="C21" s="111" t="s">
        <v>69</v>
      </c>
      <c r="D21" s="128" t="s">
        <v>79</v>
      </c>
      <c r="E21" s="112" t="s">
        <v>11</v>
      </c>
      <c r="F21" s="111"/>
      <c r="G21" s="206">
        <v>810</v>
      </c>
      <c r="H21" s="124"/>
      <c r="I21" s="125"/>
      <c r="J21" s="191">
        <v>10</v>
      </c>
      <c r="K21" s="219">
        <v>1000</v>
      </c>
      <c r="L21" s="219">
        <f t="shared" si="4"/>
        <v>8100</v>
      </c>
      <c r="M21" s="220">
        <f t="shared" si="5"/>
        <v>8.1</v>
      </c>
      <c r="N21" s="126"/>
      <c r="O21" s="357">
        <v>10</v>
      </c>
      <c r="P21" s="221">
        <v>10</v>
      </c>
      <c r="Q21" s="245">
        <f t="shared" si="6"/>
        <v>8100</v>
      </c>
      <c r="R21" s="222">
        <f t="shared" si="7"/>
        <v>0</v>
      </c>
      <c r="S21" s="246" cm="1">
        <f t="array" ref="S21">_xlfn.IFS(E21="Air",R21,E21="Sea",M21,E21="Air+Sea",M21+R21)</f>
        <v>8.1</v>
      </c>
      <c r="T21" s="475"/>
    </row>
    <row r="22" spans="1:20" x14ac:dyDescent="0.25">
      <c r="A22" s="1027"/>
      <c r="B22" s="1039"/>
      <c r="C22" s="112" t="s">
        <v>74</v>
      </c>
      <c r="D22" s="112" t="s">
        <v>79</v>
      </c>
      <c r="E22" s="112" t="s">
        <v>10</v>
      </c>
      <c r="F22" s="112"/>
      <c r="G22" s="367">
        <v>60</v>
      </c>
      <c r="H22" s="140"/>
      <c r="I22" s="126"/>
      <c r="J22" s="190"/>
      <c r="K22" s="221">
        <v>1000</v>
      </c>
      <c r="L22" s="221">
        <f t="shared" si="4"/>
        <v>60</v>
      </c>
      <c r="M22" s="222">
        <f t="shared" si="5"/>
        <v>0</v>
      </c>
      <c r="N22" s="130"/>
      <c r="O22" s="358">
        <v>10</v>
      </c>
      <c r="P22" s="372">
        <v>10</v>
      </c>
      <c r="Q22" s="247">
        <f t="shared" si="6"/>
        <v>60</v>
      </c>
      <c r="R22" s="248">
        <f t="shared" si="7"/>
        <v>60</v>
      </c>
      <c r="S22" s="249" cm="1">
        <f t="array" ref="S22">_xlfn.IFS(E22="Air",R22,E22="Sea",M22,E22="Air+Sea",M22+R22)</f>
        <v>60</v>
      </c>
      <c r="T22" s="475"/>
    </row>
    <row r="23" spans="1:20" x14ac:dyDescent="0.25">
      <c r="A23" s="1027"/>
      <c r="B23" s="125" t="s">
        <v>80</v>
      </c>
      <c r="C23" s="111" t="s">
        <v>81</v>
      </c>
      <c r="D23" s="128" t="s">
        <v>82</v>
      </c>
      <c r="E23" s="111" t="s">
        <v>10</v>
      </c>
      <c r="F23" s="111"/>
      <c r="G23" s="206">
        <v>150</v>
      </c>
      <c r="H23" s="124" t="s">
        <v>500</v>
      </c>
      <c r="I23" s="126"/>
      <c r="J23" s="190"/>
      <c r="K23" s="221">
        <v>1000</v>
      </c>
      <c r="L23" s="221">
        <f t="shared" si="4"/>
        <v>0</v>
      </c>
      <c r="M23" s="222">
        <f t="shared" si="5"/>
        <v>0</v>
      </c>
      <c r="N23" s="308"/>
      <c r="O23" s="364">
        <v>10</v>
      </c>
      <c r="P23" s="219">
        <v>10</v>
      </c>
      <c r="Q23" s="243">
        <f t="shared" si="6"/>
        <v>1500</v>
      </c>
      <c r="R23" s="220">
        <f t="shared" si="7"/>
        <v>150</v>
      </c>
      <c r="S23" s="246" cm="1">
        <f t="array" ref="S23">_xlfn.IFS(E23="Air",R23,E23="Sea",M23,E23="Air+Sea",M23+R23)</f>
        <v>150</v>
      </c>
      <c r="T23" s="475"/>
    </row>
    <row r="24" spans="1:20" x14ac:dyDescent="0.25">
      <c r="A24" s="1027"/>
      <c r="B24" s="126" t="s">
        <v>83</v>
      </c>
      <c r="C24" s="159" t="s">
        <v>84</v>
      </c>
      <c r="D24" s="159" t="s">
        <v>85</v>
      </c>
      <c r="E24" s="159"/>
      <c r="F24" s="159"/>
      <c r="G24" s="207"/>
      <c r="H24" s="160"/>
      <c r="I24" s="126"/>
      <c r="J24" s="190"/>
      <c r="K24" s="221">
        <v>1000</v>
      </c>
      <c r="L24" s="221">
        <f t="shared" si="4"/>
        <v>0</v>
      </c>
      <c r="M24" s="223">
        <f t="shared" si="5"/>
        <v>0</v>
      </c>
      <c r="N24" s="126"/>
      <c r="O24" s="357">
        <v>10</v>
      </c>
      <c r="P24" s="221">
        <v>10</v>
      </c>
      <c r="Q24" s="245">
        <f t="shared" si="6"/>
        <v>0</v>
      </c>
      <c r="R24" s="250">
        <f t="shared" si="7"/>
        <v>0</v>
      </c>
      <c r="S24" s="251" t="e" cm="1">
        <f t="array" ref="S24">_xlfn.IFS(E24="Air",R24,E24="Sea",M24,E24="Air+Sea",M24+R24)</f>
        <v>#N/A</v>
      </c>
      <c r="T24" s="475"/>
    </row>
    <row r="25" spans="1:20" x14ac:dyDescent="0.25">
      <c r="A25" s="1027"/>
      <c r="B25" s="126"/>
      <c r="C25" s="159" t="s">
        <v>84</v>
      </c>
      <c r="D25" s="159" t="s">
        <v>86</v>
      </c>
      <c r="E25" s="159"/>
      <c r="F25" s="159"/>
      <c r="G25" s="207"/>
      <c r="H25" s="160"/>
      <c r="I25" s="126"/>
      <c r="J25" s="190"/>
      <c r="K25" s="221">
        <v>1000</v>
      </c>
      <c r="L25" s="221">
        <f t="shared" si="4"/>
        <v>0</v>
      </c>
      <c r="M25" s="223">
        <f t="shared" si="5"/>
        <v>0</v>
      </c>
      <c r="N25" s="126"/>
      <c r="O25" s="357">
        <v>10</v>
      </c>
      <c r="P25" s="221">
        <v>10</v>
      </c>
      <c r="Q25" s="245">
        <f t="shared" si="6"/>
        <v>0</v>
      </c>
      <c r="R25" s="250">
        <f t="shared" si="7"/>
        <v>0</v>
      </c>
      <c r="S25" s="251" t="e" cm="1">
        <f t="array" ref="S25">_xlfn.IFS(E25="Air",R25,E25="Sea",M25,E25="Air+Sea",M25+R25)</f>
        <v>#N/A</v>
      </c>
      <c r="T25" s="475"/>
    </row>
    <row r="26" spans="1:20" x14ac:dyDescent="0.25">
      <c r="A26" s="1027"/>
      <c r="B26" s="1037" t="s">
        <v>87</v>
      </c>
      <c r="C26" s="111" t="s">
        <v>74</v>
      </c>
      <c r="D26" s="111" t="s">
        <v>88</v>
      </c>
      <c r="E26" s="111" t="s">
        <v>11</v>
      </c>
      <c r="F26" s="111">
        <v>45</v>
      </c>
      <c r="G26" s="206">
        <v>45</v>
      </c>
      <c r="H26" s="157"/>
      <c r="I26" s="122">
        <v>0.01</v>
      </c>
      <c r="J26" s="191"/>
      <c r="K26" s="219">
        <v>1000</v>
      </c>
      <c r="L26" s="219">
        <f t="shared" si="4"/>
        <v>45</v>
      </c>
      <c r="M26" s="220">
        <f t="shared" si="5"/>
        <v>0.45</v>
      </c>
      <c r="N26" s="158"/>
      <c r="O26" s="357">
        <v>10</v>
      </c>
      <c r="P26" s="221">
        <v>10</v>
      </c>
      <c r="Q26" s="245">
        <f t="shared" si="6"/>
        <v>45</v>
      </c>
      <c r="R26" s="222">
        <f t="shared" si="7"/>
        <v>0</v>
      </c>
      <c r="S26" s="246" cm="1">
        <f t="array" ref="S26">_xlfn.IFS(E26="Air",R26,E26="Sea",M26,E26="Air+Sea",M26+R26)</f>
        <v>0.45</v>
      </c>
      <c r="T26" s="475"/>
    </row>
    <row r="27" spans="1:20" x14ac:dyDescent="0.25">
      <c r="A27" s="1027"/>
      <c r="B27" s="1039"/>
      <c r="C27" s="111" t="s">
        <v>74</v>
      </c>
      <c r="D27" s="128" t="s">
        <v>89</v>
      </c>
      <c r="E27" s="111" t="s">
        <v>11</v>
      </c>
      <c r="F27" s="111"/>
      <c r="G27" s="206">
        <v>75</v>
      </c>
      <c r="H27" s="157"/>
      <c r="I27" s="122">
        <v>0.01</v>
      </c>
      <c r="J27" s="191"/>
      <c r="K27" s="219">
        <v>1000</v>
      </c>
      <c r="L27" s="219">
        <f t="shared" si="4"/>
        <v>75</v>
      </c>
      <c r="M27" s="220">
        <f t="shared" si="5"/>
        <v>0.75</v>
      </c>
      <c r="N27" s="158"/>
      <c r="O27" s="357">
        <v>10</v>
      </c>
      <c r="P27" s="221">
        <v>10</v>
      </c>
      <c r="Q27" s="245">
        <f t="shared" si="6"/>
        <v>75</v>
      </c>
      <c r="R27" s="222">
        <f t="shared" si="7"/>
        <v>0</v>
      </c>
      <c r="S27" s="246" cm="1">
        <f t="array" ref="S27">_xlfn.IFS(E27="Air",R27,E27="Sea",M27,E27="Air+Sea",M27+R27)</f>
        <v>0.75</v>
      </c>
      <c r="T27" s="475"/>
    </row>
    <row r="28" spans="1:20" ht="15" customHeight="1" thickBot="1" x14ac:dyDescent="0.3">
      <c r="A28" s="1028"/>
      <c r="B28" s="126" t="s">
        <v>90</v>
      </c>
      <c r="C28" s="159"/>
      <c r="D28" s="159"/>
      <c r="E28" s="159"/>
      <c r="F28" s="159"/>
      <c r="G28" s="207"/>
      <c r="H28" s="160"/>
      <c r="I28" s="126"/>
      <c r="J28" s="349"/>
      <c r="K28" s="221">
        <v>1000</v>
      </c>
      <c r="L28" s="221">
        <f t="shared" si="4"/>
        <v>0</v>
      </c>
      <c r="M28" s="223">
        <f t="shared" si="5"/>
        <v>0</v>
      </c>
      <c r="N28" s="126"/>
      <c r="O28" s="349">
        <v>10</v>
      </c>
      <c r="P28" s="221">
        <v>10</v>
      </c>
      <c r="Q28" s="245">
        <f t="shared" si="6"/>
        <v>0</v>
      </c>
      <c r="R28" s="250">
        <f t="shared" si="7"/>
        <v>0</v>
      </c>
      <c r="S28" s="251" t="e" cm="1">
        <f t="array" ref="S28">_xlfn.IFS(E28="Air",R28,E28="Sea",M28,E28="Air+Sea",M28+R28)</f>
        <v>#N/A</v>
      </c>
      <c r="T28" s="475"/>
    </row>
    <row r="29" spans="1:20" ht="25.5" customHeight="1" x14ac:dyDescent="0.25">
      <c r="A29" s="1026" t="s">
        <v>91</v>
      </c>
      <c r="B29" s="125" t="s">
        <v>92</v>
      </c>
      <c r="C29" s="111" t="s">
        <v>69</v>
      </c>
      <c r="D29" s="128" t="s">
        <v>93</v>
      </c>
      <c r="E29" s="111" t="s">
        <v>11</v>
      </c>
      <c r="F29" s="111"/>
      <c r="G29" s="206">
        <v>440</v>
      </c>
      <c r="H29" s="124"/>
      <c r="I29" s="308"/>
      <c r="J29" s="191">
        <v>10</v>
      </c>
      <c r="K29" s="219">
        <v>1000</v>
      </c>
      <c r="L29" s="219">
        <f t="shared" si="4"/>
        <v>4400</v>
      </c>
      <c r="M29" s="220">
        <f t="shared" si="5"/>
        <v>4.4000000000000004</v>
      </c>
      <c r="N29" s="134"/>
      <c r="O29" s="357">
        <v>10</v>
      </c>
      <c r="P29" s="221">
        <v>10</v>
      </c>
      <c r="Q29" s="245">
        <f t="shared" si="6"/>
        <v>4400</v>
      </c>
      <c r="R29" s="222">
        <f t="shared" si="7"/>
        <v>0</v>
      </c>
      <c r="S29" s="246" cm="1">
        <f t="array" ref="S29">_xlfn.IFS(E29="Air",R29,E29="Sea",M29,E29="Air+Sea",M29+R29)</f>
        <v>4.4000000000000004</v>
      </c>
      <c r="T29" s="475"/>
    </row>
    <row r="30" spans="1:20" x14ac:dyDescent="0.25">
      <c r="A30" s="1027"/>
      <c r="B30" s="1029" t="s">
        <v>94</v>
      </c>
      <c r="C30" s="113" t="s">
        <v>69</v>
      </c>
      <c r="D30" s="136" t="s">
        <v>95</v>
      </c>
      <c r="E30" s="111" t="s">
        <v>11</v>
      </c>
      <c r="F30" s="113"/>
      <c r="G30" s="208">
        <v>560</v>
      </c>
      <c r="H30" s="124"/>
      <c r="I30" s="309"/>
      <c r="J30" s="191">
        <v>5</v>
      </c>
      <c r="K30" s="219">
        <v>1000</v>
      </c>
      <c r="L30" s="219">
        <f t="shared" si="4"/>
        <v>2800</v>
      </c>
      <c r="M30" s="220">
        <f t="shared" si="5"/>
        <v>2.8</v>
      </c>
      <c r="N30" s="137"/>
      <c r="O30" s="357">
        <v>10</v>
      </c>
      <c r="P30" s="221">
        <v>10</v>
      </c>
      <c r="Q30" s="245">
        <f t="shared" si="6"/>
        <v>5600</v>
      </c>
      <c r="R30" s="222">
        <f t="shared" si="7"/>
        <v>0</v>
      </c>
      <c r="S30" s="246" cm="1">
        <f t="array" ref="S30">_xlfn.IFS(E30="Air",R30,E30="Sea",M30,E30="Air+Sea",M30+R30)</f>
        <v>2.8</v>
      </c>
      <c r="T30" s="475"/>
    </row>
    <row r="31" spans="1:20" ht="104.1" customHeight="1" x14ac:dyDescent="0.25">
      <c r="A31" s="1027"/>
      <c r="B31" s="1030"/>
      <c r="C31" s="114" t="s">
        <v>74</v>
      </c>
      <c r="D31" s="114" t="s">
        <v>500</v>
      </c>
      <c r="E31" s="112" t="s">
        <v>10</v>
      </c>
      <c r="F31" s="114">
        <v>380</v>
      </c>
      <c r="G31" s="368">
        <v>210</v>
      </c>
      <c r="H31" s="603" t="s">
        <v>569</v>
      </c>
      <c r="I31" s="137"/>
      <c r="J31" s="190"/>
      <c r="K31" s="221">
        <v>1000</v>
      </c>
      <c r="L31" s="221">
        <f t="shared" si="4"/>
        <v>210</v>
      </c>
      <c r="M31" s="222">
        <f t="shared" si="5"/>
        <v>0</v>
      </c>
      <c r="N31" s="310"/>
      <c r="O31" s="358">
        <v>10</v>
      </c>
      <c r="P31" s="372">
        <v>10</v>
      </c>
      <c r="Q31" s="247">
        <f t="shared" si="6"/>
        <v>210</v>
      </c>
      <c r="R31" s="601">
        <f t="shared" si="7"/>
        <v>210</v>
      </c>
      <c r="S31" s="249" cm="1">
        <f t="array" ref="S31">_xlfn.IFS(E31="Air",R31,E31="Sea",M31,E31="Air+Sea",M31+R31)</f>
        <v>210</v>
      </c>
      <c r="T31" s="475"/>
    </row>
    <row r="32" spans="1:20" x14ac:dyDescent="0.25">
      <c r="A32" s="1027"/>
      <c r="B32" s="126" t="s">
        <v>96</v>
      </c>
      <c r="C32" s="159" t="s">
        <v>97</v>
      </c>
      <c r="D32" s="159" t="s">
        <v>98</v>
      </c>
      <c r="E32" s="159"/>
      <c r="F32" s="159"/>
      <c r="G32" s="207"/>
      <c r="H32" s="160"/>
      <c r="I32" s="126"/>
      <c r="J32" s="190"/>
      <c r="K32" s="221">
        <v>1000</v>
      </c>
      <c r="L32" s="221">
        <f t="shared" si="4"/>
        <v>0</v>
      </c>
      <c r="M32" s="223">
        <f t="shared" si="5"/>
        <v>0</v>
      </c>
      <c r="N32" s="126"/>
      <c r="O32" s="357">
        <v>10</v>
      </c>
      <c r="P32" s="221">
        <v>10</v>
      </c>
      <c r="Q32" s="245">
        <f t="shared" si="6"/>
        <v>0</v>
      </c>
      <c r="R32" s="250">
        <f t="shared" si="7"/>
        <v>0</v>
      </c>
      <c r="S32" s="251" t="e" cm="1">
        <f t="array" ref="S32">_xlfn.IFS(E32="Air",R32,E32="Sea",M32,E32="Air+Sea",M32+R32)</f>
        <v>#N/A</v>
      </c>
      <c r="T32" s="475"/>
    </row>
    <row r="33" spans="1:20" ht="14.25" customHeight="1" x14ac:dyDescent="0.25">
      <c r="A33" s="1027"/>
      <c r="B33" s="1029" t="s">
        <v>99</v>
      </c>
      <c r="C33" s="113" t="s">
        <v>100</v>
      </c>
      <c r="D33" s="136" t="s">
        <v>101</v>
      </c>
      <c r="E33" s="114" t="s">
        <v>499</v>
      </c>
      <c r="F33" s="113"/>
      <c r="G33" s="208">
        <v>195</v>
      </c>
      <c r="H33" s="124"/>
      <c r="I33" s="135"/>
      <c r="J33" s="191">
        <v>40</v>
      </c>
      <c r="K33" s="219">
        <v>1000</v>
      </c>
      <c r="L33" s="219">
        <f t="shared" si="4"/>
        <v>7800</v>
      </c>
      <c r="M33" s="220">
        <f t="shared" si="5"/>
        <v>7.8</v>
      </c>
      <c r="N33" s="135"/>
      <c r="O33" s="364">
        <v>10</v>
      </c>
      <c r="P33" s="219">
        <v>10</v>
      </c>
      <c r="Q33" s="243">
        <f t="shared" si="6"/>
        <v>1950</v>
      </c>
      <c r="R33" s="220">
        <f t="shared" si="7"/>
        <v>195</v>
      </c>
      <c r="S33" s="246" cm="1">
        <f t="array" ref="S33">_xlfn.IFS(E33="Air",R33,E33="Sea",M33,E33="Air+Sea",M33+R33)</f>
        <v>202.8</v>
      </c>
      <c r="T33" s="475"/>
    </row>
    <row r="34" spans="1:20" ht="14.25" customHeight="1" x14ac:dyDescent="0.25">
      <c r="A34" s="1027"/>
      <c r="B34" s="1030"/>
      <c r="C34" s="114" t="s">
        <v>74</v>
      </c>
      <c r="D34" s="114" t="s">
        <v>500</v>
      </c>
      <c r="E34" s="114" t="s">
        <v>10</v>
      </c>
      <c r="F34" s="114">
        <v>45</v>
      </c>
      <c r="G34" s="368">
        <v>45</v>
      </c>
      <c r="H34" s="140" t="s">
        <v>570</v>
      </c>
      <c r="I34" s="138"/>
      <c r="J34" s="190"/>
      <c r="K34" s="221">
        <v>1000</v>
      </c>
      <c r="L34" s="221">
        <f t="shared" si="4"/>
        <v>45</v>
      </c>
      <c r="M34" s="222">
        <f t="shared" si="5"/>
        <v>0</v>
      </c>
      <c r="N34" s="141"/>
      <c r="O34" s="358">
        <v>10</v>
      </c>
      <c r="P34" s="372">
        <v>10</v>
      </c>
      <c r="Q34" s="247">
        <f t="shared" si="6"/>
        <v>45</v>
      </c>
      <c r="R34" s="248">
        <f t="shared" si="7"/>
        <v>45</v>
      </c>
      <c r="S34" s="249" cm="1">
        <f t="array" ref="S34">_xlfn.IFS(E34="Air",R34,E34="Sea",M34,E34="Air+Sea",M34+R34)</f>
        <v>45</v>
      </c>
      <c r="T34" s="475"/>
    </row>
    <row r="35" spans="1:20" x14ac:dyDescent="0.25">
      <c r="A35" s="1027"/>
      <c r="B35" s="135" t="s">
        <v>102</v>
      </c>
      <c r="C35" s="113" t="s">
        <v>103</v>
      </c>
      <c r="D35" s="136" t="s">
        <v>104</v>
      </c>
      <c r="E35" s="113" t="s">
        <v>11</v>
      </c>
      <c r="F35" s="113"/>
      <c r="G35" s="208">
        <v>70</v>
      </c>
      <c r="H35" s="124"/>
      <c r="I35" s="135"/>
      <c r="J35" s="191">
        <v>14</v>
      </c>
      <c r="K35" s="219">
        <v>1000</v>
      </c>
      <c r="L35" s="219">
        <f t="shared" si="4"/>
        <v>980</v>
      </c>
      <c r="M35" s="220">
        <f t="shared" si="5"/>
        <v>0.98</v>
      </c>
      <c r="N35" s="138"/>
      <c r="O35" s="357">
        <v>10</v>
      </c>
      <c r="P35" s="221">
        <v>10</v>
      </c>
      <c r="Q35" s="245">
        <f t="shared" si="6"/>
        <v>700</v>
      </c>
      <c r="R35" s="222">
        <f t="shared" si="7"/>
        <v>0</v>
      </c>
      <c r="S35" s="246" cm="1">
        <f t="array" ref="S35">_xlfn.IFS(E35="Air",R35,E35="Sea",M35,E35="Air+Sea",M35+R35)</f>
        <v>0.98</v>
      </c>
      <c r="T35" s="475"/>
    </row>
    <row r="36" spans="1:20" x14ac:dyDescent="0.25">
      <c r="A36" s="1027"/>
      <c r="B36" s="1029" t="s">
        <v>105</v>
      </c>
      <c r="C36" s="114" t="s">
        <v>145</v>
      </c>
      <c r="D36" s="112" t="s">
        <v>500</v>
      </c>
      <c r="E36" s="114" t="s">
        <v>10</v>
      </c>
      <c r="F36" s="114">
        <v>60</v>
      </c>
      <c r="G36" s="368">
        <v>60</v>
      </c>
      <c r="H36" s="140" t="s">
        <v>571</v>
      </c>
      <c r="I36" s="144"/>
      <c r="J36" s="190"/>
      <c r="K36" s="221">
        <v>1000</v>
      </c>
      <c r="L36" s="221">
        <f t="shared" si="4"/>
        <v>0</v>
      </c>
      <c r="M36" s="222">
        <f t="shared" si="5"/>
        <v>0</v>
      </c>
      <c r="N36" s="604"/>
      <c r="O36" s="358">
        <v>10</v>
      </c>
      <c r="P36" s="372">
        <v>10</v>
      </c>
      <c r="Q36" s="247">
        <f t="shared" si="6"/>
        <v>600</v>
      </c>
      <c r="R36" s="248">
        <f t="shared" si="7"/>
        <v>60</v>
      </c>
      <c r="S36" s="249" cm="1">
        <f t="array" ref="S36">_xlfn.IFS(E36="Air",R36,E36="Sea",M36,E36="Air+Sea",M36+R36)</f>
        <v>60</v>
      </c>
      <c r="T36" s="475"/>
    </row>
    <row r="37" spans="1:20" x14ac:dyDescent="0.25">
      <c r="A37" s="1027"/>
      <c r="B37" s="1030"/>
      <c r="C37" s="113" t="s">
        <v>74</v>
      </c>
      <c r="D37" s="136" t="s">
        <v>107</v>
      </c>
      <c r="E37" s="113" t="s">
        <v>11</v>
      </c>
      <c r="F37" s="113"/>
      <c r="G37" s="208">
        <v>40</v>
      </c>
      <c r="H37" s="124"/>
      <c r="I37" s="143"/>
      <c r="J37" s="191"/>
      <c r="K37" s="219">
        <v>1000</v>
      </c>
      <c r="L37" s="219">
        <f t="shared" si="4"/>
        <v>40</v>
      </c>
      <c r="M37" s="220">
        <f t="shared" si="5"/>
        <v>40</v>
      </c>
      <c r="N37" s="144"/>
      <c r="O37" s="357">
        <v>10</v>
      </c>
      <c r="P37" s="221">
        <v>10</v>
      </c>
      <c r="Q37" s="245">
        <f t="shared" si="6"/>
        <v>40</v>
      </c>
      <c r="R37" s="222">
        <f t="shared" si="7"/>
        <v>0</v>
      </c>
      <c r="S37" s="246" cm="1">
        <f t="array" ref="S37">_xlfn.IFS(E37="Air",R37,E37="Sea",M37,E37="Air+Sea",M37+R37)</f>
        <v>40</v>
      </c>
      <c r="T37" s="475"/>
    </row>
    <row r="38" spans="1:20" x14ac:dyDescent="0.25">
      <c r="A38" s="1027"/>
      <c r="B38" s="135" t="s">
        <v>108</v>
      </c>
      <c r="C38" s="113" t="s">
        <v>103</v>
      </c>
      <c r="D38" s="136" t="s">
        <v>109</v>
      </c>
      <c r="E38" s="114" t="s">
        <v>499</v>
      </c>
      <c r="F38" s="113"/>
      <c r="G38" s="208">
        <v>175</v>
      </c>
      <c r="H38" s="124"/>
      <c r="I38" s="135"/>
      <c r="J38" s="191">
        <v>14</v>
      </c>
      <c r="K38" s="219">
        <v>1000</v>
      </c>
      <c r="L38" s="219">
        <f t="shared" si="4"/>
        <v>2450</v>
      </c>
      <c r="M38" s="220">
        <f t="shared" si="5"/>
        <v>2.4500000000000002</v>
      </c>
      <c r="N38" s="135"/>
      <c r="O38" s="364">
        <v>10</v>
      </c>
      <c r="P38" s="219">
        <v>10</v>
      </c>
      <c r="Q38" s="243">
        <f t="shared" si="6"/>
        <v>1750</v>
      </c>
      <c r="R38" s="220">
        <f t="shared" si="7"/>
        <v>175</v>
      </c>
      <c r="S38" s="246" cm="1">
        <f t="array" ref="S38">_xlfn.IFS(E38="Air",R38,E38="Sea",M38,E38="Air+Sea",M38+R38)</f>
        <v>177.45</v>
      </c>
      <c r="T38" s="475"/>
    </row>
    <row r="39" spans="1:20" x14ac:dyDescent="0.25">
      <c r="A39" s="1027"/>
      <c r="B39" s="126" t="s">
        <v>110</v>
      </c>
      <c r="C39" s="159" t="s">
        <v>111</v>
      </c>
      <c r="D39" s="159" t="s">
        <v>98</v>
      </c>
      <c r="E39" s="159"/>
      <c r="F39" s="159"/>
      <c r="G39" s="207"/>
      <c r="H39" s="160"/>
      <c r="I39" s="126"/>
      <c r="J39" s="190"/>
      <c r="K39" s="221">
        <v>1000</v>
      </c>
      <c r="L39" s="221">
        <f t="shared" si="4"/>
        <v>0</v>
      </c>
      <c r="M39" s="223">
        <f t="shared" si="5"/>
        <v>0</v>
      </c>
      <c r="N39" s="126"/>
      <c r="O39" s="357">
        <v>10</v>
      </c>
      <c r="P39" s="221">
        <v>10</v>
      </c>
      <c r="Q39" s="245">
        <f t="shared" si="6"/>
        <v>0</v>
      </c>
      <c r="R39" s="250">
        <f t="shared" si="7"/>
        <v>0</v>
      </c>
      <c r="S39" s="251" t="e" cm="1">
        <f t="array" ref="S39">_xlfn.IFS(E39="Air",R39,E39="Sea",M39,E39="Air+Sea",M39+R39)</f>
        <v>#N/A</v>
      </c>
      <c r="T39" s="475"/>
    </row>
    <row r="40" spans="1:20" ht="30" customHeight="1" x14ac:dyDescent="0.25">
      <c r="A40" s="1027"/>
      <c r="B40" s="142" t="s">
        <v>112</v>
      </c>
      <c r="C40" s="113" t="s">
        <v>100</v>
      </c>
      <c r="D40" s="136" t="s">
        <v>114</v>
      </c>
      <c r="E40" s="114" t="s">
        <v>499</v>
      </c>
      <c r="F40" s="113">
        <v>250</v>
      </c>
      <c r="G40" s="208">
        <v>100</v>
      </c>
      <c r="H40" s="124"/>
      <c r="I40" s="143"/>
      <c r="J40" s="191">
        <v>4</v>
      </c>
      <c r="K40" s="219">
        <v>1000</v>
      </c>
      <c r="L40" s="219">
        <f t="shared" si="4"/>
        <v>400</v>
      </c>
      <c r="M40" s="220">
        <f t="shared" si="5"/>
        <v>0.4</v>
      </c>
      <c r="N40" s="143"/>
      <c r="O40" s="364">
        <v>10</v>
      </c>
      <c r="P40" s="219">
        <v>10</v>
      </c>
      <c r="Q40" s="243">
        <f t="shared" si="6"/>
        <v>1000</v>
      </c>
      <c r="R40" s="220">
        <f t="shared" si="7"/>
        <v>100</v>
      </c>
      <c r="S40" s="246" cm="1">
        <f t="array" ref="S40">_xlfn.IFS(E40="Air",R40,E40="Sea",M40,E40="Air+Sea",M40+R40)</f>
        <v>100.4</v>
      </c>
      <c r="T40" s="475"/>
    </row>
    <row r="41" spans="1:20" ht="25.5" customHeight="1" x14ac:dyDescent="0.25">
      <c r="A41" s="1027"/>
      <c r="B41" s="1029" t="s">
        <v>115</v>
      </c>
      <c r="C41" s="113" t="s">
        <v>116</v>
      </c>
      <c r="D41" s="111" t="s">
        <v>113</v>
      </c>
      <c r="E41" s="113" t="s">
        <v>11</v>
      </c>
      <c r="F41" s="111">
        <v>90</v>
      </c>
      <c r="G41" s="206">
        <v>30</v>
      </c>
      <c r="H41" s="124"/>
      <c r="I41" s="143"/>
      <c r="J41" s="191">
        <v>4</v>
      </c>
      <c r="K41" s="219">
        <v>1000</v>
      </c>
      <c r="L41" s="219">
        <f t="shared" si="4"/>
        <v>120</v>
      </c>
      <c r="M41" s="220">
        <f t="shared" si="5"/>
        <v>0.12</v>
      </c>
      <c r="N41" s="144"/>
      <c r="O41" s="357">
        <v>10</v>
      </c>
      <c r="P41" s="221">
        <v>10</v>
      </c>
      <c r="Q41" s="245">
        <f t="shared" si="6"/>
        <v>300</v>
      </c>
      <c r="R41" s="222">
        <f t="shared" si="7"/>
        <v>0</v>
      </c>
      <c r="S41" s="246" cm="1">
        <f t="array" ref="S41">_xlfn.IFS(E41="Air",R41,E41="Sea",M41,E41="Air+Sea",M41+R41)</f>
        <v>0.12</v>
      </c>
      <c r="T41" s="475"/>
    </row>
    <row r="42" spans="1:20" x14ac:dyDescent="0.25">
      <c r="A42" s="1027"/>
      <c r="B42" s="1030"/>
      <c r="C42" s="113" t="s">
        <v>116</v>
      </c>
      <c r="D42" s="128" t="s">
        <v>117</v>
      </c>
      <c r="E42" s="113" t="s">
        <v>11</v>
      </c>
      <c r="F42" s="111"/>
      <c r="G42" s="206">
        <v>340</v>
      </c>
      <c r="H42" s="124"/>
      <c r="I42" s="143"/>
      <c r="J42" s="191">
        <v>4</v>
      </c>
      <c r="K42" s="219">
        <v>1000</v>
      </c>
      <c r="L42" s="219">
        <f t="shared" si="4"/>
        <v>1360</v>
      </c>
      <c r="M42" s="220">
        <f t="shared" si="5"/>
        <v>1.36</v>
      </c>
      <c r="N42" s="144"/>
      <c r="O42" s="357">
        <v>10</v>
      </c>
      <c r="P42" s="221">
        <v>10</v>
      </c>
      <c r="Q42" s="245">
        <f t="shared" si="6"/>
        <v>3400</v>
      </c>
      <c r="R42" s="222">
        <f t="shared" si="7"/>
        <v>0</v>
      </c>
      <c r="S42" s="246" cm="1">
        <f t="array" ref="S42">_xlfn.IFS(E42="Air",R42,E42="Sea",M42,E42="Air+Sea",M42+R42)</f>
        <v>1.36</v>
      </c>
      <c r="T42" s="475"/>
    </row>
    <row r="43" spans="1:20" x14ac:dyDescent="0.25">
      <c r="A43" s="1027"/>
      <c r="B43" s="126" t="s">
        <v>90</v>
      </c>
      <c r="C43" s="159"/>
      <c r="D43" s="159"/>
      <c r="E43" s="159"/>
      <c r="F43" s="159"/>
      <c r="G43" s="207"/>
      <c r="H43" s="160"/>
      <c r="I43" s="126"/>
      <c r="J43" s="190"/>
      <c r="K43" s="221">
        <v>1000</v>
      </c>
      <c r="L43" s="221">
        <f t="shared" si="4"/>
        <v>0</v>
      </c>
      <c r="M43" s="223">
        <f t="shared" si="5"/>
        <v>0</v>
      </c>
      <c r="N43" s="126"/>
      <c r="O43" s="357">
        <v>10</v>
      </c>
      <c r="P43" s="221">
        <v>10</v>
      </c>
      <c r="Q43" s="245">
        <f t="shared" si="6"/>
        <v>0</v>
      </c>
      <c r="R43" s="250">
        <f t="shared" si="7"/>
        <v>0</v>
      </c>
      <c r="S43" s="251" t="e" cm="1">
        <f t="array" ref="S43">_xlfn.IFS(E43="Air",R43,E43="Sea",M43,E43="Air+Sea",M43+R43)</f>
        <v>#N/A</v>
      </c>
      <c r="T43" s="475"/>
    </row>
    <row r="44" spans="1:20" x14ac:dyDescent="0.25">
      <c r="A44" s="1027"/>
      <c r="B44" s="1029" t="s">
        <v>118</v>
      </c>
      <c r="C44" s="113" t="s">
        <v>103</v>
      </c>
      <c r="D44" s="113" t="s">
        <v>119</v>
      </c>
      <c r="E44" s="114" t="s">
        <v>499</v>
      </c>
      <c r="F44" s="113">
        <v>30</v>
      </c>
      <c r="G44" s="208">
        <v>25</v>
      </c>
      <c r="H44" s="124"/>
      <c r="I44" s="143"/>
      <c r="J44" s="191">
        <v>28</v>
      </c>
      <c r="K44" s="219">
        <v>1000</v>
      </c>
      <c r="L44" s="219">
        <f t="shared" si="4"/>
        <v>700</v>
      </c>
      <c r="M44" s="220">
        <f t="shared" si="5"/>
        <v>0.7</v>
      </c>
      <c r="N44" s="143"/>
      <c r="O44" s="364">
        <v>10</v>
      </c>
      <c r="P44" s="219">
        <v>10</v>
      </c>
      <c r="Q44" s="243">
        <f t="shared" si="6"/>
        <v>250</v>
      </c>
      <c r="R44" s="220">
        <f t="shared" si="7"/>
        <v>25</v>
      </c>
      <c r="S44" s="246" cm="1">
        <f t="array" ref="S44">_xlfn.IFS(E44="Air",R44,E44="Sea",M44,E44="Air+Sea",M44+R44)</f>
        <v>25.7</v>
      </c>
      <c r="T44" s="475"/>
    </row>
    <row r="45" spans="1:20" ht="15" customHeight="1" thickBot="1" x14ac:dyDescent="0.3">
      <c r="A45" s="1028"/>
      <c r="B45" s="1030"/>
      <c r="C45" s="113" t="s">
        <v>103</v>
      </c>
      <c r="D45" s="136" t="s">
        <v>120</v>
      </c>
      <c r="E45" s="114" t="s">
        <v>499</v>
      </c>
      <c r="F45" s="113"/>
      <c r="G45" s="208">
        <v>375</v>
      </c>
      <c r="H45" s="124"/>
      <c r="I45" s="143"/>
      <c r="J45" s="191">
        <v>28</v>
      </c>
      <c r="K45" s="219">
        <v>1000</v>
      </c>
      <c r="L45" s="219">
        <f t="shared" si="4"/>
        <v>10500</v>
      </c>
      <c r="M45" s="220">
        <f t="shared" si="5"/>
        <v>10.5</v>
      </c>
      <c r="N45" s="143"/>
      <c r="O45" s="364">
        <v>10</v>
      </c>
      <c r="P45" s="219">
        <v>10</v>
      </c>
      <c r="Q45" s="243">
        <f t="shared" si="6"/>
        <v>3750</v>
      </c>
      <c r="R45" s="220">
        <f t="shared" si="7"/>
        <v>375</v>
      </c>
      <c r="S45" s="246" cm="1">
        <f t="array" ref="S45">_xlfn.IFS(E45="Air",R45,E45="Sea",M45,E45="Air+Sea",M45+R45)</f>
        <v>385.5</v>
      </c>
      <c r="T45" s="475"/>
    </row>
    <row r="46" spans="1:20" ht="38.25" customHeight="1" x14ac:dyDescent="0.25">
      <c r="A46" s="1026" t="s">
        <v>121</v>
      </c>
      <c r="B46" s="1037" t="s">
        <v>122</v>
      </c>
      <c r="C46" s="111" t="s">
        <v>123</v>
      </c>
      <c r="D46" s="128" t="s">
        <v>122</v>
      </c>
      <c r="E46" s="113" t="s">
        <v>11</v>
      </c>
      <c r="F46" s="111"/>
      <c r="G46" s="206">
        <v>120</v>
      </c>
      <c r="H46" s="124"/>
      <c r="I46" s="125"/>
      <c r="J46" s="191">
        <v>35</v>
      </c>
      <c r="K46" s="219">
        <v>1000</v>
      </c>
      <c r="L46" s="219">
        <f t="shared" si="4"/>
        <v>4200</v>
      </c>
      <c r="M46" s="220">
        <f t="shared" si="5"/>
        <v>4.2</v>
      </c>
      <c r="N46" s="126"/>
      <c r="O46" s="357">
        <v>10</v>
      </c>
      <c r="P46" s="221">
        <v>10</v>
      </c>
      <c r="Q46" s="245">
        <f t="shared" si="6"/>
        <v>1200</v>
      </c>
      <c r="R46" s="222">
        <f t="shared" si="7"/>
        <v>0</v>
      </c>
      <c r="S46" s="246" cm="1">
        <f t="array" ref="S46">_xlfn.IFS(E46="Air",R46,E46="Sea",M46,E46="Air+Sea",M46+R46)</f>
        <v>4.2</v>
      </c>
      <c r="T46" s="475"/>
    </row>
    <row r="47" spans="1:20" ht="38.25" customHeight="1" x14ac:dyDescent="0.25">
      <c r="A47" s="1027"/>
      <c r="B47" s="1039"/>
      <c r="C47" s="111" t="s">
        <v>123</v>
      </c>
      <c r="D47" s="128" t="s">
        <v>500</v>
      </c>
      <c r="E47" s="113" t="s">
        <v>11</v>
      </c>
      <c r="F47" s="111">
        <v>60</v>
      </c>
      <c r="G47" s="206">
        <v>60</v>
      </c>
      <c r="H47" s="124" t="s">
        <v>572</v>
      </c>
      <c r="I47" s="125"/>
      <c r="J47" s="191">
        <v>35</v>
      </c>
      <c r="K47" s="219">
        <v>1000</v>
      </c>
      <c r="L47" s="219">
        <f t="shared" si="4"/>
        <v>2100</v>
      </c>
      <c r="M47" s="220">
        <f t="shared" si="5"/>
        <v>2.1</v>
      </c>
      <c r="N47" s="126"/>
      <c r="O47" s="357">
        <v>10</v>
      </c>
      <c r="P47" s="221">
        <v>10</v>
      </c>
      <c r="Q47" s="245">
        <f t="shared" si="6"/>
        <v>600</v>
      </c>
      <c r="R47" s="222">
        <f t="shared" si="7"/>
        <v>0</v>
      </c>
      <c r="S47" s="246" cm="1">
        <f t="array" ref="S47">_xlfn.IFS(E47="Air",R47,E47="Sea",M47,E47="Air+Sea",M47+R47)</f>
        <v>2.1</v>
      </c>
      <c r="T47" s="475"/>
    </row>
    <row r="48" spans="1:20" x14ac:dyDescent="0.25">
      <c r="A48" s="1027"/>
      <c r="B48" s="1029" t="s">
        <v>124</v>
      </c>
      <c r="C48" s="113" t="s">
        <v>103</v>
      </c>
      <c r="D48" s="136" t="s">
        <v>125</v>
      </c>
      <c r="E48" s="113" t="s">
        <v>11</v>
      </c>
      <c r="F48" s="113"/>
      <c r="G48" s="208">
        <v>120</v>
      </c>
      <c r="H48" s="124"/>
      <c r="I48" s="135"/>
      <c r="J48" s="191">
        <v>14</v>
      </c>
      <c r="K48" s="219">
        <v>1000</v>
      </c>
      <c r="L48" s="219">
        <f t="shared" si="4"/>
        <v>1680</v>
      </c>
      <c r="M48" s="220">
        <f t="shared" si="5"/>
        <v>1.68</v>
      </c>
      <c r="N48" s="138"/>
      <c r="O48" s="357">
        <v>10</v>
      </c>
      <c r="P48" s="221">
        <v>10</v>
      </c>
      <c r="Q48" s="245">
        <f t="shared" si="6"/>
        <v>1200</v>
      </c>
      <c r="R48" s="222">
        <f t="shared" si="7"/>
        <v>0</v>
      </c>
      <c r="S48" s="246" cm="1">
        <f t="array" ref="S48">_xlfn.IFS(E48="Air",R48,E48="Sea",M48,E48="Air+Sea",M48+R48)</f>
        <v>1.68</v>
      </c>
      <c r="T48" s="475"/>
    </row>
    <row r="49" spans="1:20" ht="26.1" customHeight="1" x14ac:dyDescent="0.25">
      <c r="A49" s="1027"/>
      <c r="B49" s="1030"/>
      <c r="C49" s="114" t="s">
        <v>145</v>
      </c>
      <c r="D49" s="114" t="s">
        <v>573</v>
      </c>
      <c r="E49" s="114" t="s">
        <v>10</v>
      </c>
      <c r="F49" s="114">
        <v>150</v>
      </c>
      <c r="G49" s="368">
        <v>150</v>
      </c>
      <c r="H49" s="140"/>
      <c r="I49" s="138"/>
      <c r="J49" s="190"/>
      <c r="K49" s="221">
        <v>1000</v>
      </c>
      <c r="L49" s="221">
        <f t="shared" si="4"/>
        <v>0</v>
      </c>
      <c r="M49" s="222">
        <f t="shared" si="5"/>
        <v>0</v>
      </c>
      <c r="N49" s="141"/>
      <c r="O49" s="358">
        <v>10</v>
      </c>
      <c r="P49" s="372">
        <v>10</v>
      </c>
      <c r="Q49" s="247">
        <f t="shared" si="6"/>
        <v>1500</v>
      </c>
      <c r="R49" s="248">
        <f t="shared" si="7"/>
        <v>150</v>
      </c>
      <c r="S49" s="249" cm="1">
        <f t="array" ref="S49">_xlfn.IFS(E49="Air",R49,E49="Sea",M49,E49="Air+Sea",M49+R49)</f>
        <v>150</v>
      </c>
      <c r="T49" s="475"/>
    </row>
    <row r="50" spans="1:20" x14ac:dyDescent="0.25">
      <c r="A50" s="1027"/>
      <c r="B50" s="1037" t="s">
        <v>126</v>
      </c>
      <c r="C50" s="111" t="s">
        <v>103</v>
      </c>
      <c r="D50" s="128" t="s">
        <v>126</v>
      </c>
      <c r="E50" s="113" t="s">
        <v>11</v>
      </c>
      <c r="F50" s="111"/>
      <c r="G50" s="206">
        <v>185</v>
      </c>
      <c r="H50" s="124"/>
      <c r="I50" s="125"/>
      <c r="J50" s="191">
        <v>12</v>
      </c>
      <c r="K50" s="219">
        <v>1000</v>
      </c>
      <c r="L50" s="219">
        <f t="shared" si="4"/>
        <v>2220</v>
      </c>
      <c r="M50" s="220">
        <f t="shared" si="5"/>
        <v>2.2200000000000002</v>
      </c>
      <c r="N50" s="126"/>
      <c r="O50" s="357">
        <v>10</v>
      </c>
      <c r="P50" s="221">
        <v>10</v>
      </c>
      <c r="Q50" s="245">
        <f t="shared" si="6"/>
        <v>1850</v>
      </c>
      <c r="R50" s="222">
        <f t="shared" si="7"/>
        <v>0</v>
      </c>
      <c r="S50" s="246" cm="1">
        <f t="array" ref="S50">_xlfn.IFS(E50="Air",R50,E50="Sea",M50,E50="Air+Sea",M50+R50)</f>
        <v>2.2200000000000002</v>
      </c>
      <c r="T50" s="475"/>
    </row>
    <row r="51" spans="1:20" x14ac:dyDescent="0.25">
      <c r="A51" s="1027"/>
      <c r="B51" s="1039"/>
      <c r="C51" s="112" t="s">
        <v>103</v>
      </c>
      <c r="D51" s="112" t="s">
        <v>574</v>
      </c>
      <c r="E51" s="114" t="s">
        <v>11</v>
      </c>
      <c r="F51" s="112">
        <v>110</v>
      </c>
      <c r="G51" s="367">
        <v>165</v>
      </c>
      <c r="H51" s="140"/>
      <c r="I51" s="130"/>
      <c r="J51" s="354">
        <v>12</v>
      </c>
      <c r="K51" s="372">
        <v>1000</v>
      </c>
      <c r="L51" s="372">
        <f t="shared" si="4"/>
        <v>1980</v>
      </c>
      <c r="M51" s="248">
        <f t="shared" si="5"/>
        <v>1.98</v>
      </c>
      <c r="N51" s="126"/>
      <c r="O51" s="357">
        <v>10</v>
      </c>
      <c r="P51" s="221">
        <v>10</v>
      </c>
      <c r="Q51" s="245">
        <f t="shared" si="6"/>
        <v>1650</v>
      </c>
      <c r="R51" s="222">
        <f t="shared" si="7"/>
        <v>0</v>
      </c>
      <c r="S51" s="249" cm="1">
        <f t="array" ref="S51">_xlfn.IFS(E51="Air",R51,E51="Sea",M51,E51="Air+Sea",M51+R51)</f>
        <v>1.98</v>
      </c>
      <c r="T51" s="475"/>
    </row>
    <row r="52" spans="1:20" x14ac:dyDescent="0.25">
      <c r="A52" s="1027"/>
      <c r="B52" s="126" t="s">
        <v>127</v>
      </c>
      <c r="C52" s="159" t="s">
        <v>128</v>
      </c>
      <c r="D52" s="159" t="s">
        <v>127</v>
      </c>
      <c r="E52" s="159"/>
      <c r="F52" s="159"/>
      <c r="G52" s="207"/>
      <c r="H52" s="160"/>
      <c r="I52" s="126"/>
      <c r="J52" s="190"/>
      <c r="K52" s="221">
        <v>1000</v>
      </c>
      <c r="L52" s="221">
        <f t="shared" si="4"/>
        <v>0</v>
      </c>
      <c r="M52" s="223">
        <f t="shared" si="5"/>
        <v>0</v>
      </c>
      <c r="N52" s="126"/>
      <c r="O52" s="357">
        <v>10</v>
      </c>
      <c r="P52" s="221">
        <v>10</v>
      </c>
      <c r="Q52" s="245">
        <f t="shared" si="6"/>
        <v>0</v>
      </c>
      <c r="R52" s="250">
        <f t="shared" si="7"/>
        <v>0</v>
      </c>
      <c r="S52" s="251" t="e" cm="1">
        <f t="array" ref="S52">_xlfn.IFS(E52="Air",R52,E52="Sea",M52,E52="Air+Sea",M52+R52)</f>
        <v>#N/A</v>
      </c>
      <c r="T52" s="475"/>
    </row>
    <row r="53" spans="1:20" ht="74.25" customHeight="1" x14ac:dyDescent="0.25">
      <c r="A53" s="1027"/>
      <c r="B53" s="138" t="s">
        <v>129</v>
      </c>
      <c r="C53" s="188" t="s">
        <v>103</v>
      </c>
      <c r="D53" s="188" t="s">
        <v>500</v>
      </c>
      <c r="E53" s="188"/>
      <c r="F53" s="188">
        <v>790</v>
      </c>
      <c r="G53" s="386">
        <v>500</v>
      </c>
      <c r="H53" s="591" t="s">
        <v>575</v>
      </c>
      <c r="I53" s="138"/>
      <c r="J53" s="190">
        <v>0</v>
      </c>
      <c r="K53" s="221">
        <v>1000</v>
      </c>
      <c r="L53" s="221">
        <f t="shared" si="4"/>
        <v>0</v>
      </c>
      <c r="M53" s="222">
        <f t="shared" si="5"/>
        <v>0</v>
      </c>
      <c r="N53" s="138"/>
      <c r="O53" s="357">
        <v>10</v>
      </c>
      <c r="P53" s="221">
        <v>10</v>
      </c>
      <c r="Q53" s="245">
        <f t="shared" si="6"/>
        <v>5000</v>
      </c>
      <c r="R53" s="222">
        <f t="shared" si="7"/>
        <v>0</v>
      </c>
      <c r="S53" s="251" t="e" cm="1">
        <f t="array" ref="S53">_xlfn.IFS(E53="Air",R53,E53="Sea",M53,E53="Air+Sea",M53+R53)</f>
        <v>#N/A</v>
      </c>
      <c r="T53" s="475"/>
    </row>
    <row r="54" spans="1:20" x14ac:dyDescent="0.25">
      <c r="A54" s="1027"/>
      <c r="B54" s="1081" t="s">
        <v>130</v>
      </c>
      <c r="C54" s="159" t="s">
        <v>103</v>
      </c>
      <c r="D54" s="159" t="s">
        <v>131</v>
      </c>
      <c r="E54" s="159"/>
      <c r="F54" s="159"/>
      <c r="G54" s="207"/>
      <c r="H54" s="160"/>
      <c r="I54" s="126"/>
      <c r="J54" s="190"/>
      <c r="K54" s="221">
        <v>1000</v>
      </c>
      <c r="L54" s="221">
        <f t="shared" si="4"/>
        <v>0</v>
      </c>
      <c r="M54" s="223">
        <f t="shared" si="5"/>
        <v>0</v>
      </c>
      <c r="N54" s="126"/>
      <c r="O54" s="357">
        <v>10</v>
      </c>
      <c r="P54" s="221">
        <v>10</v>
      </c>
      <c r="Q54" s="245">
        <f t="shared" si="6"/>
        <v>0</v>
      </c>
      <c r="R54" s="250">
        <f t="shared" si="7"/>
        <v>0</v>
      </c>
      <c r="S54" s="251" t="e" cm="1">
        <f t="array" ref="S54">_xlfn.IFS(E54="Air",R54,E54="Sea",M54,E54="Air+Sea",M54+R54)</f>
        <v>#N/A</v>
      </c>
      <c r="T54" s="475"/>
    </row>
    <row r="55" spans="1:20" x14ac:dyDescent="0.25">
      <c r="A55" s="1027"/>
      <c r="B55" s="1082"/>
      <c r="C55" s="159" t="s">
        <v>103</v>
      </c>
      <c r="D55" s="159" t="s">
        <v>130</v>
      </c>
      <c r="E55" s="159"/>
      <c r="F55" s="159"/>
      <c r="G55" s="207"/>
      <c r="H55" s="160"/>
      <c r="I55" s="126"/>
      <c r="J55" s="190"/>
      <c r="K55" s="221">
        <v>1000</v>
      </c>
      <c r="L55" s="221">
        <f t="shared" si="4"/>
        <v>0</v>
      </c>
      <c r="M55" s="223">
        <f t="shared" si="5"/>
        <v>0</v>
      </c>
      <c r="N55" s="126"/>
      <c r="O55" s="357">
        <v>10</v>
      </c>
      <c r="P55" s="221">
        <v>10</v>
      </c>
      <c r="Q55" s="245">
        <f t="shared" si="6"/>
        <v>0</v>
      </c>
      <c r="R55" s="250">
        <f t="shared" si="7"/>
        <v>0</v>
      </c>
      <c r="S55" s="251" t="e" cm="1">
        <f t="array" ref="S55">_xlfn.IFS(E55="Air",R55,E55="Sea",M55,E55="Air+Sea",M55+R55)</f>
        <v>#N/A</v>
      </c>
      <c r="T55" s="475"/>
    </row>
    <row r="56" spans="1:20" ht="26.1" customHeight="1" x14ac:dyDescent="0.25">
      <c r="A56" s="1027"/>
      <c r="B56" s="138" t="s">
        <v>132</v>
      </c>
      <c r="C56" s="159" t="s">
        <v>103</v>
      </c>
      <c r="D56" s="159" t="s">
        <v>133</v>
      </c>
      <c r="E56" s="159"/>
      <c r="F56" s="159"/>
      <c r="G56" s="207"/>
      <c r="H56" s="160"/>
      <c r="I56" s="126"/>
      <c r="J56" s="190"/>
      <c r="K56" s="221">
        <v>1000</v>
      </c>
      <c r="L56" s="221">
        <f t="shared" si="4"/>
        <v>0</v>
      </c>
      <c r="M56" s="223">
        <f t="shared" si="5"/>
        <v>0</v>
      </c>
      <c r="N56" s="126"/>
      <c r="O56" s="357">
        <v>10</v>
      </c>
      <c r="P56" s="221">
        <v>10</v>
      </c>
      <c r="Q56" s="245">
        <f t="shared" si="6"/>
        <v>0</v>
      </c>
      <c r="R56" s="250">
        <f t="shared" si="7"/>
        <v>0</v>
      </c>
      <c r="S56" s="251" t="e" cm="1">
        <f t="array" ref="S56">_xlfn.IFS(E56="Air",R56,E56="Sea",M56,E56="Air+Sea",M56+R56)</f>
        <v>#N/A</v>
      </c>
      <c r="T56" s="475"/>
    </row>
    <row r="57" spans="1:20" x14ac:dyDescent="0.25">
      <c r="A57" s="1027"/>
      <c r="B57" s="126" t="s">
        <v>134</v>
      </c>
      <c r="C57" s="159" t="s">
        <v>135</v>
      </c>
      <c r="D57" s="159" t="s">
        <v>98</v>
      </c>
      <c r="E57" s="159"/>
      <c r="F57" s="159"/>
      <c r="G57" s="207"/>
      <c r="H57" s="160"/>
      <c r="I57" s="126"/>
      <c r="J57" s="190"/>
      <c r="K57" s="221">
        <v>1000</v>
      </c>
      <c r="L57" s="221">
        <f t="shared" si="4"/>
        <v>0</v>
      </c>
      <c r="M57" s="223">
        <f t="shared" si="5"/>
        <v>0</v>
      </c>
      <c r="N57" s="126"/>
      <c r="O57" s="357">
        <v>10</v>
      </c>
      <c r="P57" s="221">
        <v>10</v>
      </c>
      <c r="Q57" s="245">
        <f t="shared" si="6"/>
        <v>0</v>
      </c>
      <c r="R57" s="250">
        <f t="shared" si="7"/>
        <v>0</v>
      </c>
      <c r="S57" s="251" t="e" cm="1">
        <f t="array" ref="S57">_xlfn.IFS(E57="Air",R57,E57="Sea",M57,E57="Air+Sea",M57+R57)</f>
        <v>#N/A</v>
      </c>
      <c r="T57" s="475"/>
    </row>
    <row r="58" spans="1:20" x14ac:dyDescent="0.25">
      <c r="A58" s="1027"/>
      <c r="B58" s="126" t="s">
        <v>136</v>
      </c>
      <c r="C58" s="159" t="s">
        <v>103</v>
      </c>
      <c r="D58" s="159" t="s">
        <v>98</v>
      </c>
      <c r="E58" s="159"/>
      <c r="F58" s="159"/>
      <c r="G58" s="207"/>
      <c r="H58" s="160"/>
      <c r="I58" s="126"/>
      <c r="J58" s="190"/>
      <c r="K58" s="221">
        <v>1000</v>
      </c>
      <c r="L58" s="221">
        <f t="shared" si="4"/>
        <v>0</v>
      </c>
      <c r="M58" s="223">
        <f t="shared" si="5"/>
        <v>0</v>
      </c>
      <c r="N58" s="126"/>
      <c r="O58" s="357">
        <v>10</v>
      </c>
      <c r="P58" s="221">
        <v>10</v>
      </c>
      <c r="Q58" s="245">
        <f t="shared" si="6"/>
        <v>0</v>
      </c>
      <c r="R58" s="250">
        <f t="shared" si="7"/>
        <v>0</v>
      </c>
      <c r="S58" s="251" t="e" cm="1">
        <f t="array" ref="S58">_xlfn.IFS(E58="Air",R58,E58="Sea",M58,E58="Air+Sea",M58+R58)</f>
        <v>#N/A</v>
      </c>
      <c r="T58" s="475"/>
    </row>
    <row r="59" spans="1:20" x14ac:dyDescent="0.25">
      <c r="A59" s="1027"/>
      <c r="B59" s="126" t="s">
        <v>137</v>
      </c>
      <c r="C59" s="159" t="s">
        <v>74</v>
      </c>
      <c r="D59" s="159" t="s">
        <v>98</v>
      </c>
      <c r="E59" s="159"/>
      <c r="F59" s="159"/>
      <c r="G59" s="207"/>
      <c r="H59" s="160"/>
      <c r="I59" s="126"/>
      <c r="J59" s="190"/>
      <c r="K59" s="221">
        <v>1000</v>
      </c>
      <c r="L59" s="221">
        <f t="shared" si="4"/>
        <v>0</v>
      </c>
      <c r="M59" s="223">
        <f t="shared" si="5"/>
        <v>0</v>
      </c>
      <c r="N59" s="126"/>
      <c r="O59" s="357">
        <v>10</v>
      </c>
      <c r="P59" s="221">
        <v>10</v>
      </c>
      <c r="Q59" s="245">
        <f t="shared" si="6"/>
        <v>0</v>
      </c>
      <c r="R59" s="250">
        <f t="shared" si="7"/>
        <v>0</v>
      </c>
      <c r="S59" s="251" t="e" cm="1">
        <f t="array" ref="S59">_xlfn.IFS(E59="Air",R59,E59="Sea",M59,E59="Air+Sea",M59+R59)</f>
        <v>#N/A</v>
      </c>
      <c r="T59" s="475"/>
    </row>
    <row r="60" spans="1:20" x14ac:dyDescent="0.25">
      <c r="A60" s="1027"/>
      <c r="B60" s="138" t="s">
        <v>138</v>
      </c>
      <c r="C60" s="188" t="s">
        <v>139</v>
      </c>
      <c r="D60" s="188" t="s">
        <v>138</v>
      </c>
      <c r="E60" s="188"/>
      <c r="F60" s="188">
        <v>30</v>
      </c>
      <c r="G60" s="386">
        <v>60</v>
      </c>
      <c r="H60" s="160" t="s">
        <v>576</v>
      </c>
      <c r="I60" s="138"/>
      <c r="J60" s="190">
        <v>0</v>
      </c>
      <c r="K60" s="221">
        <v>1000</v>
      </c>
      <c r="L60" s="221">
        <f t="shared" si="4"/>
        <v>0</v>
      </c>
      <c r="M60" s="222">
        <f t="shared" si="5"/>
        <v>0</v>
      </c>
      <c r="N60" s="138"/>
      <c r="O60" s="357">
        <v>10</v>
      </c>
      <c r="P60" s="221">
        <v>10</v>
      </c>
      <c r="Q60" s="245">
        <f t="shared" si="6"/>
        <v>600</v>
      </c>
      <c r="R60" s="222">
        <f t="shared" si="7"/>
        <v>0</v>
      </c>
      <c r="S60" s="251" t="e" cm="1">
        <f t="array" ref="S60">_xlfn.IFS(E60="Air",R60,E60="Sea",M60,E60="Air+Sea",M60+R60)</f>
        <v>#N/A</v>
      </c>
      <c r="T60" s="475"/>
    </row>
    <row r="61" spans="1:20" x14ac:dyDescent="0.25">
      <c r="A61" s="1027"/>
      <c r="B61" s="605" t="s">
        <v>577</v>
      </c>
      <c r="C61" s="114" t="s">
        <v>139</v>
      </c>
      <c r="D61" s="112" t="s">
        <v>577</v>
      </c>
      <c r="E61" s="114" t="s">
        <v>10</v>
      </c>
      <c r="F61" s="114">
        <v>60</v>
      </c>
      <c r="G61" s="368">
        <v>60</v>
      </c>
      <c r="H61" s="140"/>
      <c r="I61" s="138"/>
      <c r="J61" s="190"/>
      <c r="K61" s="221">
        <v>1000</v>
      </c>
      <c r="L61" s="221">
        <f t="shared" si="4"/>
        <v>0</v>
      </c>
      <c r="M61" s="222">
        <f t="shared" si="5"/>
        <v>0</v>
      </c>
      <c r="N61" s="141"/>
      <c r="O61" s="358">
        <v>10</v>
      </c>
      <c r="P61" s="372">
        <v>10</v>
      </c>
      <c r="Q61" s="247">
        <f t="shared" si="6"/>
        <v>600</v>
      </c>
      <c r="R61" s="601">
        <f t="shared" si="7"/>
        <v>60</v>
      </c>
      <c r="S61" s="249" cm="1">
        <f t="array" ref="S61">_xlfn.IFS(E61="Air",R61,E61="Sea",M61,E61="Air+Sea",M61+R61)</f>
        <v>60</v>
      </c>
      <c r="T61" s="475"/>
    </row>
    <row r="62" spans="1:20" x14ac:dyDescent="0.25">
      <c r="A62" s="1027"/>
      <c r="B62" s="126" t="s">
        <v>140</v>
      </c>
      <c r="C62" s="159" t="s">
        <v>139</v>
      </c>
      <c r="D62" s="159"/>
      <c r="E62" s="159"/>
      <c r="F62" s="159"/>
      <c r="G62" s="207"/>
      <c r="H62" s="160"/>
      <c r="I62" s="126"/>
      <c r="J62" s="190"/>
      <c r="K62" s="221">
        <v>1000</v>
      </c>
      <c r="L62" s="221">
        <f t="shared" si="4"/>
        <v>0</v>
      </c>
      <c r="M62" s="223">
        <f t="shared" si="5"/>
        <v>0</v>
      </c>
      <c r="N62" s="126"/>
      <c r="O62" s="357">
        <v>10</v>
      </c>
      <c r="P62" s="221">
        <v>10</v>
      </c>
      <c r="Q62" s="245">
        <f t="shared" si="6"/>
        <v>0</v>
      </c>
      <c r="R62" s="250">
        <f t="shared" si="7"/>
        <v>0</v>
      </c>
      <c r="S62" s="251" t="e" cm="1">
        <f t="array" ref="S62">_xlfn.IFS(E62="Air",R62,E62="Sea",M62,E62="Air+Sea",M62+R62)</f>
        <v>#N/A</v>
      </c>
      <c r="T62" s="475"/>
    </row>
    <row r="63" spans="1:20" x14ac:dyDescent="0.25">
      <c r="A63" s="1027"/>
      <c r="B63" s="126" t="s">
        <v>141</v>
      </c>
      <c r="C63" s="159" t="s">
        <v>142</v>
      </c>
      <c r="D63" s="159" t="s">
        <v>143</v>
      </c>
      <c r="E63" s="159"/>
      <c r="F63" s="159"/>
      <c r="G63" s="207"/>
      <c r="H63" s="160"/>
      <c r="I63" s="126"/>
      <c r="J63" s="190"/>
      <c r="K63" s="221">
        <v>1000</v>
      </c>
      <c r="L63" s="221">
        <f t="shared" si="4"/>
        <v>0</v>
      </c>
      <c r="M63" s="223">
        <f t="shared" si="5"/>
        <v>0</v>
      </c>
      <c r="N63" s="126"/>
      <c r="O63" s="357">
        <v>10</v>
      </c>
      <c r="P63" s="221">
        <v>10</v>
      </c>
      <c r="Q63" s="245">
        <f t="shared" si="6"/>
        <v>0</v>
      </c>
      <c r="R63" s="250">
        <f t="shared" si="7"/>
        <v>0</v>
      </c>
      <c r="S63" s="251" t="e" cm="1">
        <f t="array" ref="S63">_xlfn.IFS(E63="Air",R63,E63="Sea",M63,E63="Air+Sea",M63+R63)</f>
        <v>#N/A</v>
      </c>
      <c r="T63" s="475"/>
    </row>
    <row r="64" spans="1:20" x14ac:dyDescent="0.25">
      <c r="A64" s="1027"/>
      <c r="B64" s="126"/>
      <c r="C64" s="159" t="s">
        <v>142</v>
      </c>
      <c r="D64" s="159" t="s">
        <v>141</v>
      </c>
      <c r="E64" s="159"/>
      <c r="F64" s="159"/>
      <c r="G64" s="207"/>
      <c r="H64" s="160"/>
      <c r="I64" s="126"/>
      <c r="J64" s="190"/>
      <c r="K64" s="221">
        <v>1000</v>
      </c>
      <c r="L64" s="221">
        <f t="shared" si="4"/>
        <v>0</v>
      </c>
      <c r="M64" s="223">
        <f t="shared" si="5"/>
        <v>0</v>
      </c>
      <c r="N64" s="126"/>
      <c r="O64" s="357">
        <v>10</v>
      </c>
      <c r="P64" s="221">
        <v>10</v>
      </c>
      <c r="Q64" s="245">
        <f t="shared" si="6"/>
        <v>0</v>
      </c>
      <c r="R64" s="250">
        <f t="shared" si="7"/>
        <v>0</v>
      </c>
      <c r="S64" s="251" t="e" cm="1">
        <f t="array" ref="S64">_xlfn.IFS(E64="Air",R64,E64="Sea",M64,E64="Air+Sea",M64+R64)</f>
        <v>#N/A</v>
      </c>
      <c r="T64" s="475"/>
    </row>
    <row r="65" spans="1:20" ht="90.95" customHeight="1" x14ac:dyDescent="0.25">
      <c r="A65" s="1027"/>
      <c r="B65" s="130" t="s">
        <v>144</v>
      </c>
      <c r="C65" s="114" t="s">
        <v>145</v>
      </c>
      <c r="D65" s="129" t="s">
        <v>578</v>
      </c>
      <c r="E65" s="114" t="s">
        <v>11</v>
      </c>
      <c r="F65" s="114">
        <v>400</v>
      </c>
      <c r="G65" s="368">
        <v>780</v>
      </c>
      <c r="H65" s="129" t="s">
        <v>579</v>
      </c>
      <c r="I65" s="604"/>
      <c r="J65" s="354">
        <v>6</v>
      </c>
      <c r="K65" s="372">
        <v>1000</v>
      </c>
      <c r="L65" s="372">
        <f t="shared" si="4"/>
        <v>4680</v>
      </c>
      <c r="M65" s="248">
        <f t="shared" si="5"/>
        <v>4.68</v>
      </c>
      <c r="N65" s="144"/>
      <c r="O65" s="357">
        <v>10</v>
      </c>
      <c r="P65" s="221">
        <v>10</v>
      </c>
      <c r="Q65" s="245">
        <f t="shared" si="6"/>
        <v>7800</v>
      </c>
      <c r="R65" s="222">
        <f t="shared" si="7"/>
        <v>0</v>
      </c>
      <c r="S65" s="249" cm="1">
        <f t="array" ref="S65">_xlfn.IFS(E65="Air",R65,E65="Sea",M65,E65="Air+Sea",M65+R65)</f>
        <v>4.68</v>
      </c>
      <c r="T65" s="475"/>
    </row>
    <row r="66" spans="1:20" x14ac:dyDescent="0.25">
      <c r="A66" s="1027"/>
      <c r="B66" s="135" t="s">
        <v>146</v>
      </c>
      <c r="C66" s="113" t="s">
        <v>145</v>
      </c>
      <c r="D66" s="136" t="s">
        <v>146</v>
      </c>
      <c r="E66" s="114" t="s">
        <v>499</v>
      </c>
      <c r="F66" s="113">
        <v>10</v>
      </c>
      <c r="G66" s="208">
        <v>550</v>
      </c>
      <c r="H66" s="124"/>
      <c r="I66" s="125"/>
      <c r="J66" s="191">
        <v>6</v>
      </c>
      <c r="K66" s="219">
        <v>1000</v>
      </c>
      <c r="L66" s="219">
        <f t="shared" si="4"/>
        <v>3300</v>
      </c>
      <c r="M66" s="220">
        <f t="shared" si="5"/>
        <v>3.3</v>
      </c>
      <c r="N66" s="125"/>
      <c r="O66" s="364">
        <v>10</v>
      </c>
      <c r="P66" s="219">
        <v>10</v>
      </c>
      <c r="Q66" s="243">
        <f t="shared" si="6"/>
        <v>5500</v>
      </c>
      <c r="R66" s="220">
        <f t="shared" si="7"/>
        <v>550</v>
      </c>
      <c r="S66" s="246" cm="1">
        <f t="array" ref="S66">_xlfn.IFS(E66="Air",R66,E66="Sea",M66,E66="Air+Sea",M66+R66)</f>
        <v>553.29999999999995</v>
      </c>
      <c r="T66" s="475"/>
    </row>
    <row r="67" spans="1:20" x14ac:dyDescent="0.25">
      <c r="A67" s="1027"/>
      <c r="B67" s="126" t="s">
        <v>147</v>
      </c>
      <c r="C67" s="159" t="s">
        <v>74</v>
      </c>
      <c r="D67" s="159" t="s">
        <v>98</v>
      </c>
      <c r="E67" s="159"/>
      <c r="F67" s="159"/>
      <c r="G67" s="207"/>
      <c r="H67" s="160"/>
      <c r="I67" s="126"/>
      <c r="J67" s="190"/>
      <c r="K67" s="221">
        <v>1000</v>
      </c>
      <c r="L67" s="221">
        <f t="shared" si="4"/>
        <v>0</v>
      </c>
      <c r="M67" s="223">
        <f t="shared" si="5"/>
        <v>0</v>
      </c>
      <c r="N67" s="126"/>
      <c r="O67" s="357">
        <v>10</v>
      </c>
      <c r="P67" s="221">
        <v>10</v>
      </c>
      <c r="Q67" s="245">
        <f t="shared" si="6"/>
        <v>0</v>
      </c>
      <c r="R67" s="250">
        <f t="shared" si="7"/>
        <v>0</v>
      </c>
      <c r="S67" s="251" t="e" cm="1">
        <f t="array" ref="S67">_xlfn.IFS(E67="Air",R67,E67="Sea",M67,E67="Air+Sea",M67+R67)</f>
        <v>#N/A</v>
      </c>
      <c r="T67" s="475"/>
    </row>
    <row r="68" spans="1:20" ht="15" customHeight="1" thickBot="1" x14ac:dyDescent="0.3">
      <c r="A68" s="1028"/>
      <c r="B68" s="126" t="s">
        <v>90</v>
      </c>
      <c r="C68" s="159"/>
      <c r="D68" s="159" t="s">
        <v>98</v>
      </c>
      <c r="E68" s="159"/>
      <c r="F68" s="159"/>
      <c r="G68" s="207"/>
      <c r="H68" s="160"/>
      <c r="I68" s="126"/>
      <c r="J68" s="190"/>
      <c r="K68" s="221">
        <v>1000</v>
      </c>
      <c r="L68" s="221">
        <f t="shared" si="4"/>
        <v>0</v>
      </c>
      <c r="M68" s="223">
        <f t="shared" si="5"/>
        <v>0</v>
      </c>
      <c r="N68" s="126"/>
      <c r="O68" s="357">
        <v>10</v>
      </c>
      <c r="P68" s="221">
        <v>10</v>
      </c>
      <c r="Q68" s="245">
        <f t="shared" si="6"/>
        <v>0</v>
      </c>
      <c r="R68" s="250">
        <f t="shared" si="7"/>
        <v>0</v>
      </c>
      <c r="S68" s="251" t="e" cm="1">
        <f t="array" ref="S68">_xlfn.IFS(E68="Air",R68,E68="Sea",M68,E68="Air+Sea",M68+R68)</f>
        <v>#N/A</v>
      </c>
      <c r="T68" s="475"/>
    </row>
    <row r="69" spans="1:20" x14ac:dyDescent="0.25">
      <c r="A69" s="1026" t="s">
        <v>148</v>
      </c>
      <c r="B69" s="126" t="s">
        <v>149</v>
      </c>
      <c r="C69" s="159" t="s">
        <v>150</v>
      </c>
      <c r="D69" s="159" t="s">
        <v>151</v>
      </c>
      <c r="E69" s="159"/>
      <c r="F69" s="159"/>
      <c r="G69" s="207"/>
      <c r="H69" s="160"/>
      <c r="I69" s="126"/>
      <c r="J69" s="190"/>
      <c r="K69" s="221">
        <v>1000</v>
      </c>
      <c r="L69" s="221">
        <f t="shared" si="4"/>
        <v>0</v>
      </c>
      <c r="M69" s="223">
        <f t="shared" si="5"/>
        <v>0</v>
      </c>
      <c r="N69" s="126"/>
      <c r="O69" s="357">
        <v>10</v>
      </c>
      <c r="P69" s="221">
        <v>10</v>
      </c>
      <c r="Q69" s="245">
        <f t="shared" si="6"/>
        <v>0</v>
      </c>
      <c r="R69" s="250">
        <f t="shared" si="7"/>
        <v>0</v>
      </c>
      <c r="S69" s="251" t="e" cm="1">
        <f t="array" ref="S69">_xlfn.IFS(E69="Air",R69,E69="Sea",M69,E69="Air+Sea",M69+R69)</f>
        <v>#N/A</v>
      </c>
      <c r="T69" s="475"/>
    </row>
    <row r="70" spans="1:20" x14ac:dyDescent="0.25">
      <c r="A70" s="1027"/>
      <c r="B70" s="126" t="s">
        <v>152</v>
      </c>
      <c r="C70" s="159" t="s">
        <v>103</v>
      </c>
      <c r="D70" s="159" t="s">
        <v>153</v>
      </c>
      <c r="E70" s="159"/>
      <c r="F70" s="159"/>
      <c r="G70" s="207"/>
      <c r="H70" s="160"/>
      <c r="I70" s="126"/>
      <c r="J70" s="190"/>
      <c r="K70" s="221">
        <v>1000</v>
      </c>
      <c r="L70" s="221">
        <f t="shared" si="4"/>
        <v>0</v>
      </c>
      <c r="M70" s="223">
        <f t="shared" si="5"/>
        <v>0</v>
      </c>
      <c r="N70" s="126"/>
      <c r="O70" s="357">
        <v>10</v>
      </c>
      <c r="P70" s="221">
        <v>10</v>
      </c>
      <c r="Q70" s="245">
        <f t="shared" si="6"/>
        <v>0</v>
      </c>
      <c r="R70" s="250">
        <f t="shared" si="7"/>
        <v>0</v>
      </c>
      <c r="S70" s="251" t="e" cm="1">
        <f t="array" ref="S70">_xlfn.IFS(E70="Air",R70,E70="Sea",M70,E70="Air+Sea",M70+R70)</f>
        <v>#N/A</v>
      </c>
      <c r="T70" s="475"/>
    </row>
    <row r="71" spans="1:20" x14ac:dyDescent="0.25">
      <c r="A71" s="1027"/>
      <c r="B71" s="126"/>
      <c r="C71" s="159" t="s">
        <v>103</v>
      </c>
      <c r="D71" s="159" t="s">
        <v>154</v>
      </c>
      <c r="E71" s="159"/>
      <c r="F71" s="159"/>
      <c r="G71" s="207"/>
      <c r="H71" s="160"/>
      <c r="I71" s="126"/>
      <c r="J71" s="190"/>
      <c r="K71" s="221">
        <v>1000</v>
      </c>
      <c r="L71" s="221">
        <f t="shared" si="4"/>
        <v>0</v>
      </c>
      <c r="M71" s="223">
        <f t="shared" si="5"/>
        <v>0</v>
      </c>
      <c r="N71" s="126"/>
      <c r="O71" s="357">
        <v>10</v>
      </c>
      <c r="P71" s="221">
        <v>10</v>
      </c>
      <c r="Q71" s="245">
        <f t="shared" si="6"/>
        <v>0</v>
      </c>
      <c r="R71" s="250">
        <f t="shared" si="7"/>
        <v>0</v>
      </c>
      <c r="S71" s="251" t="e" cm="1">
        <f t="array" ref="S71">_xlfn.IFS(E71="Air",R71,E71="Sea",M71,E71="Air+Sea",M71+R71)</f>
        <v>#N/A</v>
      </c>
      <c r="T71" s="475"/>
    </row>
    <row r="72" spans="1:20" ht="14.25" customHeight="1" thickBot="1" x14ac:dyDescent="0.3">
      <c r="A72" s="1028"/>
      <c r="B72" s="126" t="s">
        <v>90</v>
      </c>
      <c r="C72" s="159"/>
      <c r="D72" s="159"/>
      <c r="E72" s="159"/>
      <c r="F72" s="159"/>
      <c r="G72" s="207"/>
      <c r="H72" s="160"/>
      <c r="I72" s="126"/>
      <c r="J72" s="190"/>
      <c r="K72" s="221">
        <v>1000</v>
      </c>
      <c r="L72" s="221">
        <f t="shared" si="4"/>
        <v>0</v>
      </c>
      <c r="M72" s="223">
        <f t="shared" si="5"/>
        <v>0</v>
      </c>
      <c r="N72" s="126"/>
      <c r="O72" s="357">
        <v>10</v>
      </c>
      <c r="P72" s="221">
        <v>10</v>
      </c>
      <c r="Q72" s="245">
        <f t="shared" si="6"/>
        <v>0</v>
      </c>
      <c r="R72" s="250">
        <f t="shared" si="7"/>
        <v>0</v>
      </c>
      <c r="S72" s="251" t="e" cm="1">
        <f t="array" ref="S72">_xlfn.IFS(E72="Air",R72,E72="Sea",M72,E72="Air+Sea",M72+R72)</f>
        <v>#N/A</v>
      </c>
      <c r="T72" s="475"/>
    </row>
    <row r="73" spans="1:20" ht="14.25" customHeight="1" x14ac:dyDescent="0.25">
      <c r="A73" s="1026" t="s">
        <v>155</v>
      </c>
      <c r="B73" s="126" t="s">
        <v>69</v>
      </c>
      <c r="C73" s="159" t="s">
        <v>69</v>
      </c>
      <c r="D73" s="159" t="s">
        <v>156</v>
      </c>
      <c r="E73" s="159"/>
      <c r="F73" s="159"/>
      <c r="G73" s="207"/>
      <c r="H73" s="160"/>
      <c r="I73" s="126"/>
      <c r="J73" s="190"/>
      <c r="K73" s="221">
        <v>1000</v>
      </c>
      <c r="L73" s="221">
        <f t="shared" si="4"/>
        <v>0</v>
      </c>
      <c r="M73" s="223">
        <f t="shared" si="5"/>
        <v>0</v>
      </c>
      <c r="N73" s="126"/>
      <c r="O73" s="357">
        <v>10</v>
      </c>
      <c r="P73" s="221">
        <v>10</v>
      </c>
      <c r="Q73" s="245">
        <f t="shared" si="6"/>
        <v>0</v>
      </c>
      <c r="R73" s="250">
        <f t="shared" si="7"/>
        <v>0</v>
      </c>
      <c r="S73" s="251" t="e" cm="1">
        <f t="array" ref="S73">_xlfn.IFS(E73="Air",R73,E73="Sea",M73,E73="Air+Sea",M73+R73)</f>
        <v>#N/A</v>
      </c>
      <c r="T73" s="475"/>
    </row>
    <row r="74" spans="1:20" ht="78" customHeight="1" x14ac:dyDescent="0.25">
      <c r="A74" s="1027"/>
      <c r="B74" s="130"/>
      <c r="C74" s="114" t="s">
        <v>69</v>
      </c>
      <c r="D74" s="129" t="s">
        <v>580</v>
      </c>
      <c r="E74" s="114" t="s">
        <v>11</v>
      </c>
      <c r="F74" s="114">
        <v>1300</v>
      </c>
      <c r="G74" s="368">
        <v>1600</v>
      </c>
      <c r="H74" s="140" t="s">
        <v>581</v>
      </c>
      <c r="I74" s="604"/>
      <c r="J74" s="354">
        <v>1</v>
      </c>
      <c r="K74" s="372">
        <v>1000</v>
      </c>
      <c r="L74" s="372">
        <f t="shared" si="4"/>
        <v>1600</v>
      </c>
      <c r="M74" s="248">
        <f t="shared" si="5"/>
        <v>1.6</v>
      </c>
      <c r="N74" s="144"/>
      <c r="O74" s="357">
        <v>10</v>
      </c>
      <c r="P74" s="221">
        <v>10</v>
      </c>
      <c r="Q74" s="245">
        <f t="shared" si="6"/>
        <v>16000</v>
      </c>
      <c r="R74" s="222">
        <f t="shared" si="7"/>
        <v>0</v>
      </c>
      <c r="S74" s="249" cm="1">
        <f t="array" ref="S74">_xlfn.IFS(E74="Air",R74,E74="Sea",M74,E74="Air+Sea",M74+R74)</f>
        <v>1.6</v>
      </c>
      <c r="T74" s="475"/>
    </row>
    <row r="75" spans="1:20" ht="90.95" customHeight="1" x14ac:dyDescent="0.25">
      <c r="A75" s="1027"/>
      <c r="B75" s="130"/>
      <c r="C75" s="114" t="s">
        <v>69</v>
      </c>
      <c r="D75" s="129" t="s">
        <v>582</v>
      </c>
      <c r="E75" s="114" t="s">
        <v>11</v>
      </c>
      <c r="F75" s="114">
        <v>900</v>
      </c>
      <c r="G75" s="368">
        <v>1200</v>
      </c>
      <c r="H75" s="140" t="s">
        <v>583</v>
      </c>
      <c r="I75" s="604"/>
      <c r="J75" s="354">
        <v>1</v>
      </c>
      <c r="K75" s="372">
        <v>1000</v>
      </c>
      <c r="L75" s="372">
        <f t="shared" si="4"/>
        <v>1200</v>
      </c>
      <c r="M75" s="248">
        <f t="shared" si="5"/>
        <v>1.2</v>
      </c>
      <c r="N75" s="144"/>
      <c r="O75" s="357">
        <v>10</v>
      </c>
      <c r="P75" s="221">
        <v>10</v>
      </c>
      <c r="Q75" s="245">
        <f t="shared" si="6"/>
        <v>12000</v>
      </c>
      <c r="R75" s="222">
        <f t="shared" si="7"/>
        <v>0</v>
      </c>
      <c r="S75" s="249" cm="1">
        <f t="array" ref="S75">_xlfn.IFS(E75="Air",R75,E75="Sea",M75,E75="Air+Sea",M75+R75)</f>
        <v>1.2</v>
      </c>
      <c r="T75" s="475"/>
    </row>
    <row r="76" spans="1:20" ht="90.95" customHeight="1" x14ac:dyDescent="0.25">
      <c r="A76" s="1027"/>
      <c r="B76" s="130"/>
      <c r="C76" s="114" t="s">
        <v>69</v>
      </c>
      <c r="D76" s="129" t="s">
        <v>584</v>
      </c>
      <c r="E76" s="114" t="s">
        <v>11</v>
      </c>
      <c r="F76" s="114">
        <v>500</v>
      </c>
      <c r="G76" s="368">
        <v>400</v>
      </c>
      <c r="H76" s="140" t="s">
        <v>585</v>
      </c>
      <c r="I76" s="604"/>
      <c r="J76" s="354">
        <v>0.25</v>
      </c>
      <c r="K76" s="372">
        <v>1000</v>
      </c>
      <c r="L76" s="372">
        <f t="shared" si="4"/>
        <v>100</v>
      </c>
      <c r="M76" s="248">
        <f t="shared" si="5"/>
        <v>0.1</v>
      </c>
      <c r="N76" s="144"/>
      <c r="O76" s="357">
        <v>10</v>
      </c>
      <c r="P76" s="221">
        <v>10</v>
      </c>
      <c r="Q76" s="245">
        <f t="shared" si="6"/>
        <v>4000</v>
      </c>
      <c r="R76" s="222">
        <f t="shared" si="7"/>
        <v>0</v>
      </c>
      <c r="S76" s="249" cm="1">
        <f t="array" ref="S76">_xlfn.IFS(E76="Air",R76,E76="Sea",M76,E76="Air+Sea",M76+R76)</f>
        <v>0.1</v>
      </c>
      <c r="T76" s="475"/>
    </row>
    <row r="77" spans="1:20" ht="39" customHeight="1" x14ac:dyDescent="0.25">
      <c r="A77" s="1027"/>
      <c r="B77" s="130"/>
      <c r="C77" s="114" t="s">
        <v>69</v>
      </c>
      <c r="D77" s="129" t="s">
        <v>586</v>
      </c>
      <c r="E77" s="114" t="s">
        <v>11</v>
      </c>
      <c r="F77" s="114">
        <v>480</v>
      </c>
      <c r="G77" s="368">
        <v>360</v>
      </c>
      <c r="H77" s="140" t="s">
        <v>587</v>
      </c>
      <c r="I77" s="604"/>
      <c r="J77" s="354">
        <v>0.25</v>
      </c>
      <c r="K77" s="372">
        <v>1000</v>
      </c>
      <c r="L77" s="372">
        <f t="shared" si="4"/>
        <v>90</v>
      </c>
      <c r="M77" s="248">
        <f t="shared" si="5"/>
        <v>0.09</v>
      </c>
      <c r="N77" s="144"/>
      <c r="O77" s="357">
        <v>10</v>
      </c>
      <c r="P77" s="221">
        <v>10</v>
      </c>
      <c r="Q77" s="245">
        <f t="shared" si="6"/>
        <v>3600</v>
      </c>
      <c r="R77" s="222">
        <f t="shared" si="7"/>
        <v>0</v>
      </c>
      <c r="S77" s="249" cm="1">
        <f t="array" ref="S77">_xlfn.IFS(E77="Air",R77,E77="Sea",M77,E77="Air+Sea",M77+R77)</f>
        <v>0.09</v>
      </c>
      <c r="T77" s="475"/>
    </row>
    <row r="78" spans="1:20" x14ac:dyDescent="0.25">
      <c r="A78" s="1027"/>
      <c r="B78" s="130"/>
      <c r="C78" s="114" t="s">
        <v>145</v>
      </c>
      <c r="D78" s="129" t="s">
        <v>588</v>
      </c>
      <c r="E78" s="114" t="s">
        <v>11</v>
      </c>
      <c r="F78" s="114">
        <v>900</v>
      </c>
      <c r="G78" s="368">
        <v>1200</v>
      </c>
      <c r="H78" s="140" t="s">
        <v>589</v>
      </c>
      <c r="I78" s="604"/>
      <c r="J78" s="354">
        <v>1</v>
      </c>
      <c r="K78" s="372">
        <v>1000</v>
      </c>
      <c r="L78" s="372">
        <f t="shared" ref="L78:L98" si="8">IF(C78="APLL BK",G78,G78*J78)</f>
        <v>1200</v>
      </c>
      <c r="M78" s="248">
        <f t="shared" ref="M78:M98" si="9">IFERROR(IF(OR(E78="Sea",E78="Air+Sea"),IF(C78="APLL BK",G78*IF(I78="",1,I78),L78/K78*IF(I78="",1,I78)),0),0)</f>
        <v>1.2</v>
      </c>
      <c r="N78" s="144"/>
      <c r="O78" s="357">
        <v>10</v>
      </c>
      <c r="P78" s="221">
        <v>10</v>
      </c>
      <c r="Q78" s="245">
        <f t="shared" ref="Q78:Q98" si="10">IF(C78="APLL BK",G78,G78*O78)</f>
        <v>12000</v>
      </c>
      <c r="R78" s="222">
        <f t="shared" ref="R78:R98" si="11">IFERROR(IF(OR(E78="Air",E78="Air+Sea"),IF(C78="APLL BK",G78*IF(N78="",1,N78),Q78/P78*IF(N78="",1,N78)),0),0)</f>
        <v>0</v>
      </c>
      <c r="S78" s="249" cm="1">
        <f t="array" ref="S78">_xlfn.IFS(E78="Air",R78,E78="Sea",M78,E78="Air+Sea",M78+R78)</f>
        <v>1.2</v>
      </c>
      <c r="T78" s="475"/>
    </row>
    <row r="79" spans="1:20" ht="65.099999999999994" customHeight="1" x14ac:dyDescent="0.25">
      <c r="A79" s="1027"/>
      <c r="B79" s="130"/>
      <c r="C79" s="114" t="s">
        <v>69</v>
      </c>
      <c r="D79" s="129" t="s">
        <v>590</v>
      </c>
      <c r="E79" s="114" t="s">
        <v>10</v>
      </c>
      <c r="F79" s="114">
        <v>510</v>
      </c>
      <c r="G79" s="368">
        <v>510</v>
      </c>
      <c r="H79" s="140" t="s">
        <v>591</v>
      </c>
      <c r="I79" s="144"/>
      <c r="J79" s="190"/>
      <c r="K79" s="221">
        <v>1000</v>
      </c>
      <c r="L79" s="221">
        <f t="shared" si="8"/>
        <v>0</v>
      </c>
      <c r="M79" s="222">
        <f t="shared" si="9"/>
        <v>0</v>
      </c>
      <c r="N79" s="604"/>
      <c r="O79" s="358">
        <v>10</v>
      </c>
      <c r="P79" s="372">
        <v>10</v>
      </c>
      <c r="Q79" s="247">
        <f t="shared" si="10"/>
        <v>5100</v>
      </c>
      <c r="R79" s="248">
        <f t="shared" si="11"/>
        <v>510</v>
      </c>
      <c r="S79" s="249" cm="1">
        <f t="array" ref="S79">_xlfn.IFS(E79="Air",R79,E79="Sea",M79,E79="Air+Sea",M79+R79)</f>
        <v>510</v>
      </c>
      <c r="T79" s="475"/>
    </row>
    <row r="80" spans="1:20" x14ac:dyDescent="0.25">
      <c r="A80" s="1027"/>
      <c r="B80" s="126" t="s">
        <v>90</v>
      </c>
      <c r="C80" s="159"/>
      <c r="D80" s="159"/>
      <c r="E80" s="159"/>
      <c r="F80" s="159"/>
      <c r="G80" s="207"/>
      <c r="H80" s="160"/>
      <c r="I80" s="126"/>
      <c r="J80" s="190"/>
      <c r="K80" s="221">
        <v>1000</v>
      </c>
      <c r="L80" s="221">
        <f t="shared" si="8"/>
        <v>0</v>
      </c>
      <c r="M80" s="223">
        <f t="shared" si="9"/>
        <v>0</v>
      </c>
      <c r="N80" s="126"/>
      <c r="O80" s="357">
        <v>10</v>
      </c>
      <c r="P80" s="221">
        <v>10</v>
      </c>
      <c r="Q80" s="245">
        <f t="shared" si="10"/>
        <v>0</v>
      </c>
      <c r="R80" s="250">
        <f t="shared" si="11"/>
        <v>0</v>
      </c>
      <c r="S80" s="251" t="e" cm="1">
        <f t="array" ref="S80">_xlfn.IFS(E80="Air",R80,E80="Sea",M80,E80="Air+Sea",M80+R80)</f>
        <v>#N/A</v>
      </c>
      <c r="T80" s="475"/>
    </row>
    <row r="81" spans="1:20" ht="30" x14ac:dyDescent="0.25">
      <c r="A81" s="1027"/>
      <c r="B81" s="116" t="s">
        <v>157</v>
      </c>
      <c r="C81" s="115" t="s">
        <v>158</v>
      </c>
      <c r="D81" s="136" t="s">
        <v>159</v>
      </c>
      <c r="E81" s="115" t="s">
        <v>11</v>
      </c>
      <c r="F81" s="115">
        <v>60</v>
      </c>
      <c r="G81" s="209">
        <v>870</v>
      </c>
      <c r="H81" s="145"/>
      <c r="I81" s="116"/>
      <c r="J81" s="193">
        <v>1</v>
      </c>
      <c r="K81" s="224">
        <v>1000</v>
      </c>
      <c r="L81" s="224">
        <f t="shared" si="8"/>
        <v>870</v>
      </c>
      <c r="M81" s="389">
        <f t="shared" si="9"/>
        <v>0.87</v>
      </c>
      <c r="N81" s="138"/>
      <c r="O81" s="357">
        <v>10</v>
      </c>
      <c r="P81" s="221">
        <v>10</v>
      </c>
      <c r="Q81" s="245">
        <f t="shared" si="10"/>
        <v>8700</v>
      </c>
      <c r="R81" s="222">
        <f t="shared" si="11"/>
        <v>0</v>
      </c>
      <c r="S81" s="390" cm="1">
        <f t="array" ref="S81">_xlfn.IFS(E81="Air",R81,E81="Sea",M81,E81="Air+Sea",M81+R81)</f>
        <v>0.87</v>
      </c>
      <c r="T81" s="475"/>
    </row>
    <row r="82" spans="1:20" ht="30" x14ac:dyDescent="0.25">
      <c r="A82" s="1027"/>
      <c r="B82" s="116" t="s">
        <v>160</v>
      </c>
      <c r="C82" s="115" t="s">
        <v>142</v>
      </c>
      <c r="D82" s="136" t="s">
        <v>161</v>
      </c>
      <c r="E82" s="115" t="s">
        <v>11</v>
      </c>
      <c r="F82" s="115"/>
      <c r="G82" s="209">
        <v>240</v>
      </c>
      <c r="H82" s="145"/>
      <c r="I82" s="338"/>
      <c r="J82" s="193">
        <v>400</v>
      </c>
      <c r="K82" s="224">
        <v>1000</v>
      </c>
      <c r="L82" s="224">
        <f t="shared" si="8"/>
        <v>96000</v>
      </c>
      <c r="M82" s="389">
        <f t="shared" si="9"/>
        <v>96</v>
      </c>
      <c r="N82" s="133"/>
      <c r="O82" s="357">
        <v>10</v>
      </c>
      <c r="P82" s="221">
        <v>10</v>
      </c>
      <c r="Q82" s="245">
        <f t="shared" si="10"/>
        <v>2400</v>
      </c>
      <c r="R82" s="222">
        <f t="shared" si="11"/>
        <v>0</v>
      </c>
      <c r="S82" s="390" cm="1">
        <f t="array" ref="S82">_xlfn.IFS(E82="Air",R82,E82="Sea",M82,E82="Air+Sea",M82+R82)</f>
        <v>96</v>
      </c>
      <c r="T82" s="475"/>
    </row>
    <row r="83" spans="1:20" x14ac:dyDescent="0.25">
      <c r="A83" s="1027"/>
      <c r="B83" s="116" t="s">
        <v>162</v>
      </c>
      <c r="C83" s="115" t="s">
        <v>163</v>
      </c>
      <c r="D83" s="136" t="s">
        <v>164</v>
      </c>
      <c r="E83" s="115" t="s">
        <v>11</v>
      </c>
      <c r="F83" s="115"/>
      <c r="G83" s="209">
        <v>240</v>
      </c>
      <c r="H83" s="145"/>
      <c r="I83" s="146"/>
      <c r="J83" s="194">
        <v>120</v>
      </c>
      <c r="K83" s="224">
        <v>1000</v>
      </c>
      <c r="L83" s="224">
        <f t="shared" si="8"/>
        <v>28800</v>
      </c>
      <c r="M83" s="389">
        <f t="shared" si="9"/>
        <v>28.8</v>
      </c>
      <c r="N83" s="189"/>
      <c r="O83" s="357">
        <v>10</v>
      </c>
      <c r="P83" s="221">
        <v>10</v>
      </c>
      <c r="Q83" s="245">
        <f t="shared" si="10"/>
        <v>2400</v>
      </c>
      <c r="R83" s="222">
        <f t="shared" si="11"/>
        <v>0</v>
      </c>
      <c r="S83" s="390" cm="1">
        <f t="array" ref="S83">_xlfn.IFS(E83="Air",R83,E83="Sea",M83,E83="Air+Sea",M83+R83)</f>
        <v>28.8</v>
      </c>
      <c r="T83" s="475"/>
    </row>
    <row r="84" spans="1:20" x14ac:dyDescent="0.25">
      <c r="A84" s="1027"/>
      <c r="B84" s="126" t="s">
        <v>165</v>
      </c>
      <c r="C84" s="159" t="s">
        <v>142</v>
      </c>
      <c r="D84" s="159"/>
      <c r="E84" s="159"/>
      <c r="F84" s="159"/>
      <c r="G84" s="207"/>
      <c r="H84" s="160"/>
      <c r="I84" s="126"/>
      <c r="J84" s="190"/>
      <c r="K84" s="221">
        <v>1000</v>
      </c>
      <c r="L84" s="221">
        <f t="shared" si="8"/>
        <v>0</v>
      </c>
      <c r="M84" s="223">
        <f t="shared" si="9"/>
        <v>0</v>
      </c>
      <c r="N84" s="126"/>
      <c r="O84" s="357">
        <v>10</v>
      </c>
      <c r="P84" s="221">
        <v>10</v>
      </c>
      <c r="Q84" s="245">
        <f t="shared" si="10"/>
        <v>0</v>
      </c>
      <c r="R84" s="250">
        <f t="shared" si="11"/>
        <v>0</v>
      </c>
      <c r="S84" s="251" t="e" cm="1">
        <f t="array" ref="S84">_xlfn.IFS(E84="Air",R84,E84="Sea",M84,E84="Air+Sea",M84+R84)</f>
        <v>#N/A</v>
      </c>
      <c r="T84" s="475"/>
    </row>
    <row r="85" spans="1:20" x14ac:dyDescent="0.25">
      <c r="A85" s="1027"/>
      <c r="B85" s="126" t="s">
        <v>166</v>
      </c>
      <c r="C85" s="159" t="s">
        <v>142</v>
      </c>
      <c r="D85" s="159"/>
      <c r="E85" s="159"/>
      <c r="F85" s="159"/>
      <c r="G85" s="207"/>
      <c r="H85" s="160"/>
      <c r="I85" s="126"/>
      <c r="J85" s="190"/>
      <c r="K85" s="221">
        <v>1000</v>
      </c>
      <c r="L85" s="221">
        <f t="shared" si="8"/>
        <v>0</v>
      </c>
      <c r="M85" s="223">
        <f t="shared" si="9"/>
        <v>0</v>
      </c>
      <c r="N85" s="126"/>
      <c r="O85" s="357">
        <v>10</v>
      </c>
      <c r="P85" s="221">
        <v>10</v>
      </c>
      <c r="Q85" s="245">
        <f t="shared" si="10"/>
        <v>0</v>
      </c>
      <c r="R85" s="250">
        <f t="shared" si="11"/>
        <v>0</v>
      </c>
      <c r="S85" s="251" t="e" cm="1">
        <f t="array" ref="S85">_xlfn.IFS(E85="Air",R85,E85="Sea",M85,E85="Air+Sea",M85+R85)</f>
        <v>#N/A</v>
      </c>
      <c r="T85" s="475"/>
    </row>
    <row r="86" spans="1:20" x14ac:dyDescent="0.25">
      <c r="A86" s="1027"/>
      <c r="B86" s="126" t="s">
        <v>167</v>
      </c>
      <c r="C86" s="159" t="s">
        <v>142</v>
      </c>
      <c r="D86" s="159"/>
      <c r="E86" s="159"/>
      <c r="F86" s="159"/>
      <c r="G86" s="207"/>
      <c r="H86" s="160"/>
      <c r="I86" s="126"/>
      <c r="J86" s="190"/>
      <c r="K86" s="221">
        <v>1000</v>
      </c>
      <c r="L86" s="221">
        <f t="shared" si="8"/>
        <v>0</v>
      </c>
      <c r="M86" s="223">
        <f t="shared" si="9"/>
        <v>0</v>
      </c>
      <c r="N86" s="126"/>
      <c r="O86" s="357">
        <v>10</v>
      </c>
      <c r="P86" s="221">
        <v>10</v>
      </c>
      <c r="Q86" s="245">
        <f t="shared" si="10"/>
        <v>0</v>
      </c>
      <c r="R86" s="250">
        <f t="shared" si="11"/>
        <v>0</v>
      </c>
      <c r="S86" s="251" t="e" cm="1">
        <f t="array" ref="S86">_xlfn.IFS(E86="Air",R86,E86="Sea",M86,E86="Air+Sea",M86+R86)</f>
        <v>#N/A</v>
      </c>
      <c r="T86" s="475"/>
    </row>
    <row r="87" spans="1:20" x14ac:dyDescent="0.25">
      <c r="A87" s="1027"/>
      <c r="B87" s="135" t="s">
        <v>168</v>
      </c>
      <c r="C87" s="113" t="s">
        <v>103</v>
      </c>
      <c r="D87" s="136" t="s">
        <v>169</v>
      </c>
      <c r="E87" s="113" t="s">
        <v>11</v>
      </c>
      <c r="F87" s="113">
        <v>30</v>
      </c>
      <c r="G87" s="208">
        <v>205</v>
      </c>
      <c r="H87" s="124"/>
      <c r="I87" s="135"/>
      <c r="J87" s="191">
        <v>14</v>
      </c>
      <c r="K87" s="219">
        <v>1000</v>
      </c>
      <c r="L87" s="219">
        <f t="shared" si="8"/>
        <v>2870</v>
      </c>
      <c r="M87" s="220">
        <f t="shared" si="9"/>
        <v>2.87</v>
      </c>
      <c r="N87" s="138"/>
      <c r="O87" s="357">
        <v>10</v>
      </c>
      <c r="P87" s="221">
        <v>10</v>
      </c>
      <c r="Q87" s="245">
        <f t="shared" si="10"/>
        <v>2050</v>
      </c>
      <c r="R87" s="222">
        <f t="shared" si="11"/>
        <v>0</v>
      </c>
      <c r="S87" s="246" cm="1">
        <f t="array" ref="S87">_xlfn.IFS(E87="Air",R87,E87="Sea",M87,E87="Air+Sea",M87+R87)</f>
        <v>2.87</v>
      </c>
      <c r="T87" s="475"/>
    </row>
    <row r="88" spans="1:20" ht="39" customHeight="1" x14ac:dyDescent="0.25">
      <c r="A88" s="1027"/>
      <c r="B88" s="130" t="s">
        <v>172</v>
      </c>
      <c r="C88" s="114" t="s">
        <v>69</v>
      </c>
      <c r="D88" s="129" t="s">
        <v>592</v>
      </c>
      <c r="E88" s="114" t="s">
        <v>11</v>
      </c>
      <c r="F88" s="114">
        <v>300</v>
      </c>
      <c r="G88" s="368">
        <v>270</v>
      </c>
      <c r="H88" s="140"/>
      <c r="I88" s="604"/>
      <c r="J88" s="354">
        <v>1</v>
      </c>
      <c r="K88" s="372">
        <v>1000</v>
      </c>
      <c r="L88" s="372">
        <f t="shared" si="8"/>
        <v>270</v>
      </c>
      <c r="M88" s="248">
        <f t="shared" si="9"/>
        <v>0.27</v>
      </c>
      <c r="N88" s="144"/>
      <c r="O88" s="357">
        <v>10</v>
      </c>
      <c r="P88" s="221">
        <v>10</v>
      </c>
      <c r="Q88" s="245">
        <f t="shared" si="10"/>
        <v>2700</v>
      </c>
      <c r="R88" s="222">
        <f t="shared" si="11"/>
        <v>0</v>
      </c>
      <c r="S88" s="249" cm="1">
        <f t="array" ref="S88">_xlfn.IFS(E88="Air",R88,E88="Sea",M88,E88="Air+Sea",M88+R88)</f>
        <v>0.27</v>
      </c>
      <c r="T88" s="475"/>
    </row>
    <row r="89" spans="1:20" ht="59.25" customHeight="1" x14ac:dyDescent="0.25">
      <c r="A89" s="1027"/>
      <c r="B89" s="130" t="s">
        <v>173</v>
      </c>
      <c r="C89" s="114" t="s">
        <v>69</v>
      </c>
      <c r="D89" s="129" t="s">
        <v>593</v>
      </c>
      <c r="E89" s="114" t="s">
        <v>11</v>
      </c>
      <c r="F89" s="114">
        <v>720</v>
      </c>
      <c r="G89" s="368">
        <v>720</v>
      </c>
      <c r="H89" s="140" t="s">
        <v>594</v>
      </c>
      <c r="I89" s="604"/>
      <c r="J89" s="354">
        <v>4</v>
      </c>
      <c r="K89" s="372">
        <v>1000</v>
      </c>
      <c r="L89" s="372">
        <f t="shared" si="8"/>
        <v>2880</v>
      </c>
      <c r="M89" s="248">
        <f t="shared" si="9"/>
        <v>2.88</v>
      </c>
      <c r="N89" s="144"/>
      <c r="O89" s="357">
        <v>10</v>
      </c>
      <c r="P89" s="221">
        <v>10</v>
      </c>
      <c r="Q89" s="245">
        <f t="shared" si="10"/>
        <v>7200</v>
      </c>
      <c r="R89" s="222">
        <f t="shared" si="11"/>
        <v>0</v>
      </c>
      <c r="S89" s="249" cm="1">
        <f t="array" ref="S89">_xlfn.IFS(E89="Air",R89,E89="Sea",M89,E89="Air+Sea",M89+R89)</f>
        <v>2.88</v>
      </c>
      <c r="T89" s="475"/>
    </row>
    <row r="90" spans="1:20" ht="65.099999999999994" customHeight="1" x14ac:dyDescent="0.25">
      <c r="A90" s="1027"/>
      <c r="B90" s="130" t="s">
        <v>174</v>
      </c>
      <c r="C90" s="114" t="s">
        <v>175</v>
      </c>
      <c r="D90" s="129" t="s">
        <v>595</v>
      </c>
      <c r="E90" s="114" t="s">
        <v>11</v>
      </c>
      <c r="F90" s="114">
        <v>300</v>
      </c>
      <c r="G90" s="368">
        <v>120</v>
      </c>
      <c r="H90" s="603" t="s">
        <v>596</v>
      </c>
      <c r="I90" s="604">
        <v>3</v>
      </c>
      <c r="J90" s="354">
        <v>40</v>
      </c>
      <c r="K90" s="372">
        <v>1000</v>
      </c>
      <c r="L90" s="372">
        <f t="shared" si="8"/>
        <v>4800</v>
      </c>
      <c r="M90" s="248">
        <f t="shared" si="9"/>
        <v>14.399999999999999</v>
      </c>
      <c r="N90" s="144"/>
      <c r="O90" s="357">
        <v>10</v>
      </c>
      <c r="P90" s="221">
        <v>10</v>
      </c>
      <c r="Q90" s="245">
        <f t="shared" si="10"/>
        <v>1200</v>
      </c>
      <c r="R90" s="222">
        <f t="shared" si="11"/>
        <v>0</v>
      </c>
      <c r="S90" s="249" cm="1">
        <f t="array" ref="S90">_xlfn.IFS(E90="Air",R90,E90="Sea",M90,E90="Air+Sea",M90+R90)</f>
        <v>14.399999999999999</v>
      </c>
      <c r="T90" s="475"/>
    </row>
    <row r="91" spans="1:20" ht="65.099999999999994" customHeight="1" x14ac:dyDescent="0.25">
      <c r="A91" s="1027"/>
      <c r="B91" s="130" t="s">
        <v>597</v>
      </c>
      <c r="C91" s="114" t="s">
        <v>145</v>
      </c>
      <c r="D91" s="129" t="s">
        <v>597</v>
      </c>
      <c r="E91" s="114" t="s">
        <v>11</v>
      </c>
      <c r="F91" s="114">
        <v>450</v>
      </c>
      <c r="G91" s="368">
        <v>435</v>
      </c>
      <c r="H91" s="140" t="s">
        <v>598</v>
      </c>
      <c r="I91" s="604"/>
      <c r="J91" s="354">
        <v>0.25</v>
      </c>
      <c r="K91" s="372">
        <v>1000</v>
      </c>
      <c r="L91" s="372">
        <f t="shared" si="8"/>
        <v>108.75</v>
      </c>
      <c r="M91" s="248">
        <f t="shared" si="9"/>
        <v>0.10875</v>
      </c>
      <c r="N91" s="144"/>
      <c r="O91" s="357">
        <v>10</v>
      </c>
      <c r="P91" s="221">
        <v>10</v>
      </c>
      <c r="Q91" s="245">
        <f t="shared" si="10"/>
        <v>4350</v>
      </c>
      <c r="R91" s="222">
        <f t="shared" si="11"/>
        <v>0</v>
      </c>
      <c r="S91" s="249" cm="1">
        <f t="array" ref="S91">_xlfn.IFS(E91="Air",R91,E91="Sea",M91,E91="Air+Sea",M91+R91)</f>
        <v>0.10875</v>
      </c>
      <c r="T91" s="475"/>
    </row>
    <row r="92" spans="1:20" x14ac:dyDescent="0.25">
      <c r="A92" s="1027"/>
      <c r="B92" s="126" t="s">
        <v>170</v>
      </c>
      <c r="C92" s="159" t="s">
        <v>171</v>
      </c>
      <c r="D92" s="159"/>
      <c r="E92" s="159"/>
      <c r="F92" s="159"/>
      <c r="G92" s="207"/>
      <c r="H92" s="160"/>
      <c r="I92" s="126"/>
      <c r="J92" s="195"/>
      <c r="K92" s="221">
        <v>1000</v>
      </c>
      <c r="L92" s="221">
        <f t="shared" si="8"/>
        <v>0</v>
      </c>
      <c r="M92" s="223">
        <f t="shared" si="9"/>
        <v>0</v>
      </c>
      <c r="N92" s="126"/>
      <c r="O92" s="357">
        <v>10</v>
      </c>
      <c r="P92" s="221">
        <v>10</v>
      </c>
      <c r="Q92" s="245">
        <f t="shared" si="10"/>
        <v>0</v>
      </c>
      <c r="R92" s="250">
        <f t="shared" si="11"/>
        <v>0</v>
      </c>
      <c r="S92" s="251" t="e" cm="1">
        <f t="array" ref="S92">_xlfn.IFS(E92="Air",R92,E92="Sea",M92,E92="Air+Sea",M92+R92)</f>
        <v>#N/A</v>
      </c>
      <c r="T92" s="475"/>
    </row>
    <row r="93" spans="1:20" x14ac:dyDescent="0.25">
      <c r="A93" s="1027"/>
      <c r="B93" s="126" t="s">
        <v>172</v>
      </c>
      <c r="C93" s="159" t="s">
        <v>69</v>
      </c>
      <c r="D93" s="159"/>
      <c r="E93" s="159"/>
      <c r="F93" s="159"/>
      <c r="G93" s="207"/>
      <c r="H93" s="160"/>
      <c r="I93" s="126"/>
      <c r="J93" s="195"/>
      <c r="K93" s="221">
        <v>1000</v>
      </c>
      <c r="L93" s="221">
        <f t="shared" si="8"/>
        <v>0</v>
      </c>
      <c r="M93" s="223">
        <f t="shared" si="9"/>
        <v>0</v>
      </c>
      <c r="N93" s="126"/>
      <c r="O93" s="357">
        <v>10</v>
      </c>
      <c r="P93" s="221">
        <v>10</v>
      </c>
      <c r="Q93" s="245">
        <f t="shared" si="10"/>
        <v>0</v>
      </c>
      <c r="R93" s="250">
        <f t="shared" si="11"/>
        <v>0</v>
      </c>
      <c r="S93" s="251" t="e" cm="1">
        <f t="array" ref="S93">_xlfn.IFS(E93="Air",R93,E93="Sea",M93,E93="Air+Sea",M93+R93)</f>
        <v>#N/A</v>
      </c>
      <c r="T93" s="475"/>
    </row>
    <row r="94" spans="1:20" x14ac:dyDescent="0.25">
      <c r="A94" s="1027"/>
      <c r="B94" s="126" t="s">
        <v>173</v>
      </c>
      <c r="C94" s="159" t="s">
        <v>145</v>
      </c>
      <c r="D94" s="159"/>
      <c r="E94" s="159"/>
      <c r="F94" s="159"/>
      <c r="G94" s="207"/>
      <c r="H94" s="160"/>
      <c r="I94" s="126"/>
      <c r="J94" s="195"/>
      <c r="K94" s="221">
        <v>1000</v>
      </c>
      <c r="L94" s="221">
        <f t="shared" si="8"/>
        <v>0</v>
      </c>
      <c r="M94" s="223">
        <f t="shared" si="9"/>
        <v>0</v>
      </c>
      <c r="N94" s="126"/>
      <c r="O94" s="357">
        <v>10</v>
      </c>
      <c r="P94" s="221">
        <v>10</v>
      </c>
      <c r="Q94" s="245">
        <f t="shared" si="10"/>
        <v>0</v>
      </c>
      <c r="R94" s="250">
        <f t="shared" si="11"/>
        <v>0</v>
      </c>
      <c r="S94" s="251" t="e" cm="1">
        <f t="array" ref="S94">_xlfn.IFS(E94="Air",R94,E94="Sea",M94,E94="Air+Sea",M94+R94)</f>
        <v>#N/A</v>
      </c>
      <c r="T94" s="475"/>
    </row>
    <row r="95" spans="1:20" x14ac:dyDescent="0.25">
      <c r="A95" s="1027"/>
      <c r="B95" s="126" t="s">
        <v>174</v>
      </c>
      <c r="C95" s="159" t="s">
        <v>175</v>
      </c>
      <c r="D95" s="159"/>
      <c r="E95" s="159"/>
      <c r="F95" s="159"/>
      <c r="G95" s="207"/>
      <c r="H95" s="160"/>
      <c r="I95" s="126"/>
      <c r="J95" s="195"/>
      <c r="K95" s="221">
        <v>1000</v>
      </c>
      <c r="L95" s="221">
        <f t="shared" si="8"/>
        <v>0</v>
      </c>
      <c r="M95" s="223">
        <f t="shared" si="9"/>
        <v>0</v>
      </c>
      <c r="N95" s="126"/>
      <c r="O95" s="357">
        <v>10</v>
      </c>
      <c r="P95" s="221">
        <v>10</v>
      </c>
      <c r="Q95" s="245">
        <f t="shared" si="10"/>
        <v>0</v>
      </c>
      <c r="R95" s="250">
        <f t="shared" si="11"/>
        <v>0</v>
      </c>
      <c r="S95" s="251" t="e" cm="1">
        <f t="array" ref="S95">_xlfn.IFS(E95="Air",R95,E95="Sea",M95,E95="Air+Sea",M95+R95)</f>
        <v>#N/A</v>
      </c>
      <c r="T95" s="475"/>
    </row>
    <row r="96" spans="1:20" x14ac:dyDescent="0.25">
      <c r="A96" s="1027"/>
      <c r="B96" s="126" t="s">
        <v>176</v>
      </c>
      <c r="C96" s="159" t="s">
        <v>145</v>
      </c>
      <c r="D96" s="159"/>
      <c r="E96" s="159"/>
      <c r="F96" s="159"/>
      <c r="G96" s="207"/>
      <c r="H96" s="160"/>
      <c r="I96" s="126"/>
      <c r="J96" s="195"/>
      <c r="K96" s="221">
        <v>1000</v>
      </c>
      <c r="L96" s="221">
        <f t="shared" si="8"/>
        <v>0</v>
      </c>
      <c r="M96" s="223">
        <f t="shared" si="9"/>
        <v>0</v>
      </c>
      <c r="N96" s="126"/>
      <c r="O96" s="357">
        <v>10</v>
      </c>
      <c r="P96" s="221">
        <v>10</v>
      </c>
      <c r="Q96" s="245">
        <f t="shared" si="10"/>
        <v>0</v>
      </c>
      <c r="R96" s="250">
        <f t="shared" si="11"/>
        <v>0</v>
      </c>
      <c r="S96" s="251" t="e" cm="1">
        <f t="array" ref="S96">_xlfn.IFS(E96="Air",R96,E96="Sea",M96,E96="Air+Sea",M96+R96)</f>
        <v>#N/A</v>
      </c>
      <c r="T96" s="475"/>
    </row>
    <row r="97" spans="1:21" x14ac:dyDescent="0.25">
      <c r="A97" s="1027"/>
      <c r="B97" s="116" t="s">
        <v>177</v>
      </c>
      <c r="C97" s="115" t="s">
        <v>178</v>
      </c>
      <c r="D97" s="115"/>
      <c r="E97" s="115" t="s">
        <v>11</v>
      </c>
      <c r="F97" s="117"/>
      <c r="G97" s="210">
        <v>3600</v>
      </c>
      <c r="H97" s="147"/>
      <c r="I97" s="161"/>
      <c r="J97" s="196">
        <v>0</v>
      </c>
      <c r="K97" s="224">
        <v>1000</v>
      </c>
      <c r="L97" s="224">
        <f t="shared" si="8"/>
        <v>0</v>
      </c>
      <c r="M97" s="389">
        <f t="shared" si="9"/>
        <v>0</v>
      </c>
      <c r="N97" s="162"/>
      <c r="O97" s="357">
        <v>10</v>
      </c>
      <c r="P97" s="221">
        <v>10</v>
      </c>
      <c r="Q97" s="245">
        <f t="shared" si="10"/>
        <v>36000</v>
      </c>
      <c r="R97" s="222">
        <f t="shared" si="11"/>
        <v>0</v>
      </c>
      <c r="S97" s="390" cm="1">
        <f t="array" ref="S97">_xlfn.IFS(E97="Air",R97,E97="Sea",M97,E97="Air+Sea",M97+R97)</f>
        <v>0</v>
      </c>
      <c r="T97" s="475"/>
    </row>
    <row r="98" spans="1:21" ht="15" customHeight="1" thickBot="1" x14ac:dyDescent="0.3">
      <c r="A98" s="1028"/>
      <c r="B98" s="130" t="s">
        <v>179</v>
      </c>
      <c r="C98" s="114" t="s">
        <v>180</v>
      </c>
      <c r="D98" s="129"/>
      <c r="E98" s="114" t="s">
        <v>499</v>
      </c>
      <c r="F98" s="114"/>
      <c r="G98" s="368">
        <v>1800</v>
      </c>
      <c r="H98" s="140"/>
      <c r="I98" s="604"/>
      <c r="J98" s="354">
        <v>1</v>
      </c>
      <c r="K98" s="372">
        <v>1000</v>
      </c>
      <c r="L98" s="372">
        <f t="shared" si="8"/>
        <v>1800</v>
      </c>
      <c r="M98" s="248">
        <f t="shared" si="9"/>
        <v>1.8</v>
      </c>
      <c r="N98" s="604"/>
      <c r="O98" s="358">
        <v>10</v>
      </c>
      <c r="P98" s="372">
        <v>10</v>
      </c>
      <c r="Q98" s="247">
        <f t="shared" si="10"/>
        <v>18000</v>
      </c>
      <c r="R98" s="248">
        <f t="shared" si="11"/>
        <v>1800</v>
      </c>
      <c r="S98" s="249" cm="1">
        <f t="array" ref="S98">_xlfn.IFS(E98="Air",R98,E98="Sea",M98,E98="Air+Sea",M98+R98)</f>
        <v>1801.8</v>
      </c>
      <c r="T98" s="475"/>
    </row>
    <row r="99" spans="1:21" ht="15.75" thickBot="1" x14ac:dyDescent="0.3">
      <c r="A99" s="167"/>
      <c r="I99" s="169"/>
      <c r="J99" s="198"/>
      <c r="K99" s="227"/>
      <c r="L99" s="227"/>
      <c r="M99" s="228"/>
      <c r="N99" s="169"/>
      <c r="O99" s="198"/>
      <c r="P99" s="227"/>
      <c r="Q99" s="227"/>
      <c r="R99" s="227"/>
      <c r="S99" s="256"/>
    </row>
    <row r="100" spans="1:21" ht="45" x14ac:dyDescent="0.25">
      <c r="A100" s="167"/>
      <c r="I100" s="170"/>
      <c r="J100" s="71" t="s">
        <v>181</v>
      </c>
      <c r="K100" s="229">
        <f>IF([2]Booking_SGN!$B$2="SGN",INDEX([2]!volume,MATCH($I$11,[2]!customer,0),MATCH([2]Booking_SGN!$C$3,[2]!week,0)),0)</f>
        <v>439</v>
      </c>
      <c r="L100" s="229">
        <f>SUM(L13:L98)</f>
        <v>212833.75</v>
      </c>
      <c r="M100" s="230">
        <f>SUM(M13:M98)</f>
        <v>261.60875000000004</v>
      </c>
      <c r="N100" s="170"/>
      <c r="O100" s="71" t="s">
        <v>181</v>
      </c>
      <c r="P100" s="229">
        <f>IF([2]Booking_SGN!$B$2="SGN",INDEX([2]!volume,MATCH($N$11,[2]!customer,0),MATCH([2]Booking_SGN!$C$3,[2]!week,0)),0)</f>
        <v>0</v>
      </c>
      <c r="Q100" s="229">
        <f>SUM(Q13:Q99)</f>
        <v>208975</v>
      </c>
      <c r="R100" s="230">
        <f>SUM(R13:R98)</f>
        <v>5310</v>
      </c>
      <c r="S100" s="257">
        <f>R100+M100</f>
        <v>5571.6087500000003</v>
      </c>
      <c r="T100" s="171"/>
    </row>
    <row r="101" spans="1:21" ht="15.75" thickBot="1" x14ac:dyDescent="0.3">
      <c r="A101" s="167"/>
      <c r="I101" s="170"/>
      <c r="J101" s="72" t="s">
        <v>182</v>
      </c>
      <c r="K101" s="73"/>
      <c r="L101" s="73"/>
      <c r="M101" s="231">
        <f>M100*K100/40/3600</f>
        <v>0.79754334201388899</v>
      </c>
      <c r="N101" s="170"/>
      <c r="O101" s="72" t="s">
        <v>182</v>
      </c>
      <c r="P101" s="73"/>
      <c r="Q101" s="73"/>
      <c r="R101" s="231">
        <f>R100*P100/40/3600</f>
        <v>0</v>
      </c>
      <c r="S101" s="535">
        <f>R101+M101</f>
        <v>0.79754334201388899</v>
      </c>
      <c r="T101" s="172"/>
    </row>
    <row r="102" spans="1:21" ht="15.75" thickBot="1" x14ac:dyDescent="0.3">
      <c r="A102" s="167"/>
      <c r="I102" s="170"/>
      <c r="M102" s="270"/>
      <c r="N102" s="170"/>
      <c r="S102" s="574"/>
    </row>
    <row r="103" spans="1:21" ht="30" customHeight="1" x14ac:dyDescent="0.25">
      <c r="A103" s="1095" t="s">
        <v>183</v>
      </c>
      <c r="B103" s="629" t="s">
        <v>184</v>
      </c>
      <c r="C103" s="621" t="s">
        <v>103</v>
      </c>
      <c r="D103" s="621" t="s">
        <v>185</v>
      </c>
      <c r="E103" s="621"/>
      <c r="F103" s="621"/>
      <c r="G103" s="622"/>
      <c r="H103" s="637"/>
      <c r="I103" s="629"/>
      <c r="J103" s="361"/>
      <c r="K103" s="259">
        <v>1000</v>
      </c>
      <c r="L103" s="259">
        <f t="shared" ref="L103" si="12">IF(C103="APLL BK",G103,G103*J103)</f>
        <v>0</v>
      </c>
      <c r="M103" s="634">
        <f t="shared" ref="M103" si="13">IFERROR(IF(OR(E103="Sea",E103="Air+Sea"),IF(C103="APLL BK",G103*IF(I103="",1,I103),L103/K103*IF(I103="",1,I103)),0),0)</f>
        <v>0</v>
      </c>
      <c r="N103" s="629"/>
      <c r="O103" s="362"/>
      <c r="P103" s="259">
        <v>10</v>
      </c>
      <c r="Q103" s="260">
        <f t="shared" ref="Q103" si="14">IF(OR(E103="Air",E103="Air+Sea"),IF(C103="APLL BK",G103,G103*O103),0)</f>
        <v>0</v>
      </c>
      <c r="R103" s="456">
        <f t="shared" ref="R103" si="15">IFERROR(IF(OR(E103="Air",E103="Air+Sea"),IF(C103="APLL BK",G103*IF(N103="",1,N103),Q103/P103*IF(N103="",1,N103)),0),0)</f>
        <v>0</v>
      </c>
      <c r="S103" s="625" t="e" cm="1">
        <f t="array" ref="S103">_xlfn.IFS(E103="Air",R103,E103="Sea",M103,E103="Air+Sea",M103+R103)</f>
        <v>#N/A</v>
      </c>
      <c r="T103" s="475"/>
    </row>
    <row r="104" spans="1:21" x14ac:dyDescent="0.25">
      <c r="A104" s="1096"/>
      <c r="B104" s="462"/>
      <c r="C104" s="159" t="s">
        <v>142</v>
      </c>
      <c r="D104" s="159" t="s">
        <v>599</v>
      </c>
      <c r="E104" s="159"/>
      <c r="F104" s="159">
        <v>30</v>
      </c>
      <c r="G104" s="207">
        <v>60</v>
      </c>
      <c r="H104" s="160"/>
      <c r="I104" s="462"/>
      <c r="J104" s="190">
        <v>1</v>
      </c>
      <c r="K104" s="221">
        <v>1000</v>
      </c>
      <c r="L104" s="221">
        <f t="shared" ref="L104:L167" si="16">IF(C104="APLL BK",G104,G104*J104)</f>
        <v>60</v>
      </c>
      <c r="M104" s="223">
        <f t="shared" ref="M104:M167" si="17">IFERROR(IF(OR(E104="Sea",E104="Air+Sea"),IF(C104="APLL BK",G104*IF(I104="",1,I104),L104/K104*IF(I104="",1,I104)),0),0)</f>
        <v>0</v>
      </c>
      <c r="N104" s="462"/>
      <c r="O104" s="443"/>
      <c r="P104" s="221">
        <v>10</v>
      </c>
      <c r="Q104" s="444">
        <f t="shared" ref="Q104:Q167" si="18">IF(OR(E104="Air",E104="Air+Sea"),IF(C104="APLL BK",G104,G104*O104),0)</f>
        <v>0</v>
      </c>
      <c r="R104" s="222">
        <f t="shared" ref="R104:R167" si="19">IFERROR(IF(OR(E104="Air",E104="Air+Sea"),IF(C104="APLL BK",G104*IF(N104="",1,N104),Q104/P104*IF(N104="",1,N104)),0),0)</f>
        <v>0</v>
      </c>
      <c r="S104" s="454" t="e" cm="1">
        <f t="array" ref="S104">_xlfn.IFS(E104="Air",R104,E104="Sea",M104,E104="Air+Sea",M104+R104)</f>
        <v>#N/A</v>
      </c>
      <c r="T104" s="475"/>
    </row>
    <row r="105" spans="1:21" x14ac:dyDescent="0.25">
      <c r="A105" s="1096"/>
      <c r="B105" s="639" t="s">
        <v>504</v>
      </c>
      <c r="C105" s="523" t="s">
        <v>69</v>
      </c>
      <c r="D105" s="613" t="s">
        <v>505</v>
      </c>
      <c r="E105" s="114" t="s">
        <v>499</v>
      </c>
      <c r="F105" s="332"/>
      <c r="G105" s="614">
        <v>90</v>
      </c>
      <c r="H105" s="524"/>
      <c r="I105" s="632"/>
      <c r="J105" s="354">
        <v>5</v>
      </c>
      <c r="K105" s="372">
        <v>1000</v>
      </c>
      <c r="L105" s="372">
        <f t="shared" si="16"/>
        <v>450</v>
      </c>
      <c r="M105" s="248">
        <f t="shared" si="17"/>
        <v>0.45</v>
      </c>
      <c r="N105" s="630"/>
      <c r="O105" s="615"/>
      <c r="P105" s="372">
        <v>10</v>
      </c>
      <c r="Q105" s="583">
        <f t="shared" si="18"/>
        <v>0</v>
      </c>
      <c r="R105" s="248">
        <f t="shared" si="19"/>
        <v>0</v>
      </c>
      <c r="S105" s="626" cm="1">
        <f t="array" ref="S105">_xlfn.IFS(E105="Air",R105,E105="Sea",M105,E105="Air+Sea",M105+R105)</f>
        <v>0.45</v>
      </c>
      <c r="T105" s="475"/>
    </row>
    <row r="106" spans="1:21" x14ac:dyDescent="0.25">
      <c r="A106" s="1096"/>
      <c r="B106" s="639" t="s">
        <v>506</v>
      </c>
      <c r="C106" s="523" t="s">
        <v>69</v>
      </c>
      <c r="D106" s="523" t="s">
        <v>507</v>
      </c>
      <c r="E106" s="114" t="s">
        <v>499</v>
      </c>
      <c r="F106" s="332"/>
      <c r="G106" s="614">
        <v>90</v>
      </c>
      <c r="H106" s="524"/>
      <c r="I106" s="632"/>
      <c r="J106" s="354">
        <v>1</v>
      </c>
      <c r="K106" s="372">
        <v>1000</v>
      </c>
      <c r="L106" s="372">
        <f t="shared" si="16"/>
        <v>90</v>
      </c>
      <c r="M106" s="248">
        <f t="shared" si="17"/>
        <v>0.09</v>
      </c>
      <c r="N106" s="630"/>
      <c r="O106" s="615"/>
      <c r="P106" s="372">
        <v>10</v>
      </c>
      <c r="Q106" s="583">
        <f t="shared" si="18"/>
        <v>0</v>
      </c>
      <c r="R106" s="248">
        <f t="shared" si="19"/>
        <v>0</v>
      </c>
      <c r="S106" s="626" cm="1">
        <f t="array" ref="S106">_xlfn.IFS(E106="Air",R106,E106="Sea",M106,E106="Air+Sea",M106+R106)</f>
        <v>0.09</v>
      </c>
      <c r="T106" s="475"/>
    </row>
    <row r="107" spans="1:21" x14ac:dyDescent="0.25">
      <c r="A107" s="1096"/>
      <c r="B107" s="605"/>
      <c r="C107" s="114" t="s">
        <v>142</v>
      </c>
      <c r="D107" s="114" t="s">
        <v>600</v>
      </c>
      <c r="E107" s="114" t="s">
        <v>499</v>
      </c>
      <c r="F107" s="114">
        <v>180</v>
      </c>
      <c r="G107" s="368">
        <v>60</v>
      </c>
      <c r="H107" s="140">
        <v>60</v>
      </c>
      <c r="I107" s="631"/>
      <c r="J107" s="354">
        <v>1</v>
      </c>
      <c r="K107" s="372">
        <v>1000</v>
      </c>
      <c r="L107" s="372">
        <f t="shared" si="16"/>
        <v>60</v>
      </c>
      <c r="M107" s="248">
        <f t="shared" si="17"/>
        <v>0.06</v>
      </c>
      <c r="N107" s="631"/>
      <c r="O107" s="615"/>
      <c r="P107" s="372">
        <v>10</v>
      </c>
      <c r="Q107" s="583">
        <f t="shared" si="18"/>
        <v>0</v>
      </c>
      <c r="R107" s="248">
        <f t="shared" si="19"/>
        <v>0</v>
      </c>
      <c r="S107" s="626" cm="1">
        <f t="array" ref="S107">_xlfn.IFS(E107="Air",R107,E107="Sea",M107,E107="Air+Sea",M107+R107)</f>
        <v>0.06</v>
      </c>
      <c r="T107" s="475"/>
    </row>
    <row r="108" spans="1:21" ht="120" x14ac:dyDescent="0.25">
      <c r="A108" s="1096"/>
      <c r="B108" s="605" t="s">
        <v>129</v>
      </c>
      <c r="C108" s="114" t="s">
        <v>103</v>
      </c>
      <c r="D108" s="114" t="s">
        <v>500</v>
      </c>
      <c r="E108" s="114" t="s">
        <v>11</v>
      </c>
      <c r="F108" s="114" t="s">
        <v>601</v>
      </c>
      <c r="G108" s="368">
        <v>300</v>
      </c>
      <c r="H108" s="140" t="s">
        <v>602</v>
      </c>
      <c r="I108" s="631"/>
      <c r="J108" s="354">
        <v>14</v>
      </c>
      <c r="K108" s="372">
        <v>1000</v>
      </c>
      <c r="L108" s="372">
        <f t="shared" si="16"/>
        <v>4200</v>
      </c>
      <c r="M108" s="248">
        <f t="shared" si="17"/>
        <v>4.2</v>
      </c>
      <c r="N108" s="461"/>
      <c r="O108" s="443"/>
      <c r="P108" s="221">
        <v>10</v>
      </c>
      <c r="Q108" s="444">
        <f t="shared" si="18"/>
        <v>0</v>
      </c>
      <c r="R108" s="222">
        <f t="shared" si="19"/>
        <v>0</v>
      </c>
      <c r="S108" s="626" cm="1">
        <f t="array" ref="S108">_xlfn.IFS(E108="Air",R108,E108="Sea",M108,E108="Air+Sea",M108+R108)</f>
        <v>4.2</v>
      </c>
      <c r="T108" s="475"/>
    </row>
    <row r="109" spans="1:21" x14ac:dyDescent="0.25">
      <c r="A109" s="1096"/>
      <c r="B109" s="605" t="s">
        <v>138</v>
      </c>
      <c r="C109" s="114" t="s">
        <v>139</v>
      </c>
      <c r="D109" s="114" t="s">
        <v>138</v>
      </c>
      <c r="E109" s="114" t="s">
        <v>499</v>
      </c>
      <c r="F109" s="114">
        <v>30</v>
      </c>
      <c r="G109" s="368">
        <v>60</v>
      </c>
      <c r="H109" s="140" t="s">
        <v>576</v>
      </c>
      <c r="I109" s="631"/>
      <c r="J109" s="354">
        <v>600</v>
      </c>
      <c r="K109" s="372">
        <v>1000</v>
      </c>
      <c r="L109" s="372">
        <f t="shared" si="16"/>
        <v>36000</v>
      </c>
      <c r="M109" s="248">
        <f t="shared" si="17"/>
        <v>36</v>
      </c>
      <c r="N109" s="631"/>
      <c r="O109" s="615"/>
      <c r="P109" s="372">
        <v>10</v>
      </c>
      <c r="Q109" s="583">
        <f t="shared" si="18"/>
        <v>0</v>
      </c>
      <c r="R109" s="248">
        <f t="shared" si="19"/>
        <v>0</v>
      </c>
      <c r="S109" s="626" cm="1">
        <f t="array" ref="S109">_xlfn.IFS(E109="Air",R109,E109="Sea",M109,E109="Air+Sea",M109+R109)</f>
        <v>36</v>
      </c>
      <c r="T109" s="475"/>
    </row>
    <row r="110" spans="1:21" ht="26.1" customHeight="1" x14ac:dyDescent="0.25">
      <c r="A110" s="1096"/>
      <c r="B110" s="509" t="s">
        <v>186</v>
      </c>
      <c r="C110" s="177" t="s">
        <v>69</v>
      </c>
      <c r="D110" s="113" t="s">
        <v>187</v>
      </c>
      <c r="E110" s="113" t="s">
        <v>11</v>
      </c>
      <c r="F110" s="156">
        <v>30</v>
      </c>
      <c r="G110" s="213">
        <v>25</v>
      </c>
      <c r="H110" s="178"/>
      <c r="I110" s="636"/>
      <c r="J110" s="200">
        <v>1</v>
      </c>
      <c r="K110" s="219">
        <v>1000</v>
      </c>
      <c r="L110" s="372">
        <f t="shared" si="16"/>
        <v>25</v>
      </c>
      <c r="M110" s="220">
        <f t="shared" si="17"/>
        <v>2.5000000000000001E-2</v>
      </c>
      <c r="N110" s="339"/>
      <c r="O110" s="443"/>
      <c r="P110" s="221">
        <v>10</v>
      </c>
      <c r="Q110" s="444">
        <f t="shared" si="18"/>
        <v>0</v>
      </c>
      <c r="R110" s="222">
        <f t="shared" si="19"/>
        <v>0</v>
      </c>
      <c r="S110" s="453" cm="1">
        <f t="array" ref="S110">_xlfn.IFS(E110="Air",R110,E110="Sea",M110,E110="Air+Sea",M110+R110)</f>
        <v>2.5000000000000001E-2</v>
      </c>
      <c r="T110" s="475"/>
    </row>
    <row r="111" spans="1:21" x14ac:dyDescent="0.25">
      <c r="A111" s="1096"/>
      <c r="B111" s="509"/>
      <c r="C111" s="177" t="s">
        <v>69</v>
      </c>
      <c r="D111" s="113" t="s">
        <v>188</v>
      </c>
      <c r="E111" s="113" t="s">
        <v>11</v>
      </c>
      <c r="F111" s="156">
        <v>30</v>
      </c>
      <c r="G111" s="213">
        <v>5</v>
      </c>
      <c r="H111" s="178"/>
      <c r="I111" s="636"/>
      <c r="J111" s="200">
        <v>1</v>
      </c>
      <c r="K111" s="219">
        <v>1000</v>
      </c>
      <c r="L111" s="372">
        <f t="shared" si="16"/>
        <v>5</v>
      </c>
      <c r="M111" s="220">
        <f t="shared" si="17"/>
        <v>5.0000000000000001E-3</v>
      </c>
      <c r="N111" s="339"/>
      <c r="O111" s="443"/>
      <c r="P111" s="221">
        <v>10</v>
      </c>
      <c r="Q111" s="444">
        <f t="shared" si="18"/>
        <v>0</v>
      </c>
      <c r="R111" s="222">
        <f t="shared" si="19"/>
        <v>0</v>
      </c>
      <c r="S111" s="453" cm="1">
        <f t="array" ref="S111">_xlfn.IFS(E111="Air",R111,E111="Sea",M111,E111="Air+Sea",M111+R111)</f>
        <v>5.0000000000000001E-3</v>
      </c>
      <c r="T111" s="475"/>
    </row>
    <row r="112" spans="1:21" ht="36" customHeight="1" x14ac:dyDescent="0.25">
      <c r="A112" s="1096"/>
      <c r="B112" s="509"/>
      <c r="C112" s="177" t="s">
        <v>69</v>
      </c>
      <c r="D112" s="113" t="s">
        <v>189</v>
      </c>
      <c r="E112" s="113" t="s">
        <v>11</v>
      </c>
      <c r="F112" s="156">
        <v>30</v>
      </c>
      <c r="G112" s="213">
        <v>5</v>
      </c>
      <c r="H112" s="178"/>
      <c r="I112" s="636"/>
      <c r="J112" s="200">
        <v>1</v>
      </c>
      <c r="K112" s="219">
        <v>1000</v>
      </c>
      <c r="L112" s="372">
        <f t="shared" si="16"/>
        <v>5</v>
      </c>
      <c r="M112" s="220">
        <f t="shared" si="17"/>
        <v>5.0000000000000001E-3</v>
      </c>
      <c r="N112" s="339"/>
      <c r="O112" s="443"/>
      <c r="P112" s="221">
        <v>10</v>
      </c>
      <c r="Q112" s="444">
        <f t="shared" si="18"/>
        <v>0</v>
      </c>
      <c r="R112" s="222">
        <f t="shared" si="19"/>
        <v>0</v>
      </c>
      <c r="S112" s="453" cm="1">
        <f t="array" ref="S112">_xlfn.IFS(E112="Air",R112,E112="Sea",M112,E112="Air+Sea",M112+R112)</f>
        <v>5.0000000000000001E-3</v>
      </c>
      <c r="T112" s="475"/>
      <c r="U112" s="32"/>
    </row>
    <row r="113" spans="1:22" ht="31.5" customHeight="1" x14ac:dyDescent="0.25">
      <c r="A113" s="1096"/>
      <c r="B113" s="605"/>
      <c r="C113" s="114" t="s">
        <v>145</v>
      </c>
      <c r="D113" s="114" t="s">
        <v>603</v>
      </c>
      <c r="E113" s="114" t="s">
        <v>10</v>
      </c>
      <c r="F113" s="114">
        <v>180</v>
      </c>
      <c r="G113" s="368">
        <v>180</v>
      </c>
      <c r="H113" s="140">
        <v>120</v>
      </c>
      <c r="I113" s="461"/>
      <c r="J113" s="190"/>
      <c r="K113" s="221">
        <v>1000</v>
      </c>
      <c r="L113" s="221">
        <f t="shared" si="16"/>
        <v>0</v>
      </c>
      <c r="M113" s="222">
        <f t="shared" si="17"/>
        <v>0</v>
      </c>
      <c r="N113" s="631"/>
      <c r="O113" s="615"/>
      <c r="P113" s="372">
        <v>10</v>
      </c>
      <c r="Q113" s="583">
        <f t="shared" si="18"/>
        <v>0</v>
      </c>
      <c r="R113" s="248">
        <f t="shared" si="19"/>
        <v>0</v>
      </c>
      <c r="S113" s="626" cm="1">
        <f t="array" ref="S113">_xlfn.IFS(E113="Air",R113,E113="Sea",M113,E113="Air+Sea",M113+R113)</f>
        <v>0</v>
      </c>
      <c r="T113" s="475"/>
      <c r="U113" s="32"/>
    </row>
    <row r="114" spans="1:22" ht="27" customHeight="1" x14ac:dyDescent="0.25">
      <c r="A114" s="1096"/>
      <c r="B114" s="605"/>
      <c r="C114" s="114" t="s">
        <v>145</v>
      </c>
      <c r="D114" s="114" t="s">
        <v>604</v>
      </c>
      <c r="E114" s="114" t="s">
        <v>11</v>
      </c>
      <c r="F114" s="114">
        <v>300</v>
      </c>
      <c r="G114" s="368">
        <v>300</v>
      </c>
      <c r="H114" s="140">
        <v>180</v>
      </c>
      <c r="I114" s="631"/>
      <c r="J114" s="354">
        <v>1</v>
      </c>
      <c r="K114" s="372">
        <v>1000</v>
      </c>
      <c r="L114" s="372">
        <f t="shared" si="16"/>
        <v>300</v>
      </c>
      <c r="M114" s="248">
        <f t="shared" si="17"/>
        <v>0.3</v>
      </c>
      <c r="N114" s="461"/>
      <c r="O114" s="443"/>
      <c r="P114" s="221">
        <v>10</v>
      </c>
      <c r="Q114" s="444">
        <f t="shared" si="18"/>
        <v>0</v>
      </c>
      <c r="R114" s="222">
        <f t="shared" si="19"/>
        <v>0</v>
      </c>
      <c r="S114" s="626" cm="1">
        <f t="array" ref="S114">_xlfn.IFS(E114="Air",R114,E114="Sea",M114,E114="Air+Sea",M114+R114)</f>
        <v>0.3</v>
      </c>
      <c r="T114" s="475"/>
      <c r="U114" s="32"/>
    </row>
    <row r="115" spans="1:22" ht="75" x14ac:dyDescent="0.25">
      <c r="A115" s="1096"/>
      <c r="B115" s="605"/>
      <c r="C115" s="114" t="s">
        <v>145</v>
      </c>
      <c r="D115" s="114" t="s">
        <v>605</v>
      </c>
      <c r="E115" s="114" t="s">
        <v>11</v>
      </c>
      <c r="F115" s="114">
        <v>480</v>
      </c>
      <c r="G115" s="368">
        <v>220</v>
      </c>
      <c r="H115" s="140">
        <v>220</v>
      </c>
      <c r="I115" s="631"/>
      <c r="J115" s="354">
        <v>1</v>
      </c>
      <c r="K115" s="372">
        <v>1000</v>
      </c>
      <c r="L115" s="372">
        <f t="shared" si="16"/>
        <v>220</v>
      </c>
      <c r="M115" s="248">
        <f t="shared" si="17"/>
        <v>0.22</v>
      </c>
      <c r="N115" s="461"/>
      <c r="O115" s="443"/>
      <c r="P115" s="221">
        <v>10</v>
      </c>
      <c r="Q115" s="444">
        <f t="shared" si="18"/>
        <v>0</v>
      </c>
      <c r="R115" s="222">
        <f t="shared" si="19"/>
        <v>0</v>
      </c>
      <c r="S115" s="626" cm="1">
        <f t="array" ref="S115">_xlfn.IFS(E115="Air",R115,E115="Sea",M115,E115="Air+Sea",M115+R115)</f>
        <v>0.22</v>
      </c>
      <c r="T115" s="475"/>
    </row>
    <row r="116" spans="1:22" ht="26.25" customHeight="1" x14ac:dyDescent="0.25">
      <c r="A116" s="1096"/>
      <c r="B116" s="605"/>
      <c r="C116" s="114" t="s">
        <v>145</v>
      </c>
      <c r="D116" s="114" t="s">
        <v>606</v>
      </c>
      <c r="E116" s="114" t="s">
        <v>11</v>
      </c>
      <c r="F116" s="114">
        <v>120</v>
      </c>
      <c r="G116" s="368">
        <v>60</v>
      </c>
      <c r="H116" s="140">
        <v>120</v>
      </c>
      <c r="I116" s="631"/>
      <c r="J116" s="354">
        <v>1</v>
      </c>
      <c r="K116" s="372">
        <v>1000</v>
      </c>
      <c r="L116" s="372">
        <f t="shared" si="16"/>
        <v>60</v>
      </c>
      <c r="M116" s="248">
        <f t="shared" si="17"/>
        <v>0.06</v>
      </c>
      <c r="N116" s="461"/>
      <c r="O116" s="443"/>
      <c r="P116" s="221">
        <v>10</v>
      </c>
      <c r="Q116" s="444">
        <f t="shared" si="18"/>
        <v>0</v>
      </c>
      <c r="R116" s="222">
        <f t="shared" si="19"/>
        <v>0</v>
      </c>
      <c r="S116" s="626" cm="1">
        <f t="array" ref="S116">_xlfn.IFS(E116="Air",R116,E116="Sea",M116,E116="Air+Sea",M116+R116)</f>
        <v>0.06</v>
      </c>
      <c r="T116" s="475"/>
    </row>
    <row r="117" spans="1:22" x14ac:dyDescent="0.25">
      <c r="A117" s="1096"/>
      <c r="B117" s="462" t="s">
        <v>190</v>
      </c>
      <c r="C117" s="159" t="s">
        <v>74</v>
      </c>
      <c r="D117" s="159" t="s">
        <v>191</v>
      </c>
      <c r="E117" s="159"/>
      <c r="F117" s="159"/>
      <c r="G117" s="207"/>
      <c r="H117" s="160"/>
      <c r="I117" s="462"/>
      <c r="J117" s="190"/>
      <c r="K117" s="221">
        <v>1000</v>
      </c>
      <c r="L117" s="221">
        <f t="shared" si="16"/>
        <v>0</v>
      </c>
      <c r="M117" s="223">
        <f t="shared" si="17"/>
        <v>0</v>
      </c>
      <c r="N117" s="462"/>
      <c r="O117" s="443"/>
      <c r="P117" s="221">
        <v>10</v>
      </c>
      <c r="Q117" s="444">
        <f t="shared" si="18"/>
        <v>0</v>
      </c>
      <c r="R117" s="222">
        <f t="shared" si="19"/>
        <v>0</v>
      </c>
      <c r="S117" s="454" t="e" cm="1">
        <f t="array" ref="S117">_xlfn.IFS(E117="Air",R117,E117="Sea",M117,E117="Air+Sea",M117+R117)</f>
        <v>#N/A</v>
      </c>
      <c r="T117" s="475"/>
    </row>
    <row r="118" spans="1:22" ht="64.5" customHeight="1" x14ac:dyDescent="0.25">
      <c r="A118" s="1096"/>
      <c r="B118" s="605"/>
      <c r="C118" s="114" t="s">
        <v>142</v>
      </c>
      <c r="D118" s="114" t="s">
        <v>607</v>
      </c>
      <c r="E118" s="114" t="s">
        <v>10</v>
      </c>
      <c r="F118" s="114">
        <v>2</v>
      </c>
      <c r="G118" s="368">
        <v>15</v>
      </c>
      <c r="H118" s="140"/>
      <c r="I118" s="461"/>
      <c r="J118" s="190"/>
      <c r="K118" s="221">
        <v>1000</v>
      </c>
      <c r="L118" s="221">
        <f t="shared" si="16"/>
        <v>0</v>
      </c>
      <c r="M118" s="222">
        <f t="shared" si="17"/>
        <v>0</v>
      </c>
      <c r="N118" s="631"/>
      <c r="O118" s="615"/>
      <c r="P118" s="372">
        <v>10</v>
      </c>
      <c r="Q118" s="583">
        <f t="shared" si="18"/>
        <v>0</v>
      </c>
      <c r="R118" s="248">
        <f t="shared" si="19"/>
        <v>0</v>
      </c>
      <c r="S118" s="626" cm="1">
        <f t="array" ref="S118">_xlfn.IFS(E118="Air",R118,E118="Sea",M118,E118="Air+Sea",M118+R118)</f>
        <v>0</v>
      </c>
      <c r="T118" s="475"/>
    </row>
    <row r="119" spans="1:22" x14ac:dyDescent="0.25">
      <c r="A119" s="1096"/>
      <c r="B119" s="462"/>
      <c r="C119" s="159" t="s">
        <v>608</v>
      </c>
      <c r="D119" s="159" t="s">
        <v>609</v>
      </c>
      <c r="E119" s="159"/>
      <c r="F119" s="159">
        <v>300</v>
      </c>
      <c r="G119" s="207">
        <v>300</v>
      </c>
      <c r="H119" s="160">
        <v>150</v>
      </c>
      <c r="I119" s="462"/>
      <c r="J119" s="190"/>
      <c r="K119" s="221">
        <v>1000</v>
      </c>
      <c r="L119" s="221">
        <f t="shared" si="16"/>
        <v>0</v>
      </c>
      <c r="M119" s="223">
        <f t="shared" si="17"/>
        <v>0</v>
      </c>
      <c r="N119" s="462"/>
      <c r="O119" s="443"/>
      <c r="P119" s="221">
        <v>10</v>
      </c>
      <c r="Q119" s="444">
        <f t="shared" si="18"/>
        <v>0</v>
      </c>
      <c r="R119" s="222">
        <f t="shared" si="19"/>
        <v>0</v>
      </c>
      <c r="S119" s="454" t="e" cm="1">
        <f t="array" ref="S119">_xlfn.IFS(E119="Air",R119,E119="Sea",M119,E119="Air+Sea",M119+R119)</f>
        <v>#N/A</v>
      </c>
      <c r="T119" s="475"/>
    </row>
    <row r="120" spans="1:22" x14ac:dyDescent="0.25">
      <c r="A120" s="1096"/>
      <c r="B120" s="607" t="s">
        <v>601</v>
      </c>
      <c r="C120" s="114" t="s">
        <v>74</v>
      </c>
      <c r="D120" s="608" t="s">
        <v>610</v>
      </c>
      <c r="E120" s="608" t="s">
        <v>11</v>
      </c>
      <c r="F120" s="608">
        <v>60</v>
      </c>
      <c r="G120" s="616">
        <v>60</v>
      </c>
      <c r="H120" s="638" t="s">
        <v>601</v>
      </c>
      <c r="I120" s="606"/>
      <c r="J120" s="617">
        <v>52</v>
      </c>
      <c r="K120" s="618">
        <v>1000</v>
      </c>
      <c r="L120" s="372">
        <f t="shared" si="16"/>
        <v>60</v>
      </c>
      <c r="M120" s="624">
        <f t="shared" si="17"/>
        <v>60</v>
      </c>
      <c r="N120" s="612"/>
      <c r="O120" s="619"/>
      <c r="P120" s="620">
        <v>10</v>
      </c>
      <c r="Q120" s="620">
        <f t="shared" si="18"/>
        <v>0</v>
      </c>
      <c r="R120" s="628">
        <f t="shared" si="19"/>
        <v>0</v>
      </c>
      <c r="S120" s="610" cm="1">
        <f t="array" ref="S120">_xlfn.IFS(E120="Air",R120,E120="Sea",M120,E120="Air+Sea",M120+R120)</f>
        <v>60</v>
      </c>
      <c r="T120" s="475"/>
    </row>
    <row r="121" spans="1:22" ht="24" customHeight="1" x14ac:dyDescent="0.25">
      <c r="A121" s="1096"/>
      <c r="B121" s="509"/>
      <c r="C121" s="177" t="s">
        <v>74</v>
      </c>
      <c r="D121" s="113" t="s">
        <v>192</v>
      </c>
      <c r="E121" s="113" t="s">
        <v>499</v>
      </c>
      <c r="F121" s="346"/>
      <c r="G121" s="213">
        <v>14</v>
      </c>
      <c r="H121" s="183"/>
      <c r="I121" s="467"/>
      <c r="J121" s="200"/>
      <c r="K121" s="219">
        <v>1000</v>
      </c>
      <c r="L121" s="219">
        <f t="shared" si="16"/>
        <v>14</v>
      </c>
      <c r="M121" s="220">
        <f t="shared" si="17"/>
        <v>14</v>
      </c>
      <c r="N121" s="632"/>
      <c r="O121" s="615"/>
      <c r="P121" s="372">
        <v>10</v>
      </c>
      <c r="Q121" s="583">
        <f t="shared" si="18"/>
        <v>14</v>
      </c>
      <c r="R121" s="248">
        <f t="shared" si="19"/>
        <v>14</v>
      </c>
      <c r="S121" s="453" cm="1">
        <f t="array" ref="S121">_xlfn.IFS(E121="Air",R121,E121="Sea",M121,E121="Air+Sea",M121+R121)</f>
        <v>28</v>
      </c>
      <c r="T121" s="475"/>
    </row>
    <row r="122" spans="1:22" ht="21.75" customHeight="1" x14ac:dyDescent="0.25">
      <c r="A122" s="1096"/>
      <c r="B122" s="509"/>
      <c r="C122" s="177" t="s">
        <v>74</v>
      </c>
      <c r="D122" s="113" t="s">
        <v>193</v>
      </c>
      <c r="E122" s="113" t="s">
        <v>11</v>
      </c>
      <c r="F122" s="346"/>
      <c r="G122" s="213">
        <v>5</v>
      </c>
      <c r="H122" s="183"/>
      <c r="I122" s="467"/>
      <c r="J122" s="200"/>
      <c r="K122" s="219">
        <v>1000</v>
      </c>
      <c r="L122" s="372">
        <f t="shared" si="16"/>
        <v>5</v>
      </c>
      <c r="M122" s="220">
        <f t="shared" si="17"/>
        <v>5</v>
      </c>
      <c r="N122" s="463"/>
      <c r="O122" s="443"/>
      <c r="P122" s="221">
        <v>10</v>
      </c>
      <c r="Q122" s="444">
        <f t="shared" si="18"/>
        <v>0</v>
      </c>
      <c r="R122" s="222">
        <f t="shared" si="19"/>
        <v>0</v>
      </c>
      <c r="S122" s="453" cm="1">
        <f t="array" ref="S122">_xlfn.IFS(E122="Air",R122,E122="Sea",M122,E122="Air+Sea",M122+R122)</f>
        <v>5</v>
      </c>
      <c r="T122" s="475"/>
    </row>
    <row r="123" spans="1:22" ht="30" x14ac:dyDescent="0.25">
      <c r="A123" s="1096"/>
      <c r="B123" s="509"/>
      <c r="C123" s="177" t="s">
        <v>553</v>
      </c>
      <c r="D123" s="113" t="s">
        <v>611</v>
      </c>
      <c r="E123" s="113" t="s">
        <v>11</v>
      </c>
      <c r="F123" s="156">
        <v>0.4</v>
      </c>
      <c r="G123" s="213">
        <v>10</v>
      </c>
      <c r="H123" s="183"/>
      <c r="I123" s="467"/>
      <c r="J123" s="200">
        <v>600</v>
      </c>
      <c r="K123" s="219">
        <v>1000</v>
      </c>
      <c r="L123" s="372">
        <f t="shared" si="16"/>
        <v>6000</v>
      </c>
      <c r="M123" s="220">
        <f t="shared" si="17"/>
        <v>6</v>
      </c>
      <c r="N123" s="463"/>
      <c r="O123" s="443"/>
      <c r="P123" s="221">
        <v>10</v>
      </c>
      <c r="Q123" s="444">
        <f t="shared" si="18"/>
        <v>0</v>
      </c>
      <c r="R123" s="222">
        <f t="shared" si="19"/>
        <v>0</v>
      </c>
      <c r="S123" s="453" cm="1">
        <f t="array" ref="S123">_xlfn.IFS(E123="Air",R123,E123="Sea",M123,E123="Air+Sea",M123+R123)</f>
        <v>6</v>
      </c>
      <c r="T123" s="475"/>
    </row>
    <row r="124" spans="1:22" x14ac:dyDescent="0.25">
      <c r="A124" s="1096"/>
      <c r="B124" s="462" t="s">
        <v>195</v>
      </c>
      <c r="C124" s="159" t="s">
        <v>74</v>
      </c>
      <c r="D124" s="159" t="s">
        <v>196</v>
      </c>
      <c r="E124" s="159"/>
      <c r="F124" s="159"/>
      <c r="G124" s="207"/>
      <c r="H124" s="160"/>
      <c r="I124" s="462"/>
      <c r="J124" s="190"/>
      <c r="K124" s="221">
        <v>1000</v>
      </c>
      <c r="L124" s="221">
        <f t="shared" si="16"/>
        <v>0</v>
      </c>
      <c r="M124" s="223">
        <f t="shared" si="17"/>
        <v>0</v>
      </c>
      <c r="N124" s="462"/>
      <c r="O124" s="443"/>
      <c r="P124" s="221">
        <v>10</v>
      </c>
      <c r="Q124" s="444">
        <f t="shared" si="18"/>
        <v>0</v>
      </c>
      <c r="R124" s="222">
        <f t="shared" si="19"/>
        <v>0</v>
      </c>
      <c r="S124" s="454" t="e" cm="1">
        <f t="array" ref="S124">_xlfn.IFS(E124="Air",R124,E124="Sea",M124,E124="Air+Sea",M124+R124)</f>
        <v>#N/A</v>
      </c>
      <c r="T124" s="475"/>
      <c r="U124" s="32"/>
    </row>
    <row r="125" spans="1:22" ht="45" x14ac:dyDescent="0.25">
      <c r="A125" s="1096"/>
      <c r="B125" s="607" t="s">
        <v>601</v>
      </c>
      <c r="C125" s="608" t="s">
        <v>103</v>
      </c>
      <c r="D125" s="608" t="s">
        <v>612</v>
      </c>
      <c r="E125" s="608" t="s">
        <v>11</v>
      </c>
      <c r="F125" s="608">
        <v>300</v>
      </c>
      <c r="G125" s="616">
        <v>300</v>
      </c>
      <c r="H125" s="638">
        <v>90</v>
      </c>
      <c r="I125" s="606"/>
      <c r="J125" s="617">
        <v>14</v>
      </c>
      <c r="K125" s="618">
        <v>1000</v>
      </c>
      <c r="L125" s="372">
        <f t="shared" si="16"/>
        <v>4200</v>
      </c>
      <c r="M125" s="624">
        <f t="shared" si="17"/>
        <v>4.2</v>
      </c>
      <c r="N125" s="612"/>
      <c r="O125" s="619"/>
      <c r="P125" s="620">
        <v>10</v>
      </c>
      <c r="Q125" s="620">
        <f t="shared" si="18"/>
        <v>0</v>
      </c>
      <c r="R125" s="628">
        <f t="shared" si="19"/>
        <v>0</v>
      </c>
      <c r="S125" s="610" cm="1">
        <f t="array" ref="S125">_xlfn.IFS(E125="Air",R125,E125="Sea",M125,E125="Air+Sea",M125+R125)</f>
        <v>4.2</v>
      </c>
      <c r="T125" s="32"/>
      <c r="U125" s="611"/>
      <c r="V125" s="611"/>
    </row>
    <row r="126" spans="1:22" x14ac:dyDescent="0.25">
      <c r="A126" s="1096"/>
      <c r="B126" s="462"/>
      <c r="C126" s="159" t="s">
        <v>608</v>
      </c>
      <c r="D126" s="159" t="s">
        <v>613</v>
      </c>
      <c r="E126" s="159"/>
      <c r="F126" s="159">
        <v>300</v>
      </c>
      <c r="G126" s="207">
        <v>300</v>
      </c>
      <c r="H126" s="160">
        <v>90</v>
      </c>
      <c r="I126" s="462"/>
      <c r="J126" s="190"/>
      <c r="K126" s="221">
        <v>1000</v>
      </c>
      <c r="L126" s="221">
        <f t="shared" si="16"/>
        <v>0</v>
      </c>
      <c r="M126" s="223">
        <f t="shared" si="17"/>
        <v>0</v>
      </c>
      <c r="N126" s="462"/>
      <c r="O126" s="443"/>
      <c r="P126" s="221">
        <v>10</v>
      </c>
      <c r="Q126" s="444">
        <f t="shared" si="18"/>
        <v>0</v>
      </c>
      <c r="R126" s="222">
        <f t="shared" si="19"/>
        <v>0</v>
      </c>
      <c r="S126" s="454" t="e" cm="1">
        <f t="array" ref="S126">_xlfn.IFS(E126="Air",R126,E126="Sea",M126,E126="Air+Sea",M126+R126)</f>
        <v>#N/A</v>
      </c>
      <c r="T126" s="475"/>
      <c r="U126" s="32"/>
    </row>
    <row r="127" spans="1:22" x14ac:dyDescent="0.25">
      <c r="A127" s="1096"/>
      <c r="B127" s="462" t="s">
        <v>197</v>
      </c>
      <c r="C127" s="159" t="s">
        <v>74</v>
      </c>
      <c r="D127" s="159" t="s">
        <v>198</v>
      </c>
      <c r="E127" s="159"/>
      <c r="F127" s="159"/>
      <c r="G127" s="207"/>
      <c r="H127" s="160"/>
      <c r="I127" s="462"/>
      <c r="J127" s="190"/>
      <c r="K127" s="221">
        <v>1000</v>
      </c>
      <c r="L127" s="221">
        <f t="shared" si="16"/>
        <v>0</v>
      </c>
      <c r="M127" s="223">
        <f t="shared" si="17"/>
        <v>0</v>
      </c>
      <c r="N127" s="462"/>
      <c r="O127" s="443"/>
      <c r="P127" s="221">
        <v>10</v>
      </c>
      <c r="Q127" s="444">
        <f t="shared" si="18"/>
        <v>0</v>
      </c>
      <c r="R127" s="222">
        <f t="shared" si="19"/>
        <v>0</v>
      </c>
      <c r="S127" s="454" t="e" cm="1">
        <f t="array" ref="S127">_xlfn.IFS(E127="Air",R127,E127="Sea",M127,E127="Air+Sea",M127+R127)</f>
        <v>#N/A</v>
      </c>
      <c r="T127" s="475"/>
    </row>
    <row r="128" spans="1:22" ht="25.5" customHeight="1" x14ac:dyDescent="0.25">
      <c r="A128" s="1096"/>
      <c r="B128" s="462"/>
      <c r="C128" s="159" t="s">
        <v>74</v>
      </c>
      <c r="D128" s="159" t="s">
        <v>199</v>
      </c>
      <c r="E128" s="159"/>
      <c r="F128" s="159"/>
      <c r="G128" s="207"/>
      <c r="H128" s="160"/>
      <c r="I128" s="462"/>
      <c r="J128" s="190"/>
      <c r="K128" s="221">
        <v>1000</v>
      </c>
      <c r="L128" s="221">
        <f t="shared" si="16"/>
        <v>0</v>
      </c>
      <c r="M128" s="223">
        <f t="shared" si="17"/>
        <v>0</v>
      </c>
      <c r="N128" s="462"/>
      <c r="O128" s="443"/>
      <c r="P128" s="221">
        <v>10</v>
      </c>
      <c r="Q128" s="444">
        <f t="shared" si="18"/>
        <v>0</v>
      </c>
      <c r="R128" s="222">
        <f t="shared" si="19"/>
        <v>0</v>
      </c>
      <c r="S128" s="454" t="e" cm="1">
        <f t="array" ref="S128">_xlfn.IFS(E128="Air",R128,E128="Sea",M128,E128="Air+Sea",M128+R128)</f>
        <v>#N/A</v>
      </c>
      <c r="T128" s="475"/>
    </row>
    <row r="129" spans="1:22" x14ac:dyDescent="0.25">
      <c r="A129" s="1096"/>
      <c r="B129" s="462"/>
      <c r="C129" s="159" t="s">
        <v>74</v>
      </c>
      <c r="D129" s="159" t="s">
        <v>200</v>
      </c>
      <c r="E129" s="159"/>
      <c r="F129" s="159"/>
      <c r="G129" s="207"/>
      <c r="H129" s="160"/>
      <c r="I129" s="462"/>
      <c r="J129" s="190"/>
      <c r="K129" s="221">
        <v>1000</v>
      </c>
      <c r="L129" s="221">
        <f t="shared" si="16"/>
        <v>0</v>
      </c>
      <c r="M129" s="223">
        <f t="shared" si="17"/>
        <v>0</v>
      </c>
      <c r="N129" s="462"/>
      <c r="O129" s="443"/>
      <c r="P129" s="221">
        <v>10</v>
      </c>
      <c r="Q129" s="444">
        <f t="shared" si="18"/>
        <v>0</v>
      </c>
      <c r="R129" s="222">
        <f t="shared" si="19"/>
        <v>0</v>
      </c>
      <c r="S129" s="454" t="e" cm="1">
        <f t="array" ref="S129">_xlfn.IFS(E129="Air",R129,E129="Sea",M129,E129="Air+Sea",M129+R129)</f>
        <v>#N/A</v>
      </c>
      <c r="T129" s="475"/>
    </row>
    <row r="130" spans="1:22" x14ac:dyDescent="0.25">
      <c r="A130" s="1096"/>
      <c r="B130" s="462" t="s">
        <v>201</v>
      </c>
      <c r="C130" s="159" t="s">
        <v>74</v>
      </c>
      <c r="D130" s="159" t="s">
        <v>202</v>
      </c>
      <c r="E130" s="159"/>
      <c r="F130" s="159"/>
      <c r="G130" s="207"/>
      <c r="H130" s="160"/>
      <c r="I130" s="462"/>
      <c r="J130" s="190"/>
      <c r="K130" s="221">
        <v>1000</v>
      </c>
      <c r="L130" s="221">
        <f t="shared" si="16"/>
        <v>0</v>
      </c>
      <c r="M130" s="223">
        <f t="shared" si="17"/>
        <v>0</v>
      </c>
      <c r="N130" s="462"/>
      <c r="O130" s="443"/>
      <c r="P130" s="221">
        <v>10</v>
      </c>
      <c r="Q130" s="444">
        <f t="shared" si="18"/>
        <v>0</v>
      </c>
      <c r="R130" s="222">
        <f t="shared" si="19"/>
        <v>0</v>
      </c>
      <c r="S130" s="454" t="e" cm="1">
        <f t="array" ref="S130">_xlfn.IFS(E130="Air",R130,E130="Sea",M130,E130="Air+Sea",M130+R130)</f>
        <v>#N/A</v>
      </c>
      <c r="T130" s="475"/>
    </row>
    <row r="131" spans="1:22" x14ac:dyDescent="0.25">
      <c r="A131" s="1096"/>
      <c r="B131" s="462"/>
      <c r="C131" s="159" t="s">
        <v>608</v>
      </c>
      <c r="D131" s="159" t="s">
        <v>614</v>
      </c>
      <c r="E131" s="159"/>
      <c r="F131" s="159">
        <v>300</v>
      </c>
      <c r="G131" s="207">
        <v>300</v>
      </c>
      <c r="H131" s="160">
        <v>180</v>
      </c>
      <c r="I131" s="462"/>
      <c r="J131" s="190"/>
      <c r="K131" s="221">
        <v>1000</v>
      </c>
      <c r="L131" s="221">
        <f t="shared" si="16"/>
        <v>0</v>
      </c>
      <c r="M131" s="223">
        <f t="shared" si="17"/>
        <v>0</v>
      </c>
      <c r="N131" s="462"/>
      <c r="O131" s="443"/>
      <c r="P131" s="221">
        <v>10</v>
      </c>
      <c r="Q131" s="444">
        <f t="shared" si="18"/>
        <v>0</v>
      </c>
      <c r="R131" s="222">
        <f t="shared" si="19"/>
        <v>0</v>
      </c>
      <c r="S131" s="454" t="e" cm="1">
        <f t="array" ref="S131">_xlfn.IFS(E131="Air",R131,E131="Sea",M131,E131="Air+Sea",M131+R131)</f>
        <v>#N/A</v>
      </c>
      <c r="T131" s="475"/>
    </row>
    <row r="132" spans="1:22" ht="30" x14ac:dyDescent="0.25">
      <c r="A132" s="1096"/>
      <c r="B132" s="607" t="s">
        <v>601</v>
      </c>
      <c r="C132" s="608" t="s">
        <v>103</v>
      </c>
      <c r="D132" s="608" t="s">
        <v>615</v>
      </c>
      <c r="E132" s="608" t="s">
        <v>11</v>
      </c>
      <c r="F132" s="608">
        <v>300</v>
      </c>
      <c r="G132" s="616">
        <v>300</v>
      </c>
      <c r="H132" s="638">
        <v>180</v>
      </c>
      <c r="I132" s="606"/>
      <c r="J132" s="617">
        <v>14</v>
      </c>
      <c r="K132" s="618">
        <v>1000</v>
      </c>
      <c r="L132" s="372">
        <f t="shared" si="16"/>
        <v>4200</v>
      </c>
      <c r="M132" s="624">
        <f t="shared" si="17"/>
        <v>4.2</v>
      </c>
      <c r="N132" s="612"/>
      <c r="O132" s="619"/>
      <c r="P132" s="620">
        <v>10</v>
      </c>
      <c r="Q132" s="620">
        <f t="shared" si="18"/>
        <v>0</v>
      </c>
      <c r="R132" s="628">
        <f t="shared" si="19"/>
        <v>0</v>
      </c>
      <c r="S132" s="610" cm="1">
        <f t="array" ref="S132">_xlfn.IFS(E132="Air",R132,E132="Sea",M132,E132="Air+Sea",M132+R132)</f>
        <v>4.2</v>
      </c>
      <c r="T132" s="32"/>
      <c r="U132" s="611"/>
      <c r="V132" s="611"/>
    </row>
    <row r="133" spans="1:22" ht="90" x14ac:dyDescent="0.25">
      <c r="A133" s="1096"/>
      <c r="B133" s="605"/>
      <c r="C133" s="114" t="s">
        <v>540</v>
      </c>
      <c r="D133" s="114" t="s">
        <v>616</v>
      </c>
      <c r="E133" s="114" t="s">
        <v>11</v>
      </c>
      <c r="F133" s="114">
        <v>60</v>
      </c>
      <c r="G133" s="368">
        <v>6</v>
      </c>
      <c r="H133" s="140"/>
      <c r="I133" s="631"/>
      <c r="J133" s="354">
        <v>600</v>
      </c>
      <c r="K133" s="372">
        <v>1000</v>
      </c>
      <c r="L133" s="372">
        <f t="shared" si="16"/>
        <v>3600</v>
      </c>
      <c r="M133" s="248">
        <f t="shared" si="17"/>
        <v>3.6</v>
      </c>
      <c r="N133" s="461"/>
      <c r="O133" s="443"/>
      <c r="P133" s="221">
        <v>10</v>
      </c>
      <c r="Q133" s="444">
        <f t="shared" si="18"/>
        <v>0</v>
      </c>
      <c r="R133" s="222">
        <f t="shared" si="19"/>
        <v>0</v>
      </c>
      <c r="S133" s="626" cm="1">
        <f t="array" ref="S133">_xlfn.IFS(E133="Air",R133,E133="Sea",M133,E133="Air+Sea",M133+R133)</f>
        <v>3.6</v>
      </c>
      <c r="T133" s="475"/>
    </row>
    <row r="134" spans="1:22" ht="52.5" customHeight="1" x14ac:dyDescent="0.25">
      <c r="A134" s="1096"/>
      <c r="B134" s="605"/>
      <c r="C134" s="114" t="s">
        <v>103</v>
      </c>
      <c r="D134" s="114" t="s">
        <v>617</v>
      </c>
      <c r="E134" s="114" t="s">
        <v>11</v>
      </c>
      <c r="F134" s="114">
        <v>30</v>
      </c>
      <c r="G134" s="368">
        <v>30</v>
      </c>
      <c r="H134" s="140"/>
      <c r="I134" s="631"/>
      <c r="J134" s="354">
        <v>14</v>
      </c>
      <c r="K134" s="372">
        <v>1000</v>
      </c>
      <c r="L134" s="372">
        <f t="shared" si="16"/>
        <v>420</v>
      </c>
      <c r="M134" s="248">
        <f t="shared" si="17"/>
        <v>0.42</v>
      </c>
      <c r="N134" s="461"/>
      <c r="O134" s="443"/>
      <c r="P134" s="221">
        <v>10</v>
      </c>
      <c r="Q134" s="444">
        <f t="shared" si="18"/>
        <v>0</v>
      </c>
      <c r="R134" s="222">
        <f t="shared" si="19"/>
        <v>0</v>
      </c>
      <c r="S134" s="626" cm="1">
        <f t="array" ref="S134">_xlfn.IFS(E134="Air",R134,E134="Sea",M134,E134="Air+Sea",M134+R134)</f>
        <v>0.42</v>
      </c>
      <c r="T134" s="475"/>
    </row>
    <row r="135" spans="1:22" ht="84.75" customHeight="1" x14ac:dyDescent="0.25">
      <c r="A135" s="1096"/>
      <c r="B135" s="462" t="s">
        <v>203</v>
      </c>
      <c r="C135" s="159" t="s">
        <v>204</v>
      </c>
      <c r="D135" s="159" t="s">
        <v>205</v>
      </c>
      <c r="E135" s="159"/>
      <c r="F135" s="159"/>
      <c r="G135" s="207"/>
      <c r="H135" s="160"/>
      <c r="I135" s="462"/>
      <c r="J135" s="190"/>
      <c r="K135" s="221">
        <v>1000</v>
      </c>
      <c r="L135" s="221">
        <f t="shared" si="16"/>
        <v>0</v>
      </c>
      <c r="M135" s="223">
        <f t="shared" si="17"/>
        <v>0</v>
      </c>
      <c r="N135" s="462"/>
      <c r="O135" s="443"/>
      <c r="P135" s="221">
        <v>10</v>
      </c>
      <c r="Q135" s="444">
        <f t="shared" si="18"/>
        <v>0</v>
      </c>
      <c r="R135" s="222">
        <f t="shared" si="19"/>
        <v>0</v>
      </c>
      <c r="S135" s="454" t="e" cm="1">
        <f t="array" ref="S135">_xlfn.IFS(E135="Air",R135,E135="Sea",M135,E135="Air+Sea",M135+R135)</f>
        <v>#N/A</v>
      </c>
      <c r="T135" s="475"/>
    </row>
    <row r="136" spans="1:22" ht="26.25" customHeight="1" x14ac:dyDescent="0.25">
      <c r="A136" s="1096"/>
      <c r="B136" s="605"/>
      <c r="C136" s="114" t="s">
        <v>97</v>
      </c>
      <c r="D136" s="114" t="s">
        <v>618</v>
      </c>
      <c r="E136" s="114" t="s">
        <v>11</v>
      </c>
      <c r="F136" s="114">
        <v>60</v>
      </c>
      <c r="G136" s="368">
        <v>60</v>
      </c>
      <c r="H136" s="140"/>
      <c r="I136" s="631"/>
      <c r="J136" s="354">
        <v>40</v>
      </c>
      <c r="K136" s="372">
        <v>1000</v>
      </c>
      <c r="L136" s="372">
        <f t="shared" si="16"/>
        <v>2400</v>
      </c>
      <c r="M136" s="248">
        <f t="shared" si="17"/>
        <v>2.4</v>
      </c>
      <c r="N136" s="461"/>
      <c r="O136" s="443"/>
      <c r="P136" s="221">
        <v>10</v>
      </c>
      <c r="Q136" s="444">
        <f t="shared" si="18"/>
        <v>0</v>
      </c>
      <c r="R136" s="222">
        <f t="shared" si="19"/>
        <v>0</v>
      </c>
      <c r="S136" s="626" cm="1">
        <f t="array" ref="S136">_xlfn.IFS(E136="Air",R136,E136="Sea",M136,E136="Air+Sea",M136+R136)</f>
        <v>2.4</v>
      </c>
      <c r="T136" s="475"/>
    </row>
    <row r="137" spans="1:22" x14ac:dyDescent="0.25">
      <c r="A137" s="1096"/>
      <c r="B137" s="462" t="s">
        <v>206</v>
      </c>
      <c r="C137" s="159" t="s">
        <v>204</v>
      </c>
      <c r="D137" s="159" t="s">
        <v>207</v>
      </c>
      <c r="E137" s="159"/>
      <c r="F137" s="159"/>
      <c r="G137" s="207"/>
      <c r="H137" s="160"/>
      <c r="I137" s="462"/>
      <c r="J137" s="190"/>
      <c r="K137" s="221">
        <v>1000</v>
      </c>
      <c r="L137" s="221">
        <f t="shared" si="16"/>
        <v>0</v>
      </c>
      <c r="M137" s="223">
        <f t="shared" si="17"/>
        <v>0</v>
      </c>
      <c r="N137" s="462"/>
      <c r="O137" s="443"/>
      <c r="P137" s="221">
        <v>10</v>
      </c>
      <c r="Q137" s="444">
        <f t="shared" si="18"/>
        <v>0</v>
      </c>
      <c r="R137" s="222">
        <f t="shared" si="19"/>
        <v>0</v>
      </c>
      <c r="S137" s="454" t="e" cm="1">
        <f t="array" ref="S137">_xlfn.IFS(E137="Air",R137,E137="Sea",M137,E137="Air+Sea",M137+R137)</f>
        <v>#N/A</v>
      </c>
      <c r="T137" s="475"/>
    </row>
    <row r="138" spans="1:22" x14ac:dyDescent="0.25">
      <c r="A138" s="1096"/>
      <c r="B138" s="462"/>
      <c r="C138" s="159" t="s">
        <v>204</v>
      </c>
      <c r="D138" s="159" t="s">
        <v>208</v>
      </c>
      <c r="E138" s="159"/>
      <c r="F138" s="159"/>
      <c r="G138" s="207"/>
      <c r="H138" s="160"/>
      <c r="I138" s="462"/>
      <c r="J138" s="190"/>
      <c r="K138" s="221">
        <v>1000</v>
      </c>
      <c r="L138" s="221">
        <f t="shared" si="16"/>
        <v>0</v>
      </c>
      <c r="M138" s="223">
        <f t="shared" si="17"/>
        <v>0</v>
      </c>
      <c r="N138" s="462"/>
      <c r="O138" s="443"/>
      <c r="P138" s="221">
        <v>10</v>
      </c>
      <c r="Q138" s="444">
        <f t="shared" si="18"/>
        <v>0</v>
      </c>
      <c r="R138" s="222">
        <f t="shared" si="19"/>
        <v>0</v>
      </c>
      <c r="S138" s="454" t="e" cm="1">
        <f t="array" ref="S138">_xlfn.IFS(E138="Air",R138,E138="Sea",M138,E138="Air+Sea",M138+R138)</f>
        <v>#N/A</v>
      </c>
      <c r="T138" s="475"/>
    </row>
    <row r="139" spans="1:22" x14ac:dyDescent="0.25">
      <c r="A139" s="1096"/>
      <c r="B139" s="509"/>
      <c r="C139" s="177" t="s">
        <v>549</v>
      </c>
      <c r="D139" s="113" t="s">
        <v>619</v>
      </c>
      <c r="E139" s="113" t="s">
        <v>499</v>
      </c>
      <c r="F139" s="156">
        <v>15</v>
      </c>
      <c r="G139" s="213">
        <v>120</v>
      </c>
      <c r="H139" s="178"/>
      <c r="I139" s="467"/>
      <c r="J139" s="200">
        <v>1200</v>
      </c>
      <c r="K139" s="219">
        <v>1000</v>
      </c>
      <c r="L139" s="219">
        <f t="shared" si="16"/>
        <v>144000</v>
      </c>
      <c r="M139" s="220">
        <f t="shared" si="17"/>
        <v>144</v>
      </c>
      <c r="N139" s="632"/>
      <c r="O139" s="615"/>
      <c r="P139" s="372">
        <v>10</v>
      </c>
      <c r="Q139" s="583">
        <f t="shared" si="18"/>
        <v>0</v>
      </c>
      <c r="R139" s="248">
        <f t="shared" si="19"/>
        <v>0</v>
      </c>
      <c r="S139" s="453" cm="1">
        <f t="array" ref="S139">_xlfn.IFS(E139="Air",R139,E139="Sea",M139,E139="Air+Sea",M139+R139)</f>
        <v>144</v>
      </c>
      <c r="T139" s="475"/>
    </row>
    <row r="140" spans="1:22" x14ac:dyDescent="0.25">
      <c r="A140" s="1096"/>
      <c r="B140" s="605"/>
      <c r="C140" s="114" t="s">
        <v>142</v>
      </c>
      <c r="D140" s="114" t="s">
        <v>620</v>
      </c>
      <c r="E140" s="114" t="s">
        <v>10</v>
      </c>
      <c r="F140" s="114">
        <v>585</v>
      </c>
      <c r="G140" s="368">
        <v>585</v>
      </c>
      <c r="H140" s="140">
        <v>250</v>
      </c>
      <c r="I140" s="461"/>
      <c r="J140" s="190"/>
      <c r="K140" s="221">
        <v>1000</v>
      </c>
      <c r="L140" s="221">
        <f t="shared" si="16"/>
        <v>0</v>
      </c>
      <c r="M140" s="222">
        <f t="shared" si="17"/>
        <v>0</v>
      </c>
      <c r="N140" s="631"/>
      <c r="O140" s="615"/>
      <c r="P140" s="372">
        <v>10</v>
      </c>
      <c r="Q140" s="583">
        <f t="shared" si="18"/>
        <v>0</v>
      </c>
      <c r="R140" s="248">
        <f t="shared" si="19"/>
        <v>0</v>
      </c>
      <c r="S140" s="626" cm="1">
        <f t="array" ref="S140">_xlfn.IFS(E140="Air",R140,E140="Sea",M140,E140="Air+Sea",M140+R140)</f>
        <v>0</v>
      </c>
      <c r="T140" s="475"/>
    </row>
    <row r="141" spans="1:22" x14ac:dyDescent="0.25">
      <c r="A141" s="1096"/>
      <c r="B141" s="509"/>
      <c r="C141" s="177" t="s">
        <v>74</v>
      </c>
      <c r="D141" s="113" t="s">
        <v>210</v>
      </c>
      <c r="E141" s="113" t="s">
        <v>11</v>
      </c>
      <c r="F141" s="156"/>
      <c r="G141" s="213">
        <v>75</v>
      </c>
      <c r="H141" s="178"/>
      <c r="I141" s="467"/>
      <c r="J141" s="200"/>
      <c r="K141" s="219">
        <v>1000</v>
      </c>
      <c r="L141" s="372">
        <f t="shared" si="16"/>
        <v>75</v>
      </c>
      <c r="M141" s="220">
        <f t="shared" si="17"/>
        <v>75</v>
      </c>
      <c r="N141" s="463"/>
      <c r="O141" s="443"/>
      <c r="P141" s="221">
        <v>10</v>
      </c>
      <c r="Q141" s="444">
        <f t="shared" si="18"/>
        <v>0</v>
      </c>
      <c r="R141" s="222">
        <f t="shared" si="19"/>
        <v>0</v>
      </c>
      <c r="S141" s="453" cm="1">
        <f t="array" ref="S141">_xlfn.IFS(E141="Air",R141,E141="Sea",M141,E141="Air+Sea",M141+R141)</f>
        <v>75</v>
      </c>
      <c r="T141" s="475"/>
      <c r="U141" s="32"/>
    </row>
    <row r="142" spans="1:22" x14ac:dyDescent="0.25">
      <c r="A142" s="1096"/>
      <c r="B142" s="509" t="s">
        <v>211</v>
      </c>
      <c r="C142" s="177" t="s">
        <v>145</v>
      </c>
      <c r="D142" s="113" t="s">
        <v>212</v>
      </c>
      <c r="E142" s="113" t="s">
        <v>11</v>
      </c>
      <c r="F142" s="156"/>
      <c r="G142" s="213">
        <v>5</v>
      </c>
      <c r="H142" s="178"/>
      <c r="I142" s="636"/>
      <c r="J142" s="200">
        <v>5</v>
      </c>
      <c r="K142" s="219">
        <v>1000</v>
      </c>
      <c r="L142" s="372">
        <f t="shared" si="16"/>
        <v>25</v>
      </c>
      <c r="M142" s="220">
        <f t="shared" si="17"/>
        <v>2.5000000000000001E-2</v>
      </c>
      <c r="N142" s="339"/>
      <c r="O142" s="443"/>
      <c r="P142" s="221">
        <v>10</v>
      </c>
      <c r="Q142" s="444">
        <f t="shared" si="18"/>
        <v>0</v>
      </c>
      <c r="R142" s="222">
        <f t="shared" si="19"/>
        <v>0</v>
      </c>
      <c r="S142" s="453" cm="1">
        <f t="array" ref="S142">_xlfn.IFS(E142="Air",R142,E142="Sea",M142,E142="Air+Sea",M142+R142)</f>
        <v>2.5000000000000001E-2</v>
      </c>
      <c r="T142" s="475"/>
    </row>
    <row r="143" spans="1:22" x14ac:dyDescent="0.25">
      <c r="A143" s="1096"/>
      <c r="B143" s="462"/>
      <c r="C143" s="159" t="s">
        <v>204</v>
      </c>
      <c r="D143" s="159" t="s">
        <v>213</v>
      </c>
      <c r="E143" s="159"/>
      <c r="F143" s="159"/>
      <c r="G143" s="207"/>
      <c r="H143" s="160"/>
      <c r="I143" s="462"/>
      <c r="J143" s="190"/>
      <c r="K143" s="221">
        <v>1000</v>
      </c>
      <c r="L143" s="221">
        <f t="shared" si="16"/>
        <v>0</v>
      </c>
      <c r="M143" s="223">
        <f t="shared" si="17"/>
        <v>0</v>
      </c>
      <c r="N143" s="462"/>
      <c r="O143" s="443"/>
      <c r="P143" s="221">
        <v>10</v>
      </c>
      <c r="Q143" s="444">
        <f t="shared" si="18"/>
        <v>0</v>
      </c>
      <c r="R143" s="222">
        <f t="shared" si="19"/>
        <v>0</v>
      </c>
      <c r="S143" s="454" t="e" cm="1">
        <f t="array" ref="S143">_xlfn.IFS(E143="Air",R143,E143="Sea",M143,E143="Air+Sea",M143+R143)</f>
        <v>#N/A</v>
      </c>
      <c r="T143" s="475"/>
      <c r="U143" s="32"/>
    </row>
    <row r="144" spans="1:22" x14ac:dyDescent="0.25">
      <c r="A144" s="1096"/>
      <c r="B144" s="462"/>
      <c r="C144" s="159" t="s">
        <v>204</v>
      </c>
      <c r="D144" s="159" t="s">
        <v>214</v>
      </c>
      <c r="E144" s="159"/>
      <c r="F144" s="159"/>
      <c r="G144" s="207"/>
      <c r="H144" s="160"/>
      <c r="I144" s="462"/>
      <c r="J144" s="190"/>
      <c r="K144" s="221">
        <v>1000</v>
      </c>
      <c r="L144" s="221">
        <f t="shared" si="16"/>
        <v>0</v>
      </c>
      <c r="M144" s="223">
        <f t="shared" si="17"/>
        <v>0</v>
      </c>
      <c r="N144" s="462"/>
      <c r="O144" s="443"/>
      <c r="P144" s="221">
        <v>10</v>
      </c>
      <c r="Q144" s="444">
        <f t="shared" si="18"/>
        <v>0</v>
      </c>
      <c r="R144" s="222">
        <f t="shared" si="19"/>
        <v>0</v>
      </c>
      <c r="S144" s="454" t="e" cm="1">
        <f t="array" ref="S144">_xlfn.IFS(E144="Air",R144,E144="Sea",M144,E144="Air+Sea",M144+R144)</f>
        <v>#N/A</v>
      </c>
      <c r="T144" s="475"/>
      <c r="U144" s="32"/>
    </row>
    <row r="145" spans="1:22" x14ac:dyDescent="0.25">
      <c r="A145" s="1096"/>
      <c r="B145" s="462"/>
      <c r="C145" s="159" t="s">
        <v>204</v>
      </c>
      <c r="D145" s="159" t="s">
        <v>215</v>
      </c>
      <c r="E145" s="159"/>
      <c r="F145" s="159"/>
      <c r="G145" s="207"/>
      <c r="H145" s="160"/>
      <c r="I145" s="462"/>
      <c r="J145" s="190"/>
      <c r="K145" s="221">
        <v>1000</v>
      </c>
      <c r="L145" s="221">
        <f t="shared" si="16"/>
        <v>0</v>
      </c>
      <c r="M145" s="223">
        <f t="shared" si="17"/>
        <v>0</v>
      </c>
      <c r="N145" s="462"/>
      <c r="O145" s="443"/>
      <c r="P145" s="221">
        <v>10</v>
      </c>
      <c r="Q145" s="444">
        <f t="shared" si="18"/>
        <v>0</v>
      </c>
      <c r="R145" s="222">
        <f t="shared" si="19"/>
        <v>0</v>
      </c>
      <c r="S145" s="454" t="e" cm="1">
        <f t="array" ref="S145">_xlfn.IFS(E145="Air",R145,E145="Sea",M145,E145="Air+Sea",M145+R145)</f>
        <v>#N/A</v>
      </c>
      <c r="T145" s="475"/>
    </row>
    <row r="146" spans="1:22" x14ac:dyDescent="0.25">
      <c r="A146" s="1096"/>
      <c r="B146" s="462"/>
      <c r="C146" s="159" t="s">
        <v>553</v>
      </c>
      <c r="D146" s="159" t="s">
        <v>621</v>
      </c>
      <c r="E146" s="159"/>
      <c r="F146" s="159">
        <v>20</v>
      </c>
      <c r="G146" s="207">
        <v>120</v>
      </c>
      <c r="H146" s="160"/>
      <c r="I146" s="462"/>
      <c r="J146" s="190">
        <v>600</v>
      </c>
      <c r="K146" s="221">
        <v>1000</v>
      </c>
      <c r="L146" s="221">
        <f t="shared" si="16"/>
        <v>72000</v>
      </c>
      <c r="M146" s="223">
        <f t="shared" si="17"/>
        <v>0</v>
      </c>
      <c r="N146" s="462"/>
      <c r="O146" s="443"/>
      <c r="P146" s="221">
        <v>10</v>
      </c>
      <c r="Q146" s="444">
        <f t="shared" si="18"/>
        <v>0</v>
      </c>
      <c r="R146" s="222">
        <f t="shared" si="19"/>
        <v>0</v>
      </c>
      <c r="S146" s="454" t="e" cm="1">
        <f t="array" ref="S146">_xlfn.IFS(E146="Air",R146,E146="Sea",M146,E146="Air+Sea",M146+R146)</f>
        <v>#N/A</v>
      </c>
      <c r="T146" s="475"/>
    </row>
    <row r="147" spans="1:22" x14ac:dyDescent="0.25">
      <c r="A147" s="1096"/>
      <c r="B147" s="462"/>
      <c r="C147" s="159" t="s">
        <v>97</v>
      </c>
      <c r="D147" s="159" t="s">
        <v>622</v>
      </c>
      <c r="E147" s="159"/>
      <c r="F147" s="159">
        <v>210</v>
      </c>
      <c r="G147" s="207">
        <v>190</v>
      </c>
      <c r="H147" s="160"/>
      <c r="I147" s="462"/>
      <c r="J147" s="190">
        <v>40</v>
      </c>
      <c r="K147" s="221">
        <v>1000</v>
      </c>
      <c r="L147" s="221">
        <f t="shared" si="16"/>
        <v>7600</v>
      </c>
      <c r="M147" s="223">
        <f t="shared" si="17"/>
        <v>0</v>
      </c>
      <c r="N147" s="462"/>
      <c r="O147" s="443"/>
      <c r="P147" s="221">
        <v>10</v>
      </c>
      <c r="Q147" s="444">
        <f t="shared" si="18"/>
        <v>0</v>
      </c>
      <c r="R147" s="222">
        <f t="shared" si="19"/>
        <v>0</v>
      </c>
      <c r="S147" s="454" t="e" cm="1">
        <f t="array" ref="S147">_xlfn.IFS(E147="Air",R147,E147="Sea",M147,E147="Air+Sea",M147+R147)</f>
        <v>#N/A</v>
      </c>
      <c r="T147" s="475"/>
    </row>
    <row r="148" spans="1:22" ht="30" x14ac:dyDescent="0.25">
      <c r="A148" s="1096"/>
      <c r="B148" s="607" t="s">
        <v>601</v>
      </c>
      <c r="C148" s="608" t="s">
        <v>97</v>
      </c>
      <c r="D148" s="608" t="s">
        <v>622</v>
      </c>
      <c r="E148" s="608" t="s">
        <v>11</v>
      </c>
      <c r="F148" s="608">
        <v>240</v>
      </c>
      <c r="G148" s="616">
        <v>190</v>
      </c>
      <c r="H148" s="638" t="s">
        <v>601</v>
      </c>
      <c r="I148" s="606" t="s">
        <v>601</v>
      </c>
      <c r="J148" s="617">
        <v>40</v>
      </c>
      <c r="K148" s="618">
        <v>1000</v>
      </c>
      <c r="L148" s="372">
        <f t="shared" si="16"/>
        <v>7600</v>
      </c>
      <c r="M148" s="624">
        <f t="shared" si="17"/>
        <v>0</v>
      </c>
      <c r="N148" s="612"/>
      <c r="O148" s="619"/>
      <c r="P148" s="620">
        <v>10</v>
      </c>
      <c r="Q148" s="620">
        <f t="shared" si="18"/>
        <v>0</v>
      </c>
      <c r="R148" s="628">
        <f t="shared" si="19"/>
        <v>0</v>
      </c>
      <c r="S148" s="610" cm="1">
        <f t="array" ref="S148">_xlfn.IFS(E148="Air",R148,E148="Sea",M148,E148="Air+Sea",M148+R148)</f>
        <v>0</v>
      </c>
      <c r="T148" s="32"/>
      <c r="U148" s="611"/>
      <c r="V148" s="611"/>
    </row>
    <row r="149" spans="1:22" x14ac:dyDescent="0.25">
      <c r="A149" s="1096"/>
      <c r="B149" s="462" t="s">
        <v>216</v>
      </c>
      <c r="C149" s="159" t="s">
        <v>204</v>
      </c>
      <c r="D149" s="159" t="s">
        <v>217</v>
      </c>
      <c r="E149" s="159"/>
      <c r="F149" s="159"/>
      <c r="G149" s="207"/>
      <c r="H149" s="160"/>
      <c r="I149" s="462"/>
      <c r="J149" s="190"/>
      <c r="K149" s="221">
        <v>1000</v>
      </c>
      <c r="L149" s="221">
        <f t="shared" si="16"/>
        <v>0</v>
      </c>
      <c r="M149" s="223">
        <f t="shared" si="17"/>
        <v>0</v>
      </c>
      <c r="N149" s="462"/>
      <c r="O149" s="443"/>
      <c r="P149" s="221">
        <v>10</v>
      </c>
      <c r="Q149" s="444">
        <f t="shared" si="18"/>
        <v>0</v>
      </c>
      <c r="R149" s="222">
        <f t="shared" si="19"/>
        <v>0</v>
      </c>
      <c r="S149" s="454" t="e" cm="1">
        <f t="array" ref="S149">_xlfn.IFS(E149="Air",R149,E149="Sea",M149,E149="Air+Sea",M149+R149)</f>
        <v>#N/A</v>
      </c>
      <c r="T149" s="475"/>
    </row>
    <row r="150" spans="1:22" x14ac:dyDescent="0.25">
      <c r="A150" s="1096"/>
      <c r="B150" s="462"/>
      <c r="C150" s="159" t="s">
        <v>204</v>
      </c>
      <c r="D150" s="159" t="s">
        <v>218</v>
      </c>
      <c r="E150" s="159"/>
      <c r="F150" s="159"/>
      <c r="G150" s="207"/>
      <c r="H150" s="160"/>
      <c r="I150" s="462"/>
      <c r="J150" s="190"/>
      <c r="K150" s="221">
        <v>1000</v>
      </c>
      <c r="L150" s="221">
        <f t="shared" si="16"/>
        <v>0</v>
      </c>
      <c r="M150" s="223">
        <f t="shared" si="17"/>
        <v>0</v>
      </c>
      <c r="N150" s="462"/>
      <c r="O150" s="443"/>
      <c r="P150" s="221">
        <v>10</v>
      </c>
      <c r="Q150" s="444">
        <f t="shared" si="18"/>
        <v>0</v>
      </c>
      <c r="R150" s="222">
        <f t="shared" si="19"/>
        <v>0</v>
      </c>
      <c r="S150" s="454" t="e" cm="1">
        <f t="array" ref="S150">_xlfn.IFS(E150="Air",R150,E150="Sea",M150,E150="Air+Sea",M150+R150)</f>
        <v>#N/A</v>
      </c>
      <c r="T150" s="475"/>
    </row>
    <row r="151" spans="1:22" x14ac:dyDescent="0.25">
      <c r="A151" s="1096"/>
      <c r="B151" s="462"/>
      <c r="C151" s="159" t="s">
        <v>204</v>
      </c>
      <c r="D151" s="159" t="s">
        <v>219</v>
      </c>
      <c r="E151" s="159"/>
      <c r="F151" s="159"/>
      <c r="G151" s="207"/>
      <c r="H151" s="160"/>
      <c r="I151" s="462"/>
      <c r="J151" s="190"/>
      <c r="K151" s="221">
        <v>1000</v>
      </c>
      <c r="L151" s="221">
        <f t="shared" si="16"/>
        <v>0</v>
      </c>
      <c r="M151" s="223">
        <f t="shared" si="17"/>
        <v>0</v>
      </c>
      <c r="N151" s="462"/>
      <c r="O151" s="443"/>
      <c r="P151" s="221">
        <v>10</v>
      </c>
      <c r="Q151" s="444">
        <f t="shared" si="18"/>
        <v>0</v>
      </c>
      <c r="R151" s="222">
        <f t="shared" si="19"/>
        <v>0</v>
      </c>
      <c r="S151" s="454" t="e" cm="1">
        <f t="array" ref="S151">_xlfn.IFS(E151="Air",R151,E151="Sea",M151,E151="Air+Sea",M151+R151)</f>
        <v>#N/A</v>
      </c>
      <c r="T151" s="475"/>
    </row>
    <row r="152" spans="1:22" x14ac:dyDescent="0.25">
      <c r="A152" s="1096"/>
      <c r="B152" s="605" t="s">
        <v>216</v>
      </c>
      <c r="C152" s="114" t="s">
        <v>145</v>
      </c>
      <c r="D152" s="114" t="s">
        <v>623</v>
      </c>
      <c r="E152" s="114" t="s">
        <v>11</v>
      </c>
      <c r="F152" s="114">
        <v>5</v>
      </c>
      <c r="G152" s="368">
        <v>5</v>
      </c>
      <c r="H152" s="140"/>
      <c r="I152" s="631"/>
      <c r="J152" s="354">
        <v>4</v>
      </c>
      <c r="K152" s="372">
        <v>1000</v>
      </c>
      <c r="L152" s="372">
        <f t="shared" si="16"/>
        <v>20</v>
      </c>
      <c r="M152" s="248">
        <f t="shared" si="17"/>
        <v>0.02</v>
      </c>
      <c r="N152" s="461"/>
      <c r="O152" s="443"/>
      <c r="P152" s="221">
        <v>10</v>
      </c>
      <c r="Q152" s="444">
        <f t="shared" si="18"/>
        <v>0</v>
      </c>
      <c r="R152" s="222">
        <f t="shared" si="19"/>
        <v>0</v>
      </c>
      <c r="S152" s="626" cm="1">
        <f t="array" ref="S152">_xlfn.IFS(E152="Air",R152,E152="Sea",M152,E152="Air+Sea",M152+R152)</f>
        <v>0.02</v>
      </c>
      <c r="T152" s="475"/>
    </row>
    <row r="153" spans="1:22" ht="30" x14ac:dyDescent="0.25">
      <c r="A153" s="1096"/>
      <c r="B153" s="605"/>
      <c r="C153" s="114" t="s">
        <v>97</v>
      </c>
      <c r="D153" s="114" t="s">
        <v>624</v>
      </c>
      <c r="E153" s="114" t="s">
        <v>11</v>
      </c>
      <c r="F153" s="114">
        <v>10</v>
      </c>
      <c r="G153" s="368">
        <v>10</v>
      </c>
      <c r="H153" s="140"/>
      <c r="I153" s="631"/>
      <c r="J153" s="354">
        <v>40</v>
      </c>
      <c r="K153" s="372">
        <v>1000</v>
      </c>
      <c r="L153" s="372">
        <f t="shared" si="16"/>
        <v>400</v>
      </c>
      <c r="M153" s="248">
        <f t="shared" si="17"/>
        <v>0.4</v>
      </c>
      <c r="N153" s="461"/>
      <c r="O153" s="443"/>
      <c r="P153" s="221">
        <v>10</v>
      </c>
      <c r="Q153" s="444">
        <f t="shared" si="18"/>
        <v>0</v>
      </c>
      <c r="R153" s="222">
        <f t="shared" si="19"/>
        <v>0</v>
      </c>
      <c r="S153" s="626" cm="1">
        <f t="array" ref="S153">_xlfn.IFS(E153="Air",R153,E153="Sea",M153,E153="Air+Sea",M153+R153)</f>
        <v>0.4</v>
      </c>
      <c r="T153" s="475"/>
    </row>
    <row r="154" spans="1:22" x14ac:dyDescent="0.25">
      <c r="A154" s="1096"/>
      <c r="B154" s="605" t="s">
        <v>625</v>
      </c>
      <c r="C154" s="114" t="s">
        <v>103</v>
      </c>
      <c r="D154" s="114" t="s">
        <v>626</v>
      </c>
      <c r="E154" s="114" t="s">
        <v>11</v>
      </c>
      <c r="F154" s="114">
        <v>30</v>
      </c>
      <c r="G154" s="368">
        <v>30</v>
      </c>
      <c r="H154" s="140"/>
      <c r="I154" s="631"/>
      <c r="J154" s="354">
        <v>14</v>
      </c>
      <c r="K154" s="372">
        <v>1000</v>
      </c>
      <c r="L154" s="372">
        <f t="shared" si="16"/>
        <v>420</v>
      </c>
      <c r="M154" s="248">
        <f t="shared" si="17"/>
        <v>0.42</v>
      </c>
      <c r="N154" s="461"/>
      <c r="O154" s="443"/>
      <c r="P154" s="221">
        <v>10</v>
      </c>
      <c r="Q154" s="444">
        <f t="shared" si="18"/>
        <v>0</v>
      </c>
      <c r="R154" s="222">
        <f t="shared" si="19"/>
        <v>0</v>
      </c>
      <c r="S154" s="626" cm="1">
        <f t="array" ref="S154">_xlfn.IFS(E154="Air",R154,E154="Sea",M154,E154="Air+Sea",M154+R154)</f>
        <v>0.42</v>
      </c>
      <c r="T154" s="475"/>
    </row>
    <row r="155" spans="1:22" x14ac:dyDescent="0.25">
      <c r="A155" s="1096"/>
      <c r="B155" s="605"/>
      <c r="C155" s="114" t="s">
        <v>142</v>
      </c>
      <c r="D155" s="114" t="s">
        <v>627</v>
      </c>
      <c r="E155" s="114" t="s">
        <v>11</v>
      </c>
      <c r="F155" s="114"/>
      <c r="G155" s="368">
        <v>60</v>
      </c>
      <c r="H155" s="140"/>
      <c r="I155" s="631"/>
      <c r="J155" s="354">
        <v>5</v>
      </c>
      <c r="K155" s="372">
        <v>1000</v>
      </c>
      <c r="L155" s="372">
        <f t="shared" si="16"/>
        <v>300</v>
      </c>
      <c r="M155" s="248">
        <f t="shared" si="17"/>
        <v>0.3</v>
      </c>
      <c r="N155" s="461"/>
      <c r="O155" s="443"/>
      <c r="P155" s="221">
        <v>10</v>
      </c>
      <c r="Q155" s="444">
        <f t="shared" si="18"/>
        <v>0</v>
      </c>
      <c r="R155" s="222">
        <f t="shared" si="19"/>
        <v>0</v>
      </c>
      <c r="S155" s="626" cm="1">
        <f t="array" ref="S155">_xlfn.IFS(E155="Air",R155,E155="Sea",M155,E155="Air+Sea",M155+R155)</f>
        <v>0.3</v>
      </c>
      <c r="T155" s="475"/>
    </row>
    <row r="156" spans="1:22" x14ac:dyDescent="0.25">
      <c r="A156" s="1096"/>
      <c r="B156" s="605"/>
      <c r="C156" s="114" t="s">
        <v>142</v>
      </c>
      <c r="D156" s="114" t="s">
        <v>628</v>
      </c>
      <c r="E156" s="114" t="s">
        <v>11</v>
      </c>
      <c r="F156" s="114"/>
      <c r="G156" s="368">
        <v>60</v>
      </c>
      <c r="H156" s="140"/>
      <c r="I156" s="631"/>
      <c r="J156" s="354">
        <v>2</v>
      </c>
      <c r="K156" s="372">
        <v>1000</v>
      </c>
      <c r="L156" s="372">
        <f t="shared" si="16"/>
        <v>120</v>
      </c>
      <c r="M156" s="248">
        <f t="shared" si="17"/>
        <v>0.12</v>
      </c>
      <c r="N156" s="461"/>
      <c r="O156" s="443"/>
      <c r="P156" s="221">
        <v>10</v>
      </c>
      <c r="Q156" s="444">
        <f t="shared" si="18"/>
        <v>0</v>
      </c>
      <c r="R156" s="222">
        <f t="shared" si="19"/>
        <v>0</v>
      </c>
      <c r="S156" s="626" cm="1">
        <f t="array" ref="S156">_xlfn.IFS(E156="Air",R156,E156="Sea",M156,E156="Air+Sea",M156+R156)</f>
        <v>0.12</v>
      </c>
      <c r="T156" s="475"/>
    </row>
    <row r="157" spans="1:22" x14ac:dyDescent="0.25">
      <c r="A157" s="1096"/>
      <c r="B157" s="605" t="s">
        <v>157</v>
      </c>
      <c r="C157" s="114" t="s">
        <v>158</v>
      </c>
      <c r="D157" s="114" t="s">
        <v>159</v>
      </c>
      <c r="E157" s="114" t="s">
        <v>11</v>
      </c>
      <c r="F157" s="114">
        <v>870</v>
      </c>
      <c r="G157" s="114">
        <v>870</v>
      </c>
      <c r="H157" s="140"/>
      <c r="I157" s="631"/>
      <c r="J157" s="354">
        <v>1</v>
      </c>
      <c r="K157" s="372">
        <v>1000</v>
      </c>
      <c r="L157" s="372">
        <f t="shared" si="16"/>
        <v>870</v>
      </c>
      <c r="M157" s="248">
        <f t="shared" si="17"/>
        <v>0.87</v>
      </c>
      <c r="N157" s="461"/>
      <c r="O157" s="443"/>
      <c r="P157" s="221">
        <v>10</v>
      </c>
      <c r="Q157" s="444">
        <f t="shared" si="18"/>
        <v>0</v>
      </c>
      <c r="R157" s="222">
        <f t="shared" si="19"/>
        <v>0</v>
      </c>
      <c r="S157" s="626" cm="1">
        <f t="array" ref="S157">_xlfn.IFS(E157="Air",R157,E157="Sea",M157,E157="Air+Sea",M157+R157)</f>
        <v>0.87</v>
      </c>
      <c r="T157" s="475"/>
    </row>
    <row r="158" spans="1:22" x14ac:dyDescent="0.25">
      <c r="A158" s="1096"/>
      <c r="B158" s="605" t="s">
        <v>160</v>
      </c>
      <c r="C158" s="114" t="s">
        <v>142</v>
      </c>
      <c r="D158" s="114" t="s">
        <v>161</v>
      </c>
      <c r="E158" s="114" t="s">
        <v>11</v>
      </c>
      <c r="F158" s="114">
        <v>240</v>
      </c>
      <c r="G158" s="114">
        <v>240</v>
      </c>
      <c r="H158" s="140"/>
      <c r="I158" s="631">
        <v>0.01</v>
      </c>
      <c r="J158" s="354">
        <v>5</v>
      </c>
      <c r="K158" s="372">
        <v>1000</v>
      </c>
      <c r="L158" s="372">
        <f t="shared" si="16"/>
        <v>1200</v>
      </c>
      <c r="M158" s="248">
        <f t="shared" si="17"/>
        <v>1.2E-2</v>
      </c>
      <c r="N158" s="461"/>
      <c r="O158" s="443"/>
      <c r="P158" s="221">
        <v>10</v>
      </c>
      <c r="Q158" s="444">
        <f t="shared" si="18"/>
        <v>0</v>
      </c>
      <c r="R158" s="222">
        <f t="shared" si="19"/>
        <v>0</v>
      </c>
      <c r="S158" s="626" cm="1">
        <f t="array" ref="S158">_xlfn.IFS(E158="Air",R158,E158="Sea",M158,E158="Air+Sea",M158+R158)</f>
        <v>1.2E-2</v>
      </c>
      <c r="T158" s="475"/>
    </row>
    <row r="159" spans="1:22" x14ac:dyDescent="0.25">
      <c r="A159" s="1096"/>
      <c r="B159" s="605" t="s">
        <v>162</v>
      </c>
      <c r="C159" s="114" t="s">
        <v>163</v>
      </c>
      <c r="D159" s="114" t="s">
        <v>164</v>
      </c>
      <c r="E159" s="114" t="s">
        <v>11</v>
      </c>
      <c r="F159" s="114">
        <v>120</v>
      </c>
      <c r="G159" s="114">
        <v>120</v>
      </c>
      <c r="H159" s="140"/>
      <c r="I159" s="631">
        <v>0.01</v>
      </c>
      <c r="J159" s="354">
        <v>5</v>
      </c>
      <c r="K159" s="372">
        <v>1000</v>
      </c>
      <c r="L159" s="372">
        <f t="shared" si="16"/>
        <v>600</v>
      </c>
      <c r="M159" s="248">
        <f t="shared" si="17"/>
        <v>6.0000000000000001E-3</v>
      </c>
      <c r="N159" s="461"/>
      <c r="O159" s="443"/>
      <c r="P159" s="221">
        <v>10</v>
      </c>
      <c r="Q159" s="444">
        <f t="shared" si="18"/>
        <v>0</v>
      </c>
      <c r="R159" s="222">
        <f t="shared" si="19"/>
        <v>0</v>
      </c>
      <c r="S159" s="626" cm="1">
        <f t="array" ref="S159">_xlfn.IFS(E159="Air",R159,E159="Sea",M159,E159="Air+Sea",M159+R159)</f>
        <v>6.0000000000000001E-3</v>
      </c>
      <c r="T159" s="475"/>
    </row>
    <row r="160" spans="1:22" ht="26.1" customHeight="1" x14ac:dyDescent="0.25">
      <c r="A160" s="1096"/>
      <c r="B160" s="509" t="s">
        <v>220</v>
      </c>
      <c r="C160" s="177" t="s">
        <v>103</v>
      </c>
      <c r="D160" s="113" t="s">
        <v>193</v>
      </c>
      <c r="E160" s="113" t="s">
        <v>11</v>
      </c>
      <c r="F160" s="156">
        <v>15</v>
      </c>
      <c r="G160" s="213">
        <v>5</v>
      </c>
      <c r="H160" s="178"/>
      <c r="I160" s="636"/>
      <c r="J160" s="200">
        <v>14</v>
      </c>
      <c r="K160" s="219">
        <v>1000</v>
      </c>
      <c r="L160" s="372">
        <f t="shared" si="16"/>
        <v>70</v>
      </c>
      <c r="M160" s="220">
        <f t="shared" si="17"/>
        <v>7.0000000000000007E-2</v>
      </c>
      <c r="N160" s="339"/>
      <c r="O160" s="443"/>
      <c r="P160" s="221">
        <v>10</v>
      </c>
      <c r="Q160" s="444">
        <f t="shared" si="18"/>
        <v>0</v>
      </c>
      <c r="R160" s="222">
        <f t="shared" si="19"/>
        <v>0</v>
      </c>
      <c r="S160" s="453" cm="1">
        <f t="array" ref="S160">_xlfn.IFS(E160="Air",R160,E160="Sea",M160,E160="Air+Sea",M160+R160)</f>
        <v>7.0000000000000007E-2</v>
      </c>
      <c r="T160" s="475"/>
    </row>
    <row r="161" spans="1:21" x14ac:dyDescent="0.25">
      <c r="A161" s="1096"/>
      <c r="B161" s="509"/>
      <c r="C161" s="177" t="s">
        <v>103</v>
      </c>
      <c r="D161" s="113" t="s">
        <v>221</v>
      </c>
      <c r="E161" s="113" t="s">
        <v>11</v>
      </c>
      <c r="F161" s="156">
        <v>30</v>
      </c>
      <c r="G161" s="213">
        <v>25</v>
      </c>
      <c r="H161" s="178"/>
      <c r="I161" s="636"/>
      <c r="J161" s="200">
        <v>14</v>
      </c>
      <c r="K161" s="219">
        <v>1000</v>
      </c>
      <c r="L161" s="372">
        <f t="shared" si="16"/>
        <v>350</v>
      </c>
      <c r="M161" s="220">
        <f t="shared" si="17"/>
        <v>0.35</v>
      </c>
      <c r="N161" s="339"/>
      <c r="O161" s="443"/>
      <c r="P161" s="221">
        <v>10</v>
      </c>
      <c r="Q161" s="444">
        <f t="shared" si="18"/>
        <v>0</v>
      </c>
      <c r="R161" s="222">
        <f t="shared" si="19"/>
        <v>0</v>
      </c>
      <c r="S161" s="453" cm="1">
        <f t="array" ref="S161">_xlfn.IFS(E161="Air",R161,E161="Sea",M161,E161="Air+Sea",M161+R161)</f>
        <v>0.35</v>
      </c>
      <c r="T161" s="475"/>
    </row>
    <row r="162" spans="1:21" ht="15" customHeight="1" x14ac:dyDescent="0.25">
      <c r="A162" s="1096"/>
      <c r="B162" s="509"/>
      <c r="C162" s="177" t="s">
        <v>103</v>
      </c>
      <c r="D162" s="113" t="s">
        <v>222</v>
      </c>
      <c r="E162" s="113" t="s">
        <v>11</v>
      </c>
      <c r="F162" s="156">
        <v>30</v>
      </c>
      <c r="G162" s="213">
        <v>20</v>
      </c>
      <c r="H162" s="178"/>
      <c r="I162" s="636"/>
      <c r="J162" s="200">
        <v>14</v>
      </c>
      <c r="K162" s="219">
        <v>1000</v>
      </c>
      <c r="L162" s="372">
        <f t="shared" si="16"/>
        <v>280</v>
      </c>
      <c r="M162" s="220">
        <f t="shared" si="17"/>
        <v>0.28000000000000003</v>
      </c>
      <c r="N162" s="339"/>
      <c r="O162" s="443"/>
      <c r="P162" s="221">
        <v>10</v>
      </c>
      <c r="Q162" s="444">
        <f t="shared" si="18"/>
        <v>0</v>
      </c>
      <c r="R162" s="222">
        <f t="shared" si="19"/>
        <v>0</v>
      </c>
      <c r="S162" s="453" cm="1">
        <f t="array" ref="S162">_xlfn.IFS(E162="Air",R162,E162="Sea",M162,E162="Air+Sea",M162+R162)</f>
        <v>0.28000000000000003</v>
      </c>
      <c r="T162" s="475"/>
      <c r="U162" s="32"/>
    </row>
    <row r="163" spans="1:21" x14ac:dyDescent="0.25">
      <c r="A163" s="1096"/>
      <c r="B163" s="462" t="s">
        <v>223</v>
      </c>
      <c r="C163" s="159" t="s">
        <v>103</v>
      </c>
      <c r="D163" s="159" t="s">
        <v>224</v>
      </c>
      <c r="E163" s="159"/>
      <c r="F163" s="159"/>
      <c r="G163" s="207"/>
      <c r="H163" s="160"/>
      <c r="I163" s="462"/>
      <c r="J163" s="190"/>
      <c r="K163" s="221">
        <v>1000</v>
      </c>
      <c r="L163" s="221">
        <f t="shared" si="16"/>
        <v>0</v>
      </c>
      <c r="M163" s="223">
        <f t="shared" si="17"/>
        <v>0</v>
      </c>
      <c r="N163" s="462"/>
      <c r="O163" s="443"/>
      <c r="P163" s="221">
        <v>10</v>
      </c>
      <c r="Q163" s="444">
        <f t="shared" si="18"/>
        <v>0</v>
      </c>
      <c r="R163" s="222">
        <f t="shared" si="19"/>
        <v>0</v>
      </c>
      <c r="S163" s="454" t="e" cm="1">
        <f t="array" ref="S163">_xlfn.IFS(E163="Air",R163,E163="Sea",M163,E163="Air+Sea",M163+R163)</f>
        <v>#N/A</v>
      </c>
      <c r="T163" s="475"/>
      <c r="U163" s="32"/>
    </row>
    <row r="164" spans="1:21" x14ac:dyDescent="0.25">
      <c r="A164" s="1096"/>
      <c r="B164" s="462"/>
      <c r="C164" s="159" t="s">
        <v>103</v>
      </c>
      <c r="D164" s="159" t="s">
        <v>225</v>
      </c>
      <c r="E164" s="159"/>
      <c r="F164" s="159"/>
      <c r="G164" s="207"/>
      <c r="H164" s="160"/>
      <c r="I164" s="462"/>
      <c r="J164" s="190"/>
      <c r="K164" s="221">
        <v>1000</v>
      </c>
      <c r="L164" s="221">
        <f t="shared" si="16"/>
        <v>0</v>
      </c>
      <c r="M164" s="223">
        <f t="shared" si="17"/>
        <v>0</v>
      </c>
      <c r="N164" s="462"/>
      <c r="O164" s="443"/>
      <c r="P164" s="221">
        <v>10</v>
      </c>
      <c r="Q164" s="444">
        <f t="shared" si="18"/>
        <v>0</v>
      </c>
      <c r="R164" s="222">
        <f t="shared" si="19"/>
        <v>0</v>
      </c>
      <c r="S164" s="454" t="e" cm="1">
        <f t="array" ref="S164">_xlfn.IFS(E164="Air",R164,E164="Sea",M164,E164="Air+Sea",M164+R164)</f>
        <v>#N/A</v>
      </c>
      <c r="T164" s="475"/>
      <c r="U164" s="32"/>
    </row>
    <row r="165" spans="1:21" x14ac:dyDescent="0.25">
      <c r="A165" s="1096"/>
      <c r="B165" s="462" t="s">
        <v>226</v>
      </c>
      <c r="C165" s="159" t="s">
        <v>227</v>
      </c>
      <c r="D165" s="159" t="s">
        <v>228</v>
      </c>
      <c r="E165" s="159"/>
      <c r="F165" s="159"/>
      <c r="G165" s="207"/>
      <c r="H165" s="160"/>
      <c r="I165" s="462"/>
      <c r="J165" s="190"/>
      <c r="K165" s="221">
        <v>1000</v>
      </c>
      <c r="L165" s="221">
        <f t="shared" si="16"/>
        <v>0</v>
      </c>
      <c r="M165" s="223">
        <f t="shared" si="17"/>
        <v>0</v>
      </c>
      <c r="N165" s="462"/>
      <c r="O165" s="443"/>
      <c r="P165" s="221">
        <v>10</v>
      </c>
      <c r="Q165" s="444">
        <f t="shared" si="18"/>
        <v>0</v>
      </c>
      <c r="R165" s="222">
        <f t="shared" si="19"/>
        <v>0</v>
      </c>
      <c r="S165" s="454" t="e" cm="1">
        <f t="array" ref="S165">_xlfn.IFS(E165="Air",R165,E165="Sea",M165,E165="Air+Sea",M165+R165)</f>
        <v>#N/A</v>
      </c>
      <c r="T165" s="475"/>
    </row>
    <row r="166" spans="1:21" x14ac:dyDescent="0.25">
      <c r="A166" s="1096"/>
      <c r="B166" s="462"/>
      <c r="C166" s="159" t="s">
        <v>227</v>
      </c>
      <c r="D166" s="159" t="s">
        <v>229</v>
      </c>
      <c r="E166" s="159"/>
      <c r="F166" s="159"/>
      <c r="G166" s="207"/>
      <c r="H166" s="160"/>
      <c r="I166" s="462"/>
      <c r="J166" s="190"/>
      <c r="K166" s="221">
        <v>1000</v>
      </c>
      <c r="L166" s="221">
        <f t="shared" si="16"/>
        <v>0</v>
      </c>
      <c r="M166" s="223">
        <f t="shared" si="17"/>
        <v>0</v>
      </c>
      <c r="N166" s="462"/>
      <c r="O166" s="443"/>
      <c r="P166" s="221">
        <v>10</v>
      </c>
      <c r="Q166" s="444">
        <f t="shared" si="18"/>
        <v>0</v>
      </c>
      <c r="R166" s="222">
        <f t="shared" si="19"/>
        <v>0</v>
      </c>
      <c r="S166" s="454" t="e" cm="1">
        <f t="array" ref="S166">_xlfn.IFS(E166="Air",R166,E166="Sea",M166,E166="Air+Sea",M166+R166)</f>
        <v>#N/A</v>
      </c>
      <c r="T166" s="475"/>
    </row>
    <row r="167" spans="1:21" x14ac:dyDescent="0.25">
      <c r="A167" s="1096"/>
      <c r="B167" s="462"/>
      <c r="C167" s="159" t="s">
        <v>227</v>
      </c>
      <c r="D167" s="159" t="s">
        <v>230</v>
      </c>
      <c r="E167" s="159"/>
      <c r="F167" s="159"/>
      <c r="G167" s="207"/>
      <c r="H167" s="160"/>
      <c r="I167" s="462"/>
      <c r="J167" s="190"/>
      <c r="K167" s="221">
        <v>1000</v>
      </c>
      <c r="L167" s="221">
        <f t="shared" si="16"/>
        <v>0</v>
      </c>
      <c r="M167" s="223">
        <f t="shared" si="17"/>
        <v>0</v>
      </c>
      <c r="N167" s="462"/>
      <c r="O167" s="443"/>
      <c r="P167" s="221">
        <v>10</v>
      </c>
      <c r="Q167" s="444">
        <f t="shared" si="18"/>
        <v>0</v>
      </c>
      <c r="R167" s="222">
        <f t="shared" si="19"/>
        <v>0</v>
      </c>
      <c r="S167" s="454" t="e" cm="1">
        <f t="array" ref="S167">_xlfn.IFS(E167="Air",R167,E167="Sea",M167,E167="Air+Sea",M167+R167)</f>
        <v>#N/A</v>
      </c>
      <c r="T167" s="475"/>
    </row>
    <row r="168" spans="1:21" x14ac:dyDescent="0.25">
      <c r="A168" s="1096"/>
      <c r="B168" s="462"/>
      <c r="C168" s="159" t="s">
        <v>227</v>
      </c>
      <c r="D168" s="159" t="s">
        <v>231</v>
      </c>
      <c r="E168" s="159"/>
      <c r="F168" s="159"/>
      <c r="G168" s="207"/>
      <c r="H168" s="160"/>
      <c r="I168" s="462"/>
      <c r="J168" s="190"/>
      <c r="K168" s="221">
        <v>1000</v>
      </c>
      <c r="L168" s="221">
        <f t="shared" ref="L168:L172" si="20">IF(C168="APLL BK",G168,G168*J168)</f>
        <v>0</v>
      </c>
      <c r="M168" s="223">
        <f t="shared" ref="M168:M172" si="21">IFERROR(IF(OR(E168="Sea",E168="Air+Sea"),IF(C168="APLL BK",G168*IF(I168="",1,I168),L168/K168*IF(I168="",1,I168)),0),0)</f>
        <v>0</v>
      </c>
      <c r="N168" s="462"/>
      <c r="O168" s="443"/>
      <c r="P168" s="221">
        <v>10</v>
      </c>
      <c r="Q168" s="444">
        <f t="shared" ref="Q168:Q172" si="22">IF(OR(E168="Air",E168="Air+Sea"),IF(C168="APLL BK",G168,G168*O168),0)</f>
        <v>0</v>
      </c>
      <c r="R168" s="222">
        <f t="shared" ref="R168:R172" si="23">IFERROR(IF(OR(E168="Air",E168="Air+Sea"),IF(C168="APLL BK",G168*IF(N168="",1,N168),Q168/P168*IF(N168="",1,N168)),0),0)</f>
        <v>0</v>
      </c>
      <c r="S168" s="454" t="e" cm="1">
        <f t="array" ref="S168">_xlfn.IFS(E168="Air",R168,E168="Sea",M168,E168="Air+Sea",M168+R168)</f>
        <v>#N/A</v>
      </c>
      <c r="T168" s="475"/>
    </row>
    <row r="169" spans="1:21" x14ac:dyDescent="0.25">
      <c r="A169" s="1096"/>
      <c r="B169" s="462"/>
      <c r="C169" s="159" t="s">
        <v>227</v>
      </c>
      <c r="D169" s="159" t="s">
        <v>232</v>
      </c>
      <c r="E169" s="159"/>
      <c r="F169" s="159"/>
      <c r="G169" s="207"/>
      <c r="H169" s="160"/>
      <c r="I169" s="462"/>
      <c r="J169" s="190"/>
      <c r="K169" s="221">
        <v>1000</v>
      </c>
      <c r="L169" s="221">
        <f t="shared" si="20"/>
        <v>0</v>
      </c>
      <c r="M169" s="223">
        <f t="shared" si="21"/>
        <v>0</v>
      </c>
      <c r="N169" s="462"/>
      <c r="O169" s="443"/>
      <c r="P169" s="221">
        <v>10</v>
      </c>
      <c r="Q169" s="444">
        <f t="shared" si="22"/>
        <v>0</v>
      </c>
      <c r="R169" s="222">
        <f t="shared" si="23"/>
        <v>0</v>
      </c>
      <c r="S169" s="454" t="e" cm="1">
        <f t="array" ref="S169">_xlfn.IFS(E169="Air",R169,E169="Sea",M169,E169="Air+Sea",M169+R169)</f>
        <v>#N/A</v>
      </c>
      <c r="T169" s="475"/>
    </row>
    <row r="170" spans="1:21" x14ac:dyDescent="0.25">
      <c r="A170" s="1096"/>
      <c r="B170" s="462"/>
      <c r="C170" s="159" t="s">
        <v>227</v>
      </c>
      <c r="D170" s="159" t="s">
        <v>233</v>
      </c>
      <c r="E170" s="159"/>
      <c r="F170" s="159"/>
      <c r="G170" s="207"/>
      <c r="H170" s="160"/>
      <c r="I170" s="462"/>
      <c r="J170" s="190"/>
      <c r="K170" s="221">
        <v>1000</v>
      </c>
      <c r="L170" s="221">
        <f t="shared" si="20"/>
        <v>0</v>
      </c>
      <c r="M170" s="223">
        <f t="shared" si="21"/>
        <v>0</v>
      </c>
      <c r="N170" s="462"/>
      <c r="O170" s="443"/>
      <c r="P170" s="221">
        <v>10</v>
      </c>
      <c r="Q170" s="444">
        <f t="shared" si="22"/>
        <v>0</v>
      </c>
      <c r="R170" s="222">
        <f t="shared" si="23"/>
        <v>0</v>
      </c>
      <c r="S170" s="454" t="e" cm="1">
        <f t="array" ref="S170">_xlfn.IFS(E170="Air",R170,E170="Sea",M170,E170="Air+Sea",M170+R170)</f>
        <v>#N/A</v>
      </c>
      <c r="T170" s="475"/>
    </row>
    <row r="171" spans="1:21" ht="15.75" thickBot="1" x14ac:dyDescent="0.3">
      <c r="A171" s="1097"/>
      <c r="B171" s="462"/>
      <c r="C171" s="159" t="s">
        <v>227</v>
      </c>
      <c r="D171" s="159" t="s">
        <v>232</v>
      </c>
      <c r="E171" s="159"/>
      <c r="F171" s="159"/>
      <c r="G171" s="207"/>
      <c r="H171" s="160"/>
      <c r="I171" s="462"/>
      <c r="J171" s="190"/>
      <c r="K171" s="221">
        <v>1000</v>
      </c>
      <c r="L171" s="221">
        <f t="shared" si="20"/>
        <v>0</v>
      </c>
      <c r="M171" s="223">
        <f t="shared" si="21"/>
        <v>0</v>
      </c>
      <c r="N171" s="462"/>
      <c r="O171" s="443"/>
      <c r="P171" s="221">
        <v>10</v>
      </c>
      <c r="Q171" s="444">
        <f t="shared" si="22"/>
        <v>0</v>
      </c>
      <c r="R171" s="222">
        <f t="shared" si="23"/>
        <v>0</v>
      </c>
      <c r="S171" s="454" t="e" cm="1">
        <f t="array" ref="S171">_xlfn.IFS(E171="Air",R171,E171="Sea",M171,E171="Air+Sea",M171+R171)</f>
        <v>#N/A</v>
      </c>
      <c r="T171" s="475"/>
    </row>
    <row r="172" spans="1:21" ht="15" customHeight="1" thickBot="1" x14ac:dyDescent="0.3">
      <c r="A172" s="640"/>
      <c r="B172" s="164"/>
      <c r="C172" s="164" t="s">
        <v>227</v>
      </c>
      <c r="D172" s="164" t="s">
        <v>233</v>
      </c>
      <c r="E172" s="164"/>
      <c r="F172" s="164"/>
      <c r="G172" s="211"/>
      <c r="H172" s="165"/>
      <c r="I172" s="633"/>
      <c r="J172" s="363"/>
      <c r="K172" s="262">
        <v>1000</v>
      </c>
      <c r="L172" s="262">
        <f t="shared" si="20"/>
        <v>0</v>
      </c>
      <c r="M172" s="635">
        <f t="shared" si="21"/>
        <v>0</v>
      </c>
      <c r="N172" s="633"/>
      <c r="O172" s="450"/>
      <c r="P172" s="262">
        <v>10</v>
      </c>
      <c r="Q172" s="451">
        <f t="shared" si="22"/>
        <v>0</v>
      </c>
      <c r="R172" s="457">
        <f t="shared" si="23"/>
        <v>0</v>
      </c>
      <c r="S172" s="627" t="e" cm="1">
        <f t="array" ref="S172">_xlfn.IFS(E172="Air",R172,E172="Sea",M172,E172="Air+Sea",M172+R172)</f>
        <v>#N/A</v>
      </c>
      <c r="T172" s="475"/>
    </row>
    <row r="173" spans="1:21" ht="15" customHeight="1" x14ac:dyDescent="0.25">
      <c r="A173" s="184"/>
      <c r="B173" s="120"/>
      <c r="C173" s="120"/>
      <c r="D173" s="120"/>
      <c r="E173" s="120"/>
      <c r="F173" s="120"/>
      <c r="H173" s="120"/>
      <c r="I173" s="153"/>
      <c r="K173" s="235"/>
      <c r="L173" s="235"/>
      <c r="M173" s="379"/>
      <c r="N173" s="153"/>
      <c r="O173" s="580"/>
      <c r="P173" s="235"/>
      <c r="Q173" s="581"/>
      <c r="R173" s="581"/>
      <c r="S173" s="379"/>
      <c r="T173" s="475"/>
      <c r="U173" s="120"/>
    </row>
    <row r="174" spans="1:21" ht="15.75" thickBot="1" x14ac:dyDescent="0.3">
      <c r="I174" s="170"/>
      <c r="M174" s="270"/>
      <c r="N174" s="170"/>
      <c r="S174" s="270"/>
      <c r="T174" s="186"/>
    </row>
    <row r="175" spans="1:21" ht="36.75" customHeight="1" x14ac:dyDescent="0.25">
      <c r="A175" s="167"/>
      <c r="I175" s="170"/>
      <c r="J175" s="71" t="s">
        <v>234</v>
      </c>
      <c r="K175" s="229">
        <f>IF([2]Booking_SGN!$B$2="SGN",INDEX([2]!volume,MATCH($I$11,[2]!customer,0),MATCH([2]Booking_SGN!$C$3,[2]!week,0)),0)</f>
        <v>439</v>
      </c>
      <c r="L175" s="229">
        <f>SUM(L103:L173)</f>
        <v>298304</v>
      </c>
      <c r="M175" s="230">
        <f>SUM(M103:M173)</f>
        <v>363.10799999999989</v>
      </c>
      <c r="N175" s="170"/>
      <c r="O175" s="71" t="s">
        <v>234</v>
      </c>
      <c r="P175" s="229">
        <f>IF([2]Booking_SGN!$B$2="SGN",INDEX([2]!volume,MATCH($N$11,[2]!customer,0),MATCH([2]Booking_SGN!$C$3,[2]!week,0)),0)</f>
        <v>0</v>
      </c>
      <c r="Q175" s="229">
        <f>SUM(Q103:Q173)</f>
        <v>14</v>
      </c>
      <c r="R175" s="230">
        <f>SUM(R103:R173)</f>
        <v>14</v>
      </c>
      <c r="S175" s="257">
        <f>R175+M175</f>
        <v>377.10799999999989</v>
      </c>
      <c r="T175" s="171"/>
    </row>
    <row r="176" spans="1:21" ht="15.75" thickBot="1" x14ac:dyDescent="0.3">
      <c r="B176" s="168"/>
      <c r="I176" s="170"/>
      <c r="J176" s="72" t="s">
        <v>182</v>
      </c>
      <c r="K176" s="73"/>
      <c r="L176" s="73"/>
      <c r="M176" s="268">
        <f>M175*K175/40/3600</f>
        <v>1.1069750833333329</v>
      </c>
      <c r="N176" s="170"/>
      <c r="O176" s="72" t="s">
        <v>182</v>
      </c>
      <c r="P176" s="73"/>
      <c r="Q176" s="73"/>
      <c r="R176" s="268">
        <f>R175*P175/40/3600</f>
        <v>0</v>
      </c>
      <c r="S176" s="269">
        <f>R176+M176</f>
        <v>1.1069750833333329</v>
      </c>
      <c r="T176" s="186"/>
    </row>
    <row r="177" spans="2:20" x14ac:dyDescent="0.25">
      <c r="B177" s="168"/>
      <c r="I177" s="170"/>
      <c r="J177" s="77"/>
      <c r="M177" s="270"/>
      <c r="N177" s="170"/>
      <c r="O177" s="77"/>
      <c r="R177" s="270"/>
      <c r="S177" s="270"/>
    </row>
    <row r="178" spans="2:20" ht="15.75" thickBot="1" x14ac:dyDescent="0.3">
      <c r="B178" s="168"/>
      <c r="I178" s="170"/>
      <c r="J178" s="77"/>
      <c r="M178" s="270"/>
      <c r="N178" s="170"/>
      <c r="O178" s="77"/>
      <c r="R178" s="270"/>
      <c r="S178" s="270"/>
    </row>
    <row r="179" spans="2:20" ht="45" x14ac:dyDescent="0.25">
      <c r="B179" s="168"/>
      <c r="I179" s="170"/>
      <c r="J179" s="71" t="s">
        <v>235</v>
      </c>
      <c r="K179" s="229">
        <f>IF([2]Booking_SGN!$B$2="SGN",INDEX([2]!volume,MATCH($I$11,[2]!customer,0),MATCH([2]Booking_SGN!$C$3,[2]!week,0)),0)</f>
        <v>439</v>
      </c>
      <c r="L179" s="229">
        <f>L175+L100</f>
        <v>511137.75</v>
      </c>
      <c r="M179" s="230">
        <f>M175+M100</f>
        <v>624.71674999999993</v>
      </c>
      <c r="N179" s="170"/>
      <c r="O179" s="71" t="s">
        <v>235</v>
      </c>
      <c r="P179" s="229">
        <f>IF([2]Booking_SGN!$B$2="SGN",INDEX([2]!volume,MATCH($N$11,[2]!customer,0),MATCH([2]Booking_SGN!$C$3,[2]!week,0)),0)</f>
        <v>0</v>
      </c>
      <c r="Q179" s="229">
        <f>Q175+Q100</f>
        <v>208989</v>
      </c>
      <c r="R179" s="230">
        <f>R175+R100</f>
        <v>5324</v>
      </c>
      <c r="S179" s="257">
        <f>R179+M179</f>
        <v>5948.7167499999996</v>
      </c>
      <c r="T179" s="187"/>
    </row>
    <row r="180" spans="2:20" ht="15.75" thickBot="1" x14ac:dyDescent="0.3">
      <c r="B180" s="168"/>
      <c r="I180" s="170"/>
      <c r="J180" s="72" t="s">
        <v>236</v>
      </c>
      <c r="K180" s="73"/>
      <c r="L180" s="73"/>
      <c r="M180" s="268">
        <f>M176+M101</f>
        <v>1.9045184253472218</v>
      </c>
      <c r="N180" s="170"/>
      <c r="O180" s="72" t="s">
        <v>236</v>
      </c>
      <c r="P180" s="73"/>
      <c r="Q180" s="73"/>
      <c r="R180" s="268">
        <f>R176+R101</f>
        <v>0</v>
      </c>
      <c r="S180" s="269">
        <f>R180+M180</f>
        <v>1.9045184253472218</v>
      </c>
      <c r="T180" s="186"/>
    </row>
    <row r="181" spans="2:20" ht="15.75" thickBot="1" x14ac:dyDescent="0.3">
      <c r="I181" s="170"/>
      <c r="J181" s="77"/>
      <c r="M181" s="270"/>
      <c r="N181" s="170"/>
      <c r="O181" s="77"/>
      <c r="R181" s="270"/>
      <c r="S181" s="270"/>
    </row>
    <row r="182" spans="2:20" x14ac:dyDescent="0.25">
      <c r="I182" s="170"/>
      <c r="J182" s="81" t="s">
        <v>237</v>
      </c>
      <c r="K182" s="238"/>
      <c r="L182" s="239"/>
      <c r="M182" s="271"/>
      <c r="N182" s="170"/>
      <c r="O182" s="81" t="s">
        <v>237</v>
      </c>
      <c r="P182" s="238"/>
      <c r="Q182" s="239"/>
      <c r="R182" s="271"/>
      <c r="S182" s="270"/>
    </row>
    <row r="183" spans="2:20" ht="15.75" thickBot="1" x14ac:dyDescent="0.3">
      <c r="I183" s="170"/>
      <c r="J183" s="82" t="s">
        <v>238</v>
      </c>
      <c r="K183" s="240"/>
      <c r="L183" s="241"/>
      <c r="M183" s="272"/>
      <c r="N183" s="170"/>
      <c r="O183" s="82" t="s">
        <v>238</v>
      </c>
      <c r="P183" s="240"/>
      <c r="Q183" s="241"/>
      <c r="R183" s="272"/>
      <c r="S183" s="232"/>
    </row>
    <row r="184" spans="2:20" ht="15.75" thickBot="1" x14ac:dyDescent="0.3">
      <c r="B184" s="83"/>
      <c r="C184" s="83"/>
      <c r="D184" s="83"/>
      <c r="I184" s="173"/>
      <c r="J184" s="199"/>
      <c r="K184" s="73"/>
      <c r="L184" s="73"/>
      <c r="M184" s="232"/>
      <c r="N184" s="173"/>
      <c r="O184" s="199"/>
      <c r="P184" s="73"/>
      <c r="Q184" s="73"/>
      <c r="R184" s="232"/>
      <c r="S184" s="273"/>
    </row>
  </sheetData>
  <sheetProtection algorithmName="SHA-512" hashValue="aO066uuw8yjAjzKAR/TgLtiOhxq2FHchuDZ3yuwAYSE6LplTwQ0BPAfiZzGbgOmIgOiy7lvVAZmAt8+U2CRRXA==" saltValue="6slRhIG5NsHyLzMC+zj8Bg==" spinCount="100000" sheet="1" objects="1" scenarios="1" insertRows="0" sort="0" autoFilter="0"/>
  <autoFilter ref="A12:U172" xr:uid="{00000000-0009-0000-0000-000003000000}"/>
  <mergeCells count="21">
    <mergeCell ref="B46:B47"/>
    <mergeCell ref="B48:B49"/>
    <mergeCell ref="B50:B51"/>
    <mergeCell ref="B54:B55"/>
    <mergeCell ref="A69:A72"/>
    <mergeCell ref="A103:A171"/>
    <mergeCell ref="A10:S10"/>
    <mergeCell ref="I11:M11"/>
    <mergeCell ref="N11:R11"/>
    <mergeCell ref="A13:A28"/>
    <mergeCell ref="B14:B20"/>
    <mergeCell ref="B21:B22"/>
    <mergeCell ref="B26:B27"/>
    <mergeCell ref="A29:A45"/>
    <mergeCell ref="B30:B31"/>
    <mergeCell ref="B33:B34"/>
    <mergeCell ref="B36:B37"/>
    <mergeCell ref="B41:B42"/>
    <mergeCell ref="B44:B45"/>
    <mergeCell ref="A73:A98"/>
    <mergeCell ref="A46:A68"/>
  </mergeCells>
  <conditionalFormatting sqref="I13:I23 I26:I27 I29:I31 I33:I38 I40:I42 I44:I51 I53">
    <cfRule type="notContainsBlanks" dxfId="63" priority="5">
      <formula>LEN(TRIM(I13))&gt;0</formula>
    </cfRule>
  </conditionalFormatting>
  <conditionalFormatting sqref="I121:I124 N121:N124 I126:I131 N126:N131 I133:I147 N133:N147 I149:I173 N149:N173">
    <cfRule type="notContainsBlanks" dxfId="62" priority="2">
      <formula>LEN(TRIM(I121))&gt;0</formula>
    </cfRule>
  </conditionalFormatting>
  <conditionalFormatting sqref="N13:N119 I60:I119">
    <cfRule type="notContainsBlanks" dxfId="61" priority="1">
      <formula>LEN(TRIM(I13))&gt;0</formula>
    </cfRule>
  </conditionalFormatting>
  <dataValidations count="5">
    <dataValidation type="list" allowBlank="1" showInputMessage="1" showErrorMessage="1" sqref="C12:C107 C110:C124 C126:C131 C133:C147 C149:C172" xr:uid="{696BA788-8E2A-40C9-802F-93FF0E435FE3}">
      <formula1>"Reporting, APLL BK, Carrier BK, VOY, SPR/BOH, CLP, MBL, DN, Vendor, Email, Call, Shipment, BA, SAP &amp; GFF PO, Bill, COO, Times, Container, SI, BL,PO, FCR"</formula1>
    </dataValidation>
    <dataValidation type="list" allowBlank="1" showInputMessage="1" showErrorMessage="1" sqref="F177:F181 E149:E1048576 E11:E107 E110:E119 E121:E124 E126:E131 E133:E147 D5:E8" xr:uid="{F07751FD-3252-4F86-AE20-616476111E7D}">
      <formula1>"Air,Sea,Air+Sea"</formula1>
    </dataValidation>
    <dataValidation type="list" allowBlank="1" showInputMessage="1" showErrorMessage="1" sqref="C177:C180 B5:B8" xr:uid="{C36C5B00-AEE9-4B65-BD30-D4254434B7E1}">
      <formula1>"Reporting, APLL BK, Carrier BK, VOY, SPR/BOH, CLP, MBL, DN, Vendor, Email, Call, Shipment, BA, SAP &amp; GFF PO, Bill, COO, Times"</formula1>
    </dataValidation>
    <dataValidation type="list" allowBlank="1" showInputMessage="1" showErrorMessage="1" sqref="C181 C185:C1048576 C11 C173:C175" xr:uid="{4910B764-58F8-4EFD-BC19-82F9D41B88E5}">
      <formula1>"Reporting, APLL BK, Carrier BK, VOY, SPR/BOH, CLP, MBL, DN, Vendor, Email, Call, Shipment, BA, SAP &amp; GFF PO, Bill, COO, Times, Container, SI, BL"</formula1>
    </dataValidation>
    <dataValidation type="list" allowBlank="1" showInputMessage="1" showErrorMessage="1" sqref="C105:C106" xr:uid="{74037EB6-B795-430C-AF0F-D820ADF5D1C9}">
      <formula1>"Reporting, APLL BK, Carrier BK, VOY, SPR/BOH, CLP, MBL, DN, Vendor, Email, Call, Shipment, BA, SAP &amp; GFF PO, Bill, COO, Times, Container, SI, BL, FCR, PO"</formula1>
    </dataValidation>
  </dataValidation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F7977-1A1B-45B3-B93C-5274D6A4F405}">
  <sheetPr codeName="Sheet3">
    <tabColor rgb="FF92D050"/>
  </sheetPr>
  <dimension ref="A1:U152"/>
  <sheetViews>
    <sheetView showGridLines="0" topLeftCell="A87" zoomScale="55" zoomScaleNormal="55" workbookViewId="0">
      <selection activeCell="P89" sqref="P89:P140"/>
    </sheetView>
  </sheetViews>
  <sheetFormatPr defaultColWidth="9.140625" defaultRowHeight="15" x14ac:dyDescent="0.25"/>
  <cols>
    <col min="1" max="1" width="15.5703125" style="185" customWidth="1"/>
    <col min="2" max="2" width="26.85546875" style="32" customWidth="1"/>
    <col min="3" max="3" width="16.28515625" style="32" customWidth="1"/>
    <col min="4" max="4" width="52.7109375" style="32" customWidth="1"/>
    <col min="5" max="5" width="25.140625" style="32" customWidth="1"/>
    <col min="6" max="6" width="11.5703125" style="32" customWidth="1"/>
    <col min="7" max="7" width="11.5703125" style="100" customWidth="1"/>
    <col min="8" max="8" width="33.42578125" style="168" customWidth="1"/>
    <col min="9" max="9" width="18.85546875" style="441" customWidth="1"/>
    <col min="10" max="10" width="25.42578125" style="109" customWidth="1"/>
    <col min="11" max="11" width="20.5703125" style="95" customWidth="1"/>
    <col min="12" max="12" width="34" style="95" customWidth="1"/>
    <col min="13" max="13" width="24.85546875" style="95" customWidth="1"/>
    <col min="14" max="14" width="18.85546875" style="441" customWidth="1"/>
    <col min="15" max="15" width="23.28515625" style="109" customWidth="1"/>
    <col min="16" max="16" width="22.7109375" style="95" customWidth="1"/>
    <col min="17" max="17" width="34" style="95" customWidth="1"/>
    <col min="18" max="19" width="24.85546875" style="95" customWidth="1"/>
    <col min="20" max="20" width="24.85546875" style="83" customWidth="1"/>
    <col min="21" max="16384" width="9.140625" style="83"/>
  </cols>
  <sheetData>
    <row r="1" spans="1:21" s="62" customFormat="1" ht="28.5" customHeight="1" x14ac:dyDescent="0.25">
      <c r="A1" s="61" t="s">
        <v>0</v>
      </c>
      <c r="B1" s="61">
        <f ca="1">TODAY()</f>
        <v>45148</v>
      </c>
      <c r="C1" s="86"/>
      <c r="D1" s="86"/>
      <c r="E1" s="86"/>
      <c r="F1" s="86"/>
      <c r="G1" s="87"/>
      <c r="H1" s="62" t="s">
        <v>39</v>
      </c>
      <c r="I1" s="88"/>
      <c r="J1" s="89"/>
      <c r="K1" s="90"/>
      <c r="L1" s="90"/>
      <c r="M1" s="90"/>
      <c r="N1" s="91"/>
      <c r="O1" s="90"/>
      <c r="P1" s="90"/>
      <c r="Q1" s="89"/>
      <c r="R1" s="89"/>
      <c r="S1" s="89"/>
    </row>
    <row r="2" spans="1:21" s="84" customFormat="1" ht="20.25" customHeight="1" x14ac:dyDescent="0.25">
      <c r="A2" s="92"/>
      <c r="B2" s="93"/>
      <c r="G2" s="93"/>
      <c r="I2" s="94"/>
      <c r="J2" s="95"/>
      <c r="K2" s="95"/>
      <c r="L2" s="95"/>
      <c r="M2" s="95"/>
      <c r="N2" s="94"/>
      <c r="O2" s="95"/>
      <c r="P2" s="95"/>
      <c r="Q2" s="95"/>
      <c r="R2" s="95"/>
      <c r="S2" s="95"/>
    </row>
    <row r="3" spans="1:21" s="84" customFormat="1" ht="21" customHeight="1" thickBot="1" x14ac:dyDescent="0.3">
      <c r="G3" s="93"/>
      <c r="I3" s="94"/>
      <c r="J3" s="95"/>
      <c r="K3" s="95"/>
      <c r="L3" s="95"/>
      <c r="M3" s="95"/>
      <c r="N3" s="94"/>
      <c r="O3" s="95"/>
      <c r="P3" s="95"/>
      <c r="Q3" s="95"/>
      <c r="R3" s="95"/>
      <c r="S3" s="95"/>
    </row>
    <row r="4" spans="1:21" s="84" customFormat="1" ht="19.5" customHeight="1" x14ac:dyDescent="0.25">
      <c r="A4" s="96" t="s">
        <v>40</v>
      </c>
      <c r="B4" s="63"/>
      <c r="C4" s="63" t="s">
        <v>41</v>
      </c>
      <c r="D4" s="63"/>
      <c r="E4" s="63" t="s">
        <v>42</v>
      </c>
      <c r="F4" s="97" t="s">
        <v>43</v>
      </c>
      <c r="G4" s="202"/>
      <c r="H4" s="274"/>
      <c r="I4" s="275"/>
      <c r="J4" s="95"/>
      <c r="K4" s="95"/>
      <c r="L4" s="95"/>
      <c r="M4" s="95"/>
      <c r="N4" s="94"/>
      <c r="O4" s="95"/>
      <c r="P4" s="95"/>
      <c r="Q4" s="95"/>
      <c r="R4" s="95"/>
      <c r="S4" s="95"/>
    </row>
    <row r="5" spans="1:21" s="84" customFormat="1" ht="19.5" customHeight="1" x14ac:dyDescent="0.25">
      <c r="A5" s="98"/>
      <c r="B5" s="99"/>
      <c r="C5" s="64" t="s">
        <v>44</v>
      </c>
      <c r="D5" s="64"/>
      <c r="E5" s="64"/>
      <c r="F5" s="100" t="s">
        <v>45</v>
      </c>
      <c r="G5" s="93"/>
      <c r="I5" s="101"/>
      <c r="J5" s="95"/>
      <c r="K5" s="95"/>
      <c r="L5" s="95"/>
      <c r="M5" s="95"/>
      <c r="N5" s="94"/>
      <c r="O5" s="95"/>
      <c r="P5" s="95"/>
      <c r="Q5" s="95"/>
      <c r="R5" s="95"/>
      <c r="S5" s="95"/>
    </row>
    <row r="6" spans="1:21" s="84" customFormat="1" ht="19.5" customHeight="1" x14ac:dyDescent="0.25">
      <c r="A6" s="98"/>
      <c r="B6" s="102"/>
      <c r="C6" s="64" t="s">
        <v>46</v>
      </c>
      <c r="D6" s="64"/>
      <c r="E6" s="64"/>
      <c r="F6" s="100" t="s">
        <v>47</v>
      </c>
      <c r="G6" s="93"/>
      <c r="I6" s="101"/>
      <c r="J6" s="95"/>
      <c r="K6" s="95"/>
      <c r="L6" s="95"/>
      <c r="M6" s="95"/>
      <c r="N6" s="94"/>
      <c r="O6" s="95"/>
      <c r="P6" s="95"/>
      <c r="Q6" s="95"/>
      <c r="R6" s="95"/>
      <c r="S6" s="95"/>
    </row>
    <row r="7" spans="1:21" s="84" customFormat="1" ht="19.5" customHeight="1" x14ac:dyDescent="0.25">
      <c r="A7" s="98"/>
      <c r="B7" s="103"/>
      <c r="C7" s="64" t="s">
        <v>48</v>
      </c>
      <c r="D7" s="64"/>
      <c r="E7" s="64"/>
      <c r="F7" s="100" t="s">
        <v>49</v>
      </c>
      <c r="G7" s="93"/>
      <c r="I7" s="101"/>
      <c r="J7" s="95"/>
      <c r="K7" s="95"/>
      <c r="L7" s="95"/>
      <c r="M7" s="95"/>
      <c r="N7" s="94"/>
      <c r="O7" s="95"/>
      <c r="P7" s="95"/>
      <c r="Q7" s="95"/>
      <c r="R7" s="95"/>
      <c r="S7" s="95"/>
    </row>
    <row r="8" spans="1:21" s="84" customFormat="1" ht="19.5" customHeight="1" thickBot="1" x14ac:dyDescent="0.3">
      <c r="A8" s="104"/>
      <c r="B8" s="105"/>
      <c r="C8" s="65" t="s">
        <v>50</v>
      </c>
      <c r="D8" s="65"/>
      <c r="E8" s="65"/>
      <c r="F8" s="106" t="s">
        <v>51</v>
      </c>
      <c r="G8" s="107"/>
      <c r="H8" s="23"/>
      <c r="I8" s="108"/>
      <c r="J8" s="95"/>
      <c r="K8" s="95"/>
      <c r="L8" s="95"/>
      <c r="M8" s="95"/>
      <c r="N8" s="94"/>
      <c r="O8" s="95"/>
      <c r="P8" s="95"/>
      <c r="Q8" s="95"/>
      <c r="R8" s="95"/>
      <c r="S8" s="95"/>
    </row>
    <row r="9" spans="1:21" s="84" customFormat="1" ht="33" customHeight="1" thickBot="1" x14ac:dyDescent="0.3">
      <c r="A9" s="92"/>
      <c r="G9" s="93"/>
      <c r="I9" s="94"/>
      <c r="J9" s="95"/>
      <c r="K9" s="95"/>
      <c r="L9" s="95"/>
      <c r="M9" s="95"/>
      <c r="N9" s="94"/>
      <c r="O9" s="95"/>
      <c r="P9" s="95"/>
      <c r="Q9" s="95"/>
      <c r="R9" s="95"/>
      <c r="S9" s="95"/>
    </row>
    <row r="10" spans="1:21" s="84" customFormat="1" ht="15.75" thickBot="1" x14ac:dyDescent="0.3">
      <c r="A10" s="1031" t="s">
        <v>21</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39" customHeight="1" thickBot="1" x14ac:dyDescent="0.3">
      <c r="A11" s="381"/>
      <c r="B11" s="66"/>
      <c r="C11" s="66"/>
      <c r="D11" s="66"/>
      <c r="E11" s="66"/>
      <c r="F11" s="66"/>
      <c r="G11" s="203"/>
      <c r="H11" s="67"/>
      <c r="I11" s="1034" t="str">
        <f>_xlfn.CONCAT($A$10," ","-"," ","Sea")</f>
        <v>DICKS - Sea</v>
      </c>
      <c r="J11" s="1035"/>
      <c r="K11" s="1035"/>
      <c r="L11" s="1035"/>
      <c r="M11" s="1036"/>
      <c r="N11" s="1034" t="str">
        <f>_xlfn.CONCAT($A$10," ","-"," ","Air")</f>
        <v>DICKS - Air</v>
      </c>
      <c r="O11" s="1035"/>
      <c r="P11" s="1035"/>
      <c r="Q11" s="1035"/>
      <c r="R11" s="1036"/>
      <c r="S11" s="374" t="s">
        <v>53</v>
      </c>
      <c r="T11" s="64"/>
    </row>
    <row r="12" spans="1:21" s="84" customFormat="1" ht="15.75" thickBot="1" x14ac:dyDescent="0.3">
      <c r="A12" s="661" t="s">
        <v>54</v>
      </c>
      <c r="B12" s="662" t="s">
        <v>55</v>
      </c>
      <c r="C12" s="663" t="s">
        <v>56</v>
      </c>
      <c r="D12" s="664" t="s">
        <v>57</v>
      </c>
      <c r="E12" s="664" t="s">
        <v>58</v>
      </c>
      <c r="F12" s="664" t="s">
        <v>59</v>
      </c>
      <c r="G12" s="665" t="s">
        <v>60</v>
      </c>
      <c r="H12" s="666" t="s">
        <v>61</v>
      </c>
      <c r="I12" s="667" t="s">
        <v>62</v>
      </c>
      <c r="J12" s="668" t="s">
        <v>63</v>
      </c>
      <c r="K12" s="668" t="s">
        <v>64</v>
      </c>
      <c r="L12" s="668" t="s">
        <v>65</v>
      </c>
      <c r="M12" s="669" t="s">
        <v>66</v>
      </c>
      <c r="N12" s="667" t="s">
        <v>62</v>
      </c>
      <c r="O12" s="668" t="s">
        <v>63</v>
      </c>
      <c r="P12" s="668" t="s">
        <v>64</v>
      </c>
      <c r="Q12" s="668" t="s">
        <v>65</v>
      </c>
      <c r="R12" s="669" t="s">
        <v>66</v>
      </c>
      <c r="S12" s="670" t="s">
        <v>66</v>
      </c>
      <c r="T12" s="280"/>
      <c r="U12" s="281"/>
    </row>
    <row r="13" spans="1:21" x14ac:dyDescent="0.25">
      <c r="A13" s="1083" t="s">
        <v>67</v>
      </c>
      <c r="B13" s="621" t="s">
        <v>68</v>
      </c>
      <c r="C13" s="621" t="s">
        <v>69</v>
      </c>
      <c r="D13" s="621" t="s">
        <v>70</v>
      </c>
      <c r="E13" s="621"/>
      <c r="F13" s="621">
        <v>155</v>
      </c>
      <c r="G13" s="622">
        <v>155</v>
      </c>
      <c r="H13" s="686"/>
      <c r="I13" s="687"/>
      <c r="J13" s="361">
        <v>0</v>
      </c>
      <c r="K13" s="259">
        <v>23</v>
      </c>
      <c r="L13" s="259">
        <f t="shared" ref="L13:L44" si="0">IF(C13="APLL BK",G13,G13*J13)</f>
        <v>0</v>
      </c>
      <c r="M13" s="456">
        <f t="shared" ref="M13:M44" si="1">IFERROR(IF(OR(E13="Sea",E13="Air+Sea"),IF(C13="APLL BK",G13*IF(I13="",1,I13),L13/K13*IF(I13="",1,I13)),0),0)</f>
        <v>0</v>
      </c>
      <c r="N13" s="687"/>
      <c r="O13" s="362"/>
      <c r="P13" s="259">
        <v>3</v>
      </c>
      <c r="Q13" s="260">
        <f t="shared" ref="Q13:Q44" si="2">IF(C13="APLL BK",G13,G13*O13)</f>
        <v>0</v>
      </c>
      <c r="R13" s="456">
        <f t="shared" ref="R13:R44" si="3">IFERROR(IF(OR(E13="Air",E13="Air+Sea"),IF(C13="APLL BK",G13*IF(N13="",1,N13),Q13/P13*IF(N13="",1,N13)),0),0)</f>
        <v>0</v>
      </c>
      <c r="S13" s="625" t="e" cm="1">
        <f t="array" ref="S13">_xlfn.IFS(E13="Air",R13,E13="Sea",M13,E13="Air+Sea",M13+R13)</f>
        <v>#N/A</v>
      </c>
      <c r="T13" s="475"/>
    </row>
    <row r="14" spans="1:21" x14ac:dyDescent="0.25">
      <c r="A14" s="1084"/>
      <c r="B14" s="1108" t="s">
        <v>71</v>
      </c>
      <c r="C14" s="111" t="s">
        <v>69</v>
      </c>
      <c r="D14" s="111" t="s">
        <v>72</v>
      </c>
      <c r="E14" s="112" t="s">
        <v>499</v>
      </c>
      <c r="F14" s="111">
        <v>75</v>
      </c>
      <c r="G14" s="206">
        <v>75</v>
      </c>
      <c r="H14" s="513"/>
      <c r="I14" s="675"/>
      <c r="J14" s="191">
        <v>8</v>
      </c>
      <c r="K14" s="219">
        <v>23</v>
      </c>
      <c r="L14" s="219">
        <f t="shared" si="0"/>
        <v>600</v>
      </c>
      <c r="M14" s="220">
        <f t="shared" si="1"/>
        <v>26.086956521739129</v>
      </c>
      <c r="N14" s="675"/>
      <c r="O14" s="584">
        <v>2</v>
      </c>
      <c r="P14" s="219">
        <v>3</v>
      </c>
      <c r="Q14" s="511">
        <f t="shared" si="2"/>
        <v>150</v>
      </c>
      <c r="R14" s="220">
        <f t="shared" si="3"/>
        <v>50</v>
      </c>
      <c r="S14" s="453" cm="1">
        <f t="array" ref="S14">_xlfn.IFS(E14="Air",R14,E14="Sea",M14,E14="Air+Sea",M14+R14)</f>
        <v>76.086956521739125</v>
      </c>
      <c r="T14" s="475"/>
    </row>
    <row r="15" spans="1:21" x14ac:dyDescent="0.25">
      <c r="A15" s="1084"/>
      <c r="B15" s="1108"/>
      <c r="C15" s="111" t="s">
        <v>69</v>
      </c>
      <c r="D15" s="111" t="s">
        <v>73</v>
      </c>
      <c r="E15" s="112" t="s">
        <v>499</v>
      </c>
      <c r="F15" s="111">
        <v>90</v>
      </c>
      <c r="G15" s="206">
        <v>90</v>
      </c>
      <c r="H15" s="513"/>
      <c r="I15" s="675"/>
      <c r="J15" s="191">
        <v>8</v>
      </c>
      <c r="K15" s="219">
        <v>23</v>
      </c>
      <c r="L15" s="219">
        <f t="shared" si="0"/>
        <v>720</v>
      </c>
      <c r="M15" s="220">
        <f t="shared" si="1"/>
        <v>31.304347826086957</v>
      </c>
      <c r="N15" s="675"/>
      <c r="O15" s="584">
        <v>2</v>
      </c>
      <c r="P15" s="219">
        <v>3</v>
      </c>
      <c r="Q15" s="511">
        <f t="shared" si="2"/>
        <v>180</v>
      </c>
      <c r="R15" s="220">
        <f t="shared" si="3"/>
        <v>60</v>
      </c>
      <c r="S15" s="453" cm="1">
        <f t="array" ref="S15">_xlfn.IFS(E15="Air",R15,E15="Sea",M15,E15="Air+Sea",M15+R15)</f>
        <v>91.304347826086953</v>
      </c>
      <c r="T15" s="475"/>
    </row>
    <row r="16" spans="1:21" x14ac:dyDescent="0.25">
      <c r="A16" s="1084"/>
      <c r="B16" s="1108"/>
      <c r="C16" s="111" t="s">
        <v>74</v>
      </c>
      <c r="D16" s="111" t="s">
        <v>75</v>
      </c>
      <c r="E16" s="112" t="s">
        <v>499</v>
      </c>
      <c r="F16" s="111">
        <v>6</v>
      </c>
      <c r="G16" s="206">
        <v>6</v>
      </c>
      <c r="H16" s="513"/>
      <c r="I16" s="675"/>
      <c r="J16" s="191"/>
      <c r="K16" s="219">
        <v>23</v>
      </c>
      <c r="L16" s="219">
        <f t="shared" si="0"/>
        <v>6</v>
      </c>
      <c r="M16" s="220">
        <f t="shared" si="1"/>
        <v>6</v>
      </c>
      <c r="N16" s="675"/>
      <c r="O16" s="584"/>
      <c r="P16" s="219">
        <v>3</v>
      </c>
      <c r="Q16" s="511">
        <f t="shared" si="2"/>
        <v>6</v>
      </c>
      <c r="R16" s="220">
        <f t="shared" si="3"/>
        <v>6</v>
      </c>
      <c r="S16" s="453" cm="1">
        <f t="array" ref="S16">_xlfn.IFS(E16="Air",R16,E16="Sea",M16,E16="Air+Sea",M16+R16)</f>
        <v>12</v>
      </c>
      <c r="T16" s="475"/>
    </row>
    <row r="17" spans="1:20" x14ac:dyDescent="0.25">
      <c r="A17" s="1084"/>
      <c r="B17" s="1108"/>
      <c r="C17" s="111" t="s">
        <v>69</v>
      </c>
      <c r="D17" s="111" t="s">
        <v>76</v>
      </c>
      <c r="E17" s="112" t="s">
        <v>499</v>
      </c>
      <c r="F17" s="111">
        <v>450</v>
      </c>
      <c r="G17" s="206">
        <v>450</v>
      </c>
      <c r="H17" s="513"/>
      <c r="I17" s="675"/>
      <c r="J17" s="191">
        <v>8</v>
      </c>
      <c r="K17" s="219">
        <v>23</v>
      </c>
      <c r="L17" s="219">
        <f t="shared" si="0"/>
        <v>3600</v>
      </c>
      <c r="M17" s="220">
        <f t="shared" si="1"/>
        <v>156.52173913043478</v>
      </c>
      <c r="N17" s="675"/>
      <c r="O17" s="584">
        <v>2</v>
      </c>
      <c r="P17" s="219">
        <v>3</v>
      </c>
      <c r="Q17" s="511">
        <f t="shared" si="2"/>
        <v>900</v>
      </c>
      <c r="R17" s="220">
        <f t="shared" si="3"/>
        <v>300</v>
      </c>
      <c r="S17" s="453" cm="1">
        <f t="array" ref="S17">_xlfn.IFS(E17="Air",R17,E17="Sea",M17,E17="Air+Sea",M17+R17)</f>
        <v>456.52173913043475</v>
      </c>
      <c r="T17" s="475"/>
    </row>
    <row r="18" spans="1:20" x14ac:dyDescent="0.25">
      <c r="A18" s="1084"/>
      <c r="B18" s="1108"/>
      <c r="C18" s="111" t="s">
        <v>69</v>
      </c>
      <c r="D18" s="111" t="s">
        <v>77</v>
      </c>
      <c r="E18" s="112" t="s">
        <v>499</v>
      </c>
      <c r="F18" s="111">
        <v>300</v>
      </c>
      <c r="G18" s="206">
        <v>300</v>
      </c>
      <c r="H18" s="513"/>
      <c r="I18" s="675"/>
      <c r="J18" s="191">
        <v>8</v>
      </c>
      <c r="K18" s="219">
        <v>23</v>
      </c>
      <c r="L18" s="219">
        <f t="shared" si="0"/>
        <v>2400</v>
      </c>
      <c r="M18" s="220">
        <f t="shared" si="1"/>
        <v>104.34782608695652</v>
      </c>
      <c r="N18" s="675"/>
      <c r="O18" s="584">
        <v>2</v>
      </c>
      <c r="P18" s="219">
        <v>3</v>
      </c>
      <c r="Q18" s="511">
        <f t="shared" si="2"/>
        <v>600</v>
      </c>
      <c r="R18" s="220">
        <f t="shared" si="3"/>
        <v>200</v>
      </c>
      <c r="S18" s="453" cm="1">
        <f t="array" ref="S18">_xlfn.IFS(E18="Air",R18,E18="Sea",M18,E18="Air+Sea",M18+R18)</f>
        <v>304.3478260869565</v>
      </c>
      <c r="T18" s="475"/>
    </row>
    <row r="19" spans="1:20" x14ac:dyDescent="0.25">
      <c r="A19" s="1084"/>
      <c r="B19" s="111" t="s">
        <v>78</v>
      </c>
      <c r="C19" s="111" t="s">
        <v>69</v>
      </c>
      <c r="D19" s="128" t="s">
        <v>79</v>
      </c>
      <c r="E19" s="112" t="s">
        <v>499</v>
      </c>
      <c r="F19" s="111">
        <v>810</v>
      </c>
      <c r="G19" s="206">
        <v>810</v>
      </c>
      <c r="H19" s="513"/>
      <c r="I19" s="675"/>
      <c r="J19" s="191">
        <v>8</v>
      </c>
      <c r="K19" s="219">
        <v>23</v>
      </c>
      <c r="L19" s="219">
        <f t="shared" si="0"/>
        <v>6480</v>
      </c>
      <c r="M19" s="220">
        <f t="shared" si="1"/>
        <v>281.73913043478262</v>
      </c>
      <c r="N19" s="675"/>
      <c r="O19" s="584">
        <v>2</v>
      </c>
      <c r="P19" s="219">
        <v>3</v>
      </c>
      <c r="Q19" s="511">
        <f t="shared" si="2"/>
        <v>1620</v>
      </c>
      <c r="R19" s="220">
        <f t="shared" si="3"/>
        <v>540</v>
      </c>
      <c r="S19" s="453" cm="1">
        <f t="array" ref="S19">_xlfn.IFS(E19="Air",R19,E19="Sea",M19,E19="Air+Sea",M19+R19)</f>
        <v>821.73913043478262</v>
      </c>
      <c r="T19" s="475"/>
    </row>
    <row r="20" spans="1:20" x14ac:dyDescent="0.25">
      <c r="A20" s="1084"/>
      <c r="B20" s="111" t="s">
        <v>80</v>
      </c>
      <c r="C20" s="111" t="s">
        <v>81</v>
      </c>
      <c r="D20" s="128" t="s">
        <v>82</v>
      </c>
      <c r="E20" s="112" t="s">
        <v>499</v>
      </c>
      <c r="F20" s="111">
        <v>450</v>
      </c>
      <c r="G20" s="206">
        <v>450</v>
      </c>
      <c r="H20" s="124" t="s">
        <v>629</v>
      </c>
      <c r="I20" s="675"/>
      <c r="J20" s="191">
        <v>8</v>
      </c>
      <c r="K20" s="219">
        <v>23</v>
      </c>
      <c r="L20" s="219">
        <f t="shared" si="0"/>
        <v>3600</v>
      </c>
      <c r="M20" s="220">
        <f t="shared" si="1"/>
        <v>156.52173913043478</v>
      </c>
      <c r="N20" s="675"/>
      <c r="O20" s="584">
        <v>3</v>
      </c>
      <c r="P20" s="219">
        <v>3</v>
      </c>
      <c r="Q20" s="511">
        <f t="shared" si="2"/>
        <v>1350</v>
      </c>
      <c r="R20" s="220">
        <f t="shared" si="3"/>
        <v>450</v>
      </c>
      <c r="S20" s="453" cm="1">
        <f t="array" ref="S20">_xlfn.IFS(E20="Air",R20,E20="Sea",M20,E20="Air+Sea",M20+R20)</f>
        <v>606.52173913043475</v>
      </c>
      <c r="T20" s="475"/>
    </row>
    <row r="21" spans="1:20" x14ac:dyDescent="0.25">
      <c r="A21" s="1084"/>
      <c r="B21" s="1108" t="s">
        <v>83</v>
      </c>
      <c r="C21" s="111" t="s">
        <v>74</v>
      </c>
      <c r="D21" s="111" t="s">
        <v>85</v>
      </c>
      <c r="E21" s="111" t="s">
        <v>11</v>
      </c>
      <c r="F21" s="111">
        <v>50</v>
      </c>
      <c r="G21" s="206">
        <v>50</v>
      </c>
      <c r="H21" s="513"/>
      <c r="I21" s="675">
        <v>1.2500000000000001E-2</v>
      </c>
      <c r="J21" s="191"/>
      <c r="K21" s="219">
        <v>23</v>
      </c>
      <c r="L21" s="219">
        <f t="shared" si="0"/>
        <v>50</v>
      </c>
      <c r="M21" s="220">
        <f t="shared" si="1"/>
        <v>0.625</v>
      </c>
      <c r="N21" s="676"/>
      <c r="O21" s="443"/>
      <c r="P21" s="221">
        <v>3</v>
      </c>
      <c r="Q21" s="444">
        <f t="shared" si="2"/>
        <v>50</v>
      </c>
      <c r="R21" s="222">
        <f t="shared" si="3"/>
        <v>0</v>
      </c>
      <c r="S21" s="453" cm="1">
        <f t="array" ref="S21">_xlfn.IFS(E21="Air",R21,E21="Sea",M21,E21="Air+Sea",M21+R21)</f>
        <v>0.625</v>
      </c>
      <c r="T21" s="475"/>
    </row>
    <row r="22" spans="1:20" x14ac:dyDescent="0.25">
      <c r="A22" s="1084"/>
      <c r="B22" s="1108"/>
      <c r="C22" s="111" t="s">
        <v>74</v>
      </c>
      <c r="D22" s="128" t="s">
        <v>630</v>
      </c>
      <c r="E22" s="111" t="s">
        <v>11</v>
      </c>
      <c r="F22" s="111">
        <v>600</v>
      </c>
      <c r="G22" s="206">
        <v>600</v>
      </c>
      <c r="H22" s="513"/>
      <c r="I22" s="675">
        <v>1.2500000000000001E-2</v>
      </c>
      <c r="J22" s="191"/>
      <c r="K22" s="219">
        <v>23</v>
      </c>
      <c r="L22" s="219">
        <f t="shared" si="0"/>
        <v>600</v>
      </c>
      <c r="M22" s="220">
        <f t="shared" si="1"/>
        <v>7.5</v>
      </c>
      <c r="N22" s="676"/>
      <c r="O22" s="443"/>
      <c r="P22" s="221">
        <v>3</v>
      </c>
      <c r="Q22" s="444">
        <f t="shared" si="2"/>
        <v>600</v>
      </c>
      <c r="R22" s="222">
        <f t="shared" si="3"/>
        <v>0</v>
      </c>
      <c r="S22" s="453" cm="1">
        <f t="array" ref="S22">_xlfn.IFS(E22="Air",R22,E22="Sea",M22,E22="Air+Sea",M22+R22)</f>
        <v>7.5</v>
      </c>
      <c r="T22" s="475"/>
    </row>
    <row r="23" spans="1:20" x14ac:dyDescent="0.25">
      <c r="A23" s="1084"/>
      <c r="B23" s="1108" t="s">
        <v>87</v>
      </c>
      <c r="C23" s="111" t="s">
        <v>69</v>
      </c>
      <c r="D23" s="111" t="s">
        <v>88</v>
      </c>
      <c r="E23" s="111" t="s">
        <v>11</v>
      </c>
      <c r="F23" s="111">
        <v>45</v>
      </c>
      <c r="G23" s="206">
        <v>45</v>
      </c>
      <c r="H23" s="513"/>
      <c r="I23" s="675"/>
      <c r="J23" s="191">
        <v>10</v>
      </c>
      <c r="K23" s="219">
        <v>23</v>
      </c>
      <c r="L23" s="219">
        <f t="shared" si="0"/>
        <v>450</v>
      </c>
      <c r="M23" s="220">
        <f t="shared" si="1"/>
        <v>19.565217391304348</v>
      </c>
      <c r="N23" s="676"/>
      <c r="O23" s="443"/>
      <c r="P23" s="221">
        <v>3</v>
      </c>
      <c r="Q23" s="444">
        <f t="shared" si="2"/>
        <v>0</v>
      </c>
      <c r="R23" s="222">
        <f t="shared" si="3"/>
        <v>0</v>
      </c>
      <c r="S23" s="453" cm="1">
        <f t="array" ref="S23">_xlfn.IFS(E23="Air",R23,E23="Sea",M23,E23="Air+Sea",M23+R23)</f>
        <v>19.565217391304348</v>
      </c>
      <c r="T23" s="475"/>
    </row>
    <row r="24" spans="1:20" x14ac:dyDescent="0.25">
      <c r="A24" s="1084"/>
      <c r="B24" s="1108"/>
      <c r="C24" s="111" t="s">
        <v>74</v>
      </c>
      <c r="D24" s="128" t="s">
        <v>89</v>
      </c>
      <c r="E24" s="111" t="s">
        <v>11</v>
      </c>
      <c r="F24" s="111">
        <v>75</v>
      </c>
      <c r="G24" s="206">
        <v>75</v>
      </c>
      <c r="H24" s="513"/>
      <c r="I24" s="675">
        <v>0.3</v>
      </c>
      <c r="J24" s="191"/>
      <c r="K24" s="219">
        <v>23</v>
      </c>
      <c r="L24" s="219">
        <f t="shared" si="0"/>
        <v>75</v>
      </c>
      <c r="M24" s="220">
        <f t="shared" si="1"/>
        <v>22.5</v>
      </c>
      <c r="N24" s="676"/>
      <c r="O24" s="443"/>
      <c r="P24" s="221">
        <v>3</v>
      </c>
      <c r="Q24" s="444">
        <f t="shared" si="2"/>
        <v>75</v>
      </c>
      <c r="R24" s="222">
        <f t="shared" si="3"/>
        <v>0</v>
      </c>
      <c r="S24" s="453" cm="1">
        <f t="array" ref="S24">_xlfn.IFS(E24="Air",R24,E24="Sea",M24,E24="Air+Sea",M24+R24)</f>
        <v>22.5</v>
      </c>
      <c r="T24" s="475"/>
    </row>
    <row r="25" spans="1:20" ht="15" customHeight="1" x14ac:dyDescent="0.25">
      <c r="A25" s="1084"/>
      <c r="B25" s="159" t="s">
        <v>90</v>
      </c>
      <c r="C25" s="159"/>
      <c r="D25" s="159"/>
      <c r="E25" s="159"/>
      <c r="F25" s="159"/>
      <c r="G25" s="207"/>
      <c r="H25" s="512"/>
      <c r="I25" s="676"/>
      <c r="J25" s="349"/>
      <c r="K25" s="221">
        <v>23</v>
      </c>
      <c r="L25" s="221">
        <f t="shared" si="0"/>
        <v>0</v>
      </c>
      <c r="M25" s="223">
        <f t="shared" si="1"/>
        <v>0</v>
      </c>
      <c r="N25" s="676"/>
      <c r="O25" s="349"/>
      <c r="P25" s="221">
        <v>3</v>
      </c>
      <c r="Q25" s="444">
        <f t="shared" si="2"/>
        <v>0</v>
      </c>
      <c r="R25" s="222">
        <f t="shared" si="3"/>
        <v>0</v>
      </c>
      <c r="S25" s="454" t="e" cm="1">
        <f t="array" ref="S25">_xlfn.IFS(E25="Air",R25,E25="Sea",M25,E25="Air+Sea",M25+R25)</f>
        <v>#N/A</v>
      </c>
      <c r="T25" s="475"/>
    </row>
    <row r="26" spans="1:20" ht="25.5" customHeight="1" x14ac:dyDescent="0.25">
      <c r="A26" s="1084" t="s">
        <v>91</v>
      </c>
      <c r="B26" s="111" t="s">
        <v>92</v>
      </c>
      <c r="C26" s="111" t="s">
        <v>69</v>
      </c>
      <c r="D26" s="128" t="s">
        <v>93</v>
      </c>
      <c r="E26" s="111" t="s">
        <v>11</v>
      </c>
      <c r="F26" s="111">
        <v>440</v>
      </c>
      <c r="G26" s="206">
        <v>440</v>
      </c>
      <c r="H26" s="124" t="s">
        <v>631</v>
      </c>
      <c r="I26" s="682"/>
      <c r="J26" s="191">
        <v>5</v>
      </c>
      <c r="K26" s="219">
        <v>23</v>
      </c>
      <c r="L26" s="219">
        <f t="shared" si="0"/>
        <v>2200</v>
      </c>
      <c r="M26" s="220">
        <f t="shared" si="1"/>
        <v>95.652173913043484</v>
      </c>
      <c r="N26" s="677"/>
      <c r="O26" s="443"/>
      <c r="P26" s="221">
        <v>3</v>
      </c>
      <c r="Q26" s="444">
        <f t="shared" si="2"/>
        <v>0</v>
      </c>
      <c r="R26" s="222">
        <f t="shared" si="3"/>
        <v>0</v>
      </c>
      <c r="S26" s="453" cm="1">
        <f t="array" ref="S26">_xlfn.IFS(E26="Air",R26,E26="Sea",M26,E26="Air+Sea",M26+R26)</f>
        <v>95.652173913043484</v>
      </c>
      <c r="T26" s="475"/>
    </row>
    <row r="27" spans="1:20" x14ac:dyDescent="0.25">
      <c r="A27" s="1084"/>
      <c r="B27" s="113" t="s">
        <v>94</v>
      </c>
      <c r="C27" s="113" t="s">
        <v>69</v>
      </c>
      <c r="D27" s="136" t="s">
        <v>95</v>
      </c>
      <c r="E27" s="113" t="s">
        <v>11</v>
      </c>
      <c r="F27" s="113">
        <v>560</v>
      </c>
      <c r="G27" s="208">
        <v>560</v>
      </c>
      <c r="H27" s="124"/>
      <c r="I27" s="683"/>
      <c r="J27" s="191">
        <v>5</v>
      </c>
      <c r="K27" s="219">
        <v>23</v>
      </c>
      <c r="L27" s="219">
        <f t="shared" si="0"/>
        <v>2800</v>
      </c>
      <c r="M27" s="220">
        <f t="shared" si="1"/>
        <v>121.73913043478261</v>
      </c>
      <c r="N27" s="678"/>
      <c r="O27" s="443"/>
      <c r="P27" s="221">
        <v>3</v>
      </c>
      <c r="Q27" s="444">
        <f t="shared" si="2"/>
        <v>0</v>
      </c>
      <c r="R27" s="222">
        <f t="shared" si="3"/>
        <v>0</v>
      </c>
      <c r="S27" s="453" cm="1">
        <f t="array" ref="S27">_xlfn.IFS(E27="Air",R27,E27="Sea",M27,E27="Air+Sea",M27+R27)</f>
        <v>121.73913043478261</v>
      </c>
      <c r="T27" s="475"/>
    </row>
    <row r="28" spans="1:20" x14ac:dyDescent="0.25">
      <c r="A28" s="1084"/>
      <c r="B28" s="159" t="s">
        <v>96</v>
      </c>
      <c r="C28" s="159" t="s">
        <v>97</v>
      </c>
      <c r="D28" s="159" t="s">
        <v>98</v>
      </c>
      <c r="E28" s="159"/>
      <c r="F28" s="159"/>
      <c r="G28" s="207"/>
      <c r="H28" s="512"/>
      <c r="I28" s="676"/>
      <c r="J28" s="190"/>
      <c r="K28" s="221">
        <v>23</v>
      </c>
      <c r="L28" s="221">
        <f t="shared" si="0"/>
        <v>0</v>
      </c>
      <c r="M28" s="223">
        <f t="shared" si="1"/>
        <v>0</v>
      </c>
      <c r="N28" s="676"/>
      <c r="O28" s="443"/>
      <c r="P28" s="221">
        <v>3</v>
      </c>
      <c r="Q28" s="444">
        <f t="shared" si="2"/>
        <v>0</v>
      </c>
      <c r="R28" s="222">
        <f t="shared" si="3"/>
        <v>0</v>
      </c>
      <c r="S28" s="454" t="e" cm="1">
        <f t="array" ref="S28">_xlfn.IFS(E28="Air",R28,E28="Sea",M28,E28="Air+Sea",M28+R28)</f>
        <v>#N/A</v>
      </c>
      <c r="T28" s="475"/>
    </row>
    <row r="29" spans="1:20" ht="14.25" customHeight="1" x14ac:dyDescent="0.25">
      <c r="A29" s="1084"/>
      <c r="B29" s="113" t="s">
        <v>99</v>
      </c>
      <c r="C29" s="113" t="s">
        <v>100</v>
      </c>
      <c r="D29" s="136" t="s">
        <v>101</v>
      </c>
      <c r="E29" s="113" t="s">
        <v>11</v>
      </c>
      <c r="F29" s="113">
        <v>195</v>
      </c>
      <c r="G29" s="208">
        <v>195</v>
      </c>
      <c r="H29" s="124"/>
      <c r="I29" s="507"/>
      <c r="J29" s="191">
        <v>12</v>
      </c>
      <c r="K29" s="219">
        <v>23</v>
      </c>
      <c r="L29" s="219">
        <f t="shared" si="0"/>
        <v>2340</v>
      </c>
      <c r="M29" s="220">
        <f t="shared" si="1"/>
        <v>101.73913043478261</v>
      </c>
      <c r="N29" s="459"/>
      <c r="O29" s="443"/>
      <c r="P29" s="221">
        <v>3</v>
      </c>
      <c r="Q29" s="444">
        <f t="shared" si="2"/>
        <v>0</v>
      </c>
      <c r="R29" s="222">
        <f t="shared" si="3"/>
        <v>0</v>
      </c>
      <c r="S29" s="453" cm="1">
        <f t="array" ref="S29">_xlfn.IFS(E29="Air",R29,E29="Sea",M29,E29="Air+Sea",M29+R29)</f>
        <v>101.73913043478261</v>
      </c>
      <c r="T29" s="475"/>
    </row>
    <row r="30" spans="1:20" ht="18" customHeight="1" x14ac:dyDescent="0.25">
      <c r="A30" s="1084"/>
      <c r="B30" s="113" t="s">
        <v>102</v>
      </c>
      <c r="C30" s="113" t="s">
        <v>103</v>
      </c>
      <c r="D30" s="136" t="s">
        <v>104</v>
      </c>
      <c r="E30" s="114" t="s">
        <v>499</v>
      </c>
      <c r="F30" s="113">
        <v>70</v>
      </c>
      <c r="G30" s="208">
        <v>70</v>
      </c>
      <c r="H30" s="124"/>
      <c r="I30" s="507"/>
      <c r="J30" s="191">
        <v>5</v>
      </c>
      <c r="K30" s="219">
        <v>23</v>
      </c>
      <c r="L30" s="219">
        <f t="shared" si="0"/>
        <v>350</v>
      </c>
      <c r="M30" s="220">
        <f t="shared" si="1"/>
        <v>15.217391304347826</v>
      </c>
      <c r="N30" s="507"/>
      <c r="O30" s="584">
        <v>3</v>
      </c>
      <c r="P30" s="219">
        <v>3</v>
      </c>
      <c r="Q30" s="511">
        <f t="shared" si="2"/>
        <v>210</v>
      </c>
      <c r="R30" s="220">
        <f t="shared" si="3"/>
        <v>70</v>
      </c>
      <c r="S30" s="453" cm="1">
        <f t="array" ref="S30">_xlfn.IFS(E30="Air",R30,E30="Sea",M30,E30="Air+Sea",M30+R30)</f>
        <v>85.217391304347828</v>
      </c>
      <c r="T30" s="475"/>
    </row>
    <row r="31" spans="1:20" ht="18" customHeight="1" x14ac:dyDescent="0.25">
      <c r="A31" s="1084"/>
      <c r="B31" s="113"/>
      <c r="C31" s="114" t="s">
        <v>123</v>
      </c>
      <c r="D31" s="114" t="s">
        <v>632</v>
      </c>
      <c r="E31" s="114" t="s">
        <v>10</v>
      </c>
      <c r="F31" s="114"/>
      <c r="G31" s="368">
        <v>75</v>
      </c>
      <c r="H31" s="140"/>
      <c r="I31" s="459"/>
      <c r="J31" s="190"/>
      <c r="K31" s="221">
        <v>23</v>
      </c>
      <c r="L31" s="221">
        <f t="shared" si="0"/>
        <v>0</v>
      </c>
      <c r="M31" s="222">
        <f t="shared" si="1"/>
        <v>0</v>
      </c>
      <c r="N31" s="630"/>
      <c r="O31" s="615">
        <v>3</v>
      </c>
      <c r="P31" s="372">
        <v>3</v>
      </c>
      <c r="Q31" s="583">
        <f t="shared" si="2"/>
        <v>225</v>
      </c>
      <c r="R31" s="248">
        <f t="shared" si="3"/>
        <v>75</v>
      </c>
      <c r="S31" s="626" cm="1">
        <f t="array" ref="S31">_xlfn.IFS(E31="Air",R31,E31="Sea",M31,E31="Air+Sea",M31+R31)</f>
        <v>75</v>
      </c>
      <c r="T31" s="475"/>
    </row>
    <row r="32" spans="1:20" x14ac:dyDescent="0.25">
      <c r="A32" s="1084"/>
      <c r="B32" s="1080" t="s">
        <v>105</v>
      </c>
      <c r="C32" s="113" t="s">
        <v>74</v>
      </c>
      <c r="D32" s="111" t="s">
        <v>633</v>
      </c>
      <c r="E32" s="113" t="s">
        <v>11</v>
      </c>
      <c r="F32" s="113">
        <v>20</v>
      </c>
      <c r="G32" s="208">
        <v>20</v>
      </c>
      <c r="H32" s="124"/>
      <c r="I32" s="507">
        <v>0.7</v>
      </c>
      <c r="J32" s="191"/>
      <c r="K32" s="219">
        <v>23</v>
      </c>
      <c r="L32" s="219">
        <f t="shared" si="0"/>
        <v>20</v>
      </c>
      <c r="M32" s="220">
        <f t="shared" si="1"/>
        <v>14</v>
      </c>
      <c r="N32" s="459"/>
      <c r="O32" s="443"/>
      <c r="P32" s="221">
        <v>3</v>
      </c>
      <c r="Q32" s="444">
        <f t="shared" si="2"/>
        <v>20</v>
      </c>
      <c r="R32" s="222">
        <f t="shared" si="3"/>
        <v>0</v>
      </c>
      <c r="S32" s="453" cm="1">
        <f t="array" ref="S32">_xlfn.IFS(E32="Air",R32,E32="Sea",M32,E32="Air+Sea",M32+R32)</f>
        <v>14</v>
      </c>
      <c r="T32" s="475"/>
    </row>
    <row r="33" spans="1:20" x14ac:dyDescent="0.25">
      <c r="A33" s="1084"/>
      <c r="B33" s="1080"/>
      <c r="C33" s="113" t="s">
        <v>74</v>
      </c>
      <c r="D33" s="136" t="s">
        <v>107</v>
      </c>
      <c r="E33" s="114" t="s">
        <v>499</v>
      </c>
      <c r="F33" s="113">
        <v>40</v>
      </c>
      <c r="G33" s="208">
        <v>40</v>
      </c>
      <c r="H33" s="124"/>
      <c r="I33" s="507">
        <v>0.7</v>
      </c>
      <c r="J33" s="191"/>
      <c r="K33" s="219">
        <v>23</v>
      </c>
      <c r="L33" s="219">
        <f t="shared" si="0"/>
        <v>40</v>
      </c>
      <c r="M33" s="220">
        <f t="shared" si="1"/>
        <v>28</v>
      </c>
      <c r="N33" s="507">
        <v>0.67</v>
      </c>
      <c r="O33" s="584"/>
      <c r="P33" s="219">
        <v>3</v>
      </c>
      <c r="Q33" s="511">
        <f t="shared" si="2"/>
        <v>40</v>
      </c>
      <c r="R33" s="220">
        <f t="shared" si="3"/>
        <v>26.8</v>
      </c>
      <c r="S33" s="453" cm="1">
        <f t="array" ref="S33">_xlfn.IFS(E33="Air",R33,E33="Sea",M33,E33="Air+Sea",M33+R33)</f>
        <v>54.8</v>
      </c>
      <c r="T33" s="475"/>
    </row>
    <row r="34" spans="1:20" x14ac:dyDescent="0.25">
      <c r="A34" s="1084"/>
      <c r="B34" s="113" t="s">
        <v>108</v>
      </c>
      <c r="C34" s="113" t="s">
        <v>103</v>
      </c>
      <c r="D34" s="136" t="s">
        <v>109</v>
      </c>
      <c r="E34" s="114" t="s">
        <v>499</v>
      </c>
      <c r="F34" s="113">
        <v>175</v>
      </c>
      <c r="G34" s="208">
        <v>175</v>
      </c>
      <c r="H34" s="124"/>
      <c r="I34" s="507"/>
      <c r="J34" s="191">
        <v>5</v>
      </c>
      <c r="K34" s="219">
        <v>23</v>
      </c>
      <c r="L34" s="219">
        <f t="shared" si="0"/>
        <v>875</v>
      </c>
      <c r="M34" s="220">
        <f t="shared" si="1"/>
        <v>38.043478260869563</v>
      </c>
      <c r="N34" s="507"/>
      <c r="O34" s="584">
        <v>3</v>
      </c>
      <c r="P34" s="219">
        <v>3</v>
      </c>
      <c r="Q34" s="511">
        <f t="shared" si="2"/>
        <v>525</v>
      </c>
      <c r="R34" s="220">
        <f t="shared" si="3"/>
        <v>175</v>
      </c>
      <c r="S34" s="453" cm="1">
        <f t="array" ref="S34">_xlfn.IFS(E34="Air",R34,E34="Sea",M34,E34="Air+Sea",M34+R34)</f>
        <v>213.04347826086956</v>
      </c>
      <c r="T34" s="475"/>
    </row>
    <row r="35" spans="1:20" x14ac:dyDescent="0.25">
      <c r="A35" s="1084"/>
      <c r="B35" s="159" t="s">
        <v>110</v>
      </c>
      <c r="C35" s="159" t="s">
        <v>111</v>
      </c>
      <c r="D35" s="159" t="s">
        <v>98</v>
      </c>
      <c r="E35" s="159"/>
      <c r="F35" s="159"/>
      <c r="G35" s="207"/>
      <c r="H35" s="512"/>
      <c r="I35" s="676"/>
      <c r="J35" s="190"/>
      <c r="K35" s="221">
        <v>23</v>
      </c>
      <c r="L35" s="221">
        <f t="shared" si="0"/>
        <v>0</v>
      </c>
      <c r="M35" s="223">
        <f t="shared" si="1"/>
        <v>0</v>
      </c>
      <c r="N35" s="676"/>
      <c r="O35" s="443"/>
      <c r="P35" s="221">
        <v>3</v>
      </c>
      <c r="Q35" s="444">
        <f t="shared" si="2"/>
        <v>0</v>
      </c>
      <c r="R35" s="222">
        <f t="shared" si="3"/>
        <v>0</v>
      </c>
      <c r="S35" s="454" t="e" cm="1">
        <f t="array" ref="S35">_xlfn.IFS(E35="Air",R35,E35="Sea",M35,E35="Air+Sea",M35+R35)</f>
        <v>#N/A</v>
      </c>
      <c r="T35" s="475"/>
    </row>
    <row r="36" spans="1:20" x14ac:dyDescent="0.25">
      <c r="A36" s="1084"/>
      <c r="B36" s="1080" t="s">
        <v>112</v>
      </c>
      <c r="C36" s="113" t="s">
        <v>100</v>
      </c>
      <c r="D36" s="113" t="s">
        <v>113</v>
      </c>
      <c r="E36" s="113" t="s">
        <v>11</v>
      </c>
      <c r="F36" s="113">
        <v>30</v>
      </c>
      <c r="G36" s="208">
        <v>30</v>
      </c>
      <c r="H36" s="124"/>
      <c r="I36" s="507"/>
      <c r="J36" s="191">
        <v>3</v>
      </c>
      <c r="K36" s="219">
        <v>23</v>
      </c>
      <c r="L36" s="219">
        <f t="shared" si="0"/>
        <v>90</v>
      </c>
      <c r="M36" s="220">
        <f t="shared" si="1"/>
        <v>3.9130434782608696</v>
      </c>
      <c r="N36" s="459"/>
      <c r="O36" s="443"/>
      <c r="P36" s="221">
        <v>3</v>
      </c>
      <c r="Q36" s="444">
        <f t="shared" si="2"/>
        <v>0</v>
      </c>
      <c r="R36" s="222">
        <f t="shared" si="3"/>
        <v>0</v>
      </c>
      <c r="S36" s="453" cm="1">
        <f t="array" ref="S36">_xlfn.IFS(E36="Air",R36,E36="Sea",M36,E36="Air+Sea",M36+R36)</f>
        <v>3.9130434782608696</v>
      </c>
      <c r="T36" s="475"/>
    </row>
    <row r="37" spans="1:20" x14ac:dyDescent="0.25">
      <c r="A37" s="1084"/>
      <c r="B37" s="1080"/>
      <c r="C37" s="113" t="s">
        <v>100</v>
      </c>
      <c r="D37" s="136" t="s">
        <v>114</v>
      </c>
      <c r="E37" s="113" t="s">
        <v>11</v>
      </c>
      <c r="F37" s="113">
        <v>100</v>
      </c>
      <c r="G37" s="208">
        <v>100</v>
      </c>
      <c r="H37" s="124"/>
      <c r="I37" s="507"/>
      <c r="J37" s="191">
        <v>3</v>
      </c>
      <c r="K37" s="219">
        <v>23</v>
      </c>
      <c r="L37" s="219">
        <f t="shared" si="0"/>
        <v>300</v>
      </c>
      <c r="M37" s="220">
        <f t="shared" si="1"/>
        <v>13.043478260869565</v>
      </c>
      <c r="N37" s="459"/>
      <c r="O37" s="443"/>
      <c r="P37" s="221">
        <v>3</v>
      </c>
      <c r="Q37" s="444">
        <f t="shared" si="2"/>
        <v>0</v>
      </c>
      <c r="R37" s="222">
        <f t="shared" si="3"/>
        <v>0</v>
      </c>
      <c r="S37" s="453" cm="1">
        <f t="array" ref="S37">_xlfn.IFS(E37="Air",R37,E37="Sea",M37,E37="Air+Sea",M37+R37)</f>
        <v>13.043478260869565</v>
      </c>
      <c r="T37" s="475"/>
    </row>
    <row r="38" spans="1:20" ht="25.5" customHeight="1" x14ac:dyDescent="0.25">
      <c r="A38" s="1084"/>
      <c r="B38" s="1080" t="s">
        <v>115</v>
      </c>
      <c r="C38" s="111" t="s">
        <v>116</v>
      </c>
      <c r="D38" s="111" t="s">
        <v>113</v>
      </c>
      <c r="E38" s="111" t="s">
        <v>11</v>
      </c>
      <c r="F38" s="111">
        <v>30</v>
      </c>
      <c r="G38" s="206">
        <v>30</v>
      </c>
      <c r="H38" s="513"/>
      <c r="I38" s="507"/>
      <c r="J38" s="191">
        <v>5</v>
      </c>
      <c r="K38" s="219">
        <v>23</v>
      </c>
      <c r="L38" s="219">
        <f t="shared" si="0"/>
        <v>150</v>
      </c>
      <c r="M38" s="220">
        <f t="shared" si="1"/>
        <v>6.5217391304347823</v>
      </c>
      <c r="N38" s="459"/>
      <c r="O38" s="443"/>
      <c r="P38" s="221">
        <v>3</v>
      </c>
      <c r="Q38" s="444">
        <f t="shared" si="2"/>
        <v>0</v>
      </c>
      <c r="R38" s="222">
        <f t="shared" si="3"/>
        <v>0</v>
      </c>
      <c r="S38" s="453" cm="1">
        <f t="array" ref="S38">_xlfn.IFS(E38="Air",R38,E38="Sea",M38,E38="Air+Sea",M38+R38)</f>
        <v>6.5217391304347823</v>
      </c>
      <c r="T38" s="475"/>
    </row>
    <row r="39" spans="1:20" x14ac:dyDescent="0.25">
      <c r="A39" s="1084"/>
      <c r="B39" s="1080"/>
      <c r="C39" s="111" t="s">
        <v>116</v>
      </c>
      <c r="D39" s="128" t="s">
        <v>117</v>
      </c>
      <c r="E39" s="111" t="s">
        <v>11</v>
      </c>
      <c r="F39" s="111">
        <v>340</v>
      </c>
      <c r="G39" s="206">
        <v>340</v>
      </c>
      <c r="H39" s="513"/>
      <c r="I39" s="507"/>
      <c r="J39" s="191">
        <v>5</v>
      </c>
      <c r="K39" s="219">
        <v>23</v>
      </c>
      <c r="L39" s="219">
        <f t="shared" si="0"/>
        <v>1700</v>
      </c>
      <c r="M39" s="220">
        <f t="shared" si="1"/>
        <v>73.913043478260875</v>
      </c>
      <c r="N39" s="459"/>
      <c r="O39" s="443"/>
      <c r="P39" s="221">
        <v>3</v>
      </c>
      <c r="Q39" s="444">
        <f t="shared" si="2"/>
        <v>0</v>
      </c>
      <c r="R39" s="222">
        <f t="shared" si="3"/>
        <v>0</v>
      </c>
      <c r="S39" s="453" cm="1">
        <f t="array" ref="S39">_xlfn.IFS(E39="Air",R39,E39="Sea",M39,E39="Air+Sea",M39+R39)</f>
        <v>73.913043478260875</v>
      </c>
      <c r="T39" s="475"/>
    </row>
    <row r="40" spans="1:20" x14ac:dyDescent="0.25">
      <c r="A40" s="1084"/>
      <c r="B40" s="159" t="s">
        <v>90</v>
      </c>
      <c r="C40" s="159"/>
      <c r="D40" s="159"/>
      <c r="E40" s="159"/>
      <c r="F40" s="159"/>
      <c r="G40" s="207"/>
      <c r="H40" s="512"/>
      <c r="I40" s="676"/>
      <c r="J40" s="190"/>
      <c r="K40" s="221">
        <v>23</v>
      </c>
      <c r="L40" s="221">
        <f t="shared" si="0"/>
        <v>0</v>
      </c>
      <c r="M40" s="223">
        <f t="shared" si="1"/>
        <v>0</v>
      </c>
      <c r="N40" s="676"/>
      <c r="O40" s="443"/>
      <c r="P40" s="221">
        <v>3</v>
      </c>
      <c r="Q40" s="444">
        <f t="shared" si="2"/>
        <v>0</v>
      </c>
      <c r="R40" s="222">
        <f t="shared" si="3"/>
        <v>0</v>
      </c>
      <c r="S40" s="454" t="e" cm="1">
        <f t="array" ref="S40">_xlfn.IFS(E40="Air",R40,E40="Sea",M40,E40="Air+Sea",M40+R40)</f>
        <v>#N/A</v>
      </c>
      <c r="T40" s="475"/>
    </row>
    <row r="41" spans="1:20" x14ac:dyDescent="0.25">
      <c r="A41" s="1084"/>
      <c r="B41" s="1080" t="s">
        <v>118</v>
      </c>
      <c r="C41" s="113" t="s">
        <v>103</v>
      </c>
      <c r="D41" s="113" t="s">
        <v>119</v>
      </c>
      <c r="E41" s="113" t="s">
        <v>11</v>
      </c>
      <c r="F41" s="113">
        <v>25</v>
      </c>
      <c r="G41" s="208">
        <v>25</v>
      </c>
      <c r="H41" s="124"/>
      <c r="I41" s="507"/>
      <c r="J41" s="191">
        <v>5</v>
      </c>
      <c r="K41" s="219">
        <v>23</v>
      </c>
      <c r="L41" s="219">
        <f t="shared" si="0"/>
        <v>125</v>
      </c>
      <c r="M41" s="220">
        <f t="shared" si="1"/>
        <v>5.4347826086956523</v>
      </c>
      <c r="N41" s="459"/>
      <c r="O41" s="443"/>
      <c r="P41" s="221">
        <v>3</v>
      </c>
      <c r="Q41" s="444">
        <f t="shared" si="2"/>
        <v>0</v>
      </c>
      <c r="R41" s="222">
        <f t="shared" si="3"/>
        <v>0</v>
      </c>
      <c r="S41" s="453" cm="1">
        <f t="array" ref="S41">_xlfn.IFS(E41="Air",R41,E41="Sea",M41,E41="Air+Sea",M41+R41)</f>
        <v>5.4347826086956523</v>
      </c>
      <c r="T41" s="475"/>
    </row>
    <row r="42" spans="1:20" ht="15" customHeight="1" x14ac:dyDescent="0.25">
      <c r="A42" s="1084"/>
      <c r="B42" s="1080"/>
      <c r="C42" s="113" t="s">
        <v>103</v>
      </c>
      <c r="D42" s="136" t="s">
        <v>120</v>
      </c>
      <c r="E42" s="113" t="s">
        <v>11</v>
      </c>
      <c r="F42" s="113">
        <v>375</v>
      </c>
      <c r="G42" s="208">
        <v>375</v>
      </c>
      <c r="H42" s="124"/>
      <c r="I42" s="507"/>
      <c r="J42" s="191">
        <v>10</v>
      </c>
      <c r="K42" s="219">
        <v>23</v>
      </c>
      <c r="L42" s="219">
        <f t="shared" si="0"/>
        <v>3750</v>
      </c>
      <c r="M42" s="220">
        <f t="shared" si="1"/>
        <v>163.04347826086956</v>
      </c>
      <c r="N42" s="459"/>
      <c r="O42" s="443"/>
      <c r="P42" s="221">
        <v>3</v>
      </c>
      <c r="Q42" s="444">
        <f t="shared" si="2"/>
        <v>0</v>
      </c>
      <c r="R42" s="222">
        <f t="shared" si="3"/>
        <v>0</v>
      </c>
      <c r="S42" s="453" cm="1">
        <f t="array" ref="S42">_xlfn.IFS(E42="Air",R42,E42="Sea",M42,E42="Air+Sea",M42+R42)</f>
        <v>163.04347826086956</v>
      </c>
      <c r="T42" s="475"/>
    </row>
    <row r="43" spans="1:20" ht="38.25" customHeight="1" x14ac:dyDescent="0.25">
      <c r="A43" s="1084" t="s">
        <v>121</v>
      </c>
      <c r="B43" s="111" t="s">
        <v>122</v>
      </c>
      <c r="C43" s="111" t="s">
        <v>123</v>
      </c>
      <c r="D43" s="128" t="s">
        <v>122</v>
      </c>
      <c r="E43" s="111" t="s">
        <v>11</v>
      </c>
      <c r="F43" s="111">
        <v>120</v>
      </c>
      <c r="G43" s="206">
        <v>120</v>
      </c>
      <c r="H43" s="513"/>
      <c r="I43" s="675"/>
      <c r="J43" s="191">
        <v>8</v>
      </c>
      <c r="K43" s="219">
        <v>23</v>
      </c>
      <c r="L43" s="219">
        <f t="shared" si="0"/>
        <v>960</v>
      </c>
      <c r="M43" s="220">
        <f t="shared" si="1"/>
        <v>41.739130434782609</v>
      </c>
      <c r="N43" s="676"/>
      <c r="O43" s="443"/>
      <c r="P43" s="221">
        <v>3</v>
      </c>
      <c r="Q43" s="444">
        <f t="shared" si="2"/>
        <v>0</v>
      </c>
      <c r="R43" s="222">
        <f t="shared" si="3"/>
        <v>0</v>
      </c>
      <c r="S43" s="453" cm="1">
        <f t="array" ref="S43">_xlfn.IFS(E43="Air",R43,E43="Sea",M43,E43="Air+Sea",M43+R43)</f>
        <v>41.739130434782609</v>
      </c>
      <c r="T43" s="475"/>
    </row>
    <row r="44" spans="1:20" x14ac:dyDescent="0.25">
      <c r="A44" s="1084"/>
      <c r="B44" s="113" t="s">
        <v>124</v>
      </c>
      <c r="C44" s="113" t="s">
        <v>103</v>
      </c>
      <c r="D44" s="136" t="s">
        <v>125</v>
      </c>
      <c r="E44" s="114" t="s">
        <v>499</v>
      </c>
      <c r="F44" s="113">
        <v>120</v>
      </c>
      <c r="G44" s="208">
        <v>120</v>
      </c>
      <c r="H44" s="124"/>
      <c r="I44" s="507"/>
      <c r="J44" s="191">
        <v>5</v>
      </c>
      <c r="K44" s="219">
        <v>23</v>
      </c>
      <c r="L44" s="219">
        <f t="shared" si="0"/>
        <v>600</v>
      </c>
      <c r="M44" s="220">
        <f t="shared" si="1"/>
        <v>26.086956521739129</v>
      </c>
      <c r="N44" s="507"/>
      <c r="O44" s="584">
        <v>3</v>
      </c>
      <c r="P44" s="219">
        <v>3</v>
      </c>
      <c r="Q44" s="511">
        <f t="shared" si="2"/>
        <v>360</v>
      </c>
      <c r="R44" s="220">
        <f t="shared" si="3"/>
        <v>120</v>
      </c>
      <c r="S44" s="453" cm="1">
        <f t="array" ref="S44">_xlfn.IFS(E44="Air",R44,E44="Sea",M44,E44="Air+Sea",M44+R44)</f>
        <v>146.08695652173913</v>
      </c>
      <c r="T44" s="475"/>
    </row>
    <row r="45" spans="1:20" x14ac:dyDescent="0.25">
      <c r="A45" s="1084"/>
      <c r="B45" s="111" t="s">
        <v>126</v>
      </c>
      <c r="C45" s="111" t="s">
        <v>103</v>
      </c>
      <c r="D45" s="128" t="s">
        <v>126</v>
      </c>
      <c r="E45" s="111" t="s">
        <v>11</v>
      </c>
      <c r="F45" s="111">
        <v>185</v>
      </c>
      <c r="G45" s="206">
        <v>185</v>
      </c>
      <c r="H45" s="513"/>
      <c r="I45" s="675"/>
      <c r="J45" s="191">
        <v>5</v>
      </c>
      <c r="K45" s="219">
        <v>23</v>
      </c>
      <c r="L45" s="219">
        <f t="shared" ref="L45:L76" si="4">IF(C45="APLL BK",G45,G45*J45)</f>
        <v>925</v>
      </c>
      <c r="M45" s="220">
        <f t="shared" ref="M45:M76" si="5">IFERROR(IF(OR(E45="Sea",E45="Air+Sea"),IF(C45="APLL BK",G45*IF(I45="",1,I45),L45/K45*IF(I45="",1,I45)),0),0)</f>
        <v>40.217391304347828</v>
      </c>
      <c r="N45" s="676"/>
      <c r="O45" s="443"/>
      <c r="P45" s="221">
        <v>3</v>
      </c>
      <c r="Q45" s="444">
        <f t="shared" ref="Q45:Q76" si="6">IF(C45="APLL BK",G45,G45*O45)</f>
        <v>0</v>
      </c>
      <c r="R45" s="222">
        <f t="shared" ref="R45:R76" si="7">IFERROR(IF(OR(E45="Air",E45="Air+Sea"),IF(C45="APLL BK",G45*IF(N45="",1,N45),Q45/P45*IF(N45="",1,N45)),0),0)</f>
        <v>0</v>
      </c>
      <c r="S45" s="453" cm="1">
        <f t="array" ref="S45">_xlfn.IFS(E45="Air",R45,E45="Sea",M45,E45="Air+Sea",M45+R45)</f>
        <v>40.217391304347828</v>
      </c>
      <c r="T45" s="475"/>
    </row>
    <row r="46" spans="1:20" x14ac:dyDescent="0.25">
      <c r="A46" s="1084"/>
      <c r="B46" s="159" t="s">
        <v>127</v>
      </c>
      <c r="C46" s="159" t="s">
        <v>128</v>
      </c>
      <c r="D46" s="159" t="s">
        <v>127</v>
      </c>
      <c r="E46" s="159"/>
      <c r="F46" s="159"/>
      <c r="G46" s="207"/>
      <c r="H46" s="512"/>
      <c r="I46" s="676"/>
      <c r="J46" s="190"/>
      <c r="K46" s="221">
        <v>23</v>
      </c>
      <c r="L46" s="221">
        <f t="shared" si="4"/>
        <v>0</v>
      </c>
      <c r="M46" s="223">
        <f t="shared" si="5"/>
        <v>0</v>
      </c>
      <c r="N46" s="676"/>
      <c r="O46" s="443"/>
      <c r="P46" s="221">
        <v>3</v>
      </c>
      <c r="Q46" s="444">
        <f t="shared" si="6"/>
        <v>0</v>
      </c>
      <c r="R46" s="222">
        <f t="shared" si="7"/>
        <v>0</v>
      </c>
      <c r="S46" s="454" t="e" cm="1">
        <f t="array" ref="S46">_xlfn.IFS(E46="Air",R46,E46="Sea",M46,E46="Air+Sea",M46+R46)</f>
        <v>#N/A</v>
      </c>
      <c r="T46" s="475"/>
    </row>
    <row r="47" spans="1:20" x14ac:dyDescent="0.25">
      <c r="A47" s="1084"/>
      <c r="B47" s="188" t="s">
        <v>129</v>
      </c>
      <c r="C47" s="188" t="s">
        <v>103</v>
      </c>
      <c r="D47" s="188" t="s">
        <v>129</v>
      </c>
      <c r="E47" s="188"/>
      <c r="F47" s="188">
        <v>55</v>
      </c>
      <c r="G47" s="386">
        <v>55</v>
      </c>
      <c r="H47" s="160"/>
      <c r="I47" s="459"/>
      <c r="J47" s="190"/>
      <c r="K47" s="221">
        <v>23</v>
      </c>
      <c r="L47" s="221">
        <f t="shared" si="4"/>
        <v>0</v>
      </c>
      <c r="M47" s="222">
        <f t="shared" si="5"/>
        <v>0</v>
      </c>
      <c r="N47" s="459"/>
      <c r="O47" s="443">
        <v>0</v>
      </c>
      <c r="P47" s="221">
        <v>3</v>
      </c>
      <c r="Q47" s="444">
        <f t="shared" si="6"/>
        <v>0</v>
      </c>
      <c r="R47" s="222">
        <f t="shared" si="7"/>
        <v>0</v>
      </c>
      <c r="S47" s="454" t="e" cm="1">
        <f t="array" ref="S47">_xlfn.IFS(E47="Air",R47,E47="Sea",M47,E47="Air+Sea",M47+R47)</f>
        <v>#N/A</v>
      </c>
      <c r="T47" s="475"/>
    </row>
    <row r="48" spans="1:20" x14ac:dyDescent="0.25">
      <c r="A48" s="1084"/>
      <c r="B48" s="1109" t="s">
        <v>130</v>
      </c>
      <c r="C48" s="188" t="s">
        <v>103</v>
      </c>
      <c r="D48" s="188" t="s">
        <v>131</v>
      </c>
      <c r="E48" s="188"/>
      <c r="F48" s="188">
        <v>30</v>
      </c>
      <c r="G48" s="386">
        <v>30</v>
      </c>
      <c r="H48" s="160"/>
      <c r="I48" s="459"/>
      <c r="J48" s="190">
        <v>0</v>
      </c>
      <c r="K48" s="221">
        <v>23</v>
      </c>
      <c r="L48" s="221">
        <f t="shared" si="4"/>
        <v>0</v>
      </c>
      <c r="M48" s="222">
        <f t="shared" si="5"/>
        <v>0</v>
      </c>
      <c r="N48" s="459"/>
      <c r="O48" s="443"/>
      <c r="P48" s="221">
        <v>3</v>
      </c>
      <c r="Q48" s="444">
        <f t="shared" si="6"/>
        <v>0</v>
      </c>
      <c r="R48" s="222">
        <f t="shared" si="7"/>
        <v>0</v>
      </c>
      <c r="S48" s="454" t="e" cm="1">
        <f t="array" ref="S48">_xlfn.IFS(E48="Air",R48,E48="Sea",M48,E48="Air+Sea",M48+R48)</f>
        <v>#N/A</v>
      </c>
      <c r="T48" s="475"/>
    </row>
    <row r="49" spans="1:20" x14ac:dyDescent="0.25">
      <c r="A49" s="1084"/>
      <c r="B49" s="1109"/>
      <c r="C49" s="188" t="s">
        <v>103</v>
      </c>
      <c r="D49" s="188" t="s">
        <v>130</v>
      </c>
      <c r="E49" s="188"/>
      <c r="F49" s="188">
        <v>55</v>
      </c>
      <c r="G49" s="386">
        <v>55</v>
      </c>
      <c r="H49" s="160"/>
      <c r="I49" s="459"/>
      <c r="J49" s="190">
        <v>0</v>
      </c>
      <c r="K49" s="221">
        <v>23</v>
      </c>
      <c r="L49" s="221">
        <f t="shared" si="4"/>
        <v>0</v>
      </c>
      <c r="M49" s="222">
        <f t="shared" si="5"/>
        <v>0</v>
      </c>
      <c r="N49" s="459"/>
      <c r="O49" s="443"/>
      <c r="P49" s="221">
        <v>3</v>
      </c>
      <c r="Q49" s="444">
        <f t="shared" si="6"/>
        <v>0</v>
      </c>
      <c r="R49" s="222">
        <f t="shared" si="7"/>
        <v>0</v>
      </c>
      <c r="S49" s="454" t="e" cm="1">
        <f t="array" ref="S49">_xlfn.IFS(E49="Air",R49,E49="Sea",M49,E49="Air+Sea",M49+R49)</f>
        <v>#N/A</v>
      </c>
      <c r="T49" s="475"/>
    </row>
    <row r="50" spans="1:20" ht="26.1" customHeight="1" x14ac:dyDescent="0.25">
      <c r="A50" s="1084"/>
      <c r="B50" s="188" t="s">
        <v>132</v>
      </c>
      <c r="C50" s="188" t="s">
        <v>103</v>
      </c>
      <c r="D50" s="188" t="s">
        <v>133</v>
      </c>
      <c r="E50" s="188"/>
      <c r="F50" s="188">
        <v>115</v>
      </c>
      <c r="G50" s="386">
        <v>115</v>
      </c>
      <c r="H50" s="160"/>
      <c r="I50" s="459"/>
      <c r="J50" s="190">
        <v>0</v>
      </c>
      <c r="K50" s="221">
        <v>23</v>
      </c>
      <c r="L50" s="221">
        <f t="shared" si="4"/>
        <v>0</v>
      </c>
      <c r="M50" s="222">
        <f t="shared" si="5"/>
        <v>0</v>
      </c>
      <c r="N50" s="459"/>
      <c r="O50" s="443"/>
      <c r="P50" s="221">
        <v>3</v>
      </c>
      <c r="Q50" s="444">
        <f t="shared" si="6"/>
        <v>0</v>
      </c>
      <c r="R50" s="222">
        <f t="shared" si="7"/>
        <v>0</v>
      </c>
      <c r="S50" s="454" t="e" cm="1">
        <f t="array" ref="S50">_xlfn.IFS(E50="Air",R50,E50="Sea",M50,E50="Air+Sea",M50+R50)</f>
        <v>#N/A</v>
      </c>
      <c r="T50" s="475"/>
    </row>
    <row r="51" spans="1:20" x14ac:dyDescent="0.25">
      <c r="A51" s="1084"/>
      <c r="B51" s="159" t="s">
        <v>134</v>
      </c>
      <c r="C51" s="159" t="s">
        <v>135</v>
      </c>
      <c r="D51" s="159" t="s">
        <v>98</v>
      </c>
      <c r="E51" s="159"/>
      <c r="F51" s="159"/>
      <c r="G51" s="207"/>
      <c r="H51" s="512"/>
      <c r="I51" s="676"/>
      <c r="J51" s="190"/>
      <c r="K51" s="221">
        <v>23</v>
      </c>
      <c r="L51" s="221">
        <f t="shared" si="4"/>
        <v>0</v>
      </c>
      <c r="M51" s="223">
        <f t="shared" si="5"/>
        <v>0</v>
      </c>
      <c r="N51" s="676"/>
      <c r="O51" s="443"/>
      <c r="P51" s="221">
        <v>3</v>
      </c>
      <c r="Q51" s="444">
        <f t="shared" si="6"/>
        <v>0</v>
      </c>
      <c r="R51" s="222">
        <f t="shared" si="7"/>
        <v>0</v>
      </c>
      <c r="S51" s="454" t="e" cm="1">
        <f t="array" ref="S51">_xlfn.IFS(E51="Air",R51,E51="Sea",M51,E51="Air+Sea",M51+R51)</f>
        <v>#N/A</v>
      </c>
      <c r="T51" s="475"/>
    </row>
    <row r="52" spans="1:20" x14ac:dyDescent="0.25">
      <c r="A52" s="1084"/>
      <c r="B52" s="159" t="s">
        <v>136</v>
      </c>
      <c r="C52" s="159" t="s">
        <v>103</v>
      </c>
      <c r="D52" s="159" t="s">
        <v>98</v>
      </c>
      <c r="E52" s="159"/>
      <c r="F52" s="159"/>
      <c r="G52" s="207"/>
      <c r="H52" s="512"/>
      <c r="I52" s="676"/>
      <c r="J52" s="190"/>
      <c r="K52" s="221">
        <v>23</v>
      </c>
      <c r="L52" s="221">
        <f t="shared" si="4"/>
        <v>0</v>
      </c>
      <c r="M52" s="223">
        <f t="shared" si="5"/>
        <v>0</v>
      </c>
      <c r="N52" s="676"/>
      <c r="O52" s="443"/>
      <c r="P52" s="221">
        <v>3</v>
      </c>
      <c r="Q52" s="444">
        <f t="shared" si="6"/>
        <v>0</v>
      </c>
      <c r="R52" s="222">
        <f t="shared" si="7"/>
        <v>0</v>
      </c>
      <c r="S52" s="454" t="e" cm="1">
        <f t="array" ref="S52">_xlfn.IFS(E52="Air",R52,E52="Sea",M52,E52="Air+Sea",M52+R52)</f>
        <v>#N/A</v>
      </c>
      <c r="T52" s="475"/>
    </row>
    <row r="53" spans="1:20" x14ac:dyDescent="0.25">
      <c r="A53" s="1084"/>
      <c r="B53" s="159" t="s">
        <v>137</v>
      </c>
      <c r="C53" s="159" t="s">
        <v>74</v>
      </c>
      <c r="D53" s="159" t="s">
        <v>98</v>
      </c>
      <c r="E53" s="159"/>
      <c r="F53" s="159"/>
      <c r="G53" s="207"/>
      <c r="H53" s="512"/>
      <c r="I53" s="676"/>
      <c r="J53" s="190"/>
      <c r="K53" s="221">
        <v>23</v>
      </c>
      <c r="L53" s="221">
        <f t="shared" si="4"/>
        <v>0</v>
      </c>
      <c r="M53" s="223">
        <f t="shared" si="5"/>
        <v>0</v>
      </c>
      <c r="N53" s="676"/>
      <c r="O53" s="443"/>
      <c r="P53" s="221">
        <v>3</v>
      </c>
      <c r="Q53" s="444">
        <f t="shared" si="6"/>
        <v>0</v>
      </c>
      <c r="R53" s="222">
        <f t="shared" si="7"/>
        <v>0</v>
      </c>
      <c r="S53" s="454" t="e" cm="1">
        <f t="array" ref="S53">_xlfn.IFS(E53="Air",R53,E53="Sea",M53,E53="Air+Sea",M53+R53)</f>
        <v>#N/A</v>
      </c>
      <c r="T53" s="475"/>
    </row>
    <row r="54" spans="1:20" x14ac:dyDescent="0.25">
      <c r="A54" s="1084"/>
      <c r="B54" s="188" t="s">
        <v>138</v>
      </c>
      <c r="C54" s="188" t="s">
        <v>139</v>
      </c>
      <c r="D54" s="188" t="s">
        <v>138</v>
      </c>
      <c r="E54" s="188"/>
      <c r="F54" s="188">
        <v>60</v>
      </c>
      <c r="G54" s="386">
        <v>60</v>
      </c>
      <c r="H54" s="160"/>
      <c r="I54" s="459"/>
      <c r="J54" s="190">
        <v>0</v>
      </c>
      <c r="K54" s="221">
        <v>23</v>
      </c>
      <c r="L54" s="221">
        <f t="shared" si="4"/>
        <v>0</v>
      </c>
      <c r="M54" s="222">
        <f t="shared" si="5"/>
        <v>0</v>
      </c>
      <c r="N54" s="459"/>
      <c r="O54" s="443"/>
      <c r="P54" s="221">
        <v>3</v>
      </c>
      <c r="Q54" s="444">
        <f t="shared" si="6"/>
        <v>0</v>
      </c>
      <c r="R54" s="222">
        <f t="shared" si="7"/>
        <v>0</v>
      </c>
      <c r="S54" s="454" t="e" cm="1">
        <f t="array" ref="S54">_xlfn.IFS(E54="Air",R54,E54="Sea",M54,E54="Air+Sea",M54+R54)</f>
        <v>#N/A</v>
      </c>
      <c r="T54" s="475"/>
    </row>
    <row r="55" spans="1:20" x14ac:dyDescent="0.25">
      <c r="A55" s="1084"/>
      <c r="B55" s="159" t="s">
        <v>140</v>
      </c>
      <c r="C55" s="159" t="s">
        <v>139</v>
      </c>
      <c r="D55" s="159"/>
      <c r="E55" s="159"/>
      <c r="F55" s="159"/>
      <c r="G55" s="207"/>
      <c r="H55" s="512"/>
      <c r="I55" s="676"/>
      <c r="J55" s="190"/>
      <c r="K55" s="221">
        <v>23</v>
      </c>
      <c r="L55" s="221">
        <f t="shared" si="4"/>
        <v>0</v>
      </c>
      <c r="M55" s="223">
        <f t="shared" si="5"/>
        <v>0</v>
      </c>
      <c r="N55" s="676"/>
      <c r="O55" s="443"/>
      <c r="P55" s="221">
        <v>3</v>
      </c>
      <c r="Q55" s="444">
        <f t="shared" si="6"/>
        <v>0</v>
      </c>
      <c r="R55" s="222">
        <f t="shared" si="7"/>
        <v>0</v>
      </c>
      <c r="S55" s="454" t="e" cm="1">
        <f t="array" ref="S55">_xlfn.IFS(E55="Air",R55,E55="Sea",M55,E55="Air+Sea",M55+R55)</f>
        <v>#N/A</v>
      </c>
      <c r="T55" s="475"/>
    </row>
    <row r="56" spans="1:20" x14ac:dyDescent="0.25">
      <c r="A56" s="1084"/>
      <c r="B56" s="1109" t="s">
        <v>141</v>
      </c>
      <c r="C56" s="188" t="s">
        <v>142</v>
      </c>
      <c r="D56" s="188" t="s">
        <v>143</v>
      </c>
      <c r="E56" s="188"/>
      <c r="F56" s="188">
        <v>30</v>
      </c>
      <c r="G56" s="386">
        <v>30</v>
      </c>
      <c r="H56" s="160"/>
      <c r="I56" s="459"/>
      <c r="J56" s="190">
        <v>0.125</v>
      </c>
      <c r="K56" s="221">
        <v>23</v>
      </c>
      <c r="L56" s="221">
        <f t="shared" si="4"/>
        <v>3.75</v>
      </c>
      <c r="M56" s="222">
        <f t="shared" si="5"/>
        <v>0</v>
      </c>
      <c r="N56" s="459"/>
      <c r="O56" s="443"/>
      <c r="P56" s="221">
        <v>3</v>
      </c>
      <c r="Q56" s="444">
        <f t="shared" si="6"/>
        <v>0</v>
      </c>
      <c r="R56" s="222">
        <f t="shared" si="7"/>
        <v>0</v>
      </c>
      <c r="S56" s="454" t="e" cm="1">
        <f t="array" ref="S56">_xlfn.IFS(E56="Air",R56,E56="Sea",M56,E56="Air+Sea",M56+R56)</f>
        <v>#N/A</v>
      </c>
      <c r="T56" s="475"/>
    </row>
    <row r="57" spans="1:20" x14ac:dyDescent="0.25">
      <c r="A57" s="1084"/>
      <c r="B57" s="1109"/>
      <c r="C57" s="188" t="s">
        <v>142</v>
      </c>
      <c r="D57" s="188" t="s">
        <v>141</v>
      </c>
      <c r="E57" s="188"/>
      <c r="F57" s="188">
        <v>130</v>
      </c>
      <c r="G57" s="386">
        <v>130</v>
      </c>
      <c r="H57" s="160"/>
      <c r="I57" s="459"/>
      <c r="J57" s="190">
        <v>0.125</v>
      </c>
      <c r="K57" s="221">
        <v>23</v>
      </c>
      <c r="L57" s="221">
        <f t="shared" si="4"/>
        <v>16.25</v>
      </c>
      <c r="M57" s="222">
        <f t="shared" si="5"/>
        <v>0</v>
      </c>
      <c r="N57" s="459"/>
      <c r="O57" s="443"/>
      <c r="P57" s="221">
        <v>3</v>
      </c>
      <c r="Q57" s="444">
        <f t="shared" si="6"/>
        <v>0</v>
      </c>
      <c r="R57" s="222">
        <f t="shared" si="7"/>
        <v>0</v>
      </c>
      <c r="S57" s="454" t="e" cm="1">
        <f t="array" ref="S57">_xlfn.IFS(E57="Air",R57,E57="Sea",M57,E57="Air+Sea",M57+R57)</f>
        <v>#N/A</v>
      </c>
      <c r="T57" s="475"/>
    </row>
    <row r="58" spans="1:20" x14ac:dyDescent="0.25">
      <c r="A58" s="1084"/>
      <c r="B58" s="159" t="s">
        <v>144</v>
      </c>
      <c r="C58" s="159" t="s">
        <v>145</v>
      </c>
      <c r="D58" s="159"/>
      <c r="E58" s="159"/>
      <c r="F58" s="159"/>
      <c r="G58" s="207"/>
      <c r="H58" s="512"/>
      <c r="I58" s="676"/>
      <c r="J58" s="190"/>
      <c r="K58" s="221">
        <v>23</v>
      </c>
      <c r="L58" s="221">
        <f t="shared" si="4"/>
        <v>0</v>
      </c>
      <c r="M58" s="223">
        <f t="shared" si="5"/>
        <v>0</v>
      </c>
      <c r="N58" s="676"/>
      <c r="O58" s="443"/>
      <c r="P58" s="221">
        <v>3</v>
      </c>
      <c r="Q58" s="444">
        <f t="shared" si="6"/>
        <v>0</v>
      </c>
      <c r="R58" s="222">
        <f t="shared" si="7"/>
        <v>0</v>
      </c>
      <c r="S58" s="454" t="e" cm="1">
        <f t="array" ref="S58">_xlfn.IFS(E58="Air",R58,E58="Sea",M58,E58="Air+Sea",M58+R58)</f>
        <v>#N/A</v>
      </c>
      <c r="T58" s="475"/>
    </row>
    <row r="59" spans="1:20" x14ac:dyDescent="0.25">
      <c r="A59" s="1084"/>
      <c r="B59" s="113" t="s">
        <v>146</v>
      </c>
      <c r="C59" s="113" t="s">
        <v>145</v>
      </c>
      <c r="D59" s="136" t="s">
        <v>146</v>
      </c>
      <c r="E59" s="113" t="s">
        <v>11</v>
      </c>
      <c r="F59" s="113">
        <v>550</v>
      </c>
      <c r="G59" s="208">
        <v>550</v>
      </c>
      <c r="H59" s="124"/>
      <c r="I59" s="675"/>
      <c r="J59" s="191">
        <v>5</v>
      </c>
      <c r="K59" s="219">
        <v>23</v>
      </c>
      <c r="L59" s="219">
        <f t="shared" si="4"/>
        <v>2750</v>
      </c>
      <c r="M59" s="220">
        <f t="shared" si="5"/>
        <v>119.56521739130434</v>
      </c>
      <c r="N59" s="676"/>
      <c r="O59" s="443"/>
      <c r="P59" s="221">
        <v>3</v>
      </c>
      <c r="Q59" s="444">
        <f t="shared" si="6"/>
        <v>0</v>
      </c>
      <c r="R59" s="222">
        <f t="shared" si="7"/>
        <v>0</v>
      </c>
      <c r="S59" s="453" cm="1">
        <f t="array" ref="S59">_xlfn.IFS(E59="Air",R59,E59="Sea",M59,E59="Air+Sea",M59+R59)</f>
        <v>119.56521739130434</v>
      </c>
      <c r="T59" s="475"/>
    </row>
    <row r="60" spans="1:20" x14ac:dyDescent="0.25">
      <c r="A60" s="1084"/>
      <c r="B60" s="159" t="s">
        <v>147</v>
      </c>
      <c r="C60" s="159" t="s">
        <v>74</v>
      </c>
      <c r="D60" s="159" t="s">
        <v>98</v>
      </c>
      <c r="E60" s="159"/>
      <c r="F60" s="159"/>
      <c r="G60" s="207"/>
      <c r="H60" s="512"/>
      <c r="I60" s="676"/>
      <c r="J60" s="190"/>
      <c r="K60" s="221">
        <v>23</v>
      </c>
      <c r="L60" s="221">
        <f t="shared" si="4"/>
        <v>0</v>
      </c>
      <c r="M60" s="223">
        <f t="shared" si="5"/>
        <v>0</v>
      </c>
      <c r="N60" s="676"/>
      <c r="O60" s="443"/>
      <c r="P60" s="221">
        <v>3</v>
      </c>
      <c r="Q60" s="444">
        <f t="shared" si="6"/>
        <v>0</v>
      </c>
      <c r="R60" s="222">
        <f t="shared" si="7"/>
        <v>0</v>
      </c>
      <c r="S60" s="454" t="e" cm="1">
        <f t="array" ref="S60">_xlfn.IFS(E60="Air",R60,E60="Sea",M60,E60="Air+Sea",M60+R60)</f>
        <v>#N/A</v>
      </c>
      <c r="T60" s="475"/>
    </row>
    <row r="61" spans="1:20" ht="15" customHeight="1" x14ac:dyDescent="0.25">
      <c r="A61" s="1084"/>
      <c r="B61" s="159" t="s">
        <v>90</v>
      </c>
      <c r="C61" s="159"/>
      <c r="D61" s="159" t="s">
        <v>98</v>
      </c>
      <c r="E61" s="159"/>
      <c r="F61" s="159"/>
      <c r="G61" s="207"/>
      <c r="H61" s="512"/>
      <c r="I61" s="676"/>
      <c r="J61" s="190"/>
      <c r="K61" s="221">
        <v>23</v>
      </c>
      <c r="L61" s="221">
        <f t="shared" si="4"/>
        <v>0</v>
      </c>
      <c r="M61" s="223">
        <f t="shared" si="5"/>
        <v>0</v>
      </c>
      <c r="N61" s="676"/>
      <c r="O61" s="443"/>
      <c r="P61" s="221">
        <v>3</v>
      </c>
      <c r="Q61" s="444">
        <f t="shared" si="6"/>
        <v>0</v>
      </c>
      <c r="R61" s="222">
        <f t="shared" si="7"/>
        <v>0</v>
      </c>
      <c r="S61" s="454" t="e" cm="1">
        <f t="array" ref="S61">_xlfn.IFS(E61="Air",R61,E61="Sea",M61,E61="Air+Sea",M61+R61)</f>
        <v>#N/A</v>
      </c>
      <c r="T61" s="475"/>
    </row>
    <row r="62" spans="1:20" x14ac:dyDescent="0.25">
      <c r="A62" s="1084" t="s">
        <v>148</v>
      </c>
      <c r="B62" s="159" t="s">
        <v>149</v>
      </c>
      <c r="C62" s="159" t="s">
        <v>150</v>
      </c>
      <c r="D62" s="159" t="s">
        <v>151</v>
      </c>
      <c r="E62" s="159"/>
      <c r="F62" s="159"/>
      <c r="G62" s="207"/>
      <c r="H62" s="512"/>
      <c r="I62" s="676"/>
      <c r="J62" s="190"/>
      <c r="K62" s="221">
        <v>23</v>
      </c>
      <c r="L62" s="221">
        <f t="shared" si="4"/>
        <v>0</v>
      </c>
      <c r="M62" s="223">
        <f t="shared" si="5"/>
        <v>0</v>
      </c>
      <c r="N62" s="676"/>
      <c r="O62" s="443"/>
      <c r="P62" s="221">
        <v>3</v>
      </c>
      <c r="Q62" s="444">
        <f t="shared" si="6"/>
        <v>0</v>
      </c>
      <c r="R62" s="222">
        <f t="shared" si="7"/>
        <v>0</v>
      </c>
      <c r="S62" s="454" t="e" cm="1">
        <f t="array" ref="S62">_xlfn.IFS(E62="Air",R62,E62="Sea",M62,E62="Air+Sea",M62+R62)</f>
        <v>#N/A</v>
      </c>
      <c r="T62" s="475"/>
    </row>
    <row r="63" spans="1:20" x14ac:dyDescent="0.25">
      <c r="A63" s="1084"/>
      <c r="B63" s="1080" t="s">
        <v>152</v>
      </c>
      <c r="C63" s="113" t="s">
        <v>103</v>
      </c>
      <c r="D63" s="113" t="s">
        <v>153</v>
      </c>
      <c r="E63" s="113" t="s">
        <v>11</v>
      </c>
      <c r="F63" s="113">
        <v>20</v>
      </c>
      <c r="G63" s="208">
        <v>20</v>
      </c>
      <c r="H63" s="124"/>
      <c r="I63" s="507"/>
      <c r="J63" s="191">
        <v>0.125</v>
      </c>
      <c r="K63" s="219">
        <v>23</v>
      </c>
      <c r="L63" s="219">
        <f t="shared" si="4"/>
        <v>2.5</v>
      </c>
      <c r="M63" s="220">
        <f t="shared" si="5"/>
        <v>0.10869565217391304</v>
      </c>
      <c r="N63" s="459"/>
      <c r="O63" s="443"/>
      <c r="P63" s="221">
        <v>3</v>
      </c>
      <c r="Q63" s="444">
        <f t="shared" si="6"/>
        <v>0</v>
      </c>
      <c r="R63" s="222">
        <f t="shared" si="7"/>
        <v>0</v>
      </c>
      <c r="S63" s="453" cm="1">
        <f t="array" ref="S63">_xlfn.IFS(E63="Air",R63,E63="Sea",M63,E63="Air+Sea",M63+R63)</f>
        <v>0.10869565217391304</v>
      </c>
      <c r="T63" s="475"/>
    </row>
    <row r="64" spans="1:20" x14ac:dyDescent="0.25">
      <c r="A64" s="1084"/>
      <c r="B64" s="1080"/>
      <c r="C64" s="113" t="s">
        <v>103</v>
      </c>
      <c r="D64" s="136" t="s">
        <v>154</v>
      </c>
      <c r="E64" s="113" t="s">
        <v>11</v>
      </c>
      <c r="F64" s="113">
        <v>140</v>
      </c>
      <c r="G64" s="208">
        <v>140</v>
      </c>
      <c r="H64" s="124"/>
      <c r="I64" s="507"/>
      <c r="J64" s="191">
        <v>0.125</v>
      </c>
      <c r="K64" s="219">
        <v>23</v>
      </c>
      <c r="L64" s="219">
        <f t="shared" si="4"/>
        <v>17.5</v>
      </c>
      <c r="M64" s="220">
        <f t="shared" si="5"/>
        <v>0.76086956521739135</v>
      </c>
      <c r="N64" s="459"/>
      <c r="O64" s="443"/>
      <c r="P64" s="221">
        <v>3</v>
      </c>
      <c r="Q64" s="444">
        <f t="shared" si="6"/>
        <v>0</v>
      </c>
      <c r="R64" s="222">
        <f t="shared" si="7"/>
        <v>0</v>
      </c>
      <c r="S64" s="453" cm="1">
        <f t="array" ref="S64">_xlfn.IFS(E64="Air",R64,E64="Sea",M64,E64="Air+Sea",M64+R64)</f>
        <v>0.76086956521739135</v>
      </c>
      <c r="T64" s="475"/>
    </row>
    <row r="65" spans="1:20" ht="14.25" customHeight="1" x14ac:dyDescent="0.25">
      <c r="A65" s="1084"/>
      <c r="B65" s="159" t="s">
        <v>90</v>
      </c>
      <c r="C65" s="159"/>
      <c r="D65" s="159"/>
      <c r="E65" s="159"/>
      <c r="F65" s="159"/>
      <c r="G65" s="207"/>
      <c r="H65" s="512"/>
      <c r="I65" s="676"/>
      <c r="J65" s="190"/>
      <c r="K65" s="221">
        <v>23</v>
      </c>
      <c r="L65" s="221">
        <f t="shared" si="4"/>
        <v>0</v>
      </c>
      <c r="M65" s="223">
        <f t="shared" si="5"/>
        <v>0</v>
      </c>
      <c r="N65" s="676"/>
      <c r="O65" s="443"/>
      <c r="P65" s="221">
        <v>3</v>
      </c>
      <c r="Q65" s="444">
        <f t="shared" si="6"/>
        <v>0</v>
      </c>
      <c r="R65" s="222">
        <f t="shared" si="7"/>
        <v>0</v>
      </c>
      <c r="S65" s="454" t="e" cm="1">
        <f t="array" ref="S65">_xlfn.IFS(E65="Air",R65,E65="Sea",M65,E65="Air+Sea",M65+R65)</f>
        <v>#N/A</v>
      </c>
      <c r="T65" s="475"/>
    </row>
    <row r="66" spans="1:20" ht="25.5" customHeight="1" x14ac:dyDescent="0.25">
      <c r="A66" s="1084" t="s">
        <v>155</v>
      </c>
      <c r="B66" s="188" t="s">
        <v>69</v>
      </c>
      <c r="C66" s="188"/>
      <c r="D66" s="188" t="s">
        <v>156</v>
      </c>
      <c r="E66" s="188"/>
      <c r="F66" s="188"/>
      <c r="G66" s="386"/>
      <c r="H66" s="160"/>
      <c r="I66" s="459"/>
      <c r="J66" s="190"/>
      <c r="K66" s="221">
        <v>23</v>
      </c>
      <c r="L66" s="221">
        <f t="shared" si="4"/>
        <v>0</v>
      </c>
      <c r="M66" s="222">
        <f t="shared" si="5"/>
        <v>0</v>
      </c>
      <c r="N66" s="459"/>
      <c r="O66" s="443"/>
      <c r="P66" s="221">
        <v>3</v>
      </c>
      <c r="Q66" s="444">
        <f t="shared" si="6"/>
        <v>0</v>
      </c>
      <c r="R66" s="222">
        <f t="shared" si="7"/>
        <v>0</v>
      </c>
      <c r="S66" s="454" t="e" cm="1">
        <f t="array" ref="S66">_xlfn.IFS(E66="Air",R66,E66="Sea",M66,E66="Air+Sea",M66+R66)</f>
        <v>#N/A</v>
      </c>
      <c r="T66" s="475"/>
    </row>
    <row r="67" spans="1:20" ht="25.5" customHeight="1" x14ac:dyDescent="0.25">
      <c r="A67" s="1084"/>
      <c r="B67" s="113"/>
      <c r="C67" s="114" t="s">
        <v>69</v>
      </c>
      <c r="D67" s="112" t="s">
        <v>634</v>
      </c>
      <c r="E67" s="114" t="s">
        <v>11</v>
      </c>
      <c r="F67" s="114">
        <v>180</v>
      </c>
      <c r="G67" s="368">
        <v>240</v>
      </c>
      <c r="H67" s="140"/>
      <c r="I67" s="630"/>
      <c r="J67" s="354">
        <v>1</v>
      </c>
      <c r="K67" s="372">
        <v>23</v>
      </c>
      <c r="L67" s="372">
        <f t="shared" si="4"/>
        <v>240</v>
      </c>
      <c r="M67" s="248">
        <f t="shared" si="5"/>
        <v>10.434782608695652</v>
      </c>
      <c r="N67" s="459"/>
      <c r="O67" s="443"/>
      <c r="P67" s="221">
        <v>3</v>
      </c>
      <c r="Q67" s="444">
        <f t="shared" si="6"/>
        <v>0</v>
      </c>
      <c r="R67" s="222">
        <f t="shared" si="7"/>
        <v>0</v>
      </c>
      <c r="S67" s="626" cm="1">
        <f t="array" ref="S67">_xlfn.IFS(E67="Air",R67,E67="Sea",M67,E67="Air+Sea",M67+R67)</f>
        <v>10.434782608695652</v>
      </c>
      <c r="T67" s="475"/>
    </row>
    <row r="68" spans="1:20" ht="25.5" customHeight="1" x14ac:dyDescent="0.25">
      <c r="A68" s="1084"/>
      <c r="B68" s="113"/>
      <c r="C68" s="114" t="s">
        <v>69</v>
      </c>
      <c r="D68" s="112" t="s">
        <v>635</v>
      </c>
      <c r="E68" s="114" t="s">
        <v>10</v>
      </c>
      <c r="F68" s="114">
        <v>150</v>
      </c>
      <c r="G68" s="368">
        <v>180</v>
      </c>
      <c r="H68" s="140"/>
      <c r="I68" s="459"/>
      <c r="J68" s="190"/>
      <c r="K68" s="221">
        <v>23</v>
      </c>
      <c r="L68" s="221">
        <f t="shared" si="4"/>
        <v>0</v>
      </c>
      <c r="M68" s="222">
        <f t="shared" si="5"/>
        <v>0</v>
      </c>
      <c r="N68" s="630"/>
      <c r="O68" s="615">
        <v>1</v>
      </c>
      <c r="P68" s="372">
        <v>3</v>
      </c>
      <c r="Q68" s="583">
        <f t="shared" si="6"/>
        <v>180</v>
      </c>
      <c r="R68" s="248">
        <f t="shared" si="7"/>
        <v>60</v>
      </c>
      <c r="S68" s="626" cm="1">
        <f t="array" ref="S68">_xlfn.IFS(E68="Air",R68,E68="Sea",M68,E68="Air+Sea",M68+R68)</f>
        <v>60</v>
      </c>
      <c r="T68" s="475"/>
    </row>
    <row r="69" spans="1:20" ht="25.5" customHeight="1" x14ac:dyDescent="0.25">
      <c r="A69" s="1084"/>
      <c r="B69" s="113"/>
      <c r="C69" s="114" t="s">
        <v>69</v>
      </c>
      <c r="D69" s="112" t="s">
        <v>636</v>
      </c>
      <c r="E69" s="114" t="s">
        <v>11</v>
      </c>
      <c r="F69" s="114">
        <v>180</v>
      </c>
      <c r="G69" s="368">
        <v>200</v>
      </c>
      <c r="H69" s="140"/>
      <c r="I69" s="630"/>
      <c r="J69" s="354">
        <v>1</v>
      </c>
      <c r="K69" s="372">
        <v>23</v>
      </c>
      <c r="L69" s="372">
        <f t="shared" si="4"/>
        <v>200</v>
      </c>
      <c r="M69" s="248">
        <f t="shared" si="5"/>
        <v>8.695652173913043</v>
      </c>
      <c r="N69" s="459"/>
      <c r="O69" s="443"/>
      <c r="P69" s="221">
        <v>3</v>
      </c>
      <c r="Q69" s="444">
        <f t="shared" si="6"/>
        <v>0</v>
      </c>
      <c r="R69" s="222">
        <f t="shared" si="7"/>
        <v>0</v>
      </c>
      <c r="S69" s="626" cm="1">
        <f t="array" ref="S69">_xlfn.IFS(E69="Air",R69,E69="Sea",M69,E69="Air+Sea",M69+R69)</f>
        <v>8.695652173913043</v>
      </c>
      <c r="T69" s="475"/>
    </row>
    <row r="70" spans="1:20" x14ac:dyDescent="0.25">
      <c r="A70" s="1084"/>
      <c r="B70" s="159" t="s">
        <v>90</v>
      </c>
      <c r="C70" s="159"/>
      <c r="D70" s="159"/>
      <c r="E70" s="159"/>
      <c r="F70" s="159"/>
      <c r="G70" s="207"/>
      <c r="H70" s="512"/>
      <c r="I70" s="676"/>
      <c r="J70" s="190"/>
      <c r="K70" s="221">
        <v>23</v>
      </c>
      <c r="L70" s="221">
        <f t="shared" si="4"/>
        <v>0</v>
      </c>
      <c r="M70" s="223">
        <f t="shared" si="5"/>
        <v>0</v>
      </c>
      <c r="N70" s="676"/>
      <c r="O70" s="443"/>
      <c r="P70" s="221">
        <v>3</v>
      </c>
      <c r="Q70" s="444">
        <f t="shared" si="6"/>
        <v>0</v>
      </c>
      <c r="R70" s="222">
        <f t="shared" si="7"/>
        <v>0</v>
      </c>
      <c r="S70" s="454" t="e" cm="1">
        <f t="array" ref="S70">_xlfn.IFS(E70="Air",R70,E70="Sea",M70,E70="Air+Sea",M70+R70)</f>
        <v>#N/A</v>
      </c>
      <c r="T70" s="475"/>
    </row>
    <row r="71" spans="1:20" x14ac:dyDescent="0.25">
      <c r="A71" s="1084"/>
      <c r="B71" s="115" t="s">
        <v>157</v>
      </c>
      <c r="C71" s="115" t="s">
        <v>158</v>
      </c>
      <c r="D71" s="136" t="s">
        <v>159</v>
      </c>
      <c r="E71" s="115" t="s">
        <v>499</v>
      </c>
      <c r="F71" s="115">
        <v>870</v>
      </c>
      <c r="G71" s="209">
        <v>870</v>
      </c>
      <c r="H71" s="145"/>
      <c r="I71" s="679"/>
      <c r="J71" s="193">
        <v>0.5</v>
      </c>
      <c r="K71" s="224">
        <v>23</v>
      </c>
      <c r="L71" s="224">
        <f t="shared" si="4"/>
        <v>435</v>
      </c>
      <c r="M71" s="389">
        <f t="shared" si="5"/>
        <v>18.913043478260871</v>
      </c>
      <c r="N71" s="679"/>
      <c r="O71" s="672"/>
      <c r="P71" s="224">
        <v>3</v>
      </c>
      <c r="Q71" s="671">
        <f t="shared" si="6"/>
        <v>0</v>
      </c>
      <c r="R71" s="389">
        <f t="shared" si="7"/>
        <v>0</v>
      </c>
      <c r="S71" s="673" cm="1">
        <f t="array" ref="S71">_xlfn.IFS(E71="Air",R71,E71="Sea",M71,E71="Air+Sea",M71+R71)</f>
        <v>18.913043478260871</v>
      </c>
      <c r="T71" s="475"/>
    </row>
    <row r="72" spans="1:20" x14ac:dyDescent="0.25">
      <c r="A72" s="1084"/>
      <c r="B72" s="115" t="s">
        <v>160</v>
      </c>
      <c r="C72" s="115" t="s">
        <v>142</v>
      </c>
      <c r="D72" s="136" t="s">
        <v>161</v>
      </c>
      <c r="E72" s="115" t="s">
        <v>499</v>
      </c>
      <c r="F72" s="115">
        <v>240</v>
      </c>
      <c r="G72" s="209">
        <v>240</v>
      </c>
      <c r="H72" s="145"/>
      <c r="I72" s="680"/>
      <c r="J72" s="193">
        <v>100</v>
      </c>
      <c r="K72" s="224">
        <v>23</v>
      </c>
      <c r="L72" s="224">
        <f t="shared" si="4"/>
        <v>24000</v>
      </c>
      <c r="M72" s="389">
        <f t="shared" si="5"/>
        <v>1043.4782608695652</v>
      </c>
      <c r="N72" s="680"/>
      <c r="O72" s="672">
        <v>20</v>
      </c>
      <c r="P72" s="224">
        <v>3</v>
      </c>
      <c r="Q72" s="671">
        <f t="shared" si="6"/>
        <v>4800</v>
      </c>
      <c r="R72" s="389">
        <f t="shared" si="7"/>
        <v>1600</v>
      </c>
      <c r="S72" s="673" cm="1">
        <f t="array" ref="S72">_xlfn.IFS(E72="Air",R72,E72="Sea",M72,E72="Air+Sea",M72+R72)</f>
        <v>2643.478260869565</v>
      </c>
      <c r="T72" s="475"/>
    </row>
    <row r="73" spans="1:20" x14ac:dyDescent="0.25">
      <c r="A73" s="1084"/>
      <c r="B73" s="115" t="s">
        <v>162</v>
      </c>
      <c r="C73" s="115" t="s">
        <v>163</v>
      </c>
      <c r="D73" s="136" t="s">
        <v>164</v>
      </c>
      <c r="E73" s="115" t="s">
        <v>499</v>
      </c>
      <c r="F73" s="115">
        <v>240</v>
      </c>
      <c r="G73" s="209">
        <v>240</v>
      </c>
      <c r="H73" s="145"/>
      <c r="I73" s="679"/>
      <c r="J73" s="193">
        <v>50</v>
      </c>
      <c r="K73" s="224">
        <v>23</v>
      </c>
      <c r="L73" s="224">
        <f t="shared" si="4"/>
        <v>12000</v>
      </c>
      <c r="M73" s="389">
        <f t="shared" si="5"/>
        <v>521.73913043478262</v>
      </c>
      <c r="N73" s="679"/>
      <c r="O73" s="672">
        <v>20</v>
      </c>
      <c r="P73" s="224">
        <v>3</v>
      </c>
      <c r="Q73" s="671">
        <f t="shared" si="6"/>
        <v>4800</v>
      </c>
      <c r="R73" s="389">
        <f t="shared" si="7"/>
        <v>1600</v>
      </c>
      <c r="S73" s="673" cm="1">
        <f t="array" ref="S73">_xlfn.IFS(E73="Air",R73,E73="Sea",M73,E73="Air+Sea",M73+R73)</f>
        <v>2121.7391304347825</v>
      </c>
      <c r="T73" s="475"/>
    </row>
    <row r="74" spans="1:20" x14ac:dyDescent="0.25">
      <c r="A74" s="1084"/>
      <c r="B74" s="159" t="s">
        <v>165</v>
      </c>
      <c r="C74" s="159" t="s">
        <v>142</v>
      </c>
      <c r="D74" s="159"/>
      <c r="E74" s="159"/>
      <c r="F74" s="159"/>
      <c r="G74" s="207"/>
      <c r="H74" s="512"/>
      <c r="I74" s="676"/>
      <c r="J74" s="190"/>
      <c r="K74" s="221">
        <v>23</v>
      </c>
      <c r="L74" s="221">
        <f t="shared" si="4"/>
        <v>0</v>
      </c>
      <c r="M74" s="223">
        <f t="shared" si="5"/>
        <v>0</v>
      </c>
      <c r="N74" s="676"/>
      <c r="O74" s="443"/>
      <c r="P74" s="221">
        <v>3</v>
      </c>
      <c r="Q74" s="444">
        <f t="shared" si="6"/>
        <v>0</v>
      </c>
      <c r="R74" s="222">
        <f t="shared" si="7"/>
        <v>0</v>
      </c>
      <c r="S74" s="454" t="e" cm="1">
        <f t="array" ref="S74">_xlfn.IFS(E74="Air",R74,E74="Sea",M74,E74="Air+Sea",M74+R74)</f>
        <v>#N/A</v>
      </c>
      <c r="T74" s="475"/>
    </row>
    <row r="75" spans="1:20" x14ac:dyDescent="0.25">
      <c r="A75" s="1084"/>
      <c r="B75" s="159" t="s">
        <v>166</v>
      </c>
      <c r="C75" s="159" t="s">
        <v>142</v>
      </c>
      <c r="D75" s="159"/>
      <c r="E75" s="159"/>
      <c r="F75" s="159"/>
      <c r="G75" s="207"/>
      <c r="H75" s="512"/>
      <c r="I75" s="676"/>
      <c r="J75" s="190"/>
      <c r="K75" s="221">
        <v>23</v>
      </c>
      <c r="L75" s="221">
        <f t="shared" si="4"/>
        <v>0</v>
      </c>
      <c r="M75" s="223">
        <f t="shared" si="5"/>
        <v>0</v>
      </c>
      <c r="N75" s="676"/>
      <c r="O75" s="443"/>
      <c r="P75" s="221">
        <v>3</v>
      </c>
      <c r="Q75" s="444">
        <f t="shared" si="6"/>
        <v>0</v>
      </c>
      <c r="R75" s="222">
        <f t="shared" si="7"/>
        <v>0</v>
      </c>
      <c r="S75" s="454" t="e" cm="1">
        <f t="array" ref="S75">_xlfn.IFS(E75="Air",R75,E75="Sea",M75,E75="Air+Sea",M75+R75)</f>
        <v>#N/A</v>
      </c>
      <c r="T75" s="475"/>
    </row>
    <row r="76" spans="1:20" x14ac:dyDescent="0.25">
      <c r="A76" s="1084"/>
      <c r="B76" s="159" t="s">
        <v>167</v>
      </c>
      <c r="C76" s="159" t="s">
        <v>142</v>
      </c>
      <c r="D76" s="159"/>
      <c r="E76" s="159"/>
      <c r="F76" s="159"/>
      <c r="G76" s="207"/>
      <c r="H76" s="512"/>
      <c r="I76" s="676"/>
      <c r="J76" s="190"/>
      <c r="K76" s="221">
        <v>23</v>
      </c>
      <c r="L76" s="221">
        <f t="shared" si="4"/>
        <v>0</v>
      </c>
      <c r="M76" s="223">
        <f t="shared" si="5"/>
        <v>0</v>
      </c>
      <c r="N76" s="676"/>
      <c r="O76" s="443"/>
      <c r="P76" s="221">
        <v>3</v>
      </c>
      <c r="Q76" s="444">
        <f t="shared" si="6"/>
        <v>0</v>
      </c>
      <c r="R76" s="222">
        <f t="shared" si="7"/>
        <v>0</v>
      </c>
      <c r="S76" s="454" t="e" cm="1">
        <f t="array" ref="S76">_xlfn.IFS(E76="Air",R76,E76="Sea",M76,E76="Air+Sea",M76+R76)</f>
        <v>#N/A</v>
      </c>
      <c r="T76" s="475"/>
    </row>
    <row r="77" spans="1:20" ht="30" x14ac:dyDescent="0.25">
      <c r="A77" s="1084"/>
      <c r="B77" s="113" t="s">
        <v>168</v>
      </c>
      <c r="C77" s="113" t="s">
        <v>103</v>
      </c>
      <c r="D77" s="113" t="s">
        <v>637</v>
      </c>
      <c r="E77" s="114" t="s">
        <v>499</v>
      </c>
      <c r="F77" s="113">
        <v>205</v>
      </c>
      <c r="G77" s="208">
        <v>205</v>
      </c>
      <c r="H77" s="124"/>
      <c r="I77" s="507"/>
      <c r="J77" s="191">
        <v>5</v>
      </c>
      <c r="K77" s="219">
        <v>23</v>
      </c>
      <c r="L77" s="219">
        <f t="shared" ref="L77:L84" si="8">IF(C77="APLL BK",G77,G77*J77)</f>
        <v>1025</v>
      </c>
      <c r="M77" s="220">
        <f t="shared" ref="M77:M84" si="9">IFERROR(IF(OR(E77="Sea",E77="Air+Sea"),IF(C77="APLL BK",G77*IF(I77="",1,I77),L77/K77*IF(I77="",1,I77)),0),0)</f>
        <v>44.565217391304351</v>
      </c>
      <c r="N77" s="507"/>
      <c r="O77" s="584">
        <v>3</v>
      </c>
      <c r="P77" s="219">
        <v>3</v>
      </c>
      <c r="Q77" s="511">
        <f t="shared" ref="Q77:Q84" si="10">IF(C77="APLL BK",G77,G77*O77)</f>
        <v>615</v>
      </c>
      <c r="R77" s="220">
        <f t="shared" ref="R77:R84" si="11">IFERROR(IF(OR(E77="Air",E77="Air+Sea"),IF(C77="APLL BK",G77*IF(N77="",1,N77),Q77/P77*IF(N77="",1,N77)),0),0)</f>
        <v>205</v>
      </c>
      <c r="S77" s="453" cm="1">
        <f t="array" ref="S77">_xlfn.IFS(E77="Air",R77,E77="Sea",M77,E77="Air+Sea",M77+R77)</f>
        <v>249.56521739130434</v>
      </c>
      <c r="T77" s="475"/>
    </row>
    <row r="78" spans="1:20" x14ac:dyDescent="0.25">
      <c r="A78" s="1084"/>
      <c r="B78" s="159" t="s">
        <v>170</v>
      </c>
      <c r="C78" s="159" t="s">
        <v>171</v>
      </c>
      <c r="D78" s="159"/>
      <c r="E78" s="159"/>
      <c r="F78" s="159"/>
      <c r="G78" s="207"/>
      <c r="H78" s="512"/>
      <c r="I78" s="676"/>
      <c r="J78" s="190"/>
      <c r="K78" s="221">
        <v>23</v>
      </c>
      <c r="L78" s="221">
        <f t="shared" si="8"/>
        <v>0</v>
      </c>
      <c r="M78" s="223">
        <f t="shared" si="9"/>
        <v>0</v>
      </c>
      <c r="N78" s="676"/>
      <c r="O78" s="443"/>
      <c r="P78" s="221">
        <v>3</v>
      </c>
      <c r="Q78" s="444">
        <f t="shared" si="10"/>
        <v>0</v>
      </c>
      <c r="R78" s="222">
        <f t="shared" si="11"/>
        <v>0</v>
      </c>
      <c r="S78" s="454" t="e" cm="1">
        <f t="array" ref="S78">_xlfn.IFS(E78="Air",R78,E78="Sea",M78,E78="Air+Sea",M78+R78)</f>
        <v>#N/A</v>
      </c>
      <c r="T78" s="475"/>
    </row>
    <row r="79" spans="1:20" x14ac:dyDescent="0.25">
      <c r="A79" s="1084"/>
      <c r="B79" s="159" t="s">
        <v>172</v>
      </c>
      <c r="C79" s="159" t="s">
        <v>69</v>
      </c>
      <c r="D79" s="159"/>
      <c r="E79" s="159"/>
      <c r="F79" s="159"/>
      <c r="G79" s="207"/>
      <c r="H79" s="512"/>
      <c r="I79" s="676"/>
      <c r="J79" s="190"/>
      <c r="K79" s="221">
        <v>23</v>
      </c>
      <c r="L79" s="221">
        <f t="shared" si="8"/>
        <v>0</v>
      </c>
      <c r="M79" s="223">
        <f t="shared" si="9"/>
        <v>0</v>
      </c>
      <c r="N79" s="676"/>
      <c r="O79" s="443"/>
      <c r="P79" s="221">
        <v>3</v>
      </c>
      <c r="Q79" s="444">
        <f t="shared" si="10"/>
        <v>0</v>
      </c>
      <c r="R79" s="222">
        <f t="shared" si="11"/>
        <v>0</v>
      </c>
      <c r="S79" s="454" t="e" cm="1">
        <f t="array" ref="S79">_xlfn.IFS(E79="Air",R79,E79="Sea",M79,E79="Air+Sea",M79+R79)</f>
        <v>#N/A</v>
      </c>
      <c r="T79" s="475"/>
    </row>
    <row r="80" spans="1:20" x14ac:dyDescent="0.25">
      <c r="A80" s="1084"/>
      <c r="B80" s="159" t="s">
        <v>173</v>
      </c>
      <c r="C80" s="159" t="s">
        <v>145</v>
      </c>
      <c r="D80" s="159"/>
      <c r="E80" s="159"/>
      <c r="F80" s="159"/>
      <c r="G80" s="207"/>
      <c r="H80" s="512"/>
      <c r="I80" s="676"/>
      <c r="J80" s="190"/>
      <c r="K80" s="221">
        <v>23</v>
      </c>
      <c r="L80" s="221">
        <f t="shared" si="8"/>
        <v>0</v>
      </c>
      <c r="M80" s="223">
        <f t="shared" si="9"/>
        <v>0</v>
      </c>
      <c r="N80" s="676"/>
      <c r="O80" s="443"/>
      <c r="P80" s="221">
        <v>3</v>
      </c>
      <c r="Q80" s="444">
        <f t="shared" si="10"/>
        <v>0</v>
      </c>
      <c r="R80" s="222">
        <f t="shared" si="11"/>
        <v>0</v>
      </c>
      <c r="S80" s="454" t="e" cm="1">
        <f t="array" ref="S80">_xlfn.IFS(E80="Air",R80,E80="Sea",M80,E80="Air+Sea",M80+R80)</f>
        <v>#N/A</v>
      </c>
      <c r="T80" s="475"/>
    </row>
    <row r="81" spans="1:21" x14ac:dyDescent="0.25">
      <c r="A81" s="1084"/>
      <c r="B81" s="159" t="s">
        <v>174</v>
      </c>
      <c r="C81" s="159" t="s">
        <v>175</v>
      </c>
      <c r="D81" s="159"/>
      <c r="E81" s="159"/>
      <c r="F81" s="159"/>
      <c r="G81" s="207"/>
      <c r="H81" s="512"/>
      <c r="I81" s="676"/>
      <c r="J81" s="190"/>
      <c r="K81" s="221">
        <v>23</v>
      </c>
      <c r="L81" s="221">
        <f t="shared" si="8"/>
        <v>0</v>
      </c>
      <c r="M81" s="223">
        <f t="shared" si="9"/>
        <v>0</v>
      </c>
      <c r="N81" s="676"/>
      <c r="O81" s="443"/>
      <c r="P81" s="221">
        <v>3</v>
      </c>
      <c r="Q81" s="444">
        <f t="shared" si="10"/>
        <v>0</v>
      </c>
      <c r="R81" s="222">
        <f t="shared" si="11"/>
        <v>0</v>
      </c>
      <c r="S81" s="454" t="e" cm="1">
        <f t="array" ref="S81">_xlfn.IFS(E81="Air",R81,E81="Sea",M81,E81="Air+Sea",M81+R81)</f>
        <v>#N/A</v>
      </c>
      <c r="T81" s="475"/>
    </row>
    <row r="82" spans="1:21" x14ac:dyDescent="0.25">
      <c r="A82" s="1084"/>
      <c r="B82" s="159" t="s">
        <v>176</v>
      </c>
      <c r="C82" s="159" t="s">
        <v>145</v>
      </c>
      <c r="D82" s="159"/>
      <c r="E82" s="159"/>
      <c r="F82" s="159"/>
      <c r="G82" s="207"/>
      <c r="H82" s="512"/>
      <c r="I82" s="676"/>
      <c r="J82" s="190"/>
      <c r="K82" s="221">
        <v>23</v>
      </c>
      <c r="L82" s="221">
        <f t="shared" si="8"/>
        <v>0</v>
      </c>
      <c r="M82" s="223">
        <f t="shared" si="9"/>
        <v>0</v>
      </c>
      <c r="N82" s="676"/>
      <c r="O82" s="443"/>
      <c r="P82" s="221">
        <v>3</v>
      </c>
      <c r="Q82" s="444">
        <f t="shared" si="10"/>
        <v>0</v>
      </c>
      <c r="R82" s="222">
        <f t="shared" si="11"/>
        <v>0</v>
      </c>
      <c r="S82" s="454" t="e" cm="1">
        <f t="array" ref="S82">_xlfn.IFS(E82="Air",R82,E82="Sea",M82,E82="Air+Sea",M82+R82)</f>
        <v>#N/A</v>
      </c>
      <c r="T82" s="475"/>
    </row>
    <row r="83" spans="1:21" x14ac:dyDescent="0.25">
      <c r="A83" s="1084"/>
      <c r="B83" s="115" t="s">
        <v>177</v>
      </c>
      <c r="C83" s="117" t="s">
        <v>178</v>
      </c>
      <c r="D83" s="115"/>
      <c r="E83" s="117" t="s">
        <v>11</v>
      </c>
      <c r="F83" s="117">
        <v>3600</v>
      </c>
      <c r="G83" s="210">
        <v>3600</v>
      </c>
      <c r="H83" s="147"/>
      <c r="I83" s="684"/>
      <c r="J83" s="196">
        <v>0</v>
      </c>
      <c r="K83" s="224">
        <v>23</v>
      </c>
      <c r="L83" s="224">
        <f t="shared" si="8"/>
        <v>0</v>
      </c>
      <c r="M83" s="389">
        <f t="shared" si="9"/>
        <v>0</v>
      </c>
      <c r="N83" s="650"/>
      <c r="O83" s="443"/>
      <c r="P83" s="221">
        <v>3</v>
      </c>
      <c r="Q83" s="444">
        <f t="shared" si="10"/>
        <v>0</v>
      </c>
      <c r="R83" s="222">
        <f t="shared" si="11"/>
        <v>0</v>
      </c>
      <c r="S83" s="673" cm="1">
        <f t="array" ref="S83">_xlfn.IFS(E83="Air",R83,E83="Sea",M83,E83="Air+Sea",M83+R83)</f>
        <v>0</v>
      </c>
      <c r="T83" s="475"/>
    </row>
    <row r="84" spans="1:21" ht="15" customHeight="1" thickBot="1" x14ac:dyDescent="0.3">
      <c r="A84" s="1085"/>
      <c r="B84" s="164" t="s">
        <v>179</v>
      </c>
      <c r="C84" s="164" t="s">
        <v>180</v>
      </c>
      <c r="D84" s="164"/>
      <c r="E84" s="164"/>
      <c r="F84" s="164"/>
      <c r="G84" s="211"/>
      <c r="H84" s="685"/>
      <c r="I84" s="681"/>
      <c r="J84" s="363"/>
      <c r="K84" s="262">
        <v>23</v>
      </c>
      <c r="L84" s="262">
        <f t="shared" si="8"/>
        <v>0</v>
      </c>
      <c r="M84" s="635">
        <f t="shared" si="9"/>
        <v>0</v>
      </c>
      <c r="N84" s="681"/>
      <c r="O84" s="450"/>
      <c r="P84" s="262">
        <v>3</v>
      </c>
      <c r="Q84" s="451">
        <f t="shared" si="10"/>
        <v>0</v>
      </c>
      <c r="R84" s="457">
        <f t="shared" si="11"/>
        <v>0</v>
      </c>
      <c r="S84" s="627" t="e" cm="1">
        <f t="array" ref="S84">_xlfn.IFS(E84="Air",R84,E84="Sea",M84,E84="Air+Sea",M84+R84)</f>
        <v>#N/A</v>
      </c>
      <c r="T84" s="475"/>
    </row>
    <row r="85" spans="1:21" ht="15.75" thickBot="1" x14ac:dyDescent="0.3">
      <c r="A85" s="674"/>
      <c r="I85" s="413"/>
      <c r="M85" s="270"/>
      <c r="N85" s="413"/>
      <c r="R85" s="270"/>
      <c r="S85" s="270"/>
    </row>
    <row r="86" spans="1:21" ht="45" x14ac:dyDescent="0.25">
      <c r="A86" s="674"/>
      <c r="I86" s="413"/>
      <c r="J86" s="71" t="s">
        <v>181</v>
      </c>
      <c r="K86" s="229">
        <f>IF([2]Booking_SGN!$B$2="SGN",INDEX([2]!volume,MATCH($I$11,[2]!customer,0),MATCH([2]Booking_SGN!$C$3,[2]!week,0)),0)</f>
        <v>0</v>
      </c>
      <c r="L86" s="229">
        <f>SUM(L13:L84)</f>
        <v>76496</v>
      </c>
      <c r="M86" s="230">
        <f>SUM(M13:M84)</f>
        <v>3369.277173913043</v>
      </c>
      <c r="N86" s="413"/>
      <c r="O86" s="71" t="s">
        <v>181</v>
      </c>
      <c r="P86" s="229">
        <f>IF([2]Booking_SGN!$B$2="SGN",INDEX([2]!volume,MATCH($N$11,[2]!customer,0),MATCH([2]Booking_SGN!$C$3,[2]!week,0)),0)</f>
        <v>0</v>
      </c>
      <c r="Q86" s="229">
        <f>SUM(Q13:Q85)</f>
        <v>17306</v>
      </c>
      <c r="R86" s="230">
        <f>SUM(R13:R84)</f>
        <v>5537.8</v>
      </c>
      <c r="S86" s="230">
        <f>R86+M86</f>
        <v>8907.0771739130432</v>
      </c>
      <c r="T86" s="171"/>
    </row>
    <row r="87" spans="1:21" ht="15.75" thickBot="1" x14ac:dyDescent="0.3">
      <c r="A87" s="674"/>
      <c r="I87" s="413"/>
      <c r="J87" s="72" t="s">
        <v>182</v>
      </c>
      <c r="K87" s="73"/>
      <c r="L87" s="73"/>
      <c r="M87" s="231">
        <f>M86*K86/40/3600</f>
        <v>0</v>
      </c>
      <c r="N87" s="413"/>
      <c r="O87" s="72" t="s">
        <v>182</v>
      </c>
      <c r="P87" s="73"/>
      <c r="Q87" s="73"/>
      <c r="R87" s="231">
        <f>R86*P86/40/3600</f>
        <v>0</v>
      </c>
      <c r="S87" s="231">
        <f>R87+M87</f>
        <v>0</v>
      </c>
      <c r="T87" s="172"/>
    </row>
    <row r="88" spans="1:21" ht="15.75" thickBot="1" x14ac:dyDescent="0.3">
      <c r="A88" s="674"/>
      <c r="I88" s="413"/>
      <c r="M88" s="270"/>
      <c r="N88" s="413"/>
      <c r="R88" s="270"/>
      <c r="S88" s="270"/>
    </row>
    <row r="89" spans="1:21" ht="21.75" customHeight="1" x14ac:dyDescent="0.25">
      <c r="A89" s="1026" t="s">
        <v>183</v>
      </c>
      <c r="B89" s="654" t="s">
        <v>184</v>
      </c>
      <c r="C89" s="655" t="s">
        <v>103</v>
      </c>
      <c r="D89" s="623" t="s">
        <v>185</v>
      </c>
      <c r="E89" s="623"/>
      <c r="F89" s="344"/>
      <c r="G89" s="656">
        <v>20</v>
      </c>
      <c r="H89" s="657"/>
      <c r="I89" s="658"/>
      <c r="J89" s="659">
        <v>3</v>
      </c>
      <c r="K89" s="259">
        <v>23</v>
      </c>
      <c r="L89" s="259">
        <f>IF(C89="APLL BK",G89,G89*J89)</f>
        <v>60</v>
      </c>
      <c r="M89" s="456">
        <f>IFERROR(IF(OR(E89="Sea",E89="Air+Sea"),IF(C89="APLL BK",G89*IF(I89="",1,I89),L89/K89*IF(I89="",1,I89)),0),0)</f>
        <v>0</v>
      </c>
      <c r="N89" s="658"/>
      <c r="O89" s="362"/>
      <c r="P89" s="259">
        <v>3</v>
      </c>
      <c r="Q89" s="260">
        <f>IF(OR(E89="Air",E89="Air+Sea"),IF(C89="APLL BK",G89,G89*O89),0)</f>
        <v>0</v>
      </c>
      <c r="R89" s="456">
        <f>IFERROR(IF(OR(E89="Air",E89="Air+Sea"),IF(C89="APLL BK",G89*IF(N89="",1,N89),Q89/P89*IF(N89="",1,N89)),0),0)</f>
        <v>0</v>
      </c>
      <c r="S89" s="625" t="e" cm="1">
        <f t="array" ref="S89">_xlfn.IFS(E89="Air",R89,E89="Sea",M89,E89="Air+Sea",M89+R89)</f>
        <v>#N/A</v>
      </c>
      <c r="T89" s="475"/>
      <c r="U89" s="32"/>
    </row>
    <row r="90" spans="1:21" x14ac:dyDescent="0.25">
      <c r="A90" s="1027"/>
      <c r="B90" s="135" t="s">
        <v>504</v>
      </c>
      <c r="C90" s="177" t="s">
        <v>69</v>
      </c>
      <c r="D90" s="113" t="s">
        <v>505</v>
      </c>
      <c r="E90" s="113" t="s">
        <v>499</v>
      </c>
      <c r="F90" s="156"/>
      <c r="G90" s="213">
        <v>90</v>
      </c>
      <c r="H90" s="178"/>
      <c r="I90" s="649"/>
      <c r="J90" s="200">
        <v>0.25</v>
      </c>
      <c r="K90" s="219">
        <v>23</v>
      </c>
      <c r="L90" s="219">
        <f t="shared" ref="L90:L140" si="12">IF(C90="APLL BK",G90,G90*J90)</f>
        <v>22.5</v>
      </c>
      <c r="M90" s="220">
        <f t="shared" ref="M90:M140" si="13">IFERROR(IF(OR(E90="Sea",E90="Air+Sea"),IF(C90="APLL BK",G90*IF(I90="",1,I90),L90/K90*IF(I90="",1,I90)),0),0)</f>
        <v>0.97826086956521741</v>
      </c>
      <c r="N90" s="507"/>
      <c r="O90" s="660"/>
      <c r="P90" s="219">
        <v>3</v>
      </c>
      <c r="Q90" s="219">
        <f t="shared" ref="Q90:Q140" si="14">IF(OR(E90="Air",E90="Air+Sea"),IF(C90="APLL BK",G90,G90*O90),0)</f>
        <v>0</v>
      </c>
      <c r="R90" s="220">
        <f t="shared" ref="R90:R140" si="15">IFERROR(IF(OR(E90="Air",E90="Air+Sea"),IF(C90="APLL BK",G90*IF(N90="",1,N90),Q90/P90*IF(N90="",1,N90)),0),0)</f>
        <v>0</v>
      </c>
      <c r="S90" s="453" cm="1">
        <f t="array" ref="S90">_xlfn.IFS(E90="Air",R90,E90="Sea",M90,E90="Air+Sea",M90+R90)</f>
        <v>0.97826086956521741</v>
      </c>
      <c r="T90" s="475"/>
      <c r="U90" s="32"/>
    </row>
    <row r="91" spans="1:21" x14ac:dyDescent="0.25">
      <c r="A91" s="1027"/>
      <c r="B91" s="135" t="s">
        <v>506</v>
      </c>
      <c r="C91" s="177" t="s">
        <v>69</v>
      </c>
      <c r="D91" s="113" t="s">
        <v>507</v>
      </c>
      <c r="E91" s="113" t="s">
        <v>499</v>
      </c>
      <c r="F91" s="156"/>
      <c r="G91" s="213">
        <v>90</v>
      </c>
      <c r="H91" s="178"/>
      <c r="I91" s="649"/>
      <c r="J91" s="200">
        <v>0.25</v>
      </c>
      <c r="K91" s="219">
        <v>23</v>
      </c>
      <c r="L91" s="219">
        <f t="shared" si="12"/>
        <v>22.5</v>
      </c>
      <c r="M91" s="220">
        <f t="shared" si="13"/>
        <v>0.97826086956521741</v>
      </c>
      <c r="N91" s="507"/>
      <c r="O91" s="660"/>
      <c r="P91" s="219">
        <v>3</v>
      </c>
      <c r="Q91" s="219">
        <f t="shared" si="14"/>
        <v>0</v>
      </c>
      <c r="R91" s="220">
        <f t="shared" si="15"/>
        <v>0</v>
      </c>
      <c r="S91" s="453" cm="1">
        <f t="array" ref="S91">_xlfn.IFS(E91="Air",R91,E91="Sea",M91,E91="Air+Sea",M91+R91)</f>
        <v>0.97826086956521741</v>
      </c>
      <c r="T91" s="475"/>
      <c r="U91" s="32"/>
    </row>
    <row r="92" spans="1:21" ht="21.75" customHeight="1" x14ac:dyDescent="0.25">
      <c r="A92" s="1027"/>
      <c r="B92" s="135" t="s">
        <v>129</v>
      </c>
      <c r="C92" s="113" t="s">
        <v>103</v>
      </c>
      <c r="D92" s="113" t="s">
        <v>129</v>
      </c>
      <c r="E92" s="113" t="s">
        <v>499</v>
      </c>
      <c r="F92" s="113">
        <v>55</v>
      </c>
      <c r="G92" s="208">
        <v>55</v>
      </c>
      <c r="H92" s="124"/>
      <c r="I92" s="507"/>
      <c r="J92" s="191">
        <v>0</v>
      </c>
      <c r="K92" s="219">
        <v>23</v>
      </c>
      <c r="L92" s="219">
        <f t="shared" si="12"/>
        <v>0</v>
      </c>
      <c r="M92" s="220">
        <f t="shared" si="13"/>
        <v>0</v>
      </c>
      <c r="N92" s="507"/>
      <c r="O92" s="584">
        <v>0</v>
      </c>
      <c r="P92" s="219">
        <v>3</v>
      </c>
      <c r="Q92" s="511">
        <f t="shared" si="14"/>
        <v>0</v>
      </c>
      <c r="R92" s="220">
        <f t="shared" si="15"/>
        <v>0</v>
      </c>
      <c r="S92" s="453" cm="1">
        <f t="array" ref="S92">_xlfn.IFS(E92="Air",R92,E92="Sea",M92,E92="Air+Sea",M92+R92)</f>
        <v>0</v>
      </c>
      <c r="T92" s="475"/>
      <c r="U92" s="32"/>
    </row>
    <row r="93" spans="1:21" ht="21.75" customHeight="1" x14ac:dyDescent="0.25">
      <c r="A93" s="1027"/>
      <c r="B93" s="1086" t="s">
        <v>130</v>
      </c>
      <c r="C93" s="113" t="s">
        <v>103</v>
      </c>
      <c r="D93" s="113" t="s">
        <v>131</v>
      </c>
      <c r="E93" s="113" t="s">
        <v>11</v>
      </c>
      <c r="F93" s="113">
        <v>30</v>
      </c>
      <c r="G93" s="208">
        <v>30</v>
      </c>
      <c r="H93" s="124"/>
      <c r="I93" s="507"/>
      <c r="J93" s="191">
        <v>0</v>
      </c>
      <c r="K93" s="219">
        <v>23</v>
      </c>
      <c r="L93" s="219">
        <f t="shared" si="12"/>
        <v>0</v>
      </c>
      <c r="M93" s="220">
        <f t="shared" si="13"/>
        <v>0</v>
      </c>
      <c r="N93" s="459"/>
      <c r="O93" s="443"/>
      <c r="P93" s="221">
        <v>3</v>
      </c>
      <c r="Q93" s="444">
        <f t="shared" si="14"/>
        <v>0</v>
      </c>
      <c r="R93" s="222">
        <f t="shared" si="15"/>
        <v>0</v>
      </c>
      <c r="S93" s="453" cm="1">
        <f t="array" ref="S93">_xlfn.IFS(E93="Air",R93,E93="Sea",M93,E93="Air+Sea",M93+R93)</f>
        <v>0</v>
      </c>
      <c r="T93" s="475"/>
      <c r="U93" s="32"/>
    </row>
    <row r="94" spans="1:21" ht="21.75" customHeight="1" x14ac:dyDescent="0.25">
      <c r="A94" s="1027"/>
      <c r="B94" s="1086"/>
      <c r="C94" s="113" t="s">
        <v>103</v>
      </c>
      <c r="D94" s="113" t="s">
        <v>130</v>
      </c>
      <c r="E94" s="113" t="s">
        <v>11</v>
      </c>
      <c r="F94" s="113">
        <v>55</v>
      </c>
      <c r="G94" s="208">
        <v>55</v>
      </c>
      <c r="H94" s="124"/>
      <c r="I94" s="507"/>
      <c r="J94" s="191">
        <v>0</v>
      </c>
      <c r="K94" s="219">
        <v>23</v>
      </c>
      <c r="L94" s="219">
        <f t="shared" si="12"/>
        <v>0</v>
      </c>
      <c r="M94" s="220">
        <f t="shared" si="13"/>
        <v>0</v>
      </c>
      <c r="N94" s="459"/>
      <c r="O94" s="443"/>
      <c r="P94" s="221">
        <v>3</v>
      </c>
      <c r="Q94" s="444">
        <f t="shared" si="14"/>
        <v>0</v>
      </c>
      <c r="R94" s="222">
        <f t="shared" si="15"/>
        <v>0</v>
      </c>
      <c r="S94" s="453" cm="1">
        <f t="array" ref="S94">_xlfn.IFS(E94="Air",R94,E94="Sea",M94,E94="Air+Sea",M94+R94)</f>
        <v>0</v>
      </c>
      <c r="T94" s="475"/>
      <c r="U94" s="32"/>
    </row>
    <row r="95" spans="1:21" ht="21.75" customHeight="1" x14ac:dyDescent="0.25">
      <c r="A95" s="1027"/>
      <c r="B95" s="135" t="s">
        <v>509</v>
      </c>
      <c r="C95" s="113" t="s">
        <v>103</v>
      </c>
      <c r="D95" s="113" t="s">
        <v>509</v>
      </c>
      <c r="E95" s="113" t="s">
        <v>11</v>
      </c>
      <c r="F95" s="113">
        <v>55</v>
      </c>
      <c r="G95" s="208">
        <v>55</v>
      </c>
      <c r="H95" s="124"/>
      <c r="I95" s="507"/>
      <c r="J95" s="191">
        <v>0</v>
      </c>
      <c r="K95" s="219">
        <v>23</v>
      </c>
      <c r="L95" s="219">
        <f t="shared" si="12"/>
        <v>0</v>
      </c>
      <c r="M95" s="220">
        <f t="shared" si="13"/>
        <v>0</v>
      </c>
      <c r="N95" s="459"/>
      <c r="O95" s="443"/>
      <c r="P95" s="221">
        <v>3</v>
      </c>
      <c r="Q95" s="444">
        <f t="shared" si="14"/>
        <v>0</v>
      </c>
      <c r="R95" s="222">
        <f t="shared" si="15"/>
        <v>0</v>
      </c>
      <c r="S95" s="453" cm="1">
        <f t="array" ref="S95">_xlfn.IFS(E95="Air",R95,E95="Sea",M95,E95="Air+Sea",M95+R95)</f>
        <v>0</v>
      </c>
      <c r="T95" s="475"/>
      <c r="U95" s="32"/>
    </row>
    <row r="96" spans="1:21" ht="21.75" customHeight="1" x14ac:dyDescent="0.25">
      <c r="A96" s="1027"/>
      <c r="B96" s="135" t="s">
        <v>138</v>
      </c>
      <c r="C96" s="113" t="s">
        <v>139</v>
      </c>
      <c r="D96" s="113" t="s">
        <v>138</v>
      </c>
      <c r="E96" s="113" t="s">
        <v>11</v>
      </c>
      <c r="F96" s="113">
        <v>60</v>
      </c>
      <c r="G96" s="208">
        <v>60</v>
      </c>
      <c r="H96" s="124"/>
      <c r="I96" s="507"/>
      <c r="J96" s="191">
        <v>0</v>
      </c>
      <c r="K96" s="219">
        <v>23</v>
      </c>
      <c r="L96" s="219">
        <f t="shared" si="12"/>
        <v>0</v>
      </c>
      <c r="M96" s="220">
        <f t="shared" si="13"/>
        <v>0</v>
      </c>
      <c r="N96" s="459"/>
      <c r="O96" s="443"/>
      <c r="P96" s="221">
        <v>3</v>
      </c>
      <c r="Q96" s="444">
        <f t="shared" si="14"/>
        <v>0</v>
      </c>
      <c r="R96" s="222">
        <f t="shared" si="15"/>
        <v>0</v>
      </c>
      <c r="S96" s="453" cm="1">
        <f t="array" ref="S96">_xlfn.IFS(E96="Air",R96,E96="Sea",M96,E96="Air+Sea",M96+R96)</f>
        <v>0</v>
      </c>
      <c r="T96" s="475"/>
      <c r="U96" s="32"/>
    </row>
    <row r="97" spans="1:21" ht="21.75" customHeight="1" x14ac:dyDescent="0.25">
      <c r="A97" s="1027"/>
      <c r="B97" s="1086" t="s">
        <v>141</v>
      </c>
      <c r="C97" s="113" t="s">
        <v>142</v>
      </c>
      <c r="D97" s="113" t="s">
        <v>143</v>
      </c>
      <c r="E97" s="113" t="s">
        <v>11</v>
      </c>
      <c r="F97" s="113">
        <v>30</v>
      </c>
      <c r="G97" s="208">
        <v>30</v>
      </c>
      <c r="H97" s="124"/>
      <c r="I97" s="507"/>
      <c r="J97" s="191">
        <v>0.125</v>
      </c>
      <c r="K97" s="219">
        <v>23</v>
      </c>
      <c r="L97" s="219">
        <f t="shared" si="12"/>
        <v>3.75</v>
      </c>
      <c r="M97" s="220">
        <f t="shared" si="13"/>
        <v>0.16304347826086957</v>
      </c>
      <c r="N97" s="459"/>
      <c r="O97" s="443"/>
      <c r="P97" s="221">
        <v>3</v>
      </c>
      <c r="Q97" s="444">
        <f t="shared" si="14"/>
        <v>0</v>
      </c>
      <c r="R97" s="222">
        <f t="shared" si="15"/>
        <v>0</v>
      </c>
      <c r="S97" s="453" cm="1">
        <f t="array" ref="S97">_xlfn.IFS(E97="Air",R97,E97="Sea",M97,E97="Air+Sea",M97+R97)</f>
        <v>0.16304347826086957</v>
      </c>
      <c r="T97" s="475"/>
      <c r="U97" s="32"/>
    </row>
    <row r="98" spans="1:21" ht="21.75" customHeight="1" x14ac:dyDescent="0.25">
      <c r="A98" s="1027"/>
      <c r="B98" s="1086"/>
      <c r="C98" s="113" t="s">
        <v>142</v>
      </c>
      <c r="D98" s="113" t="s">
        <v>141</v>
      </c>
      <c r="E98" s="113" t="s">
        <v>11</v>
      </c>
      <c r="F98" s="113">
        <v>130</v>
      </c>
      <c r="G98" s="208">
        <v>130</v>
      </c>
      <c r="H98" s="124"/>
      <c r="I98" s="507"/>
      <c r="J98" s="191">
        <v>0.125</v>
      </c>
      <c r="K98" s="219">
        <v>23</v>
      </c>
      <c r="L98" s="219">
        <f t="shared" si="12"/>
        <v>16.25</v>
      </c>
      <c r="M98" s="220">
        <f t="shared" si="13"/>
        <v>0.70652173913043481</v>
      </c>
      <c r="N98" s="459"/>
      <c r="O98" s="443"/>
      <c r="P98" s="221">
        <v>3</v>
      </c>
      <c r="Q98" s="444">
        <f t="shared" si="14"/>
        <v>0</v>
      </c>
      <c r="R98" s="222">
        <f t="shared" si="15"/>
        <v>0</v>
      </c>
      <c r="S98" s="453" cm="1">
        <f t="array" ref="S98">_xlfn.IFS(E98="Air",R98,E98="Sea",M98,E98="Air+Sea",M98+R98)</f>
        <v>0.70652173913043481</v>
      </c>
      <c r="T98" s="475"/>
      <c r="U98" s="32"/>
    </row>
    <row r="99" spans="1:21" ht="36" customHeight="1" x14ac:dyDescent="0.25">
      <c r="A99" s="1027"/>
      <c r="B99" s="1086" t="s">
        <v>186</v>
      </c>
      <c r="C99" s="177" t="s">
        <v>69</v>
      </c>
      <c r="D99" s="113" t="s">
        <v>187</v>
      </c>
      <c r="E99" s="113" t="s">
        <v>11</v>
      </c>
      <c r="F99" s="156"/>
      <c r="G99" s="213">
        <v>25</v>
      </c>
      <c r="H99" s="178"/>
      <c r="I99" s="649"/>
      <c r="J99" s="200">
        <v>1</v>
      </c>
      <c r="K99" s="219">
        <v>23</v>
      </c>
      <c r="L99" s="219">
        <f t="shared" si="12"/>
        <v>25</v>
      </c>
      <c r="M99" s="220">
        <f t="shared" si="13"/>
        <v>1.0869565217391304</v>
      </c>
      <c r="N99" s="650"/>
      <c r="O99" s="443"/>
      <c r="P99" s="221">
        <v>3</v>
      </c>
      <c r="Q99" s="444">
        <f t="shared" si="14"/>
        <v>0</v>
      </c>
      <c r="R99" s="222">
        <f t="shared" si="15"/>
        <v>0</v>
      </c>
      <c r="S99" s="453" cm="1">
        <f t="array" ref="S99">_xlfn.IFS(E99="Air",R99,E99="Sea",M99,E99="Air+Sea",M99+R99)</f>
        <v>1.0869565217391304</v>
      </c>
      <c r="T99" s="475"/>
      <c r="U99" s="32"/>
    </row>
    <row r="100" spans="1:21" ht="18.75" customHeight="1" x14ac:dyDescent="0.25">
      <c r="A100" s="1027"/>
      <c r="B100" s="1086"/>
      <c r="C100" s="177" t="s">
        <v>69</v>
      </c>
      <c r="D100" s="113" t="s">
        <v>188</v>
      </c>
      <c r="E100" s="113" t="s">
        <v>11</v>
      </c>
      <c r="F100" s="156"/>
      <c r="G100" s="213">
        <v>5</v>
      </c>
      <c r="H100" s="178"/>
      <c r="I100" s="649"/>
      <c r="J100" s="200">
        <v>1</v>
      </c>
      <c r="K100" s="219">
        <v>23</v>
      </c>
      <c r="L100" s="219">
        <f t="shared" si="12"/>
        <v>5</v>
      </c>
      <c r="M100" s="220">
        <f t="shared" si="13"/>
        <v>0.21739130434782608</v>
      </c>
      <c r="N100" s="650"/>
      <c r="O100" s="443"/>
      <c r="P100" s="221">
        <v>3</v>
      </c>
      <c r="Q100" s="444">
        <f t="shared" si="14"/>
        <v>0</v>
      </c>
      <c r="R100" s="222">
        <f t="shared" si="15"/>
        <v>0</v>
      </c>
      <c r="S100" s="453" cm="1">
        <f t="array" ref="S100">_xlfn.IFS(E100="Air",R100,E100="Sea",M100,E100="Air+Sea",M100+R100)</f>
        <v>0.21739130434782608</v>
      </c>
      <c r="T100" s="475"/>
      <c r="U100" s="32"/>
    </row>
    <row r="101" spans="1:21" ht="27" customHeight="1" x14ac:dyDescent="0.25">
      <c r="A101" s="1027"/>
      <c r="B101" s="1086"/>
      <c r="C101" s="177" t="s">
        <v>69</v>
      </c>
      <c r="D101" s="113" t="s">
        <v>189</v>
      </c>
      <c r="E101" s="113" t="s">
        <v>11</v>
      </c>
      <c r="F101" s="156"/>
      <c r="G101" s="213">
        <v>5</v>
      </c>
      <c r="H101" s="178"/>
      <c r="I101" s="649"/>
      <c r="J101" s="200">
        <v>1</v>
      </c>
      <c r="K101" s="219">
        <v>23</v>
      </c>
      <c r="L101" s="219">
        <f t="shared" si="12"/>
        <v>5</v>
      </c>
      <c r="M101" s="220">
        <f t="shared" si="13"/>
        <v>0.21739130434782608</v>
      </c>
      <c r="N101" s="650"/>
      <c r="O101" s="443"/>
      <c r="P101" s="221">
        <v>3</v>
      </c>
      <c r="Q101" s="444">
        <f t="shared" si="14"/>
        <v>0</v>
      </c>
      <c r="R101" s="222">
        <f t="shared" si="15"/>
        <v>0</v>
      </c>
      <c r="S101" s="453" cm="1">
        <f t="array" ref="S101">_xlfn.IFS(E101="Air",R101,E101="Sea",M101,E101="Air+Sea",M101+R101)</f>
        <v>0.21739130434782608</v>
      </c>
      <c r="T101" s="475"/>
      <c r="U101" s="32"/>
    </row>
    <row r="102" spans="1:21" ht="27" customHeight="1" x14ac:dyDescent="0.25">
      <c r="A102" s="1027"/>
      <c r="B102" s="135" t="s">
        <v>157</v>
      </c>
      <c r="C102" s="177" t="s">
        <v>158</v>
      </c>
      <c r="D102" s="113" t="s">
        <v>159</v>
      </c>
      <c r="E102" s="113" t="s">
        <v>11</v>
      </c>
      <c r="F102" s="156">
        <v>870</v>
      </c>
      <c r="G102" s="156">
        <v>870</v>
      </c>
      <c r="H102" s="178"/>
      <c r="I102" s="649"/>
      <c r="J102" s="200">
        <v>0.5</v>
      </c>
      <c r="K102" s="219">
        <v>23</v>
      </c>
      <c r="L102" s="219">
        <f t="shared" si="12"/>
        <v>435</v>
      </c>
      <c r="M102" s="220">
        <f t="shared" si="13"/>
        <v>18.913043478260871</v>
      </c>
      <c r="N102" s="650"/>
      <c r="O102" s="443"/>
      <c r="P102" s="221">
        <v>3</v>
      </c>
      <c r="Q102" s="444">
        <f t="shared" si="14"/>
        <v>0</v>
      </c>
      <c r="R102" s="222">
        <f t="shared" si="15"/>
        <v>0</v>
      </c>
      <c r="S102" s="453" cm="1">
        <f t="array" ref="S102">_xlfn.IFS(E102="Air",R102,E102="Sea",M102,E102="Air+Sea",M102+R102)</f>
        <v>18.913043478260871</v>
      </c>
      <c r="T102" s="475"/>
      <c r="U102" s="32"/>
    </row>
    <row r="103" spans="1:21" ht="27" customHeight="1" x14ac:dyDescent="0.25">
      <c r="A103" s="1027"/>
      <c r="B103" s="135" t="s">
        <v>160</v>
      </c>
      <c r="C103" s="177" t="s">
        <v>142</v>
      </c>
      <c r="D103" s="113" t="s">
        <v>161</v>
      </c>
      <c r="E103" s="113" t="s">
        <v>11</v>
      </c>
      <c r="F103" s="156">
        <v>180</v>
      </c>
      <c r="G103" s="156">
        <v>180</v>
      </c>
      <c r="H103" s="178"/>
      <c r="I103" s="649"/>
      <c r="J103" s="200">
        <v>0.25</v>
      </c>
      <c r="K103" s="219">
        <v>23</v>
      </c>
      <c r="L103" s="219">
        <f t="shared" si="12"/>
        <v>45</v>
      </c>
      <c r="M103" s="220">
        <f t="shared" si="13"/>
        <v>1.9565217391304348</v>
      </c>
      <c r="N103" s="650"/>
      <c r="O103" s="443"/>
      <c r="P103" s="221">
        <v>3</v>
      </c>
      <c r="Q103" s="444">
        <f t="shared" si="14"/>
        <v>0</v>
      </c>
      <c r="R103" s="222">
        <f t="shared" si="15"/>
        <v>0</v>
      </c>
      <c r="S103" s="453" cm="1">
        <f t="array" ref="S103">_xlfn.IFS(E103="Air",R103,E103="Sea",M103,E103="Air+Sea",M103+R103)</f>
        <v>1.9565217391304348</v>
      </c>
      <c r="T103" s="475"/>
      <c r="U103" s="32"/>
    </row>
    <row r="104" spans="1:21" ht="27" customHeight="1" x14ac:dyDescent="0.25">
      <c r="A104" s="1027"/>
      <c r="B104" s="135" t="s">
        <v>162</v>
      </c>
      <c r="C104" s="177" t="s">
        <v>163</v>
      </c>
      <c r="D104" s="113" t="s">
        <v>164</v>
      </c>
      <c r="E104" s="113" t="s">
        <v>11</v>
      </c>
      <c r="F104" s="156">
        <v>90</v>
      </c>
      <c r="G104" s="156">
        <v>90</v>
      </c>
      <c r="H104" s="178"/>
      <c r="I104" s="649"/>
      <c r="J104" s="200">
        <v>0.25</v>
      </c>
      <c r="K104" s="219">
        <v>23</v>
      </c>
      <c r="L104" s="219">
        <f t="shared" si="12"/>
        <v>22.5</v>
      </c>
      <c r="M104" s="220">
        <f t="shared" si="13"/>
        <v>0.97826086956521741</v>
      </c>
      <c r="N104" s="650"/>
      <c r="O104" s="443"/>
      <c r="P104" s="221">
        <v>3</v>
      </c>
      <c r="Q104" s="444">
        <f t="shared" si="14"/>
        <v>0</v>
      </c>
      <c r="R104" s="222">
        <f t="shared" si="15"/>
        <v>0</v>
      </c>
      <c r="S104" s="453" cm="1">
        <f t="array" ref="S104">_xlfn.IFS(E104="Air",R104,E104="Sea",M104,E104="Air+Sea",M104+R104)</f>
        <v>0.97826086956521741</v>
      </c>
      <c r="T104" s="475"/>
      <c r="U104" s="32"/>
    </row>
    <row r="105" spans="1:21" ht="26.1" customHeight="1" x14ac:dyDescent="0.25">
      <c r="A105" s="1027"/>
      <c r="B105" s="138" t="s">
        <v>190</v>
      </c>
      <c r="C105" s="517" t="s">
        <v>74</v>
      </c>
      <c r="D105" s="188" t="s">
        <v>191</v>
      </c>
      <c r="E105" s="188"/>
      <c r="F105" s="641"/>
      <c r="G105" s="647"/>
      <c r="H105" s="642"/>
      <c r="I105" s="650"/>
      <c r="J105" s="645"/>
      <c r="K105" s="221">
        <v>23</v>
      </c>
      <c r="L105" s="221">
        <f t="shared" si="12"/>
        <v>0</v>
      </c>
      <c r="M105" s="222">
        <f t="shared" si="13"/>
        <v>0</v>
      </c>
      <c r="N105" s="650"/>
      <c r="O105" s="443"/>
      <c r="P105" s="221">
        <v>3</v>
      </c>
      <c r="Q105" s="444">
        <f t="shared" si="14"/>
        <v>0</v>
      </c>
      <c r="R105" s="222">
        <f t="shared" si="15"/>
        <v>0</v>
      </c>
      <c r="S105" s="454" t="e" cm="1">
        <f t="array" ref="S105">_xlfn.IFS(E105="Air",R105,E105="Sea",M105,E105="Air+Sea",M105+R105)</f>
        <v>#N/A</v>
      </c>
      <c r="T105" s="475"/>
      <c r="U105" s="32"/>
    </row>
    <row r="106" spans="1:21" x14ac:dyDescent="0.25">
      <c r="A106" s="1027"/>
      <c r="B106" s="138"/>
      <c r="C106" s="517" t="s">
        <v>74</v>
      </c>
      <c r="D106" s="188" t="s">
        <v>192</v>
      </c>
      <c r="E106" s="188"/>
      <c r="F106" s="643"/>
      <c r="G106" s="647"/>
      <c r="H106" s="644"/>
      <c r="I106" s="650"/>
      <c r="J106" s="645"/>
      <c r="K106" s="221">
        <v>23</v>
      </c>
      <c r="L106" s="221">
        <f t="shared" si="12"/>
        <v>0</v>
      </c>
      <c r="M106" s="222">
        <f t="shared" si="13"/>
        <v>0</v>
      </c>
      <c r="N106" s="650"/>
      <c r="O106" s="443"/>
      <c r="P106" s="221">
        <v>3</v>
      </c>
      <c r="Q106" s="444">
        <f t="shared" si="14"/>
        <v>0</v>
      </c>
      <c r="R106" s="222">
        <f t="shared" si="15"/>
        <v>0</v>
      </c>
      <c r="S106" s="454" t="e" cm="1">
        <f t="array" ref="S106">_xlfn.IFS(E106="Air",R106,E106="Sea",M106,E106="Air+Sea",M106+R106)</f>
        <v>#N/A</v>
      </c>
      <c r="T106" s="475"/>
    </row>
    <row r="107" spans="1:21" x14ac:dyDescent="0.25">
      <c r="A107" s="1027"/>
      <c r="B107" s="138"/>
      <c r="C107" s="517" t="s">
        <v>74</v>
      </c>
      <c r="D107" s="188" t="s">
        <v>193</v>
      </c>
      <c r="E107" s="188"/>
      <c r="F107" s="643"/>
      <c r="G107" s="647"/>
      <c r="H107" s="644"/>
      <c r="I107" s="650"/>
      <c r="J107" s="645"/>
      <c r="K107" s="221">
        <v>23</v>
      </c>
      <c r="L107" s="221">
        <f t="shared" si="12"/>
        <v>0</v>
      </c>
      <c r="M107" s="222">
        <f t="shared" si="13"/>
        <v>0</v>
      </c>
      <c r="N107" s="650"/>
      <c r="O107" s="443"/>
      <c r="P107" s="221">
        <v>3</v>
      </c>
      <c r="Q107" s="444">
        <f t="shared" si="14"/>
        <v>0</v>
      </c>
      <c r="R107" s="222">
        <f t="shared" si="15"/>
        <v>0</v>
      </c>
      <c r="S107" s="454" t="e" cm="1">
        <f t="array" ref="S107">_xlfn.IFS(E107="Air",R107,E107="Sea",M107,E107="Air+Sea",M107+R107)</f>
        <v>#N/A</v>
      </c>
      <c r="T107" s="475"/>
      <c r="U107" s="32"/>
    </row>
    <row r="108" spans="1:21" x14ac:dyDescent="0.25">
      <c r="A108" s="1027"/>
      <c r="B108" s="138"/>
      <c r="C108" s="517" t="s">
        <v>74</v>
      </c>
      <c r="D108" s="188" t="s">
        <v>194</v>
      </c>
      <c r="E108" s="188"/>
      <c r="F108" s="643"/>
      <c r="G108" s="647"/>
      <c r="H108" s="644"/>
      <c r="I108" s="650"/>
      <c r="J108" s="645"/>
      <c r="K108" s="221">
        <v>23</v>
      </c>
      <c r="L108" s="221">
        <f t="shared" si="12"/>
        <v>0</v>
      </c>
      <c r="M108" s="222">
        <f t="shared" si="13"/>
        <v>0</v>
      </c>
      <c r="N108" s="650"/>
      <c r="O108" s="443"/>
      <c r="P108" s="221">
        <v>3</v>
      </c>
      <c r="Q108" s="444">
        <f t="shared" si="14"/>
        <v>0</v>
      </c>
      <c r="R108" s="222">
        <f t="shared" si="15"/>
        <v>0</v>
      </c>
      <c r="S108" s="454" t="e" cm="1">
        <f t="array" ref="S108">_xlfn.IFS(E108="Air",R108,E108="Sea",M108,E108="Air+Sea",M108+R108)</f>
        <v>#N/A</v>
      </c>
      <c r="T108" s="475"/>
      <c r="U108" s="32"/>
    </row>
    <row r="109" spans="1:21" ht="26.1" customHeight="1" x14ac:dyDescent="0.25">
      <c r="A109" s="1027"/>
      <c r="B109" s="138" t="s">
        <v>195</v>
      </c>
      <c r="C109" s="517" t="s">
        <v>74</v>
      </c>
      <c r="D109" s="188" t="s">
        <v>196</v>
      </c>
      <c r="E109" s="188"/>
      <c r="F109" s="334"/>
      <c r="G109" s="647"/>
      <c r="H109" s="518"/>
      <c r="I109" s="650"/>
      <c r="J109" s="645"/>
      <c r="K109" s="221">
        <v>23</v>
      </c>
      <c r="L109" s="221">
        <f t="shared" si="12"/>
        <v>0</v>
      </c>
      <c r="M109" s="222">
        <f t="shared" si="13"/>
        <v>0</v>
      </c>
      <c r="N109" s="650"/>
      <c r="O109" s="443"/>
      <c r="P109" s="221">
        <v>3</v>
      </c>
      <c r="Q109" s="444">
        <f t="shared" si="14"/>
        <v>0</v>
      </c>
      <c r="R109" s="222">
        <f t="shared" si="15"/>
        <v>0</v>
      </c>
      <c r="S109" s="454" t="e" cm="1">
        <f t="array" ref="S109">_xlfn.IFS(E109="Air",R109,E109="Sea",M109,E109="Air+Sea",M109+R109)</f>
        <v>#N/A</v>
      </c>
      <c r="T109" s="475"/>
      <c r="U109" s="32"/>
    </row>
    <row r="110" spans="1:21" ht="26.1" customHeight="1" x14ac:dyDescent="0.25">
      <c r="A110" s="1027"/>
      <c r="B110" s="138" t="s">
        <v>197</v>
      </c>
      <c r="C110" s="517" t="s">
        <v>74</v>
      </c>
      <c r="D110" s="188" t="s">
        <v>198</v>
      </c>
      <c r="E110" s="188"/>
      <c r="F110" s="334"/>
      <c r="G110" s="647"/>
      <c r="H110" s="518"/>
      <c r="I110" s="650"/>
      <c r="J110" s="645"/>
      <c r="K110" s="221">
        <v>23</v>
      </c>
      <c r="L110" s="221">
        <f t="shared" si="12"/>
        <v>0</v>
      </c>
      <c r="M110" s="222">
        <f t="shared" si="13"/>
        <v>0</v>
      </c>
      <c r="N110" s="650"/>
      <c r="O110" s="443"/>
      <c r="P110" s="221">
        <v>3</v>
      </c>
      <c r="Q110" s="444">
        <f t="shared" si="14"/>
        <v>0</v>
      </c>
      <c r="R110" s="222">
        <f t="shared" si="15"/>
        <v>0</v>
      </c>
      <c r="S110" s="454" t="e" cm="1">
        <f t="array" ref="S110">_xlfn.IFS(E110="Air",R110,E110="Sea",M110,E110="Air+Sea",M110+R110)</f>
        <v>#N/A</v>
      </c>
      <c r="T110" s="475"/>
      <c r="U110" s="32"/>
    </row>
    <row r="111" spans="1:21" ht="25.5" customHeight="1" x14ac:dyDescent="0.25">
      <c r="A111" s="1027"/>
      <c r="B111" s="138"/>
      <c r="C111" s="517" t="s">
        <v>74</v>
      </c>
      <c r="D111" s="188" t="s">
        <v>199</v>
      </c>
      <c r="E111" s="188"/>
      <c r="F111" s="334"/>
      <c r="G111" s="647"/>
      <c r="H111" s="518"/>
      <c r="I111" s="650"/>
      <c r="J111" s="645"/>
      <c r="K111" s="221">
        <v>23</v>
      </c>
      <c r="L111" s="221">
        <f t="shared" si="12"/>
        <v>0</v>
      </c>
      <c r="M111" s="222">
        <f t="shared" si="13"/>
        <v>0</v>
      </c>
      <c r="N111" s="650"/>
      <c r="O111" s="443"/>
      <c r="P111" s="221">
        <v>3</v>
      </c>
      <c r="Q111" s="444">
        <f t="shared" si="14"/>
        <v>0</v>
      </c>
      <c r="R111" s="222">
        <f t="shared" si="15"/>
        <v>0</v>
      </c>
      <c r="S111" s="454" t="e" cm="1">
        <f t="array" ref="S111">_xlfn.IFS(E111="Air",R111,E111="Sea",M111,E111="Air+Sea",M111+R111)</f>
        <v>#N/A</v>
      </c>
      <c r="T111" s="475"/>
      <c r="U111" s="32"/>
    </row>
    <row r="112" spans="1:21" x14ac:dyDescent="0.25">
      <c r="A112" s="1027"/>
      <c r="B112" s="138"/>
      <c r="C112" s="517" t="s">
        <v>74</v>
      </c>
      <c r="D112" s="188" t="s">
        <v>200</v>
      </c>
      <c r="E112" s="188"/>
      <c r="F112" s="334"/>
      <c r="G112" s="647"/>
      <c r="H112" s="518"/>
      <c r="I112" s="650"/>
      <c r="J112" s="645"/>
      <c r="K112" s="221">
        <v>23</v>
      </c>
      <c r="L112" s="221">
        <f t="shared" si="12"/>
        <v>0</v>
      </c>
      <c r="M112" s="222">
        <f t="shared" si="13"/>
        <v>0</v>
      </c>
      <c r="N112" s="650"/>
      <c r="O112" s="443"/>
      <c r="P112" s="221">
        <v>3</v>
      </c>
      <c r="Q112" s="444">
        <f t="shared" si="14"/>
        <v>0</v>
      </c>
      <c r="R112" s="222">
        <f t="shared" si="15"/>
        <v>0</v>
      </c>
      <c r="S112" s="454" t="e" cm="1">
        <f t="array" ref="S112">_xlfn.IFS(E112="Air",R112,E112="Sea",M112,E112="Air+Sea",M112+R112)</f>
        <v>#N/A</v>
      </c>
      <c r="T112" s="475"/>
      <c r="U112" s="32"/>
    </row>
    <row r="113" spans="1:21" x14ac:dyDescent="0.25">
      <c r="A113" s="1027"/>
      <c r="B113" s="138" t="s">
        <v>201</v>
      </c>
      <c r="C113" s="517" t="s">
        <v>74</v>
      </c>
      <c r="D113" s="188" t="s">
        <v>202</v>
      </c>
      <c r="E113" s="188"/>
      <c r="F113" s="334"/>
      <c r="G113" s="647"/>
      <c r="H113" s="518"/>
      <c r="I113" s="650"/>
      <c r="J113" s="645"/>
      <c r="K113" s="221">
        <v>23</v>
      </c>
      <c r="L113" s="221">
        <f t="shared" si="12"/>
        <v>0</v>
      </c>
      <c r="M113" s="222">
        <f t="shared" si="13"/>
        <v>0</v>
      </c>
      <c r="N113" s="650"/>
      <c r="O113" s="443"/>
      <c r="P113" s="221">
        <v>3</v>
      </c>
      <c r="Q113" s="444">
        <f t="shared" si="14"/>
        <v>0</v>
      </c>
      <c r="R113" s="222">
        <f t="shared" si="15"/>
        <v>0</v>
      </c>
      <c r="S113" s="454" t="e" cm="1">
        <f t="array" ref="S113">_xlfn.IFS(E113="Air",R113,E113="Sea",M113,E113="Air+Sea",M113+R113)</f>
        <v>#N/A</v>
      </c>
      <c r="T113" s="475"/>
      <c r="U113" s="32"/>
    </row>
    <row r="114" spans="1:21" x14ac:dyDescent="0.25">
      <c r="A114" s="1027"/>
      <c r="B114" s="138" t="s">
        <v>203</v>
      </c>
      <c r="C114" s="517" t="s">
        <v>204</v>
      </c>
      <c r="D114" s="188" t="s">
        <v>205</v>
      </c>
      <c r="E114" s="188"/>
      <c r="F114" s="334"/>
      <c r="G114" s="647"/>
      <c r="H114" s="518"/>
      <c r="I114" s="650"/>
      <c r="J114" s="645"/>
      <c r="K114" s="221">
        <v>23</v>
      </c>
      <c r="L114" s="221">
        <f t="shared" si="12"/>
        <v>0</v>
      </c>
      <c r="M114" s="222">
        <f t="shared" si="13"/>
        <v>0</v>
      </c>
      <c r="N114" s="650"/>
      <c r="O114" s="443"/>
      <c r="P114" s="221">
        <v>3</v>
      </c>
      <c r="Q114" s="444">
        <f t="shared" si="14"/>
        <v>0</v>
      </c>
      <c r="R114" s="222">
        <f t="shared" si="15"/>
        <v>0</v>
      </c>
      <c r="S114" s="454" t="e" cm="1">
        <f t="array" ref="S114">_xlfn.IFS(E114="Air",R114,E114="Sea",M114,E114="Air+Sea",M114+R114)</f>
        <v>#N/A</v>
      </c>
      <c r="T114" s="475"/>
      <c r="U114" s="32"/>
    </row>
    <row r="115" spans="1:21" x14ac:dyDescent="0.25">
      <c r="A115" s="1027"/>
      <c r="B115" s="135" t="s">
        <v>206</v>
      </c>
      <c r="C115" s="177" t="s">
        <v>204</v>
      </c>
      <c r="D115" s="113" t="s">
        <v>207</v>
      </c>
      <c r="E115" s="113" t="s">
        <v>11</v>
      </c>
      <c r="F115" s="156"/>
      <c r="G115" s="213">
        <v>70</v>
      </c>
      <c r="H115" s="178"/>
      <c r="I115" s="649"/>
      <c r="J115" s="200">
        <v>4</v>
      </c>
      <c r="K115" s="219">
        <v>23</v>
      </c>
      <c r="L115" s="219">
        <f t="shared" si="12"/>
        <v>280</v>
      </c>
      <c r="M115" s="220">
        <f t="shared" si="13"/>
        <v>12.173913043478262</v>
      </c>
      <c r="N115" s="650"/>
      <c r="O115" s="443"/>
      <c r="P115" s="221">
        <v>3</v>
      </c>
      <c r="Q115" s="444">
        <f t="shared" si="14"/>
        <v>0</v>
      </c>
      <c r="R115" s="222">
        <f t="shared" si="15"/>
        <v>0</v>
      </c>
      <c r="S115" s="453" cm="1">
        <f t="array" ref="S115">_xlfn.IFS(E115="Air",R115,E115="Sea",M115,E115="Air+Sea",M115+R115)</f>
        <v>12.173913043478262</v>
      </c>
      <c r="T115" s="475"/>
      <c r="U115" s="32"/>
    </row>
    <row r="116" spans="1:21" x14ac:dyDescent="0.25">
      <c r="A116" s="1027"/>
      <c r="B116" s="135"/>
      <c r="C116" s="177" t="s">
        <v>204</v>
      </c>
      <c r="D116" s="113" t="s">
        <v>638</v>
      </c>
      <c r="E116" s="113" t="s">
        <v>11</v>
      </c>
      <c r="F116" s="156"/>
      <c r="G116" s="213">
        <v>70</v>
      </c>
      <c r="H116" s="178"/>
      <c r="I116" s="649"/>
      <c r="J116" s="200"/>
      <c r="K116" s="219">
        <v>23</v>
      </c>
      <c r="L116" s="219">
        <f t="shared" si="12"/>
        <v>0</v>
      </c>
      <c r="M116" s="220">
        <f t="shared" si="13"/>
        <v>0</v>
      </c>
      <c r="N116" s="650"/>
      <c r="O116" s="443"/>
      <c r="P116" s="221">
        <v>3</v>
      </c>
      <c r="Q116" s="444">
        <f t="shared" si="14"/>
        <v>0</v>
      </c>
      <c r="R116" s="222">
        <f t="shared" si="15"/>
        <v>0</v>
      </c>
      <c r="S116" s="453" cm="1">
        <f t="array" ref="S116">_xlfn.IFS(E116="Air",R116,E116="Sea",M116,E116="Air+Sea",M116+R116)</f>
        <v>0</v>
      </c>
      <c r="T116" s="475"/>
      <c r="U116" s="32"/>
    </row>
    <row r="117" spans="1:21" x14ac:dyDescent="0.25">
      <c r="A117" s="1027"/>
      <c r="B117" s="135"/>
      <c r="C117" s="177" t="s">
        <v>204</v>
      </c>
      <c r="D117" s="113" t="s">
        <v>208</v>
      </c>
      <c r="E117" s="113" t="s">
        <v>11</v>
      </c>
      <c r="F117" s="156"/>
      <c r="G117" s="213">
        <v>75</v>
      </c>
      <c r="H117" s="178"/>
      <c r="I117" s="649"/>
      <c r="J117" s="200">
        <v>1</v>
      </c>
      <c r="K117" s="219">
        <v>23</v>
      </c>
      <c r="L117" s="219">
        <f t="shared" si="12"/>
        <v>75</v>
      </c>
      <c r="M117" s="220">
        <f t="shared" si="13"/>
        <v>3.2608695652173911</v>
      </c>
      <c r="N117" s="650"/>
      <c r="O117" s="443"/>
      <c r="P117" s="221">
        <v>3</v>
      </c>
      <c r="Q117" s="444">
        <f t="shared" si="14"/>
        <v>0</v>
      </c>
      <c r="R117" s="222">
        <f t="shared" si="15"/>
        <v>0</v>
      </c>
      <c r="S117" s="453" cm="1">
        <f t="array" ref="S117">_xlfn.IFS(E117="Air",R117,E117="Sea",M117,E117="Air+Sea",M117+R117)</f>
        <v>3.2608695652173911</v>
      </c>
      <c r="T117" s="475"/>
      <c r="U117" s="32"/>
    </row>
    <row r="118" spans="1:21" x14ac:dyDescent="0.25">
      <c r="A118" s="1027"/>
      <c r="B118" s="138"/>
      <c r="C118" s="517" t="s">
        <v>74</v>
      </c>
      <c r="D118" s="188" t="s">
        <v>209</v>
      </c>
      <c r="E118" s="188"/>
      <c r="F118" s="334"/>
      <c r="G118" s="647"/>
      <c r="H118" s="518"/>
      <c r="I118" s="650"/>
      <c r="J118" s="645"/>
      <c r="K118" s="221">
        <v>23</v>
      </c>
      <c r="L118" s="221">
        <f t="shared" si="12"/>
        <v>0</v>
      </c>
      <c r="M118" s="222">
        <f t="shared" si="13"/>
        <v>0</v>
      </c>
      <c r="N118" s="650"/>
      <c r="O118" s="443"/>
      <c r="P118" s="221">
        <v>3</v>
      </c>
      <c r="Q118" s="444">
        <f t="shared" si="14"/>
        <v>0</v>
      </c>
      <c r="R118" s="222">
        <f t="shared" si="15"/>
        <v>0</v>
      </c>
      <c r="S118" s="454" t="e" cm="1">
        <f t="array" ref="S118">_xlfn.IFS(E118="Air",R118,E118="Sea",M118,E118="Air+Sea",M118+R118)</f>
        <v>#N/A</v>
      </c>
      <c r="T118" s="475"/>
      <c r="U118" s="32"/>
    </row>
    <row r="119" spans="1:21" x14ac:dyDescent="0.25">
      <c r="A119" s="1027"/>
      <c r="B119" s="138"/>
      <c r="C119" s="517" t="s">
        <v>74</v>
      </c>
      <c r="D119" s="188" t="s">
        <v>210</v>
      </c>
      <c r="E119" s="188"/>
      <c r="F119" s="334"/>
      <c r="G119" s="647"/>
      <c r="H119" s="518"/>
      <c r="I119" s="650"/>
      <c r="J119" s="645"/>
      <c r="K119" s="221">
        <v>23</v>
      </c>
      <c r="L119" s="221">
        <f t="shared" si="12"/>
        <v>0</v>
      </c>
      <c r="M119" s="222">
        <f t="shared" si="13"/>
        <v>0</v>
      </c>
      <c r="N119" s="650"/>
      <c r="O119" s="443"/>
      <c r="P119" s="221">
        <v>3</v>
      </c>
      <c r="Q119" s="444">
        <f t="shared" si="14"/>
        <v>0</v>
      </c>
      <c r="R119" s="222">
        <f t="shared" si="15"/>
        <v>0</v>
      </c>
      <c r="S119" s="454" t="e" cm="1">
        <f t="array" ref="S119">_xlfn.IFS(E119="Air",R119,E119="Sea",M119,E119="Air+Sea",M119+R119)</f>
        <v>#N/A</v>
      </c>
      <c r="T119" s="475"/>
      <c r="U119" s="32"/>
    </row>
    <row r="120" spans="1:21" x14ac:dyDescent="0.25">
      <c r="A120" s="1027"/>
      <c r="B120" s="135" t="s">
        <v>211</v>
      </c>
      <c r="C120" s="177" t="s">
        <v>103</v>
      </c>
      <c r="D120" s="113" t="s">
        <v>212</v>
      </c>
      <c r="E120" s="113" t="s">
        <v>11</v>
      </c>
      <c r="F120" s="156"/>
      <c r="G120" s="213">
        <v>5</v>
      </c>
      <c r="H120" s="178"/>
      <c r="I120" s="649"/>
      <c r="J120" s="200">
        <v>4</v>
      </c>
      <c r="K120" s="219">
        <v>23</v>
      </c>
      <c r="L120" s="219">
        <f t="shared" si="12"/>
        <v>20</v>
      </c>
      <c r="M120" s="220">
        <f t="shared" si="13"/>
        <v>0.86956521739130432</v>
      </c>
      <c r="N120" s="650"/>
      <c r="O120" s="443"/>
      <c r="P120" s="221">
        <v>3</v>
      </c>
      <c r="Q120" s="444">
        <f t="shared" si="14"/>
        <v>0</v>
      </c>
      <c r="R120" s="222">
        <f t="shared" si="15"/>
        <v>0</v>
      </c>
      <c r="S120" s="453" cm="1">
        <f t="array" ref="S120">_xlfn.IFS(E120="Air",R120,E120="Sea",M120,E120="Air+Sea",M120+R120)</f>
        <v>0.86956521739130432</v>
      </c>
      <c r="T120" s="475"/>
      <c r="U120" s="32"/>
    </row>
    <row r="121" spans="1:21" ht="16.5" customHeight="1" x14ac:dyDescent="0.25">
      <c r="A121" s="1027"/>
      <c r="B121" s="135"/>
      <c r="C121" s="177" t="s">
        <v>103</v>
      </c>
      <c r="D121" s="113" t="s">
        <v>639</v>
      </c>
      <c r="E121" s="113" t="s">
        <v>11</v>
      </c>
      <c r="F121" s="156"/>
      <c r="G121" s="213">
        <v>15</v>
      </c>
      <c r="H121" s="178"/>
      <c r="I121" s="649"/>
      <c r="J121" s="200">
        <v>4</v>
      </c>
      <c r="K121" s="219">
        <v>23</v>
      </c>
      <c r="L121" s="219">
        <f t="shared" si="12"/>
        <v>60</v>
      </c>
      <c r="M121" s="220">
        <f t="shared" si="13"/>
        <v>2.6086956521739131</v>
      </c>
      <c r="N121" s="650"/>
      <c r="O121" s="443"/>
      <c r="P121" s="221">
        <v>3</v>
      </c>
      <c r="Q121" s="444">
        <f t="shared" si="14"/>
        <v>0</v>
      </c>
      <c r="R121" s="222">
        <f t="shared" si="15"/>
        <v>0</v>
      </c>
      <c r="S121" s="453" cm="1">
        <f t="array" ref="S121">_xlfn.IFS(E121="Air",R121,E121="Sea",M121,E121="Air+Sea",M121+R121)</f>
        <v>2.6086956521739131</v>
      </c>
      <c r="T121" s="475"/>
      <c r="U121" s="32"/>
    </row>
    <row r="122" spans="1:21" x14ac:dyDescent="0.25">
      <c r="A122" s="1027"/>
      <c r="B122" s="135"/>
      <c r="C122" s="177" t="s">
        <v>103</v>
      </c>
      <c r="D122" s="113" t="s">
        <v>214</v>
      </c>
      <c r="E122" s="113" t="s">
        <v>11</v>
      </c>
      <c r="F122" s="156"/>
      <c r="G122" s="213">
        <v>40</v>
      </c>
      <c r="H122" s="178"/>
      <c r="I122" s="649"/>
      <c r="J122" s="200">
        <v>4</v>
      </c>
      <c r="K122" s="219">
        <v>23</v>
      </c>
      <c r="L122" s="219">
        <f t="shared" si="12"/>
        <v>160</v>
      </c>
      <c r="M122" s="220">
        <f t="shared" si="13"/>
        <v>6.9565217391304346</v>
      </c>
      <c r="N122" s="650"/>
      <c r="O122" s="443"/>
      <c r="P122" s="221">
        <v>3</v>
      </c>
      <c r="Q122" s="444">
        <f t="shared" si="14"/>
        <v>0</v>
      </c>
      <c r="R122" s="222">
        <f t="shared" si="15"/>
        <v>0</v>
      </c>
      <c r="S122" s="453" cm="1">
        <f t="array" ref="S122">_xlfn.IFS(E122="Air",R122,E122="Sea",M122,E122="Air+Sea",M122+R122)</f>
        <v>6.9565217391304346</v>
      </c>
      <c r="T122" s="475"/>
      <c r="U122" s="32"/>
    </row>
    <row r="123" spans="1:21" ht="30" x14ac:dyDescent="0.25">
      <c r="A123" s="1027"/>
      <c r="B123" s="135"/>
      <c r="C123" s="177" t="s">
        <v>103</v>
      </c>
      <c r="D123" s="113" t="s">
        <v>215</v>
      </c>
      <c r="E123" s="113" t="s">
        <v>11</v>
      </c>
      <c r="F123" s="156"/>
      <c r="G123" s="213">
        <v>5</v>
      </c>
      <c r="H123" s="178"/>
      <c r="I123" s="649"/>
      <c r="J123" s="200">
        <v>4</v>
      </c>
      <c r="K123" s="219">
        <v>23</v>
      </c>
      <c r="L123" s="219">
        <f t="shared" si="12"/>
        <v>20</v>
      </c>
      <c r="M123" s="220">
        <f t="shared" si="13"/>
        <v>0.86956521739130432</v>
      </c>
      <c r="N123" s="650"/>
      <c r="O123" s="443"/>
      <c r="P123" s="221">
        <v>3</v>
      </c>
      <c r="Q123" s="444">
        <f t="shared" si="14"/>
        <v>0</v>
      </c>
      <c r="R123" s="222">
        <f t="shared" si="15"/>
        <v>0</v>
      </c>
      <c r="S123" s="453" cm="1">
        <f t="array" ref="S123">_xlfn.IFS(E123="Air",R123,E123="Sea",M123,E123="Air+Sea",M123+R123)</f>
        <v>0.86956521739130432</v>
      </c>
      <c r="T123" s="475"/>
      <c r="U123" s="32"/>
    </row>
    <row r="124" spans="1:21" x14ac:dyDescent="0.25">
      <c r="A124" s="1027"/>
      <c r="B124" s="141" t="s">
        <v>640</v>
      </c>
      <c r="C124" s="523" t="s">
        <v>103</v>
      </c>
      <c r="D124" s="114" t="s">
        <v>641</v>
      </c>
      <c r="E124" s="114" t="s">
        <v>11</v>
      </c>
      <c r="F124" s="523">
        <v>5</v>
      </c>
      <c r="G124" s="523">
        <v>5</v>
      </c>
      <c r="H124" s="524"/>
      <c r="I124" s="651"/>
      <c r="J124" s="646"/>
      <c r="K124" s="372">
        <v>23</v>
      </c>
      <c r="L124" s="372">
        <f t="shared" si="12"/>
        <v>0</v>
      </c>
      <c r="M124" s="248">
        <f t="shared" si="13"/>
        <v>0</v>
      </c>
      <c r="N124" s="650"/>
      <c r="O124" s="443"/>
      <c r="P124" s="221">
        <v>3</v>
      </c>
      <c r="Q124" s="444">
        <f t="shared" si="14"/>
        <v>0</v>
      </c>
      <c r="R124" s="222">
        <f t="shared" si="15"/>
        <v>0</v>
      </c>
      <c r="S124" s="626" cm="1">
        <f t="array" ref="S124">_xlfn.IFS(E124="Air",R124,E124="Sea",M124,E124="Air+Sea",M124+R124)</f>
        <v>0</v>
      </c>
      <c r="T124" s="475"/>
      <c r="U124" s="32"/>
    </row>
    <row r="125" spans="1:21" x14ac:dyDescent="0.25">
      <c r="A125" s="1027"/>
      <c r="B125" s="141"/>
      <c r="C125" s="523" t="s">
        <v>103</v>
      </c>
      <c r="D125" s="114" t="s">
        <v>193</v>
      </c>
      <c r="E125" s="114" t="s">
        <v>11</v>
      </c>
      <c r="F125" s="523">
        <v>5</v>
      </c>
      <c r="G125" s="523">
        <v>5</v>
      </c>
      <c r="H125" s="524"/>
      <c r="I125" s="651"/>
      <c r="J125" s="646"/>
      <c r="K125" s="372">
        <v>23</v>
      </c>
      <c r="L125" s="372">
        <f t="shared" si="12"/>
        <v>0</v>
      </c>
      <c r="M125" s="248">
        <f t="shared" si="13"/>
        <v>0</v>
      </c>
      <c r="N125" s="650"/>
      <c r="O125" s="443"/>
      <c r="P125" s="221">
        <v>3</v>
      </c>
      <c r="Q125" s="444">
        <f t="shared" si="14"/>
        <v>0</v>
      </c>
      <c r="R125" s="222">
        <f t="shared" si="15"/>
        <v>0</v>
      </c>
      <c r="S125" s="626" cm="1">
        <f t="array" ref="S125">_xlfn.IFS(E125="Air",R125,E125="Sea",M125,E125="Air+Sea",M125+R125)</f>
        <v>0</v>
      </c>
      <c r="T125" s="475"/>
      <c r="U125" s="32"/>
    </row>
    <row r="126" spans="1:21" x14ac:dyDescent="0.25">
      <c r="A126" s="1027"/>
      <c r="B126" s="141"/>
      <c r="C126" s="523" t="s">
        <v>103</v>
      </c>
      <c r="D126" s="114" t="s">
        <v>642</v>
      </c>
      <c r="E126" s="114" t="s">
        <v>11</v>
      </c>
      <c r="F126" s="523">
        <v>115</v>
      </c>
      <c r="G126" s="523">
        <v>115</v>
      </c>
      <c r="H126" s="524"/>
      <c r="I126" s="651"/>
      <c r="J126" s="646"/>
      <c r="K126" s="372">
        <v>23</v>
      </c>
      <c r="L126" s="372">
        <f t="shared" si="12"/>
        <v>0</v>
      </c>
      <c r="M126" s="248">
        <f t="shared" si="13"/>
        <v>0</v>
      </c>
      <c r="N126" s="650"/>
      <c r="O126" s="443"/>
      <c r="P126" s="221">
        <v>3</v>
      </c>
      <c r="Q126" s="444">
        <f t="shared" si="14"/>
        <v>0</v>
      </c>
      <c r="R126" s="222">
        <f t="shared" si="15"/>
        <v>0</v>
      </c>
      <c r="S126" s="626" cm="1">
        <f t="array" ref="S126">_xlfn.IFS(E126="Air",R126,E126="Sea",M126,E126="Air+Sea",M126+R126)</f>
        <v>0</v>
      </c>
      <c r="T126" s="475"/>
      <c r="U126" s="32"/>
    </row>
    <row r="127" spans="1:21" x14ac:dyDescent="0.25">
      <c r="A127" s="1027"/>
      <c r="B127" s="138" t="s">
        <v>216</v>
      </c>
      <c r="C127" s="517" t="s">
        <v>204</v>
      </c>
      <c r="D127" s="188" t="s">
        <v>217</v>
      </c>
      <c r="E127" s="188"/>
      <c r="F127" s="334"/>
      <c r="G127" s="647"/>
      <c r="H127" s="518"/>
      <c r="I127" s="650"/>
      <c r="J127" s="645"/>
      <c r="K127" s="221">
        <v>23</v>
      </c>
      <c r="L127" s="221">
        <f t="shared" si="12"/>
        <v>0</v>
      </c>
      <c r="M127" s="222">
        <f t="shared" si="13"/>
        <v>0</v>
      </c>
      <c r="N127" s="650"/>
      <c r="O127" s="443"/>
      <c r="P127" s="221">
        <v>3</v>
      </c>
      <c r="Q127" s="444">
        <f t="shared" si="14"/>
        <v>0</v>
      </c>
      <c r="R127" s="222">
        <f t="shared" si="15"/>
        <v>0</v>
      </c>
      <c r="S127" s="454" t="e" cm="1">
        <f t="array" ref="S127">_xlfn.IFS(E127="Air",R127,E127="Sea",M127,E127="Air+Sea",M127+R127)</f>
        <v>#N/A</v>
      </c>
      <c r="T127" s="475"/>
      <c r="U127" s="32"/>
    </row>
    <row r="128" spans="1:21" x14ac:dyDescent="0.25">
      <c r="A128" s="1027"/>
      <c r="B128" s="138"/>
      <c r="C128" s="517" t="s">
        <v>204</v>
      </c>
      <c r="D128" s="188" t="s">
        <v>218</v>
      </c>
      <c r="E128" s="188"/>
      <c r="F128" s="334"/>
      <c r="G128" s="647"/>
      <c r="H128" s="518"/>
      <c r="I128" s="650"/>
      <c r="J128" s="645"/>
      <c r="K128" s="221">
        <v>23</v>
      </c>
      <c r="L128" s="221">
        <f t="shared" si="12"/>
        <v>0</v>
      </c>
      <c r="M128" s="222">
        <f t="shared" si="13"/>
        <v>0</v>
      </c>
      <c r="N128" s="650"/>
      <c r="O128" s="443"/>
      <c r="P128" s="221">
        <v>3</v>
      </c>
      <c r="Q128" s="444">
        <f t="shared" si="14"/>
        <v>0</v>
      </c>
      <c r="R128" s="222">
        <f t="shared" si="15"/>
        <v>0</v>
      </c>
      <c r="S128" s="454" t="e" cm="1">
        <f t="array" ref="S128">_xlfn.IFS(E128="Air",R128,E128="Sea",M128,E128="Air+Sea",M128+R128)</f>
        <v>#N/A</v>
      </c>
      <c r="T128" s="475"/>
      <c r="U128" s="32"/>
    </row>
    <row r="129" spans="1:21" x14ac:dyDescent="0.25">
      <c r="A129" s="1027"/>
      <c r="B129" s="138"/>
      <c r="C129" s="517" t="s">
        <v>204</v>
      </c>
      <c r="D129" s="188" t="s">
        <v>219</v>
      </c>
      <c r="E129" s="188"/>
      <c r="F129" s="334"/>
      <c r="G129" s="647"/>
      <c r="H129" s="518"/>
      <c r="I129" s="650"/>
      <c r="J129" s="645"/>
      <c r="K129" s="221">
        <v>23</v>
      </c>
      <c r="L129" s="221">
        <f t="shared" si="12"/>
        <v>0</v>
      </c>
      <c r="M129" s="222">
        <f t="shared" si="13"/>
        <v>0</v>
      </c>
      <c r="N129" s="650"/>
      <c r="O129" s="443"/>
      <c r="P129" s="221">
        <v>3</v>
      </c>
      <c r="Q129" s="444">
        <f t="shared" si="14"/>
        <v>0</v>
      </c>
      <c r="R129" s="222">
        <f t="shared" si="15"/>
        <v>0</v>
      </c>
      <c r="S129" s="454" t="e" cm="1">
        <f t="array" ref="S129">_xlfn.IFS(E129="Air",R129,E129="Sea",M129,E129="Air+Sea",M129+R129)</f>
        <v>#N/A</v>
      </c>
      <c r="T129" s="475"/>
      <c r="U129" s="32"/>
    </row>
    <row r="130" spans="1:21" ht="30" x14ac:dyDescent="0.25">
      <c r="A130" s="1027"/>
      <c r="B130" s="135" t="s">
        <v>220</v>
      </c>
      <c r="C130" s="177" t="s">
        <v>103</v>
      </c>
      <c r="D130" s="113" t="s">
        <v>193</v>
      </c>
      <c r="E130" s="113" t="s">
        <v>11</v>
      </c>
      <c r="F130" s="156"/>
      <c r="G130" s="213">
        <v>5</v>
      </c>
      <c r="H130" s="178"/>
      <c r="I130" s="649"/>
      <c r="J130" s="200">
        <v>3</v>
      </c>
      <c r="K130" s="219">
        <v>23</v>
      </c>
      <c r="L130" s="219">
        <f t="shared" si="12"/>
        <v>15</v>
      </c>
      <c r="M130" s="220">
        <f t="shared" si="13"/>
        <v>0.65217391304347827</v>
      </c>
      <c r="N130" s="650"/>
      <c r="O130" s="443"/>
      <c r="P130" s="221">
        <v>3</v>
      </c>
      <c r="Q130" s="444">
        <f t="shared" si="14"/>
        <v>0</v>
      </c>
      <c r="R130" s="222">
        <f t="shared" si="15"/>
        <v>0</v>
      </c>
      <c r="S130" s="453" cm="1">
        <f t="array" ref="S130">_xlfn.IFS(E130="Air",R130,E130="Sea",M130,E130="Air+Sea",M130+R130)</f>
        <v>0.65217391304347827</v>
      </c>
      <c r="T130" s="475"/>
      <c r="U130" s="32"/>
    </row>
    <row r="131" spans="1:21" x14ac:dyDescent="0.25">
      <c r="A131" s="1027"/>
      <c r="B131" s="135"/>
      <c r="C131" s="177" t="s">
        <v>103</v>
      </c>
      <c r="D131" s="113" t="s">
        <v>221</v>
      </c>
      <c r="E131" s="113" t="s">
        <v>11</v>
      </c>
      <c r="F131" s="156"/>
      <c r="G131" s="213">
        <v>25</v>
      </c>
      <c r="H131" s="178"/>
      <c r="I131" s="649"/>
      <c r="J131" s="200">
        <v>3</v>
      </c>
      <c r="K131" s="219">
        <v>23</v>
      </c>
      <c r="L131" s="219">
        <f t="shared" si="12"/>
        <v>75</v>
      </c>
      <c r="M131" s="220">
        <f t="shared" si="13"/>
        <v>3.2608695652173911</v>
      </c>
      <c r="N131" s="650"/>
      <c r="O131" s="443"/>
      <c r="P131" s="221">
        <v>3</v>
      </c>
      <c r="Q131" s="444">
        <f t="shared" si="14"/>
        <v>0</v>
      </c>
      <c r="R131" s="222">
        <f t="shared" si="15"/>
        <v>0</v>
      </c>
      <c r="S131" s="453" cm="1">
        <f t="array" ref="S131">_xlfn.IFS(E131="Air",R131,E131="Sea",M131,E131="Air+Sea",M131+R131)</f>
        <v>3.2608695652173911</v>
      </c>
      <c r="T131" s="475"/>
      <c r="U131" s="32"/>
    </row>
    <row r="132" spans="1:21" x14ac:dyDescent="0.25">
      <c r="A132" s="1027"/>
      <c r="B132" s="135"/>
      <c r="C132" s="177" t="s">
        <v>103</v>
      </c>
      <c r="D132" s="113" t="s">
        <v>222</v>
      </c>
      <c r="E132" s="113" t="s">
        <v>11</v>
      </c>
      <c r="F132" s="156"/>
      <c r="G132" s="213">
        <v>20</v>
      </c>
      <c r="H132" s="178"/>
      <c r="I132" s="649"/>
      <c r="J132" s="200">
        <v>3</v>
      </c>
      <c r="K132" s="219">
        <v>23</v>
      </c>
      <c r="L132" s="219">
        <f t="shared" si="12"/>
        <v>60</v>
      </c>
      <c r="M132" s="220">
        <f t="shared" si="13"/>
        <v>2.6086956521739131</v>
      </c>
      <c r="N132" s="650"/>
      <c r="O132" s="443"/>
      <c r="P132" s="221">
        <v>3</v>
      </c>
      <c r="Q132" s="444">
        <f t="shared" si="14"/>
        <v>0</v>
      </c>
      <c r="R132" s="222">
        <f t="shared" si="15"/>
        <v>0</v>
      </c>
      <c r="S132" s="454" cm="1">
        <f t="array" ref="S132">_xlfn.IFS(E132="Air",R132,E132="Sea",M132,E132="Air+Sea",M132+R132)</f>
        <v>2.6086956521739131</v>
      </c>
      <c r="T132" s="475"/>
      <c r="U132" s="32"/>
    </row>
    <row r="133" spans="1:21" ht="30" x14ac:dyDescent="0.25">
      <c r="A133" s="1027"/>
      <c r="B133" s="138" t="s">
        <v>223</v>
      </c>
      <c r="C133" s="517" t="s">
        <v>103</v>
      </c>
      <c r="D133" s="188" t="s">
        <v>224</v>
      </c>
      <c r="E133" s="188"/>
      <c r="F133" s="334"/>
      <c r="G133" s="647"/>
      <c r="H133" s="518"/>
      <c r="I133" s="650"/>
      <c r="J133" s="645"/>
      <c r="K133" s="221">
        <v>23</v>
      </c>
      <c r="L133" s="221">
        <f t="shared" si="12"/>
        <v>0</v>
      </c>
      <c r="M133" s="222">
        <f t="shared" si="13"/>
        <v>0</v>
      </c>
      <c r="N133" s="650"/>
      <c r="O133" s="443"/>
      <c r="P133" s="221">
        <v>3</v>
      </c>
      <c r="Q133" s="444">
        <f t="shared" si="14"/>
        <v>0</v>
      </c>
      <c r="R133" s="222">
        <f t="shared" si="15"/>
        <v>0</v>
      </c>
      <c r="S133" s="454" t="e" cm="1">
        <f t="array" ref="S133">_xlfn.IFS(E133="Air",R133,E133="Sea",M133,E133="Air+Sea",M133+R133)</f>
        <v>#N/A</v>
      </c>
      <c r="T133" s="475"/>
      <c r="U133" s="32"/>
    </row>
    <row r="134" spans="1:21" x14ac:dyDescent="0.25">
      <c r="A134" s="1027"/>
      <c r="B134" s="138"/>
      <c r="C134" s="517" t="s">
        <v>103</v>
      </c>
      <c r="D134" s="188" t="s">
        <v>225</v>
      </c>
      <c r="E134" s="188"/>
      <c r="F134" s="334"/>
      <c r="G134" s="647"/>
      <c r="H134" s="518"/>
      <c r="I134" s="650"/>
      <c r="J134" s="645"/>
      <c r="K134" s="221">
        <v>23</v>
      </c>
      <c r="L134" s="221">
        <f t="shared" si="12"/>
        <v>0</v>
      </c>
      <c r="M134" s="222">
        <f t="shared" si="13"/>
        <v>0</v>
      </c>
      <c r="N134" s="650"/>
      <c r="O134" s="443"/>
      <c r="P134" s="221">
        <v>3</v>
      </c>
      <c r="Q134" s="444">
        <f t="shared" si="14"/>
        <v>0</v>
      </c>
      <c r="R134" s="222">
        <f t="shared" si="15"/>
        <v>0</v>
      </c>
      <c r="S134" s="454" t="e" cm="1">
        <f t="array" ref="S134">_xlfn.IFS(E134="Air",R134,E134="Sea",M134,E134="Air+Sea",M134+R134)</f>
        <v>#N/A</v>
      </c>
      <c r="T134" s="475"/>
      <c r="U134" s="32"/>
    </row>
    <row r="135" spans="1:21" ht="30" x14ac:dyDescent="0.25">
      <c r="A135" s="1027"/>
      <c r="B135" s="138" t="s">
        <v>226</v>
      </c>
      <c r="C135" s="517" t="s">
        <v>227</v>
      </c>
      <c r="D135" s="188" t="s">
        <v>228</v>
      </c>
      <c r="E135" s="188"/>
      <c r="F135" s="334"/>
      <c r="G135" s="647"/>
      <c r="H135" s="518"/>
      <c r="I135" s="650"/>
      <c r="J135" s="645"/>
      <c r="K135" s="221">
        <v>23</v>
      </c>
      <c r="L135" s="221">
        <f t="shared" si="12"/>
        <v>0</v>
      </c>
      <c r="M135" s="222">
        <f t="shared" si="13"/>
        <v>0</v>
      </c>
      <c r="N135" s="650"/>
      <c r="O135" s="443"/>
      <c r="P135" s="221">
        <v>3</v>
      </c>
      <c r="Q135" s="444">
        <f t="shared" si="14"/>
        <v>0</v>
      </c>
      <c r="R135" s="222">
        <f t="shared" si="15"/>
        <v>0</v>
      </c>
      <c r="S135" s="454" t="e" cm="1">
        <f t="array" ref="S135">_xlfn.IFS(E135="Air",R135,E135="Sea",M135,E135="Air+Sea",M135+R135)</f>
        <v>#N/A</v>
      </c>
      <c r="T135" s="475"/>
      <c r="U135" s="32"/>
    </row>
    <row r="136" spans="1:21" x14ac:dyDescent="0.25">
      <c r="A136" s="1027"/>
      <c r="B136" s="138"/>
      <c r="C136" s="517" t="s">
        <v>227</v>
      </c>
      <c r="D136" s="188" t="s">
        <v>229</v>
      </c>
      <c r="E136" s="188"/>
      <c r="F136" s="334"/>
      <c r="G136" s="647"/>
      <c r="H136" s="518"/>
      <c r="I136" s="650"/>
      <c r="J136" s="645"/>
      <c r="K136" s="221">
        <v>23</v>
      </c>
      <c r="L136" s="221">
        <f t="shared" si="12"/>
        <v>0</v>
      </c>
      <c r="M136" s="222">
        <f t="shared" si="13"/>
        <v>0</v>
      </c>
      <c r="N136" s="650"/>
      <c r="O136" s="443"/>
      <c r="P136" s="221">
        <v>3</v>
      </c>
      <c r="Q136" s="444">
        <f t="shared" si="14"/>
        <v>0</v>
      </c>
      <c r="R136" s="222">
        <f t="shared" si="15"/>
        <v>0</v>
      </c>
      <c r="S136" s="454" t="e" cm="1">
        <f t="array" ref="S136">_xlfn.IFS(E136="Air",R136,E136="Sea",M136,E136="Air+Sea",M136+R136)</f>
        <v>#N/A</v>
      </c>
      <c r="T136" s="475"/>
      <c r="U136" s="32"/>
    </row>
    <row r="137" spans="1:21" x14ac:dyDescent="0.25">
      <c r="A137" s="1027"/>
      <c r="B137" s="138"/>
      <c r="C137" s="517" t="s">
        <v>227</v>
      </c>
      <c r="D137" s="188" t="s">
        <v>230</v>
      </c>
      <c r="E137" s="188"/>
      <c r="F137" s="334"/>
      <c r="G137" s="647"/>
      <c r="H137" s="518"/>
      <c r="I137" s="650"/>
      <c r="J137" s="645"/>
      <c r="K137" s="221">
        <v>23</v>
      </c>
      <c r="L137" s="221">
        <f t="shared" si="12"/>
        <v>0</v>
      </c>
      <c r="M137" s="222">
        <f t="shared" si="13"/>
        <v>0</v>
      </c>
      <c r="N137" s="650"/>
      <c r="O137" s="443"/>
      <c r="P137" s="221">
        <v>3</v>
      </c>
      <c r="Q137" s="444">
        <f t="shared" si="14"/>
        <v>0</v>
      </c>
      <c r="R137" s="222">
        <f t="shared" si="15"/>
        <v>0</v>
      </c>
      <c r="S137" s="454" t="e" cm="1">
        <f t="array" ref="S137">_xlfn.IFS(E137="Air",R137,E137="Sea",M137,E137="Air+Sea",M137+R137)</f>
        <v>#N/A</v>
      </c>
      <c r="T137" s="475"/>
      <c r="U137" s="32"/>
    </row>
    <row r="138" spans="1:21" x14ac:dyDescent="0.25">
      <c r="A138" s="1027"/>
      <c r="B138" s="138"/>
      <c r="C138" s="517" t="s">
        <v>227</v>
      </c>
      <c r="D138" s="188" t="s">
        <v>231</v>
      </c>
      <c r="E138" s="188"/>
      <c r="F138" s="334"/>
      <c r="G138" s="647"/>
      <c r="H138" s="518"/>
      <c r="I138" s="650"/>
      <c r="J138" s="645"/>
      <c r="K138" s="221">
        <v>23</v>
      </c>
      <c r="L138" s="221">
        <f t="shared" si="12"/>
        <v>0</v>
      </c>
      <c r="M138" s="222">
        <f t="shared" si="13"/>
        <v>0</v>
      </c>
      <c r="N138" s="650"/>
      <c r="O138" s="443"/>
      <c r="P138" s="221">
        <v>3</v>
      </c>
      <c r="Q138" s="444">
        <f t="shared" si="14"/>
        <v>0</v>
      </c>
      <c r="R138" s="222">
        <f t="shared" si="15"/>
        <v>0</v>
      </c>
      <c r="S138" s="454" t="e" cm="1">
        <f t="array" ref="S138">_xlfn.IFS(E138="Air",R138,E138="Sea",M138,E138="Air+Sea",M138+R138)</f>
        <v>#N/A</v>
      </c>
      <c r="T138" s="475"/>
      <c r="U138" s="32"/>
    </row>
    <row r="139" spans="1:21" x14ac:dyDescent="0.25">
      <c r="A139" s="1027"/>
      <c r="B139" s="138"/>
      <c r="C139" s="517" t="s">
        <v>227</v>
      </c>
      <c r="D139" s="188" t="s">
        <v>232</v>
      </c>
      <c r="E139" s="188"/>
      <c r="F139" s="334"/>
      <c r="G139" s="647"/>
      <c r="H139" s="518"/>
      <c r="I139" s="650"/>
      <c r="J139" s="645"/>
      <c r="K139" s="221">
        <v>23</v>
      </c>
      <c r="L139" s="221">
        <f t="shared" si="12"/>
        <v>0</v>
      </c>
      <c r="M139" s="222">
        <f t="shared" si="13"/>
        <v>0</v>
      </c>
      <c r="N139" s="650"/>
      <c r="O139" s="443"/>
      <c r="P139" s="221">
        <v>3</v>
      </c>
      <c r="Q139" s="444">
        <f t="shared" si="14"/>
        <v>0</v>
      </c>
      <c r="R139" s="222">
        <f t="shared" si="15"/>
        <v>0</v>
      </c>
      <c r="S139" s="454" t="e" cm="1">
        <f t="array" ref="S139">_xlfn.IFS(E139="Air",R139,E139="Sea",M139,E139="Air+Sea",M139+R139)</f>
        <v>#N/A</v>
      </c>
      <c r="T139" s="475"/>
      <c r="U139" s="32"/>
    </row>
    <row r="140" spans="1:21" ht="15" customHeight="1" thickBot="1" x14ac:dyDescent="0.3">
      <c r="A140" s="1028"/>
      <c r="B140" s="151"/>
      <c r="C140" s="526" t="s">
        <v>227</v>
      </c>
      <c r="D140" s="449" t="s">
        <v>233</v>
      </c>
      <c r="E140" s="449"/>
      <c r="F140" s="347"/>
      <c r="G140" s="648"/>
      <c r="H140" s="653"/>
      <c r="I140" s="652"/>
      <c r="J140" s="527"/>
      <c r="K140" s="262">
        <v>23</v>
      </c>
      <c r="L140" s="262">
        <f t="shared" si="12"/>
        <v>0</v>
      </c>
      <c r="M140" s="457">
        <f t="shared" si="13"/>
        <v>0</v>
      </c>
      <c r="N140" s="652"/>
      <c r="O140" s="450"/>
      <c r="P140" s="262">
        <v>3</v>
      </c>
      <c r="Q140" s="451">
        <f t="shared" si="14"/>
        <v>0</v>
      </c>
      <c r="R140" s="457">
        <f t="shared" si="15"/>
        <v>0</v>
      </c>
      <c r="S140" s="627" t="e" cm="1">
        <f t="array" ref="S140">_xlfn.IFS(E140="Air",R140,E140="Sea",M140,E140="Air+Sea",M140+R140)</f>
        <v>#N/A</v>
      </c>
      <c r="T140" s="475"/>
      <c r="U140" s="32"/>
    </row>
    <row r="141" spans="1:21" ht="18.75" customHeight="1" x14ac:dyDescent="0.25">
      <c r="A141" s="152"/>
      <c r="B141" s="120"/>
      <c r="C141" s="120"/>
      <c r="D141" s="120"/>
      <c r="E141" s="120"/>
      <c r="F141" s="120"/>
      <c r="H141" s="120"/>
      <c r="I141" s="433"/>
      <c r="K141" s="235"/>
      <c r="L141" s="235"/>
      <c r="M141" s="373"/>
      <c r="N141" s="433"/>
      <c r="O141" s="580"/>
      <c r="P141" s="235"/>
      <c r="Q141" s="581"/>
      <c r="R141" s="581"/>
      <c r="S141" s="379"/>
      <c r="T141" s="475"/>
      <c r="U141" s="120"/>
    </row>
    <row r="142" spans="1:21" ht="18.75" customHeight="1" thickBot="1" x14ac:dyDescent="0.3">
      <c r="A142" s="184"/>
      <c r="B142" s="120"/>
      <c r="C142" s="120"/>
      <c r="D142" s="120"/>
      <c r="E142" s="120"/>
      <c r="F142" s="120"/>
      <c r="H142" s="120"/>
      <c r="I142" s="433"/>
      <c r="K142" s="235"/>
      <c r="L142" s="235"/>
      <c r="M142" s="373"/>
      <c r="N142" s="433"/>
      <c r="O142" s="356"/>
      <c r="P142" s="235"/>
      <c r="Q142" s="373"/>
      <c r="R142" s="373"/>
      <c r="S142" s="379"/>
      <c r="T142" s="475"/>
      <c r="U142" s="120"/>
    </row>
    <row r="143" spans="1:21" ht="36.75" customHeight="1" x14ac:dyDescent="0.25">
      <c r="A143" s="167"/>
      <c r="I143" s="413"/>
      <c r="J143" s="71" t="s">
        <v>234</v>
      </c>
      <c r="K143" s="229">
        <f>IF([2]Booking_SGN!$B$2="SGN",INDEX([2]!volume,MATCH($I$11,[2]!customer,0),MATCH([2]Booking_SGN!$C$3,[2]!week,0)),0)</f>
        <v>0</v>
      </c>
      <c r="L143" s="229">
        <f>SUM(L89:L142)</f>
        <v>1427.5</v>
      </c>
      <c r="M143" s="229">
        <f>SUM(M89:M142)</f>
        <v>59.456521739130437</v>
      </c>
      <c r="N143" s="413"/>
      <c r="O143" s="71" t="s">
        <v>234</v>
      </c>
      <c r="P143" s="229">
        <f>IF([2]Booking_SGN!$B$2="SGN",INDEX([2]!volume,MATCH($N$11,[2]!customer,0),MATCH([2]Booking_SGN!$C$3,[2]!week,0)),0)</f>
        <v>0</v>
      </c>
      <c r="Q143" s="229">
        <f>SUM(Q89:Q142)</f>
        <v>0</v>
      </c>
      <c r="R143" s="230">
        <f>SUM(R89:R142)</f>
        <v>0</v>
      </c>
      <c r="S143" s="257">
        <f>R143+M143</f>
        <v>59.456521739130437</v>
      </c>
      <c r="T143" s="171"/>
    </row>
    <row r="144" spans="1:21" ht="15.75" thickBot="1" x14ac:dyDescent="0.3">
      <c r="B144" s="168"/>
      <c r="I144" s="413"/>
      <c r="J144" s="72" t="s">
        <v>182</v>
      </c>
      <c r="K144" s="73"/>
      <c r="L144" s="73"/>
      <c r="M144" s="237">
        <f>M143*K143/40/3600</f>
        <v>0</v>
      </c>
      <c r="N144" s="413"/>
      <c r="O144" s="72" t="s">
        <v>182</v>
      </c>
      <c r="P144" s="73"/>
      <c r="Q144" s="73"/>
      <c r="R144" s="268">
        <f>R143*P143/40/3600</f>
        <v>0</v>
      </c>
      <c r="S144" s="269">
        <f>R144+M144</f>
        <v>0</v>
      </c>
      <c r="T144" s="186"/>
    </row>
    <row r="145" spans="2:20" x14ac:dyDescent="0.25">
      <c r="B145" s="168"/>
      <c r="I145" s="413"/>
      <c r="J145" s="77"/>
      <c r="N145" s="413"/>
      <c r="O145" s="77"/>
      <c r="R145" s="270"/>
      <c r="S145" s="270"/>
    </row>
    <row r="146" spans="2:20" ht="15.75" thickBot="1" x14ac:dyDescent="0.3">
      <c r="B146" s="168"/>
      <c r="I146" s="413"/>
      <c r="J146" s="77"/>
      <c r="N146" s="413"/>
      <c r="O146" s="77"/>
      <c r="R146" s="270"/>
      <c r="S146" s="270"/>
    </row>
    <row r="147" spans="2:20" ht="45" x14ac:dyDescent="0.25">
      <c r="B147" s="168"/>
      <c r="I147" s="413"/>
      <c r="J147" s="71" t="s">
        <v>235</v>
      </c>
      <c r="K147" s="229">
        <f>IF([2]Booking_SGN!$B$2="SGN",INDEX([2]!volume,MATCH($I$11,[2]!customer,0),MATCH([2]Booking_SGN!$C$3,[2]!week,0)),0)</f>
        <v>0</v>
      </c>
      <c r="L147" s="229">
        <f>L143+L86</f>
        <v>77923.5</v>
      </c>
      <c r="M147" s="229">
        <f>M143+M86</f>
        <v>3428.7336956521735</v>
      </c>
      <c r="N147" s="413"/>
      <c r="O147" s="71" t="s">
        <v>235</v>
      </c>
      <c r="P147" s="229">
        <f>IF([2]Booking_SGN!$B$2="SGN",INDEX([2]!volume,MATCH($N$11,[2]!customer,0),MATCH([2]Booking_SGN!$C$3,[2]!week,0)),0)</f>
        <v>0</v>
      </c>
      <c r="Q147" s="229">
        <f>Q143+Q86</f>
        <v>17306</v>
      </c>
      <c r="R147" s="230">
        <f>R143+R86</f>
        <v>5537.8</v>
      </c>
      <c r="S147" s="257">
        <f>R147+M147</f>
        <v>8966.5336956521733</v>
      </c>
      <c r="T147" s="187"/>
    </row>
    <row r="148" spans="2:20" ht="15.75" thickBot="1" x14ac:dyDescent="0.3">
      <c r="B148" s="168"/>
      <c r="I148" s="413"/>
      <c r="J148" s="72" t="s">
        <v>236</v>
      </c>
      <c r="K148" s="73"/>
      <c r="L148" s="73"/>
      <c r="M148" s="237">
        <f>M144+M87</f>
        <v>0</v>
      </c>
      <c r="N148" s="413"/>
      <c r="O148" s="72" t="s">
        <v>236</v>
      </c>
      <c r="P148" s="73"/>
      <c r="Q148" s="73"/>
      <c r="R148" s="268">
        <f>R144+R87</f>
        <v>0</v>
      </c>
      <c r="S148" s="269">
        <f>R148+M148</f>
        <v>0</v>
      </c>
      <c r="T148" s="186"/>
    </row>
    <row r="149" spans="2:20" ht="15.75" thickBot="1" x14ac:dyDescent="0.3">
      <c r="I149" s="413"/>
      <c r="J149" s="77"/>
      <c r="N149" s="413"/>
      <c r="O149" s="77"/>
      <c r="R149" s="270"/>
      <c r="S149" s="270"/>
    </row>
    <row r="150" spans="2:20" x14ac:dyDescent="0.25">
      <c r="I150" s="413"/>
      <c r="J150" s="81" t="s">
        <v>237</v>
      </c>
      <c r="K150" s="238"/>
      <c r="L150" s="239"/>
      <c r="M150" s="239"/>
      <c r="N150" s="413"/>
      <c r="O150" s="81" t="s">
        <v>237</v>
      </c>
      <c r="P150" s="238"/>
      <c r="Q150" s="239"/>
      <c r="R150" s="271"/>
      <c r="S150" s="270"/>
    </row>
    <row r="151" spans="2:20" ht="15.75" thickBot="1" x14ac:dyDescent="0.3">
      <c r="I151" s="413"/>
      <c r="J151" s="82" t="s">
        <v>238</v>
      </c>
      <c r="K151" s="240"/>
      <c r="L151" s="241"/>
      <c r="M151" s="241"/>
      <c r="N151" s="413"/>
      <c r="O151" s="82" t="s">
        <v>238</v>
      </c>
      <c r="P151" s="240"/>
      <c r="Q151" s="241"/>
      <c r="R151" s="272"/>
      <c r="S151" s="232"/>
    </row>
    <row r="152" spans="2:20" ht="15.75" thickBot="1" x14ac:dyDescent="0.3">
      <c r="B152" s="83"/>
      <c r="C152" s="83"/>
      <c r="D152" s="83"/>
      <c r="I152" s="414"/>
      <c r="J152" s="199"/>
      <c r="K152" s="73"/>
      <c r="L152" s="73"/>
      <c r="M152" s="73"/>
      <c r="N152" s="414"/>
      <c r="O152" s="199"/>
      <c r="P152" s="73"/>
      <c r="Q152" s="73"/>
      <c r="R152" s="232"/>
      <c r="S152" s="273"/>
    </row>
  </sheetData>
  <sheetProtection algorithmName="SHA-512" hashValue="JuNUIQRXUhNcyhuxTXobdxkM6viOQEM++dU9KEi3P5kT2zpP7W6KP4sVg6MzNfZvoYslmQdC/4BIf63xqQ4oZA==" saltValue="2/RBezn2wtnD1zMPB7WNVQ==" spinCount="100000" sheet="1" objects="1" scenarios="1" insertRows="0" sort="0" autoFilter="0"/>
  <autoFilter ref="A12:V84" xr:uid="{ADF0B6F8-3062-4F9F-92FF-F4389DE38C03}"/>
  <mergeCells count="22">
    <mergeCell ref="B99:B101"/>
    <mergeCell ref="A62:A65"/>
    <mergeCell ref="B63:B64"/>
    <mergeCell ref="A66:A84"/>
    <mergeCell ref="A89:A140"/>
    <mergeCell ref="A43:A61"/>
    <mergeCell ref="B48:B49"/>
    <mergeCell ref="B56:B57"/>
    <mergeCell ref="B93:B94"/>
    <mergeCell ref="B97:B98"/>
    <mergeCell ref="A26:A42"/>
    <mergeCell ref="B32:B33"/>
    <mergeCell ref="B36:B37"/>
    <mergeCell ref="B38:B39"/>
    <mergeCell ref="B41:B42"/>
    <mergeCell ref="A10:S10"/>
    <mergeCell ref="I11:M11"/>
    <mergeCell ref="N11:R11"/>
    <mergeCell ref="A13:A25"/>
    <mergeCell ref="B14:B18"/>
    <mergeCell ref="B21:B22"/>
    <mergeCell ref="B23:B24"/>
  </mergeCells>
  <conditionalFormatting sqref="I13:I24 N13:N89 I26:I27 I29:I34 I36:I39 I41:I50">
    <cfRule type="notContainsBlanks" dxfId="60" priority="5">
      <formula>LEN(TRIM(I13))&gt;0</formula>
    </cfRule>
  </conditionalFormatting>
  <conditionalFormatting sqref="I54:I142 N92:N142">
    <cfRule type="notContainsBlanks" dxfId="59" priority="1">
      <formula>LEN(TRIM(I54))&gt;0</formula>
    </cfRule>
  </conditionalFormatting>
  <conditionalFormatting sqref="N90:O91">
    <cfRule type="notContainsBlanks" dxfId="58" priority="4">
      <formula>LEN(TRIM(N90))&gt;0</formula>
    </cfRule>
  </conditionalFormatting>
  <dataValidations count="4">
    <dataValidation type="list" allowBlank="1" showInputMessage="1" showErrorMessage="1" sqref="F145:F149 E11:E130 E132:E1048576 D5:E8" xr:uid="{1ED4C5E9-BA83-4F5B-9976-06FBEA0D7F2F}">
      <formula1>"Air,Sea,Air+Sea"</formula1>
    </dataValidation>
    <dataValidation type="list" allowBlank="1" showInputMessage="1" showErrorMessage="1" sqref="C145:C148 B5:B8" xr:uid="{AE46B217-B44B-4888-926A-B1828621BC25}">
      <formula1>"Reporting, APLL BK, Carrier BK, VOY, SPR/BOH, CLP, MBL, DN, Vendor, Email, Call, Shipment, BA, SAP &amp; GFF PO, Bill, COO, Times"</formula1>
    </dataValidation>
    <dataValidation type="list" allowBlank="1" showInputMessage="1" showErrorMessage="1" sqref="C149 C153:C1048576 C11 C142:C143" xr:uid="{887334C3-0C11-4B90-8F6F-F522E35E85A6}">
      <formula1>"Reporting, APLL BK, Carrier BK, VOY, SPR/BOH, CLP, MBL, DN, Vendor, Email, Call, Shipment, BA, SAP &amp; GFF PO, Bill, COO, Times, Container, SI, BL"</formula1>
    </dataValidation>
    <dataValidation type="list" allowBlank="1" showInputMessage="1" showErrorMessage="1" sqref="C12:C141" xr:uid="{D017DEB8-D26F-479C-BD7D-EFABF16E3BAC}">
      <formula1>"Reporting, APLL BK, Carrier BK, VOY, SPR/BOH, CLP, MBL, DN, Vendor, Email, Call, Shipment, BA, SAP &amp; GFF PO, Bill, COO, Times, Container, SI, BL, FCR, PO"</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85740-F437-4714-B437-7E24FFCBE009}">
  <sheetPr codeName="Sheet21">
    <tabColor rgb="FF92D050"/>
  </sheetPr>
  <dimension ref="A1:U137"/>
  <sheetViews>
    <sheetView showGridLines="0" topLeftCell="A64" zoomScale="55" zoomScaleNormal="55" workbookViewId="0">
      <selection activeCell="P82" sqref="P82:P125"/>
    </sheetView>
  </sheetViews>
  <sheetFormatPr defaultColWidth="8.7109375" defaultRowHeight="15" x14ac:dyDescent="0.25"/>
  <cols>
    <col min="1" max="1" width="15.5703125" style="185" customWidth="1"/>
    <col min="2" max="2" width="55.5703125" style="32" bestFit="1" customWidth="1"/>
    <col min="3" max="3" width="16.28515625" style="32" customWidth="1"/>
    <col min="4" max="4" width="52.7109375" style="32" customWidth="1"/>
    <col min="5" max="5" width="25.140625" style="32" customWidth="1"/>
    <col min="6" max="6" width="11.5703125" style="69" customWidth="1"/>
    <col min="7" max="7" width="11.5703125" style="100" customWidth="1"/>
    <col min="8" max="8" width="33.42578125" style="801" customWidth="1"/>
    <col min="9" max="9" width="11.28515625" style="69" customWidth="1"/>
    <col min="10" max="10" width="25.42578125" style="109" customWidth="1"/>
    <col min="11" max="11" width="20.5703125" style="95" customWidth="1"/>
    <col min="12" max="12" width="34" style="95" customWidth="1"/>
    <col min="13" max="13" width="24.85546875" style="95" customWidth="1"/>
    <col min="14" max="14" width="13.28515625" style="69" customWidth="1"/>
    <col min="15" max="15" width="13.28515625" style="109" customWidth="1"/>
    <col min="16" max="18" width="13.28515625" style="95" customWidth="1"/>
    <col min="19" max="19" width="24.85546875" style="95" customWidth="1"/>
    <col min="20" max="20" width="24.85546875" style="83" customWidth="1"/>
    <col min="21" max="16384" width="8.7109375" style="83"/>
  </cols>
  <sheetData>
    <row r="1" spans="1:21" s="62" customFormat="1" ht="33.75" x14ac:dyDescent="0.25">
      <c r="A1" s="61" t="s">
        <v>0</v>
      </c>
      <c r="B1" s="61">
        <f ca="1">TODAY()</f>
        <v>45148</v>
      </c>
      <c r="C1" s="86"/>
      <c r="D1" s="86"/>
      <c r="E1" s="86"/>
      <c r="F1" s="90"/>
      <c r="G1" s="806"/>
      <c r="H1" s="89" t="s">
        <v>39</v>
      </c>
      <c r="I1" s="384"/>
      <c r="J1" s="89"/>
      <c r="K1" s="90"/>
      <c r="L1" s="90"/>
      <c r="M1" s="90"/>
      <c r="N1" s="90"/>
      <c r="O1" s="90"/>
      <c r="P1" s="90"/>
      <c r="Q1" s="89"/>
      <c r="R1" s="89"/>
      <c r="S1" s="89"/>
    </row>
    <row r="2" spans="1:21" s="84" customFormat="1" x14ac:dyDescent="0.25">
      <c r="A2" s="92"/>
      <c r="B2" s="93"/>
      <c r="F2" s="95"/>
      <c r="G2" s="100"/>
      <c r="H2" s="95"/>
      <c r="I2" s="380"/>
      <c r="J2" s="95"/>
      <c r="K2" s="95"/>
      <c r="L2" s="95"/>
      <c r="M2" s="95"/>
      <c r="N2" s="95"/>
      <c r="O2" s="95"/>
      <c r="P2" s="95"/>
      <c r="Q2" s="95"/>
      <c r="R2" s="95"/>
      <c r="S2" s="95"/>
    </row>
    <row r="3" spans="1:21" s="84" customFormat="1" ht="15.75" thickBot="1" x14ac:dyDescent="0.3">
      <c r="F3" s="95"/>
      <c r="G3" s="100"/>
      <c r="H3" s="95"/>
      <c r="I3" s="380"/>
      <c r="J3" s="95"/>
      <c r="K3" s="95"/>
      <c r="L3" s="95"/>
      <c r="M3" s="95"/>
      <c r="N3" s="95"/>
      <c r="O3" s="95"/>
      <c r="P3" s="95"/>
      <c r="Q3" s="95"/>
      <c r="R3" s="95"/>
      <c r="S3" s="95"/>
    </row>
    <row r="4" spans="1:21" s="84" customFormat="1" x14ac:dyDescent="0.25">
      <c r="A4" s="96" t="s">
        <v>40</v>
      </c>
      <c r="B4" s="63"/>
      <c r="C4" s="63" t="s">
        <v>41</v>
      </c>
      <c r="D4" s="63"/>
      <c r="E4" s="63" t="s">
        <v>42</v>
      </c>
      <c r="F4" s="264" t="s">
        <v>43</v>
      </c>
      <c r="G4" s="97"/>
      <c r="H4" s="227"/>
      <c r="I4" s="807"/>
      <c r="J4" s="95"/>
      <c r="K4" s="95"/>
      <c r="L4" s="95"/>
      <c r="M4" s="95"/>
      <c r="N4" s="95"/>
      <c r="O4" s="95"/>
      <c r="P4" s="95"/>
      <c r="Q4" s="95"/>
      <c r="R4" s="95"/>
      <c r="S4" s="95"/>
    </row>
    <row r="5" spans="1:21" s="84" customFormat="1" x14ac:dyDescent="0.25">
      <c r="A5" s="98"/>
      <c r="B5" s="99"/>
      <c r="C5" s="64" t="s">
        <v>44</v>
      </c>
      <c r="D5" s="64"/>
      <c r="E5" s="64"/>
      <c r="F5" s="235" t="s">
        <v>45</v>
      </c>
      <c r="G5" s="100"/>
      <c r="H5" s="95"/>
      <c r="I5" s="808"/>
      <c r="J5" s="95"/>
      <c r="K5" s="95"/>
      <c r="L5" s="95"/>
      <c r="M5" s="95"/>
      <c r="N5" s="95"/>
      <c r="O5" s="95"/>
      <c r="P5" s="95"/>
      <c r="Q5" s="95"/>
      <c r="R5" s="95"/>
      <c r="S5" s="95"/>
    </row>
    <row r="6" spans="1:21" s="84" customFormat="1" x14ac:dyDescent="0.25">
      <c r="A6" s="98"/>
      <c r="B6" s="102"/>
      <c r="C6" s="64" t="s">
        <v>46</v>
      </c>
      <c r="D6" s="64"/>
      <c r="E6" s="64"/>
      <c r="F6" s="235" t="s">
        <v>47</v>
      </c>
      <c r="G6" s="100"/>
      <c r="H6" s="95"/>
      <c r="I6" s="808"/>
      <c r="J6" s="95"/>
      <c r="K6" s="95"/>
      <c r="L6" s="95"/>
      <c r="M6" s="95"/>
      <c r="N6" s="95"/>
      <c r="O6" s="95"/>
      <c r="P6" s="95"/>
      <c r="Q6" s="95"/>
      <c r="R6" s="95"/>
      <c r="S6" s="95"/>
    </row>
    <row r="7" spans="1:21" s="84" customFormat="1" x14ac:dyDescent="0.25">
      <c r="A7" s="98"/>
      <c r="B7" s="103"/>
      <c r="C7" s="64" t="s">
        <v>48</v>
      </c>
      <c r="D7" s="64"/>
      <c r="E7" s="64"/>
      <c r="F7" s="235" t="s">
        <v>49</v>
      </c>
      <c r="G7" s="100"/>
      <c r="H7" s="95"/>
      <c r="I7" s="808"/>
      <c r="J7" s="95"/>
      <c r="K7" s="95"/>
      <c r="L7" s="95"/>
      <c r="M7" s="95"/>
      <c r="N7" s="95"/>
      <c r="O7" s="95"/>
      <c r="P7" s="95"/>
      <c r="Q7" s="95"/>
      <c r="R7" s="95"/>
      <c r="S7" s="95"/>
    </row>
    <row r="8" spans="1:21" s="84" customFormat="1" ht="15.75" thickBot="1" x14ac:dyDescent="0.3">
      <c r="A8" s="104"/>
      <c r="B8" s="105"/>
      <c r="C8" s="65" t="s">
        <v>50</v>
      </c>
      <c r="D8" s="65"/>
      <c r="E8" s="65"/>
      <c r="F8" s="809" t="s">
        <v>556</v>
      </c>
      <c r="G8" s="106"/>
      <c r="H8" s="73"/>
      <c r="I8" s="810"/>
      <c r="J8" s="95"/>
      <c r="K8" s="95"/>
      <c r="L8" s="95"/>
      <c r="M8" s="95"/>
      <c r="N8" s="95"/>
      <c r="O8" s="95"/>
      <c r="P8" s="95"/>
      <c r="Q8" s="95"/>
      <c r="R8" s="95"/>
      <c r="S8" s="95"/>
    </row>
    <row r="9" spans="1:21" s="84" customFormat="1" ht="15.75" thickBot="1" x14ac:dyDescent="0.3">
      <c r="A9" s="92"/>
      <c r="F9" s="95"/>
      <c r="G9" s="100"/>
      <c r="H9" s="95"/>
      <c r="I9" s="380"/>
      <c r="J9" s="95"/>
      <c r="K9" s="95"/>
      <c r="L9" s="95"/>
      <c r="M9" s="95"/>
      <c r="N9" s="95"/>
      <c r="O9" s="95"/>
      <c r="P9" s="95"/>
      <c r="Q9" s="95"/>
      <c r="R9" s="95"/>
      <c r="S9" s="95"/>
    </row>
    <row r="10" spans="1:21" s="84" customFormat="1" ht="15.75" thickBot="1" x14ac:dyDescent="0.3">
      <c r="A10" s="1031" t="s">
        <v>12</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15.75" thickBot="1" x14ac:dyDescent="0.3">
      <c r="A11" s="381"/>
      <c r="B11" s="66"/>
      <c r="C11" s="66"/>
      <c r="D11" s="66"/>
      <c r="E11" s="66"/>
      <c r="F11" s="481"/>
      <c r="G11" s="100"/>
      <c r="H11" s="811"/>
      <c r="I11" s="1103" t="str">
        <f>_xlfn.CONCAT($A$10," ","-"," ","Sea")</f>
        <v>ALLM - Sea</v>
      </c>
      <c r="J11" s="1104"/>
      <c r="K11" s="1104"/>
      <c r="L11" s="1104"/>
      <c r="M11" s="1105"/>
      <c r="N11" s="1103" t="str">
        <f>_xlfn.CONCAT($A$10," ","-"," ","Air")</f>
        <v>ALLM - Air</v>
      </c>
      <c r="O11" s="1104"/>
      <c r="P11" s="1104"/>
      <c r="Q11" s="1104"/>
      <c r="R11" s="1105"/>
      <c r="S11" s="374" t="s">
        <v>53</v>
      </c>
      <c r="T11" s="64"/>
    </row>
    <row r="12" spans="1:21" s="84" customFormat="1" ht="45.75" thickBot="1" x14ac:dyDescent="0.3">
      <c r="A12" s="661" t="s">
        <v>54</v>
      </c>
      <c r="B12" s="662" t="s">
        <v>55</v>
      </c>
      <c r="C12" s="663" t="s">
        <v>56</v>
      </c>
      <c r="D12" s="664" t="s">
        <v>57</v>
      </c>
      <c r="E12" s="664" t="s">
        <v>58</v>
      </c>
      <c r="F12" s="865" t="s">
        <v>59</v>
      </c>
      <c r="G12" s="665" t="s">
        <v>60</v>
      </c>
      <c r="H12" s="866" t="s">
        <v>61</v>
      </c>
      <c r="I12" s="867" t="s">
        <v>62</v>
      </c>
      <c r="J12" s="668" t="s">
        <v>63</v>
      </c>
      <c r="K12" s="668" t="s">
        <v>64</v>
      </c>
      <c r="L12" s="668" t="s">
        <v>65</v>
      </c>
      <c r="M12" s="669" t="s">
        <v>66</v>
      </c>
      <c r="N12" s="868" t="s">
        <v>62</v>
      </c>
      <c r="O12" s="668" t="s">
        <v>63</v>
      </c>
      <c r="P12" s="668" t="s">
        <v>64</v>
      </c>
      <c r="Q12" s="668" t="s">
        <v>65</v>
      </c>
      <c r="R12" s="669" t="s">
        <v>66</v>
      </c>
      <c r="S12" s="670" t="s">
        <v>66</v>
      </c>
      <c r="T12" s="280"/>
      <c r="U12" s="281"/>
    </row>
    <row r="13" spans="1:21" x14ac:dyDescent="0.25">
      <c r="A13" s="1095" t="s">
        <v>67</v>
      </c>
      <c r="B13" s="629" t="s">
        <v>68</v>
      </c>
      <c r="C13" s="621" t="s">
        <v>69</v>
      </c>
      <c r="D13" s="621" t="s">
        <v>70</v>
      </c>
      <c r="E13" s="621"/>
      <c r="F13" s="774"/>
      <c r="G13" s="622"/>
      <c r="H13" s="880"/>
      <c r="I13" s="869"/>
      <c r="J13" s="361"/>
      <c r="K13" s="259">
        <v>0.04</v>
      </c>
      <c r="L13" s="259">
        <f t="shared" ref="L13" si="0">IF(C13="APLL BK",G13,G13*J13)</f>
        <v>0</v>
      </c>
      <c r="M13" s="456">
        <f>IFERROR(IF(OR(E13="Sea",E13="Air+Sea"),IF(C13="APLL BK",G13*IF(I13="",1,I13),L13/K13*IF(I13="",1,I13)),0),0)</f>
        <v>0</v>
      </c>
      <c r="N13" s="869"/>
      <c r="O13" s="362"/>
      <c r="P13" s="259">
        <v>0</v>
      </c>
      <c r="Q13" s="260">
        <f t="shared" ref="Q13" si="1">IF(C13="APLL BK",G13,G13*O13)</f>
        <v>0</v>
      </c>
      <c r="R13" s="456">
        <f>IFERROR(IF(OR(E13="Air",E13="Air+Sea"),IF(C13="APLL BK",G13*IF(N13="",1,N13),Q13/P13*IF(N13="",1,N13)),0),0)</f>
        <v>0</v>
      </c>
      <c r="S13" s="625" t="e" cm="1">
        <f t="array" ref="S13">_xlfn.IFS(E13="Air",R13,E13="Sea",M13,E13="Air+Sea",M13+R13)</f>
        <v>#N/A</v>
      </c>
      <c r="T13" s="475"/>
    </row>
    <row r="14" spans="1:21" x14ac:dyDescent="0.25">
      <c r="A14" s="1096"/>
      <c r="B14" s="1110" t="s">
        <v>71</v>
      </c>
      <c r="C14" s="111" t="s">
        <v>69</v>
      </c>
      <c r="D14" s="111" t="s">
        <v>72</v>
      </c>
      <c r="E14" s="111" t="s">
        <v>11</v>
      </c>
      <c r="F14" s="714">
        <v>75</v>
      </c>
      <c r="G14" s="206">
        <v>75</v>
      </c>
      <c r="H14" s="828"/>
      <c r="I14" s="850"/>
      <c r="J14" s="191">
        <f>4/52</f>
        <v>7.6923076923076927E-2</v>
      </c>
      <c r="K14" s="219">
        <v>0.04</v>
      </c>
      <c r="L14" s="219">
        <f t="shared" ref="L14:L77" si="2">IF(C14="APLL BK",G14,G14*J14)</f>
        <v>5.7692307692307692</v>
      </c>
      <c r="M14" s="220">
        <f t="shared" ref="M14:M77" si="3">IFERROR(IF(OR(E14="Sea",E14="Air+Sea"),IF(C14="APLL BK",G14*IF(I14="",1,I14),L14/K14*IF(I14="",1,I14)),0),0)</f>
        <v>144.23076923076923</v>
      </c>
      <c r="N14" s="870"/>
      <c r="O14" s="443"/>
      <c r="P14" s="221">
        <v>0</v>
      </c>
      <c r="Q14" s="444">
        <f t="shared" ref="Q14:Q77" si="4">IF(C14="APLL BK",G14,G14*O14)</f>
        <v>0</v>
      </c>
      <c r="R14" s="222">
        <f t="shared" ref="R14:R77" si="5">IFERROR(IF(OR(E14="Air",E14="Air+Sea"),IF(C14="APLL BK",G14*IF(N14="",1,N14),Q14/P14*IF(N14="",1,N14)),0),0)</f>
        <v>0</v>
      </c>
      <c r="S14" s="453" cm="1">
        <f t="array" ref="S14">_xlfn.IFS(E14="Air",R14,E14="Sea",M14,E14="Air+Sea",M14+R14)</f>
        <v>144.23076923076923</v>
      </c>
      <c r="T14" s="475"/>
    </row>
    <row r="15" spans="1:21" s="782" customFormat="1" x14ac:dyDescent="0.25">
      <c r="A15" s="1096"/>
      <c r="B15" s="1110"/>
      <c r="C15" s="111" t="s">
        <v>69</v>
      </c>
      <c r="D15" s="111" t="s">
        <v>73</v>
      </c>
      <c r="E15" s="111" t="s">
        <v>11</v>
      </c>
      <c r="F15" s="714">
        <v>90</v>
      </c>
      <c r="G15" s="206">
        <v>90</v>
      </c>
      <c r="H15" s="828"/>
      <c r="I15" s="850"/>
      <c r="J15" s="191">
        <f>4/52</f>
        <v>7.6923076923076927E-2</v>
      </c>
      <c r="K15" s="219">
        <v>0.04</v>
      </c>
      <c r="L15" s="219">
        <f t="shared" si="2"/>
        <v>6.9230769230769234</v>
      </c>
      <c r="M15" s="220">
        <f t="shared" si="3"/>
        <v>173.07692307692307</v>
      </c>
      <c r="N15" s="870"/>
      <c r="O15" s="443"/>
      <c r="P15" s="221">
        <v>0</v>
      </c>
      <c r="Q15" s="444">
        <f t="shared" si="4"/>
        <v>0</v>
      </c>
      <c r="R15" s="222">
        <f t="shared" si="5"/>
        <v>0</v>
      </c>
      <c r="S15" s="453" cm="1">
        <f t="array" ref="S15">_xlfn.IFS(E15="Air",R15,E15="Sea",M15,E15="Air+Sea",M15+R15)</f>
        <v>173.07692307692307</v>
      </c>
      <c r="T15" s="781"/>
    </row>
    <row r="16" spans="1:21" x14ac:dyDescent="0.25">
      <c r="A16" s="1096"/>
      <c r="B16" s="1110"/>
      <c r="C16" s="111" t="s">
        <v>74</v>
      </c>
      <c r="D16" s="111" t="s">
        <v>75</v>
      </c>
      <c r="E16" s="111" t="s">
        <v>11</v>
      </c>
      <c r="F16" s="714">
        <v>6</v>
      </c>
      <c r="G16" s="206">
        <v>6</v>
      </c>
      <c r="H16" s="828"/>
      <c r="I16" s="850"/>
      <c r="J16" s="191"/>
      <c r="K16" s="219">
        <v>0.04</v>
      </c>
      <c r="L16" s="219">
        <f t="shared" si="2"/>
        <v>6</v>
      </c>
      <c r="M16" s="220">
        <f t="shared" si="3"/>
        <v>6</v>
      </c>
      <c r="N16" s="870"/>
      <c r="O16" s="443"/>
      <c r="P16" s="221">
        <v>0</v>
      </c>
      <c r="Q16" s="444">
        <f t="shared" si="4"/>
        <v>6</v>
      </c>
      <c r="R16" s="222">
        <f t="shared" si="5"/>
        <v>0</v>
      </c>
      <c r="S16" s="453" cm="1">
        <f t="array" ref="S16">_xlfn.IFS(E16="Air",R16,E16="Sea",M16,E16="Air+Sea",M16+R16)</f>
        <v>6</v>
      </c>
      <c r="T16" s="475"/>
    </row>
    <row r="17" spans="1:20" x14ac:dyDescent="0.25">
      <c r="A17" s="1096"/>
      <c r="B17" s="1110"/>
      <c r="C17" s="111" t="s">
        <v>69</v>
      </c>
      <c r="D17" s="111" t="s">
        <v>76</v>
      </c>
      <c r="E17" s="111" t="s">
        <v>11</v>
      </c>
      <c r="F17" s="714">
        <v>450</v>
      </c>
      <c r="G17" s="206">
        <v>450</v>
      </c>
      <c r="H17" s="828"/>
      <c r="I17" s="850"/>
      <c r="J17" s="191">
        <f>4/52</f>
        <v>7.6923076923076927E-2</v>
      </c>
      <c r="K17" s="219">
        <v>0.04</v>
      </c>
      <c r="L17" s="219">
        <f t="shared" si="2"/>
        <v>34.61538461538462</v>
      </c>
      <c r="M17" s="220">
        <f t="shared" si="3"/>
        <v>865.38461538461547</v>
      </c>
      <c r="N17" s="870"/>
      <c r="O17" s="443"/>
      <c r="P17" s="221">
        <v>0</v>
      </c>
      <c r="Q17" s="444">
        <f t="shared" si="4"/>
        <v>0</v>
      </c>
      <c r="R17" s="222">
        <f t="shared" si="5"/>
        <v>0</v>
      </c>
      <c r="S17" s="453" cm="1">
        <f t="array" ref="S17">_xlfn.IFS(E17="Air",R17,E17="Sea",M17,E17="Air+Sea",M17+R17)</f>
        <v>865.38461538461547</v>
      </c>
      <c r="T17" s="475"/>
    </row>
    <row r="18" spans="1:20" x14ac:dyDescent="0.25">
      <c r="A18" s="1096"/>
      <c r="B18" s="1110"/>
      <c r="C18" s="111" t="s">
        <v>69</v>
      </c>
      <c r="D18" s="111" t="s">
        <v>77</v>
      </c>
      <c r="E18" s="111" t="s">
        <v>11</v>
      </c>
      <c r="F18" s="714">
        <v>300</v>
      </c>
      <c r="G18" s="206">
        <v>300</v>
      </c>
      <c r="H18" s="828"/>
      <c r="I18" s="850"/>
      <c r="J18" s="191">
        <f>4/52</f>
        <v>7.6923076923076927E-2</v>
      </c>
      <c r="K18" s="219">
        <v>0.04</v>
      </c>
      <c r="L18" s="219">
        <f t="shared" si="2"/>
        <v>23.076923076923077</v>
      </c>
      <c r="M18" s="220">
        <f t="shared" si="3"/>
        <v>576.92307692307691</v>
      </c>
      <c r="N18" s="870"/>
      <c r="O18" s="443"/>
      <c r="P18" s="221">
        <v>0</v>
      </c>
      <c r="Q18" s="444">
        <f t="shared" si="4"/>
        <v>0</v>
      </c>
      <c r="R18" s="222">
        <f t="shared" si="5"/>
        <v>0</v>
      </c>
      <c r="S18" s="453" cm="1">
        <f t="array" ref="S18">_xlfn.IFS(E18="Air",R18,E18="Sea",M18,E18="Air+Sea",M18+R18)</f>
        <v>576.92307692307691</v>
      </c>
      <c r="T18" s="475"/>
    </row>
    <row r="19" spans="1:20" x14ac:dyDescent="0.25">
      <c r="A19" s="1096"/>
      <c r="B19" s="719" t="s">
        <v>78</v>
      </c>
      <c r="C19" s="111" t="s">
        <v>69</v>
      </c>
      <c r="D19" s="128" t="s">
        <v>79</v>
      </c>
      <c r="E19" s="111" t="s">
        <v>11</v>
      </c>
      <c r="F19" s="714">
        <v>810</v>
      </c>
      <c r="G19" s="206">
        <v>810</v>
      </c>
      <c r="H19" s="828"/>
      <c r="I19" s="850"/>
      <c r="J19" s="191">
        <f>4/52</f>
        <v>7.6923076923076927E-2</v>
      </c>
      <c r="K19" s="219">
        <v>0.04</v>
      </c>
      <c r="L19" s="219">
        <f t="shared" si="2"/>
        <v>62.307692307692314</v>
      </c>
      <c r="M19" s="220">
        <f t="shared" si="3"/>
        <v>1557.6923076923078</v>
      </c>
      <c r="N19" s="870"/>
      <c r="O19" s="443"/>
      <c r="P19" s="221">
        <v>0</v>
      </c>
      <c r="Q19" s="444">
        <f t="shared" si="4"/>
        <v>0</v>
      </c>
      <c r="R19" s="222">
        <f t="shared" si="5"/>
        <v>0</v>
      </c>
      <c r="S19" s="453" cm="1">
        <f t="array" ref="S19">_xlfn.IFS(E19="Air",R19,E19="Sea",M19,E19="Air+Sea",M19+R19)</f>
        <v>1557.6923076923078</v>
      </c>
      <c r="T19" s="475"/>
    </row>
    <row r="20" spans="1:20" x14ac:dyDescent="0.25">
      <c r="A20" s="1096"/>
      <c r="B20" s="719" t="s">
        <v>80</v>
      </c>
      <c r="C20" s="111" t="s">
        <v>81</v>
      </c>
      <c r="D20" s="111" t="s">
        <v>82</v>
      </c>
      <c r="E20" s="111" t="s">
        <v>11</v>
      </c>
      <c r="F20" s="714">
        <v>450</v>
      </c>
      <c r="G20" s="206">
        <v>450</v>
      </c>
      <c r="H20" s="797" t="s">
        <v>643</v>
      </c>
      <c r="I20" s="850"/>
      <c r="J20" s="191">
        <f>4/52</f>
        <v>7.6923076923076927E-2</v>
      </c>
      <c r="K20" s="219">
        <v>0.04</v>
      </c>
      <c r="L20" s="219">
        <f t="shared" si="2"/>
        <v>34.61538461538462</v>
      </c>
      <c r="M20" s="220">
        <f t="shared" si="3"/>
        <v>865.38461538461547</v>
      </c>
      <c r="N20" s="870"/>
      <c r="O20" s="443"/>
      <c r="P20" s="221">
        <v>0</v>
      </c>
      <c r="Q20" s="444">
        <f t="shared" si="4"/>
        <v>0</v>
      </c>
      <c r="R20" s="222">
        <f t="shared" si="5"/>
        <v>0</v>
      </c>
      <c r="S20" s="453" cm="1">
        <f t="array" ref="S20">_xlfn.IFS(E20="Air",R20,E20="Sea",M20,E20="Air+Sea",M20+R20)</f>
        <v>865.38461538461547</v>
      </c>
      <c r="T20" s="475"/>
    </row>
    <row r="21" spans="1:20" x14ac:dyDescent="0.25">
      <c r="A21" s="1096"/>
      <c r="B21" s="1110" t="s">
        <v>83</v>
      </c>
      <c r="C21" s="111" t="s">
        <v>74</v>
      </c>
      <c r="D21" s="111" t="s">
        <v>85</v>
      </c>
      <c r="E21" s="111" t="s">
        <v>11</v>
      </c>
      <c r="F21" s="714">
        <v>50</v>
      </c>
      <c r="G21" s="206">
        <v>50</v>
      </c>
      <c r="H21" s="828"/>
      <c r="I21" s="850">
        <v>0.5</v>
      </c>
      <c r="J21" s="191"/>
      <c r="K21" s="219">
        <v>0.04</v>
      </c>
      <c r="L21" s="219">
        <f t="shared" si="2"/>
        <v>50</v>
      </c>
      <c r="M21" s="220">
        <f t="shared" si="3"/>
        <v>25</v>
      </c>
      <c r="N21" s="870"/>
      <c r="O21" s="443"/>
      <c r="P21" s="221">
        <v>0</v>
      </c>
      <c r="Q21" s="444">
        <f t="shared" si="4"/>
        <v>50</v>
      </c>
      <c r="R21" s="222">
        <f t="shared" si="5"/>
        <v>0</v>
      </c>
      <c r="S21" s="453" cm="1">
        <f t="array" ref="S21">_xlfn.IFS(E21="Air",R21,E21="Sea",M21,E21="Air+Sea",M21+R21)</f>
        <v>25</v>
      </c>
      <c r="T21" s="475"/>
    </row>
    <row r="22" spans="1:20" x14ac:dyDescent="0.25">
      <c r="A22" s="1096"/>
      <c r="B22" s="1110"/>
      <c r="C22" s="111" t="s">
        <v>74</v>
      </c>
      <c r="D22" s="111" t="s">
        <v>630</v>
      </c>
      <c r="E22" s="111" t="s">
        <v>11</v>
      </c>
      <c r="F22" s="714">
        <v>600</v>
      </c>
      <c r="G22" s="206">
        <v>600</v>
      </c>
      <c r="H22" s="828"/>
      <c r="I22" s="850">
        <v>0.5</v>
      </c>
      <c r="J22" s="191"/>
      <c r="K22" s="219">
        <v>0.04</v>
      </c>
      <c r="L22" s="219">
        <f t="shared" si="2"/>
        <v>600</v>
      </c>
      <c r="M22" s="220">
        <f t="shared" si="3"/>
        <v>300</v>
      </c>
      <c r="N22" s="870"/>
      <c r="O22" s="443"/>
      <c r="P22" s="221">
        <v>0</v>
      </c>
      <c r="Q22" s="444">
        <f t="shared" si="4"/>
        <v>600</v>
      </c>
      <c r="R22" s="222">
        <f t="shared" si="5"/>
        <v>0</v>
      </c>
      <c r="S22" s="453" cm="1">
        <f t="array" ref="S22">_xlfn.IFS(E22="Air",R22,E22="Sea",M22,E22="Air+Sea",M22+R22)</f>
        <v>300</v>
      </c>
      <c r="T22" s="475"/>
    </row>
    <row r="23" spans="1:20" x14ac:dyDescent="0.25">
      <c r="A23" s="1096"/>
      <c r="B23" s="1110" t="s">
        <v>87</v>
      </c>
      <c r="C23" s="111" t="s">
        <v>69</v>
      </c>
      <c r="D23" s="111" t="s">
        <v>88</v>
      </c>
      <c r="E23" s="111" t="s">
        <v>11</v>
      </c>
      <c r="F23" s="714">
        <v>45</v>
      </c>
      <c r="G23" s="206">
        <v>45</v>
      </c>
      <c r="H23" s="828"/>
      <c r="I23" s="850"/>
      <c r="J23" s="191">
        <f>4/52</f>
        <v>7.6923076923076927E-2</v>
      </c>
      <c r="K23" s="219">
        <v>0.04</v>
      </c>
      <c r="L23" s="219">
        <f t="shared" si="2"/>
        <v>3.4615384615384617</v>
      </c>
      <c r="M23" s="220">
        <f t="shared" si="3"/>
        <v>86.538461538461533</v>
      </c>
      <c r="N23" s="870"/>
      <c r="O23" s="443"/>
      <c r="P23" s="221">
        <v>0</v>
      </c>
      <c r="Q23" s="444">
        <f t="shared" si="4"/>
        <v>0</v>
      </c>
      <c r="R23" s="222">
        <f t="shared" si="5"/>
        <v>0</v>
      </c>
      <c r="S23" s="453" cm="1">
        <f t="array" ref="S23">_xlfn.IFS(E23="Air",R23,E23="Sea",M23,E23="Air+Sea",M23+R23)</f>
        <v>86.538461538461533</v>
      </c>
      <c r="T23" s="475"/>
    </row>
    <row r="24" spans="1:20" x14ac:dyDescent="0.25">
      <c r="A24" s="1096"/>
      <c r="B24" s="1110"/>
      <c r="C24" s="111" t="s">
        <v>74</v>
      </c>
      <c r="D24" s="111" t="s">
        <v>89</v>
      </c>
      <c r="E24" s="111" t="s">
        <v>11</v>
      </c>
      <c r="F24" s="714">
        <v>75</v>
      </c>
      <c r="G24" s="206">
        <v>75</v>
      </c>
      <c r="H24" s="828"/>
      <c r="I24" s="850">
        <v>0.9</v>
      </c>
      <c r="J24" s="191"/>
      <c r="K24" s="219">
        <v>0.04</v>
      </c>
      <c r="L24" s="219">
        <f t="shared" si="2"/>
        <v>75</v>
      </c>
      <c r="M24" s="220">
        <f t="shared" si="3"/>
        <v>67.5</v>
      </c>
      <c r="N24" s="870"/>
      <c r="O24" s="443"/>
      <c r="P24" s="221">
        <v>0</v>
      </c>
      <c r="Q24" s="444">
        <f t="shared" si="4"/>
        <v>75</v>
      </c>
      <c r="R24" s="222">
        <f t="shared" si="5"/>
        <v>0</v>
      </c>
      <c r="S24" s="453" cm="1">
        <f t="array" ref="S24">_xlfn.IFS(E24="Air",R24,E24="Sea",M24,E24="Air+Sea",M24+R24)</f>
        <v>67.5</v>
      </c>
      <c r="T24" s="475"/>
    </row>
    <row r="25" spans="1:20" x14ac:dyDescent="0.25">
      <c r="A25" s="1096"/>
      <c r="B25" s="462" t="s">
        <v>90</v>
      </c>
      <c r="C25" s="159"/>
      <c r="D25" s="159"/>
      <c r="E25" s="159"/>
      <c r="F25" s="349"/>
      <c r="G25" s="207"/>
      <c r="H25" s="881"/>
      <c r="I25" s="870"/>
      <c r="J25" s="349"/>
      <c r="K25" s="221">
        <v>0.04</v>
      </c>
      <c r="L25" s="221">
        <f t="shared" si="2"/>
        <v>0</v>
      </c>
      <c r="M25" s="223">
        <f t="shared" si="3"/>
        <v>0</v>
      </c>
      <c r="N25" s="870"/>
      <c r="O25" s="349"/>
      <c r="P25" s="221">
        <v>0</v>
      </c>
      <c r="Q25" s="444">
        <f t="shared" si="4"/>
        <v>0</v>
      </c>
      <c r="R25" s="222">
        <f t="shared" si="5"/>
        <v>0</v>
      </c>
      <c r="S25" s="454" t="e" cm="1">
        <f t="array" ref="S25">_xlfn.IFS(E25="Air",R25,E25="Sea",M25,E25="Air+Sea",M25+R25)</f>
        <v>#N/A</v>
      </c>
      <c r="T25" s="475"/>
    </row>
    <row r="26" spans="1:20" x14ac:dyDescent="0.25">
      <c r="A26" s="1096" t="s">
        <v>91</v>
      </c>
      <c r="B26" s="719" t="s">
        <v>92</v>
      </c>
      <c r="C26" s="111" t="s">
        <v>69</v>
      </c>
      <c r="D26" s="111" t="s">
        <v>93</v>
      </c>
      <c r="E26" s="111" t="s">
        <v>11</v>
      </c>
      <c r="F26" s="714">
        <v>440</v>
      </c>
      <c r="G26" s="206">
        <v>440</v>
      </c>
      <c r="H26" s="797"/>
      <c r="I26" s="875"/>
      <c r="J26" s="191">
        <f>2/52</f>
        <v>3.8461538461538464E-2</v>
      </c>
      <c r="K26" s="219">
        <v>0.04</v>
      </c>
      <c r="L26" s="219">
        <f t="shared" si="2"/>
        <v>16.923076923076923</v>
      </c>
      <c r="M26" s="220">
        <f t="shared" si="3"/>
        <v>423.07692307692309</v>
      </c>
      <c r="N26" s="871"/>
      <c r="O26" s="443"/>
      <c r="P26" s="221">
        <v>0</v>
      </c>
      <c r="Q26" s="444">
        <f t="shared" si="4"/>
        <v>0</v>
      </c>
      <c r="R26" s="222">
        <f t="shared" si="5"/>
        <v>0</v>
      </c>
      <c r="S26" s="453" cm="1">
        <f t="array" ref="S26">_xlfn.IFS(E26="Air",R26,E26="Sea",M26,E26="Air+Sea",M26+R26)</f>
        <v>423.07692307692309</v>
      </c>
      <c r="T26" s="475"/>
    </row>
    <row r="27" spans="1:20" x14ac:dyDescent="0.25">
      <c r="A27" s="1096"/>
      <c r="B27" s="509" t="s">
        <v>94</v>
      </c>
      <c r="C27" s="113" t="s">
        <v>69</v>
      </c>
      <c r="D27" s="113" t="s">
        <v>95</v>
      </c>
      <c r="E27" s="113" t="s">
        <v>11</v>
      </c>
      <c r="F27" s="660">
        <v>560</v>
      </c>
      <c r="G27" s="208">
        <v>560</v>
      </c>
      <c r="H27" s="797"/>
      <c r="I27" s="876"/>
      <c r="J27" s="191">
        <f>2/52</f>
        <v>3.8461538461538464E-2</v>
      </c>
      <c r="K27" s="219">
        <v>0.04</v>
      </c>
      <c r="L27" s="219">
        <f t="shared" si="2"/>
        <v>21.53846153846154</v>
      </c>
      <c r="M27" s="220">
        <f t="shared" si="3"/>
        <v>538.46153846153845</v>
      </c>
      <c r="N27" s="872"/>
      <c r="O27" s="443"/>
      <c r="P27" s="221">
        <v>0</v>
      </c>
      <c r="Q27" s="444">
        <f t="shared" si="4"/>
        <v>0</v>
      </c>
      <c r="R27" s="222">
        <f t="shared" si="5"/>
        <v>0</v>
      </c>
      <c r="S27" s="453" cm="1">
        <f t="array" ref="S27">_xlfn.IFS(E27="Air",R27,E27="Sea",M27,E27="Air+Sea",M27+R27)</f>
        <v>538.46153846153845</v>
      </c>
      <c r="T27" s="475"/>
    </row>
    <row r="28" spans="1:20" x14ac:dyDescent="0.25">
      <c r="A28" s="1096"/>
      <c r="B28" s="462" t="s">
        <v>96</v>
      </c>
      <c r="C28" s="159" t="s">
        <v>97</v>
      </c>
      <c r="D28" s="159" t="s">
        <v>98</v>
      </c>
      <c r="E28" s="159"/>
      <c r="F28" s="349"/>
      <c r="G28" s="207"/>
      <c r="H28" s="881"/>
      <c r="I28" s="870"/>
      <c r="J28" s="190"/>
      <c r="K28" s="221">
        <v>0.04</v>
      </c>
      <c r="L28" s="221">
        <f t="shared" si="2"/>
        <v>0</v>
      </c>
      <c r="M28" s="223">
        <f t="shared" si="3"/>
        <v>0</v>
      </c>
      <c r="N28" s="870"/>
      <c r="O28" s="443"/>
      <c r="P28" s="221">
        <v>0</v>
      </c>
      <c r="Q28" s="444">
        <f t="shared" si="4"/>
        <v>0</v>
      </c>
      <c r="R28" s="222">
        <f t="shared" si="5"/>
        <v>0</v>
      </c>
      <c r="S28" s="454" t="e" cm="1">
        <f t="array" ref="S28">_xlfn.IFS(E28="Air",R28,E28="Sea",M28,E28="Air+Sea",M28+R28)</f>
        <v>#N/A</v>
      </c>
      <c r="T28" s="475"/>
    </row>
    <row r="29" spans="1:20" x14ac:dyDescent="0.25">
      <c r="A29" s="1096"/>
      <c r="B29" s="509" t="s">
        <v>99</v>
      </c>
      <c r="C29" s="113" t="s">
        <v>100</v>
      </c>
      <c r="D29" s="136" t="s">
        <v>101</v>
      </c>
      <c r="E29" s="113" t="s">
        <v>11</v>
      </c>
      <c r="F29" s="660">
        <v>195</v>
      </c>
      <c r="G29" s="208">
        <v>195</v>
      </c>
      <c r="H29" s="797"/>
      <c r="I29" s="851"/>
      <c r="J29" s="191">
        <f>2/52</f>
        <v>3.8461538461538464E-2</v>
      </c>
      <c r="K29" s="219">
        <v>0.04</v>
      </c>
      <c r="L29" s="219">
        <f t="shared" si="2"/>
        <v>7.5</v>
      </c>
      <c r="M29" s="220">
        <f t="shared" si="3"/>
        <v>187.5</v>
      </c>
      <c r="N29" s="873"/>
      <c r="O29" s="443"/>
      <c r="P29" s="221">
        <v>0</v>
      </c>
      <c r="Q29" s="444">
        <f t="shared" si="4"/>
        <v>0</v>
      </c>
      <c r="R29" s="222">
        <f t="shared" si="5"/>
        <v>0</v>
      </c>
      <c r="S29" s="453" cm="1">
        <f t="array" ref="S29">_xlfn.IFS(E29="Air",R29,E29="Sea",M29,E29="Air+Sea",M29+R29)</f>
        <v>187.5</v>
      </c>
      <c r="T29" s="475"/>
    </row>
    <row r="30" spans="1:20" x14ac:dyDescent="0.25">
      <c r="A30" s="1096"/>
      <c r="B30" s="509" t="s">
        <v>102</v>
      </c>
      <c r="C30" s="113" t="s">
        <v>103</v>
      </c>
      <c r="D30" s="136" t="s">
        <v>104</v>
      </c>
      <c r="E30" s="113" t="s">
        <v>11</v>
      </c>
      <c r="F30" s="660">
        <v>70</v>
      </c>
      <c r="G30" s="208">
        <v>70</v>
      </c>
      <c r="H30" s="797"/>
      <c r="I30" s="851"/>
      <c r="J30" s="191">
        <f>2/52</f>
        <v>3.8461538461538464E-2</v>
      </c>
      <c r="K30" s="219">
        <v>0.04</v>
      </c>
      <c r="L30" s="219">
        <f t="shared" si="2"/>
        <v>2.6923076923076925</v>
      </c>
      <c r="M30" s="220">
        <f t="shared" si="3"/>
        <v>67.307692307692307</v>
      </c>
      <c r="N30" s="873"/>
      <c r="O30" s="443"/>
      <c r="P30" s="221">
        <v>0</v>
      </c>
      <c r="Q30" s="444">
        <f t="shared" si="4"/>
        <v>0</v>
      </c>
      <c r="R30" s="222">
        <f t="shared" si="5"/>
        <v>0</v>
      </c>
      <c r="S30" s="453" cm="1">
        <f t="array" ref="S30">_xlfn.IFS(E30="Air",R30,E30="Sea",M30,E30="Air+Sea",M30+R30)</f>
        <v>67.307692307692307</v>
      </c>
      <c r="T30" s="475"/>
    </row>
    <row r="31" spans="1:20" x14ac:dyDescent="0.25">
      <c r="A31" s="1096"/>
      <c r="B31" s="460"/>
      <c r="C31" s="188" t="s">
        <v>123</v>
      </c>
      <c r="D31" s="188" t="s">
        <v>632</v>
      </c>
      <c r="E31" s="188"/>
      <c r="F31" s="715"/>
      <c r="G31" s="386"/>
      <c r="H31" s="882"/>
      <c r="I31" s="873"/>
      <c r="J31" s="190"/>
      <c r="K31" s="221">
        <v>0.04</v>
      </c>
      <c r="L31" s="221">
        <f t="shared" si="2"/>
        <v>0</v>
      </c>
      <c r="M31" s="222">
        <f t="shared" si="3"/>
        <v>0</v>
      </c>
      <c r="N31" s="873"/>
      <c r="O31" s="443"/>
      <c r="P31" s="221">
        <v>0</v>
      </c>
      <c r="Q31" s="444">
        <f t="shared" si="4"/>
        <v>0</v>
      </c>
      <c r="R31" s="222">
        <f t="shared" si="5"/>
        <v>0</v>
      </c>
      <c r="S31" s="454" t="e" cm="1">
        <f t="array" ref="S31">_xlfn.IFS(E31="Air",R31,E31="Sea",M31,E31="Air+Sea",M31+R31)</f>
        <v>#N/A</v>
      </c>
      <c r="T31" s="475"/>
    </row>
    <row r="32" spans="1:20" x14ac:dyDescent="0.25">
      <c r="A32" s="1096"/>
      <c r="B32" s="1092" t="s">
        <v>105</v>
      </c>
      <c r="C32" s="113" t="s">
        <v>74</v>
      </c>
      <c r="D32" s="111" t="s">
        <v>633</v>
      </c>
      <c r="E32" s="113" t="s">
        <v>11</v>
      </c>
      <c r="F32" s="660">
        <v>20</v>
      </c>
      <c r="G32" s="208">
        <v>20</v>
      </c>
      <c r="H32" s="797"/>
      <c r="I32" s="851">
        <v>0.9</v>
      </c>
      <c r="J32" s="191"/>
      <c r="K32" s="219">
        <v>0.04</v>
      </c>
      <c r="L32" s="219">
        <f t="shared" si="2"/>
        <v>20</v>
      </c>
      <c r="M32" s="220">
        <f t="shared" si="3"/>
        <v>18</v>
      </c>
      <c r="N32" s="873"/>
      <c r="O32" s="443"/>
      <c r="P32" s="221">
        <v>0</v>
      </c>
      <c r="Q32" s="444">
        <f t="shared" si="4"/>
        <v>20</v>
      </c>
      <c r="R32" s="222">
        <f t="shared" si="5"/>
        <v>0</v>
      </c>
      <c r="S32" s="453" cm="1">
        <f t="array" ref="S32">_xlfn.IFS(E32="Air",R32,E32="Sea",M32,E32="Air+Sea",M32+R32)</f>
        <v>18</v>
      </c>
      <c r="T32" s="475"/>
    </row>
    <row r="33" spans="1:20" x14ac:dyDescent="0.25">
      <c r="A33" s="1096"/>
      <c r="B33" s="1092"/>
      <c r="C33" s="113" t="s">
        <v>74</v>
      </c>
      <c r="D33" s="136" t="s">
        <v>107</v>
      </c>
      <c r="E33" s="113" t="s">
        <v>11</v>
      </c>
      <c r="F33" s="660">
        <v>40</v>
      </c>
      <c r="G33" s="208">
        <v>40</v>
      </c>
      <c r="H33" s="797"/>
      <c r="I33" s="851">
        <v>0.9</v>
      </c>
      <c r="J33" s="191"/>
      <c r="K33" s="219">
        <v>0.04</v>
      </c>
      <c r="L33" s="219">
        <f t="shared" si="2"/>
        <v>40</v>
      </c>
      <c r="M33" s="220">
        <f t="shared" si="3"/>
        <v>36</v>
      </c>
      <c r="N33" s="873"/>
      <c r="O33" s="443"/>
      <c r="P33" s="221">
        <v>0</v>
      </c>
      <c r="Q33" s="444">
        <f t="shared" si="4"/>
        <v>40</v>
      </c>
      <c r="R33" s="222">
        <f t="shared" si="5"/>
        <v>0</v>
      </c>
      <c r="S33" s="453" cm="1">
        <f t="array" ref="S33">_xlfn.IFS(E33="Air",R33,E33="Sea",M33,E33="Air+Sea",M33+R33)</f>
        <v>36</v>
      </c>
      <c r="T33" s="475"/>
    </row>
    <row r="34" spans="1:20" x14ac:dyDescent="0.25">
      <c r="A34" s="1096"/>
      <c r="B34" s="509" t="s">
        <v>108</v>
      </c>
      <c r="C34" s="113" t="s">
        <v>103</v>
      </c>
      <c r="D34" s="136" t="s">
        <v>109</v>
      </c>
      <c r="E34" s="113" t="s">
        <v>11</v>
      </c>
      <c r="F34" s="660">
        <v>175</v>
      </c>
      <c r="G34" s="208">
        <v>175</v>
      </c>
      <c r="H34" s="797"/>
      <c r="I34" s="851"/>
      <c r="J34" s="191">
        <f>2/52</f>
        <v>3.8461538461538464E-2</v>
      </c>
      <c r="K34" s="219">
        <v>0.04</v>
      </c>
      <c r="L34" s="219">
        <f t="shared" si="2"/>
        <v>6.7307692307692308</v>
      </c>
      <c r="M34" s="220">
        <f t="shared" si="3"/>
        <v>168.26923076923077</v>
      </c>
      <c r="N34" s="873"/>
      <c r="O34" s="443"/>
      <c r="P34" s="221">
        <v>0</v>
      </c>
      <c r="Q34" s="444">
        <f t="shared" si="4"/>
        <v>0</v>
      </c>
      <c r="R34" s="222">
        <f t="shared" si="5"/>
        <v>0</v>
      </c>
      <c r="S34" s="453" cm="1">
        <f t="array" ref="S34">_xlfn.IFS(E34="Air",R34,E34="Sea",M34,E34="Air+Sea",M34+R34)</f>
        <v>168.26923076923077</v>
      </c>
      <c r="T34" s="475"/>
    </row>
    <row r="35" spans="1:20" x14ac:dyDescent="0.25">
      <c r="A35" s="1096"/>
      <c r="B35" s="462" t="s">
        <v>110</v>
      </c>
      <c r="C35" s="159" t="s">
        <v>111</v>
      </c>
      <c r="D35" s="159" t="s">
        <v>98</v>
      </c>
      <c r="E35" s="159"/>
      <c r="F35" s="349"/>
      <c r="G35" s="207"/>
      <c r="H35" s="881"/>
      <c r="I35" s="870"/>
      <c r="J35" s="190"/>
      <c r="K35" s="221">
        <v>0.04</v>
      </c>
      <c r="L35" s="221">
        <f t="shared" si="2"/>
        <v>0</v>
      </c>
      <c r="M35" s="223">
        <f t="shared" si="3"/>
        <v>0</v>
      </c>
      <c r="N35" s="870"/>
      <c r="O35" s="443"/>
      <c r="P35" s="221">
        <v>0</v>
      </c>
      <c r="Q35" s="444">
        <f t="shared" si="4"/>
        <v>0</v>
      </c>
      <c r="R35" s="222">
        <f t="shared" si="5"/>
        <v>0</v>
      </c>
      <c r="S35" s="454" t="e" cm="1">
        <f t="array" ref="S35">_xlfn.IFS(E35="Air",R35,E35="Sea",M35,E35="Air+Sea",M35+R35)</f>
        <v>#N/A</v>
      </c>
      <c r="T35" s="475"/>
    </row>
    <row r="36" spans="1:20" x14ac:dyDescent="0.25">
      <c r="A36" s="1096"/>
      <c r="B36" s="1092" t="s">
        <v>112</v>
      </c>
      <c r="C36" s="113" t="s">
        <v>100</v>
      </c>
      <c r="D36" s="113" t="s">
        <v>113</v>
      </c>
      <c r="E36" s="113" t="s">
        <v>11</v>
      </c>
      <c r="F36" s="660">
        <v>30</v>
      </c>
      <c r="G36" s="208">
        <v>30</v>
      </c>
      <c r="H36" s="797"/>
      <c r="I36" s="851"/>
      <c r="J36" s="191">
        <f>3/52</f>
        <v>5.7692307692307696E-2</v>
      </c>
      <c r="K36" s="219">
        <v>0.04</v>
      </c>
      <c r="L36" s="219">
        <f t="shared" si="2"/>
        <v>1.7307692307692308</v>
      </c>
      <c r="M36" s="220">
        <f t="shared" si="3"/>
        <v>43.269230769230766</v>
      </c>
      <c r="N36" s="873"/>
      <c r="O36" s="443"/>
      <c r="P36" s="221">
        <v>0</v>
      </c>
      <c r="Q36" s="444">
        <f t="shared" si="4"/>
        <v>0</v>
      </c>
      <c r="R36" s="222">
        <f t="shared" si="5"/>
        <v>0</v>
      </c>
      <c r="S36" s="453" cm="1">
        <f t="array" ref="S36">_xlfn.IFS(E36="Air",R36,E36="Sea",M36,E36="Air+Sea",M36+R36)</f>
        <v>43.269230769230766</v>
      </c>
      <c r="T36" s="475"/>
    </row>
    <row r="37" spans="1:20" x14ac:dyDescent="0.25">
      <c r="A37" s="1096"/>
      <c r="B37" s="1092"/>
      <c r="C37" s="113" t="s">
        <v>100</v>
      </c>
      <c r="D37" s="136" t="s">
        <v>114</v>
      </c>
      <c r="E37" s="113" t="s">
        <v>11</v>
      </c>
      <c r="F37" s="660">
        <v>100</v>
      </c>
      <c r="G37" s="208">
        <v>100</v>
      </c>
      <c r="H37" s="797"/>
      <c r="I37" s="851"/>
      <c r="J37" s="191">
        <f>3/52</f>
        <v>5.7692307692307696E-2</v>
      </c>
      <c r="K37" s="219">
        <v>0.04</v>
      </c>
      <c r="L37" s="219">
        <f t="shared" si="2"/>
        <v>5.7692307692307692</v>
      </c>
      <c r="M37" s="220">
        <f t="shared" si="3"/>
        <v>144.23076923076923</v>
      </c>
      <c r="N37" s="873"/>
      <c r="O37" s="443"/>
      <c r="P37" s="221">
        <v>0</v>
      </c>
      <c r="Q37" s="444">
        <f t="shared" si="4"/>
        <v>0</v>
      </c>
      <c r="R37" s="222">
        <f t="shared" si="5"/>
        <v>0</v>
      </c>
      <c r="S37" s="453" cm="1">
        <f t="array" ref="S37">_xlfn.IFS(E37="Air",R37,E37="Sea",M37,E37="Air+Sea",M37+R37)</f>
        <v>144.23076923076923</v>
      </c>
      <c r="T37" s="475"/>
    </row>
    <row r="38" spans="1:20" x14ac:dyDescent="0.25">
      <c r="A38" s="1096"/>
      <c r="B38" s="1093" t="s">
        <v>115</v>
      </c>
      <c r="C38" s="159" t="s">
        <v>116</v>
      </c>
      <c r="D38" s="159" t="s">
        <v>113</v>
      </c>
      <c r="E38" s="159"/>
      <c r="F38" s="349">
        <v>30</v>
      </c>
      <c r="G38" s="207"/>
      <c r="H38" s="881"/>
      <c r="I38" s="873"/>
      <c r="J38" s="190"/>
      <c r="K38" s="221">
        <v>0.04</v>
      </c>
      <c r="L38" s="221">
        <f t="shared" si="2"/>
        <v>0</v>
      </c>
      <c r="M38" s="222">
        <f t="shared" si="3"/>
        <v>0</v>
      </c>
      <c r="N38" s="873"/>
      <c r="O38" s="443"/>
      <c r="P38" s="221">
        <v>0</v>
      </c>
      <c r="Q38" s="444">
        <f t="shared" si="4"/>
        <v>0</v>
      </c>
      <c r="R38" s="222">
        <f t="shared" si="5"/>
        <v>0</v>
      </c>
      <c r="S38" s="454" t="e" cm="1">
        <f t="array" ref="S38">_xlfn.IFS(E38="Air",R38,E38="Sea",M38,E38="Air+Sea",M38+R38)</f>
        <v>#N/A</v>
      </c>
      <c r="T38" s="475"/>
    </row>
    <row r="39" spans="1:20" x14ac:dyDescent="0.25">
      <c r="A39" s="1096"/>
      <c r="B39" s="1093"/>
      <c r="C39" s="159" t="s">
        <v>116</v>
      </c>
      <c r="D39" s="159" t="s">
        <v>117</v>
      </c>
      <c r="E39" s="159"/>
      <c r="F39" s="349">
        <v>340</v>
      </c>
      <c r="G39" s="207"/>
      <c r="H39" s="881"/>
      <c r="I39" s="873"/>
      <c r="J39" s="190"/>
      <c r="K39" s="221">
        <v>0.04</v>
      </c>
      <c r="L39" s="221">
        <f t="shared" si="2"/>
        <v>0</v>
      </c>
      <c r="M39" s="222">
        <f t="shared" si="3"/>
        <v>0</v>
      </c>
      <c r="N39" s="873"/>
      <c r="O39" s="443"/>
      <c r="P39" s="221">
        <v>0</v>
      </c>
      <c r="Q39" s="444">
        <f t="shared" si="4"/>
        <v>0</v>
      </c>
      <c r="R39" s="222">
        <f t="shared" si="5"/>
        <v>0</v>
      </c>
      <c r="S39" s="454" t="e" cm="1">
        <f t="array" ref="S39">_xlfn.IFS(E39="Air",R39,E39="Sea",M39,E39="Air+Sea",M39+R39)</f>
        <v>#N/A</v>
      </c>
      <c r="T39" s="475"/>
    </row>
    <row r="40" spans="1:20" x14ac:dyDescent="0.25">
      <c r="A40" s="1096"/>
      <c r="B40" s="462" t="s">
        <v>90</v>
      </c>
      <c r="C40" s="159"/>
      <c r="D40" s="159"/>
      <c r="E40" s="159"/>
      <c r="F40" s="349"/>
      <c r="G40" s="207"/>
      <c r="H40" s="881"/>
      <c r="I40" s="870"/>
      <c r="J40" s="190"/>
      <c r="K40" s="221">
        <v>0.04</v>
      </c>
      <c r="L40" s="221">
        <f t="shared" si="2"/>
        <v>0</v>
      </c>
      <c r="M40" s="223">
        <f t="shared" si="3"/>
        <v>0</v>
      </c>
      <c r="N40" s="870"/>
      <c r="O40" s="443"/>
      <c r="P40" s="221">
        <v>0</v>
      </c>
      <c r="Q40" s="444">
        <f t="shared" si="4"/>
        <v>0</v>
      </c>
      <c r="R40" s="222">
        <f t="shared" si="5"/>
        <v>0</v>
      </c>
      <c r="S40" s="454" t="e" cm="1">
        <f t="array" ref="S40">_xlfn.IFS(E40="Air",R40,E40="Sea",M40,E40="Air+Sea",M40+R40)</f>
        <v>#N/A</v>
      </c>
      <c r="T40" s="475"/>
    </row>
    <row r="41" spans="1:20" x14ac:dyDescent="0.25">
      <c r="A41" s="1096"/>
      <c r="B41" s="1092" t="s">
        <v>118</v>
      </c>
      <c r="C41" s="113" t="s">
        <v>103</v>
      </c>
      <c r="D41" s="113" t="s">
        <v>119</v>
      </c>
      <c r="E41" s="113" t="s">
        <v>11</v>
      </c>
      <c r="F41" s="660">
        <v>25</v>
      </c>
      <c r="G41" s="208">
        <v>25</v>
      </c>
      <c r="H41" s="797"/>
      <c r="I41" s="851"/>
      <c r="J41" s="191">
        <f>2/52</f>
        <v>3.8461538461538464E-2</v>
      </c>
      <c r="K41" s="219">
        <v>0.04</v>
      </c>
      <c r="L41" s="219">
        <f t="shared" si="2"/>
        <v>0.96153846153846156</v>
      </c>
      <c r="M41" s="220">
        <f t="shared" si="3"/>
        <v>24.03846153846154</v>
      </c>
      <c r="N41" s="873"/>
      <c r="O41" s="443"/>
      <c r="P41" s="221">
        <v>0</v>
      </c>
      <c r="Q41" s="444">
        <f t="shared" si="4"/>
        <v>0</v>
      </c>
      <c r="R41" s="222">
        <f t="shared" si="5"/>
        <v>0</v>
      </c>
      <c r="S41" s="453" cm="1">
        <f t="array" ref="S41">_xlfn.IFS(E41="Air",R41,E41="Sea",M41,E41="Air+Sea",M41+R41)</f>
        <v>24.03846153846154</v>
      </c>
      <c r="T41" s="475"/>
    </row>
    <row r="42" spans="1:20" x14ac:dyDescent="0.25">
      <c r="A42" s="1096"/>
      <c r="B42" s="1092"/>
      <c r="C42" s="113" t="s">
        <v>103</v>
      </c>
      <c r="D42" s="136" t="s">
        <v>120</v>
      </c>
      <c r="E42" s="113" t="s">
        <v>11</v>
      </c>
      <c r="F42" s="660">
        <v>375</v>
      </c>
      <c r="G42" s="208">
        <v>375</v>
      </c>
      <c r="H42" s="797"/>
      <c r="I42" s="851"/>
      <c r="J42" s="191">
        <f>2/52</f>
        <v>3.8461538461538464E-2</v>
      </c>
      <c r="K42" s="219">
        <v>0.04</v>
      </c>
      <c r="L42" s="219">
        <f t="shared" si="2"/>
        <v>14.423076923076923</v>
      </c>
      <c r="M42" s="220">
        <f t="shared" si="3"/>
        <v>360.57692307692309</v>
      </c>
      <c r="N42" s="873"/>
      <c r="O42" s="443"/>
      <c r="P42" s="221">
        <v>0</v>
      </c>
      <c r="Q42" s="444">
        <f t="shared" si="4"/>
        <v>0</v>
      </c>
      <c r="R42" s="222">
        <f t="shared" si="5"/>
        <v>0</v>
      </c>
      <c r="S42" s="453" cm="1">
        <f t="array" ref="S42">_xlfn.IFS(E42="Air",R42,E42="Sea",M42,E42="Air+Sea",M42+R42)</f>
        <v>360.57692307692309</v>
      </c>
      <c r="T42" s="475"/>
    </row>
    <row r="43" spans="1:20" x14ac:dyDescent="0.25">
      <c r="A43" s="1096" t="s">
        <v>121</v>
      </c>
      <c r="B43" s="462" t="s">
        <v>122</v>
      </c>
      <c r="C43" s="159" t="s">
        <v>123</v>
      </c>
      <c r="D43" s="159" t="s">
        <v>122</v>
      </c>
      <c r="E43" s="159" t="s">
        <v>11</v>
      </c>
      <c r="F43" s="349">
        <v>120</v>
      </c>
      <c r="G43" s="207"/>
      <c r="H43" s="881"/>
      <c r="I43" s="870"/>
      <c r="J43" s="190"/>
      <c r="K43" s="221">
        <v>0.04</v>
      </c>
      <c r="L43" s="221">
        <f t="shared" si="2"/>
        <v>0</v>
      </c>
      <c r="M43" s="222">
        <f t="shared" si="3"/>
        <v>0</v>
      </c>
      <c r="N43" s="870"/>
      <c r="O43" s="443"/>
      <c r="P43" s="221">
        <v>0</v>
      </c>
      <c r="Q43" s="444">
        <f t="shared" si="4"/>
        <v>0</v>
      </c>
      <c r="R43" s="222">
        <f t="shared" si="5"/>
        <v>0</v>
      </c>
      <c r="S43" s="454" cm="1">
        <f t="array" ref="S43">_xlfn.IFS(E43="Air",R43,E43="Sea",M43,E43="Air+Sea",M43+R43)</f>
        <v>0</v>
      </c>
      <c r="T43" s="475"/>
    </row>
    <row r="44" spans="1:20" x14ac:dyDescent="0.25">
      <c r="A44" s="1096"/>
      <c r="B44" s="509" t="s">
        <v>124</v>
      </c>
      <c r="C44" s="113" t="s">
        <v>103</v>
      </c>
      <c r="D44" s="136" t="s">
        <v>125</v>
      </c>
      <c r="E44" s="113" t="s">
        <v>11</v>
      </c>
      <c r="F44" s="660">
        <v>120</v>
      </c>
      <c r="G44" s="208">
        <v>120</v>
      </c>
      <c r="H44" s="797"/>
      <c r="I44" s="851"/>
      <c r="J44" s="191">
        <f>2/52</f>
        <v>3.8461538461538464E-2</v>
      </c>
      <c r="K44" s="219">
        <v>0.04</v>
      </c>
      <c r="L44" s="219">
        <f t="shared" si="2"/>
        <v>4.6153846153846159</v>
      </c>
      <c r="M44" s="220">
        <f t="shared" si="3"/>
        <v>115.3846153846154</v>
      </c>
      <c r="N44" s="873"/>
      <c r="O44" s="443"/>
      <c r="P44" s="221">
        <v>0</v>
      </c>
      <c r="Q44" s="444">
        <f t="shared" si="4"/>
        <v>0</v>
      </c>
      <c r="R44" s="222">
        <f t="shared" si="5"/>
        <v>0</v>
      </c>
      <c r="S44" s="453" cm="1">
        <f t="array" ref="S44">_xlfn.IFS(E44="Air",R44,E44="Sea",M44,E44="Air+Sea",M44+R44)</f>
        <v>115.3846153846154</v>
      </c>
      <c r="T44" s="475"/>
    </row>
    <row r="45" spans="1:20" x14ac:dyDescent="0.25">
      <c r="A45" s="1096"/>
      <c r="B45" s="719" t="s">
        <v>126</v>
      </c>
      <c r="C45" s="111" t="s">
        <v>103</v>
      </c>
      <c r="D45" s="111" t="s">
        <v>126</v>
      </c>
      <c r="E45" s="111" t="s">
        <v>11</v>
      </c>
      <c r="F45" s="714">
        <v>185</v>
      </c>
      <c r="G45" s="206">
        <v>185</v>
      </c>
      <c r="H45" s="828"/>
      <c r="I45" s="850"/>
      <c r="J45" s="191">
        <f>2/52</f>
        <v>3.8461538461538464E-2</v>
      </c>
      <c r="K45" s="219">
        <v>0.04</v>
      </c>
      <c r="L45" s="219">
        <f t="shared" si="2"/>
        <v>7.1153846153846159</v>
      </c>
      <c r="M45" s="220">
        <f t="shared" si="3"/>
        <v>177.88461538461539</v>
      </c>
      <c r="N45" s="870"/>
      <c r="O45" s="443"/>
      <c r="P45" s="221">
        <v>0</v>
      </c>
      <c r="Q45" s="444">
        <f t="shared" si="4"/>
        <v>0</v>
      </c>
      <c r="R45" s="222">
        <f t="shared" si="5"/>
        <v>0</v>
      </c>
      <c r="S45" s="453" cm="1">
        <f t="array" ref="S45">_xlfn.IFS(E45="Air",R45,E45="Sea",M45,E45="Air+Sea",M45+R45)</f>
        <v>177.88461538461539</v>
      </c>
      <c r="T45" s="475"/>
    </row>
    <row r="46" spans="1:20" x14ac:dyDescent="0.25">
      <c r="A46" s="1096"/>
      <c r="B46" s="462" t="s">
        <v>127</v>
      </c>
      <c r="C46" s="159" t="s">
        <v>128</v>
      </c>
      <c r="D46" s="159" t="s">
        <v>127</v>
      </c>
      <c r="E46" s="159"/>
      <c r="F46" s="349"/>
      <c r="G46" s="207"/>
      <c r="H46" s="881"/>
      <c r="I46" s="870"/>
      <c r="J46" s="190"/>
      <c r="K46" s="221">
        <v>0.04</v>
      </c>
      <c r="L46" s="221">
        <f t="shared" si="2"/>
        <v>0</v>
      </c>
      <c r="M46" s="223">
        <f t="shared" si="3"/>
        <v>0</v>
      </c>
      <c r="N46" s="870"/>
      <c r="O46" s="443"/>
      <c r="P46" s="221">
        <v>0</v>
      </c>
      <c r="Q46" s="444">
        <f t="shared" si="4"/>
        <v>0</v>
      </c>
      <c r="R46" s="222">
        <f t="shared" si="5"/>
        <v>0</v>
      </c>
      <c r="S46" s="454" t="e" cm="1">
        <f t="array" ref="S46">_xlfn.IFS(E46="Air",R46,E46="Sea",M46,E46="Air+Sea",M46+R46)</f>
        <v>#N/A</v>
      </c>
      <c r="T46" s="475"/>
    </row>
    <row r="47" spans="1:20" x14ac:dyDescent="0.25">
      <c r="A47" s="1096"/>
      <c r="B47" s="462" t="s">
        <v>134</v>
      </c>
      <c r="C47" s="159" t="s">
        <v>135</v>
      </c>
      <c r="D47" s="159" t="s">
        <v>98</v>
      </c>
      <c r="E47" s="159"/>
      <c r="F47" s="349"/>
      <c r="G47" s="207"/>
      <c r="H47" s="881"/>
      <c r="I47" s="870"/>
      <c r="J47" s="190"/>
      <c r="K47" s="221">
        <v>0.04</v>
      </c>
      <c r="L47" s="221">
        <f t="shared" si="2"/>
        <v>0</v>
      </c>
      <c r="M47" s="223">
        <f t="shared" si="3"/>
        <v>0</v>
      </c>
      <c r="N47" s="870"/>
      <c r="O47" s="443"/>
      <c r="P47" s="221">
        <v>0</v>
      </c>
      <c r="Q47" s="444">
        <f t="shared" si="4"/>
        <v>0</v>
      </c>
      <c r="R47" s="222">
        <f t="shared" si="5"/>
        <v>0</v>
      </c>
      <c r="S47" s="454" t="e" cm="1">
        <f t="array" ref="S47">_xlfn.IFS(E47="Air",R47,E47="Sea",M47,E47="Air+Sea",M47+R47)</f>
        <v>#N/A</v>
      </c>
      <c r="T47" s="475"/>
    </row>
    <row r="48" spans="1:20" x14ac:dyDescent="0.25">
      <c r="A48" s="1096"/>
      <c r="B48" s="462" t="s">
        <v>136</v>
      </c>
      <c r="C48" s="159" t="s">
        <v>103</v>
      </c>
      <c r="D48" s="159" t="s">
        <v>98</v>
      </c>
      <c r="E48" s="159"/>
      <c r="F48" s="349">
        <v>55</v>
      </c>
      <c r="G48" s="207">
        <v>55</v>
      </c>
      <c r="H48" s="881"/>
      <c r="I48" s="870"/>
      <c r="J48" s="190">
        <v>0</v>
      </c>
      <c r="K48" s="221">
        <v>0.04</v>
      </c>
      <c r="L48" s="221">
        <f t="shared" si="2"/>
        <v>0</v>
      </c>
      <c r="M48" s="223">
        <f t="shared" si="3"/>
        <v>0</v>
      </c>
      <c r="N48" s="870"/>
      <c r="O48" s="443"/>
      <c r="P48" s="221">
        <v>0</v>
      </c>
      <c r="Q48" s="444">
        <f t="shared" si="4"/>
        <v>0</v>
      </c>
      <c r="R48" s="222">
        <f t="shared" si="5"/>
        <v>0</v>
      </c>
      <c r="S48" s="454" t="e" cm="1">
        <f t="array" ref="S48">_xlfn.IFS(E48="Air",R48,E48="Sea",M48,E48="Air+Sea",M48+R48)</f>
        <v>#N/A</v>
      </c>
      <c r="T48" s="475"/>
    </row>
    <row r="49" spans="1:20" x14ac:dyDescent="0.25">
      <c r="A49" s="1096"/>
      <c r="B49" s="462" t="s">
        <v>137</v>
      </c>
      <c r="C49" s="159" t="s">
        <v>74</v>
      </c>
      <c r="D49" s="159" t="s">
        <v>98</v>
      </c>
      <c r="E49" s="159"/>
      <c r="F49" s="349"/>
      <c r="G49" s="207"/>
      <c r="H49" s="881"/>
      <c r="I49" s="870"/>
      <c r="J49" s="190"/>
      <c r="K49" s="221">
        <v>0.04</v>
      </c>
      <c r="L49" s="221">
        <f t="shared" si="2"/>
        <v>0</v>
      </c>
      <c r="M49" s="223">
        <f t="shared" si="3"/>
        <v>0</v>
      </c>
      <c r="N49" s="870"/>
      <c r="O49" s="443"/>
      <c r="P49" s="221">
        <v>0</v>
      </c>
      <c r="Q49" s="444">
        <f t="shared" si="4"/>
        <v>0</v>
      </c>
      <c r="R49" s="222">
        <f t="shared" si="5"/>
        <v>0</v>
      </c>
      <c r="S49" s="454" t="e" cm="1">
        <f t="array" ref="S49">_xlfn.IFS(E49="Air",R49,E49="Sea",M49,E49="Air+Sea",M49+R49)</f>
        <v>#N/A</v>
      </c>
      <c r="T49" s="475"/>
    </row>
    <row r="50" spans="1:20" x14ac:dyDescent="0.25">
      <c r="A50" s="1096"/>
      <c r="B50" s="462" t="s">
        <v>140</v>
      </c>
      <c r="C50" s="159" t="s">
        <v>139</v>
      </c>
      <c r="D50" s="159"/>
      <c r="E50" s="159"/>
      <c r="F50" s="349"/>
      <c r="G50" s="207"/>
      <c r="H50" s="881"/>
      <c r="I50" s="870"/>
      <c r="J50" s="190"/>
      <c r="K50" s="221">
        <v>0.04</v>
      </c>
      <c r="L50" s="221">
        <f t="shared" si="2"/>
        <v>0</v>
      </c>
      <c r="M50" s="223">
        <f t="shared" si="3"/>
        <v>0</v>
      </c>
      <c r="N50" s="870"/>
      <c r="O50" s="443"/>
      <c r="P50" s="221">
        <v>0</v>
      </c>
      <c r="Q50" s="444">
        <f t="shared" si="4"/>
        <v>0</v>
      </c>
      <c r="R50" s="222">
        <f t="shared" si="5"/>
        <v>0</v>
      </c>
      <c r="S50" s="454" t="e" cm="1">
        <f t="array" ref="S50">_xlfn.IFS(E50="Air",R50,E50="Sea",M50,E50="Air+Sea",M50+R50)</f>
        <v>#N/A</v>
      </c>
      <c r="T50" s="475"/>
    </row>
    <row r="51" spans="1:20" x14ac:dyDescent="0.25">
      <c r="A51" s="1096"/>
      <c r="B51" s="462" t="s">
        <v>144</v>
      </c>
      <c r="C51" s="159" t="s">
        <v>145</v>
      </c>
      <c r="D51" s="159"/>
      <c r="E51" s="159"/>
      <c r="F51" s="349"/>
      <c r="G51" s="207"/>
      <c r="H51" s="881"/>
      <c r="I51" s="870"/>
      <c r="J51" s="190"/>
      <c r="K51" s="221">
        <v>0.04</v>
      </c>
      <c r="L51" s="221">
        <f t="shared" si="2"/>
        <v>0</v>
      </c>
      <c r="M51" s="223">
        <f t="shared" si="3"/>
        <v>0</v>
      </c>
      <c r="N51" s="870"/>
      <c r="O51" s="443"/>
      <c r="P51" s="221">
        <v>0</v>
      </c>
      <c r="Q51" s="444">
        <f t="shared" si="4"/>
        <v>0</v>
      </c>
      <c r="R51" s="222">
        <f t="shared" si="5"/>
        <v>0</v>
      </c>
      <c r="S51" s="454" t="e" cm="1">
        <f t="array" ref="S51">_xlfn.IFS(E51="Air",R51,E51="Sea",M51,E51="Air+Sea",M51+R51)</f>
        <v>#N/A</v>
      </c>
      <c r="T51" s="475"/>
    </row>
    <row r="52" spans="1:20" x14ac:dyDescent="0.25">
      <c r="A52" s="1096"/>
      <c r="B52" s="509" t="s">
        <v>146</v>
      </c>
      <c r="C52" s="113" t="s">
        <v>145</v>
      </c>
      <c r="D52" s="136" t="s">
        <v>146</v>
      </c>
      <c r="E52" s="113" t="s">
        <v>11</v>
      </c>
      <c r="F52" s="660">
        <v>550</v>
      </c>
      <c r="G52" s="208">
        <v>550</v>
      </c>
      <c r="H52" s="797"/>
      <c r="I52" s="850"/>
      <c r="J52" s="191">
        <f>2/52</f>
        <v>3.8461538461538464E-2</v>
      </c>
      <c r="K52" s="219">
        <v>0.04</v>
      </c>
      <c r="L52" s="219">
        <f t="shared" si="2"/>
        <v>21.153846153846153</v>
      </c>
      <c r="M52" s="220">
        <f t="shared" si="3"/>
        <v>528.84615384615381</v>
      </c>
      <c r="N52" s="870"/>
      <c r="O52" s="443"/>
      <c r="P52" s="221">
        <v>0</v>
      </c>
      <c r="Q52" s="444">
        <f t="shared" si="4"/>
        <v>0</v>
      </c>
      <c r="R52" s="222">
        <f t="shared" si="5"/>
        <v>0</v>
      </c>
      <c r="S52" s="453" cm="1">
        <f t="array" ref="S52">_xlfn.IFS(E52="Air",R52,E52="Sea",M52,E52="Air+Sea",M52+R52)</f>
        <v>528.84615384615381</v>
      </c>
      <c r="T52" s="475"/>
    </row>
    <row r="53" spans="1:20" x14ac:dyDescent="0.25">
      <c r="A53" s="1096"/>
      <c r="B53" s="462" t="s">
        <v>147</v>
      </c>
      <c r="C53" s="159" t="s">
        <v>74</v>
      </c>
      <c r="D53" s="159" t="s">
        <v>98</v>
      </c>
      <c r="E53" s="159"/>
      <c r="F53" s="349"/>
      <c r="G53" s="207"/>
      <c r="H53" s="881"/>
      <c r="I53" s="870"/>
      <c r="J53" s="190"/>
      <c r="K53" s="221">
        <v>0.04</v>
      </c>
      <c r="L53" s="221">
        <f t="shared" si="2"/>
        <v>0</v>
      </c>
      <c r="M53" s="223">
        <f t="shared" si="3"/>
        <v>0</v>
      </c>
      <c r="N53" s="870"/>
      <c r="O53" s="443"/>
      <c r="P53" s="221">
        <v>0</v>
      </c>
      <c r="Q53" s="444">
        <f t="shared" si="4"/>
        <v>0</v>
      </c>
      <c r="R53" s="222">
        <f t="shared" si="5"/>
        <v>0</v>
      </c>
      <c r="S53" s="454" t="e" cm="1">
        <f t="array" ref="S53">_xlfn.IFS(E53="Air",R53,E53="Sea",M53,E53="Air+Sea",M53+R53)</f>
        <v>#N/A</v>
      </c>
      <c r="T53" s="475"/>
    </row>
    <row r="54" spans="1:20" x14ac:dyDescent="0.25">
      <c r="A54" s="1096"/>
      <c r="B54" s="462" t="s">
        <v>90</v>
      </c>
      <c r="C54" s="159"/>
      <c r="D54" s="159" t="s">
        <v>98</v>
      </c>
      <c r="E54" s="159"/>
      <c r="F54" s="349"/>
      <c r="G54" s="207"/>
      <c r="H54" s="881"/>
      <c r="I54" s="870"/>
      <c r="J54" s="190"/>
      <c r="K54" s="221">
        <v>0.04</v>
      </c>
      <c r="L54" s="221">
        <f t="shared" si="2"/>
        <v>0</v>
      </c>
      <c r="M54" s="223">
        <f t="shared" si="3"/>
        <v>0</v>
      </c>
      <c r="N54" s="870"/>
      <c r="O54" s="443"/>
      <c r="P54" s="221">
        <v>0</v>
      </c>
      <c r="Q54" s="444">
        <f t="shared" si="4"/>
        <v>0</v>
      </c>
      <c r="R54" s="222">
        <f t="shared" si="5"/>
        <v>0</v>
      </c>
      <c r="S54" s="454" t="e" cm="1">
        <f t="array" ref="S54">_xlfn.IFS(E54="Air",R54,E54="Sea",M54,E54="Air+Sea",M54+R54)</f>
        <v>#N/A</v>
      </c>
      <c r="T54" s="475"/>
    </row>
    <row r="55" spans="1:20" x14ac:dyDescent="0.25">
      <c r="A55" s="1096" t="s">
        <v>148</v>
      </c>
      <c r="B55" s="462" t="s">
        <v>149</v>
      </c>
      <c r="C55" s="159" t="s">
        <v>150</v>
      </c>
      <c r="D55" s="159" t="s">
        <v>151</v>
      </c>
      <c r="E55" s="159"/>
      <c r="F55" s="349"/>
      <c r="G55" s="207"/>
      <c r="H55" s="881"/>
      <c r="I55" s="870"/>
      <c r="J55" s="190"/>
      <c r="K55" s="221">
        <v>0.04</v>
      </c>
      <c r="L55" s="221">
        <f t="shared" si="2"/>
        <v>0</v>
      </c>
      <c r="M55" s="223">
        <f t="shared" si="3"/>
        <v>0</v>
      </c>
      <c r="N55" s="870"/>
      <c r="O55" s="443"/>
      <c r="P55" s="221">
        <v>0</v>
      </c>
      <c r="Q55" s="444">
        <f t="shared" si="4"/>
        <v>0</v>
      </c>
      <c r="R55" s="222">
        <f t="shared" si="5"/>
        <v>0</v>
      </c>
      <c r="S55" s="454" t="e" cm="1">
        <f t="array" ref="S55">_xlfn.IFS(E55="Air",R55,E55="Sea",M55,E55="Air+Sea",M55+R55)</f>
        <v>#N/A</v>
      </c>
      <c r="T55" s="475"/>
    </row>
    <row r="56" spans="1:20" x14ac:dyDescent="0.25">
      <c r="A56" s="1096"/>
      <c r="B56" s="1092" t="s">
        <v>152</v>
      </c>
      <c r="C56" s="113" t="s">
        <v>103</v>
      </c>
      <c r="D56" s="113" t="s">
        <v>153</v>
      </c>
      <c r="E56" s="113" t="s">
        <v>11</v>
      </c>
      <c r="F56" s="660">
        <v>20</v>
      </c>
      <c r="G56" s="208">
        <v>20</v>
      </c>
      <c r="H56" s="797"/>
      <c r="I56" s="851"/>
      <c r="J56" s="191">
        <f>1/52</f>
        <v>1.9230769230769232E-2</v>
      </c>
      <c r="K56" s="219">
        <v>0.04</v>
      </c>
      <c r="L56" s="219">
        <f t="shared" si="2"/>
        <v>0.38461538461538464</v>
      </c>
      <c r="M56" s="220">
        <f t="shared" si="3"/>
        <v>9.615384615384615</v>
      </c>
      <c r="N56" s="873"/>
      <c r="O56" s="443"/>
      <c r="P56" s="221">
        <v>0</v>
      </c>
      <c r="Q56" s="444">
        <f t="shared" si="4"/>
        <v>0</v>
      </c>
      <c r="R56" s="222">
        <f t="shared" si="5"/>
        <v>0</v>
      </c>
      <c r="S56" s="453" cm="1">
        <f t="array" ref="S56">_xlfn.IFS(E56="Air",R56,E56="Sea",M56,E56="Air+Sea",M56+R56)</f>
        <v>9.615384615384615</v>
      </c>
      <c r="T56" s="475"/>
    </row>
    <row r="57" spans="1:20" x14ac:dyDescent="0.25">
      <c r="A57" s="1096"/>
      <c r="B57" s="1092"/>
      <c r="C57" s="113" t="s">
        <v>103</v>
      </c>
      <c r="D57" s="113" t="s">
        <v>154</v>
      </c>
      <c r="E57" s="113" t="s">
        <v>11</v>
      </c>
      <c r="F57" s="660">
        <v>140</v>
      </c>
      <c r="G57" s="208">
        <v>140</v>
      </c>
      <c r="H57" s="797"/>
      <c r="I57" s="851"/>
      <c r="J57" s="191">
        <f>1/52</f>
        <v>1.9230769230769232E-2</v>
      </c>
      <c r="K57" s="219">
        <v>0.04</v>
      </c>
      <c r="L57" s="219">
        <f t="shared" si="2"/>
        <v>2.6923076923076925</v>
      </c>
      <c r="M57" s="220">
        <f t="shared" si="3"/>
        <v>67.307692307692307</v>
      </c>
      <c r="N57" s="873"/>
      <c r="O57" s="443"/>
      <c r="P57" s="221">
        <v>0</v>
      </c>
      <c r="Q57" s="444">
        <f t="shared" si="4"/>
        <v>0</v>
      </c>
      <c r="R57" s="222">
        <f t="shared" si="5"/>
        <v>0</v>
      </c>
      <c r="S57" s="453" cm="1">
        <f t="array" ref="S57">_xlfn.IFS(E57="Air",R57,E57="Sea",M57,E57="Air+Sea",M57+R57)</f>
        <v>67.307692307692307</v>
      </c>
      <c r="T57" s="475"/>
    </row>
    <row r="58" spans="1:20" x14ac:dyDescent="0.25">
      <c r="A58" s="1096"/>
      <c r="B58" s="462" t="s">
        <v>90</v>
      </c>
      <c r="C58" s="159"/>
      <c r="D58" s="159"/>
      <c r="E58" s="159"/>
      <c r="F58" s="349"/>
      <c r="G58" s="207"/>
      <c r="H58" s="881"/>
      <c r="I58" s="870"/>
      <c r="J58" s="190"/>
      <c r="K58" s="221">
        <v>0.04</v>
      </c>
      <c r="L58" s="221">
        <f t="shared" si="2"/>
        <v>0</v>
      </c>
      <c r="M58" s="223">
        <f t="shared" si="3"/>
        <v>0</v>
      </c>
      <c r="N58" s="870"/>
      <c r="O58" s="443"/>
      <c r="P58" s="221">
        <v>0</v>
      </c>
      <c r="Q58" s="444">
        <f t="shared" si="4"/>
        <v>0</v>
      </c>
      <c r="R58" s="222">
        <f t="shared" si="5"/>
        <v>0</v>
      </c>
      <c r="S58" s="454" t="e" cm="1">
        <f t="array" ref="S58">_xlfn.IFS(E58="Air",R58,E58="Sea",M58,E58="Air+Sea",M58+R58)</f>
        <v>#N/A</v>
      </c>
      <c r="T58" s="475"/>
    </row>
    <row r="59" spans="1:20" x14ac:dyDescent="0.25">
      <c r="A59" s="1096" t="s">
        <v>155</v>
      </c>
      <c r="B59" s="460" t="s">
        <v>69</v>
      </c>
      <c r="C59" s="188"/>
      <c r="D59" s="188" t="s">
        <v>156</v>
      </c>
      <c r="E59" s="188"/>
      <c r="F59" s="715"/>
      <c r="G59" s="386"/>
      <c r="H59" s="882"/>
      <c r="I59" s="873"/>
      <c r="J59" s="190"/>
      <c r="K59" s="221">
        <v>0.04</v>
      </c>
      <c r="L59" s="221">
        <f t="shared" si="2"/>
        <v>0</v>
      </c>
      <c r="M59" s="222">
        <f t="shared" si="3"/>
        <v>0</v>
      </c>
      <c r="N59" s="873"/>
      <c r="O59" s="443"/>
      <c r="P59" s="221">
        <v>0</v>
      </c>
      <c r="Q59" s="444">
        <f t="shared" si="4"/>
        <v>0</v>
      </c>
      <c r="R59" s="222">
        <f t="shared" si="5"/>
        <v>0</v>
      </c>
      <c r="S59" s="454" t="e" cm="1">
        <f t="array" ref="S59">_xlfn.IFS(E59="Air",R59,E59="Sea",M59,E59="Air+Sea",M59+R59)</f>
        <v>#N/A</v>
      </c>
      <c r="T59" s="475"/>
    </row>
    <row r="60" spans="1:20" x14ac:dyDescent="0.25">
      <c r="A60" s="1096"/>
      <c r="B60" s="460"/>
      <c r="C60" s="188" t="s">
        <v>69</v>
      </c>
      <c r="D60" s="159" t="s">
        <v>634</v>
      </c>
      <c r="E60" s="188"/>
      <c r="F60" s="715">
        <v>180</v>
      </c>
      <c r="G60" s="386"/>
      <c r="H60" s="882"/>
      <c r="I60" s="873"/>
      <c r="J60" s="190"/>
      <c r="K60" s="221">
        <v>0.04</v>
      </c>
      <c r="L60" s="221">
        <f t="shared" si="2"/>
        <v>0</v>
      </c>
      <c r="M60" s="222">
        <f t="shared" si="3"/>
        <v>0</v>
      </c>
      <c r="N60" s="873"/>
      <c r="O60" s="443"/>
      <c r="P60" s="221">
        <v>0</v>
      </c>
      <c r="Q60" s="444">
        <f t="shared" si="4"/>
        <v>0</v>
      </c>
      <c r="R60" s="222">
        <f t="shared" si="5"/>
        <v>0</v>
      </c>
      <c r="S60" s="454" t="e" cm="1">
        <f t="array" ref="S60">_xlfn.IFS(E60="Air",R60,E60="Sea",M60,E60="Air+Sea",M60+R60)</f>
        <v>#N/A</v>
      </c>
      <c r="T60" s="475"/>
    </row>
    <row r="61" spans="1:20" x14ac:dyDescent="0.25">
      <c r="A61" s="1096"/>
      <c r="B61" s="460"/>
      <c r="C61" s="188" t="s">
        <v>69</v>
      </c>
      <c r="D61" s="159" t="s">
        <v>635</v>
      </c>
      <c r="E61" s="188"/>
      <c r="F61" s="715">
        <v>150</v>
      </c>
      <c r="G61" s="386"/>
      <c r="H61" s="882"/>
      <c r="I61" s="873"/>
      <c r="J61" s="190"/>
      <c r="K61" s="221">
        <v>0.04</v>
      </c>
      <c r="L61" s="221">
        <f t="shared" si="2"/>
        <v>0</v>
      </c>
      <c r="M61" s="222">
        <f t="shared" si="3"/>
        <v>0</v>
      </c>
      <c r="N61" s="873"/>
      <c r="O61" s="443"/>
      <c r="P61" s="221">
        <v>0</v>
      </c>
      <c r="Q61" s="444">
        <f t="shared" si="4"/>
        <v>0</v>
      </c>
      <c r="R61" s="222">
        <f t="shared" si="5"/>
        <v>0</v>
      </c>
      <c r="S61" s="454" t="e" cm="1">
        <f t="array" ref="S61">_xlfn.IFS(E61="Air",R61,E61="Sea",M61,E61="Air+Sea",M61+R61)</f>
        <v>#N/A</v>
      </c>
      <c r="T61" s="475"/>
    </row>
    <row r="62" spans="1:20" x14ac:dyDescent="0.25">
      <c r="A62" s="1096"/>
      <c r="B62" s="460"/>
      <c r="C62" s="188" t="s">
        <v>69</v>
      </c>
      <c r="D62" s="159" t="s">
        <v>636</v>
      </c>
      <c r="E62" s="188"/>
      <c r="F62" s="715">
        <v>180</v>
      </c>
      <c r="G62" s="386"/>
      <c r="H62" s="882"/>
      <c r="I62" s="873"/>
      <c r="J62" s="190"/>
      <c r="K62" s="221">
        <v>0.04</v>
      </c>
      <c r="L62" s="221">
        <f t="shared" si="2"/>
        <v>0</v>
      </c>
      <c r="M62" s="222">
        <f t="shared" si="3"/>
        <v>0</v>
      </c>
      <c r="N62" s="873"/>
      <c r="O62" s="443"/>
      <c r="P62" s="221">
        <v>0</v>
      </c>
      <c r="Q62" s="444">
        <f t="shared" si="4"/>
        <v>0</v>
      </c>
      <c r="R62" s="222">
        <f t="shared" si="5"/>
        <v>0</v>
      </c>
      <c r="S62" s="454" t="e" cm="1">
        <f t="array" ref="S62">_xlfn.IFS(E62="Air",R62,E62="Sea",M62,E62="Air+Sea",M62+R62)</f>
        <v>#N/A</v>
      </c>
      <c r="T62" s="475"/>
    </row>
    <row r="63" spans="1:20" x14ac:dyDescent="0.25">
      <c r="A63" s="1096"/>
      <c r="B63" s="462" t="s">
        <v>90</v>
      </c>
      <c r="C63" s="159"/>
      <c r="D63" s="159"/>
      <c r="E63" s="159"/>
      <c r="F63" s="349"/>
      <c r="G63" s="207"/>
      <c r="H63" s="881"/>
      <c r="I63" s="870"/>
      <c r="J63" s="190"/>
      <c r="K63" s="221">
        <v>0.04</v>
      </c>
      <c r="L63" s="221">
        <f t="shared" si="2"/>
        <v>0</v>
      </c>
      <c r="M63" s="223">
        <f t="shared" si="3"/>
        <v>0</v>
      </c>
      <c r="N63" s="870"/>
      <c r="O63" s="443"/>
      <c r="P63" s="221">
        <v>0</v>
      </c>
      <c r="Q63" s="444">
        <f t="shared" si="4"/>
        <v>0</v>
      </c>
      <c r="R63" s="222">
        <f t="shared" si="5"/>
        <v>0</v>
      </c>
      <c r="S63" s="454" t="e" cm="1">
        <f t="array" ref="S63">_xlfn.IFS(E63="Air",R63,E63="Sea",M63,E63="Air+Sea",M63+R63)</f>
        <v>#N/A</v>
      </c>
      <c r="T63" s="475"/>
    </row>
    <row r="64" spans="1:20" x14ac:dyDescent="0.25">
      <c r="A64" s="1096"/>
      <c r="B64" s="758" t="s">
        <v>157</v>
      </c>
      <c r="C64" s="115" t="s">
        <v>158</v>
      </c>
      <c r="D64" s="136" t="s">
        <v>159</v>
      </c>
      <c r="E64" s="115" t="s">
        <v>11</v>
      </c>
      <c r="F64" s="716">
        <v>870</v>
      </c>
      <c r="G64" s="209">
        <v>870</v>
      </c>
      <c r="H64" s="883"/>
      <c r="I64" s="877"/>
      <c r="J64" s="193">
        <f>2/52</f>
        <v>3.8461538461538464E-2</v>
      </c>
      <c r="K64" s="224">
        <v>0.04</v>
      </c>
      <c r="L64" s="224">
        <f t="shared" si="2"/>
        <v>33.46153846153846</v>
      </c>
      <c r="M64" s="389">
        <f t="shared" si="3"/>
        <v>836.53846153846143</v>
      </c>
      <c r="N64" s="873"/>
      <c r="O64" s="443"/>
      <c r="P64" s="221">
        <v>0</v>
      </c>
      <c r="Q64" s="444">
        <f t="shared" si="4"/>
        <v>0</v>
      </c>
      <c r="R64" s="222">
        <f t="shared" si="5"/>
        <v>0</v>
      </c>
      <c r="S64" s="673" cm="1">
        <f t="array" ref="S64">_xlfn.IFS(E64="Air",R64,E64="Sea",M64,E64="Air+Sea",M64+R64)</f>
        <v>836.53846153846143</v>
      </c>
      <c r="T64" s="475"/>
    </row>
    <row r="65" spans="1:20" x14ac:dyDescent="0.25">
      <c r="A65" s="1096"/>
      <c r="B65" s="758" t="s">
        <v>160</v>
      </c>
      <c r="C65" s="115" t="s">
        <v>142</v>
      </c>
      <c r="D65" s="136" t="s">
        <v>161</v>
      </c>
      <c r="E65" s="115" t="s">
        <v>11</v>
      </c>
      <c r="F65" s="716">
        <v>240</v>
      </c>
      <c r="G65" s="209">
        <v>240</v>
      </c>
      <c r="H65" s="883"/>
      <c r="I65" s="878"/>
      <c r="J65" s="193">
        <f>30/52</f>
        <v>0.57692307692307687</v>
      </c>
      <c r="K65" s="224">
        <v>0.04</v>
      </c>
      <c r="L65" s="224">
        <f t="shared" si="2"/>
        <v>138.46153846153845</v>
      </c>
      <c r="M65" s="389">
        <f t="shared" si="3"/>
        <v>3461.5384615384614</v>
      </c>
      <c r="N65" s="870"/>
      <c r="O65" s="443"/>
      <c r="P65" s="221">
        <v>0</v>
      </c>
      <c r="Q65" s="444">
        <f t="shared" si="4"/>
        <v>0</v>
      </c>
      <c r="R65" s="222">
        <f t="shared" si="5"/>
        <v>0</v>
      </c>
      <c r="S65" s="673" cm="1">
        <f t="array" ref="S65">_xlfn.IFS(E65="Air",R65,E65="Sea",M65,E65="Air+Sea",M65+R65)</f>
        <v>3461.5384615384614</v>
      </c>
      <c r="T65" s="475"/>
    </row>
    <row r="66" spans="1:20" x14ac:dyDescent="0.25">
      <c r="A66" s="1096"/>
      <c r="B66" s="758" t="s">
        <v>162</v>
      </c>
      <c r="C66" s="115" t="s">
        <v>163</v>
      </c>
      <c r="D66" s="136" t="s">
        <v>164</v>
      </c>
      <c r="E66" s="115" t="s">
        <v>11</v>
      </c>
      <c r="F66" s="716">
        <v>240</v>
      </c>
      <c r="G66" s="209">
        <v>240</v>
      </c>
      <c r="H66" s="883"/>
      <c r="I66" s="877"/>
      <c r="J66" s="193">
        <f>30/52</f>
        <v>0.57692307692307687</v>
      </c>
      <c r="K66" s="224">
        <v>0.04</v>
      </c>
      <c r="L66" s="224">
        <f t="shared" si="2"/>
        <v>138.46153846153845</v>
      </c>
      <c r="M66" s="389">
        <f t="shared" si="3"/>
        <v>3461.5384615384614</v>
      </c>
      <c r="N66" s="873"/>
      <c r="O66" s="443"/>
      <c r="P66" s="221">
        <v>0</v>
      </c>
      <c r="Q66" s="444">
        <f t="shared" si="4"/>
        <v>0</v>
      </c>
      <c r="R66" s="222">
        <f t="shared" si="5"/>
        <v>0</v>
      </c>
      <c r="S66" s="673" cm="1">
        <f t="array" ref="S66">_xlfn.IFS(E66="Air",R66,E66="Sea",M66,E66="Air+Sea",M66+R66)</f>
        <v>3461.5384615384614</v>
      </c>
      <c r="T66" s="475"/>
    </row>
    <row r="67" spans="1:20" x14ac:dyDescent="0.25">
      <c r="A67" s="1096"/>
      <c r="B67" s="462" t="s">
        <v>165</v>
      </c>
      <c r="C67" s="159" t="s">
        <v>142</v>
      </c>
      <c r="D67" s="159"/>
      <c r="E67" s="159"/>
      <c r="F67" s="349"/>
      <c r="G67" s="207"/>
      <c r="H67" s="881"/>
      <c r="I67" s="870"/>
      <c r="J67" s="190"/>
      <c r="K67" s="221">
        <v>0.04</v>
      </c>
      <c r="L67" s="221">
        <f t="shared" si="2"/>
        <v>0</v>
      </c>
      <c r="M67" s="223">
        <f t="shared" si="3"/>
        <v>0</v>
      </c>
      <c r="N67" s="870"/>
      <c r="O67" s="443"/>
      <c r="P67" s="221">
        <v>0</v>
      </c>
      <c r="Q67" s="444">
        <f t="shared" si="4"/>
        <v>0</v>
      </c>
      <c r="R67" s="222">
        <f t="shared" si="5"/>
        <v>0</v>
      </c>
      <c r="S67" s="454" t="e" cm="1">
        <f t="array" ref="S67">_xlfn.IFS(E67="Air",R67,E67="Sea",M67,E67="Air+Sea",M67+R67)</f>
        <v>#N/A</v>
      </c>
      <c r="T67" s="475"/>
    </row>
    <row r="68" spans="1:20" x14ac:dyDescent="0.25">
      <c r="A68" s="1096"/>
      <c r="B68" s="462" t="s">
        <v>166</v>
      </c>
      <c r="C68" s="159" t="s">
        <v>142</v>
      </c>
      <c r="D68" s="159"/>
      <c r="E68" s="159"/>
      <c r="F68" s="349"/>
      <c r="G68" s="207"/>
      <c r="H68" s="881"/>
      <c r="I68" s="870"/>
      <c r="J68" s="190"/>
      <c r="K68" s="221">
        <v>0.04</v>
      </c>
      <c r="L68" s="221">
        <f t="shared" si="2"/>
        <v>0</v>
      </c>
      <c r="M68" s="223">
        <f t="shared" si="3"/>
        <v>0</v>
      </c>
      <c r="N68" s="870"/>
      <c r="O68" s="443"/>
      <c r="P68" s="221">
        <v>0</v>
      </c>
      <c r="Q68" s="444">
        <f t="shared" si="4"/>
        <v>0</v>
      </c>
      <c r="R68" s="222">
        <f t="shared" si="5"/>
        <v>0</v>
      </c>
      <c r="S68" s="454" t="e" cm="1">
        <f t="array" ref="S68">_xlfn.IFS(E68="Air",R68,E68="Sea",M68,E68="Air+Sea",M68+R68)</f>
        <v>#N/A</v>
      </c>
      <c r="T68" s="475"/>
    </row>
    <row r="69" spans="1:20" x14ac:dyDescent="0.25">
      <c r="A69" s="1096"/>
      <c r="B69" s="462" t="s">
        <v>167</v>
      </c>
      <c r="C69" s="159" t="s">
        <v>142</v>
      </c>
      <c r="D69" s="159"/>
      <c r="E69" s="159"/>
      <c r="F69" s="349"/>
      <c r="G69" s="207"/>
      <c r="H69" s="881"/>
      <c r="I69" s="870"/>
      <c r="J69" s="190"/>
      <c r="K69" s="221">
        <v>0.04</v>
      </c>
      <c r="L69" s="221">
        <f t="shared" si="2"/>
        <v>0</v>
      </c>
      <c r="M69" s="223">
        <f t="shared" si="3"/>
        <v>0</v>
      </c>
      <c r="N69" s="870"/>
      <c r="O69" s="443"/>
      <c r="P69" s="221">
        <v>0</v>
      </c>
      <c r="Q69" s="444">
        <f t="shared" si="4"/>
        <v>0</v>
      </c>
      <c r="R69" s="222">
        <f t="shared" si="5"/>
        <v>0</v>
      </c>
      <c r="S69" s="454" t="e" cm="1">
        <f t="array" ref="S69">_xlfn.IFS(E69="Air",R69,E69="Sea",M69,E69="Air+Sea",M69+R69)</f>
        <v>#N/A</v>
      </c>
      <c r="T69" s="475"/>
    </row>
    <row r="70" spans="1:20" ht="30" x14ac:dyDescent="0.25">
      <c r="A70" s="1096"/>
      <c r="B70" s="509" t="s">
        <v>168</v>
      </c>
      <c r="C70" s="113" t="s">
        <v>103</v>
      </c>
      <c r="D70" s="113" t="s">
        <v>637</v>
      </c>
      <c r="E70" s="113" t="s">
        <v>11</v>
      </c>
      <c r="F70" s="660">
        <v>205</v>
      </c>
      <c r="G70" s="208">
        <v>205</v>
      </c>
      <c r="H70" s="797"/>
      <c r="I70" s="851"/>
      <c r="J70" s="191">
        <f>2/52</f>
        <v>3.8461538461538464E-2</v>
      </c>
      <c r="K70" s="219">
        <v>0.04</v>
      </c>
      <c r="L70" s="219">
        <f t="shared" si="2"/>
        <v>7.884615384615385</v>
      </c>
      <c r="M70" s="220">
        <f t="shared" si="3"/>
        <v>197.11538461538461</v>
      </c>
      <c r="N70" s="873"/>
      <c r="O70" s="443"/>
      <c r="P70" s="221">
        <v>0</v>
      </c>
      <c r="Q70" s="444">
        <f t="shared" si="4"/>
        <v>0</v>
      </c>
      <c r="R70" s="222">
        <f t="shared" si="5"/>
        <v>0</v>
      </c>
      <c r="S70" s="453" cm="1">
        <f t="array" ref="S70">_xlfn.IFS(E70="Air",R70,E70="Sea",M70,E70="Air+Sea",M70+R70)</f>
        <v>197.11538461538461</v>
      </c>
      <c r="T70" s="475"/>
    </row>
    <row r="71" spans="1:20" x14ac:dyDescent="0.25">
      <c r="A71" s="1096"/>
      <c r="B71" s="462" t="s">
        <v>170</v>
      </c>
      <c r="C71" s="159" t="s">
        <v>171</v>
      </c>
      <c r="D71" s="159"/>
      <c r="E71" s="159"/>
      <c r="F71" s="349"/>
      <c r="G71" s="207"/>
      <c r="H71" s="881"/>
      <c r="I71" s="870"/>
      <c r="J71" s="190"/>
      <c r="K71" s="221">
        <v>0.04</v>
      </c>
      <c r="L71" s="221">
        <f t="shared" si="2"/>
        <v>0</v>
      </c>
      <c r="M71" s="223">
        <f t="shared" si="3"/>
        <v>0</v>
      </c>
      <c r="N71" s="870"/>
      <c r="O71" s="443"/>
      <c r="P71" s="221">
        <v>0</v>
      </c>
      <c r="Q71" s="444">
        <f t="shared" si="4"/>
        <v>0</v>
      </c>
      <c r="R71" s="222">
        <f t="shared" si="5"/>
        <v>0</v>
      </c>
      <c r="S71" s="454" t="e" cm="1">
        <f t="array" ref="S71">_xlfn.IFS(E71="Air",R71,E71="Sea",M71,E71="Air+Sea",M71+R71)</f>
        <v>#N/A</v>
      </c>
      <c r="T71" s="475"/>
    </row>
    <row r="72" spans="1:20" x14ac:dyDescent="0.25">
      <c r="A72" s="1096"/>
      <c r="B72" s="462" t="s">
        <v>172</v>
      </c>
      <c r="C72" s="159" t="s">
        <v>69</v>
      </c>
      <c r="D72" s="159"/>
      <c r="E72" s="159"/>
      <c r="F72" s="349"/>
      <c r="G72" s="207"/>
      <c r="H72" s="881"/>
      <c r="I72" s="870"/>
      <c r="J72" s="190"/>
      <c r="K72" s="221">
        <v>0.04</v>
      </c>
      <c r="L72" s="221">
        <f t="shared" si="2"/>
        <v>0</v>
      </c>
      <c r="M72" s="223">
        <f t="shared" si="3"/>
        <v>0</v>
      </c>
      <c r="N72" s="870"/>
      <c r="O72" s="443"/>
      <c r="P72" s="221">
        <v>0</v>
      </c>
      <c r="Q72" s="444">
        <f t="shared" si="4"/>
        <v>0</v>
      </c>
      <c r="R72" s="222">
        <f t="shared" si="5"/>
        <v>0</v>
      </c>
      <c r="S72" s="454" t="e" cm="1">
        <f t="array" ref="S72">_xlfn.IFS(E72="Air",R72,E72="Sea",M72,E72="Air+Sea",M72+R72)</f>
        <v>#N/A</v>
      </c>
      <c r="T72" s="475"/>
    </row>
    <row r="73" spans="1:20" x14ac:dyDescent="0.25">
      <c r="A73" s="1096"/>
      <c r="B73" s="462" t="s">
        <v>173</v>
      </c>
      <c r="C73" s="159" t="s">
        <v>145</v>
      </c>
      <c r="D73" s="159"/>
      <c r="E73" s="159"/>
      <c r="F73" s="349"/>
      <c r="G73" s="207"/>
      <c r="H73" s="881"/>
      <c r="I73" s="870"/>
      <c r="J73" s="190"/>
      <c r="K73" s="221">
        <v>0.04</v>
      </c>
      <c r="L73" s="221">
        <f t="shared" si="2"/>
        <v>0</v>
      </c>
      <c r="M73" s="223">
        <f t="shared" si="3"/>
        <v>0</v>
      </c>
      <c r="N73" s="870"/>
      <c r="O73" s="443"/>
      <c r="P73" s="221">
        <v>0</v>
      </c>
      <c r="Q73" s="444">
        <f t="shared" si="4"/>
        <v>0</v>
      </c>
      <c r="R73" s="222">
        <f t="shared" si="5"/>
        <v>0</v>
      </c>
      <c r="S73" s="454" t="e" cm="1">
        <f t="array" ref="S73">_xlfn.IFS(E73="Air",R73,E73="Sea",M73,E73="Air+Sea",M73+R73)</f>
        <v>#N/A</v>
      </c>
      <c r="T73" s="475"/>
    </row>
    <row r="74" spans="1:20" x14ac:dyDescent="0.25">
      <c r="A74" s="1096"/>
      <c r="B74" s="462" t="s">
        <v>174</v>
      </c>
      <c r="C74" s="159" t="s">
        <v>175</v>
      </c>
      <c r="D74" s="159"/>
      <c r="E74" s="159"/>
      <c r="F74" s="349"/>
      <c r="G74" s="207"/>
      <c r="H74" s="881"/>
      <c r="I74" s="870"/>
      <c r="J74" s="190"/>
      <c r="K74" s="221">
        <v>0.04</v>
      </c>
      <c r="L74" s="221">
        <f t="shared" si="2"/>
        <v>0</v>
      </c>
      <c r="M74" s="223">
        <f t="shared" si="3"/>
        <v>0</v>
      </c>
      <c r="N74" s="870"/>
      <c r="O74" s="443"/>
      <c r="P74" s="221">
        <v>0</v>
      </c>
      <c r="Q74" s="444">
        <f t="shared" si="4"/>
        <v>0</v>
      </c>
      <c r="R74" s="222">
        <f t="shared" si="5"/>
        <v>0</v>
      </c>
      <c r="S74" s="454" t="e" cm="1">
        <f t="array" ref="S74">_xlfn.IFS(E74="Air",R74,E74="Sea",M74,E74="Air+Sea",M74+R74)</f>
        <v>#N/A</v>
      </c>
      <c r="T74" s="475"/>
    </row>
    <row r="75" spans="1:20" x14ac:dyDescent="0.25">
      <c r="A75" s="1096"/>
      <c r="B75" s="462" t="s">
        <v>176</v>
      </c>
      <c r="C75" s="159" t="s">
        <v>145</v>
      </c>
      <c r="D75" s="159"/>
      <c r="E75" s="159"/>
      <c r="F75" s="349"/>
      <c r="G75" s="207"/>
      <c r="H75" s="881"/>
      <c r="I75" s="870"/>
      <c r="J75" s="190"/>
      <c r="K75" s="221">
        <v>0.04</v>
      </c>
      <c r="L75" s="221">
        <f t="shared" si="2"/>
        <v>0</v>
      </c>
      <c r="M75" s="223">
        <f t="shared" si="3"/>
        <v>0</v>
      </c>
      <c r="N75" s="870"/>
      <c r="O75" s="443"/>
      <c r="P75" s="221">
        <v>0</v>
      </c>
      <c r="Q75" s="444">
        <f t="shared" si="4"/>
        <v>0</v>
      </c>
      <c r="R75" s="222">
        <f t="shared" si="5"/>
        <v>0</v>
      </c>
      <c r="S75" s="454" t="e" cm="1">
        <f t="array" ref="S75">_xlfn.IFS(E75="Air",R75,E75="Sea",M75,E75="Air+Sea",M75+R75)</f>
        <v>#N/A</v>
      </c>
      <c r="T75" s="475"/>
    </row>
    <row r="76" spans="1:20" x14ac:dyDescent="0.25">
      <c r="A76" s="1096"/>
      <c r="B76" s="758" t="s">
        <v>177</v>
      </c>
      <c r="C76" s="115" t="s">
        <v>178</v>
      </c>
      <c r="D76" s="115"/>
      <c r="E76" s="115" t="s">
        <v>11</v>
      </c>
      <c r="F76" s="716">
        <v>3600</v>
      </c>
      <c r="G76" s="209">
        <v>3600</v>
      </c>
      <c r="H76" s="884"/>
      <c r="I76" s="879"/>
      <c r="J76" s="196">
        <v>0</v>
      </c>
      <c r="K76" s="224">
        <v>0.04</v>
      </c>
      <c r="L76" s="224">
        <f t="shared" si="2"/>
        <v>0</v>
      </c>
      <c r="M76" s="389">
        <f t="shared" si="3"/>
        <v>0</v>
      </c>
      <c r="N76" s="195"/>
      <c r="O76" s="443"/>
      <c r="P76" s="221">
        <v>0</v>
      </c>
      <c r="Q76" s="444">
        <f t="shared" si="4"/>
        <v>0</v>
      </c>
      <c r="R76" s="222">
        <f t="shared" si="5"/>
        <v>0</v>
      </c>
      <c r="S76" s="673" cm="1">
        <f t="array" ref="S76">_xlfn.IFS(E76="Air",R76,E76="Sea",M76,E76="Air+Sea",M76+R76)</f>
        <v>0</v>
      </c>
      <c r="T76" s="475"/>
    </row>
    <row r="77" spans="1:20" ht="15.75" thickBot="1" x14ac:dyDescent="0.3">
      <c r="A77" s="1097"/>
      <c r="B77" s="633" t="s">
        <v>179</v>
      </c>
      <c r="C77" s="164" t="s">
        <v>180</v>
      </c>
      <c r="D77" s="164"/>
      <c r="E77" s="164"/>
      <c r="F77" s="363"/>
      <c r="G77" s="648">
        <f>25*60</f>
        <v>1500</v>
      </c>
      <c r="H77" s="885"/>
      <c r="I77" s="874"/>
      <c r="J77" s="363">
        <f>2/52</f>
        <v>3.8461538461538464E-2</v>
      </c>
      <c r="K77" s="262">
        <v>0.04</v>
      </c>
      <c r="L77" s="262">
        <f t="shared" si="2"/>
        <v>57.692307692307693</v>
      </c>
      <c r="M77" s="635">
        <f t="shared" si="3"/>
        <v>0</v>
      </c>
      <c r="N77" s="874"/>
      <c r="O77" s="450"/>
      <c r="P77" s="262">
        <v>0</v>
      </c>
      <c r="Q77" s="451">
        <f t="shared" si="4"/>
        <v>0</v>
      </c>
      <c r="R77" s="457">
        <f t="shared" si="5"/>
        <v>0</v>
      </c>
      <c r="S77" s="627" t="e" cm="1">
        <f t="array" ref="S77">_xlfn.IFS(E77="Air",R77,E77="Sea",M77,E77="Air+Sea",M77+R77)</f>
        <v>#N/A</v>
      </c>
      <c r="T77" s="475"/>
    </row>
    <row r="78" spans="1:20" ht="15.75" thickBot="1" x14ac:dyDescent="0.3">
      <c r="A78" s="674"/>
      <c r="F78" s="32"/>
      <c r="G78" s="290"/>
      <c r="H78" s="168"/>
      <c r="I78" s="413"/>
      <c r="M78" s="270"/>
      <c r="N78" s="413"/>
      <c r="R78" s="270"/>
      <c r="S78" s="270"/>
    </row>
    <row r="79" spans="1:20" ht="50.25" customHeight="1" x14ac:dyDescent="0.25">
      <c r="A79" s="674"/>
      <c r="F79" s="32"/>
      <c r="G79" s="290"/>
      <c r="H79" s="168"/>
      <c r="I79" s="413"/>
      <c r="J79" s="71" t="s">
        <v>181</v>
      </c>
      <c r="K79" s="229">
        <f>2/52</f>
        <v>3.8461538461538464E-2</v>
      </c>
      <c r="L79" s="229">
        <f>SUM(L13:L77)</f>
        <v>1451.9615384615388</v>
      </c>
      <c r="M79" s="230">
        <f>SUM(M13:M77)</f>
        <v>15534.230769230768</v>
      </c>
      <c r="N79" s="413"/>
      <c r="O79" s="71" t="s">
        <v>181</v>
      </c>
      <c r="P79" s="229">
        <v>0</v>
      </c>
      <c r="Q79" s="229">
        <f>SUM(Q13:Q78)</f>
        <v>791</v>
      </c>
      <c r="R79" s="230">
        <f>SUM(R13:R77)</f>
        <v>0</v>
      </c>
      <c r="S79" s="230">
        <f>R79+M79</f>
        <v>15534.230769230768</v>
      </c>
      <c r="T79" s="171"/>
    </row>
    <row r="80" spans="1:20" ht="15.75" thickBot="1" x14ac:dyDescent="0.3">
      <c r="A80" s="674"/>
      <c r="F80" s="32"/>
      <c r="G80" s="290"/>
      <c r="H80" s="168"/>
      <c r="I80" s="413"/>
      <c r="J80" s="72" t="s">
        <v>182</v>
      </c>
      <c r="K80" s="73"/>
      <c r="L80" s="73"/>
      <c r="M80" s="231">
        <f>M79*K79/40/3600</f>
        <v>4.149100098619329E-3</v>
      </c>
      <c r="N80" s="413"/>
      <c r="O80" s="72" t="s">
        <v>182</v>
      </c>
      <c r="P80" s="73"/>
      <c r="Q80" s="73"/>
      <c r="R80" s="231">
        <f>R79*P79/40/3600</f>
        <v>0</v>
      </c>
      <c r="S80" s="231">
        <f>R80+M80</f>
        <v>4.149100098619329E-3</v>
      </c>
      <c r="T80" s="172"/>
    </row>
    <row r="81" spans="1:21" ht="15.75" thickBot="1" x14ac:dyDescent="0.3">
      <c r="A81" s="674"/>
      <c r="F81" s="32"/>
      <c r="G81" s="290"/>
      <c r="H81" s="168"/>
      <c r="I81" s="413"/>
      <c r="M81" s="270"/>
      <c r="N81" s="413"/>
      <c r="R81" s="270"/>
      <c r="S81" s="270"/>
    </row>
    <row r="82" spans="1:21" x14ac:dyDescent="0.25">
      <c r="A82" s="1095" t="s">
        <v>183</v>
      </c>
      <c r="B82" s="629" t="s">
        <v>184</v>
      </c>
      <c r="C82" s="621" t="s">
        <v>103</v>
      </c>
      <c r="D82" s="621" t="s">
        <v>185</v>
      </c>
      <c r="E82" s="621"/>
      <c r="F82" s="621"/>
      <c r="G82" s="622">
        <v>20</v>
      </c>
      <c r="H82" s="637"/>
      <c r="I82" s="767"/>
      <c r="J82" s="361"/>
      <c r="K82" s="259">
        <v>0.04</v>
      </c>
      <c r="L82" s="259">
        <f t="shared" ref="L82" si="6">IF(C82="APLL BK",G82,G82*J82)</f>
        <v>0</v>
      </c>
      <c r="M82" s="634">
        <f t="shared" ref="M82" si="7">IFERROR(IF(OR(E82="Sea",E82="Air+Sea"),IF(C82="APLL BK",G82*IF(I82="",1,I82),L82/K82*IF(I82="",1,I82)),0),0)</f>
        <v>0</v>
      </c>
      <c r="N82" s="687"/>
      <c r="O82" s="362"/>
      <c r="P82" s="259">
        <v>0</v>
      </c>
      <c r="Q82" s="260">
        <f t="shared" ref="Q82" si="8">IF(C82="APLL BK",G82,G82*O82)</f>
        <v>0</v>
      </c>
      <c r="R82" s="456">
        <f t="shared" ref="R82" si="9">IFERROR(IF(OR(E82="Air",E82="Air+Sea"),IF(C82="APLL BK",G82*IF(N82="",1,N82),Q82/P82*IF(N82="",1,N82)),0),0)</f>
        <v>0</v>
      </c>
      <c r="S82" s="625" t="e" cm="1">
        <f t="array" ref="S82">_xlfn.IFS(E82="Air",R82,E82="Sea",M82,E82="Air+Sea",M82+R82)</f>
        <v>#N/A</v>
      </c>
      <c r="T82" s="475"/>
      <c r="U82" s="32"/>
    </row>
    <row r="83" spans="1:21" x14ac:dyDescent="0.25">
      <c r="A83" s="1096"/>
      <c r="B83" s="772" t="s">
        <v>504</v>
      </c>
      <c r="C83" s="177" t="s">
        <v>69</v>
      </c>
      <c r="D83" s="761" t="s">
        <v>505</v>
      </c>
      <c r="E83" s="113" t="s">
        <v>11</v>
      </c>
      <c r="F83" s="156"/>
      <c r="G83" s="213">
        <v>90</v>
      </c>
      <c r="H83" s="178"/>
      <c r="I83" s="467"/>
      <c r="J83" s="200">
        <f>1/6</f>
        <v>0.16666666666666666</v>
      </c>
      <c r="K83" s="442">
        <v>0.04</v>
      </c>
      <c r="L83" s="219">
        <f t="shared" ref="L83:L125" si="10">IF(C83="APLL BK",G83,G83*J83)</f>
        <v>15</v>
      </c>
      <c r="M83" s="220">
        <f t="shared" ref="M83:M125" si="11">IFERROR(IF(OR(E83="Sea",E83="Air+Sea"),IF(C83="APLL BK",G83*IF(I83="",1,I83),L83/K83*IF(I83="",1,I83)),0),0)</f>
        <v>375</v>
      </c>
      <c r="N83" s="459"/>
      <c r="O83" s="443"/>
      <c r="P83" s="221">
        <v>0</v>
      </c>
      <c r="Q83" s="444">
        <f t="shared" ref="Q83:Q125" si="12">IF(C83="APLL BK",G83,G83*O83)</f>
        <v>0</v>
      </c>
      <c r="R83" s="222">
        <f t="shared" ref="R83:R125" si="13">IFERROR(IF(OR(E83="Air",E83="Air+Sea"),IF(C83="APLL BK",G83*IF(N83="",1,N83),Q83/P83*IF(N83="",1,N83)),0),0)</f>
        <v>0</v>
      </c>
      <c r="S83" s="453" cm="1">
        <f t="array" ref="S83">_xlfn.IFS(E83="Air",R83,E83="Sea",M83,E83="Air+Sea",M83+R83)</f>
        <v>375</v>
      </c>
      <c r="T83" s="475"/>
      <c r="U83" s="32"/>
    </row>
    <row r="84" spans="1:21" x14ac:dyDescent="0.25">
      <c r="A84" s="1096"/>
      <c r="B84" s="772" t="s">
        <v>506</v>
      </c>
      <c r="C84" s="177" t="s">
        <v>69</v>
      </c>
      <c r="D84" s="177" t="s">
        <v>507</v>
      </c>
      <c r="E84" s="113" t="s">
        <v>11</v>
      </c>
      <c r="F84" s="156"/>
      <c r="G84" s="213">
        <v>90</v>
      </c>
      <c r="H84" s="178"/>
      <c r="I84" s="467"/>
      <c r="J84" s="200">
        <f>1/6</f>
        <v>0.16666666666666666</v>
      </c>
      <c r="K84" s="442">
        <v>0.04</v>
      </c>
      <c r="L84" s="219">
        <f t="shared" si="10"/>
        <v>15</v>
      </c>
      <c r="M84" s="220">
        <f t="shared" si="11"/>
        <v>375</v>
      </c>
      <c r="N84" s="459"/>
      <c r="O84" s="443"/>
      <c r="P84" s="221">
        <v>0</v>
      </c>
      <c r="Q84" s="444">
        <f t="shared" si="12"/>
        <v>0</v>
      </c>
      <c r="R84" s="222">
        <f t="shared" si="13"/>
        <v>0</v>
      </c>
      <c r="S84" s="453" cm="1">
        <f t="array" ref="S84">_xlfn.IFS(E84="Air",R84,E84="Sea",M84,E84="Air+Sea",M84+R84)</f>
        <v>375</v>
      </c>
      <c r="T84" s="475"/>
      <c r="U84" s="32"/>
    </row>
    <row r="85" spans="1:21" x14ac:dyDescent="0.25">
      <c r="A85" s="1096"/>
      <c r="B85" s="509" t="s">
        <v>129</v>
      </c>
      <c r="C85" s="113" t="s">
        <v>103</v>
      </c>
      <c r="D85" s="113" t="s">
        <v>129</v>
      </c>
      <c r="E85" s="113" t="s">
        <v>11</v>
      </c>
      <c r="F85" s="700">
        <v>55</v>
      </c>
      <c r="G85" s="208">
        <v>55</v>
      </c>
      <c r="H85" s="797"/>
      <c r="I85" s="851"/>
      <c r="J85" s="191">
        <v>0</v>
      </c>
      <c r="K85" s="219">
        <v>0.04</v>
      </c>
      <c r="L85" s="219">
        <f t="shared" si="10"/>
        <v>0</v>
      </c>
      <c r="M85" s="220">
        <f t="shared" si="11"/>
        <v>0</v>
      </c>
      <c r="N85" s="873"/>
      <c r="O85" s="443"/>
      <c r="P85" s="221">
        <v>0</v>
      </c>
      <c r="Q85" s="444">
        <f t="shared" si="12"/>
        <v>0</v>
      </c>
      <c r="R85" s="222">
        <f t="shared" si="13"/>
        <v>0</v>
      </c>
      <c r="S85" s="453" cm="1">
        <f t="array" ref="S85">_xlfn.IFS(E85="Air",R85,E85="Sea",M85,E85="Air+Sea",M85+R85)</f>
        <v>0</v>
      </c>
      <c r="T85" s="475"/>
      <c r="U85" s="32"/>
    </row>
    <row r="86" spans="1:21" x14ac:dyDescent="0.25">
      <c r="A86" s="1096"/>
      <c r="B86" s="509" t="s">
        <v>509</v>
      </c>
      <c r="C86" s="113" t="s">
        <v>103</v>
      </c>
      <c r="D86" s="113" t="s">
        <v>509</v>
      </c>
      <c r="E86" s="113" t="s">
        <v>11</v>
      </c>
      <c r="F86" s="700">
        <v>115</v>
      </c>
      <c r="G86" s="208">
        <v>115</v>
      </c>
      <c r="H86" s="797"/>
      <c r="I86" s="851"/>
      <c r="J86" s="191">
        <v>0</v>
      </c>
      <c r="K86" s="219">
        <v>0.04</v>
      </c>
      <c r="L86" s="219">
        <f t="shared" si="10"/>
        <v>0</v>
      </c>
      <c r="M86" s="220">
        <f t="shared" si="11"/>
        <v>0</v>
      </c>
      <c r="N86" s="873"/>
      <c r="O86" s="443"/>
      <c r="P86" s="221">
        <v>0</v>
      </c>
      <c r="Q86" s="444">
        <f t="shared" si="12"/>
        <v>0</v>
      </c>
      <c r="R86" s="222">
        <f t="shared" si="13"/>
        <v>0</v>
      </c>
      <c r="S86" s="453" cm="1">
        <f t="array" ref="S86">_xlfn.IFS(E86="Air",R86,E86="Sea",M86,E86="Air+Sea",M86+R86)</f>
        <v>0</v>
      </c>
      <c r="T86" s="475"/>
      <c r="U86" s="32"/>
    </row>
    <row r="87" spans="1:21" x14ac:dyDescent="0.25">
      <c r="A87" s="1096"/>
      <c r="B87" s="509" t="s">
        <v>138</v>
      </c>
      <c r="C87" s="113" t="s">
        <v>139</v>
      </c>
      <c r="D87" s="113" t="s">
        <v>138</v>
      </c>
      <c r="E87" s="113" t="s">
        <v>11</v>
      </c>
      <c r="F87" s="700">
        <v>60</v>
      </c>
      <c r="G87" s="208">
        <v>60</v>
      </c>
      <c r="H87" s="797"/>
      <c r="I87" s="851"/>
      <c r="J87" s="191">
        <v>0</v>
      </c>
      <c r="K87" s="219">
        <v>0.04</v>
      </c>
      <c r="L87" s="219">
        <f t="shared" si="10"/>
        <v>0</v>
      </c>
      <c r="M87" s="220">
        <f t="shared" si="11"/>
        <v>0</v>
      </c>
      <c r="N87" s="873"/>
      <c r="O87" s="443"/>
      <c r="P87" s="221">
        <v>0</v>
      </c>
      <c r="Q87" s="444">
        <f t="shared" si="12"/>
        <v>0</v>
      </c>
      <c r="R87" s="222">
        <f t="shared" si="13"/>
        <v>0</v>
      </c>
      <c r="S87" s="453" cm="1">
        <f t="array" ref="S87">_xlfn.IFS(E87="Air",R87,E87="Sea",M87,E87="Air+Sea",M87+R87)</f>
        <v>0</v>
      </c>
      <c r="T87" s="475"/>
      <c r="U87" s="32"/>
    </row>
    <row r="88" spans="1:21" x14ac:dyDescent="0.25">
      <c r="A88" s="1096"/>
      <c r="B88" s="1092" t="s">
        <v>130</v>
      </c>
      <c r="C88" s="113" t="s">
        <v>103</v>
      </c>
      <c r="D88" s="113" t="s">
        <v>131</v>
      </c>
      <c r="E88" s="113" t="s">
        <v>11</v>
      </c>
      <c r="F88" s="700">
        <v>30</v>
      </c>
      <c r="G88" s="208">
        <v>30</v>
      </c>
      <c r="H88" s="797"/>
      <c r="I88" s="851"/>
      <c r="J88" s="191">
        <v>0</v>
      </c>
      <c r="K88" s="219">
        <v>0.04</v>
      </c>
      <c r="L88" s="219">
        <f t="shared" si="10"/>
        <v>0</v>
      </c>
      <c r="M88" s="220">
        <f t="shared" si="11"/>
        <v>0</v>
      </c>
      <c r="N88" s="873"/>
      <c r="O88" s="443"/>
      <c r="P88" s="221">
        <v>0</v>
      </c>
      <c r="Q88" s="444">
        <f t="shared" si="12"/>
        <v>0</v>
      </c>
      <c r="R88" s="222">
        <f t="shared" si="13"/>
        <v>0</v>
      </c>
      <c r="S88" s="453" cm="1">
        <f t="array" ref="S88">_xlfn.IFS(E88="Air",R88,E88="Sea",M88,E88="Air+Sea",M88+R88)</f>
        <v>0</v>
      </c>
      <c r="T88" s="475"/>
      <c r="U88" s="32"/>
    </row>
    <row r="89" spans="1:21" x14ac:dyDescent="0.25">
      <c r="A89" s="1096"/>
      <c r="B89" s="1092"/>
      <c r="C89" s="113" t="s">
        <v>103</v>
      </c>
      <c r="D89" s="113" t="s">
        <v>130</v>
      </c>
      <c r="E89" s="113" t="s">
        <v>11</v>
      </c>
      <c r="F89" s="700">
        <v>55</v>
      </c>
      <c r="G89" s="208">
        <v>55</v>
      </c>
      <c r="H89" s="797"/>
      <c r="I89" s="851"/>
      <c r="J89" s="191">
        <v>0</v>
      </c>
      <c r="K89" s="219">
        <v>0.04</v>
      </c>
      <c r="L89" s="219">
        <f t="shared" si="10"/>
        <v>0</v>
      </c>
      <c r="M89" s="220">
        <f t="shared" si="11"/>
        <v>0</v>
      </c>
      <c r="N89" s="873"/>
      <c r="O89" s="443"/>
      <c r="P89" s="221">
        <v>0</v>
      </c>
      <c r="Q89" s="444">
        <f t="shared" si="12"/>
        <v>0</v>
      </c>
      <c r="R89" s="222">
        <f t="shared" si="13"/>
        <v>0</v>
      </c>
      <c r="S89" s="453" cm="1">
        <f t="array" ref="S89">_xlfn.IFS(E89="Air",R89,E89="Sea",M89,E89="Air+Sea",M89+R89)</f>
        <v>0</v>
      </c>
      <c r="T89" s="475"/>
      <c r="U89" s="32"/>
    </row>
    <row r="90" spans="1:21" x14ac:dyDescent="0.25">
      <c r="A90" s="1096"/>
      <c r="B90" s="1092" t="s">
        <v>141</v>
      </c>
      <c r="C90" s="113" t="s">
        <v>142</v>
      </c>
      <c r="D90" s="113" t="s">
        <v>143</v>
      </c>
      <c r="E90" s="113" t="s">
        <v>11</v>
      </c>
      <c r="F90" s="700">
        <v>30</v>
      </c>
      <c r="G90" s="208">
        <v>30</v>
      </c>
      <c r="H90" s="797"/>
      <c r="I90" s="851"/>
      <c r="J90" s="191">
        <f>1/52</f>
        <v>1.9230769230769232E-2</v>
      </c>
      <c r="K90" s="219">
        <v>0.04</v>
      </c>
      <c r="L90" s="219">
        <f t="shared" si="10"/>
        <v>0.57692307692307698</v>
      </c>
      <c r="M90" s="220">
        <f t="shared" si="11"/>
        <v>14.423076923076925</v>
      </c>
      <c r="N90" s="873"/>
      <c r="O90" s="443"/>
      <c r="P90" s="221">
        <v>0</v>
      </c>
      <c r="Q90" s="444">
        <f t="shared" si="12"/>
        <v>0</v>
      </c>
      <c r="R90" s="222">
        <f t="shared" si="13"/>
        <v>0</v>
      </c>
      <c r="S90" s="453" cm="1">
        <f t="array" ref="S90">_xlfn.IFS(E90="Air",R90,E90="Sea",M90,E90="Air+Sea",M90+R90)</f>
        <v>14.423076923076925</v>
      </c>
      <c r="T90" s="475"/>
      <c r="U90" s="32"/>
    </row>
    <row r="91" spans="1:21" x14ac:dyDescent="0.25">
      <c r="A91" s="1096"/>
      <c r="B91" s="1092"/>
      <c r="C91" s="113" t="s">
        <v>142</v>
      </c>
      <c r="D91" s="113" t="s">
        <v>141</v>
      </c>
      <c r="E91" s="113" t="s">
        <v>11</v>
      </c>
      <c r="F91" s="700">
        <v>130</v>
      </c>
      <c r="G91" s="208">
        <v>130</v>
      </c>
      <c r="H91" s="797"/>
      <c r="I91" s="851"/>
      <c r="J91" s="191">
        <f>1/52</f>
        <v>1.9230769230769232E-2</v>
      </c>
      <c r="K91" s="219">
        <v>0.04</v>
      </c>
      <c r="L91" s="219">
        <f t="shared" si="10"/>
        <v>2.5</v>
      </c>
      <c r="M91" s="220">
        <f t="shared" si="11"/>
        <v>62.5</v>
      </c>
      <c r="N91" s="873"/>
      <c r="O91" s="443"/>
      <c r="P91" s="221">
        <v>0</v>
      </c>
      <c r="Q91" s="444">
        <f t="shared" si="12"/>
        <v>0</v>
      </c>
      <c r="R91" s="222">
        <f t="shared" si="13"/>
        <v>0</v>
      </c>
      <c r="S91" s="453" cm="1">
        <f t="array" ref="S91">_xlfn.IFS(E91="Air",R91,E91="Sea",M91,E91="Air+Sea",M91+R91)</f>
        <v>62.5</v>
      </c>
      <c r="T91" s="475"/>
      <c r="U91" s="32"/>
    </row>
    <row r="92" spans="1:21" x14ac:dyDescent="0.25">
      <c r="A92" s="1096"/>
      <c r="B92" s="509" t="s">
        <v>186</v>
      </c>
      <c r="C92" s="177" t="s">
        <v>69</v>
      </c>
      <c r="D92" s="113" t="s">
        <v>187</v>
      </c>
      <c r="E92" s="113" t="s">
        <v>11</v>
      </c>
      <c r="F92" s="705"/>
      <c r="G92" s="213">
        <v>20</v>
      </c>
      <c r="H92" s="805"/>
      <c r="I92" s="852"/>
      <c r="J92" s="200">
        <v>1</v>
      </c>
      <c r="K92" s="219">
        <v>0.04</v>
      </c>
      <c r="L92" s="219">
        <f t="shared" si="10"/>
        <v>20</v>
      </c>
      <c r="M92" s="220">
        <f t="shared" si="11"/>
        <v>500</v>
      </c>
      <c r="N92" s="195"/>
      <c r="O92" s="443"/>
      <c r="P92" s="221">
        <v>0</v>
      </c>
      <c r="Q92" s="444">
        <f t="shared" si="12"/>
        <v>0</v>
      </c>
      <c r="R92" s="222">
        <f t="shared" si="13"/>
        <v>0</v>
      </c>
      <c r="S92" s="453" cm="1">
        <f t="array" ref="S92">_xlfn.IFS(E92="Air",R92,E92="Sea",M92,E92="Air+Sea",M92+R92)</f>
        <v>500</v>
      </c>
      <c r="T92" s="475"/>
      <c r="U92" s="32"/>
    </row>
    <row r="93" spans="1:21" x14ac:dyDescent="0.25">
      <c r="A93" s="1096"/>
      <c r="B93" s="509"/>
      <c r="C93" s="177" t="s">
        <v>69</v>
      </c>
      <c r="D93" s="113" t="s">
        <v>188</v>
      </c>
      <c r="E93" s="113" t="s">
        <v>11</v>
      </c>
      <c r="F93" s="705"/>
      <c r="G93" s="213">
        <v>25</v>
      </c>
      <c r="H93" s="805"/>
      <c r="I93" s="852"/>
      <c r="J93" s="200">
        <v>1</v>
      </c>
      <c r="K93" s="219">
        <v>0.04</v>
      </c>
      <c r="L93" s="219">
        <f t="shared" si="10"/>
        <v>25</v>
      </c>
      <c r="M93" s="220">
        <f t="shared" si="11"/>
        <v>625</v>
      </c>
      <c r="N93" s="195"/>
      <c r="O93" s="443"/>
      <c r="P93" s="221">
        <v>0</v>
      </c>
      <c r="Q93" s="444">
        <f t="shared" si="12"/>
        <v>0</v>
      </c>
      <c r="R93" s="222">
        <f t="shared" si="13"/>
        <v>0</v>
      </c>
      <c r="S93" s="453" cm="1">
        <f t="array" ref="S93">_xlfn.IFS(E93="Air",R93,E93="Sea",M93,E93="Air+Sea",M93+R93)</f>
        <v>625</v>
      </c>
      <c r="T93" s="475"/>
      <c r="U93" s="32"/>
    </row>
    <row r="94" spans="1:21" x14ac:dyDescent="0.25">
      <c r="A94" s="1096"/>
      <c r="B94" s="509"/>
      <c r="C94" s="177" t="s">
        <v>69</v>
      </c>
      <c r="D94" s="113" t="s">
        <v>189</v>
      </c>
      <c r="E94" s="113" t="s">
        <v>11</v>
      </c>
      <c r="F94" s="705"/>
      <c r="G94" s="213">
        <v>5</v>
      </c>
      <c r="H94" s="805"/>
      <c r="I94" s="852"/>
      <c r="J94" s="200">
        <v>1</v>
      </c>
      <c r="K94" s="219">
        <v>0.04</v>
      </c>
      <c r="L94" s="219">
        <f t="shared" si="10"/>
        <v>5</v>
      </c>
      <c r="M94" s="220">
        <f t="shared" si="11"/>
        <v>125</v>
      </c>
      <c r="N94" s="195"/>
      <c r="O94" s="443"/>
      <c r="P94" s="221">
        <v>0</v>
      </c>
      <c r="Q94" s="444">
        <f t="shared" si="12"/>
        <v>0</v>
      </c>
      <c r="R94" s="222">
        <f t="shared" si="13"/>
        <v>0</v>
      </c>
      <c r="S94" s="453" cm="1">
        <f t="array" ref="S94">_xlfn.IFS(E94="Air",R94,E94="Sea",M94,E94="Air+Sea",M94+R94)</f>
        <v>125</v>
      </c>
      <c r="T94" s="475"/>
      <c r="U94" s="32"/>
    </row>
    <row r="95" spans="1:21" ht="30" x14ac:dyDescent="0.25">
      <c r="A95" s="1096"/>
      <c r="B95" s="509" t="s">
        <v>190</v>
      </c>
      <c r="C95" s="177" t="s">
        <v>74</v>
      </c>
      <c r="D95" s="113" t="s">
        <v>644</v>
      </c>
      <c r="E95" s="113" t="s">
        <v>11</v>
      </c>
      <c r="F95" s="705"/>
      <c r="G95" s="213">
        <v>10</v>
      </c>
      <c r="H95" s="805"/>
      <c r="I95" s="852"/>
      <c r="J95" s="200"/>
      <c r="K95" s="219">
        <v>0.04</v>
      </c>
      <c r="L95" s="219">
        <f t="shared" si="10"/>
        <v>10</v>
      </c>
      <c r="M95" s="220">
        <f t="shared" si="11"/>
        <v>10</v>
      </c>
      <c r="N95" s="195"/>
      <c r="O95" s="443"/>
      <c r="P95" s="221">
        <v>0</v>
      </c>
      <c r="Q95" s="444">
        <f t="shared" si="12"/>
        <v>10</v>
      </c>
      <c r="R95" s="222">
        <f t="shared" si="13"/>
        <v>0</v>
      </c>
      <c r="S95" s="453" cm="1">
        <f t="array" ref="S95">_xlfn.IFS(E95="Air",R95,E95="Sea",M95,E95="Air+Sea",M95+R95)</f>
        <v>10</v>
      </c>
      <c r="T95" s="475"/>
      <c r="U95" s="32"/>
    </row>
    <row r="96" spans="1:21" x14ac:dyDescent="0.25">
      <c r="A96" s="1096"/>
      <c r="B96" s="509"/>
      <c r="C96" s="177" t="s">
        <v>74</v>
      </c>
      <c r="D96" s="113" t="s">
        <v>192</v>
      </c>
      <c r="E96" s="113" t="s">
        <v>11</v>
      </c>
      <c r="F96" s="705"/>
      <c r="G96" s="213">
        <v>35</v>
      </c>
      <c r="H96" s="805"/>
      <c r="I96" s="852"/>
      <c r="J96" s="200"/>
      <c r="K96" s="219">
        <v>0.04</v>
      </c>
      <c r="L96" s="219">
        <f t="shared" si="10"/>
        <v>35</v>
      </c>
      <c r="M96" s="220">
        <f t="shared" si="11"/>
        <v>35</v>
      </c>
      <c r="N96" s="195"/>
      <c r="O96" s="443"/>
      <c r="P96" s="221">
        <v>0</v>
      </c>
      <c r="Q96" s="444">
        <f t="shared" si="12"/>
        <v>35</v>
      </c>
      <c r="R96" s="222">
        <f t="shared" si="13"/>
        <v>0</v>
      </c>
      <c r="S96" s="453" cm="1">
        <f t="array" ref="S96">_xlfn.IFS(E96="Air",R96,E96="Sea",M96,E96="Air+Sea",M96+R96)</f>
        <v>35</v>
      </c>
      <c r="T96" s="475"/>
    </row>
    <row r="97" spans="1:21" x14ac:dyDescent="0.25">
      <c r="A97" s="1096"/>
      <c r="B97" s="509"/>
      <c r="C97" s="177" t="s">
        <v>74</v>
      </c>
      <c r="D97" s="113" t="s">
        <v>193</v>
      </c>
      <c r="E97" s="113" t="s">
        <v>11</v>
      </c>
      <c r="F97" s="705"/>
      <c r="G97" s="213">
        <v>5</v>
      </c>
      <c r="H97" s="805"/>
      <c r="I97" s="852"/>
      <c r="J97" s="200"/>
      <c r="K97" s="219">
        <v>0.04</v>
      </c>
      <c r="L97" s="219">
        <f t="shared" si="10"/>
        <v>5</v>
      </c>
      <c r="M97" s="220">
        <f t="shared" si="11"/>
        <v>5</v>
      </c>
      <c r="N97" s="195"/>
      <c r="O97" s="443"/>
      <c r="P97" s="221">
        <v>0</v>
      </c>
      <c r="Q97" s="444">
        <f t="shared" si="12"/>
        <v>5</v>
      </c>
      <c r="R97" s="222">
        <f t="shared" si="13"/>
        <v>0</v>
      </c>
      <c r="S97" s="453" cm="1">
        <f t="array" ref="S97">_xlfn.IFS(E97="Air",R97,E97="Sea",M97,E97="Air+Sea",M97+R97)</f>
        <v>5</v>
      </c>
      <c r="T97" s="475"/>
      <c r="U97" s="32"/>
    </row>
    <row r="98" spans="1:21" x14ac:dyDescent="0.25">
      <c r="A98" s="1096"/>
      <c r="B98" s="509"/>
      <c r="C98" s="177" t="s">
        <v>74</v>
      </c>
      <c r="D98" s="113" t="s">
        <v>194</v>
      </c>
      <c r="E98" s="113" t="s">
        <v>11</v>
      </c>
      <c r="F98" s="705"/>
      <c r="G98" s="213">
        <v>10</v>
      </c>
      <c r="H98" s="805"/>
      <c r="I98" s="852"/>
      <c r="J98" s="200"/>
      <c r="K98" s="219">
        <v>0.04</v>
      </c>
      <c r="L98" s="219">
        <f t="shared" si="10"/>
        <v>10</v>
      </c>
      <c r="M98" s="220">
        <f t="shared" si="11"/>
        <v>10</v>
      </c>
      <c r="N98" s="195"/>
      <c r="O98" s="443"/>
      <c r="P98" s="221">
        <v>0</v>
      </c>
      <c r="Q98" s="444">
        <f t="shared" si="12"/>
        <v>10</v>
      </c>
      <c r="R98" s="222">
        <f t="shared" si="13"/>
        <v>0</v>
      </c>
      <c r="S98" s="453" cm="1">
        <f t="array" ref="S98">_xlfn.IFS(E98="Air",R98,E98="Sea",M98,E98="Air+Sea",M98+R98)</f>
        <v>10</v>
      </c>
      <c r="T98" s="475"/>
      <c r="U98" s="32"/>
    </row>
    <row r="99" spans="1:21" ht="30" x14ac:dyDescent="0.25">
      <c r="A99" s="1096"/>
      <c r="B99" s="460" t="s">
        <v>195</v>
      </c>
      <c r="C99" s="517" t="s">
        <v>74</v>
      </c>
      <c r="D99" s="188" t="s">
        <v>196</v>
      </c>
      <c r="E99" s="188"/>
      <c r="F99" s="706"/>
      <c r="G99" s="647"/>
      <c r="H99" s="738"/>
      <c r="I99" s="195"/>
      <c r="J99" s="645"/>
      <c r="K99" s="221">
        <v>0.04</v>
      </c>
      <c r="L99" s="221">
        <f t="shared" si="10"/>
        <v>0</v>
      </c>
      <c r="M99" s="222">
        <f t="shared" si="11"/>
        <v>0</v>
      </c>
      <c r="N99" s="195"/>
      <c r="O99" s="443"/>
      <c r="P99" s="221">
        <v>0</v>
      </c>
      <c r="Q99" s="444">
        <f t="shared" si="12"/>
        <v>0</v>
      </c>
      <c r="R99" s="222">
        <f t="shared" si="13"/>
        <v>0</v>
      </c>
      <c r="S99" s="454" t="e" cm="1">
        <f t="array" ref="S99">_xlfn.IFS(E99="Air",R99,E99="Sea",M99,E99="Air+Sea",M99+R99)</f>
        <v>#N/A</v>
      </c>
      <c r="T99" s="475"/>
      <c r="U99" s="32"/>
    </row>
    <row r="100" spans="1:21" x14ac:dyDescent="0.25">
      <c r="A100" s="1096"/>
      <c r="B100" s="460" t="s">
        <v>197</v>
      </c>
      <c r="C100" s="517" t="s">
        <v>74</v>
      </c>
      <c r="D100" s="188" t="s">
        <v>198</v>
      </c>
      <c r="E100" s="188"/>
      <c r="F100" s="706"/>
      <c r="G100" s="647"/>
      <c r="H100" s="738"/>
      <c r="I100" s="195"/>
      <c r="J100" s="645"/>
      <c r="K100" s="221">
        <v>0.04</v>
      </c>
      <c r="L100" s="221">
        <f t="shared" si="10"/>
        <v>0</v>
      </c>
      <c r="M100" s="222">
        <f t="shared" si="11"/>
        <v>0</v>
      </c>
      <c r="N100" s="195"/>
      <c r="O100" s="443"/>
      <c r="P100" s="221">
        <v>0</v>
      </c>
      <c r="Q100" s="444">
        <f t="shared" si="12"/>
        <v>0</v>
      </c>
      <c r="R100" s="222">
        <f t="shared" si="13"/>
        <v>0</v>
      </c>
      <c r="S100" s="454" t="e" cm="1">
        <f t="array" ref="S100">_xlfn.IFS(E100="Air",R100,E100="Sea",M100,E100="Air+Sea",M100+R100)</f>
        <v>#N/A</v>
      </c>
      <c r="T100" s="475"/>
      <c r="U100" s="32"/>
    </row>
    <row r="101" spans="1:21" x14ac:dyDescent="0.25">
      <c r="A101" s="1096"/>
      <c r="B101" s="460"/>
      <c r="C101" s="517" t="s">
        <v>74</v>
      </c>
      <c r="D101" s="188" t="s">
        <v>199</v>
      </c>
      <c r="E101" s="188"/>
      <c r="F101" s="706"/>
      <c r="G101" s="647"/>
      <c r="H101" s="738"/>
      <c r="I101" s="195"/>
      <c r="J101" s="645"/>
      <c r="K101" s="221">
        <v>0.04</v>
      </c>
      <c r="L101" s="221">
        <f t="shared" si="10"/>
        <v>0</v>
      </c>
      <c r="M101" s="222">
        <f t="shared" si="11"/>
        <v>0</v>
      </c>
      <c r="N101" s="195"/>
      <c r="O101" s="443"/>
      <c r="P101" s="221">
        <v>0</v>
      </c>
      <c r="Q101" s="444">
        <f t="shared" si="12"/>
        <v>0</v>
      </c>
      <c r="R101" s="222">
        <f t="shared" si="13"/>
        <v>0</v>
      </c>
      <c r="S101" s="454" t="e" cm="1">
        <f t="array" ref="S101">_xlfn.IFS(E101="Air",R101,E101="Sea",M101,E101="Air+Sea",M101+R101)</f>
        <v>#N/A</v>
      </c>
      <c r="T101" s="475"/>
      <c r="U101" s="32"/>
    </row>
    <row r="102" spans="1:21" x14ac:dyDescent="0.25">
      <c r="A102" s="1096"/>
      <c r="B102" s="460"/>
      <c r="C102" s="517" t="s">
        <v>74</v>
      </c>
      <c r="D102" s="188" t="s">
        <v>200</v>
      </c>
      <c r="E102" s="188"/>
      <c r="F102" s="706"/>
      <c r="G102" s="647"/>
      <c r="H102" s="738"/>
      <c r="I102" s="195"/>
      <c r="J102" s="645"/>
      <c r="K102" s="221">
        <v>0.04</v>
      </c>
      <c r="L102" s="221">
        <f t="shared" si="10"/>
        <v>0</v>
      </c>
      <c r="M102" s="222">
        <f t="shared" si="11"/>
        <v>0</v>
      </c>
      <c r="N102" s="195"/>
      <c r="O102" s="443"/>
      <c r="P102" s="221">
        <v>0</v>
      </c>
      <c r="Q102" s="444">
        <f t="shared" si="12"/>
        <v>0</v>
      </c>
      <c r="R102" s="222">
        <f t="shared" si="13"/>
        <v>0</v>
      </c>
      <c r="S102" s="454" t="e" cm="1">
        <f t="array" ref="S102">_xlfn.IFS(E102="Air",R102,E102="Sea",M102,E102="Air+Sea",M102+R102)</f>
        <v>#N/A</v>
      </c>
      <c r="T102" s="475"/>
      <c r="U102" s="32"/>
    </row>
    <row r="103" spans="1:21" x14ac:dyDescent="0.25">
      <c r="A103" s="1096"/>
      <c r="B103" s="460" t="s">
        <v>201</v>
      </c>
      <c r="C103" s="517" t="s">
        <v>74</v>
      </c>
      <c r="D103" s="188" t="s">
        <v>202</v>
      </c>
      <c r="E103" s="188"/>
      <c r="F103" s="706"/>
      <c r="G103" s="647"/>
      <c r="H103" s="738"/>
      <c r="I103" s="195"/>
      <c r="J103" s="645"/>
      <c r="K103" s="221">
        <v>0.04</v>
      </c>
      <c r="L103" s="221">
        <f t="shared" si="10"/>
        <v>0</v>
      </c>
      <c r="M103" s="222">
        <f t="shared" si="11"/>
        <v>0</v>
      </c>
      <c r="N103" s="195"/>
      <c r="O103" s="443"/>
      <c r="P103" s="221">
        <v>0</v>
      </c>
      <c r="Q103" s="444">
        <f t="shared" si="12"/>
        <v>0</v>
      </c>
      <c r="R103" s="222">
        <f t="shared" si="13"/>
        <v>0</v>
      </c>
      <c r="S103" s="454" t="e" cm="1">
        <f t="array" ref="S103">_xlfn.IFS(E103="Air",R103,E103="Sea",M103,E103="Air+Sea",M103+R103)</f>
        <v>#N/A</v>
      </c>
      <c r="T103" s="475"/>
      <c r="U103" s="32"/>
    </row>
    <row r="104" spans="1:21" x14ac:dyDescent="0.25">
      <c r="A104" s="1096"/>
      <c r="B104" s="460" t="s">
        <v>203</v>
      </c>
      <c r="C104" s="517" t="s">
        <v>204</v>
      </c>
      <c r="D104" s="188" t="s">
        <v>205</v>
      </c>
      <c r="E104" s="188"/>
      <c r="F104" s="706"/>
      <c r="G104" s="647"/>
      <c r="H104" s="738"/>
      <c r="I104" s="195"/>
      <c r="J104" s="645"/>
      <c r="K104" s="221">
        <v>0.04</v>
      </c>
      <c r="L104" s="221">
        <f t="shared" si="10"/>
        <v>0</v>
      </c>
      <c r="M104" s="222">
        <f t="shared" si="11"/>
        <v>0</v>
      </c>
      <c r="N104" s="195"/>
      <c r="O104" s="443"/>
      <c r="P104" s="221">
        <v>0</v>
      </c>
      <c r="Q104" s="444">
        <f t="shared" si="12"/>
        <v>0</v>
      </c>
      <c r="R104" s="222">
        <f t="shared" si="13"/>
        <v>0</v>
      </c>
      <c r="S104" s="454" t="e" cm="1">
        <f t="array" ref="S104">_xlfn.IFS(E104="Air",R104,E104="Sea",M104,E104="Air+Sea",M104+R104)</f>
        <v>#N/A</v>
      </c>
      <c r="T104" s="475"/>
      <c r="U104" s="32"/>
    </row>
    <row r="105" spans="1:21" x14ac:dyDescent="0.25">
      <c r="A105" s="1096"/>
      <c r="B105" s="509" t="s">
        <v>206</v>
      </c>
      <c r="C105" s="177" t="s">
        <v>204</v>
      </c>
      <c r="D105" s="113" t="s">
        <v>207</v>
      </c>
      <c r="E105" s="113" t="s">
        <v>11</v>
      </c>
      <c r="F105" s="705"/>
      <c r="G105" s="213">
        <v>30</v>
      </c>
      <c r="H105" s="805"/>
      <c r="I105" s="852"/>
      <c r="J105" s="191">
        <v>0.04</v>
      </c>
      <c r="K105" s="219">
        <v>0.04</v>
      </c>
      <c r="L105" s="219">
        <f t="shared" si="10"/>
        <v>1.2</v>
      </c>
      <c r="M105" s="220">
        <f t="shared" si="11"/>
        <v>30</v>
      </c>
      <c r="N105" s="195"/>
      <c r="O105" s="443"/>
      <c r="P105" s="221">
        <v>0</v>
      </c>
      <c r="Q105" s="444">
        <f t="shared" si="12"/>
        <v>0</v>
      </c>
      <c r="R105" s="222">
        <f t="shared" si="13"/>
        <v>0</v>
      </c>
      <c r="S105" s="453" cm="1">
        <f t="array" ref="S105">_xlfn.IFS(E105="Air",R105,E105="Sea",M105,E105="Air+Sea",M105+R105)</f>
        <v>30</v>
      </c>
      <c r="T105" s="475"/>
      <c r="U105" s="32"/>
    </row>
    <row r="106" spans="1:21" x14ac:dyDescent="0.25">
      <c r="A106" s="1096"/>
      <c r="B106" s="509"/>
      <c r="C106" s="177" t="s">
        <v>204</v>
      </c>
      <c r="D106" s="113" t="s">
        <v>208</v>
      </c>
      <c r="E106" s="113" t="s">
        <v>11</v>
      </c>
      <c r="F106" s="705"/>
      <c r="G106" s="213">
        <v>60</v>
      </c>
      <c r="H106" s="805"/>
      <c r="I106" s="852"/>
      <c r="J106" s="191">
        <v>0.04</v>
      </c>
      <c r="K106" s="219">
        <v>0.04</v>
      </c>
      <c r="L106" s="219">
        <f t="shared" si="10"/>
        <v>2.4</v>
      </c>
      <c r="M106" s="220">
        <f t="shared" si="11"/>
        <v>60</v>
      </c>
      <c r="N106" s="195"/>
      <c r="O106" s="443"/>
      <c r="P106" s="221">
        <v>0</v>
      </c>
      <c r="Q106" s="444">
        <f t="shared" si="12"/>
        <v>0</v>
      </c>
      <c r="R106" s="222">
        <f t="shared" si="13"/>
        <v>0</v>
      </c>
      <c r="S106" s="453" cm="1">
        <f t="array" ref="S106">_xlfn.IFS(E106="Air",R106,E106="Sea",M106,E106="Air+Sea",M106+R106)</f>
        <v>60</v>
      </c>
      <c r="T106" s="475"/>
      <c r="U106" s="32"/>
    </row>
    <row r="107" spans="1:21" x14ac:dyDescent="0.25">
      <c r="A107" s="1096"/>
      <c r="B107" s="509"/>
      <c r="C107" s="177" t="s">
        <v>74</v>
      </c>
      <c r="D107" s="113" t="s">
        <v>209</v>
      </c>
      <c r="E107" s="113" t="s">
        <v>11</v>
      </c>
      <c r="F107" s="705"/>
      <c r="G107" s="213">
        <v>120</v>
      </c>
      <c r="H107" s="805"/>
      <c r="I107" s="934"/>
      <c r="J107" s="822"/>
      <c r="K107" s="219">
        <v>0.04</v>
      </c>
      <c r="L107" s="931">
        <f t="shared" si="10"/>
        <v>120</v>
      </c>
      <c r="M107" s="930">
        <f t="shared" si="11"/>
        <v>120</v>
      </c>
      <c r="N107" s="195"/>
      <c r="O107" s="443"/>
      <c r="P107" s="221">
        <v>0</v>
      </c>
      <c r="Q107" s="444">
        <f t="shared" si="12"/>
        <v>120</v>
      </c>
      <c r="R107" s="222">
        <f t="shared" si="13"/>
        <v>0</v>
      </c>
      <c r="S107" s="453" cm="1">
        <f t="array" ref="S107">_xlfn.IFS(E107="Air",R107,E107="Sea",M107,E107="Air+Sea",M107+R107)</f>
        <v>120</v>
      </c>
      <c r="T107" s="475"/>
      <c r="U107" s="32"/>
    </row>
    <row r="108" spans="1:21" x14ac:dyDescent="0.25">
      <c r="A108" s="1096"/>
      <c r="B108" s="509"/>
      <c r="C108" s="177" t="s">
        <v>74</v>
      </c>
      <c r="D108" s="113" t="s">
        <v>210</v>
      </c>
      <c r="E108" s="113" t="s">
        <v>11</v>
      </c>
      <c r="F108" s="705"/>
      <c r="G108" s="213">
        <v>75</v>
      </c>
      <c r="H108" s="805"/>
      <c r="I108" s="934"/>
      <c r="J108" s="822"/>
      <c r="K108" s="219">
        <v>0.04</v>
      </c>
      <c r="L108" s="931">
        <f t="shared" si="10"/>
        <v>75</v>
      </c>
      <c r="M108" s="930">
        <f t="shared" si="11"/>
        <v>75</v>
      </c>
      <c r="N108" s="195"/>
      <c r="O108" s="443"/>
      <c r="P108" s="221">
        <v>0</v>
      </c>
      <c r="Q108" s="444">
        <f t="shared" si="12"/>
        <v>75</v>
      </c>
      <c r="R108" s="222">
        <f t="shared" si="13"/>
        <v>0</v>
      </c>
      <c r="S108" s="453" cm="1">
        <f t="array" ref="S108">_xlfn.IFS(E108="Air",R108,E108="Sea",M108,E108="Air+Sea",M108+R108)</f>
        <v>75</v>
      </c>
      <c r="T108" s="475"/>
      <c r="U108" s="32"/>
    </row>
    <row r="109" spans="1:21" x14ac:dyDescent="0.25">
      <c r="A109" s="1096"/>
      <c r="B109" s="509" t="s">
        <v>211</v>
      </c>
      <c r="C109" s="177" t="s">
        <v>204</v>
      </c>
      <c r="D109" s="113" t="s">
        <v>212</v>
      </c>
      <c r="E109" s="113" t="s">
        <v>11</v>
      </c>
      <c r="F109" s="705"/>
      <c r="G109" s="213">
        <v>5</v>
      </c>
      <c r="H109" s="805"/>
      <c r="I109" s="852"/>
      <c r="J109" s="191">
        <v>0.04</v>
      </c>
      <c r="K109" s="219">
        <v>0.04</v>
      </c>
      <c r="L109" s="219">
        <f t="shared" si="10"/>
        <v>0.2</v>
      </c>
      <c r="M109" s="220">
        <f t="shared" si="11"/>
        <v>5</v>
      </c>
      <c r="N109" s="195"/>
      <c r="O109" s="443"/>
      <c r="P109" s="221">
        <v>0</v>
      </c>
      <c r="Q109" s="444">
        <f t="shared" si="12"/>
        <v>0</v>
      </c>
      <c r="R109" s="222">
        <f t="shared" si="13"/>
        <v>0</v>
      </c>
      <c r="S109" s="453" cm="1">
        <f t="array" ref="S109">_xlfn.IFS(E109="Air",R109,E109="Sea",M109,E109="Air+Sea",M109+R109)</f>
        <v>5</v>
      </c>
      <c r="T109" s="475"/>
      <c r="U109" s="32"/>
    </row>
    <row r="110" spans="1:21" x14ac:dyDescent="0.25">
      <c r="A110" s="1096"/>
      <c r="B110" s="509"/>
      <c r="C110" s="177" t="s">
        <v>204</v>
      </c>
      <c r="D110" s="113" t="s">
        <v>213</v>
      </c>
      <c r="E110" s="113" t="s">
        <v>11</v>
      </c>
      <c r="F110" s="705"/>
      <c r="G110" s="213">
        <v>15</v>
      </c>
      <c r="H110" s="805"/>
      <c r="I110" s="852"/>
      <c r="J110" s="191">
        <v>0.04</v>
      </c>
      <c r="K110" s="219">
        <v>0.04</v>
      </c>
      <c r="L110" s="219">
        <f t="shared" si="10"/>
        <v>0.6</v>
      </c>
      <c r="M110" s="220">
        <f t="shared" si="11"/>
        <v>15</v>
      </c>
      <c r="N110" s="195"/>
      <c r="O110" s="443"/>
      <c r="P110" s="221">
        <v>0</v>
      </c>
      <c r="Q110" s="444">
        <f t="shared" si="12"/>
        <v>0</v>
      </c>
      <c r="R110" s="222">
        <f t="shared" si="13"/>
        <v>0</v>
      </c>
      <c r="S110" s="453" cm="1">
        <f t="array" ref="S110">_xlfn.IFS(E110="Air",R110,E110="Sea",M110,E110="Air+Sea",M110+R110)</f>
        <v>15</v>
      </c>
      <c r="T110" s="475"/>
      <c r="U110" s="32"/>
    </row>
    <row r="111" spans="1:21" x14ac:dyDescent="0.25">
      <c r="A111" s="1096"/>
      <c r="B111" s="509"/>
      <c r="C111" s="177" t="s">
        <v>204</v>
      </c>
      <c r="D111" s="113" t="s">
        <v>214</v>
      </c>
      <c r="E111" s="113" t="s">
        <v>11</v>
      </c>
      <c r="F111" s="705"/>
      <c r="G111" s="213">
        <v>35</v>
      </c>
      <c r="H111" s="805"/>
      <c r="I111" s="852"/>
      <c r="J111" s="191">
        <v>0.04</v>
      </c>
      <c r="K111" s="219">
        <v>0.04</v>
      </c>
      <c r="L111" s="219">
        <f t="shared" si="10"/>
        <v>1.4000000000000001</v>
      </c>
      <c r="M111" s="220">
        <f t="shared" si="11"/>
        <v>35</v>
      </c>
      <c r="N111" s="195"/>
      <c r="O111" s="443"/>
      <c r="P111" s="221">
        <v>0</v>
      </c>
      <c r="Q111" s="444">
        <f t="shared" si="12"/>
        <v>0</v>
      </c>
      <c r="R111" s="222">
        <f t="shared" si="13"/>
        <v>0</v>
      </c>
      <c r="S111" s="453" cm="1">
        <f t="array" ref="S111">_xlfn.IFS(E111="Air",R111,E111="Sea",M111,E111="Air+Sea",M111+R111)</f>
        <v>35</v>
      </c>
      <c r="T111" s="475"/>
      <c r="U111" s="32"/>
    </row>
    <row r="112" spans="1:21" ht="30" x14ac:dyDescent="0.25">
      <c r="A112" s="1096"/>
      <c r="B112" s="509"/>
      <c r="C112" s="177" t="s">
        <v>204</v>
      </c>
      <c r="D112" s="113" t="s">
        <v>215</v>
      </c>
      <c r="E112" s="113" t="s">
        <v>11</v>
      </c>
      <c r="F112" s="705"/>
      <c r="G112" s="213">
        <v>5</v>
      </c>
      <c r="H112" s="805"/>
      <c r="I112" s="852"/>
      <c r="J112" s="191">
        <v>0.04</v>
      </c>
      <c r="K112" s="219">
        <v>0.04</v>
      </c>
      <c r="L112" s="219">
        <f t="shared" si="10"/>
        <v>0.2</v>
      </c>
      <c r="M112" s="220">
        <f t="shared" si="11"/>
        <v>5</v>
      </c>
      <c r="N112" s="195"/>
      <c r="O112" s="443"/>
      <c r="P112" s="221">
        <v>0</v>
      </c>
      <c r="Q112" s="444">
        <f t="shared" si="12"/>
        <v>0</v>
      </c>
      <c r="R112" s="222">
        <f t="shared" si="13"/>
        <v>0</v>
      </c>
      <c r="S112" s="453" cm="1">
        <f t="array" ref="S112">_xlfn.IFS(E112="Air",R112,E112="Sea",M112,E112="Air+Sea",M112+R112)</f>
        <v>5</v>
      </c>
      <c r="T112" s="475"/>
      <c r="U112" s="32"/>
    </row>
    <row r="113" spans="1:21" x14ac:dyDescent="0.25">
      <c r="A113" s="1096"/>
      <c r="B113" s="460" t="s">
        <v>640</v>
      </c>
      <c r="C113" s="517" t="s">
        <v>103</v>
      </c>
      <c r="D113" s="188" t="s">
        <v>641</v>
      </c>
      <c r="E113" s="188"/>
      <c r="F113" s="706">
        <v>5</v>
      </c>
      <c r="G113" s="647"/>
      <c r="H113" s="937"/>
      <c r="I113" s="935"/>
      <c r="J113" s="190"/>
      <c r="K113" s="221">
        <v>0.04</v>
      </c>
      <c r="L113" s="221">
        <f t="shared" si="10"/>
        <v>0</v>
      </c>
      <c r="M113" s="223">
        <f t="shared" si="11"/>
        <v>0</v>
      </c>
      <c r="N113" s="195"/>
      <c r="O113" s="443"/>
      <c r="P113" s="221">
        <v>0</v>
      </c>
      <c r="Q113" s="444">
        <f t="shared" si="12"/>
        <v>0</v>
      </c>
      <c r="R113" s="222">
        <f t="shared" si="13"/>
        <v>0</v>
      </c>
      <c r="S113" s="454" t="e" cm="1">
        <f t="array" ref="S113">_xlfn.IFS(E113="Air",R113,E113="Sea",M113,E113="Air+Sea",M113+R113)</f>
        <v>#N/A</v>
      </c>
      <c r="T113" s="475"/>
      <c r="U113" s="32"/>
    </row>
    <row r="114" spans="1:21" x14ac:dyDescent="0.25">
      <c r="A114" s="1096"/>
      <c r="B114" s="460"/>
      <c r="C114" s="517" t="s">
        <v>103</v>
      </c>
      <c r="D114" s="188" t="s">
        <v>193</v>
      </c>
      <c r="E114" s="188"/>
      <c r="F114" s="706">
        <v>5</v>
      </c>
      <c r="G114" s="647"/>
      <c r="H114" s="937"/>
      <c r="I114" s="935"/>
      <c r="J114" s="190"/>
      <c r="K114" s="221">
        <v>0.04</v>
      </c>
      <c r="L114" s="221">
        <f t="shared" si="10"/>
        <v>0</v>
      </c>
      <c r="M114" s="223">
        <f t="shared" si="11"/>
        <v>0</v>
      </c>
      <c r="N114" s="195"/>
      <c r="O114" s="443"/>
      <c r="P114" s="221">
        <v>0</v>
      </c>
      <c r="Q114" s="444">
        <f t="shared" si="12"/>
        <v>0</v>
      </c>
      <c r="R114" s="222">
        <f t="shared" si="13"/>
        <v>0</v>
      </c>
      <c r="S114" s="454" t="e" cm="1">
        <f t="array" ref="S114">_xlfn.IFS(E114="Air",R114,E114="Sea",M114,E114="Air+Sea",M114+R114)</f>
        <v>#N/A</v>
      </c>
      <c r="T114" s="475"/>
      <c r="U114" s="32"/>
    </row>
    <row r="115" spans="1:21" x14ac:dyDescent="0.25">
      <c r="A115" s="1096"/>
      <c r="B115" s="460"/>
      <c r="C115" s="517" t="s">
        <v>103</v>
      </c>
      <c r="D115" s="188" t="s">
        <v>642</v>
      </c>
      <c r="E115" s="188"/>
      <c r="F115" s="706">
        <v>115</v>
      </c>
      <c r="G115" s="647"/>
      <c r="H115" s="937"/>
      <c r="I115" s="935"/>
      <c r="J115" s="190"/>
      <c r="K115" s="221">
        <v>0.04</v>
      </c>
      <c r="L115" s="221">
        <f t="shared" si="10"/>
        <v>0</v>
      </c>
      <c r="M115" s="223">
        <f t="shared" si="11"/>
        <v>0</v>
      </c>
      <c r="N115" s="195"/>
      <c r="O115" s="443"/>
      <c r="P115" s="221">
        <v>0</v>
      </c>
      <c r="Q115" s="444">
        <f t="shared" si="12"/>
        <v>0</v>
      </c>
      <c r="R115" s="222">
        <f t="shared" si="13"/>
        <v>0</v>
      </c>
      <c r="S115" s="454" t="e" cm="1">
        <f t="array" ref="S115">_xlfn.IFS(E115="Air",R115,E115="Sea",M115,E115="Air+Sea",M115+R115)</f>
        <v>#N/A</v>
      </c>
      <c r="T115" s="475"/>
      <c r="U115" s="32"/>
    </row>
    <row r="116" spans="1:21" x14ac:dyDescent="0.25">
      <c r="A116" s="1096"/>
      <c r="B116" s="509" t="s">
        <v>216</v>
      </c>
      <c r="C116" s="177" t="s">
        <v>145</v>
      </c>
      <c r="D116" s="113" t="s">
        <v>645</v>
      </c>
      <c r="E116" s="113" t="s">
        <v>11</v>
      </c>
      <c r="F116" s="705"/>
      <c r="G116" s="213">
        <v>5</v>
      </c>
      <c r="H116" s="805"/>
      <c r="I116" s="852"/>
      <c r="J116" s="191">
        <v>0.04</v>
      </c>
      <c r="K116" s="219">
        <v>0.04</v>
      </c>
      <c r="L116" s="219">
        <f t="shared" si="10"/>
        <v>0.2</v>
      </c>
      <c r="M116" s="220">
        <f t="shared" si="11"/>
        <v>5</v>
      </c>
      <c r="N116" s="195"/>
      <c r="O116" s="443"/>
      <c r="P116" s="221">
        <v>0</v>
      </c>
      <c r="Q116" s="444">
        <f t="shared" si="12"/>
        <v>0</v>
      </c>
      <c r="R116" s="222">
        <f t="shared" si="13"/>
        <v>0</v>
      </c>
      <c r="S116" s="453" cm="1">
        <f t="array" ref="S116">_xlfn.IFS(E116="Air",R116,E116="Sea",M116,E116="Air+Sea",M116+R116)</f>
        <v>5</v>
      </c>
      <c r="T116" s="475"/>
      <c r="U116" s="32"/>
    </row>
    <row r="117" spans="1:21" x14ac:dyDescent="0.25">
      <c r="A117" s="1096"/>
      <c r="B117" s="509"/>
      <c r="C117" s="177" t="s">
        <v>145</v>
      </c>
      <c r="D117" s="113" t="s">
        <v>646</v>
      </c>
      <c r="E117" s="113" t="s">
        <v>11</v>
      </c>
      <c r="F117" s="705"/>
      <c r="G117" s="213">
        <v>5</v>
      </c>
      <c r="H117" s="805"/>
      <c r="I117" s="852"/>
      <c r="J117" s="191">
        <v>0.04</v>
      </c>
      <c r="K117" s="219">
        <v>0.04</v>
      </c>
      <c r="L117" s="219">
        <f t="shared" si="10"/>
        <v>0.2</v>
      </c>
      <c r="M117" s="220">
        <f t="shared" si="11"/>
        <v>5</v>
      </c>
      <c r="N117" s="195"/>
      <c r="O117" s="443"/>
      <c r="P117" s="221">
        <v>0</v>
      </c>
      <c r="Q117" s="444">
        <f t="shared" si="12"/>
        <v>0</v>
      </c>
      <c r="R117" s="222">
        <f t="shared" si="13"/>
        <v>0</v>
      </c>
      <c r="S117" s="453" cm="1">
        <f t="array" ref="S117">_xlfn.IFS(E117="Air",R117,E117="Sea",M117,E117="Air+Sea",M117+R117)</f>
        <v>5</v>
      </c>
      <c r="T117" s="475"/>
      <c r="U117" s="32"/>
    </row>
    <row r="118" spans="1:21" x14ac:dyDescent="0.25">
      <c r="A118" s="1096"/>
      <c r="B118" s="509"/>
      <c r="C118" s="177" t="s">
        <v>204</v>
      </c>
      <c r="D118" s="113" t="s">
        <v>218</v>
      </c>
      <c r="E118" s="113" t="s">
        <v>11</v>
      </c>
      <c r="F118" s="705"/>
      <c r="G118" s="213">
        <v>30</v>
      </c>
      <c r="H118" s="805"/>
      <c r="I118" s="852"/>
      <c r="J118" s="191">
        <v>0.04</v>
      </c>
      <c r="K118" s="219">
        <v>0.04</v>
      </c>
      <c r="L118" s="219">
        <f t="shared" si="10"/>
        <v>1.2</v>
      </c>
      <c r="M118" s="220">
        <f t="shared" si="11"/>
        <v>30</v>
      </c>
      <c r="N118" s="195"/>
      <c r="O118" s="443"/>
      <c r="P118" s="221">
        <v>0</v>
      </c>
      <c r="Q118" s="444">
        <f t="shared" si="12"/>
        <v>0</v>
      </c>
      <c r="R118" s="222">
        <f t="shared" si="13"/>
        <v>0</v>
      </c>
      <c r="S118" s="453" cm="1">
        <f t="array" ref="S118">_xlfn.IFS(E118="Air",R118,E118="Sea",M118,E118="Air+Sea",M118+R118)</f>
        <v>30</v>
      </c>
      <c r="T118" s="475"/>
      <c r="U118" s="32"/>
    </row>
    <row r="119" spans="1:21" x14ac:dyDescent="0.25">
      <c r="A119" s="1096"/>
      <c r="B119" s="509"/>
      <c r="C119" s="177" t="s">
        <v>204</v>
      </c>
      <c r="D119" s="113" t="s">
        <v>219</v>
      </c>
      <c r="E119" s="113" t="s">
        <v>11</v>
      </c>
      <c r="F119" s="705"/>
      <c r="G119" s="213">
        <v>120</v>
      </c>
      <c r="H119" s="805"/>
      <c r="I119" s="852"/>
      <c r="J119" s="191">
        <v>0.04</v>
      </c>
      <c r="K119" s="219">
        <v>0.04</v>
      </c>
      <c r="L119" s="219">
        <f t="shared" si="10"/>
        <v>4.8</v>
      </c>
      <c r="M119" s="220">
        <f t="shared" si="11"/>
        <v>120</v>
      </c>
      <c r="N119" s="195"/>
      <c r="O119" s="443"/>
      <c r="P119" s="221">
        <v>0</v>
      </c>
      <c r="Q119" s="444">
        <f t="shared" si="12"/>
        <v>0</v>
      </c>
      <c r="R119" s="222">
        <f t="shared" si="13"/>
        <v>0</v>
      </c>
      <c r="S119" s="453" cm="1">
        <f t="array" ref="S119">_xlfn.IFS(E119="Air",R119,E119="Sea",M119,E119="Air+Sea",M119+R119)</f>
        <v>120</v>
      </c>
      <c r="T119" s="475"/>
      <c r="U119" s="32"/>
    </row>
    <row r="120" spans="1:21" x14ac:dyDescent="0.25">
      <c r="A120" s="1096"/>
      <c r="B120" s="509" t="s">
        <v>157</v>
      </c>
      <c r="C120" s="177" t="s">
        <v>158</v>
      </c>
      <c r="D120" s="113" t="s">
        <v>159</v>
      </c>
      <c r="E120" s="113" t="s">
        <v>11</v>
      </c>
      <c r="F120" s="705">
        <v>870</v>
      </c>
      <c r="G120" s="705">
        <v>870</v>
      </c>
      <c r="H120" s="805"/>
      <c r="I120" s="852">
        <v>1</v>
      </c>
      <c r="J120" s="191">
        <v>0.04</v>
      </c>
      <c r="K120" s="219">
        <v>0.04</v>
      </c>
      <c r="L120" s="219">
        <f t="shared" si="10"/>
        <v>34.800000000000004</v>
      </c>
      <c r="M120" s="220">
        <f t="shared" si="11"/>
        <v>870.00000000000011</v>
      </c>
      <c r="N120" s="195"/>
      <c r="O120" s="443"/>
      <c r="P120" s="221">
        <v>0</v>
      </c>
      <c r="Q120" s="444">
        <f t="shared" si="12"/>
        <v>0</v>
      </c>
      <c r="R120" s="222">
        <f t="shared" si="13"/>
        <v>0</v>
      </c>
      <c r="S120" s="453" cm="1">
        <f t="array" ref="S120">_xlfn.IFS(E120="Air",R120,E120="Sea",M120,E120="Air+Sea",M120+R120)</f>
        <v>870.00000000000011</v>
      </c>
      <c r="T120" s="475"/>
      <c r="U120" s="32"/>
    </row>
    <row r="121" spans="1:21" x14ac:dyDescent="0.25">
      <c r="A121" s="1096"/>
      <c r="B121" s="509" t="s">
        <v>160</v>
      </c>
      <c r="C121" s="177" t="s">
        <v>142</v>
      </c>
      <c r="D121" s="113" t="s">
        <v>161</v>
      </c>
      <c r="E121" s="113" t="s">
        <v>11</v>
      </c>
      <c r="F121" s="705">
        <v>120</v>
      </c>
      <c r="G121" s="705">
        <v>120</v>
      </c>
      <c r="H121" s="805"/>
      <c r="I121" s="852">
        <v>1</v>
      </c>
      <c r="J121" s="191">
        <v>0.25</v>
      </c>
      <c r="K121" s="219">
        <v>0.04</v>
      </c>
      <c r="L121" s="219">
        <f t="shared" si="10"/>
        <v>30</v>
      </c>
      <c r="M121" s="220">
        <f t="shared" si="11"/>
        <v>750</v>
      </c>
      <c r="N121" s="195"/>
      <c r="O121" s="443"/>
      <c r="P121" s="221">
        <v>0</v>
      </c>
      <c r="Q121" s="444">
        <f t="shared" si="12"/>
        <v>0</v>
      </c>
      <c r="R121" s="222">
        <f t="shared" si="13"/>
        <v>0</v>
      </c>
      <c r="S121" s="453" cm="1">
        <f t="array" ref="S121">_xlfn.IFS(E121="Air",R121,E121="Sea",M121,E121="Air+Sea",M121+R121)</f>
        <v>750</v>
      </c>
      <c r="T121" s="475"/>
      <c r="U121" s="32"/>
    </row>
    <row r="122" spans="1:21" x14ac:dyDescent="0.25">
      <c r="A122" s="1096"/>
      <c r="B122" s="509" t="s">
        <v>162</v>
      </c>
      <c r="C122" s="177" t="s">
        <v>163</v>
      </c>
      <c r="D122" s="113" t="s">
        <v>164</v>
      </c>
      <c r="E122" s="113" t="s">
        <v>11</v>
      </c>
      <c r="F122" s="705">
        <v>60</v>
      </c>
      <c r="G122" s="705">
        <v>60</v>
      </c>
      <c r="H122" s="805"/>
      <c r="I122" s="852">
        <v>1</v>
      </c>
      <c r="J122" s="191">
        <v>0.25</v>
      </c>
      <c r="K122" s="219">
        <v>0.04</v>
      </c>
      <c r="L122" s="219">
        <f t="shared" si="10"/>
        <v>15</v>
      </c>
      <c r="M122" s="220">
        <f t="shared" si="11"/>
        <v>375</v>
      </c>
      <c r="N122" s="195"/>
      <c r="O122" s="443"/>
      <c r="P122" s="221">
        <v>0</v>
      </c>
      <c r="Q122" s="444">
        <f t="shared" si="12"/>
        <v>0</v>
      </c>
      <c r="R122" s="222">
        <f t="shared" si="13"/>
        <v>0</v>
      </c>
      <c r="S122" s="453" cm="1">
        <f t="array" ref="S122">_xlfn.IFS(E122="Air",R122,E122="Sea",M122,E122="Air+Sea",M122+R122)</f>
        <v>375</v>
      </c>
      <c r="T122" s="475"/>
      <c r="U122" s="32"/>
    </row>
    <row r="123" spans="1:21" x14ac:dyDescent="0.25">
      <c r="A123" s="1096"/>
      <c r="B123" s="509" t="s">
        <v>220</v>
      </c>
      <c r="C123" s="177" t="s">
        <v>103</v>
      </c>
      <c r="D123" s="113" t="s">
        <v>193</v>
      </c>
      <c r="E123" s="113" t="s">
        <v>11</v>
      </c>
      <c r="F123" s="705"/>
      <c r="G123" s="213">
        <v>5</v>
      </c>
      <c r="H123" s="805"/>
      <c r="I123" s="852"/>
      <c r="J123" s="191">
        <v>0.04</v>
      </c>
      <c r="K123" s="219">
        <v>0.04</v>
      </c>
      <c r="L123" s="219">
        <f t="shared" si="10"/>
        <v>0.2</v>
      </c>
      <c r="M123" s="220">
        <f t="shared" si="11"/>
        <v>5</v>
      </c>
      <c r="N123" s="195"/>
      <c r="O123" s="443"/>
      <c r="P123" s="221">
        <v>0</v>
      </c>
      <c r="Q123" s="444">
        <f t="shared" si="12"/>
        <v>0</v>
      </c>
      <c r="R123" s="222">
        <f t="shared" si="13"/>
        <v>0</v>
      </c>
      <c r="S123" s="453" cm="1">
        <f t="array" ref="S123">_xlfn.IFS(E123="Air",R123,E123="Sea",M123,E123="Air+Sea",M123+R123)</f>
        <v>5</v>
      </c>
      <c r="T123" s="475"/>
      <c r="U123" s="32"/>
    </row>
    <row r="124" spans="1:21" x14ac:dyDescent="0.25">
      <c r="A124" s="1096"/>
      <c r="B124" s="509"/>
      <c r="C124" s="177" t="s">
        <v>103</v>
      </c>
      <c r="D124" s="113" t="s">
        <v>221</v>
      </c>
      <c r="E124" s="113" t="s">
        <v>11</v>
      </c>
      <c r="F124" s="705"/>
      <c r="G124" s="213">
        <v>25</v>
      </c>
      <c r="H124" s="805"/>
      <c r="I124" s="852"/>
      <c r="J124" s="191">
        <v>0.04</v>
      </c>
      <c r="K124" s="219">
        <v>0.04</v>
      </c>
      <c r="L124" s="219">
        <f t="shared" si="10"/>
        <v>1</v>
      </c>
      <c r="M124" s="220">
        <f t="shared" si="11"/>
        <v>25</v>
      </c>
      <c r="N124" s="195"/>
      <c r="O124" s="443"/>
      <c r="P124" s="221">
        <v>0</v>
      </c>
      <c r="Q124" s="444">
        <f t="shared" si="12"/>
        <v>0</v>
      </c>
      <c r="R124" s="222">
        <f t="shared" si="13"/>
        <v>0</v>
      </c>
      <c r="S124" s="453" cm="1">
        <f t="array" ref="S124">_xlfn.IFS(E124="Air",R124,E124="Sea",M124,E124="Air+Sea",M124+R124)</f>
        <v>25</v>
      </c>
      <c r="T124" s="475"/>
      <c r="U124" s="32"/>
    </row>
    <row r="125" spans="1:21" ht="15.75" thickBot="1" x14ac:dyDescent="0.3">
      <c r="A125" s="1097"/>
      <c r="B125" s="724"/>
      <c r="C125" s="932" t="s">
        <v>103</v>
      </c>
      <c r="D125" s="119" t="s">
        <v>222</v>
      </c>
      <c r="E125" s="119" t="s">
        <v>11</v>
      </c>
      <c r="F125" s="933"/>
      <c r="G125" s="214">
        <v>20</v>
      </c>
      <c r="H125" s="938"/>
      <c r="I125" s="936"/>
      <c r="J125" s="824">
        <v>0.04</v>
      </c>
      <c r="K125" s="233">
        <v>0.04</v>
      </c>
      <c r="L125" s="233">
        <f t="shared" si="10"/>
        <v>0.8</v>
      </c>
      <c r="M125" s="234">
        <f t="shared" si="11"/>
        <v>20</v>
      </c>
      <c r="N125" s="848"/>
      <c r="O125" s="450"/>
      <c r="P125" s="262">
        <v>0</v>
      </c>
      <c r="Q125" s="451">
        <f t="shared" si="12"/>
        <v>0</v>
      </c>
      <c r="R125" s="457">
        <f t="shared" si="13"/>
        <v>0</v>
      </c>
      <c r="S125" s="455" cm="1">
        <f t="array" ref="S125">_xlfn.IFS(E125="Air",R125,E125="Sea",M125,E125="Air+Sea",M125+R125)</f>
        <v>20</v>
      </c>
      <c r="T125" s="475"/>
      <c r="U125" s="32"/>
    </row>
    <row r="126" spans="1:21" ht="18.75" customHeight="1" x14ac:dyDescent="0.25">
      <c r="A126" s="152"/>
      <c r="B126" s="120"/>
      <c r="C126" s="120"/>
      <c r="D126" s="120"/>
      <c r="E126" s="120"/>
      <c r="F126" s="120"/>
      <c r="H126" s="120"/>
      <c r="I126" s="433"/>
      <c r="K126" s="235"/>
      <c r="L126" s="235"/>
      <c r="M126" s="373"/>
      <c r="N126" s="433"/>
      <c r="O126" s="580"/>
      <c r="P126" s="235"/>
      <c r="Q126" s="581"/>
      <c r="R126" s="581"/>
      <c r="S126" s="379"/>
      <c r="T126" s="475"/>
      <c r="U126" s="120"/>
    </row>
    <row r="127" spans="1:21" ht="18.75" customHeight="1" thickBot="1" x14ac:dyDescent="0.3">
      <c r="A127" s="184"/>
      <c r="B127" s="120"/>
      <c r="C127" s="120"/>
      <c r="D127" s="120"/>
      <c r="E127" s="120"/>
      <c r="F127" s="120"/>
      <c r="H127" s="120"/>
      <c r="I127" s="433"/>
      <c r="K127" s="235"/>
      <c r="L127" s="235"/>
      <c r="M127" s="373"/>
      <c r="N127" s="433"/>
      <c r="O127" s="356"/>
      <c r="P127" s="235"/>
      <c r="Q127" s="373"/>
      <c r="R127" s="373"/>
      <c r="S127" s="379"/>
      <c r="T127" s="475"/>
      <c r="U127" s="120"/>
    </row>
    <row r="128" spans="1:21" ht="36.75" customHeight="1" x14ac:dyDescent="0.25">
      <c r="A128" s="167"/>
      <c r="F128" s="32"/>
      <c r="H128" s="168"/>
      <c r="I128" s="413"/>
      <c r="J128" s="71" t="s">
        <v>234</v>
      </c>
      <c r="K128" s="229">
        <f>IF([2]Booking_SGN!$B$2="SGN",INDEX([2]!volume,MATCH($I$11,[2]!customer,0),MATCH([2]Booking_SGN!$C$3,[2]!week,0)),0)</f>
        <v>0</v>
      </c>
      <c r="L128" s="229">
        <f>SUM(L82:L126)</f>
        <v>432.27692307692308</v>
      </c>
      <c r="M128" s="229">
        <f>SUM(M82:M126)</f>
        <v>4686.9230769230771</v>
      </c>
      <c r="N128" s="413"/>
      <c r="O128" s="71" t="s">
        <v>234</v>
      </c>
      <c r="P128" s="229">
        <f>IF([2]Booking_SGN!$B$2="SGN",INDEX([2]!volume,MATCH($N$11,[2]!customer,0),MATCH([2]Booking_SGN!$C$3,[2]!week,0)),0)</f>
        <v>0</v>
      </c>
      <c r="Q128" s="229">
        <f>SUM(Q82:Q126)</f>
        <v>255</v>
      </c>
      <c r="R128" s="229">
        <f>SUM(R82:R126)</f>
        <v>0</v>
      </c>
      <c r="S128" s="257">
        <f>R128+M128</f>
        <v>4686.9230769230771</v>
      </c>
      <c r="T128" s="171"/>
    </row>
    <row r="129" spans="2:20" ht="15.75" thickBot="1" x14ac:dyDescent="0.3">
      <c r="B129" s="168"/>
      <c r="F129" s="32"/>
      <c r="H129" s="168"/>
      <c r="I129" s="413"/>
      <c r="J129" s="72" t="s">
        <v>182</v>
      </c>
      <c r="K129" s="73"/>
      <c r="L129" s="73"/>
      <c r="M129" s="237">
        <f>M128*K128/40/3600</f>
        <v>0</v>
      </c>
      <c r="N129" s="413"/>
      <c r="O129" s="72" t="s">
        <v>182</v>
      </c>
      <c r="P129" s="73"/>
      <c r="Q129" s="73"/>
      <c r="R129" s="268">
        <f>R128*P128/40/3600</f>
        <v>0</v>
      </c>
      <c r="S129" s="269">
        <f>R129+M129</f>
        <v>0</v>
      </c>
      <c r="T129" s="186"/>
    </row>
    <row r="130" spans="2:20" x14ac:dyDescent="0.25">
      <c r="B130" s="168"/>
      <c r="F130" s="32"/>
      <c r="H130" s="168"/>
      <c r="I130" s="413"/>
      <c r="J130" s="77"/>
      <c r="N130" s="413"/>
      <c r="O130" s="77"/>
      <c r="R130" s="270"/>
      <c r="S130" s="270"/>
    </row>
    <row r="131" spans="2:20" ht="15.75" thickBot="1" x14ac:dyDescent="0.3">
      <c r="B131" s="168"/>
      <c r="F131" s="32"/>
      <c r="H131" s="168"/>
      <c r="I131" s="413"/>
      <c r="J131" s="77"/>
      <c r="N131" s="413"/>
      <c r="O131" s="77"/>
      <c r="R131" s="270"/>
      <c r="S131" s="270"/>
    </row>
    <row r="132" spans="2:20" ht="75" x14ac:dyDescent="0.25">
      <c r="B132" s="168"/>
      <c r="F132" s="32"/>
      <c r="H132" s="168"/>
      <c r="I132" s="413"/>
      <c r="J132" s="71" t="s">
        <v>235</v>
      </c>
      <c r="K132" s="229">
        <f>IF([2]Booking_SGN!$B$2="SGN",INDEX([2]!volume,MATCH($I$11,[2]!customer,0),MATCH([2]Booking_SGN!$C$3,[2]!week,0)),0)</f>
        <v>0</v>
      </c>
      <c r="L132" s="229">
        <f>L128+L79</f>
        <v>1884.2384615384619</v>
      </c>
      <c r="M132" s="229">
        <f>M128+M79</f>
        <v>20221.153846153844</v>
      </c>
      <c r="N132" s="413"/>
      <c r="O132" s="71" t="s">
        <v>235</v>
      </c>
      <c r="P132" s="229">
        <f>IF([2]Booking_SGN!$B$2="SGN",INDEX([2]!volume,MATCH($N$11,[2]!customer,0),MATCH([2]Booking_SGN!$C$3,[2]!week,0)),0)</f>
        <v>0</v>
      </c>
      <c r="Q132" s="229">
        <f>Q128+Q79</f>
        <v>1046</v>
      </c>
      <c r="R132" s="230">
        <f>R128+R79</f>
        <v>0</v>
      </c>
      <c r="S132" s="257">
        <f>R132+M132</f>
        <v>20221.153846153844</v>
      </c>
      <c r="T132" s="187"/>
    </row>
    <row r="133" spans="2:20" ht="15.75" thickBot="1" x14ac:dyDescent="0.3">
      <c r="B133" s="168"/>
      <c r="F133" s="32"/>
      <c r="H133" s="168"/>
      <c r="I133" s="413"/>
      <c r="J133" s="72" t="s">
        <v>236</v>
      </c>
      <c r="K133" s="73"/>
      <c r="L133" s="73"/>
      <c r="M133" s="237">
        <f>M129+M80</f>
        <v>4.149100098619329E-3</v>
      </c>
      <c r="N133" s="413"/>
      <c r="O133" s="72" t="s">
        <v>236</v>
      </c>
      <c r="P133" s="73"/>
      <c r="Q133" s="73"/>
      <c r="R133" s="268">
        <f>R129+R80</f>
        <v>0</v>
      </c>
      <c r="S133" s="269">
        <f>R133+M133</f>
        <v>4.149100098619329E-3</v>
      </c>
      <c r="T133" s="186"/>
    </row>
    <row r="134" spans="2:20" ht="15.75" thickBot="1" x14ac:dyDescent="0.3">
      <c r="F134" s="32"/>
      <c r="H134" s="168"/>
      <c r="I134" s="413"/>
      <c r="J134" s="77"/>
      <c r="N134" s="413"/>
      <c r="O134" s="77"/>
      <c r="R134" s="270"/>
      <c r="S134" s="270"/>
    </row>
    <row r="135" spans="2:20" x14ac:dyDescent="0.25">
      <c r="F135" s="32"/>
      <c r="H135" s="168"/>
      <c r="I135" s="413"/>
      <c r="J135" s="81" t="s">
        <v>237</v>
      </c>
      <c r="K135" s="238"/>
      <c r="L135" s="239"/>
      <c r="M135" s="239"/>
      <c r="N135" s="413"/>
      <c r="O135" s="81" t="s">
        <v>237</v>
      </c>
      <c r="P135" s="238"/>
      <c r="Q135" s="239"/>
      <c r="R135" s="271"/>
      <c r="S135" s="270"/>
    </row>
    <row r="136" spans="2:20" ht="30.75" thickBot="1" x14ac:dyDescent="0.3">
      <c r="F136" s="32"/>
      <c r="H136" s="168"/>
      <c r="I136" s="413"/>
      <c r="J136" s="82" t="s">
        <v>238</v>
      </c>
      <c r="K136" s="240"/>
      <c r="L136" s="241"/>
      <c r="M136" s="241"/>
      <c r="N136" s="413"/>
      <c r="O136" s="82" t="s">
        <v>238</v>
      </c>
      <c r="P136" s="240"/>
      <c r="Q136" s="241"/>
      <c r="R136" s="272"/>
      <c r="S136" s="232"/>
    </row>
    <row r="137" spans="2:20" ht="15.75" thickBot="1" x14ac:dyDescent="0.3">
      <c r="B137" s="83"/>
      <c r="C137" s="83"/>
      <c r="D137" s="83"/>
      <c r="F137" s="32"/>
      <c r="H137" s="168"/>
      <c r="I137" s="414"/>
      <c r="J137" s="199"/>
      <c r="K137" s="73"/>
      <c r="L137" s="73"/>
      <c r="M137" s="73"/>
      <c r="N137" s="414"/>
      <c r="O137" s="199"/>
      <c r="P137" s="73"/>
      <c r="Q137" s="73"/>
      <c r="R137" s="232"/>
      <c r="S137" s="273"/>
    </row>
  </sheetData>
  <sheetProtection algorithmName="SHA-512" hashValue="zo87eQtH1SCwLyXRglesG2HZVujUbPBx5kHn/jb/m0RKNKyLEfBLppq4LZQzf0m/K32+irCkg/Sh+vRN0OF9zg==" saltValue="dcobum/4KbdHyyaFyAZ+sQ==" spinCount="100000" sheet="1" objects="1" scenarios="1" insertRows="0" sort="0" autoFilter="0"/>
  <autoFilter ref="A12:V77" xr:uid="{ADF0B6F8-3062-4F9F-92FF-F4389DE38C03}"/>
  <mergeCells count="19">
    <mergeCell ref="A55:A58"/>
    <mergeCell ref="B56:B57"/>
    <mergeCell ref="A59:A77"/>
    <mergeCell ref="A82:A125"/>
    <mergeCell ref="A26:A42"/>
    <mergeCell ref="B32:B33"/>
    <mergeCell ref="B36:B37"/>
    <mergeCell ref="B38:B39"/>
    <mergeCell ref="B41:B42"/>
    <mergeCell ref="A43:A54"/>
    <mergeCell ref="B88:B89"/>
    <mergeCell ref="B90:B91"/>
    <mergeCell ref="A10:S10"/>
    <mergeCell ref="I11:M11"/>
    <mergeCell ref="N11:R11"/>
    <mergeCell ref="A13:A25"/>
    <mergeCell ref="B14:B18"/>
    <mergeCell ref="B21:B22"/>
    <mergeCell ref="B23:B24"/>
  </mergeCells>
  <conditionalFormatting sqref="I13:I24 I26:I27 I29:I34 I36:I39 I41:I46 I109:I112">
    <cfRule type="notContainsBlanks" dxfId="57" priority="6">
      <formula>LEN(TRIM(I13))&gt;0</formula>
    </cfRule>
  </conditionalFormatting>
  <conditionalFormatting sqref="I50:I106">
    <cfRule type="notContainsBlanks" dxfId="56" priority="2">
      <formula>LEN(TRIM(I50))&gt;0</formula>
    </cfRule>
  </conditionalFormatting>
  <conditionalFormatting sqref="N13:N127 I116:I127">
    <cfRule type="notContainsBlanks" dxfId="55" priority="1">
      <formula>LEN(TRIM(I13))&gt;0</formula>
    </cfRule>
  </conditionalFormatting>
  <dataValidations count="5">
    <dataValidation type="list" allowBlank="1" showInputMessage="1" showErrorMessage="1" sqref="C134 C138:C1048576 C11 C126:C128" xr:uid="{952AE521-577F-4EE9-984E-64EF9207A946}">
      <formula1>"Reporting, APLL BK, Carrier BK, VOY, SPR/BOH, CLP, MBL, DN, Vendor, Email, Call, Shipment, BA, SAP &amp; GFF PO, Bill, COO, Times, Container, SI, BL"</formula1>
    </dataValidation>
    <dataValidation type="list" allowBlank="1" showInputMessage="1" showErrorMessage="1" sqref="C130:C133 B5:B8" xr:uid="{FAA72A95-AADA-4B1A-BC68-FE072918F7DE}">
      <formula1>"Reporting, APLL BK, Carrier BK, VOY, SPR/BOH, CLP, MBL, DN, Vendor, Email, Call, Shipment, BA, SAP &amp; GFF PO, Bill, COO, Times"</formula1>
    </dataValidation>
    <dataValidation type="list" allowBlank="1" showInputMessage="1" showErrorMessage="1" sqref="F130:F134 D5:E8 E125:E1048576 E11:E123" xr:uid="{79007D54-A96F-4981-8677-9123912EE75D}">
      <formula1>"Air,Sea,Air+Sea"</formula1>
    </dataValidation>
    <dataValidation type="list" allowBlank="1" showInputMessage="1" showErrorMessage="1" sqref="C12:C125" xr:uid="{A721C191-57E9-45D8-A554-278A0BDBB429}">
      <formula1>"Reporting, APLL BK, Carrier BK, VOY, SPR/BOH, CLP, MBL, DN, Vendor, Email, Call, Shipment, BA, SAP &amp; GFF PO, Bill, COO, Times, Container, SI, BL, FCR, PO"</formula1>
    </dataValidation>
    <dataValidation type="list" allowBlank="1" showInputMessage="1" showErrorMessage="1" sqref="C83:C84" xr:uid="{2777C219-548A-48EE-AB15-244292923496}">
      <formula1>"Reporting, APLL BK, Carrier BK, VOY, SPR/BOH, CLP, MBL, DN, Vendor, Email, Call, Shipment, BA, SAP &amp; GFF PO, Bill, COO, Times, Container, SI, BL,PO, FCR"</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39AB8-062A-4A50-862B-2256788CBD33}">
  <sheetPr codeName="Sheet22">
    <tabColor rgb="FF92D050"/>
  </sheetPr>
  <dimension ref="A1:U137"/>
  <sheetViews>
    <sheetView showGridLines="0" topLeftCell="A88" zoomScale="55" zoomScaleNormal="55" workbookViewId="0">
      <selection activeCell="K89" sqref="K89:K125"/>
    </sheetView>
  </sheetViews>
  <sheetFormatPr defaultColWidth="8.7109375" defaultRowHeight="15" x14ac:dyDescent="0.25"/>
  <cols>
    <col min="1" max="1" width="15.5703125" style="185" customWidth="1"/>
    <col min="2" max="2" width="40.7109375" style="32" customWidth="1"/>
    <col min="3" max="3" width="16.28515625" style="32" customWidth="1"/>
    <col min="4" max="4" width="52.7109375" style="32" customWidth="1"/>
    <col min="5" max="5" width="25.140625" style="32" customWidth="1"/>
    <col min="6" max="6" width="11.5703125" style="69" customWidth="1"/>
    <col min="7" max="7" width="11.5703125" style="100" customWidth="1"/>
    <col min="8" max="8" width="33.42578125" style="801" customWidth="1"/>
    <col min="9" max="9" width="18.85546875" style="69" customWidth="1"/>
    <col min="10" max="10" width="25.42578125" style="109" customWidth="1"/>
    <col min="11" max="11" width="20.5703125" style="95" customWidth="1"/>
    <col min="12" max="12" width="34" style="95" customWidth="1"/>
    <col min="13" max="13" width="24.85546875" style="95" customWidth="1"/>
    <col min="14" max="14" width="16.7109375" style="69" customWidth="1"/>
    <col min="15" max="15" width="16.7109375" style="109" customWidth="1"/>
    <col min="16" max="18" width="16.7109375" style="95" customWidth="1"/>
    <col min="19" max="19" width="24.85546875" style="95" customWidth="1"/>
    <col min="20" max="20" width="24.85546875" style="83" customWidth="1"/>
    <col min="21" max="16384" width="8.7109375" style="83"/>
  </cols>
  <sheetData>
    <row r="1" spans="1:21" s="62" customFormat="1" ht="33.75" x14ac:dyDescent="0.25">
      <c r="A1" s="61" t="s">
        <v>0</v>
      </c>
      <c r="B1" s="61">
        <f ca="1">TODAY()</f>
        <v>45148</v>
      </c>
      <c r="C1" s="86"/>
      <c r="D1" s="86"/>
      <c r="E1" s="86"/>
      <c r="F1" s="90"/>
      <c r="G1" s="806"/>
      <c r="H1" s="89" t="s">
        <v>39</v>
      </c>
      <c r="I1" s="384"/>
      <c r="J1" s="89"/>
      <c r="K1" s="90"/>
      <c r="L1" s="90"/>
      <c r="M1" s="90"/>
      <c r="N1" s="90"/>
      <c r="O1" s="90"/>
      <c r="P1" s="90"/>
      <c r="Q1" s="89"/>
      <c r="R1" s="89"/>
      <c r="S1" s="89"/>
    </row>
    <row r="2" spans="1:21" s="84" customFormat="1" x14ac:dyDescent="0.25">
      <c r="A2" s="92"/>
      <c r="B2" s="93"/>
      <c r="F2" s="95"/>
      <c r="G2" s="100"/>
      <c r="H2" s="95"/>
      <c r="I2" s="380"/>
      <c r="J2" s="95"/>
      <c r="K2" s="95"/>
      <c r="L2" s="95"/>
      <c r="M2" s="95"/>
      <c r="N2" s="95"/>
      <c r="O2" s="95"/>
      <c r="P2" s="95"/>
      <c r="Q2" s="95"/>
      <c r="R2" s="95"/>
      <c r="S2" s="95"/>
    </row>
    <row r="3" spans="1:21" s="84" customFormat="1" ht="15.75" thickBot="1" x14ac:dyDescent="0.3">
      <c r="F3" s="95"/>
      <c r="G3" s="100"/>
      <c r="H3" s="95"/>
      <c r="I3" s="380"/>
      <c r="J3" s="95"/>
      <c r="K3" s="95"/>
      <c r="L3" s="95"/>
      <c r="M3" s="95"/>
      <c r="N3" s="95"/>
      <c r="O3" s="95"/>
      <c r="P3" s="95"/>
      <c r="Q3" s="95"/>
      <c r="R3" s="95"/>
      <c r="S3" s="95"/>
    </row>
    <row r="4" spans="1:21" s="84" customFormat="1" x14ac:dyDescent="0.25">
      <c r="A4" s="96" t="s">
        <v>40</v>
      </c>
      <c r="B4" s="63"/>
      <c r="C4" s="63" t="s">
        <v>41</v>
      </c>
      <c r="D4" s="63"/>
      <c r="E4" s="63" t="s">
        <v>42</v>
      </c>
      <c r="F4" s="264" t="s">
        <v>43</v>
      </c>
      <c r="G4" s="97"/>
      <c r="H4" s="227"/>
      <c r="I4" s="807"/>
      <c r="J4" s="95"/>
      <c r="K4" s="95"/>
      <c r="L4" s="95"/>
      <c r="M4" s="95"/>
      <c r="N4" s="95"/>
      <c r="O4" s="95"/>
      <c r="P4" s="95"/>
      <c r="Q4" s="95"/>
      <c r="R4" s="95"/>
      <c r="S4" s="95"/>
    </row>
    <row r="5" spans="1:21" s="84" customFormat="1" x14ac:dyDescent="0.25">
      <c r="A5" s="98"/>
      <c r="B5" s="99"/>
      <c r="C5" s="64" t="s">
        <v>44</v>
      </c>
      <c r="D5" s="64"/>
      <c r="E5" s="64"/>
      <c r="F5" s="235" t="s">
        <v>45</v>
      </c>
      <c r="G5" s="100"/>
      <c r="H5" s="95"/>
      <c r="I5" s="808"/>
      <c r="J5" s="95"/>
      <c r="K5" s="95"/>
      <c r="L5" s="95"/>
      <c r="M5" s="95"/>
      <c r="N5" s="95"/>
      <c r="O5" s="95"/>
      <c r="P5" s="95"/>
      <c r="Q5" s="95"/>
      <c r="R5" s="95"/>
      <c r="S5" s="95"/>
    </row>
    <row r="6" spans="1:21" s="84" customFormat="1" x14ac:dyDescent="0.25">
      <c r="A6" s="98"/>
      <c r="B6" s="102"/>
      <c r="C6" s="64" t="s">
        <v>46</v>
      </c>
      <c r="D6" s="64"/>
      <c r="E6" s="64"/>
      <c r="F6" s="235" t="s">
        <v>47</v>
      </c>
      <c r="G6" s="100"/>
      <c r="H6" s="95"/>
      <c r="I6" s="808"/>
      <c r="J6" s="95"/>
      <c r="K6" s="95"/>
      <c r="L6" s="95"/>
      <c r="M6" s="95"/>
      <c r="N6" s="95"/>
      <c r="O6" s="95"/>
      <c r="P6" s="95"/>
      <c r="Q6" s="95"/>
      <c r="R6" s="95"/>
      <c r="S6" s="95"/>
    </row>
    <row r="7" spans="1:21" s="84" customFormat="1" x14ac:dyDescent="0.25">
      <c r="A7" s="98"/>
      <c r="B7" s="103"/>
      <c r="C7" s="64" t="s">
        <v>48</v>
      </c>
      <c r="D7" s="64"/>
      <c r="E7" s="64"/>
      <c r="F7" s="235" t="s">
        <v>49</v>
      </c>
      <c r="G7" s="100"/>
      <c r="H7" s="95"/>
      <c r="I7" s="808"/>
      <c r="J7" s="95"/>
      <c r="K7" s="95"/>
      <c r="L7" s="95"/>
      <c r="M7" s="95"/>
      <c r="N7" s="95"/>
      <c r="O7" s="95"/>
      <c r="P7" s="95"/>
      <c r="Q7" s="95"/>
      <c r="R7" s="95"/>
      <c r="S7" s="95"/>
    </row>
    <row r="8" spans="1:21" s="84" customFormat="1" ht="15.75" thickBot="1" x14ac:dyDescent="0.3">
      <c r="A8" s="104"/>
      <c r="B8" s="105"/>
      <c r="C8" s="65" t="s">
        <v>50</v>
      </c>
      <c r="D8" s="65"/>
      <c r="E8" s="65"/>
      <c r="F8" s="809" t="s">
        <v>556</v>
      </c>
      <c r="G8" s="106"/>
      <c r="H8" s="73"/>
      <c r="I8" s="810"/>
      <c r="J8" s="95"/>
      <c r="K8" s="95"/>
      <c r="L8" s="95"/>
      <c r="M8" s="95"/>
      <c r="N8" s="95"/>
      <c r="O8" s="95"/>
      <c r="P8" s="95"/>
      <c r="Q8" s="95"/>
      <c r="R8" s="95"/>
      <c r="S8" s="95"/>
    </row>
    <row r="9" spans="1:21" s="84" customFormat="1" ht="15.75" thickBot="1" x14ac:dyDescent="0.3">
      <c r="A9" s="92"/>
      <c r="F9" s="95"/>
      <c r="G9" s="100"/>
      <c r="H9" s="95"/>
      <c r="I9" s="380"/>
      <c r="J9" s="95"/>
      <c r="K9" s="95"/>
      <c r="L9" s="95"/>
      <c r="M9" s="95"/>
      <c r="N9" s="95"/>
      <c r="O9" s="95"/>
      <c r="P9" s="95"/>
      <c r="Q9" s="95"/>
      <c r="R9" s="95"/>
      <c r="S9" s="95"/>
    </row>
    <row r="10" spans="1:21" s="84" customFormat="1" ht="15.75" thickBot="1" x14ac:dyDescent="0.3">
      <c r="A10" s="1031" t="s">
        <v>38</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15.75" thickBot="1" x14ac:dyDescent="0.3">
      <c r="A11" s="381"/>
      <c r="B11" s="66"/>
      <c r="C11" s="66"/>
      <c r="D11" s="66"/>
      <c r="E11" s="66"/>
      <c r="F11" s="481"/>
      <c r="G11" s="100"/>
      <c r="H11" s="811"/>
      <c r="I11" s="1103" t="str">
        <f>_xlfn.CONCAT($A$10," ","-"," ","Sea")</f>
        <v>TRU - Sea</v>
      </c>
      <c r="J11" s="1104"/>
      <c r="K11" s="1104"/>
      <c r="L11" s="1104"/>
      <c r="M11" s="1105"/>
      <c r="N11" s="1103" t="str">
        <f>_xlfn.CONCAT($A$10," ","-"," ","Air")</f>
        <v>TRU - Air</v>
      </c>
      <c r="O11" s="1104"/>
      <c r="P11" s="1104"/>
      <c r="Q11" s="1104"/>
      <c r="R11" s="1105"/>
      <c r="S11" s="374" t="s">
        <v>53</v>
      </c>
      <c r="T11" s="64"/>
    </row>
    <row r="12" spans="1:21" s="84" customFormat="1" ht="30.75" thickBot="1" x14ac:dyDescent="0.3">
      <c r="A12" s="661" t="s">
        <v>54</v>
      </c>
      <c r="B12" s="662" t="s">
        <v>55</v>
      </c>
      <c r="C12" s="663" t="s">
        <v>56</v>
      </c>
      <c r="D12" s="664" t="s">
        <v>57</v>
      </c>
      <c r="E12" s="664" t="s">
        <v>58</v>
      </c>
      <c r="F12" s="865" t="s">
        <v>59</v>
      </c>
      <c r="G12" s="665" t="s">
        <v>60</v>
      </c>
      <c r="H12" s="866" t="s">
        <v>61</v>
      </c>
      <c r="I12" s="867" t="s">
        <v>62</v>
      </c>
      <c r="J12" s="668" t="s">
        <v>63</v>
      </c>
      <c r="K12" s="668" t="s">
        <v>64</v>
      </c>
      <c r="L12" s="668" t="s">
        <v>65</v>
      </c>
      <c r="M12" s="669" t="s">
        <v>66</v>
      </c>
      <c r="N12" s="868" t="s">
        <v>62</v>
      </c>
      <c r="O12" s="668" t="s">
        <v>63</v>
      </c>
      <c r="P12" s="668" t="s">
        <v>64</v>
      </c>
      <c r="Q12" s="668" t="s">
        <v>65</v>
      </c>
      <c r="R12" s="669" t="s">
        <v>66</v>
      </c>
      <c r="S12" s="670" t="s">
        <v>66</v>
      </c>
      <c r="T12" s="280"/>
      <c r="U12" s="281"/>
    </row>
    <row r="13" spans="1:21" x14ac:dyDescent="0.25">
      <c r="A13" s="1095" t="s">
        <v>67</v>
      </c>
      <c r="B13" s="629" t="s">
        <v>68</v>
      </c>
      <c r="C13" s="621" t="s">
        <v>69</v>
      </c>
      <c r="D13" s="621" t="s">
        <v>70</v>
      </c>
      <c r="E13" s="621"/>
      <c r="F13" s="774"/>
      <c r="G13" s="622"/>
      <c r="H13" s="880"/>
      <c r="I13" s="869"/>
      <c r="J13" s="361"/>
      <c r="K13" s="259">
        <v>0.15</v>
      </c>
      <c r="L13" s="259">
        <f t="shared" ref="L13:L44" si="0">IF(C13="APLL BK",G13,G13*J13)</f>
        <v>0</v>
      </c>
      <c r="M13" s="456">
        <f t="shared" ref="M13:M44" si="1">IFERROR(IF(OR(E13="Sea",E13="Air+Sea"),IF(C13="APLL BK",G13*IF(I13="",1,I13),L13/K13*IF(I13="",1,I13)),0),0)</f>
        <v>0</v>
      </c>
      <c r="N13" s="869"/>
      <c r="O13" s="362"/>
      <c r="P13" s="259">
        <v>0</v>
      </c>
      <c r="Q13" s="260">
        <f t="shared" ref="Q13:Q44" si="2">IF(C13="APLL BK",G13,G13*O13)</f>
        <v>0</v>
      </c>
      <c r="R13" s="456">
        <f t="shared" ref="R13:R44" si="3">IFERROR(IF(OR(E13="Air",E13="Air+Sea"),IF(C13="APLL BK",G13*IF(N13="",1,N13),Q13/P13*IF(N13="",1,N13)),0),0)</f>
        <v>0</v>
      </c>
      <c r="S13" s="625" t="e" cm="1">
        <f t="array" ref="S13">_xlfn.IFS(E13="Air",R13,E13="Sea",M13,E13="Air+Sea",M13+R13)</f>
        <v>#N/A</v>
      </c>
      <c r="T13" s="475"/>
    </row>
    <row r="14" spans="1:21" x14ac:dyDescent="0.25">
      <c r="A14" s="1096"/>
      <c r="B14" s="1110" t="s">
        <v>71</v>
      </c>
      <c r="C14" s="111" t="s">
        <v>69</v>
      </c>
      <c r="D14" s="111" t="s">
        <v>72</v>
      </c>
      <c r="E14" s="111" t="s">
        <v>11</v>
      </c>
      <c r="F14" s="714">
        <v>75</v>
      </c>
      <c r="G14" s="206">
        <v>75</v>
      </c>
      <c r="H14" s="828"/>
      <c r="I14" s="850"/>
      <c r="J14" s="191">
        <f>8/52</f>
        <v>0.15384615384615385</v>
      </c>
      <c r="K14" s="219">
        <v>0.15</v>
      </c>
      <c r="L14" s="219">
        <f t="shared" si="0"/>
        <v>11.538461538461538</v>
      </c>
      <c r="M14" s="220">
        <f t="shared" si="1"/>
        <v>76.92307692307692</v>
      </c>
      <c r="N14" s="870"/>
      <c r="O14" s="443"/>
      <c r="P14" s="221">
        <v>0</v>
      </c>
      <c r="Q14" s="444">
        <f t="shared" si="2"/>
        <v>0</v>
      </c>
      <c r="R14" s="222">
        <f t="shared" si="3"/>
        <v>0</v>
      </c>
      <c r="S14" s="453" cm="1">
        <f t="array" ref="S14">_xlfn.IFS(E14="Air",R14,E14="Sea",M14,E14="Air+Sea",M14+R14)</f>
        <v>76.92307692307692</v>
      </c>
      <c r="T14" s="475"/>
    </row>
    <row r="15" spans="1:21" s="782" customFormat="1" x14ac:dyDescent="0.25">
      <c r="A15" s="1096"/>
      <c r="B15" s="1110"/>
      <c r="C15" s="111" t="s">
        <v>69</v>
      </c>
      <c r="D15" s="111" t="s">
        <v>73</v>
      </c>
      <c r="E15" s="111" t="s">
        <v>11</v>
      </c>
      <c r="F15" s="714">
        <v>90</v>
      </c>
      <c r="G15" s="206">
        <v>90</v>
      </c>
      <c r="H15" s="828"/>
      <c r="I15" s="850"/>
      <c r="J15" s="191">
        <f>8/52</f>
        <v>0.15384615384615385</v>
      </c>
      <c r="K15" s="219">
        <v>0.15</v>
      </c>
      <c r="L15" s="219">
        <f t="shared" si="0"/>
        <v>13.846153846153847</v>
      </c>
      <c r="M15" s="220">
        <f t="shared" si="1"/>
        <v>92.307692307692321</v>
      </c>
      <c r="N15" s="870"/>
      <c r="O15" s="443"/>
      <c r="P15" s="221">
        <v>0</v>
      </c>
      <c r="Q15" s="444">
        <f t="shared" si="2"/>
        <v>0</v>
      </c>
      <c r="R15" s="222">
        <f t="shared" si="3"/>
        <v>0</v>
      </c>
      <c r="S15" s="453" cm="1">
        <f t="array" ref="S15">_xlfn.IFS(E15="Air",R15,E15="Sea",M15,E15="Air+Sea",M15+R15)</f>
        <v>92.307692307692321</v>
      </c>
      <c r="T15" s="781"/>
    </row>
    <row r="16" spans="1:21" x14ac:dyDescent="0.25">
      <c r="A16" s="1096"/>
      <c r="B16" s="1110"/>
      <c r="C16" s="111" t="s">
        <v>74</v>
      </c>
      <c r="D16" s="111" t="s">
        <v>75</v>
      </c>
      <c r="E16" s="111" t="s">
        <v>11</v>
      </c>
      <c r="F16" s="714">
        <v>6</v>
      </c>
      <c r="G16" s="206">
        <v>6</v>
      </c>
      <c r="H16" s="828"/>
      <c r="I16" s="850"/>
      <c r="J16" s="191"/>
      <c r="K16" s="219">
        <v>0.15</v>
      </c>
      <c r="L16" s="219">
        <f t="shared" si="0"/>
        <v>6</v>
      </c>
      <c r="M16" s="220">
        <f t="shared" si="1"/>
        <v>6</v>
      </c>
      <c r="N16" s="870"/>
      <c r="O16" s="443"/>
      <c r="P16" s="221">
        <v>0</v>
      </c>
      <c r="Q16" s="444">
        <f t="shared" si="2"/>
        <v>6</v>
      </c>
      <c r="R16" s="222">
        <f t="shared" si="3"/>
        <v>0</v>
      </c>
      <c r="S16" s="453" cm="1">
        <f t="array" ref="S16">_xlfn.IFS(E16="Air",R16,E16="Sea",M16,E16="Air+Sea",M16+R16)</f>
        <v>6</v>
      </c>
      <c r="T16" s="475"/>
    </row>
    <row r="17" spans="1:20" x14ac:dyDescent="0.25">
      <c r="A17" s="1096"/>
      <c r="B17" s="1110"/>
      <c r="C17" s="111" t="s">
        <v>69</v>
      </c>
      <c r="D17" s="111" t="s">
        <v>76</v>
      </c>
      <c r="E17" s="111" t="s">
        <v>11</v>
      </c>
      <c r="F17" s="714">
        <v>450</v>
      </c>
      <c r="G17" s="206">
        <v>450</v>
      </c>
      <c r="H17" s="828"/>
      <c r="I17" s="850"/>
      <c r="J17" s="191">
        <f>8/52</f>
        <v>0.15384615384615385</v>
      </c>
      <c r="K17" s="219">
        <v>0.15</v>
      </c>
      <c r="L17" s="219">
        <f t="shared" si="0"/>
        <v>69.230769230769241</v>
      </c>
      <c r="M17" s="220">
        <f t="shared" si="1"/>
        <v>461.5384615384616</v>
      </c>
      <c r="N17" s="870"/>
      <c r="O17" s="443"/>
      <c r="P17" s="221">
        <v>0</v>
      </c>
      <c r="Q17" s="444">
        <f t="shared" si="2"/>
        <v>0</v>
      </c>
      <c r="R17" s="222">
        <f t="shared" si="3"/>
        <v>0</v>
      </c>
      <c r="S17" s="453" cm="1">
        <f t="array" ref="S17">_xlfn.IFS(E17="Air",R17,E17="Sea",M17,E17="Air+Sea",M17+R17)</f>
        <v>461.5384615384616</v>
      </c>
      <c r="T17" s="475"/>
    </row>
    <row r="18" spans="1:20" x14ac:dyDescent="0.25">
      <c r="A18" s="1096"/>
      <c r="B18" s="1110"/>
      <c r="C18" s="111" t="s">
        <v>69</v>
      </c>
      <c r="D18" s="111" t="s">
        <v>77</v>
      </c>
      <c r="E18" s="111" t="s">
        <v>11</v>
      </c>
      <c r="F18" s="714">
        <v>300</v>
      </c>
      <c r="G18" s="206">
        <v>300</v>
      </c>
      <c r="H18" s="828"/>
      <c r="I18" s="850"/>
      <c r="J18" s="191">
        <f>8/52</f>
        <v>0.15384615384615385</v>
      </c>
      <c r="K18" s="219">
        <v>0.15</v>
      </c>
      <c r="L18" s="219">
        <f t="shared" si="0"/>
        <v>46.153846153846153</v>
      </c>
      <c r="M18" s="220">
        <f t="shared" si="1"/>
        <v>307.69230769230768</v>
      </c>
      <c r="N18" s="870"/>
      <c r="O18" s="443"/>
      <c r="P18" s="221">
        <v>0</v>
      </c>
      <c r="Q18" s="444">
        <f t="shared" si="2"/>
        <v>0</v>
      </c>
      <c r="R18" s="222">
        <f t="shared" si="3"/>
        <v>0</v>
      </c>
      <c r="S18" s="453" cm="1">
        <f t="array" ref="S18">_xlfn.IFS(E18="Air",R18,E18="Sea",M18,E18="Air+Sea",M18+R18)</f>
        <v>307.69230769230768</v>
      </c>
      <c r="T18" s="475"/>
    </row>
    <row r="19" spans="1:20" x14ac:dyDescent="0.25">
      <c r="A19" s="1096"/>
      <c r="B19" s="719" t="s">
        <v>78</v>
      </c>
      <c r="C19" s="111" t="s">
        <v>69</v>
      </c>
      <c r="D19" s="128" t="s">
        <v>79</v>
      </c>
      <c r="E19" s="111" t="s">
        <v>11</v>
      </c>
      <c r="F19" s="714">
        <v>810</v>
      </c>
      <c r="G19" s="206">
        <v>810</v>
      </c>
      <c r="H19" s="828"/>
      <c r="I19" s="850"/>
      <c r="J19" s="191">
        <f>8/52</f>
        <v>0.15384615384615385</v>
      </c>
      <c r="K19" s="219">
        <v>0.15</v>
      </c>
      <c r="L19" s="219">
        <f t="shared" si="0"/>
        <v>124.61538461538463</v>
      </c>
      <c r="M19" s="220">
        <f t="shared" si="1"/>
        <v>830.76923076923083</v>
      </c>
      <c r="N19" s="870"/>
      <c r="O19" s="443"/>
      <c r="P19" s="221">
        <v>0</v>
      </c>
      <c r="Q19" s="444">
        <f t="shared" si="2"/>
        <v>0</v>
      </c>
      <c r="R19" s="222">
        <f t="shared" si="3"/>
        <v>0</v>
      </c>
      <c r="S19" s="453" cm="1">
        <f t="array" ref="S19">_xlfn.IFS(E19="Air",R19,E19="Sea",M19,E19="Air+Sea",M19+R19)</f>
        <v>830.76923076923083</v>
      </c>
      <c r="T19" s="475"/>
    </row>
    <row r="20" spans="1:20" x14ac:dyDescent="0.25">
      <c r="A20" s="1096"/>
      <c r="B20" s="719" t="s">
        <v>80</v>
      </c>
      <c r="C20" s="111" t="s">
        <v>81</v>
      </c>
      <c r="D20" s="111" t="s">
        <v>82</v>
      </c>
      <c r="E20" s="111" t="s">
        <v>11</v>
      </c>
      <c r="F20" s="714">
        <v>450</v>
      </c>
      <c r="G20" s="206">
        <v>450</v>
      </c>
      <c r="H20" s="797"/>
      <c r="I20" s="850"/>
      <c r="J20" s="191">
        <f>8/52</f>
        <v>0.15384615384615385</v>
      </c>
      <c r="K20" s="219">
        <v>0.15</v>
      </c>
      <c r="L20" s="219">
        <f t="shared" si="0"/>
        <v>69.230769230769241</v>
      </c>
      <c r="M20" s="220">
        <f t="shared" si="1"/>
        <v>461.5384615384616</v>
      </c>
      <c r="N20" s="870"/>
      <c r="O20" s="443"/>
      <c r="P20" s="221">
        <v>0</v>
      </c>
      <c r="Q20" s="444">
        <f t="shared" si="2"/>
        <v>0</v>
      </c>
      <c r="R20" s="222">
        <f t="shared" si="3"/>
        <v>0</v>
      </c>
      <c r="S20" s="453" cm="1">
        <f t="array" ref="S20">_xlfn.IFS(E20="Air",R20,E20="Sea",M20,E20="Air+Sea",M20+R20)</f>
        <v>461.5384615384616</v>
      </c>
      <c r="T20" s="475"/>
    </row>
    <row r="21" spans="1:20" x14ac:dyDescent="0.25">
      <c r="A21" s="1096"/>
      <c r="B21" s="1111" t="s">
        <v>83</v>
      </c>
      <c r="C21" s="159" t="s">
        <v>74</v>
      </c>
      <c r="D21" s="159" t="s">
        <v>85</v>
      </c>
      <c r="E21" s="159"/>
      <c r="F21" s="349">
        <v>50</v>
      </c>
      <c r="G21" s="207"/>
      <c r="H21" s="881"/>
      <c r="I21" s="870"/>
      <c r="J21" s="190"/>
      <c r="K21" s="221">
        <v>0.15</v>
      </c>
      <c r="L21" s="221">
        <f t="shared" si="0"/>
        <v>0</v>
      </c>
      <c r="M21" s="222">
        <f t="shared" si="1"/>
        <v>0</v>
      </c>
      <c r="N21" s="870"/>
      <c r="O21" s="443"/>
      <c r="P21" s="221">
        <v>0</v>
      </c>
      <c r="Q21" s="444">
        <f t="shared" si="2"/>
        <v>0</v>
      </c>
      <c r="R21" s="222">
        <f t="shared" si="3"/>
        <v>0</v>
      </c>
      <c r="S21" s="454" t="e" cm="1">
        <f t="array" ref="S21">_xlfn.IFS(E21="Air",R21,E21="Sea",M21,E21="Air+Sea",M21+R21)</f>
        <v>#N/A</v>
      </c>
      <c r="T21" s="475"/>
    </row>
    <row r="22" spans="1:20" x14ac:dyDescent="0.25">
      <c r="A22" s="1096"/>
      <c r="B22" s="1111"/>
      <c r="C22" s="159" t="s">
        <v>74</v>
      </c>
      <c r="D22" s="159" t="s">
        <v>630</v>
      </c>
      <c r="E22" s="159"/>
      <c r="F22" s="349">
        <v>600</v>
      </c>
      <c r="G22" s="207"/>
      <c r="H22" s="881"/>
      <c r="I22" s="870"/>
      <c r="J22" s="190"/>
      <c r="K22" s="221">
        <v>0.15</v>
      </c>
      <c r="L22" s="221">
        <f t="shared" si="0"/>
        <v>0</v>
      </c>
      <c r="M22" s="222">
        <f t="shared" si="1"/>
        <v>0</v>
      </c>
      <c r="N22" s="870"/>
      <c r="O22" s="443"/>
      <c r="P22" s="221">
        <v>0</v>
      </c>
      <c r="Q22" s="444">
        <f t="shared" si="2"/>
        <v>0</v>
      </c>
      <c r="R22" s="222">
        <f t="shared" si="3"/>
        <v>0</v>
      </c>
      <c r="S22" s="454" t="e" cm="1">
        <f t="array" ref="S22">_xlfn.IFS(E22="Air",R22,E22="Sea",M22,E22="Air+Sea",M22+R22)</f>
        <v>#N/A</v>
      </c>
      <c r="T22" s="475"/>
    </row>
    <row r="23" spans="1:20" x14ac:dyDescent="0.25">
      <c r="A23" s="1096"/>
      <c r="B23" s="1111" t="s">
        <v>87</v>
      </c>
      <c r="C23" s="159" t="s">
        <v>69</v>
      </c>
      <c r="D23" s="159" t="s">
        <v>88</v>
      </c>
      <c r="E23" s="159"/>
      <c r="F23" s="349">
        <v>45</v>
      </c>
      <c r="G23" s="207"/>
      <c r="H23" s="881"/>
      <c r="I23" s="870"/>
      <c r="J23" s="190"/>
      <c r="K23" s="221">
        <v>0.15</v>
      </c>
      <c r="L23" s="221">
        <f t="shared" si="0"/>
        <v>0</v>
      </c>
      <c r="M23" s="222">
        <f t="shared" si="1"/>
        <v>0</v>
      </c>
      <c r="N23" s="870"/>
      <c r="O23" s="443"/>
      <c r="P23" s="221">
        <v>0</v>
      </c>
      <c r="Q23" s="444">
        <f t="shared" si="2"/>
        <v>0</v>
      </c>
      <c r="R23" s="222">
        <f t="shared" si="3"/>
        <v>0</v>
      </c>
      <c r="S23" s="454" t="e" cm="1">
        <f t="array" ref="S23">_xlfn.IFS(E23="Air",R23,E23="Sea",M23,E23="Air+Sea",M23+R23)</f>
        <v>#N/A</v>
      </c>
      <c r="T23" s="475"/>
    </row>
    <row r="24" spans="1:20" x14ac:dyDescent="0.25">
      <c r="A24" s="1096"/>
      <c r="B24" s="1111"/>
      <c r="C24" s="159" t="s">
        <v>74</v>
      </c>
      <c r="D24" s="159" t="s">
        <v>89</v>
      </c>
      <c r="E24" s="159"/>
      <c r="F24" s="349">
        <v>75</v>
      </c>
      <c r="G24" s="207"/>
      <c r="H24" s="881"/>
      <c r="I24" s="870"/>
      <c r="J24" s="190"/>
      <c r="K24" s="221">
        <v>0.15</v>
      </c>
      <c r="L24" s="221">
        <f t="shared" si="0"/>
        <v>0</v>
      </c>
      <c r="M24" s="222">
        <f t="shared" si="1"/>
        <v>0</v>
      </c>
      <c r="N24" s="870"/>
      <c r="O24" s="443"/>
      <c r="P24" s="221">
        <v>0</v>
      </c>
      <c r="Q24" s="444">
        <f t="shared" si="2"/>
        <v>0</v>
      </c>
      <c r="R24" s="222">
        <f t="shared" si="3"/>
        <v>0</v>
      </c>
      <c r="S24" s="454" t="e" cm="1">
        <f t="array" ref="S24">_xlfn.IFS(E24="Air",R24,E24="Sea",M24,E24="Air+Sea",M24+R24)</f>
        <v>#N/A</v>
      </c>
      <c r="T24" s="475"/>
    </row>
    <row r="25" spans="1:20" x14ac:dyDescent="0.25">
      <c r="A25" s="1096"/>
      <c r="B25" s="462" t="s">
        <v>90</v>
      </c>
      <c r="C25" s="159"/>
      <c r="D25" s="159"/>
      <c r="E25" s="159"/>
      <c r="F25" s="349"/>
      <c r="G25" s="207"/>
      <c r="H25" s="881"/>
      <c r="I25" s="870"/>
      <c r="J25" s="349"/>
      <c r="K25" s="221">
        <v>0.15</v>
      </c>
      <c r="L25" s="221">
        <f t="shared" si="0"/>
        <v>0</v>
      </c>
      <c r="M25" s="223">
        <f t="shared" si="1"/>
        <v>0</v>
      </c>
      <c r="N25" s="870"/>
      <c r="O25" s="349"/>
      <c r="P25" s="221">
        <v>0</v>
      </c>
      <c r="Q25" s="444">
        <f t="shared" si="2"/>
        <v>0</v>
      </c>
      <c r="R25" s="222">
        <f t="shared" si="3"/>
        <v>0</v>
      </c>
      <c r="S25" s="454" t="e" cm="1">
        <f t="array" ref="S25">_xlfn.IFS(E25="Air",R25,E25="Sea",M25,E25="Air+Sea",M25+R25)</f>
        <v>#N/A</v>
      </c>
      <c r="T25" s="475"/>
    </row>
    <row r="26" spans="1:20" x14ac:dyDescent="0.25">
      <c r="A26" s="1096" t="s">
        <v>91</v>
      </c>
      <c r="B26" s="719" t="s">
        <v>92</v>
      </c>
      <c r="C26" s="111" t="s">
        <v>69</v>
      </c>
      <c r="D26" s="111" t="s">
        <v>93</v>
      </c>
      <c r="E26" s="111" t="s">
        <v>11</v>
      </c>
      <c r="F26" s="714">
        <v>440</v>
      </c>
      <c r="G26" s="206">
        <v>440</v>
      </c>
      <c r="H26" s="797"/>
      <c r="I26" s="875"/>
      <c r="J26" s="191">
        <f>8/52</f>
        <v>0.15384615384615385</v>
      </c>
      <c r="K26" s="219">
        <v>0.15</v>
      </c>
      <c r="L26" s="219">
        <f t="shared" si="0"/>
        <v>67.692307692307693</v>
      </c>
      <c r="M26" s="220">
        <f t="shared" si="1"/>
        <v>451.28205128205133</v>
      </c>
      <c r="N26" s="871"/>
      <c r="O26" s="443"/>
      <c r="P26" s="221">
        <v>0</v>
      </c>
      <c r="Q26" s="444">
        <f t="shared" si="2"/>
        <v>0</v>
      </c>
      <c r="R26" s="222">
        <f t="shared" si="3"/>
        <v>0</v>
      </c>
      <c r="S26" s="453" cm="1">
        <f t="array" ref="S26">_xlfn.IFS(E26="Air",R26,E26="Sea",M26,E26="Air+Sea",M26+R26)</f>
        <v>451.28205128205133</v>
      </c>
      <c r="T26" s="475"/>
    </row>
    <row r="27" spans="1:20" x14ac:dyDescent="0.25">
      <c r="A27" s="1096"/>
      <c r="B27" s="509" t="s">
        <v>94</v>
      </c>
      <c r="C27" s="113" t="s">
        <v>69</v>
      </c>
      <c r="D27" s="113" t="s">
        <v>95</v>
      </c>
      <c r="E27" s="113" t="s">
        <v>11</v>
      </c>
      <c r="F27" s="660">
        <v>560</v>
      </c>
      <c r="G27" s="208">
        <v>560</v>
      </c>
      <c r="H27" s="797"/>
      <c r="I27" s="876"/>
      <c r="J27" s="191">
        <f>8/52</f>
        <v>0.15384615384615385</v>
      </c>
      <c r="K27" s="219">
        <v>0.15</v>
      </c>
      <c r="L27" s="219">
        <f t="shared" si="0"/>
        <v>86.15384615384616</v>
      </c>
      <c r="M27" s="220">
        <f t="shared" si="1"/>
        <v>574.35897435897448</v>
      </c>
      <c r="N27" s="872"/>
      <c r="O27" s="443"/>
      <c r="P27" s="221">
        <v>0</v>
      </c>
      <c r="Q27" s="444">
        <f t="shared" si="2"/>
        <v>0</v>
      </c>
      <c r="R27" s="222">
        <f t="shared" si="3"/>
        <v>0</v>
      </c>
      <c r="S27" s="453" cm="1">
        <f t="array" ref="S27">_xlfn.IFS(E27="Air",R27,E27="Sea",M27,E27="Air+Sea",M27+R27)</f>
        <v>574.35897435897448</v>
      </c>
      <c r="T27" s="475"/>
    </row>
    <row r="28" spans="1:20" x14ac:dyDescent="0.25">
      <c r="A28" s="1096"/>
      <c r="B28" s="462" t="s">
        <v>96</v>
      </c>
      <c r="C28" s="159" t="s">
        <v>97</v>
      </c>
      <c r="D28" s="159" t="s">
        <v>98</v>
      </c>
      <c r="E28" s="159"/>
      <c r="F28" s="349"/>
      <c r="G28" s="207"/>
      <c r="H28" s="881"/>
      <c r="I28" s="870"/>
      <c r="J28" s="190"/>
      <c r="K28" s="221">
        <v>0.15</v>
      </c>
      <c r="L28" s="221">
        <f t="shared" si="0"/>
        <v>0</v>
      </c>
      <c r="M28" s="223">
        <f t="shared" si="1"/>
        <v>0</v>
      </c>
      <c r="N28" s="870"/>
      <c r="O28" s="443"/>
      <c r="P28" s="221">
        <v>0</v>
      </c>
      <c r="Q28" s="444">
        <f t="shared" si="2"/>
        <v>0</v>
      </c>
      <c r="R28" s="222">
        <f t="shared" si="3"/>
        <v>0</v>
      </c>
      <c r="S28" s="454" t="e" cm="1">
        <f t="array" ref="S28">_xlfn.IFS(E28="Air",R28,E28="Sea",M28,E28="Air+Sea",M28+R28)</f>
        <v>#N/A</v>
      </c>
      <c r="T28" s="475"/>
    </row>
    <row r="29" spans="1:20" x14ac:dyDescent="0.25">
      <c r="A29" s="1096"/>
      <c r="B29" s="509" t="s">
        <v>99</v>
      </c>
      <c r="C29" s="113" t="s">
        <v>100</v>
      </c>
      <c r="D29" s="136" t="s">
        <v>101</v>
      </c>
      <c r="E29" s="113" t="s">
        <v>11</v>
      </c>
      <c r="F29" s="660">
        <v>195</v>
      </c>
      <c r="G29" s="208">
        <v>195</v>
      </c>
      <c r="H29" s="797"/>
      <c r="I29" s="851"/>
      <c r="J29" s="191">
        <f>8/52</f>
        <v>0.15384615384615385</v>
      </c>
      <c r="K29" s="219">
        <v>0.15</v>
      </c>
      <c r="L29" s="219">
        <f t="shared" si="0"/>
        <v>30</v>
      </c>
      <c r="M29" s="220">
        <f t="shared" si="1"/>
        <v>200</v>
      </c>
      <c r="N29" s="873"/>
      <c r="O29" s="443"/>
      <c r="P29" s="221">
        <v>0</v>
      </c>
      <c r="Q29" s="444">
        <f t="shared" si="2"/>
        <v>0</v>
      </c>
      <c r="R29" s="222">
        <f t="shared" si="3"/>
        <v>0</v>
      </c>
      <c r="S29" s="453" cm="1">
        <f t="array" ref="S29">_xlfn.IFS(E29="Air",R29,E29="Sea",M29,E29="Air+Sea",M29+R29)</f>
        <v>200</v>
      </c>
      <c r="T29" s="475"/>
    </row>
    <row r="30" spans="1:20" x14ac:dyDescent="0.25">
      <c r="A30" s="1096"/>
      <c r="B30" s="509" t="s">
        <v>102</v>
      </c>
      <c r="C30" s="113" t="s">
        <v>103</v>
      </c>
      <c r="D30" s="136" t="s">
        <v>104</v>
      </c>
      <c r="E30" s="113" t="s">
        <v>11</v>
      </c>
      <c r="F30" s="660">
        <v>70</v>
      </c>
      <c r="G30" s="208">
        <v>70</v>
      </c>
      <c r="H30" s="797"/>
      <c r="I30" s="851"/>
      <c r="J30" s="191">
        <f>8/52</f>
        <v>0.15384615384615385</v>
      </c>
      <c r="K30" s="219">
        <v>0.15</v>
      </c>
      <c r="L30" s="219">
        <f t="shared" si="0"/>
        <v>10.76923076923077</v>
      </c>
      <c r="M30" s="220">
        <f t="shared" si="1"/>
        <v>71.79487179487181</v>
      </c>
      <c r="N30" s="873"/>
      <c r="O30" s="443"/>
      <c r="P30" s="221">
        <v>0</v>
      </c>
      <c r="Q30" s="444">
        <f t="shared" si="2"/>
        <v>0</v>
      </c>
      <c r="R30" s="222">
        <f t="shared" si="3"/>
        <v>0</v>
      </c>
      <c r="S30" s="453" cm="1">
        <f t="array" ref="S30">_xlfn.IFS(E30="Air",R30,E30="Sea",M30,E30="Air+Sea",M30+R30)</f>
        <v>71.79487179487181</v>
      </c>
      <c r="T30" s="475"/>
    </row>
    <row r="31" spans="1:20" x14ac:dyDescent="0.25">
      <c r="A31" s="1096"/>
      <c r="B31" s="460"/>
      <c r="C31" s="188" t="s">
        <v>123</v>
      </c>
      <c r="D31" s="188" t="s">
        <v>632</v>
      </c>
      <c r="E31" s="188"/>
      <c r="F31" s="715"/>
      <c r="G31" s="386"/>
      <c r="H31" s="882"/>
      <c r="I31" s="873"/>
      <c r="J31" s="190"/>
      <c r="K31" s="221">
        <v>0.15</v>
      </c>
      <c r="L31" s="221">
        <f t="shared" si="0"/>
        <v>0</v>
      </c>
      <c r="M31" s="222">
        <f t="shared" si="1"/>
        <v>0</v>
      </c>
      <c r="N31" s="873"/>
      <c r="O31" s="443"/>
      <c r="P31" s="221">
        <v>0</v>
      </c>
      <c r="Q31" s="444">
        <f t="shared" si="2"/>
        <v>0</v>
      </c>
      <c r="R31" s="222">
        <f t="shared" si="3"/>
        <v>0</v>
      </c>
      <c r="S31" s="454" t="e" cm="1">
        <f t="array" ref="S31">_xlfn.IFS(E31="Air",R31,E31="Sea",M31,E31="Air+Sea",M31+R31)</f>
        <v>#N/A</v>
      </c>
      <c r="T31" s="475"/>
    </row>
    <row r="32" spans="1:20" x14ac:dyDescent="0.25">
      <c r="A32" s="1096"/>
      <c r="B32" s="1092" t="s">
        <v>105</v>
      </c>
      <c r="C32" s="113" t="s">
        <v>74</v>
      </c>
      <c r="D32" s="111" t="s">
        <v>633</v>
      </c>
      <c r="E32" s="113" t="s">
        <v>11</v>
      </c>
      <c r="F32" s="660">
        <v>20</v>
      </c>
      <c r="G32" s="208">
        <v>20</v>
      </c>
      <c r="H32" s="797"/>
      <c r="I32" s="851">
        <v>0.9</v>
      </c>
      <c r="J32" s="191"/>
      <c r="K32" s="219">
        <v>0.15</v>
      </c>
      <c r="L32" s="219">
        <f t="shared" si="0"/>
        <v>20</v>
      </c>
      <c r="M32" s="220">
        <f t="shared" si="1"/>
        <v>18</v>
      </c>
      <c r="N32" s="873"/>
      <c r="O32" s="443"/>
      <c r="P32" s="221">
        <v>0</v>
      </c>
      <c r="Q32" s="444">
        <f t="shared" si="2"/>
        <v>20</v>
      </c>
      <c r="R32" s="222">
        <f t="shared" si="3"/>
        <v>0</v>
      </c>
      <c r="S32" s="453" cm="1">
        <f t="array" ref="S32">_xlfn.IFS(E32="Air",R32,E32="Sea",M32,E32="Air+Sea",M32+R32)</f>
        <v>18</v>
      </c>
      <c r="T32" s="475"/>
    </row>
    <row r="33" spans="1:20" x14ac:dyDescent="0.25">
      <c r="A33" s="1096"/>
      <c r="B33" s="1092"/>
      <c r="C33" s="113" t="s">
        <v>74</v>
      </c>
      <c r="D33" s="136" t="s">
        <v>107</v>
      </c>
      <c r="E33" s="113" t="s">
        <v>11</v>
      </c>
      <c r="F33" s="660">
        <v>40</v>
      </c>
      <c r="G33" s="208">
        <v>40</v>
      </c>
      <c r="H33" s="797"/>
      <c r="I33" s="851">
        <v>0.9</v>
      </c>
      <c r="J33" s="191"/>
      <c r="K33" s="219">
        <v>0.15</v>
      </c>
      <c r="L33" s="219">
        <f t="shared" si="0"/>
        <v>40</v>
      </c>
      <c r="M33" s="220">
        <f t="shared" si="1"/>
        <v>36</v>
      </c>
      <c r="N33" s="873"/>
      <c r="O33" s="443"/>
      <c r="P33" s="221">
        <v>0</v>
      </c>
      <c r="Q33" s="444">
        <f t="shared" si="2"/>
        <v>40</v>
      </c>
      <c r="R33" s="222">
        <f t="shared" si="3"/>
        <v>0</v>
      </c>
      <c r="S33" s="453" cm="1">
        <f t="array" ref="S33">_xlfn.IFS(E33="Air",R33,E33="Sea",M33,E33="Air+Sea",M33+R33)</f>
        <v>36</v>
      </c>
      <c r="T33" s="475"/>
    </row>
    <row r="34" spans="1:20" x14ac:dyDescent="0.25">
      <c r="A34" s="1096"/>
      <c r="B34" s="509" t="s">
        <v>108</v>
      </c>
      <c r="C34" s="113" t="s">
        <v>103</v>
      </c>
      <c r="D34" s="136" t="s">
        <v>109</v>
      </c>
      <c r="E34" s="113" t="s">
        <v>11</v>
      </c>
      <c r="F34" s="660">
        <v>175</v>
      </c>
      <c r="G34" s="208">
        <v>175</v>
      </c>
      <c r="H34" s="797"/>
      <c r="I34" s="851"/>
      <c r="J34" s="191">
        <f>8/52</f>
        <v>0.15384615384615385</v>
      </c>
      <c r="K34" s="219">
        <v>0.15</v>
      </c>
      <c r="L34" s="219">
        <f t="shared" si="0"/>
        <v>26.923076923076923</v>
      </c>
      <c r="M34" s="220">
        <f t="shared" si="1"/>
        <v>179.4871794871795</v>
      </c>
      <c r="N34" s="873"/>
      <c r="O34" s="443"/>
      <c r="P34" s="221">
        <v>0</v>
      </c>
      <c r="Q34" s="444">
        <f t="shared" si="2"/>
        <v>0</v>
      </c>
      <c r="R34" s="222">
        <f t="shared" si="3"/>
        <v>0</v>
      </c>
      <c r="S34" s="453" cm="1">
        <f t="array" ref="S34">_xlfn.IFS(E34="Air",R34,E34="Sea",M34,E34="Air+Sea",M34+R34)</f>
        <v>179.4871794871795</v>
      </c>
      <c r="T34" s="475"/>
    </row>
    <row r="35" spans="1:20" x14ac:dyDescent="0.25">
      <c r="A35" s="1096"/>
      <c r="B35" s="462" t="s">
        <v>110</v>
      </c>
      <c r="C35" s="159" t="s">
        <v>111</v>
      </c>
      <c r="D35" s="159" t="s">
        <v>98</v>
      </c>
      <c r="E35" s="159"/>
      <c r="F35" s="349"/>
      <c r="G35" s="207"/>
      <c r="H35" s="881"/>
      <c r="I35" s="870"/>
      <c r="J35" s="190"/>
      <c r="K35" s="221">
        <v>0.15</v>
      </c>
      <c r="L35" s="221">
        <f t="shared" si="0"/>
        <v>0</v>
      </c>
      <c r="M35" s="223">
        <f t="shared" si="1"/>
        <v>0</v>
      </c>
      <c r="N35" s="870"/>
      <c r="O35" s="443"/>
      <c r="P35" s="221">
        <v>0</v>
      </c>
      <c r="Q35" s="444">
        <f t="shared" si="2"/>
        <v>0</v>
      </c>
      <c r="R35" s="222">
        <f t="shared" si="3"/>
        <v>0</v>
      </c>
      <c r="S35" s="454" t="e" cm="1">
        <f t="array" ref="S35">_xlfn.IFS(E35="Air",R35,E35="Sea",M35,E35="Air+Sea",M35+R35)</f>
        <v>#N/A</v>
      </c>
      <c r="T35" s="475"/>
    </row>
    <row r="36" spans="1:20" x14ac:dyDescent="0.25">
      <c r="A36" s="1096"/>
      <c r="B36" s="1092" t="s">
        <v>112</v>
      </c>
      <c r="C36" s="113" t="s">
        <v>100</v>
      </c>
      <c r="D36" s="113" t="s">
        <v>113</v>
      </c>
      <c r="E36" s="113" t="s">
        <v>11</v>
      </c>
      <c r="F36" s="660">
        <v>30</v>
      </c>
      <c r="G36" s="208">
        <v>30</v>
      </c>
      <c r="H36" s="797"/>
      <c r="I36" s="851"/>
      <c r="J36" s="191">
        <f>8/52</f>
        <v>0.15384615384615385</v>
      </c>
      <c r="K36" s="219">
        <v>0.15</v>
      </c>
      <c r="L36" s="219">
        <f t="shared" si="0"/>
        <v>4.6153846153846159</v>
      </c>
      <c r="M36" s="220">
        <f t="shared" si="1"/>
        <v>30.769230769230774</v>
      </c>
      <c r="N36" s="873"/>
      <c r="O36" s="443"/>
      <c r="P36" s="221">
        <v>0</v>
      </c>
      <c r="Q36" s="444">
        <f t="shared" si="2"/>
        <v>0</v>
      </c>
      <c r="R36" s="222">
        <f t="shared" si="3"/>
        <v>0</v>
      </c>
      <c r="S36" s="453" cm="1">
        <f t="array" ref="S36">_xlfn.IFS(E36="Air",R36,E36="Sea",M36,E36="Air+Sea",M36+R36)</f>
        <v>30.769230769230774</v>
      </c>
      <c r="T36" s="475"/>
    </row>
    <row r="37" spans="1:20" x14ac:dyDescent="0.25">
      <c r="A37" s="1096"/>
      <c r="B37" s="1092"/>
      <c r="C37" s="113" t="s">
        <v>100</v>
      </c>
      <c r="D37" s="136" t="s">
        <v>114</v>
      </c>
      <c r="E37" s="113" t="s">
        <v>11</v>
      </c>
      <c r="F37" s="660">
        <v>100</v>
      </c>
      <c r="G37" s="208">
        <v>100</v>
      </c>
      <c r="H37" s="797"/>
      <c r="I37" s="851"/>
      <c r="J37" s="191">
        <f>8/52</f>
        <v>0.15384615384615385</v>
      </c>
      <c r="K37" s="219">
        <v>0.15</v>
      </c>
      <c r="L37" s="219">
        <f t="shared" si="0"/>
        <v>15.384615384615385</v>
      </c>
      <c r="M37" s="220">
        <f t="shared" si="1"/>
        <v>102.56410256410257</v>
      </c>
      <c r="N37" s="873"/>
      <c r="O37" s="443"/>
      <c r="P37" s="221">
        <v>0</v>
      </c>
      <c r="Q37" s="444">
        <f t="shared" si="2"/>
        <v>0</v>
      </c>
      <c r="R37" s="222">
        <f t="shared" si="3"/>
        <v>0</v>
      </c>
      <c r="S37" s="453" cm="1">
        <f t="array" ref="S37">_xlfn.IFS(E37="Air",R37,E37="Sea",M37,E37="Air+Sea",M37+R37)</f>
        <v>102.56410256410257</v>
      </c>
      <c r="T37" s="475"/>
    </row>
    <row r="38" spans="1:20" x14ac:dyDescent="0.25">
      <c r="A38" s="1096"/>
      <c r="B38" s="1093" t="s">
        <v>115</v>
      </c>
      <c r="C38" s="159" t="s">
        <v>116</v>
      </c>
      <c r="D38" s="159" t="s">
        <v>113</v>
      </c>
      <c r="E38" s="159"/>
      <c r="F38" s="349">
        <v>30</v>
      </c>
      <c r="G38" s="207"/>
      <c r="H38" s="881"/>
      <c r="I38" s="873"/>
      <c r="J38" s="190"/>
      <c r="K38" s="221">
        <v>0.15</v>
      </c>
      <c r="L38" s="221">
        <f t="shared" si="0"/>
        <v>0</v>
      </c>
      <c r="M38" s="222">
        <f t="shared" si="1"/>
        <v>0</v>
      </c>
      <c r="N38" s="873"/>
      <c r="O38" s="443"/>
      <c r="P38" s="221">
        <v>0</v>
      </c>
      <c r="Q38" s="444">
        <f t="shared" si="2"/>
        <v>0</v>
      </c>
      <c r="R38" s="222">
        <f t="shared" si="3"/>
        <v>0</v>
      </c>
      <c r="S38" s="454" t="e" cm="1">
        <f t="array" ref="S38">_xlfn.IFS(E38="Air",R38,E38="Sea",M38,E38="Air+Sea",M38+R38)</f>
        <v>#N/A</v>
      </c>
      <c r="T38" s="475"/>
    </row>
    <row r="39" spans="1:20" x14ac:dyDescent="0.25">
      <c r="A39" s="1096"/>
      <c r="B39" s="1093"/>
      <c r="C39" s="159" t="s">
        <v>116</v>
      </c>
      <c r="D39" s="159" t="s">
        <v>117</v>
      </c>
      <c r="E39" s="159"/>
      <c r="F39" s="349">
        <v>340</v>
      </c>
      <c r="G39" s="207"/>
      <c r="H39" s="881"/>
      <c r="I39" s="873"/>
      <c r="J39" s="190"/>
      <c r="K39" s="221">
        <v>0.15</v>
      </c>
      <c r="L39" s="221">
        <f t="shared" si="0"/>
        <v>0</v>
      </c>
      <c r="M39" s="222">
        <f t="shared" si="1"/>
        <v>0</v>
      </c>
      <c r="N39" s="873"/>
      <c r="O39" s="443"/>
      <c r="P39" s="221">
        <v>0</v>
      </c>
      <c r="Q39" s="444">
        <f t="shared" si="2"/>
        <v>0</v>
      </c>
      <c r="R39" s="222">
        <f t="shared" si="3"/>
        <v>0</v>
      </c>
      <c r="S39" s="454" t="e" cm="1">
        <f t="array" ref="S39">_xlfn.IFS(E39="Air",R39,E39="Sea",M39,E39="Air+Sea",M39+R39)</f>
        <v>#N/A</v>
      </c>
      <c r="T39" s="475"/>
    </row>
    <row r="40" spans="1:20" x14ac:dyDescent="0.25">
      <c r="A40" s="1096"/>
      <c r="B40" s="462" t="s">
        <v>90</v>
      </c>
      <c r="C40" s="159"/>
      <c r="D40" s="159"/>
      <c r="E40" s="159"/>
      <c r="F40" s="349"/>
      <c r="G40" s="207"/>
      <c r="H40" s="881"/>
      <c r="I40" s="870"/>
      <c r="J40" s="190"/>
      <c r="K40" s="221">
        <v>0.15</v>
      </c>
      <c r="L40" s="221">
        <f t="shared" si="0"/>
        <v>0</v>
      </c>
      <c r="M40" s="223">
        <f t="shared" si="1"/>
        <v>0</v>
      </c>
      <c r="N40" s="870"/>
      <c r="O40" s="443"/>
      <c r="P40" s="221">
        <v>0</v>
      </c>
      <c r="Q40" s="444">
        <f t="shared" si="2"/>
        <v>0</v>
      </c>
      <c r="R40" s="222">
        <f t="shared" si="3"/>
        <v>0</v>
      </c>
      <c r="S40" s="454" t="e" cm="1">
        <f t="array" ref="S40">_xlfn.IFS(E40="Air",R40,E40="Sea",M40,E40="Air+Sea",M40+R40)</f>
        <v>#N/A</v>
      </c>
      <c r="T40" s="475"/>
    </row>
    <row r="41" spans="1:20" x14ac:dyDescent="0.25">
      <c r="A41" s="1096"/>
      <c r="B41" s="1092" t="s">
        <v>118</v>
      </c>
      <c r="C41" s="113" t="s">
        <v>103</v>
      </c>
      <c r="D41" s="113" t="s">
        <v>119</v>
      </c>
      <c r="E41" s="113" t="s">
        <v>11</v>
      </c>
      <c r="F41" s="660">
        <v>25</v>
      </c>
      <c r="G41" s="208">
        <v>25</v>
      </c>
      <c r="H41" s="797"/>
      <c r="I41" s="851"/>
      <c r="J41" s="191">
        <f>8/52</f>
        <v>0.15384615384615385</v>
      </c>
      <c r="K41" s="219">
        <v>0.15</v>
      </c>
      <c r="L41" s="219">
        <f t="shared" si="0"/>
        <v>3.8461538461538463</v>
      </c>
      <c r="M41" s="220">
        <f t="shared" si="1"/>
        <v>25.641025641025642</v>
      </c>
      <c r="N41" s="873"/>
      <c r="O41" s="443"/>
      <c r="P41" s="221">
        <v>0</v>
      </c>
      <c r="Q41" s="444">
        <f t="shared" si="2"/>
        <v>0</v>
      </c>
      <c r="R41" s="222">
        <f t="shared" si="3"/>
        <v>0</v>
      </c>
      <c r="S41" s="453" cm="1">
        <f t="array" ref="S41">_xlfn.IFS(E41="Air",R41,E41="Sea",M41,E41="Air+Sea",M41+R41)</f>
        <v>25.641025641025642</v>
      </c>
      <c r="T41" s="475"/>
    </row>
    <row r="42" spans="1:20" x14ac:dyDescent="0.25">
      <c r="A42" s="1096"/>
      <c r="B42" s="1092"/>
      <c r="C42" s="113" t="s">
        <v>103</v>
      </c>
      <c r="D42" s="136" t="s">
        <v>120</v>
      </c>
      <c r="E42" s="113" t="s">
        <v>11</v>
      </c>
      <c r="F42" s="660">
        <v>375</v>
      </c>
      <c r="G42" s="208">
        <v>375</v>
      </c>
      <c r="H42" s="797"/>
      <c r="I42" s="851"/>
      <c r="J42" s="191">
        <f>8/52</f>
        <v>0.15384615384615385</v>
      </c>
      <c r="K42" s="219">
        <v>0.15</v>
      </c>
      <c r="L42" s="219">
        <f t="shared" si="0"/>
        <v>57.692307692307693</v>
      </c>
      <c r="M42" s="220">
        <f t="shared" si="1"/>
        <v>384.61538461538464</v>
      </c>
      <c r="N42" s="873"/>
      <c r="O42" s="443"/>
      <c r="P42" s="221">
        <v>0</v>
      </c>
      <c r="Q42" s="444">
        <f t="shared" si="2"/>
        <v>0</v>
      </c>
      <c r="R42" s="222">
        <f t="shared" si="3"/>
        <v>0</v>
      </c>
      <c r="S42" s="453" cm="1">
        <f t="array" ref="S42">_xlfn.IFS(E42="Air",R42,E42="Sea",M42,E42="Air+Sea",M42+R42)</f>
        <v>384.61538461538464</v>
      </c>
      <c r="T42" s="475"/>
    </row>
    <row r="43" spans="1:20" x14ac:dyDescent="0.25">
      <c r="A43" s="1096" t="s">
        <v>121</v>
      </c>
      <c r="B43" s="462" t="s">
        <v>122</v>
      </c>
      <c r="C43" s="159" t="s">
        <v>123</v>
      </c>
      <c r="D43" s="159" t="s">
        <v>122</v>
      </c>
      <c r="E43" s="159"/>
      <c r="F43" s="349">
        <v>120</v>
      </c>
      <c r="G43" s="207"/>
      <c r="H43" s="881"/>
      <c r="I43" s="870"/>
      <c r="J43" s="190"/>
      <c r="K43" s="221">
        <v>0.15</v>
      </c>
      <c r="L43" s="221">
        <f t="shared" si="0"/>
        <v>0</v>
      </c>
      <c r="M43" s="222">
        <f t="shared" si="1"/>
        <v>0</v>
      </c>
      <c r="N43" s="870"/>
      <c r="O43" s="443"/>
      <c r="P43" s="221">
        <v>0</v>
      </c>
      <c r="Q43" s="444">
        <f t="shared" si="2"/>
        <v>0</v>
      </c>
      <c r="R43" s="222">
        <f t="shared" si="3"/>
        <v>0</v>
      </c>
      <c r="S43" s="454" t="e" cm="1">
        <f t="array" ref="S43">_xlfn.IFS(E43="Air",R43,E43="Sea",M43,E43="Air+Sea",M43+R43)</f>
        <v>#N/A</v>
      </c>
      <c r="T43" s="475"/>
    </row>
    <row r="44" spans="1:20" x14ac:dyDescent="0.25">
      <c r="A44" s="1096"/>
      <c r="B44" s="509" t="s">
        <v>124</v>
      </c>
      <c r="C44" s="113" t="s">
        <v>103</v>
      </c>
      <c r="D44" s="136" t="s">
        <v>125</v>
      </c>
      <c r="E44" s="113" t="s">
        <v>11</v>
      </c>
      <c r="F44" s="660">
        <v>120</v>
      </c>
      <c r="G44" s="208">
        <v>120</v>
      </c>
      <c r="H44" s="797"/>
      <c r="I44" s="851"/>
      <c r="J44" s="191">
        <f>8/52</f>
        <v>0.15384615384615385</v>
      </c>
      <c r="K44" s="219">
        <v>0.15</v>
      </c>
      <c r="L44" s="219">
        <f t="shared" si="0"/>
        <v>18.461538461538463</v>
      </c>
      <c r="M44" s="220">
        <f t="shared" si="1"/>
        <v>123.07692307692309</v>
      </c>
      <c r="N44" s="873"/>
      <c r="O44" s="443"/>
      <c r="P44" s="221">
        <v>0</v>
      </c>
      <c r="Q44" s="444">
        <f t="shared" si="2"/>
        <v>0</v>
      </c>
      <c r="R44" s="222">
        <f t="shared" si="3"/>
        <v>0</v>
      </c>
      <c r="S44" s="453" cm="1">
        <f t="array" ref="S44">_xlfn.IFS(E44="Air",R44,E44="Sea",M44,E44="Air+Sea",M44+R44)</f>
        <v>123.07692307692309</v>
      </c>
      <c r="T44" s="475"/>
    </row>
    <row r="45" spans="1:20" x14ac:dyDescent="0.25">
      <c r="A45" s="1096"/>
      <c r="B45" s="462" t="s">
        <v>126</v>
      </c>
      <c r="C45" s="159" t="s">
        <v>103</v>
      </c>
      <c r="D45" s="159" t="s">
        <v>126</v>
      </c>
      <c r="E45" s="159"/>
      <c r="F45" s="349">
        <v>185</v>
      </c>
      <c r="G45" s="207"/>
      <c r="H45" s="881"/>
      <c r="I45" s="870"/>
      <c r="J45" s="190"/>
      <c r="K45" s="221">
        <v>0.15</v>
      </c>
      <c r="L45" s="221">
        <f t="shared" ref="L45:L76" si="4">IF(C45="APLL BK",G45,G45*J45)</f>
        <v>0</v>
      </c>
      <c r="M45" s="222">
        <f t="shared" ref="M45:M76" si="5">IFERROR(IF(OR(E45="Sea",E45="Air+Sea"),IF(C45="APLL BK",G45*IF(I45="",1,I45),L45/K45*IF(I45="",1,I45)),0),0)</f>
        <v>0</v>
      </c>
      <c r="N45" s="870"/>
      <c r="O45" s="443"/>
      <c r="P45" s="221">
        <v>0</v>
      </c>
      <c r="Q45" s="444">
        <f t="shared" ref="Q45:Q76" si="6">IF(C45="APLL BK",G45,G45*O45)</f>
        <v>0</v>
      </c>
      <c r="R45" s="222">
        <f t="shared" ref="R45:R76" si="7">IFERROR(IF(OR(E45="Air",E45="Air+Sea"),IF(C45="APLL BK",G45*IF(N45="",1,N45),Q45/P45*IF(N45="",1,N45)),0),0)</f>
        <v>0</v>
      </c>
      <c r="S45" s="454" t="e" cm="1">
        <f t="array" ref="S45">_xlfn.IFS(E45="Air",R45,E45="Sea",M45,E45="Air+Sea",M45+R45)</f>
        <v>#N/A</v>
      </c>
      <c r="T45" s="475"/>
    </row>
    <row r="46" spans="1:20" x14ac:dyDescent="0.25">
      <c r="A46" s="1096"/>
      <c r="B46" s="462" t="s">
        <v>127</v>
      </c>
      <c r="C46" s="159" t="s">
        <v>128</v>
      </c>
      <c r="D46" s="159" t="s">
        <v>127</v>
      </c>
      <c r="E46" s="159"/>
      <c r="F46" s="349"/>
      <c r="G46" s="207"/>
      <c r="H46" s="881"/>
      <c r="I46" s="870"/>
      <c r="J46" s="190"/>
      <c r="K46" s="221">
        <v>0.15</v>
      </c>
      <c r="L46" s="221">
        <f t="shared" si="4"/>
        <v>0</v>
      </c>
      <c r="M46" s="223">
        <f t="shared" si="5"/>
        <v>0</v>
      </c>
      <c r="N46" s="870"/>
      <c r="O46" s="443"/>
      <c r="P46" s="221">
        <v>0</v>
      </c>
      <c r="Q46" s="444">
        <f t="shared" si="6"/>
        <v>0</v>
      </c>
      <c r="R46" s="222">
        <f t="shared" si="7"/>
        <v>0</v>
      </c>
      <c r="S46" s="454" t="e" cm="1">
        <f t="array" ref="S46">_xlfn.IFS(E46="Air",R46,E46="Sea",M46,E46="Air+Sea",M46+R46)</f>
        <v>#N/A</v>
      </c>
      <c r="T46" s="475"/>
    </row>
    <row r="47" spans="1:20" x14ac:dyDescent="0.25">
      <c r="A47" s="1096"/>
      <c r="B47" s="460" t="s">
        <v>129</v>
      </c>
      <c r="C47" s="188" t="s">
        <v>103</v>
      </c>
      <c r="D47" s="188" t="s">
        <v>129</v>
      </c>
      <c r="E47" s="188"/>
      <c r="F47" s="715">
        <v>55</v>
      </c>
      <c r="G47" s="386">
        <v>55</v>
      </c>
      <c r="H47" s="882"/>
      <c r="I47" s="873"/>
      <c r="J47" s="190">
        <v>0</v>
      </c>
      <c r="K47" s="221">
        <v>0.15</v>
      </c>
      <c r="L47" s="221">
        <f t="shared" si="4"/>
        <v>0</v>
      </c>
      <c r="M47" s="222">
        <f t="shared" si="5"/>
        <v>0</v>
      </c>
      <c r="N47" s="873"/>
      <c r="O47" s="443"/>
      <c r="P47" s="221">
        <v>0</v>
      </c>
      <c r="Q47" s="444">
        <f t="shared" si="6"/>
        <v>0</v>
      </c>
      <c r="R47" s="222">
        <f t="shared" si="7"/>
        <v>0</v>
      </c>
      <c r="S47" s="454" t="e" cm="1">
        <f t="array" ref="S47">_xlfn.IFS(E47="Air",R47,E47="Sea",M47,E47="Air+Sea",M47+R47)</f>
        <v>#N/A</v>
      </c>
      <c r="T47" s="475"/>
    </row>
    <row r="48" spans="1:20" x14ac:dyDescent="0.25">
      <c r="A48" s="1096"/>
      <c r="B48" s="1093" t="s">
        <v>130</v>
      </c>
      <c r="C48" s="188" t="s">
        <v>103</v>
      </c>
      <c r="D48" s="188" t="s">
        <v>131</v>
      </c>
      <c r="E48" s="188"/>
      <c r="F48" s="715">
        <v>30</v>
      </c>
      <c r="G48" s="386"/>
      <c r="H48" s="882"/>
      <c r="I48" s="873"/>
      <c r="J48" s="190"/>
      <c r="K48" s="221">
        <v>0.15</v>
      </c>
      <c r="L48" s="221">
        <f t="shared" si="4"/>
        <v>0</v>
      </c>
      <c r="M48" s="222">
        <f t="shared" si="5"/>
        <v>0</v>
      </c>
      <c r="N48" s="873"/>
      <c r="O48" s="443"/>
      <c r="P48" s="221">
        <v>0</v>
      </c>
      <c r="Q48" s="444">
        <f t="shared" si="6"/>
        <v>0</v>
      </c>
      <c r="R48" s="222">
        <f t="shared" si="7"/>
        <v>0</v>
      </c>
      <c r="S48" s="454" t="e" cm="1">
        <f t="array" ref="S48">_xlfn.IFS(E48="Air",R48,E48="Sea",M48,E48="Air+Sea",M48+R48)</f>
        <v>#N/A</v>
      </c>
      <c r="T48" s="475"/>
    </row>
    <row r="49" spans="1:20" x14ac:dyDescent="0.25">
      <c r="A49" s="1096"/>
      <c r="B49" s="1093"/>
      <c r="C49" s="188" t="s">
        <v>103</v>
      </c>
      <c r="D49" s="188" t="s">
        <v>130</v>
      </c>
      <c r="E49" s="188"/>
      <c r="F49" s="715">
        <v>55</v>
      </c>
      <c r="G49" s="386"/>
      <c r="H49" s="882"/>
      <c r="I49" s="873"/>
      <c r="J49" s="190"/>
      <c r="K49" s="221">
        <v>0.15</v>
      </c>
      <c r="L49" s="221">
        <f t="shared" si="4"/>
        <v>0</v>
      </c>
      <c r="M49" s="222">
        <f t="shared" si="5"/>
        <v>0</v>
      </c>
      <c r="N49" s="873"/>
      <c r="O49" s="443"/>
      <c r="P49" s="221">
        <v>0</v>
      </c>
      <c r="Q49" s="444">
        <f t="shared" si="6"/>
        <v>0</v>
      </c>
      <c r="R49" s="222">
        <f t="shared" si="7"/>
        <v>0</v>
      </c>
      <c r="S49" s="454" t="e" cm="1">
        <f t="array" ref="S49">_xlfn.IFS(E49="Air",R49,E49="Sea",M49,E49="Air+Sea",M49+R49)</f>
        <v>#N/A</v>
      </c>
      <c r="T49" s="475"/>
    </row>
    <row r="50" spans="1:20" x14ac:dyDescent="0.25">
      <c r="A50" s="1096"/>
      <c r="B50" s="460" t="s">
        <v>132</v>
      </c>
      <c r="C50" s="188" t="s">
        <v>103</v>
      </c>
      <c r="D50" s="188" t="s">
        <v>133</v>
      </c>
      <c r="E50" s="188"/>
      <c r="F50" s="715">
        <v>115</v>
      </c>
      <c r="G50" s="386">
        <v>115</v>
      </c>
      <c r="H50" s="882"/>
      <c r="I50" s="873"/>
      <c r="J50" s="190">
        <v>0</v>
      </c>
      <c r="K50" s="221">
        <v>0.15</v>
      </c>
      <c r="L50" s="221">
        <f t="shared" si="4"/>
        <v>0</v>
      </c>
      <c r="M50" s="222">
        <f t="shared" si="5"/>
        <v>0</v>
      </c>
      <c r="N50" s="873"/>
      <c r="O50" s="443"/>
      <c r="P50" s="221">
        <v>0</v>
      </c>
      <c r="Q50" s="444">
        <f t="shared" si="6"/>
        <v>0</v>
      </c>
      <c r="R50" s="222">
        <f t="shared" si="7"/>
        <v>0</v>
      </c>
      <c r="S50" s="454" t="e" cm="1">
        <f t="array" ref="S50">_xlfn.IFS(E50="Air",R50,E50="Sea",M50,E50="Air+Sea",M50+R50)</f>
        <v>#N/A</v>
      </c>
      <c r="T50" s="475"/>
    </row>
    <row r="51" spans="1:20" x14ac:dyDescent="0.25">
      <c r="A51" s="1096"/>
      <c r="B51" s="462" t="s">
        <v>134</v>
      </c>
      <c r="C51" s="159" t="s">
        <v>135</v>
      </c>
      <c r="D51" s="159" t="s">
        <v>98</v>
      </c>
      <c r="E51" s="159"/>
      <c r="F51" s="349"/>
      <c r="G51" s="207"/>
      <c r="H51" s="881"/>
      <c r="I51" s="870"/>
      <c r="J51" s="190"/>
      <c r="K51" s="221">
        <v>0.15</v>
      </c>
      <c r="L51" s="221">
        <f t="shared" si="4"/>
        <v>0</v>
      </c>
      <c r="M51" s="223">
        <f t="shared" si="5"/>
        <v>0</v>
      </c>
      <c r="N51" s="870"/>
      <c r="O51" s="443"/>
      <c r="P51" s="221">
        <v>0</v>
      </c>
      <c r="Q51" s="444">
        <f t="shared" si="6"/>
        <v>0</v>
      </c>
      <c r="R51" s="222">
        <f t="shared" si="7"/>
        <v>0</v>
      </c>
      <c r="S51" s="454" t="e" cm="1">
        <f t="array" ref="S51">_xlfn.IFS(E51="Air",R51,E51="Sea",M51,E51="Air+Sea",M51+R51)</f>
        <v>#N/A</v>
      </c>
      <c r="T51" s="475"/>
    </row>
    <row r="52" spans="1:20" x14ac:dyDescent="0.25">
      <c r="A52" s="1096"/>
      <c r="B52" s="462" t="s">
        <v>136</v>
      </c>
      <c r="C52" s="159" t="s">
        <v>103</v>
      </c>
      <c r="D52" s="159" t="s">
        <v>98</v>
      </c>
      <c r="E52" s="159"/>
      <c r="F52" s="349">
        <v>55</v>
      </c>
      <c r="G52" s="207">
        <v>55</v>
      </c>
      <c r="H52" s="881"/>
      <c r="I52" s="870"/>
      <c r="J52" s="190">
        <v>0</v>
      </c>
      <c r="K52" s="221">
        <v>0.15</v>
      </c>
      <c r="L52" s="221">
        <f t="shared" si="4"/>
        <v>0</v>
      </c>
      <c r="M52" s="223">
        <f t="shared" si="5"/>
        <v>0</v>
      </c>
      <c r="N52" s="870"/>
      <c r="O52" s="443"/>
      <c r="P52" s="221">
        <v>0</v>
      </c>
      <c r="Q52" s="444">
        <f t="shared" si="6"/>
        <v>0</v>
      </c>
      <c r="R52" s="222">
        <f t="shared" si="7"/>
        <v>0</v>
      </c>
      <c r="S52" s="454" t="e" cm="1">
        <f t="array" ref="S52">_xlfn.IFS(E52="Air",R52,E52="Sea",M52,E52="Air+Sea",M52+R52)</f>
        <v>#N/A</v>
      </c>
      <c r="T52" s="475"/>
    </row>
    <row r="53" spans="1:20" x14ac:dyDescent="0.25">
      <c r="A53" s="1096"/>
      <c r="B53" s="462" t="s">
        <v>137</v>
      </c>
      <c r="C53" s="159" t="s">
        <v>74</v>
      </c>
      <c r="D53" s="159" t="s">
        <v>98</v>
      </c>
      <c r="E53" s="159"/>
      <c r="F53" s="349"/>
      <c r="G53" s="207"/>
      <c r="H53" s="881"/>
      <c r="I53" s="870"/>
      <c r="J53" s="190"/>
      <c r="K53" s="221">
        <v>0.15</v>
      </c>
      <c r="L53" s="221">
        <f t="shared" si="4"/>
        <v>0</v>
      </c>
      <c r="M53" s="223">
        <f t="shared" si="5"/>
        <v>0</v>
      </c>
      <c r="N53" s="870"/>
      <c r="O53" s="443"/>
      <c r="P53" s="221">
        <v>0</v>
      </c>
      <c r="Q53" s="444">
        <f t="shared" si="6"/>
        <v>0</v>
      </c>
      <c r="R53" s="222">
        <f t="shared" si="7"/>
        <v>0</v>
      </c>
      <c r="S53" s="454" t="e" cm="1">
        <f t="array" ref="S53">_xlfn.IFS(E53="Air",R53,E53="Sea",M53,E53="Air+Sea",M53+R53)</f>
        <v>#N/A</v>
      </c>
      <c r="T53" s="475"/>
    </row>
    <row r="54" spans="1:20" x14ac:dyDescent="0.25">
      <c r="A54" s="1096"/>
      <c r="B54" s="509" t="s">
        <v>138</v>
      </c>
      <c r="C54" s="113" t="s">
        <v>139</v>
      </c>
      <c r="D54" s="136" t="s">
        <v>138</v>
      </c>
      <c r="E54" s="113" t="s">
        <v>11</v>
      </c>
      <c r="F54" s="660">
        <v>60</v>
      </c>
      <c r="G54" s="208">
        <v>60</v>
      </c>
      <c r="H54" s="797"/>
      <c r="I54" s="851"/>
      <c r="J54" s="191">
        <v>0</v>
      </c>
      <c r="K54" s="219">
        <v>0.15</v>
      </c>
      <c r="L54" s="219">
        <f t="shared" si="4"/>
        <v>0</v>
      </c>
      <c r="M54" s="220">
        <f t="shared" si="5"/>
        <v>0</v>
      </c>
      <c r="N54" s="873"/>
      <c r="O54" s="443"/>
      <c r="P54" s="221">
        <v>0</v>
      </c>
      <c r="Q54" s="444">
        <f t="shared" si="6"/>
        <v>0</v>
      </c>
      <c r="R54" s="222">
        <f t="shared" si="7"/>
        <v>0</v>
      </c>
      <c r="S54" s="453" cm="1">
        <f t="array" ref="S54">_xlfn.IFS(E54="Air",R54,E54="Sea",M54,E54="Air+Sea",M54+R54)</f>
        <v>0</v>
      </c>
      <c r="T54" s="475"/>
    </row>
    <row r="55" spans="1:20" x14ac:dyDescent="0.25">
      <c r="A55" s="1096"/>
      <c r="B55" s="462" t="s">
        <v>140</v>
      </c>
      <c r="C55" s="159" t="s">
        <v>139</v>
      </c>
      <c r="D55" s="159"/>
      <c r="E55" s="159"/>
      <c r="F55" s="349"/>
      <c r="G55" s="207"/>
      <c r="H55" s="881"/>
      <c r="I55" s="870"/>
      <c r="J55" s="190"/>
      <c r="K55" s="221">
        <v>0.15</v>
      </c>
      <c r="L55" s="221">
        <f t="shared" si="4"/>
        <v>0</v>
      </c>
      <c r="M55" s="223">
        <f t="shared" si="5"/>
        <v>0</v>
      </c>
      <c r="N55" s="870"/>
      <c r="O55" s="443"/>
      <c r="P55" s="221">
        <v>0</v>
      </c>
      <c r="Q55" s="444">
        <f t="shared" si="6"/>
        <v>0</v>
      </c>
      <c r="R55" s="222">
        <f t="shared" si="7"/>
        <v>0</v>
      </c>
      <c r="S55" s="454" t="e" cm="1">
        <f t="array" ref="S55">_xlfn.IFS(E55="Air",R55,E55="Sea",M55,E55="Air+Sea",M55+R55)</f>
        <v>#N/A</v>
      </c>
      <c r="T55" s="475"/>
    </row>
    <row r="56" spans="1:20" x14ac:dyDescent="0.25">
      <c r="A56" s="1096"/>
      <c r="B56" s="1093" t="s">
        <v>141</v>
      </c>
      <c r="C56" s="188" t="s">
        <v>142</v>
      </c>
      <c r="D56" s="188" t="s">
        <v>143</v>
      </c>
      <c r="E56" s="188"/>
      <c r="F56" s="715">
        <v>30</v>
      </c>
      <c r="G56" s="386"/>
      <c r="H56" s="882"/>
      <c r="I56" s="873"/>
      <c r="J56" s="190"/>
      <c r="K56" s="221">
        <v>0.15</v>
      </c>
      <c r="L56" s="221">
        <f t="shared" si="4"/>
        <v>0</v>
      </c>
      <c r="M56" s="222">
        <f t="shared" si="5"/>
        <v>0</v>
      </c>
      <c r="N56" s="873"/>
      <c r="O56" s="443"/>
      <c r="P56" s="221">
        <v>0</v>
      </c>
      <c r="Q56" s="444">
        <f t="shared" si="6"/>
        <v>0</v>
      </c>
      <c r="R56" s="222">
        <f t="shared" si="7"/>
        <v>0</v>
      </c>
      <c r="S56" s="454" t="e" cm="1">
        <f t="array" ref="S56">_xlfn.IFS(E56="Air",R56,E56="Sea",M56,E56="Air+Sea",M56+R56)</f>
        <v>#N/A</v>
      </c>
      <c r="T56" s="475"/>
    </row>
    <row r="57" spans="1:20" x14ac:dyDescent="0.25">
      <c r="A57" s="1096"/>
      <c r="B57" s="1093"/>
      <c r="C57" s="188" t="s">
        <v>142</v>
      </c>
      <c r="D57" s="188" t="s">
        <v>141</v>
      </c>
      <c r="E57" s="188"/>
      <c r="F57" s="715">
        <v>130</v>
      </c>
      <c r="G57" s="386"/>
      <c r="H57" s="882"/>
      <c r="I57" s="873"/>
      <c r="J57" s="190"/>
      <c r="K57" s="221">
        <v>0.15</v>
      </c>
      <c r="L57" s="221">
        <f t="shared" si="4"/>
        <v>0</v>
      </c>
      <c r="M57" s="222">
        <f t="shared" si="5"/>
        <v>0</v>
      </c>
      <c r="N57" s="873"/>
      <c r="O57" s="443"/>
      <c r="P57" s="221">
        <v>0</v>
      </c>
      <c r="Q57" s="444">
        <f t="shared" si="6"/>
        <v>0</v>
      </c>
      <c r="R57" s="222">
        <f t="shared" si="7"/>
        <v>0</v>
      </c>
      <c r="S57" s="454" t="e" cm="1">
        <f t="array" ref="S57">_xlfn.IFS(E57="Air",R57,E57="Sea",M57,E57="Air+Sea",M57+R57)</f>
        <v>#N/A</v>
      </c>
      <c r="T57" s="475"/>
    </row>
    <row r="58" spans="1:20" x14ac:dyDescent="0.25">
      <c r="A58" s="1096"/>
      <c r="B58" s="462" t="s">
        <v>144</v>
      </c>
      <c r="C58" s="159" t="s">
        <v>145</v>
      </c>
      <c r="D58" s="159"/>
      <c r="E58" s="159"/>
      <c r="F58" s="349"/>
      <c r="G58" s="207"/>
      <c r="H58" s="881"/>
      <c r="I58" s="870"/>
      <c r="J58" s="190"/>
      <c r="K58" s="221">
        <v>0.15</v>
      </c>
      <c r="L58" s="221">
        <f t="shared" si="4"/>
        <v>0</v>
      </c>
      <c r="M58" s="223">
        <f t="shared" si="5"/>
        <v>0</v>
      </c>
      <c r="N58" s="870"/>
      <c r="O58" s="443"/>
      <c r="P58" s="221">
        <v>0</v>
      </c>
      <c r="Q58" s="444">
        <f t="shared" si="6"/>
        <v>0</v>
      </c>
      <c r="R58" s="222">
        <f t="shared" si="7"/>
        <v>0</v>
      </c>
      <c r="S58" s="454" t="e" cm="1">
        <f t="array" ref="S58">_xlfn.IFS(E58="Air",R58,E58="Sea",M58,E58="Air+Sea",M58+R58)</f>
        <v>#N/A</v>
      </c>
      <c r="T58" s="475"/>
    </row>
    <row r="59" spans="1:20" x14ac:dyDescent="0.25">
      <c r="A59" s="1096"/>
      <c r="B59" s="509" t="s">
        <v>146</v>
      </c>
      <c r="C59" s="113" t="s">
        <v>145</v>
      </c>
      <c r="D59" s="136" t="s">
        <v>146</v>
      </c>
      <c r="E59" s="113" t="s">
        <v>11</v>
      </c>
      <c r="F59" s="660">
        <v>550</v>
      </c>
      <c r="G59" s="208">
        <v>550</v>
      </c>
      <c r="H59" s="797"/>
      <c r="I59" s="850"/>
      <c r="J59" s="191">
        <f>8/52</f>
        <v>0.15384615384615385</v>
      </c>
      <c r="K59" s="219">
        <v>0.15</v>
      </c>
      <c r="L59" s="219">
        <f t="shared" si="4"/>
        <v>84.615384615384613</v>
      </c>
      <c r="M59" s="220">
        <f t="shared" si="5"/>
        <v>564.10256410256409</v>
      </c>
      <c r="N59" s="870"/>
      <c r="O59" s="443"/>
      <c r="P59" s="221">
        <v>0</v>
      </c>
      <c r="Q59" s="444">
        <f t="shared" si="6"/>
        <v>0</v>
      </c>
      <c r="R59" s="222">
        <f t="shared" si="7"/>
        <v>0</v>
      </c>
      <c r="S59" s="453" cm="1">
        <f t="array" ref="S59">_xlfn.IFS(E59="Air",R59,E59="Sea",M59,E59="Air+Sea",M59+R59)</f>
        <v>564.10256410256409</v>
      </c>
      <c r="T59" s="475"/>
    </row>
    <row r="60" spans="1:20" x14ac:dyDescent="0.25">
      <c r="A60" s="1096"/>
      <c r="B60" s="462" t="s">
        <v>147</v>
      </c>
      <c r="C60" s="159" t="s">
        <v>74</v>
      </c>
      <c r="D60" s="159" t="s">
        <v>98</v>
      </c>
      <c r="E60" s="159"/>
      <c r="F60" s="349"/>
      <c r="G60" s="207"/>
      <c r="H60" s="881"/>
      <c r="I60" s="870"/>
      <c r="J60" s="190"/>
      <c r="K60" s="221">
        <v>0.15</v>
      </c>
      <c r="L60" s="221">
        <f t="shared" si="4"/>
        <v>0</v>
      </c>
      <c r="M60" s="223">
        <f t="shared" si="5"/>
        <v>0</v>
      </c>
      <c r="N60" s="870"/>
      <c r="O60" s="443"/>
      <c r="P60" s="221">
        <v>0</v>
      </c>
      <c r="Q60" s="444">
        <f t="shared" si="6"/>
        <v>0</v>
      </c>
      <c r="R60" s="222">
        <f t="shared" si="7"/>
        <v>0</v>
      </c>
      <c r="S60" s="454" t="e" cm="1">
        <f t="array" ref="S60">_xlfn.IFS(E60="Air",R60,E60="Sea",M60,E60="Air+Sea",M60+R60)</f>
        <v>#N/A</v>
      </c>
      <c r="T60" s="475"/>
    </row>
    <row r="61" spans="1:20" x14ac:dyDescent="0.25">
      <c r="A61" s="1096"/>
      <c r="B61" s="462" t="s">
        <v>90</v>
      </c>
      <c r="C61" s="159"/>
      <c r="D61" s="159" t="s">
        <v>98</v>
      </c>
      <c r="E61" s="159"/>
      <c r="F61" s="349"/>
      <c r="G61" s="207"/>
      <c r="H61" s="881"/>
      <c r="I61" s="870"/>
      <c r="J61" s="190"/>
      <c r="K61" s="221">
        <v>0.15</v>
      </c>
      <c r="L61" s="221">
        <f t="shared" si="4"/>
        <v>0</v>
      </c>
      <c r="M61" s="223">
        <f t="shared" si="5"/>
        <v>0</v>
      </c>
      <c r="N61" s="870"/>
      <c r="O61" s="443"/>
      <c r="P61" s="221">
        <v>0</v>
      </c>
      <c r="Q61" s="444">
        <f t="shared" si="6"/>
        <v>0</v>
      </c>
      <c r="R61" s="222">
        <f t="shared" si="7"/>
        <v>0</v>
      </c>
      <c r="S61" s="454" t="e" cm="1">
        <f t="array" ref="S61">_xlfn.IFS(E61="Air",R61,E61="Sea",M61,E61="Air+Sea",M61+R61)</f>
        <v>#N/A</v>
      </c>
      <c r="T61" s="475"/>
    </row>
    <row r="62" spans="1:20" x14ac:dyDescent="0.25">
      <c r="A62" s="1096" t="s">
        <v>148</v>
      </c>
      <c r="B62" s="462" t="s">
        <v>149</v>
      </c>
      <c r="C62" s="159" t="s">
        <v>150</v>
      </c>
      <c r="D62" s="159" t="s">
        <v>151</v>
      </c>
      <c r="E62" s="159"/>
      <c r="F62" s="349"/>
      <c r="G62" s="207"/>
      <c r="H62" s="881"/>
      <c r="I62" s="870"/>
      <c r="J62" s="190"/>
      <c r="K62" s="221">
        <v>0.15</v>
      </c>
      <c r="L62" s="221">
        <f t="shared" si="4"/>
        <v>0</v>
      </c>
      <c r="M62" s="223">
        <f t="shared" si="5"/>
        <v>0</v>
      </c>
      <c r="N62" s="870"/>
      <c r="O62" s="443"/>
      <c r="P62" s="221">
        <v>0</v>
      </c>
      <c r="Q62" s="444">
        <f t="shared" si="6"/>
        <v>0</v>
      </c>
      <c r="R62" s="222">
        <f t="shared" si="7"/>
        <v>0</v>
      </c>
      <c r="S62" s="454" t="e" cm="1">
        <f t="array" ref="S62">_xlfn.IFS(E62="Air",R62,E62="Sea",M62,E62="Air+Sea",M62+R62)</f>
        <v>#N/A</v>
      </c>
      <c r="T62" s="475"/>
    </row>
    <row r="63" spans="1:20" x14ac:dyDescent="0.25">
      <c r="A63" s="1096"/>
      <c r="B63" s="1093" t="s">
        <v>152</v>
      </c>
      <c r="C63" s="188" t="s">
        <v>103</v>
      </c>
      <c r="D63" s="188" t="s">
        <v>153</v>
      </c>
      <c r="E63" s="188"/>
      <c r="F63" s="715">
        <v>20</v>
      </c>
      <c r="G63" s="386"/>
      <c r="H63" s="882"/>
      <c r="I63" s="873"/>
      <c r="J63" s="190"/>
      <c r="K63" s="221">
        <v>0.15</v>
      </c>
      <c r="L63" s="221">
        <f t="shared" si="4"/>
        <v>0</v>
      </c>
      <c r="M63" s="222">
        <f t="shared" si="5"/>
        <v>0</v>
      </c>
      <c r="N63" s="873"/>
      <c r="O63" s="443"/>
      <c r="P63" s="221">
        <v>0</v>
      </c>
      <c r="Q63" s="444">
        <f t="shared" si="6"/>
        <v>0</v>
      </c>
      <c r="R63" s="222">
        <f t="shared" si="7"/>
        <v>0</v>
      </c>
      <c r="S63" s="454" t="e" cm="1">
        <f t="array" ref="S63">_xlfn.IFS(E63="Air",R63,E63="Sea",M63,E63="Air+Sea",M63+R63)</f>
        <v>#N/A</v>
      </c>
      <c r="T63" s="475"/>
    </row>
    <row r="64" spans="1:20" x14ac:dyDescent="0.25">
      <c r="A64" s="1096"/>
      <c r="B64" s="1093"/>
      <c r="C64" s="188" t="s">
        <v>103</v>
      </c>
      <c r="D64" s="188" t="s">
        <v>154</v>
      </c>
      <c r="E64" s="188"/>
      <c r="F64" s="715">
        <v>140</v>
      </c>
      <c r="G64" s="386"/>
      <c r="H64" s="882"/>
      <c r="I64" s="873"/>
      <c r="J64" s="190"/>
      <c r="K64" s="221">
        <v>0.15</v>
      </c>
      <c r="L64" s="221">
        <f t="shared" si="4"/>
        <v>0</v>
      </c>
      <c r="M64" s="222">
        <f t="shared" si="5"/>
        <v>0</v>
      </c>
      <c r="N64" s="873"/>
      <c r="O64" s="443"/>
      <c r="P64" s="221">
        <v>0</v>
      </c>
      <c r="Q64" s="444">
        <f t="shared" si="6"/>
        <v>0</v>
      </c>
      <c r="R64" s="222">
        <f t="shared" si="7"/>
        <v>0</v>
      </c>
      <c r="S64" s="454" t="e" cm="1">
        <f t="array" ref="S64">_xlfn.IFS(E64="Air",R64,E64="Sea",M64,E64="Air+Sea",M64+R64)</f>
        <v>#N/A</v>
      </c>
      <c r="T64" s="475"/>
    </row>
    <row r="65" spans="1:20" x14ac:dyDescent="0.25">
      <c r="A65" s="1096"/>
      <c r="B65" s="462" t="s">
        <v>90</v>
      </c>
      <c r="C65" s="159"/>
      <c r="D65" s="159"/>
      <c r="E65" s="159"/>
      <c r="F65" s="349"/>
      <c r="G65" s="207"/>
      <c r="H65" s="881"/>
      <c r="I65" s="870"/>
      <c r="J65" s="190"/>
      <c r="K65" s="221">
        <v>0.15</v>
      </c>
      <c r="L65" s="221">
        <f t="shared" si="4"/>
        <v>0</v>
      </c>
      <c r="M65" s="223">
        <f t="shared" si="5"/>
        <v>0</v>
      </c>
      <c r="N65" s="870"/>
      <c r="O65" s="443"/>
      <c r="P65" s="221">
        <v>0</v>
      </c>
      <c r="Q65" s="444">
        <f t="shared" si="6"/>
        <v>0</v>
      </c>
      <c r="R65" s="222">
        <f t="shared" si="7"/>
        <v>0</v>
      </c>
      <c r="S65" s="454" t="e" cm="1">
        <f t="array" ref="S65">_xlfn.IFS(E65="Air",R65,E65="Sea",M65,E65="Air+Sea",M65+R65)</f>
        <v>#N/A</v>
      </c>
      <c r="T65" s="475"/>
    </row>
    <row r="66" spans="1:20" x14ac:dyDescent="0.25">
      <c r="A66" s="1096" t="s">
        <v>155</v>
      </c>
      <c r="B66" s="460" t="s">
        <v>69</v>
      </c>
      <c r="C66" s="188"/>
      <c r="D66" s="188" t="s">
        <v>156</v>
      </c>
      <c r="E66" s="188"/>
      <c r="F66" s="715"/>
      <c r="G66" s="386"/>
      <c r="H66" s="882"/>
      <c r="I66" s="873"/>
      <c r="J66" s="190"/>
      <c r="K66" s="221">
        <v>0.15</v>
      </c>
      <c r="L66" s="221">
        <f t="shared" si="4"/>
        <v>0</v>
      </c>
      <c r="M66" s="222">
        <f t="shared" si="5"/>
        <v>0</v>
      </c>
      <c r="N66" s="873"/>
      <c r="O66" s="443"/>
      <c r="P66" s="221">
        <v>0</v>
      </c>
      <c r="Q66" s="444">
        <f t="shared" si="6"/>
        <v>0</v>
      </c>
      <c r="R66" s="222">
        <f t="shared" si="7"/>
        <v>0</v>
      </c>
      <c r="S66" s="454" t="e" cm="1">
        <f t="array" ref="S66">_xlfn.IFS(E66="Air",R66,E66="Sea",M66,E66="Air+Sea",M66+R66)</f>
        <v>#N/A</v>
      </c>
      <c r="T66" s="475"/>
    </row>
    <row r="67" spans="1:20" x14ac:dyDescent="0.25">
      <c r="A67" s="1096"/>
      <c r="B67" s="460"/>
      <c r="C67" s="188" t="s">
        <v>69</v>
      </c>
      <c r="D67" s="159" t="s">
        <v>634</v>
      </c>
      <c r="E67" s="188"/>
      <c r="F67" s="715">
        <v>180</v>
      </c>
      <c r="G67" s="386"/>
      <c r="H67" s="882"/>
      <c r="I67" s="873"/>
      <c r="J67" s="190"/>
      <c r="K67" s="221">
        <v>0.15</v>
      </c>
      <c r="L67" s="221">
        <f t="shared" si="4"/>
        <v>0</v>
      </c>
      <c r="M67" s="222">
        <f t="shared" si="5"/>
        <v>0</v>
      </c>
      <c r="N67" s="873"/>
      <c r="O67" s="443"/>
      <c r="P67" s="221">
        <v>0</v>
      </c>
      <c r="Q67" s="444">
        <f t="shared" si="6"/>
        <v>0</v>
      </c>
      <c r="R67" s="222">
        <f t="shared" si="7"/>
        <v>0</v>
      </c>
      <c r="S67" s="454" t="e" cm="1">
        <f t="array" ref="S67">_xlfn.IFS(E67="Air",R67,E67="Sea",M67,E67="Air+Sea",M67+R67)</f>
        <v>#N/A</v>
      </c>
      <c r="T67" s="475"/>
    </row>
    <row r="68" spans="1:20" x14ac:dyDescent="0.25">
      <c r="A68" s="1096"/>
      <c r="B68" s="460"/>
      <c r="C68" s="188" t="s">
        <v>69</v>
      </c>
      <c r="D68" s="159" t="s">
        <v>635</v>
      </c>
      <c r="E68" s="188"/>
      <c r="F68" s="715">
        <v>150</v>
      </c>
      <c r="G68" s="386"/>
      <c r="H68" s="882"/>
      <c r="I68" s="873"/>
      <c r="J68" s="190"/>
      <c r="K68" s="221">
        <v>0.15</v>
      </c>
      <c r="L68" s="221">
        <f t="shared" si="4"/>
        <v>0</v>
      </c>
      <c r="M68" s="222">
        <f t="shared" si="5"/>
        <v>0</v>
      </c>
      <c r="N68" s="873"/>
      <c r="O68" s="443"/>
      <c r="P68" s="221">
        <v>0</v>
      </c>
      <c r="Q68" s="444">
        <f t="shared" si="6"/>
        <v>0</v>
      </c>
      <c r="R68" s="222">
        <f t="shared" si="7"/>
        <v>0</v>
      </c>
      <c r="S68" s="454" t="e" cm="1">
        <f t="array" ref="S68">_xlfn.IFS(E68="Air",R68,E68="Sea",M68,E68="Air+Sea",M68+R68)</f>
        <v>#N/A</v>
      </c>
      <c r="T68" s="475"/>
    </row>
    <row r="69" spans="1:20" x14ac:dyDescent="0.25">
      <c r="A69" s="1096"/>
      <c r="B69" s="460"/>
      <c r="C69" s="188" t="s">
        <v>69</v>
      </c>
      <c r="D69" s="159" t="s">
        <v>636</v>
      </c>
      <c r="E69" s="188"/>
      <c r="F69" s="715">
        <v>180</v>
      </c>
      <c r="G69" s="386"/>
      <c r="H69" s="882"/>
      <c r="I69" s="873"/>
      <c r="J69" s="190"/>
      <c r="K69" s="221">
        <v>0.15</v>
      </c>
      <c r="L69" s="221">
        <f t="shared" si="4"/>
        <v>0</v>
      </c>
      <c r="M69" s="222">
        <f t="shared" si="5"/>
        <v>0</v>
      </c>
      <c r="N69" s="873"/>
      <c r="O69" s="443"/>
      <c r="P69" s="221">
        <v>0</v>
      </c>
      <c r="Q69" s="444">
        <f t="shared" si="6"/>
        <v>0</v>
      </c>
      <c r="R69" s="222">
        <f t="shared" si="7"/>
        <v>0</v>
      </c>
      <c r="S69" s="454" t="e" cm="1">
        <f t="array" ref="S69">_xlfn.IFS(E69="Air",R69,E69="Sea",M69,E69="Air+Sea",M69+R69)</f>
        <v>#N/A</v>
      </c>
      <c r="T69" s="475"/>
    </row>
    <row r="70" spans="1:20" x14ac:dyDescent="0.25">
      <c r="A70" s="1096"/>
      <c r="B70" s="462" t="s">
        <v>90</v>
      </c>
      <c r="C70" s="159"/>
      <c r="D70" s="159"/>
      <c r="E70" s="159"/>
      <c r="F70" s="349"/>
      <c r="G70" s="207"/>
      <c r="H70" s="881"/>
      <c r="I70" s="870"/>
      <c r="J70" s="190"/>
      <c r="K70" s="221">
        <v>0.15</v>
      </c>
      <c r="L70" s="221">
        <f t="shared" si="4"/>
        <v>0</v>
      </c>
      <c r="M70" s="223">
        <f t="shared" si="5"/>
        <v>0</v>
      </c>
      <c r="N70" s="870"/>
      <c r="O70" s="443"/>
      <c r="P70" s="221">
        <v>0</v>
      </c>
      <c r="Q70" s="444">
        <f t="shared" si="6"/>
        <v>0</v>
      </c>
      <c r="R70" s="222">
        <f t="shared" si="7"/>
        <v>0</v>
      </c>
      <c r="S70" s="454" t="e" cm="1">
        <f t="array" ref="S70">_xlfn.IFS(E70="Air",R70,E70="Sea",M70,E70="Air+Sea",M70+R70)</f>
        <v>#N/A</v>
      </c>
      <c r="T70" s="475"/>
    </row>
    <row r="71" spans="1:20" x14ac:dyDescent="0.25">
      <c r="A71" s="1096"/>
      <c r="B71" s="758" t="s">
        <v>157</v>
      </c>
      <c r="C71" s="115" t="s">
        <v>158</v>
      </c>
      <c r="D71" s="136" t="s">
        <v>159</v>
      </c>
      <c r="E71" s="115" t="s">
        <v>11</v>
      </c>
      <c r="F71" s="716">
        <v>870</v>
      </c>
      <c r="G71" s="209">
        <v>870</v>
      </c>
      <c r="H71" s="883"/>
      <c r="I71" s="877"/>
      <c r="J71" s="193">
        <f>8/52</f>
        <v>0.15384615384615385</v>
      </c>
      <c r="K71" s="224">
        <v>0.15</v>
      </c>
      <c r="L71" s="224">
        <f t="shared" si="4"/>
        <v>133.84615384615384</v>
      </c>
      <c r="M71" s="389">
        <f t="shared" si="5"/>
        <v>892.30769230769226</v>
      </c>
      <c r="N71" s="873"/>
      <c r="O71" s="443"/>
      <c r="P71" s="221">
        <v>0</v>
      </c>
      <c r="Q71" s="444">
        <f t="shared" si="6"/>
        <v>0</v>
      </c>
      <c r="R71" s="222">
        <f t="shared" si="7"/>
        <v>0</v>
      </c>
      <c r="S71" s="453" cm="1">
        <f t="array" ref="S71">_xlfn.IFS(E71="Air",R71,E71="Sea",M71,E71="Air+Sea",M71+R71)</f>
        <v>892.30769230769226</v>
      </c>
      <c r="T71" s="475"/>
    </row>
    <row r="72" spans="1:20" x14ac:dyDescent="0.25">
      <c r="A72" s="1096"/>
      <c r="B72" s="758" t="s">
        <v>160</v>
      </c>
      <c r="C72" s="115" t="s">
        <v>142</v>
      </c>
      <c r="D72" s="136" t="s">
        <v>161</v>
      </c>
      <c r="E72" s="115" t="s">
        <v>11</v>
      </c>
      <c r="F72" s="716">
        <v>240</v>
      </c>
      <c r="G72" s="209">
        <v>240</v>
      </c>
      <c r="H72" s="883"/>
      <c r="I72" s="878"/>
      <c r="J72" s="193">
        <f>40/52</f>
        <v>0.76923076923076927</v>
      </c>
      <c r="K72" s="224">
        <v>0.15</v>
      </c>
      <c r="L72" s="224">
        <f t="shared" si="4"/>
        <v>184.61538461538461</v>
      </c>
      <c r="M72" s="389">
        <f t="shared" si="5"/>
        <v>1230.7692307692307</v>
      </c>
      <c r="N72" s="870"/>
      <c r="O72" s="443"/>
      <c r="P72" s="221">
        <v>0</v>
      </c>
      <c r="Q72" s="444">
        <f t="shared" si="6"/>
        <v>0</v>
      </c>
      <c r="R72" s="222">
        <f t="shared" si="7"/>
        <v>0</v>
      </c>
      <c r="S72" s="453" cm="1">
        <f t="array" ref="S72">_xlfn.IFS(E72="Air",R72,E72="Sea",M72,E72="Air+Sea",M72+R72)</f>
        <v>1230.7692307692307</v>
      </c>
      <c r="T72" s="475"/>
    </row>
    <row r="73" spans="1:20" x14ac:dyDescent="0.25">
      <c r="A73" s="1096"/>
      <c r="B73" s="758" t="s">
        <v>162</v>
      </c>
      <c r="C73" s="115" t="s">
        <v>163</v>
      </c>
      <c r="D73" s="136" t="s">
        <v>164</v>
      </c>
      <c r="E73" s="115" t="s">
        <v>11</v>
      </c>
      <c r="F73" s="716">
        <v>240</v>
      </c>
      <c r="G73" s="209">
        <v>240</v>
      </c>
      <c r="H73" s="883"/>
      <c r="I73" s="877"/>
      <c r="J73" s="193">
        <f>40/52</f>
        <v>0.76923076923076927</v>
      </c>
      <c r="K73" s="224">
        <v>0.15</v>
      </c>
      <c r="L73" s="224">
        <f t="shared" si="4"/>
        <v>184.61538461538461</v>
      </c>
      <c r="M73" s="389">
        <f t="shared" si="5"/>
        <v>1230.7692307692307</v>
      </c>
      <c r="N73" s="873"/>
      <c r="O73" s="443"/>
      <c r="P73" s="221">
        <v>0</v>
      </c>
      <c r="Q73" s="444">
        <f t="shared" si="6"/>
        <v>0</v>
      </c>
      <c r="R73" s="222">
        <f t="shared" si="7"/>
        <v>0</v>
      </c>
      <c r="S73" s="453" cm="1">
        <f t="array" ref="S73">_xlfn.IFS(E73="Air",R73,E73="Sea",M73,E73="Air+Sea",M73+R73)</f>
        <v>1230.7692307692307</v>
      </c>
      <c r="T73" s="475"/>
    </row>
    <row r="74" spans="1:20" x14ac:dyDescent="0.25">
      <c r="A74" s="1096"/>
      <c r="B74" s="462" t="s">
        <v>165</v>
      </c>
      <c r="C74" s="159" t="s">
        <v>142</v>
      </c>
      <c r="D74" s="159"/>
      <c r="E74" s="159"/>
      <c r="F74" s="349"/>
      <c r="G74" s="207"/>
      <c r="H74" s="881"/>
      <c r="I74" s="870"/>
      <c r="J74" s="190"/>
      <c r="K74" s="221">
        <v>0.15</v>
      </c>
      <c r="L74" s="221">
        <f t="shared" si="4"/>
        <v>0</v>
      </c>
      <c r="M74" s="223">
        <f t="shared" si="5"/>
        <v>0</v>
      </c>
      <c r="N74" s="870"/>
      <c r="O74" s="443"/>
      <c r="P74" s="221">
        <v>0</v>
      </c>
      <c r="Q74" s="444">
        <f t="shared" si="6"/>
        <v>0</v>
      </c>
      <c r="R74" s="222">
        <f t="shared" si="7"/>
        <v>0</v>
      </c>
      <c r="S74" s="454" t="e" cm="1">
        <f t="array" ref="S74">_xlfn.IFS(E74="Air",R74,E74="Sea",M74,E74="Air+Sea",M74+R74)</f>
        <v>#N/A</v>
      </c>
      <c r="T74" s="475"/>
    </row>
    <row r="75" spans="1:20" x14ac:dyDescent="0.25">
      <c r="A75" s="1096"/>
      <c r="B75" s="462" t="s">
        <v>166</v>
      </c>
      <c r="C75" s="159" t="s">
        <v>142</v>
      </c>
      <c r="D75" s="159"/>
      <c r="E75" s="159"/>
      <c r="F75" s="349"/>
      <c r="G75" s="207"/>
      <c r="H75" s="881"/>
      <c r="I75" s="870"/>
      <c r="J75" s="190"/>
      <c r="K75" s="221">
        <v>0.15</v>
      </c>
      <c r="L75" s="221">
        <f t="shared" si="4"/>
        <v>0</v>
      </c>
      <c r="M75" s="223">
        <f t="shared" si="5"/>
        <v>0</v>
      </c>
      <c r="N75" s="870"/>
      <c r="O75" s="443"/>
      <c r="P75" s="221">
        <v>0</v>
      </c>
      <c r="Q75" s="444">
        <f t="shared" si="6"/>
        <v>0</v>
      </c>
      <c r="R75" s="222">
        <f t="shared" si="7"/>
        <v>0</v>
      </c>
      <c r="S75" s="454" t="e" cm="1">
        <f t="array" ref="S75">_xlfn.IFS(E75="Air",R75,E75="Sea",M75,E75="Air+Sea",M75+R75)</f>
        <v>#N/A</v>
      </c>
      <c r="T75" s="475"/>
    </row>
    <row r="76" spans="1:20" x14ac:dyDescent="0.25">
      <c r="A76" s="1096"/>
      <c r="B76" s="462" t="s">
        <v>167</v>
      </c>
      <c r="C76" s="159" t="s">
        <v>142</v>
      </c>
      <c r="D76" s="159"/>
      <c r="E76" s="159"/>
      <c r="F76" s="349"/>
      <c r="G76" s="207"/>
      <c r="H76" s="881"/>
      <c r="I76" s="870"/>
      <c r="J76" s="190"/>
      <c r="K76" s="221">
        <v>0.15</v>
      </c>
      <c r="L76" s="221">
        <f t="shared" si="4"/>
        <v>0</v>
      </c>
      <c r="M76" s="223">
        <f t="shared" si="5"/>
        <v>0</v>
      </c>
      <c r="N76" s="870"/>
      <c r="O76" s="443"/>
      <c r="P76" s="221">
        <v>0</v>
      </c>
      <c r="Q76" s="444">
        <f t="shared" si="6"/>
        <v>0</v>
      </c>
      <c r="R76" s="222">
        <f t="shared" si="7"/>
        <v>0</v>
      </c>
      <c r="S76" s="454" t="e" cm="1">
        <f t="array" ref="S76">_xlfn.IFS(E76="Air",R76,E76="Sea",M76,E76="Air+Sea",M76+R76)</f>
        <v>#N/A</v>
      </c>
      <c r="T76" s="475"/>
    </row>
    <row r="77" spans="1:20" ht="30" x14ac:dyDescent="0.25">
      <c r="A77" s="1096"/>
      <c r="B77" s="509" t="s">
        <v>168</v>
      </c>
      <c r="C77" s="113" t="s">
        <v>103</v>
      </c>
      <c r="D77" s="113" t="s">
        <v>637</v>
      </c>
      <c r="E77" s="113" t="s">
        <v>11</v>
      </c>
      <c r="F77" s="660">
        <v>205</v>
      </c>
      <c r="G77" s="208">
        <v>205</v>
      </c>
      <c r="H77" s="797"/>
      <c r="I77" s="851"/>
      <c r="J77" s="191">
        <f>8/52</f>
        <v>0.15384615384615385</v>
      </c>
      <c r="K77" s="219">
        <v>0.15</v>
      </c>
      <c r="L77" s="219">
        <f t="shared" ref="L77:L84" si="8">IF(C77="APLL BK",G77,G77*J77)</f>
        <v>31.53846153846154</v>
      </c>
      <c r="M77" s="220">
        <f t="shared" ref="M77:M84" si="9">IFERROR(IF(OR(E77="Sea",E77="Air+Sea"),IF(C77="APLL BK",G77*IF(I77="",1,I77),L77/K77*IF(I77="",1,I77)),0),0)</f>
        <v>210.25641025641028</v>
      </c>
      <c r="N77" s="873"/>
      <c r="O77" s="443"/>
      <c r="P77" s="221">
        <v>0</v>
      </c>
      <c r="Q77" s="444">
        <f t="shared" ref="Q77:Q84" si="10">IF(C77="APLL BK",G77,G77*O77)</f>
        <v>0</v>
      </c>
      <c r="R77" s="222">
        <f t="shared" ref="R77:R84" si="11">IFERROR(IF(OR(E77="Air",E77="Air+Sea"),IF(C77="APLL BK",G77*IF(N77="",1,N77),Q77/P77*IF(N77="",1,N77)),0),0)</f>
        <v>0</v>
      </c>
      <c r="S77" s="453" cm="1">
        <f t="array" ref="S77">_xlfn.IFS(E77="Air",R77,E77="Sea",M77,E77="Air+Sea",M77+R77)</f>
        <v>210.25641025641028</v>
      </c>
      <c r="T77" s="475"/>
    </row>
    <row r="78" spans="1:20" x14ac:dyDescent="0.25">
      <c r="A78" s="1096"/>
      <c r="B78" s="462" t="s">
        <v>170</v>
      </c>
      <c r="C78" s="159" t="s">
        <v>171</v>
      </c>
      <c r="D78" s="159"/>
      <c r="E78" s="159"/>
      <c r="F78" s="349"/>
      <c r="G78" s="207"/>
      <c r="H78" s="881"/>
      <c r="I78" s="870"/>
      <c r="J78" s="190"/>
      <c r="K78" s="221">
        <v>0.15</v>
      </c>
      <c r="L78" s="221">
        <f t="shared" si="8"/>
        <v>0</v>
      </c>
      <c r="M78" s="223">
        <f t="shared" si="9"/>
        <v>0</v>
      </c>
      <c r="N78" s="870"/>
      <c r="O78" s="443"/>
      <c r="P78" s="221">
        <v>0</v>
      </c>
      <c r="Q78" s="444">
        <f t="shared" si="10"/>
        <v>0</v>
      </c>
      <c r="R78" s="222">
        <f t="shared" si="11"/>
        <v>0</v>
      </c>
      <c r="S78" s="454" t="e" cm="1">
        <f t="array" ref="S78">_xlfn.IFS(E78="Air",R78,E78="Sea",M78,E78="Air+Sea",M78+R78)</f>
        <v>#N/A</v>
      </c>
      <c r="T78" s="475"/>
    </row>
    <row r="79" spans="1:20" x14ac:dyDescent="0.25">
      <c r="A79" s="1096"/>
      <c r="B79" s="462" t="s">
        <v>172</v>
      </c>
      <c r="C79" s="159" t="s">
        <v>69</v>
      </c>
      <c r="D79" s="159"/>
      <c r="E79" s="159"/>
      <c r="F79" s="349"/>
      <c r="G79" s="207"/>
      <c r="H79" s="881"/>
      <c r="I79" s="870"/>
      <c r="J79" s="190"/>
      <c r="K79" s="221">
        <v>0.15</v>
      </c>
      <c r="L79" s="221">
        <f t="shared" si="8"/>
        <v>0</v>
      </c>
      <c r="M79" s="223">
        <f t="shared" si="9"/>
        <v>0</v>
      </c>
      <c r="N79" s="870"/>
      <c r="O79" s="443"/>
      <c r="P79" s="221">
        <v>0</v>
      </c>
      <c r="Q79" s="444">
        <f t="shared" si="10"/>
        <v>0</v>
      </c>
      <c r="R79" s="222">
        <f t="shared" si="11"/>
        <v>0</v>
      </c>
      <c r="S79" s="454" t="e" cm="1">
        <f t="array" ref="S79">_xlfn.IFS(E79="Air",R79,E79="Sea",M79,E79="Air+Sea",M79+R79)</f>
        <v>#N/A</v>
      </c>
      <c r="T79" s="475"/>
    </row>
    <row r="80" spans="1:20" x14ac:dyDescent="0.25">
      <c r="A80" s="1096"/>
      <c r="B80" s="462" t="s">
        <v>173</v>
      </c>
      <c r="C80" s="159" t="s">
        <v>145</v>
      </c>
      <c r="D80" s="159"/>
      <c r="E80" s="159"/>
      <c r="F80" s="349"/>
      <c r="G80" s="207"/>
      <c r="H80" s="881"/>
      <c r="I80" s="870"/>
      <c r="J80" s="190"/>
      <c r="K80" s="221">
        <v>0.15</v>
      </c>
      <c r="L80" s="221">
        <f t="shared" si="8"/>
        <v>0</v>
      </c>
      <c r="M80" s="223">
        <f t="shared" si="9"/>
        <v>0</v>
      </c>
      <c r="N80" s="870"/>
      <c r="O80" s="443"/>
      <c r="P80" s="221">
        <v>0</v>
      </c>
      <c r="Q80" s="444">
        <f t="shared" si="10"/>
        <v>0</v>
      </c>
      <c r="R80" s="222">
        <f t="shared" si="11"/>
        <v>0</v>
      </c>
      <c r="S80" s="454" t="e" cm="1">
        <f t="array" ref="S80">_xlfn.IFS(E80="Air",R80,E80="Sea",M80,E80="Air+Sea",M80+R80)</f>
        <v>#N/A</v>
      </c>
      <c r="T80" s="475"/>
    </row>
    <row r="81" spans="1:20" x14ac:dyDescent="0.25">
      <c r="A81" s="1096"/>
      <c r="B81" s="462" t="s">
        <v>174</v>
      </c>
      <c r="C81" s="159" t="s">
        <v>175</v>
      </c>
      <c r="D81" s="159"/>
      <c r="E81" s="159"/>
      <c r="F81" s="349"/>
      <c r="G81" s="207"/>
      <c r="H81" s="881"/>
      <c r="I81" s="870"/>
      <c r="J81" s="190"/>
      <c r="K81" s="221">
        <v>0.15</v>
      </c>
      <c r="L81" s="221">
        <f t="shared" si="8"/>
        <v>0</v>
      </c>
      <c r="M81" s="223">
        <f t="shared" si="9"/>
        <v>0</v>
      </c>
      <c r="N81" s="870"/>
      <c r="O81" s="443"/>
      <c r="P81" s="221">
        <v>0</v>
      </c>
      <c r="Q81" s="444">
        <f t="shared" si="10"/>
        <v>0</v>
      </c>
      <c r="R81" s="222">
        <f t="shared" si="11"/>
        <v>0</v>
      </c>
      <c r="S81" s="454" t="e" cm="1">
        <f t="array" ref="S81">_xlfn.IFS(E81="Air",R81,E81="Sea",M81,E81="Air+Sea",M81+R81)</f>
        <v>#N/A</v>
      </c>
      <c r="T81" s="475"/>
    </row>
    <row r="82" spans="1:20" x14ac:dyDescent="0.25">
      <c r="A82" s="1096"/>
      <c r="B82" s="462" t="s">
        <v>176</v>
      </c>
      <c r="C82" s="159" t="s">
        <v>145</v>
      </c>
      <c r="D82" s="159"/>
      <c r="E82" s="159"/>
      <c r="F82" s="349"/>
      <c r="G82" s="207"/>
      <c r="H82" s="881"/>
      <c r="I82" s="870"/>
      <c r="J82" s="190"/>
      <c r="K82" s="221">
        <v>0.15</v>
      </c>
      <c r="L82" s="221">
        <f t="shared" si="8"/>
        <v>0</v>
      </c>
      <c r="M82" s="223">
        <f t="shared" si="9"/>
        <v>0</v>
      </c>
      <c r="N82" s="870"/>
      <c r="O82" s="443"/>
      <c r="P82" s="221">
        <v>0</v>
      </c>
      <c r="Q82" s="444">
        <f t="shared" si="10"/>
        <v>0</v>
      </c>
      <c r="R82" s="222">
        <f t="shared" si="11"/>
        <v>0</v>
      </c>
      <c r="S82" s="454" t="e" cm="1">
        <f t="array" ref="S82">_xlfn.IFS(E82="Air",R82,E82="Sea",M82,E82="Air+Sea",M82+R82)</f>
        <v>#N/A</v>
      </c>
      <c r="T82" s="475"/>
    </row>
    <row r="83" spans="1:20" x14ac:dyDescent="0.25">
      <c r="A83" s="1096"/>
      <c r="B83" s="460" t="s">
        <v>177</v>
      </c>
      <c r="C83" s="188" t="s">
        <v>178</v>
      </c>
      <c r="D83" s="188"/>
      <c r="E83" s="188"/>
      <c r="F83" s="715">
        <v>3600</v>
      </c>
      <c r="G83" s="386">
        <v>3600</v>
      </c>
      <c r="H83" s="882"/>
      <c r="I83" s="195"/>
      <c r="J83" s="190">
        <v>0</v>
      </c>
      <c r="K83" s="221">
        <v>0.15</v>
      </c>
      <c r="L83" s="221">
        <f t="shared" si="8"/>
        <v>0</v>
      </c>
      <c r="M83" s="222">
        <f t="shared" si="9"/>
        <v>0</v>
      </c>
      <c r="N83" s="195"/>
      <c r="O83" s="443"/>
      <c r="P83" s="221">
        <v>0</v>
      </c>
      <c r="Q83" s="444">
        <f t="shared" si="10"/>
        <v>0</v>
      </c>
      <c r="R83" s="222">
        <f t="shared" si="11"/>
        <v>0</v>
      </c>
      <c r="S83" s="454" t="e" cm="1">
        <f t="array" ref="S83">_xlfn.IFS(E83="Air",R83,E83="Sea",M83,E83="Air+Sea",M83+R83)</f>
        <v>#N/A</v>
      </c>
      <c r="T83" s="475"/>
    </row>
    <row r="84" spans="1:20" ht="15.75" thickBot="1" x14ac:dyDescent="0.3">
      <c r="A84" s="1097"/>
      <c r="B84" s="633" t="s">
        <v>179</v>
      </c>
      <c r="C84" s="164" t="s">
        <v>180</v>
      </c>
      <c r="D84" s="164"/>
      <c r="E84" s="164"/>
      <c r="F84" s="363"/>
      <c r="G84" s="648">
        <f>25*60</f>
        <v>1500</v>
      </c>
      <c r="H84" s="885"/>
      <c r="I84" s="874"/>
      <c r="J84" s="363">
        <f>8/52</f>
        <v>0.15384615384615385</v>
      </c>
      <c r="K84" s="262">
        <v>0.15</v>
      </c>
      <c r="L84" s="262">
        <f t="shared" si="8"/>
        <v>230.76923076923077</v>
      </c>
      <c r="M84" s="635">
        <f t="shared" si="9"/>
        <v>0</v>
      </c>
      <c r="N84" s="874"/>
      <c r="O84" s="450"/>
      <c r="P84" s="262">
        <v>0</v>
      </c>
      <c r="Q84" s="451">
        <f t="shared" si="10"/>
        <v>0</v>
      </c>
      <c r="R84" s="457">
        <f t="shared" si="11"/>
        <v>0</v>
      </c>
      <c r="S84" s="627" t="e" cm="1">
        <f t="array" ref="S84">_xlfn.IFS(E84="Air",R84,E84="Sea",M84,E84="Air+Sea",M84+R84)</f>
        <v>#N/A</v>
      </c>
      <c r="T84" s="475"/>
    </row>
    <row r="85" spans="1:20" ht="15.75" thickBot="1" x14ac:dyDescent="0.3">
      <c r="A85" s="674"/>
      <c r="F85" s="32"/>
      <c r="H85" s="168"/>
      <c r="I85" s="413"/>
      <c r="M85" s="270"/>
      <c r="N85" s="413"/>
      <c r="R85" s="270"/>
      <c r="S85" s="270"/>
    </row>
    <row r="86" spans="1:20" ht="50.25" customHeight="1" x14ac:dyDescent="0.25">
      <c r="A86" s="674"/>
      <c r="F86" s="32"/>
      <c r="H86" s="168"/>
      <c r="I86" s="413"/>
      <c r="J86" s="71" t="s">
        <v>181</v>
      </c>
      <c r="K86" s="229">
        <f>IF([2]Booking_SGN!$B$2="SGN",INDEX([2]!volume,MATCH($I$11,[2]!customer,0),MATCH([2]Booking_SGN!$C$3,[2]!week,0)),0)</f>
        <v>0</v>
      </c>
      <c r="L86" s="229">
        <f>SUM(L13:L84)</f>
        <v>1572.1538461538457</v>
      </c>
      <c r="M86" s="230">
        <f>SUM(M13:M84)</f>
        <v>8562.5641025641035</v>
      </c>
      <c r="N86" s="413"/>
      <c r="O86" s="71" t="s">
        <v>181</v>
      </c>
      <c r="P86" s="229">
        <f>IF([2]Booking_SGN!$B$2="SGN",INDEX([2]!volume,MATCH($N$11,[2]!customer,0),MATCH([2]Booking_SGN!$C$3,[2]!week,0)),0)</f>
        <v>0</v>
      </c>
      <c r="Q86" s="229">
        <f>SUM(Q13:Q85)</f>
        <v>66</v>
      </c>
      <c r="R86" s="230">
        <f>SUM(R13:R84)</f>
        <v>0</v>
      </c>
      <c r="S86" s="230">
        <f>R86+M86</f>
        <v>8562.5641025641035</v>
      </c>
      <c r="T86" s="171"/>
    </row>
    <row r="87" spans="1:20" ht="15.75" thickBot="1" x14ac:dyDescent="0.3">
      <c r="A87" s="674"/>
      <c r="F87" s="32"/>
      <c r="H87" s="168"/>
      <c r="I87" s="413"/>
      <c r="J87" s="72" t="s">
        <v>182</v>
      </c>
      <c r="K87" s="73"/>
      <c r="L87" s="73"/>
      <c r="M87" s="231">
        <f>M86*K86/40/3600</f>
        <v>0</v>
      </c>
      <c r="N87" s="413"/>
      <c r="O87" s="72" t="s">
        <v>182</v>
      </c>
      <c r="P87" s="73"/>
      <c r="Q87" s="73"/>
      <c r="R87" s="231">
        <f>R86*P86/40/3600</f>
        <v>0</v>
      </c>
      <c r="S87" s="231">
        <f>R87+M87</f>
        <v>0</v>
      </c>
      <c r="T87" s="172"/>
    </row>
    <row r="88" spans="1:20" ht="15.75" thickBot="1" x14ac:dyDescent="0.3">
      <c r="A88" s="674"/>
      <c r="F88" s="32"/>
      <c r="H88" s="168"/>
      <c r="I88" s="413"/>
      <c r="M88" s="270"/>
      <c r="N88" s="413"/>
      <c r="R88" s="270"/>
      <c r="S88" s="270"/>
    </row>
    <row r="89" spans="1:20" x14ac:dyDescent="0.25">
      <c r="A89" s="1112" t="s">
        <v>183</v>
      </c>
      <c r="B89" s="629" t="s">
        <v>184</v>
      </c>
      <c r="C89" s="621" t="s">
        <v>103</v>
      </c>
      <c r="D89" s="621" t="s">
        <v>185</v>
      </c>
      <c r="E89" s="621"/>
      <c r="F89" s="621"/>
      <c r="G89" s="622"/>
      <c r="H89" s="637"/>
      <c r="I89" s="767"/>
      <c r="J89" s="361"/>
      <c r="K89" s="259">
        <v>0.15</v>
      </c>
      <c r="L89" s="259">
        <f t="shared" ref="L89" si="12">IF(C89="APLL BK",G89,G89*J89)</f>
        <v>0</v>
      </c>
      <c r="M89" s="634">
        <f t="shared" ref="M89" si="13">IFERROR(IF(OR(E89="Sea",E89="Air+Sea"),IF(C89="APLL BK",G89*IF(I89="",1,I89),L89/K89*IF(I89="",1,I89)),0),0)</f>
        <v>0</v>
      </c>
      <c r="N89" s="687"/>
      <c r="O89" s="362"/>
      <c r="P89" s="259">
        <v>0</v>
      </c>
      <c r="Q89" s="260">
        <f t="shared" ref="Q89" si="14">IF(C89="APLL BK",G89,G89*O89)</f>
        <v>0</v>
      </c>
      <c r="R89" s="456">
        <f t="shared" ref="R89" si="15">IFERROR(IF(OR(E89="Air",E89="Air+Sea"),IF(C89="APLL BK",G89*IF(N89="",1,N89),Q89/P89*IF(N89="",1,N89)),0),0)</f>
        <v>0</v>
      </c>
      <c r="S89" s="625" t="e" cm="1">
        <f t="array" ref="S89">_xlfn.IFS(E89="Air",R89,E89="Sea",M89,E89="Air+Sea",M89+R89)</f>
        <v>#N/A</v>
      </c>
      <c r="T89" s="172"/>
    </row>
    <row r="90" spans="1:20" ht="15" customHeight="1" x14ac:dyDescent="0.25">
      <c r="A90" s="1113"/>
      <c r="B90" s="460"/>
      <c r="C90" s="188" t="s">
        <v>142</v>
      </c>
      <c r="D90" s="188" t="s">
        <v>647</v>
      </c>
      <c r="E90" s="188"/>
      <c r="F90" s="188">
        <v>0</v>
      </c>
      <c r="G90" s="386">
        <v>10</v>
      </c>
      <c r="H90" s="160"/>
      <c r="I90" s="461"/>
      <c r="J90" s="190">
        <v>3</v>
      </c>
      <c r="K90" s="221">
        <v>0.15</v>
      </c>
      <c r="L90" s="221">
        <f t="shared" ref="L90:L125" si="16">IF(C90="APLL BK",G90,G90*J90)</f>
        <v>30</v>
      </c>
      <c r="M90" s="222">
        <f t="shared" ref="M90:M125" si="17">IFERROR(IF(OR(E90="Sea",E90="Air+Sea"),IF(C90="APLL BK",G90*IF(I90="",1,I90),L90/K90*IF(I90="",1,I90)),0),0)</f>
        <v>0</v>
      </c>
      <c r="N90" s="459"/>
      <c r="O90" s="443"/>
      <c r="P90" s="221">
        <v>0</v>
      </c>
      <c r="Q90" s="444">
        <f t="shared" ref="Q90:Q125" si="18">IF(C90="APLL BK",G90,G90*O90)</f>
        <v>0</v>
      </c>
      <c r="R90" s="222">
        <f t="shared" ref="R90:R125" si="19">IFERROR(IF(OR(E90="Air",E90="Air+Sea"),IF(C90="APLL BK",G90*IF(N90="",1,N90),Q90/P90*IF(N90="",1,N90)),0),0)</f>
        <v>0</v>
      </c>
      <c r="S90" s="454" t="e" cm="1">
        <f t="array" ref="S90">_xlfn.IFS(E90="Air",R90,E90="Sea",M90,E90="Air+Sea",M90+R90)</f>
        <v>#N/A</v>
      </c>
      <c r="T90" s="172"/>
    </row>
    <row r="91" spans="1:20" ht="30" x14ac:dyDescent="0.25">
      <c r="A91" s="1113"/>
      <c r="B91" s="460"/>
      <c r="C91" s="188" t="s">
        <v>103</v>
      </c>
      <c r="D91" s="188" t="s">
        <v>648</v>
      </c>
      <c r="E91" s="188"/>
      <c r="F91" s="188">
        <v>15</v>
      </c>
      <c r="G91" s="386">
        <v>15</v>
      </c>
      <c r="H91" s="160"/>
      <c r="I91" s="461"/>
      <c r="J91" s="190">
        <v>19</v>
      </c>
      <c r="K91" s="221">
        <v>0.15</v>
      </c>
      <c r="L91" s="221">
        <f t="shared" si="16"/>
        <v>285</v>
      </c>
      <c r="M91" s="222">
        <f t="shared" si="17"/>
        <v>0</v>
      </c>
      <c r="N91" s="459"/>
      <c r="O91" s="443"/>
      <c r="P91" s="221">
        <v>0</v>
      </c>
      <c r="Q91" s="444">
        <f t="shared" si="18"/>
        <v>0</v>
      </c>
      <c r="R91" s="222">
        <f t="shared" si="19"/>
        <v>0</v>
      </c>
      <c r="S91" s="454" t="e" cm="1">
        <f t="array" ref="S91">_xlfn.IFS(E91="Air",R91,E91="Sea",M91,E91="Air+Sea",M91+R91)</f>
        <v>#N/A</v>
      </c>
      <c r="T91" s="172"/>
    </row>
    <row r="92" spans="1:20" x14ac:dyDescent="0.25">
      <c r="A92" s="1113"/>
      <c r="B92" s="772" t="s">
        <v>504</v>
      </c>
      <c r="C92" s="177" t="s">
        <v>69</v>
      </c>
      <c r="D92" s="761" t="s">
        <v>505</v>
      </c>
      <c r="E92" s="113" t="s">
        <v>11</v>
      </c>
      <c r="F92" s="156"/>
      <c r="G92" s="213">
        <v>90</v>
      </c>
      <c r="H92" s="178"/>
      <c r="I92" s="467"/>
      <c r="J92" s="200">
        <v>0.25</v>
      </c>
      <c r="K92" s="442">
        <v>0.15</v>
      </c>
      <c r="L92" s="219">
        <f t="shared" si="16"/>
        <v>22.5</v>
      </c>
      <c r="M92" s="220">
        <f t="shared" si="17"/>
        <v>150</v>
      </c>
      <c r="N92" s="459"/>
      <c r="O92" s="443"/>
      <c r="P92" s="221">
        <v>0</v>
      </c>
      <c r="Q92" s="444">
        <f t="shared" si="18"/>
        <v>0</v>
      </c>
      <c r="R92" s="222">
        <f t="shared" si="19"/>
        <v>0</v>
      </c>
      <c r="S92" s="453" cm="1">
        <f t="array" ref="S92">_xlfn.IFS(E92="Air",R92,E92="Sea",M92,E92="Air+Sea",M92+R92)</f>
        <v>150</v>
      </c>
      <c r="T92" s="172"/>
    </row>
    <row r="93" spans="1:20" x14ac:dyDescent="0.25">
      <c r="A93" s="1113"/>
      <c r="B93" s="772" t="s">
        <v>506</v>
      </c>
      <c r="C93" s="177" t="s">
        <v>69</v>
      </c>
      <c r="D93" s="177" t="s">
        <v>507</v>
      </c>
      <c r="E93" s="113" t="s">
        <v>11</v>
      </c>
      <c r="F93" s="156"/>
      <c r="G93" s="213">
        <v>90</v>
      </c>
      <c r="H93" s="178"/>
      <c r="I93" s="467"/>
      <c r="J93" s="200">
        <v>0.25</v>
      </c>
      <c r="K93" s="442">
        <v>0.15</v>
      </c>
      <c r="L93" s="219">
        <f t="shared" si="16"/>
        <v>22.5</v>
      </c>
      <c r="M93" s="220">
        <f t="shared" si="17"/>
        <v>150</v>
      </c>
      <c r="N93" s="459"/>
      <c r="O93" s="443"/>
      <c r="P93" s="221">
        <v>0</v>
      </c>
      <c r="Q93" s="444">
        <f t="shared" si="18"/>
        <v>0</v>
      </c>
      <c r="R93" s="222">
        <f t="shared" si="19"/>
        <v>0</v>
      </c>
      <c r="S93" s="453" cm="1">
        <f t="array" ref="S93">_xlfn.IFS(E93="Air",R93,E93="Sea",M93,E93="Air+Sea",M93+R93)</f>
        <v>150</v>
      </c>
      <c r="T93" s="172"/>
    </row>
    <row r="94" spans="1:20" x14ac:dyDescent="0.25">
      <c r="A94" s="1113"/>
      <c r="B94" s="509" t="s">
        <v>129</v>
      </c>
      <c r="C94" s="113" t="s">
        <v>103</v>
      </c>
      <c r="D94" s="113" t="s">
        <v>129</v>
      </c>
      <c r="E94" s="113" t="s">
        <v>11</v>
      </c>
      <c r="F94" s="113">
        <v>180</v>
      </c>
      <c r="G94" s="208">
        <v>55</v>
      </c>
      <c r="H94" s="124"/>
      <c r="I94" s="795"/>
      <c r="J94" s="191">
        <v>14</v>
      </c>
      <c r="K94" s="442">
        <v>0.15</v>
      </c>
      <c r="L94" s="219">
        <f t="shared" si="16"/>
        <v>770</v>
      </c>
      <c r="M94" s="220">
        <f t="shared" si="17"/>
        <v>5133.3333333333339</v>
      </c>
      <c r="N94" s="459"/>
      <c r="O94" s="443"/>
      <c r="P94" s="221">
        <v>0</v>
      </c>
      <c r="Q94" s="444">
        <f t="shared" si="18"/>
        <v>0</v>
      </c>
      <c r="R94" s="222">
        <f t="shared" si="19"/>
        <v>0</v>
      </c>
      <c r="S94" s="453" cm="1">
        <f t="array" ref="S94">_xlfn.IFS(E94="Air",R94,E94="Sea",M94,E94="Air+Sea",M94+R94)</f>
        <v>5133.3333333333339</v>
      </c>
      <c r="T94" s="172"/>
    </row>
    <row r="95" spans="1:20" x14ac:dyDescent="0.25">
      <c r="A95" s="1113"/>
      <c r="B95" s="509" t="s">
        <v>130</v>
      </c>
      <c r="C95" s="113" t="s">
        <v>103</v>
      </c>
      <c r="D95" s="113" t="s">
        <v>130</v>
      </c>
      <c r="E95" s="113" t="s">
        <v>11</v>
      </c>
      <c r="F95" s="113">
        <v>120</v>
      </c>
      <c r="G95" s="208">
        <v>55</v>
      </c>
      <c r="H95" s="124"/>
      <c r="I95" s="795"/>
      <c r="J95" s="191">
        <v>3</v>
      </c>
      <c r="K95" s="442">
        <v>0.15</v>
      </c>
      <c r="L95" s="219">
        <f t="shared" si="16"/>
        <v>165</v>
      </c>
      <c r="M95" s="220">
        <f t="shared" si="17"/>
        <v>1100</v>
      </c>
      <c r="N95" s="459"/>
      <c r="O95" s="443"/>
      <c r="P95" s="221">
        <v>0</v>
      </c>
      <c r="Q95" s="444">
        <f t="shared" si="18"/>
        <v>0</v>
      </c>
      <c r="R95" s="222">
        <f t="shared" si="19"/>
        <v>0</v>
      </c>
      <c r="S95" s="453" cm="1">
        <f t="array" ref="S95">_xlfn.IFS(E95="Air",R95,E95="Sea",M95,E95="Air+Sea",M95+R95)</f>
        <v>1100</v>
      </c>
      <c r="T95" s="172"/>
    </row>
    <row r="96" spans="1:20" ht="30.75" customHeight="1" x14ac:dyDescent="0.25">
      <c r="A96" s="1113"/>
      <c r="B96" s="509" t="s">
        <v>132</v>
      </c>
      <c r="C96" s="113" t="s">
        <v>103</v>
      </c>
      <c r="D96" s="113" t="s">
        <v>133</v>
      </c>
      <c r="E96" s="113" t="s">
        <v>11</v>
      </c>
      <c r="F96" s="113">
        <v>180</v>
      </c>
      <c r="G96" s="208">
        <v>115</v>
      </c>
      <c r="H96" s="124"/>
      <c r="I96" s="795"/>
      <c r="J96" s="191">
        <v>14</v>
      </c>
      <c r="K96" s="219">
        <v>0.15</v>
      </c>
      <c r="L96" s="219">
        <f t="shared" si="16"/>
        <v>1610</v>
      </c>
      <c r="M96" s="220">
        <f t="shared" si="17"/>
        <v>10733.333333333334</v>
      </c>
      <c r="N96" s="459"/>
      <c r="O96" s="443"/>
      <c r="P96" s="221">
        <v>0</v>
      </c>
      <c r="Q96" s="444">
        <f t="shared" si="18"/>
        <v>0</v>
      </c>
      <c r="R96" s="222">
        <f t="shared" si="19"/>
        <v>0</v>
      </c>
      <c r="S96" s="453" cm="1">
        <f t="array" ref="S96">_xlfn.IFS(E96="Air",R96,E96="Sea",M96,E96="Air+Sea",M96+R96)</f>
        <v>10733.333333333334</v>
      </c>
    </row>
    <row r="97" spans="1:21" ht="15" customHeight="1" x14ac:dyDescent="0.25">
      <c r="A97" s="1113"/>
      <c r="B97" s="509" t="s">
        <v>138</v>
      </c>
      <c r="C97" s="113" t="s">
        <v>139</v>
      </c>
      <c r="D97" s="113" t="s">
        <v>138</v>
      </c>
      <c r="E97" s="113" t="s">
        <v>11</v>
      </c>
      <c r="F97" s="113">
        <v>240</v>
      </c>
      <c r="G97" s="208">
        <v>60</v>
      </c>
      <c r="H97" s="124"/>
      <c r="I97" s="795"/>
      <c r="J97" s="191">
        <v>24</v>
      </c>
      <c r="K97" s="219">
        <v>0.15</v>
      </c>
      <c r="L97" s="219">
        <f t="shared" si="16"/>
        <v>1440</v>
      </c>
      <c r="M97" s="220">
        <f t="shared" si="17"/>
        <v>9600</v>
      </c>
      <c r="N97" s="459"/>
      <c r="O97" s="443"/>
      <c r="P97" s="221">
        <v>0</v>
      </c>
      <c r="Q97" s="444">
        <f t="shared" si="18"/>
        <v>0</v>
      </c>
      <c r="R97" s="222">
        <f t="shared" si="19"/>
        <v>0</v>
      </c>
      <c r="S97" s="453" cm="1">
        <f t="array" ref="S97">_xlfn.IFS(E97="Air",R97,E97="Sea",M97,E97="Air+Sea",M97+R97)</f>
        <v>9600</v>
      </c>
      <c r="T97" s="475"/>
      <c r="U97" s="32"/>
    </row>
    <row r="98" spans="1:21" x14ac:dyDescent="0.25">
      <c r="A98" s="1113"/>
      <c r="B98" s="1092" t="s">
        <v>141</v>
      </c>
      <c r="C98" s="113" t="s">
        <v>142</v>
      </c>
      <c r="D98" s="113" t="s">
        <v>143</v>
      </c>
      <c r="E98" s="113" t="s">
        <v>11</v>
      </c>
      <c r="F98" s="113">
        <v>300</v>
      </c>
      <c r="G98" s="208">
        <v>30</v>
      </c>
      <c r="H98" s="124"/>
      <c r="I98" s="795">
        <v>0.01</v>
      </c>
      <c r="J98" s="191">
        <v>3</v>
      </c>
      <c r="K98" s="442">
        <v>0.15</v>
      </c>
      <c r="L98" s="219">
        <f t="shared" si="16"/>
        <v>90</v>
      </c>
      <c r="M98" s="220">
        <f t="shared" si="17"/>
        <v>6</v>
      </c>
      <c r="N98" s="459"/>
      <c r="O98" s="443"/>
      <c r="P98" s="221">
        <v>0</v>
      </c>
      <c r="Q98" s="444">
        <f t="shared" si="18"/>
        <v>0</v>
      </c>
      <c r="R98" s="222">
        <f t="shared" si="19"/>
        <v>0</v>
      </c>
      <c r="S98" s="453" cm="1">
        <f t="array" ref="S98">_xlfn.IFS(E98="Air",R98,E98="Sea",M98,E98="Air+Sea",M98+R98)</f>
        <v>6</v>
      </c>
      <c r="T98" s="475"/>
      <c r="U98" s="32"/>
    </row>
    <row r="99" spans="1:21" x14ac:dyDescent="0.25">
      <c r="A99" s="1113"/>
      <c r="B99" s="1092"/>
      <c r="C99" s="113" t="s">
        <v>142</v>
      </c>
      <c r="D99" s="113" t="s">
        <v>141</v>
      </c>
      <c r="E99" s="113" t="s">
        <v>11</v>
      </c>
      <c r="F99" s="113">
        <v>180</v>
      </c>
      <c r="G99" s="208">
        <v>130</v>
      </c>
      <c r="H99" s="124"/>
      <c r="I99" s="795">
        <v>0.01</v>
      </c>
      <c r="J99" s="191">
        <v>3</v>
      </c>
      <c r="K99" s="442">
        <v>0.15</v>
      </c>
      <c r="L99" s="219">
        <f t="shared" si="16"/>
        <v>390</v>
      </c>
      <c r="M99" s="220">
        <f t="shared" si="17"/>
        <v>26</v>
      </c>
      <c r="N99" s="459"/>
      <c r="O99" s="443"/>
      <c r="P99" s="221">
        <v>0</v>
      </c>
      <c r="Q99" s="444">
        <f t="shared" si="18"/>
        <v>0</v>
      </c>
      <c r="R99" s="222">
        <f t="shared" si="19"/>
        <v>0</v>
      </c>
      <c r="S99" s="453" cm="1">
        <f t="array" ref="S99">_xlfn.IFS(E99="Air",R99,E99="Sea",M99,E99="Air+Sea",M99+R99)</f>
        <v>26</v>
      </c>
      <c r="T99" s="475"/>
      <c r="U99" s="32"/>
    </row>
    <row r="100" spans="1:21" x14ac:dyDescent="0.25">
      <c r="A100" s="1113"/>
      <c r="B100" s="509" t="s">
        <v>157</v>
      </c>
      <c r="C100" s="113" t="s">
        <v>158</v>
      </c>
      <c r="D100" s="113" t="s">
        <v>159</v>
      </c>
      <c r="E100" s="113" t="s">
        <v>11</v>
      </c>
      <c r="F100" s="113">
        <v>870</v>
      </c>
      <c r="G100" s="113">
        <v>870</v>
      </c>
      <c r="H100" s="124"/>
      <c r="I100" s="795"/>
      <c r="J100" s="191">
        <f>8/52</f>
        <v>0.15384615384615385</v>
      </c>
      <c r="K100" s="442">
        <v>0.15</v>
      </c>
      <c r="L100" s="219">
        <f t="shared" si="16"/>
        <v>133.84615384615384</v>
      </c>
      <c r="M100" s="220">
        <f t="shared" si="17"/>
        <v>892.30769230769226</v>
      </c>
      <c r="N100" s="459"/>
      <c r="O100" s="443"/>
      <c r="P100" s="221">
        <v>0</v>
      </c>
      <c r="Q100" s="444">
        <f t="shared" si="18"/>
        <v>0</v>
      </c>
      <c r="R100" s="222">
        <f t="shared" si="19"/>
        <v>0</v>
      </c>
      <c r="S100" s="453" cm="1">
        <f t="array" ref="S100">_xlfn.IFS(E100="Air",R100,E100="Sea",M100,E100="Air+Sea",M100+R100)</f>
        <v>892.30769230769226</v>
      </c>
      <c r="T100" s="475"/>
      <c r="U100" s="32"/>
    </row>
    <row r="101" spans="1:21" x14ac:dyDescent="0.25">
      <c r="A101" s="1113"/>
      <c r="B101" s="509" t="s">
        <v>160</v>
      </c>
      <c r="C101" s="113" t="s">
        <v>142</v>
      </c>
      <c r="D101" s="113" t="s">
        <v>161</v>
      </c>
      <c r="E101" s="113" t="s">
        <v>11</v>
      </c>
      <c r="F101" s="113">
        <v>240</v>
      </c>
      <c r="G101" s="113">
        <v>240</v>
      </c>
      <c r="H101" s="124"/>
      <c r="I101" s="795"/>
      <c r="J101" s="191">
        <f>40/52</f>
        <v>0.76923076923076927</v>
      </c>
      <c r="K101" s="442">
        <v>0.15</v>
      </c>
      <c r="L101" s="219">
        <f t="shared" si="16"/>
        <v>184.61538461538461</v>
      </c>
      <c r="M101" s="220">
        <f t="shared" si="17"/>
        <v>1230.7692307692307</v>
      </c>
      <c r="N101" s="459"/>
      <c r="O101" s="443"/>
      <c r="P101" s="221">
        <v>0</v>
      </c>
      <c r="Q101" s="444">
        <f t="shared" si="18"/>
        <v>0</v>
      </c>
      <c r="R101" s="222">
        <f t="shared" si="19"/>
        <v>0</v>
      </c>
      <c r="S101" s="453" cm="1">
        <f t="array" ref="S101">_xlfn.IFS(E101="Air",R101,E101="Sea",M101,E101="Air+Sea",M101+R101)</f>
        <v>1230.7692307692307</v>
      </c>
      <c r="T101" s="475"/>
      <c r="U101" s="32"/>
    </row>
    <row r="102" spans="1:21" x14ac:dyDescent="0.25">
      <c r="A102" s="1113"/>
      <c r="B102" s="509" t="s">
        <v>162</v>
      </c>
      <c r="C102" s="113" t="s">
        <v>163</v>
      </c>
      <c r="D102" s="113" t="s">
        <v>164</v>
      </c>
      <c r="E102" s="113" t="s">
        <v>11</v>
      </c>
      <c r="F102" s="113">
        <v>240</v>
      </c>
      <c r="G102" s="113">
        <v>240</v>
      </c>
      <c r="H102" s="124"/>
      <c r="I102" s="795"/>
      <c r="J102" s="191">
        <f>40/52</f>
        <v>0.76923076923076927</v>
      </c>
      <c r="K102" s="442">
        <v>0.15</v>
      </c>
      <c r="L102" s="219">
        <f t="shared" si="16"/>
        <v>184.61538461538461</v>
      </c>
      <c r="M102" s="220">
        <f t="shared" si="17"/>
        <v>1230.7692307692307</v>
      </c>
      <c r="N102" s="459"/>
      <c r="O102" s="443"/>
      <c r="P102" s="221">
        <v>0</v>
      </c>
      <c r="Q102" s="444">
        <f t="shared" si="18"/>
        <v>0</v>
      </c>
      <c r="R102" s="222">
        <f t="shared" si="19"/>
        <v>0</v>
      </c>
      <c r="S102" s="453" cm="1">
        <f t="array" ref="S102">_xlfn.IFS(E102="Air",R102,E102="Sea",M102,E102="Air+Sea",M102+R102)</f>
        <v>1230.7692307692307</v>
      </c>
      <c r="T102" s="475"/>
      <c r="U102" s="32"/>
    </row>
    <row r="103" spans="1:21" ht="30" x14ac:dyDescent="0.25">
      <c r="A103" s="1113"/>
      <c r="B103" s="612" t="s">
        <v>190</v>
      </c>
      <c r="C103" s="940" t="s">
        <v>553</v>
      </c>
      <c r="D103" s="791" t="s">
        <v>552</v>
      </c>
      <c r="E103" s="791"/>
      <c r="F103" s="794" t="s">
        <v>601</v>
      </c>
      <c r="G103" s="949">
        <v>1</v>
      </c>
      <c r="H103" s="941"/>
      <c r="I103" s="942"/>
      <c r="J103" s="619"/>
      <c r="K103" s="620">
        <v>0.15</v>
      </c>
      <c r="L103" s="620">
        <f t="shared" si="16"/>
        <v>0</v>
      </c>
      <c r="M103" s="628">
        <f t="shared" si="17"/>
        <v>0</v>
      </c>
      <c r="N103" s="195"/>
      <c r="O103" s="443"/>
      <c r="P103" s="221">
        <v>0</v>
      </c>
      <c r="Q103" s="444">
        <f t="shared" si="18"/>
        <v>0</v>
      </c>
      <c r="R103" s="222">
        <f t="shared" si="19"/>
        <v>0</v>
      </c>
      <c r="S103" s="454" t="e" cm="1">
        <f t="array" ref="S103">_xlfn.IFS(E103="Air",R103,E103="Sea",M103,E103="Air+Sea",M103+R103)</f>
        <v>#N/A</v>
      </c>
      <c r="T103" s="475"/>
      <c r="U103" s="32"/>
    </row>
    <row r="104" spans="1:21" x14ac:dyDescent="0.25">
      <c r="A104" s="1113"/>
      <c r="B104" s="612" t="s">
        <v>601</v>
      </c>
      <c r="C104" s="940" t="s">
        <v>74</v>
      </c>
      <c r="D104" s="791" t="s">
        <v>192</v>
      </c>
      <c r="E104" s="791"/>
      <c r="F104" s="794" t="s">
        <v>601</v>
      </c>
      <c r="G104" s="949">
        <v>1</v>
      </c>
      <c r="H104" s="941"/>
      <c r="I104" s="942"/>
      <c r="J104" s="619"/>
      <c r="K104" s="620">
        <v>0.15</v>
      </c>
      <c r="L104" s="620">
        <f t="shared" si="16"/>
        <v>1</v>
      </c>
      <c r="M104" s="628">
        <f t="shared" si="17"/>
        <v>0</v>
      </c>
      <c r="N104" s="195"/>
      <c r="O104" s="443"/>
      <c r="P104" s="221">
        <v>0</v>
      </c>
      <c r="Q104" s="444">
        <f t="shared" si="18"/>
        <v>1</v>
      </c>
      <c r="R104" s="222">
        <f t="shared" si="19"/>
        <v>0</v>
      </c>
      <c r="S104" s="454" t="e" cm="1">
        <f t="array" ref="S104">_xlfn.IFS(E104="Air",R104,E104="Sea",M104,E104="Air+Sea",M104+R104)</f>
        <v>#N/A</v>
      </c>
      <c r="T104" s="475"/>
    </row>
    <row r="105" spans="1:21" x14ac:dyDescent="0.25">
      <c r="A105" s="1113"/>
      <c r="B105" s="612" t="s">
        <v>601</v>
      </c>
      <c r="C105" s="940" t="s">
        <v>74</v>
      </c>
      <c r="D105" s="791" t="s">
        <v>193</v>
      </c>
      <c r="E105" s="791"/>
      <c r="F105" s="794" t="s">
        <v>601</v>
      </c>
      <c r="G105" s="949">
        <v>1</v>
      </c>
      <c r="H105" s="941"/>
      <c r="I105" s="942"/>
      <c r="J105" s="619"/>
      <c r="K105" s="620">
        <v>0.15</v>
      </c>
      <c r="L105" s="620">
        <f t="shared" si="16"/>
        <v>1</v>
      </c>
      <c r="M105" s="628">
        <f t="shared" si="17"/>
        <v>0</v>
      </c>
      <c r="N105" s="195"/>
      <c r="O105" s="443"/>
      <c r="P105" s="221">
        <v>0</v>
      </c>
      <c r="Q105" s="444">
        <f t="shared" si="18"/>
        <v>1</v>
      </c>
      <c r="R105" s="222">
        <f t="shared" si="19"/>
        <v>0</v>
      </c>
      <c r="S105" s="454" t="e" cm="1">
        <f t="array" ref="S105">_xlfn.IFS(E105="Air",R105,E105="Sea",M105,E105="Air+Sea",M105+R105)</f>
        <v>#N/A</v>
      </c>
      <c r="T105" s="475"/>
      <c r="U105" s="32"/>
    </row>
    <row r="106" spans="1:21" x14ac:dyDescent="0.25">
      <c r="A106" s="1113"/>
      <c r="B106" s="612" t="s">
        <v>601</v>
      </c>
      <c r="C106" s="940" t="s">
        <v>74</v>
      </c>
      <c r="D106" s="791" t="s">
        <v>194</v>
      </c>
      <c r="E106" s="791"/>
      <c r="F106" s="794" t="s">
        <v>601</v>
      </c>
      <c r="G106" s="949">
        <v>1</v>
      </c>
      <c r="H106" s="941"/>
      <c r="I106" s="942"/>
      <c r="J106" s="619"/>
      <c r="K106" s="620">
        <v>0.15</v>
      </c>
      <c r="L106" s="620">
        <f t="shared" si="16"/>
        <v>1</v>
      </c>
      <c r="M106" s="628">
        <f t="shared" si="17"/>
        <v>0</v>
      </c>
      <c r="N106" s="195"/>
      <c r="O106" s="443"/>
      <c r="P106" s="221">
        <v>0</v>
      </c>
      <c r="Q106" s="444">
        <f t="shared" si="18"/>
        <v>1</v>
      </c>
      <c r="R106" s="222">
        <f t="shared" si="19"/>
        <v>0</v>
      </c>
      <c r="S106" s="454" t="e" cm="1">
        <f t="array" ref="S106">_xlfn.IFS(E106="Air",R106,E106="Sea",M106,E106="Air+Sea",M106+R106)</f>
        <v>#N/A</v>
      </c>
      <c r="T106" s="475"/>
      <c r="U106" s="32"/>
    </row>
    <row r="107" spans="1:21" x14ac:dyDescent="0.25">
      <c r="A107" s="1113"/>
      <c r="B107" s="612" t="s">
        <v>206</v>
      </c>
      <c r="C107" s="940" t="s">
        <v>204</v>
      </c>
      <c r="D107" s="791" t="s">
        <v>207</v>
      </c>
      <c r="E107" s="791"/>
      <c r="F107" s="794" t="s">
        <v>601</v>
      </c>
      <c r="G107" s="949">
        <v>1</v>
      </c>
      <c r="H107" s="941"/>
      <c r="I107" s="942"/>
      <c r="J107" s="619"/>
      <c r="K107" s="620">
        <v>0.15</v>
      </c>
      <c r="L107" s="620">
        <f t="shared" si="16"/>
        <v>0</v>
      </c>
      <c r="M107" s="628">
        <f t="shared" si="17"/>
        <v>0</v>
      </c>
      <c r="N107" s="195"/>
      <c r="O107" s="443"/>
      <c r="P107" s="221">
        <v>0</v>
      </c>
      <c r="Q107" s="444">
        <f t="shared" si="18"/>
        <v>0</v>
      </c>
      <c r="R107" s="222">
        <f t="shared" si="19"/>
        <v>0</v>
      </c>
      <c r="S107" s="454" t="e" cm="1">
        <f t="array" ref="S107">_xlfn.IFS(E107="Air",R107,E107="Sea",M107,E107="Air+Sea",M107+R107)</f>
        <v>#N/A</v>
      </c>
      <c r="T107" s="475"/>
      <c r="U107" s="32"/>
    </row>
    <row r="108" spans="1:21" x14ac:dyDescent="0.25">
      <c r="A108" s="1113"/>
      <c r="B108" s="612" t="s">
        <v>601</v>
      </c>
      <c r="C108" s="940" t="s">
        <v>204</v>
      </c>
      <c r="D108" s="791" t="s">
        <v>208</v>
      </c>
      <c r="E108" s="791"/>
      <c r="F108" s="794" t="s">
        <v>601</v>
      </c>
      <c r="G108" s="949">
        <v>1</v>
      </c>
      <c r="H108" s="941"/>
      <c r="I108" s="942"/>
      <c r="J108" s="619"/>
      <c r="K108" s="620">
        <v>0.15</v>
      </c>
      <c r="L108" s="620">
        <f t="shared" si="16"/>
        <v>0</v>
      </c>
      <c r="M108" s="628">
        <f t="shared" si="17"/>
        <v>0</v>
      </c>
      <c r="N108" s="195"/>
      <c r="O108" s="443"/>
      <c r="P108" s="221">
        <v>0</v>
      </c>
      <c r="Q108" s="444">
        <f t="shared" si="18"/>
        <v>0</v>
      </c>
      <c r="R108" s="222">
        <f t="shared" si="19"/>
        <v>0</v>
      </c>
      <c r="S108" s="454" t="e" cm="1">
        <f t="array" ref="S108">_xlfn.IFS(E108="Air",R108,E108="Sea",M108,E108="Air+Sea",M108+R108)</f>
        <v>#N/A</v>
      </c>
      <c r="T108" s="475"/>
      <c r="U108" s="32"/>
    </row>
    <row r="109" spans="1:21" x14ac:dyDescent="0.25">
      <c r="A109" s="1113"/>
      <c r="B109" s="612" t="s">
        <v>601</v>
      </c>
      <c r="C109" s="940" t="s">
        <v>74</v>
      </c>
      <c r="D109" s="791" t="s">
        <v>209</v>
      </c>
      <c r="E109" s="791"/>
      <c r="F109" s="794" t="s">
        <v>601</v>
      </c>
      <c r="G109" s="949">
        <v>1</v>
      </c>
      <c r="H109" s="941"/>
      <c r="I109" s="942"/>
      <c r="J109" s="619"/>
      <c r="K109" s="620">
        <v>0.15</v>
      </c>
      <c r="L109" s="620">
        <f t="shared" si="16"/>
        <v>1</v>
      </c>
      <c r="M109" s="628">
        <f t="shared" si="17"/>
        <v>0</v>
      </c>
      <c r="N109" s="195"/>
      <c r="O109" s="443"/>
      <c r="P109" s="221">
        <v>0</v>
      </c>
      <c r="Q109" s="444">
        <f t="shared" si="18"/>
        <v>1</v>
      </c>
      <c r="R109" s="222">
        <f t="shared" si="19"/>
        <v>0</v>
      </c>
      <c r="S109" s="454" t="e" cm="1">
        <f t="array" ref="S109">_xlfn.IFS(E109="Air",R109,E109="Sea",M109,E109="Air+Sea",M109+R109)</f>
        <v>#N/A</v>
      </c>
      <c r="T109" s="475"/>
      <c r="U109" s="32"/>
    </row>
    <row r="110" spans="1:21" x14ac:dyDescent="0.25">
      <c r="A110" s="1113"/>
      <c r="B110" s="612" t="s">
        <v>601</v>
      </c>
      <c r="C110" s="940" t="s">
        <v>74</v>
      </c>
      <c r="D110" s="791" t="s">
        <v>210</v>
      </c>
      <c r="E110" s="791"/>
      <c r="F110" s="794" t="s">
        <v>601</v>
      </c>
      <c r="G110" s="949">
        <v>1</v>
      </c>
      <c r="H110" s="941"/>
      <c r="I110" s="942"/>
      <c r="J110" s="619"/>
      <c r="K110" s="620">
        <v>0.15</v>
      </c>
      <c r="L110" s="620">
        <f t="shared" si="16"/>
        <v>1</v>
      </c>
      <c r="M110" s="628">
        <f t="shared" si="17"/>
        <v>0</v>
      </c>
      <c r="N110" s="195"/>
      <c r="O110" s="443"/>
      <c r="P110" s="221">
        <v>0</v>
      </c>
      <c r="Q110" s="444">
        <f t="shared" si="18"/>
        <v>1</v>
      </c>
      <c r="R110" s="222">
        <f t="shared" si="19"/>
        <v>0</v>
      </c>
      <c r="S110" s="454" t="e" cm="1">
        <f t="array" ref="S110">_xlfn.IFS(E110="Air",R110,E110="Sea",M110,E110="Air+Sea",M110+R110)</f>
        <v>#N/A</v>
      </c>
      <c r="T110" s="475"/>
      <c r="U110" s="32"/>
    </row>
    <row r="111" spans="1:21" x14ac:dyDescent="0.25">
      <c r="A111" s="1113"/>
      <c r="B111" s="612" t="s">
        <v>211</v>
      </c>
      <c r="C111" s="940" t="s">
        <v>204</v>
      </c>
      <c r="D111" s="791" t="s">
        <v>212</v>
      </c>
      <c r="E111" s="791"/>
      <c r="F111" s="794" t="s">
        <v>601</v>
      </c>
      <c r="G111" s="949">
        <v>1</v>
      </c>
      <c r="H111" s="941"/>
      <c r="I111" s="942"/>
      <c r="J111" s="619"/>
      <c r="K111" s="620">
        <v>0.15</v>
      </c>
      <c r="L111" s="620">
        <f t="shared" si="16"/>
        <v>0</v>
      </c>
      <c r="M111" s="628">
        <f t="shared" si="17"/>
        <v>0</v>
      </c>
      <c r="N111" s="195"/>
      <c r="O111" s="443"/>
      <c r="P111" s="221">
        <v>0</v>
      </c>
      <c r="Q111" s="444">
        <f t="shared" si="18"/>
        <v>0</v>
      </c>
      <c r="R111" s="222">
        <f t="shared" si="19"/>
        <v>0</v>
      </c>
      <c r="S111" s="454" t="e" cm="1">
        <f t="array" ref="S111">_xlfn.IFS(E111="Air",R111,E111="Sea",M111,E111="Air+Sea",M111+R111)</f>
        <v>#N/A</v>
      </c>
      <c r="T111" s="475"/>
      <c r="U111" s="32"/>
    </row>
    <row r="112" spans="1:21" x14ac:dyDescent="0.25">
      <c r="A112" s="1113"/>
      <c r="B112" s="612" t="s">
        <v>601</v>
      </c>
      <c r="C112" s="940" t="s">
        <v>204</v>
      </c>
      <c r="D112" s="791" t="s">
        <v>213</v>
      </c>
      <c r="E112" s="791"/>
      <c r="F112" s="794" t="s">
        <v>601</v>
      </c>
      <c r="G112" s="949">
        <v>1</v>
      </c>
      <c r="H112" s="941"/>
      <c r="I112" s="942"/>
      <c r="J112" s="619"/>
      <c r="K112" s="620">
        <v>0.15</v>
      </c>
      <c r="L112" s="620">
        <f t="shared" si="16"/>
        <v>0</v>
      </c>
      <c r="M112" s="628">
        <f t="shared" si="17"/>
        <v>0</v>
      </c>
      <c r="N112" s="195"/>
      <c r="O112" s="443"/>
      <c r="P112" s="221">
        <v>0</v>
      </c>
      <c r="Q112" s="444">
        <f t="shared" si="18"/>
        <v>0</v>
      </c>
      <c r="R112" s="222">
        <f t="shared" si="19"/>
        <v>0</v>
      </c>
      <c r="S112" s="454" t="e" cm="1">
        <f t="array" ref="S112">_xlfn.IFS(E112="Air",R112,E112="Sea",M112,E112="Air+Sea",M112+R112)</f>
        <v>#N/A</v>
      </c>
      <c r="T112" s="475"/>
      <c r="U112" s="32"/>
    </row>
    <row r="113" spans="1:21" x14ac:dyDescent="0.25">
      <c r="A113" s="1113"/>
      <c r="B113" s="612" t="s">
        <v>601</v>
      </c>
      <c r="C113" s="940" t="s">
        <v>204</v>
      </c>
      <c r="D113" s="791" t="s">
        <v>214</v>
      </c>
      <c r="E113" s="791"/>
      <c r="F113" s="794" t="s">
        <v>601</v>
      </c>
      <c r="G113" s="949">
        <v>1</v>
      </c>
      <c r="H113" s="941"/>
      <c r="I113" s="942"/>
      <c r="J113" s="619"/>
      <c r="K113" s="620">
        <v>0.15</v>
      </c>
      <c r="L113" s="620">
        <f t="shared" si="16"/>
        <v>0</v>
      </c>
      <c r="M113" s="628">
        <f t="shared" si="17"/>
        <v>0</v>
      </c>
      <c r="N113" s="195"/>
      <c r="O113" s="443"/>
      <c r="P113" s="221">
        <v>0</v>
      </c>
      <c r="Q113" s="444">
        <f t="shared" si="18"/>
        <v>0</v>
      </c>
      <c r="R113" s="222">
        <f t="shared" si="19"/>
        <v>0</v>
      </c>
      <c r="S113" s="454" t="e" cm="1">
        <f t="array" ref="S113">_xlfn.IFS(E113="Air",R113,E113="Sea",M113,E113="Air+Sea",M113+R113)</f>
        <v>#N/A</v>
      </c>
      <c r="T113" s="475"/>
      <c r="U113" s="32"/>
    </row>
    <row r="114" spans="1:21" ht="30" x14ac:dyDescent="0.25">
      <c r="A114" s="1113"/>
      <c r="B114" s="612" t="s">
        <v>601</v>
      </c>
      <c r="C114" s="940" t="s">
        <v>204</v>
      </c>
      <c r="D114" s="791" t="s">
        <v>215</v>
      </c>
      <c r="E114" s="791"/>
      <c r="F114" s="794" t="s">
        <v>601</v>
      </c>
      <c r="G114" s="949">
        <v>1</v>
      </c>
      <c r="H114" s="941"/>
      <c r="I114" s="942"/>
      <c r="J114" s="619"/>
      <c r="K114" s="620">
        <v>0.15</v>
      </c>
      <c r="L114" s="620">
        <f t="shared" si="16"/>
        <v>0</v>
      </c>
      <c r="M114" s="628">
        <f t="shared" si="17"/>
        <v>0</v>
      </c>
      <c r="N114" s="195"/>
      <c r="O114" s="443"/>
      <c r="P114" s="221">
        <v>0</v>
      </c>
      <c r="Q114" s="444">
        <f t="shared" si="18"/>
        <v>0</v>
      </c>
      <c r="R114" s="222">
        <f t="shared" si="19"/>
        <v>0</v>
      </c>
      <c r="S114" s="454" t="e" cm="1">
        <f t="array" ref="S114">_xlfn.IFS(E114="Air",R114,E114="Sea",M114,E114="Air+Sea",M114+R114)</f>
        <v>#N/A</v>
      </c>
      <c r="T114" s="475"/>
      <c r="U114" s="32"/>
    </row>
    <row r="115" spans="1:21" x14ac:dyDescent="0.25">
      <c r="A115" s="1113"/>
      <c r="B115" s="612" t="s">
        <v>216</v>
      </c>
      <c r="C115" s="940" t="s">
        <v>540</v>
      </c>
      <c r="D115" s="943" t="s">
        <v>649</v>
      </c>
      <c r="E115" s="791"/>
      <c r="F115" s="794" t="s">
        <v>601</v>
      </c>
      <c r="G115" s="949">
        <v>1</v>
      </c>
      <c r="H115" s="941"/>
      <c r="I115" s="942"/>
      <c r="J115" s="619"/>
      <c r="K115" s="620">
        <v>0.15</v>
      </c>
      <c r="L115" s="620">
        <f t="shared" si="16"/>
        <v>0</v>
      </c>
      <c r="M115" s="628">
        <f t="shared" si="17"/>
        <v>0</v>
      </c>
      <c r="N115" s="195"/>
      <c r="O115" s="443"/>
      <c r="P115" s="221">
        <v>0</v>
      </c>
      <c r="Q115" s="444">
        <f t="shared" si="18"/>
        <v>0</v>
      </c>
      <c r="R115" s="222">
        <f t="shared" si="19"/>
        <v>0</v>
      </c>
      <c r="S115" s="454" t="e" cm="1">
        <f t="array" ref="S115">_xlfn.IFS(E115="Air",R115,E115="Sea",M115,E115="Air+Sea",M115+R115)</f>
        <v>#N/A</v>
      </c>
      <c r="T115" s="475"/>
      <c r="U115" s="32"/>
    </row>
    <row r="116" spans="1:21" x14ac:dyDescent="0.25">
      <c r="A116" s="1113"/>
      <c r="B116" s="612" t="s">
        <v>601</v>
      </c>
      <c r="C116" s="940" t="s">
        <v>204</v>
      </c>
      <c r="D116" s="791" t="s">
        <v>218</v>
      </c>
      <c r="E116" s="791"/>
      <c r="F116" s="794" t="s">
        <v>601</v>
      </c>
      <c r="G116" s="949">
        <v>1</v>
      </c>
      <c r="H116" s="941"/>
      <c r="I116" s="942"/>
      <c r="J116" s="619"/>
      <c r="K116" s="620">
        <v>0.15</v>
      </c>
      <c r="L116" s="620">
        <f t="shared" si="16"/>
        <v>0</v>
      </c>
      <c r="M116" s="628">
        <f t="shared" si="17"/>
        <v>0</v>
      </c>
      <c r="N116" s="195"/>
      <c r="O116" s="443"/>
      <c r="P116" s="221">
        <v>0</v>
      </c>
      <c r="Q116" s="444">
        <f t="shared" si="18"/>
        <v>0</v>
      </c>
      <c r="R116" s="222">
        <f t="shared" si="19"/>
        <v>0</v>
      </c>
      <c r="S116" s="454" t="e" cm="1">
        <f t="array" ref="S116">_xlfn.IFS(E116="Air",R116,E116="Sea",M116,E116="Air+Sea",M116+R116)</f>
        <v>#N/A</v>
      </c>
      <c r="T116" s="475"/>
      <c r="U116" s="32"/>
    </row>
    <row r="117" spans="1:21" x14ac:dyDescent="0.25">
      <c r="A117" s="1113"/>
      <c r="B117" s="612" t="s">
        <v>601</v>
      </c>
      <c r="C117" s="940" t="s">
        <v>204</v>
      </c>
      <c r="D117" s="791" t="s">
        <v>219</v>
      </c>
      <c r="E117" s="791"/>
      <c r="F117" s="794" t="s">
        <v>601</v>
      </c>
      <c r="G117" s="949">
        <v>1</v>
      </c>
      <c r="H117" s="941"/>
      <c r="I117" s="942"/>
      <c r="J117" s="619"/>
      <c r="K117" s="620">
        <v>0.15</v>
      </c>
      <c r="L117" s="620">
        <f t="shared" si="16"/>
        <v>0</v>
      </c>
      <c r="M117" s="628">
        <f t="shared" si="17"/>
        <v>0</v>
      </c>
      <c r="N117" s="195"/>
      <c r="O117" s="443"/>
      <c r="P117" s="221">
        <v>0</v>
      </c>
      <c r="Q117" s="444">
        <f t="shared" si="18"/>
        <v>0</v>
      </c>
      <c r="R117" s="222">
        <f t="shared" si="19"/>
        <v>0</v>
      </c>
      <c r="S117" s="454" t="e" cm="1">
        <f t="array" ref="S117">_xlfn.IFS(E117="Air",R117,E117="Sea",M117,E117="Air+Sea",M117+R117)</f>
        <v>#N/A</v>
      </c>
      <c r="T117" s="475"/>
      <c r="U117" s="32"/>
    </row>
    <row r="118" spans="1:21" x14ac:dyDescent="0.25">
      <c r="A118" s="1113"/>
      <c r="B118" s="612" t="s">
        <v>220</v>
      </c>
      <c r="C118" s="940" t="s">
        <v>103</v>
      </c>
      <c r="D118" s="791" t="s">
        <v>193</v>
      </c>
      <c r="E118" s="791"/>
      <c r="F118" s="794" t="s">
        <v>601</v>
      </c>
      <c r="G118" s="949">
        <v>1</v>
      </c>
      <c r="H118" s="941"/>
      <c r="I118" s="942"/>
      <c r="J118" s="619"/>
      <c r="K118" s="620">
        <v>0.15</v>
      </c>
      <c r="L118" s="620">
        <f t="shared" si="16"/>
        <v>0</v>
      </c>
      <c r="M118" s="628">
        <f t="shared" si="17"/>
        <v>0</v>
      </c>
      <c r="N118" s="195"/>
      <c r="O118" s="443"/>
      <c r="P118" s="221">
        <v>0</v>
      </c>
      <c r="Q118" s="444">
        <f t="shared" si="18"/>
        <v>0</v>
      </c>
      <c r="R118" s="222">
        <f t="shared" si="19"/>
        <v>0</v>
      </c>
      <c r="S118" s="454" t="e" cm="1">
        <f t="array" ref="S118">_xlfn.IFS(E118="Air",R118,E118="Sea",M118,E118="Air+Sea",M118+R118)</f>
        <v>#N/A</v>
      </c>
      <c r="T118" s="475"/>
      <c r="U118" s="32"/>
    </row>
    <row r="119" spans="1:21" x14ac:dyDescent="0.25">
      <c r="A119" s="1113"/>
      <c r="B119" s="612" t="s">
        <v>601</v>
      </c>
      <c r="C119" s="940" t="s">
        <v>103</v>
      </c>
      <c r="D119" s="791" t="s">
        <v>221</v>
      </c>
      <c r="E119" s="791"/>
      <c r="F119" s="794" t="s">
        <v>601</v>
      </c>
      <c r="G119" s="949">
        <v>1</v>
      </c>
      <c r="H119" s="941"/>
      <c r="I119" s="942"/>
      <c r="J119" s="619"/>
      <c r="K119" s="620">
        <v>0.15</v>
      </c>
      <c r="L119" s="620">
        <f t="shared" si="16"/>
        <v>0</v>
      </c>
      <c r="M119" s="628">
        <f t="shared" si="17"/>
        <v>0</v>
      </c>
      <c r="N119" s="195"/>
      <c r="O119" s="443"/>
      <c r="P119" s="221">
        <v>0</v>
      </c>
      <c r="Q119" s="444">
        <f t="shared" si="18"/>
        <v>0</v>
      </c>
      <c r="R119" s="222">
        <f t="shared" si="19"/>
        <v>0</v>
      </c>
      <c r="S119" s="454" t="e" cm="1">
        <f t="array" ref="S119">_xlfn.IFS(E119="Air",R119,E119="Sea",M119,E119="Air+Sea",M119+R119)</f>
        <v>#N/A</v>
      </c>
      <c r="T119" s="475"/>
      <c r="U119" s="32"/>
    </row>
    <row r="120" spans="1:21" ht="30" customHeight="1" x14ac:dyDescent="0.25">
      <c r="A120" s="1113"/>
      <c r="B120" s="612" t="s">
        <v>601</v>
      </c>
      <c r="C120" s="940" t="s">
        <v>103</v>
      </c>
      <c r="D120" s="791" t="s">
        <v>222</v>
      </c>
      <c r="E120" s="791"/>
      <c r="F120" s="794" t="s">
        <v>601</v>
      </c>
      <c r="G120" s="949">
        <v>1</v>
      </c>
      <c r="H120" s="941"/>
      <c r="I120" s="942"/>
      <c r="J120" s="619"/>
      <c r="K120" s="620">
        <v>0.15</v>
      </c>
      <c r="L120" s="620">
        <f t="shared" si="16"/>
        <v>0</v>
      </c>
      <c r="M120" s="628">
        <f t="shared" si="17"/>
        <v>0</v>
      </c>
      <c r="N120" s="195"/>
      <c r="O120" s="443"/>
      <c r="P120" s="221">
        <v>0</v>
      </c>
      <c r="Q120" s="444">
        <f t="shared" si="18"/>
        <v>0</v>
      </c>
      <c r="R120" s="222">
        <f t="shared" si="19"/>
        <v>0</v>
      </c>
      <c r="S120" s="454" t="e" cm="1">
        <f t="array" ref="S120">_xlfn.IFS(E120="Air",R120,E120="Sea",M120,E120="Air+Sea",M120+R120)</f>
        <v>#N/A</v>
      </c>
      <c r="T120" s="475"/>
      <c r="U120" s="32"/>
    </row>
    <row r="121" spans="1:21" ht="30" x14ac:dyDescent="0.25">
      <c r="A121" s="1113"/>
      <c r="B121" s="722" t="s">
        <v>650</v>
      </c>
      <c r="C121" s="613" t="s">
        <v>103</v>
      </c>
      <c r="D121" s="114" t="s">
        <v>651</v>
      </c>
      <c r="E121" s="114" t="s">
        <v>11</v>
      </c>
      <c r="F121" s="613" t="s">
        <v>601</v>
      </c>
      <c r="G121" s="614">
        <v>45</v>
      </c>
      <c r="H121" s="737"/>
      <c r="I121" s="939"/>
      <c r="J121" s="646">
        <v>1</v>
      </c>
      <c r="K121" s="372">
        <v>0.15</v>
      </c>
      <c r="L121" s="372">
        <f t="shared" si="16"/>
        <v>45</v>
      </c>
      <c r="M121" s="248">
        <f t="shared" si="17"/>
        <v>300</v>
      </c>
      <c r="N121" s="195"/>
      <c r="O121" s="443"/>
      <c r="P121" s="221">
        <v>0</v>
      </c>
      <c r="Q121" s="444">
        <f t="shared" si="18"/>
        <v>0</v>
      </c>
      <c r="R121" s="222">
        <f t="shared" si="19"/>
        <v>0</v>
      </c>
      <c r="S121" s="626" cm="1">
        <f t="array" ref="S121">_xlfn.IFS(E121="Air",R121,E121="Sea",M121,E121="Air+Sea",M121+R121)</f>
        <v>300</v>
      </c>
      <c r="T121" s="475"/>
      <c r="U121" s="32"/>
    </row>
    <row r="122" spans="1:21" x14ac:dyDescent="0.25">
      <c r="A122" s="1113"/>
      <c r="B122" s="612" t="s">
        <v>652</v>
      </c>
      <c r="C122" s="791" t="s">
        <v>145</v>
      </c>
      <c r="D122" s="791" t="s">
        <v>230</v>
      </c>
      <c r="E122" s="791"/>
      <c r="F122" s="791" t="s">
        <v>601</v>
      </c>
      <c r="G122" s="949">
        <v>1</v>
      </c>
      <c r="H122" s="941"/>
      <c r="I122" s="942"/>
      <c r="J122" s="619"/>
      <c r="K122" s="620">
        <v>0.15</v>
      </c>
      <c r="L122" s="620">
        <f t="shared" si="16"/>
        <v>0</v>
      </c>
      <c r="M122" s="628">
        <f t="shared" si="17"/>
        <v>0</v>
      </c>
      <c r="N122" s="195"/>
      <c r="O122" s="443"/>
      <c r="P122" s="221">
        <v>0</v>
      </c>
      <c r="Q122" s="444">
        <f t="shared" si="18"/>
        <v>0</v>
      </c>
      <c r="R122" s="222">
        <f t="shared" si="19"/>
        <v>0</v>
      </c>
      <c r="S122" s="454" t="e" cm="1">
        <f t="array" ref="S122">_xlfn.IFS(E122="Air",R122,E122="Sea",M122,E122="Air+Sea",M122+R122)</f>
        <v>#N/A</v>
      </c>
      <c r="T122" s="475"/>
      <c r="U122" s="32"/>
    </row>
    <row r="123" spans="1:21" x14ac:dyDescent="0.25">
      <c r="A123" s="1113"/>
      <c r="B123" s="612" t="s">
        <v>601</v>
      </c>
      <c r="C123" s="791" t="s">
        <v>145</v>
      </c>
      <c r="D123" s="791" t="s">
        <v>231</v>
      </c>
      <c r="E123" s="791"/>
      <c r="F123" s="791" t="s">
        <v>601</v>
      </c>
      <c r="G123" s="949">
        <v>1</v>
      </c>
      <c r="H123" s="941"/>
      <c r="I123" s="942"/>
      <c r="J123" s="619"/>
      <c r="K123" s="620">
        <v>0.15</v>
      </c>
      <c r="L123" s="620">
        <f t="shared" si="16"/>
        <v>0</v>
      </c>
      <c r="M123" s="628">
        <f t="shared" si="17"/>
        <v>0</v>
      </c>
      <c r="N123" s="195"/>
      <c r="O123" s="443"/>
      <c r="P123" s="221">
        <v>0</v>
      </c>
      <c r="Q123" s="444">
        <f t="shared" si="18"/>
        <v>0</v>
      </c>
      <c r="R123" s="222">
        <f t="shared" si="19"/>
        <v>0</v>
      </c>
      <c r="S123" s="454" t="e" cm="1">
        <f t="array" ref="S123">_xlfn.IFS(E123="Air",R123,E123="Sea",M123,E123="Air+Sea",M123+R123)</f>
        <v>#N/A</v>
      </c>
      <c r="T123" s="475"/>
      <c r="U123" s="32"/>
    </row>
    <row r="124" spans="1:21" x14ac:dyDescent="0.25">
      <c r="A124" s="1113"/>
      <c r="B124" s="612" t="s">
        <v>601</v>
      </c>
      <c r="C124" s="791" t="s">
        <v>145</v>
      </c>
      <c r="D124" s="791" t="s">
        <v>232</v>
      </c>
      <c r="E124" s="791"/>
      <c r="F124" s="791" t="s">
        <v>601</v>
      </c>
      <c r="G124" s="949">
        <v>1</v>
      </c>
      <c r="H124" s="941"/>
      <c r="I124" s="942"/>
      <c r="J124" s="619"/>
      <c r="K124" s="620">
        <v>0.15</v>
      </c>
      <c r="L124" s="620">
        <f t="shared" si="16"/>
        <v>0</v>
      </c>
      <c r="M124" s="628">
        <f t="shared" si="17"/>
        <v>0</v>
      </c>
      <c r="N124" s="195"/>
      <c r="O124" s="443"/>
      <c r="P124" s="221">
        <v>0</v>
      </c>
      <c r="Q124" s="444">
        <f t="shared" si="18"/>
        <v>0</v>
      </c>
      <c r="R124" s="222">
        <f t="shared" si="19"/>
        <v>0</v>
      </c>
      <c r="S124" s="454" t="e" cm="1">
        <f t="array" ref="S124">_xlfn.IFS(E124="Air",R124,E124="Sea",M124,E124="Air+Sea",M124+R124)</f>
        <v>#N/A</v>
      </c>
      <c r="T124" s="475"/>
      <c r="U124" s="32"/>
    </row>
    <row r="125" spans="1:21" ht="15.75" thickBot="1" x14ac:dyDescent="0.3">
      <c r="A125" s="1114"/>
      <c r="B125" s="944" t="s">
        <v>601</v>
      </c>
      <c r="C125" s="945" t="s">
        <v>145</v>
      </c>
      <c r="D125" s="945" t="s">
        <v>653</v>
      </c>
      <c r="E125" s="945"/>
      <c r="F125" s="945" t="s">
        <v>601</v>
      </c>
      <c r="G125" s="950">
        <v>1</v>
      </c>
      <c r="H125" s="946"/>
      <c r="I125" s="947"/>
      <c r="J125" s="948"/>
      <c r="K125" s="951">
        <v>0.15</v>
      </c>
      <c r="L125" s="951">
        <f t="shared" si="16"/>
        <v>0</v>
      </c>
      <c r="M125" s="952">
        <f t="shared" si="17"/>
        <v>0</v>
      </c>
      <c r="N125" s="848"/>
      <c r="O125" s="450"/>
      <c r="P125" s="262">
        <v>0</v>
      </c>
      <c r="Q125" s="451">
        <f t="shared" si="18"/>
        <v>0</v>
      </c>
      <c r="R125" s="457">
        <f t="shared" si="19"/>
        <v>0</v>
      </c>
      <c r="S125" s="627" t="e" cm="1">
        <f t="array" ref="S125">_xlfn.IFS(E125="Air",R125,E125="Sea",M125,E125="Air+Sea",M125+R125)</f>
        <v>#N/A</v>
      </c>
      <c r="T125" s="475"/>
      <c r="U125" s="32"/>
    </row>
    <row r="126" spans="1:21" ht="18.75" customHeight="1" x14ac:dyDescent="0.25">
      <c r="A126" s="152"/>
      <c r="B126" s="120"/>
      <c r="C126" s="120"/>
      <c r="D126" s="120"/>
      <c r="E126" s="120"/>
      <c r="F126" s="120"/>
      <c r="H126" s="120"/>
      <c r="I126" s="433"/>
      <c r="K126" s="235"/>
      <c r="L126" s="235"/>
      <c r="M126" s="373"/>
      <c r="N126" s="433"/>
      <c r="O126" s="580"/>
      <c r="P126" s="235"/>
      <c r="Q126" s="581"/>
      <c r="R126" s="581"/>
      <c r="S126" s="379"/>
      <c r="T126" s="475"/>
      <c r="U126" s="120"/>
    </row>
    <row r="127" spans="1:21" ht="18.75" customHeight="1" thickBot="1" x14ac:dyDescent="0.3">
      <c r="A127" s="184"/>
      <c r="B127" s="120"/>
      <c r="C127" s="120"/>
      <c r="D127" s="120"/>
      <c r="E127" s="120"/>
      <c r="F127" s="120"/>
      <c r="H127" s="120"/>
      <c r="I127" s="433"/>
      <c r="K127" s="235"/>
      <c r="L127" s="235"/>
      <c r="M127" s="373"/>
      <c r="N127" s="433"/>
      <c r="O127" s="356"/>
      <c r="P127" s="235"/>
      <c r="Q127" s="373"/>
      <c r="R127" s="373"/>
      <c r="S127" s="379"/>
      <c r="T127" s="475"/>
      <c r="U127" s="120"/>
    </row>
    <row r="128" spans="1:21" ht="36.75" customHeight="1" x14ac:dyDescent="0.25">
      <c r="A128" s="167"/>
      <c r="F128" s="32"/>
      <c r="H128" s="168"/>
      <c r="I128" s="413"/>
      <c r="J128" s="71" t="s">
        <v>234</v>
      </c>
      <c r="K128" s="229">
        <f>IF([2]Booking_SGN!$B$2="SGN",INDEX([2]!volume,MATCH($I$11,[2]!customer,0),MATCH([2]Booking_SGN!$C$3,[2]!week,0)),0)</f>
        <v>0</v>
      </c>
      <c r="L128" s="229">
        <f>SUM(L89:L127)</f>
        <v>5378.0769230769238</v>
      </c>
      <c r="M128" s="229">
        <f>SUM(M89:M127)</f>
        <v>30552.51282051282</v>
      </c>
      <c r="N128" s="413"/>
      <c r="O128" s="71" t="s">
        <v>234</v>
      </c>
      <c r="P128" s="229">
        <f>IF([2]Booking_SGN!$B$2="SGN",INDEX([2]!volume,MATCH($N$11,[2]!customer,0),MATCH([2]Booking_SGN!$C$3,[2]!week,0)),0)</f>
        <v>0</v>
      </c>
      <c r="Q128" s="229">
        <f>SUM(Q89:Q127)</f>
        <v>5</v>
      </c>
      <c r="R128" s="229">
        <f>SUM(R89:R127)</f>
        <v>0</v>
      </c>
      <c r="S128" s="257">
        <f>R128+M128</f>
        <v>30552.51282051282</v>
      </c>
      <c r="T128" s="171"/>
    </row>
    <row r="129" spans="2:20" ht="15.75" thickBot="1" x14ac:dyDescent="0.3">
      <c r="B129" s="168"/>
      <c r="F129" s="32"/>
      <c r="H129" s="168"/>
      <c r="I129" s="413"/>
      <c r="J129" s="72" t="s">
        <v>182</v>
      </c>
      <c r="K129" s="73"/>
      <c r="L129" s="73"/>
      <c r="M129" s="237">
        <f>M128*K128/40/3600</f>
        <v>0</v>
      </c>
      <c r="N129" s="413"/>
      <c r="O129" s="72" t="s">
        <v>182</v>
      </c>
      <c r="P129" s="73"/>
      <c r="Q129" s="73"/>
      <c r="R129" s="268">
        <f>R128*P128/40/3600</f>
        <v>0</v>
      </c>
      <c r="S129" s="269">
        <f>R129+M129</f>
        <v>0</v>
      </c>
      <c r="T129" s="186"/>
    </row>
    <row r="130" spans="2:20" x14ac:dyDescent="0.25">
      <c r="B130" s="168"/>
      <c r="F130" s="32"/>
      <c r="H130" s="168"/>
      <c r="I130" s="413"/>
      <c r="J130" s="77"/>
      <c r="N130" s="413"/>
      <c r="O130" s="77"/>
      <c r="R130" s="270"/>
      <c r="S130" s="270"/>
    </row>
    <row r="131" spans="2:20" ht="15.75" thickBot="1" x14ac:dyDescent="0.3">
      <c r="B131" s="168"/>
      <c r="F131" s="32"/>
      <c r="H131" s="168"/>
      <c r="I131" s="413"/>
      <c r="J131" s="77"/>
      <c r="N131" s="413"/>
      <c r="O131" s="77"/>
      <c r="R131" s="270"/>
      <c r="S131" s="270"/>
    </row>
    <row r="132" spans="2:20" ht="60" x14ac:dyDescent="0.25">
      <c r="B132" s="168"/>
      <c r="F132" s="32"/>
      <c r="H132" s="168"/>
      <c r="I132" s="413"/>
      <c r="J132" s="71" t="s">
        <v>235</v>
      </c>
      <c r="K132" s="229">
        <f>IF([2]Booking_SGN!$B$2="SGN",INDEX([2]!volume,MATCH($I$11,[2]!customer,0),MATCH([2]Booking_SGN!$C$3,[2]!week,0)),0)</f>
        <v>0</v>
      </c>
      <c r="L132" s="229">
        <f>L128+L86</f>
        <v>6950.2307692307695</v>
      </c>
      <c r="M132" s="229">
        <f>M128+M86</f>
        <v>39115.076923076922</v>
      </c>
      <c r="N132" s="413"/>
      <c r="O132" s="71" t="s">
        <v>235</v>
      </c>
      <c r="P132" s="229">
        <f>IF([2]Booking_SGN!$B$2="SGN",INDEX([2]!volume,MATCH($N$11,[2]!customer,0),MATCH([2]Booking_SGN!$C$3,[2]!week,0)),0)</f>
        <v>0</v>
      </c>
      <c r="Q132" s="229">
        <f>Q128+Q86</f>
        <v>71</v>
      </c>
      <c r="R132" s="230">
        <f>R128+R86</f>
        <v>0</v>
      </c>
      <c r="S132" s="257">
        <f>R132+M132</f>
        <v>39115.076923076922</v>
      </c>
      <c r="T132" s="187"/>
    </row>
    <row r="133" spans="2:20" ht="15.75" thickBot="1" x14ac:dyDescent="0.3">
      <c r="B133" s="168"/>
      <c r="F133" s="32"/>
      <c r="H133" s="168"/>
      <c r="I133" s="413"/>
      <c r="J133" s="72" t="s">
        <v>236</v>
      </c>
      <c r="K133" s="73"/>
      <c r="L133" s="73"/>
      <c r="M133" s="237">
        <f>M129+M87</f>
        <v>0</v>
      </c>
      <c r="N133" s="413"/>
      <c r="O133" s="72" t="s">
        <v>236</v>
      </c>
      <c r="P133" s="73"/>
      <c r="Q133" s="73"/>
      <c r="R133" s="268">
        <f>R129+R87</f>
        <v>0</v>
      </c>
      <c r="S133" s="269">
        <f>R133+M133</f>
        <v>0</v>
      </c>
      <c r="T133" s="186"/>
    </row>
    <row r="134" spans="2:20" ht="15.75" thickBot="1" x14ac:dyDescent="0.3">
      <c r="F134" s="32"/>
      <c r="H134" s="168"/>
      <c r="I134" s="413"/>
      <c r="J134" s="77"/>
      <c r="N134" s="413"/>
      <c r="O134" s="77"/>
      <c r="R134" s="270"/>
      <c r="S134" s="270"/>
    </row>
    <row r="135" spans="2:20" x14ac:dyDescent="0.25">
      <c r="F135" s="32"/>
      <c r="H135" s="168"/>
      <c r="I135" s="413"/>
      <c r="J135" s="81" t="s">
        <v>237</v>
      </c>
      <c r="K135" s="238"/>
      <c r="L135" s="239"/>
      <c r="M135" s="239"/>
      <c r="N135" s="413"/>
      <c r="O135" s="81" t="s">
        <v>237</v>
      </c>
      <c r="P135" s="238"/>
      <c r="Q135" s="239"/>
      <c r="R135" s="271"/>
      <c r="S135" s="270"/>
    </row>
    <row r="136" spans="2:20" ht="15.75" thickBot="1" x14ac:dyDescent="0.3">
      <c r="F136" s="32"/>
      <c r="H136" s="168"/>
      <c r="I136" s="413"/>
      <c r="J136" s="82" t="s">
        <v>238</v>
      </c>
      <c r="K136" s="240"/>
      <c r="L136" s="241"/>
      <c r="M136" s="241"/>
      <c r="N136" s="413"/>
      <c r="O136" s="82" t="s">
        <v>238</v>
      </c>
      <c r="P136" s="240"/>
      <c r="Q136" s="241"/>
      <c r="R136" s="272"/>
      <c r="S136" s="232"/>
    </row>
    <row r="137" spans="2:20" ht="15.75" thickBot="1" x14ac:dyDescent="0.3">
      <c r="B137" s="83"/>
      <c r="C137" s="83"/>
      <c r="D137" s="83"/>
      <c r="F137" s="32"/>
      <c r="H137" s="168"/>
      <c r="I137" s="414"/>
      <c r="J137" s="199"/>
      <c r="K137" s="73"/>
      <c r="L137" s="73"/>
      <c r="M137" s="73"/>
      <c r="N137" s="414"/>
      <c r="O137" s="199"/>
      <c r="P137" s="73"/>
      <c r="Q137" s="73"/>
      <c r="R137" s="232"/>
      <c r="S137" s="273"/>
    </row>
  </sheetData>
  <sheetProtection algorithmName="SHA-512" hashValue="H/CFNeadbRMmFt9JlLCw1uG+j4O5D1elU/K3NiZTLV0eKn9ySugxRmGs+LcaaDTcl7IB97spyj3MW9EI/Ecelg==" saltValue="oXkIcnu1J9hXG70xXFi7uw==" spinCount="100000" sheet="1" objects="1" scenarios="1" insertRows="0" sort="0" autoFilter="0"/>
  <autoFilter ref="A12:V84" xr:uid="{B2039AB8-062A-4A50-862B-2256788CBD33}"/>
  <mergeCells count="20">
    <mergeCell ref="B98:B99"/>
    <mergeCell ref="A89:A125"/>
    <mergeCell ref="A62:A65"/>
    <mergeCell ref="B63:B64"/>
    <mergeCell ref="A66:A84"/>
    <mergeCell ref="A43:A61"/>
    <mergeCell ref="B48:B49"/>
    <mergeCell ref="B56:B57"/>
    <mergeCell ref="A10:S10"/>
    <mergeCell ref="I11:M11"/>
    <mergeCell ref="N11:R11"/>
    <mergeCell ref="A13:A25"/>
    <mergeCell ref="B14:B18"/>
    <mergeCell ref="B21:B22"/>
    <mergeCell ref="B23:B24"/>
    <mergeCell ref="A26:A42"/>
    <mergeCell ref="B32:B33"/>
    <mergeCell ref="B36:B37"/>
    <mergeCell ref="B38:B39"/>
    <mergeCell ref="B41:B42"/>
  </mergeCells>
  <conditionalFormatting sqref="I13:I24 I26:I27 I29:I34 I36:I39 I41:I50 I121">
    <cfRule type="notContainsBlanks" dxfId="54" priority="7">
      <formula>LEN(TRIM(I13))&gt;0</formula>
    </cfRule>
  </conditionalFormatting>
  <conditionalFormatting sqref="I54:I102">
    <cfRule type="notContainsBlanks" dxfId="53" priority="2">
      <formula>LEN(TRIM(I54))&gt;0</formula>
    </cfRule>
  </conditionalFormatting>
  <conditionalFormatting sqref="N13:N127 I126:I127">
    <cfRule type="notContainsBlanks" dxfId="52" priority="1">
      <formula>LEN(TRIM(I13))&gt;0</formula>
    </cfRule>
  </conditionalFormatting>
  <dataValidations count="5">
    <dataValidation type="list" allowBlank="1" showInputMessage="1" showErrorMessage="1" sqref="C126 C92:C102 C12:C89" xr:uid="{24FD5AB0-BF91-402E-8C2A-0F75F2A3C371}">
      <formula1>"Reporting, APLL BK, Carrier BK, VOY, SPR/BOH, CLP, MBL, DN, Vendor, Email, Call, Shipment, BA, SAP &amp; GFF PO, Bill, COO, Times, Container, SI, BL, FCR, PO"</formula1>
    </dataValidation>
    <dataValidation type="list" allowBlank="1" showInputMessage="1" showErrorMessage="1" sqref="F130:F134 D5:E8 E126:E1048576 E11:E102" xr:uid="{DD3EE962-8F30-4956-8D93-804B32A4C560}">
      <formula1>"Air,Sea,Air+Sea"</formula1>
    </dataValidation>
    <dataValidation type="list" allowBlank="1" showInputMessage="1" showErrorMessage="1" sqref="C130:C133 B5:B8" xr:uid="{C31E5959-517D-4551-94B3-41EEAC629C86}">
      <formula1>"Reporting, APLL BK, Carrier BK, VOY, SPR/BOH, CLP, MBL, DN, Vendor, Email, Call, Shipment, BA, SAP &amp; GFF PO, Bill, COO, Times"</formula1>
    </dataValidation>
    <dataValidation type="list" allowBlank="1" showInputMessage="1" showErrorMessage="1" sqref="C134 C138:C1048576 C11 C127:C128" xr:uid="{1C149099-3BB3-4E1A-BE93-82802F468E43}">
      <formula1>"Reporting, APLL BK, Carrier BK, VOY, SPR/BOH, CLP, MBL, DN, Vendor, Email, Call, Shipment, BA, SAP &amp; GFF PO, Bill, COO, Times, Container, SI, BL"</formula1>
    </dataValidation>
    <dataValidation type="list" allowBlank="1" showInputMessage="1" showErrorMessage="1" sqref="C90:C102" xr:uid="{54A5D27C-557C-48E1-9F28-F100E0CEE415}">
      <formula1>"Reporting, APLL BK, Carrier BK, VOY, SPR/BOH, CLP, MBL, DN, Vendor, Email, Call, Shipment, BA, SAP &amp; GFF PO, Bill, COO, Times, Container, SI, BL,PO, FCR"</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12074-B94E-4D78-9611-53A8E2F9DFC3}">
  <sheetPr codeName="Sheet24">
    <tabColor rgb="FF92D050"/>
  </sheetPr>
  <dimension ref="A1:U134"/>
  <sheetViews>
    <sheetView showGridLines="0" topLeftCell="A74" zoomScale="55" zoomScaleNormal="55" workbookViewId="0">
      <selection activeCell="P78" sqref="P78:P122"/>
    </sheetView>
  </sheetViews>
  <sheetFormatPr defaultColWidth="8.7109375" defaultRowHeight="15" x14ac:dyDescent="0.25"/>
  <cols>
    <col min="1" max="1" width="15.5703125" style="185" customWidth="1"/>
    <col min="2" max="2" width="26.85546875" style="32" customWidth="1"/>
    <col min="3" max="3" width="16.28515625" style="32" customWidth="1"/>
    <col min="4" max="4" width="52.7109375" style="32" customWidth="1"/>
    <col min="5" max="5" width="25.140625" style="32" customWidth="1"/>
    <col min="6" max="6" width="11.5703125" style="32" customWidth="1"/>
    <col min="7" max="7" width="11.5703125" style="100" customWidth="1"/>
    <col min="8" max="8" width="33.42578125" style="168" customWidth="1"/>
    <col min="9" max="9" width="18.85546875" style="441" customWidth="1"/>
    <col min="10" max="10" width="25.42578125" style="109" customWidth="1"/>
    <col min="11" max="11" width="20.5703125" style="95" customWidth="1"/>
    <col min="12" max="12" width="34" style="95" customWidth="1"/>
    <col min="13" max="13" width="24.85546875" style="95" customWidth="1"/>
    <col min="14" max="14" width="18.85546875" style="441" customWidth="1"/>
    <col min="15" max="15" width="23.28515625" style="109" customWidth="1"/>
    <col min="16" max="16" width="22.7109375" style="95" customWidth="1"/>
    <col min="17" max="17" width="34" style="95" customWidth="1"/>
    <col min="18" max="19" width="24.85546875" style="95" customWidth="1"/>
    <col min="20" max="20" width="24.85546875" style="83" customWidth="1"/>
    <col min="21" max="16384" width="8.7109375" style="83"/>
  </cols>
  <sheetData>
    <row r="1" spans="1:21" s="62" customFormat="1" ht="33.75" x14ac:dyDescent="0.25">
      <c r="A1" s="61" t="s">
        <v>0</v>
      </c>
      <c r="B1" s="61">
        <f ca="1">TODAY()</f>
        <v>45148</v>
      </c>
      <c r="C1" s="86"/>
      <c r="D1" s="86"/>
      <c r="E1" s="86"/>
      <c r="F1" s="90"/>
      <c r="G1" s="806"/>
      <c r="H1" s="89" t="s">
        <v>39</v>
      </c>
      <c r="I1" s="384"/>
      <c r="J1" s="89"/>
      <c r="K1" s="90"/>
      <c r="L1" s="90"/>
      <c r="M1" s="90"/>
      <c r="N1" s="90"/>
      <c r="O1" s="90"/>
      <c r="P1" s="90"/>
      <c r="Q1" s="89"/>
      <c r="R1" s="89"/>
      <c r="S1" s="89"/>
    </row>
    <row r="2" spans="1:21" s="84" customFormat="1" x14ac:dyDescent="0.25">
      <c r="A2" s="92"/>
      <c r="B2" s="93"/>
      <c r="F2" s="95"/>
      <c r="G2" s="100"/>
      <c r="H2" s="95"/>
      <c r="I2" s="380"/>
      <c r="J2" s="95"/>
      <c r="K2" s="95"/>
      <c r="L2" s="95"/>
      <c r="M2" s="95"/>
      <c r="N2" s="95"/>
      <c r="O2" s="95"/>
      <c r="P2" s="95"/>
      <c r="Q2" s="95"/>
      <c r="R2" s="95"/>
      <c r="S2" s="95"/>
    </row>
    <row r="3" spans="1:21" s="84" customFormat="1" ht="15.75" thickBot="1" x14ac:dyDescent="0.3">
      <c r="F3" s="95"/>
      <c r="G3" s="100"/>
      <c r="H3" s="95"/>
      <c r="I3" s="380"/>
      <c r="J3" s="95"/>
      <c r="K3" s="95"/>
      <c r="L3" s="95"/>
      <c r="M3" s="95"/>
      <c r="N3" s="95"/>
      <c r="O3" s="95"/>
      <c r="P3" s="95"/>
      <c r="Q3" s="95"/>
      <c r="R3" s="95"/>
      <c r="S3" s="95"/>
    </row>
    <row r="4" spans="1:21" s="84" customFormat="1" x14ac:dyDescent="0.25">
      <c r="A4" s="96" t="s">
        <v>40</v>
      </c>
      <c r="B4" s="63"/>
      <c r="C4" s="63" t="s">
        <v>41</v>
      </c>
      <c r="D4" s="63"/>
      <c r="E4" s="63" t="s">
        <v>42</v>
      </c>
      <c r="F4" s="264" t="s">
        <v>43</v>
      </c>
      <c r="G4" s="97"/>
      <c r="H4" s="227"/>
      <c r="I4" s="807"/>
      <c r="J4" s="95"/>
      <c r="K4" s="95"/>
      <c r="L4" s="95"/>
      <c r="M4" s="95"/>
      <c r="N4" s="95"/>
      <c r="O4" s="95"/>
      <c r="P4" s="95"/>
      <c r="Q4" s="95"/>
      <c r="R4" s="95"/>
      <c r="S4" s="95"/>
    </row>
    <row r="5" spans="1:21" s="84" customFormat="1" x14ac:dyDescent="0.25">
      <c r="A5" s="98"/>
      <c r="B5" s="99"/>
      <c r="C5" s="64" t="s">
        <v>44</v>
      </c>
      <c r="D5" s="64"/>
      <c r="E5" s="64"/>
      <c r="F5" s="235" t="s">
        <v>45</v>
      </c>
      <c r="G5" s="100"/>
      <c r="H5" s="95"/>
      <c r="I5" s="808"/>
      <c r="J5" s="95"/>
      <c r="K5" s="95"/>
      <c r="L5" s="95"/>
      <c r="M5" s="95"/>
      <c r="N5" s="95"/>
      <c r="O5" s="95"/>
      <c r="P5" s="95"/>
      <c r="Q5" s="95"/>
      <c r="R5" s="95"/>
      <c r="S5" s="95"/>
    </row>
    <row r="6" spans="1:21" s="84" customFormat="1" x14ac:dyDescent="0.25">
      <c r="A6" s="98"/>
      <c r="B6" s="102"/>
      <c r="C6" s="64" t="s">
        <v>46</v>
      </c>
      <c r="D6" s="64"/>
      <c r="E6" s="64"/>
      <c r="F6" s="235" t="s">
        <v>47</v>
      </c>
      <c r="G6" s="100"/>
      <c r="H6" s="95"/>
      <c r="I6" s="808"/>
      <c r="J6" s="95"/>
      <c r="K6" s="95"/>
      <c r="L6" s="95"/>
      <c r="M6" s="95"/>
      <c r="N6" s="95"/>
      <c r="O6" s="95"/>
      <c r="P6" s="95"/>
      <c r="Q6" s="95"/>
      <c r="R6" s="95"/>
      <c r="S6" s="95"/>
    </row>
    <row r="7" spans="1:21" s="84" customFormat="1" x14ac:dyDescent="0.25">
      <c r="A7" s="98"/>
      <c r="B7" s="103"/>
      <c r="C7" s="64" t="s">
        <v>48</v>
      </c>
      <c r="D7" s="64"/>
      <c r="E7" s="64"/>
      <c r="F7" s="235" t="s">
        <v>49</v>
      </c>
      <c r="G7" s="100"/>
      <c r="H7" s="95"/>
      <c r="I7" s="808"/>
      <c r="J7" s="95"/>
      <c r="K7" s="95"/>
      <c r="L7" s="95"/>
      <c r="M7" s="95"/>
      <c r="N7" s="95"/>
      <c r="O7" s="95"/>
      <c r="P7" s="95"/>
      <c r="Q7" s="95"/>
      <c r="R7" s="95"/>
      <c r="S7" s="95"/>
    </row>
    <row r="8" spans="1:21" s="84" customFormat="1" ht="15.75" thickBot="1" x14ac:dyDescent="0.3">
      <c r="A8" s="104"/>
      <c r="B8" s="105"/>
      <c r="C8" s="65" t="s">
        <v>50</v>
      </c>
      <c r="D8" s="65"/>
      <c r="E8" s="65"/>
      <c r="F8" s="809" t="s">
        <v>556</v>
      </c>
      <c r="G8" s="106"/>
      <c r="H8" s="73"/>
      <c r="I8" s="810"/>
      <c r="J8" s="95"/>
      <c r="K8" s="95"/>
      <c r="L8" s="95"/>
      <c r="M8" s="95"/>
      <c r="N8" s="95"/>
      <c r="O8" s="95"/>
      <c r="P8" s="95"/>
      <c r="Q8" s="95"/>
      <c r="R8" s="95"/>
      <c r="S8" s="95"/>
    </row>
    <row r="9" spans="1:21" s="84" customFormat="1" ht="15.75" thickBot="1" x14ac:dyDescent="0.3">
      <c r="A9" s="92"/>
      <c r="F9" s="95"/>
      <c r="G9" s="100"/>
      <c r="H9" s="95"/>
      <c r="I9" s="380"/>
      <c r="J9" s="95"/>
      <c r="K9" s="95"/>
      <c r="L9" s="95"/>
      <c r="M9" s="95"/>
      <c r="N9" s="95"/>
      <c r="O9" s="95"/>
      <c r="P9" s="95"/>
      <c r="Q9" s="95"/>
      <c r="R9" s="95"/>
      <c r="S9" s="95"/>
    </row>
    <row r="10" spans="1:21" s="84" customFormat="1" x14ac:dyDescent="0.25">
      <c r="A10" s="986" t="s">
        <v>30</v>
      </c>
      <c r="B10" s="978"/>
      <c r="C10" s="978"/>
      <c r="D10" s="978"/>
      <c r="E10" s="978"/>
      <c r="F10" s="978"/>
      <c r="G10" s="978"/>
      <c r="H10" s="978"/>
      <c r="I10" s="957"/>
      <c r="J10" s="978"/>
      <c r="K10" s="978"/>
      <c r="L10" s="978"/>
      <c r="M10" s="978"/>
      <c r="N10" s="978"/>
      <c r="O10" s="978"/>
      <c r="P10" s="978"/>
      <c r="Q10" s="978"/>
      <c r="R10" s="978"/>
      <c r="S10" s="985"/>
      <c r="T10" s="66"/>
    </row>
    <row r="11" spans="1:21" s="84" customFormat="1" x14ac:dyDescent="0.25">
      <c r="A11" s="381"/>
      <c r="B11" s="66"/>
      <c r="C11" s="66"/>
      <c r="D11" s="66"/>
      <c r="E11" s="66"/>
      <c r="F11" s="481"/>
      <c r="G11" s="100"/>
      <c r="H11" s="811"/>
      <c r="I11" s="1103" t="str">
        <f>_xlfn.CONCAT($A$10," ","-"," ","Sea")</f>
        <v>RIPC - Sea</v>
      </c>
      <c r="J11" s="1104"/>
      <c r="K11" s="1104"/>
      <c r="L11" s="1104"/>
      <c r="M11" s="1105"/>
      <c r="N11" s="1103" t="str">
        <f>_xlfn.CONCAT($A$10," ","-"," ","Air")</f>
        <v>RIPC - Air</v>
      </c>
      <c r="O11" s="1104"/>
      <c r="P11" s="1104"/>
      <c r="Q11" s="1104"/>
      <c r="R11" s="1105"/>
      <c r="S11" s="374" t="s">
        <v>53</v>
      </c>
      <c r="T11" s="64"/>
    </row>
    <row r="12" spans="1:21" s="84" customFormat="1" x14ac:dyDescent="0.25">
      <c r="A12" s="661" t="s">
        <v>54</v>
      </c>
      <c r="B12" s="662" t="s">
        <v>55</v>
      </c>
      <c r="C12" s="663" t="s">
        <v>56</v>
      </c>
      <c r="D12" s="664" t="s">
        <v>57</v>
      </c>
      <c r="E12" s="664" t="s">
        <v>58</v>
      </c>
      <c r="F12" s="865" t="s">
        <v>59</v>
      </c>
      <c r="G12" s="665" t="s">
        <v>60</v>
      </c>
      <c r="H12" s="866" t="s">
        <v>61</v>
      </c>
      <c r="I12" s="867" t="s">
        <v>62</v>
      </c>
      <c r="J12" s="668" t="s">
        <v>63</v>
      </c>
      <c r="K12" s="668" t="s">
        <v>64</v>
      </c>
      <c r="L12" s="668" t="s">
        <v>65</v>
      </c>
      <c r="M12" s="669" t="s">
        <v>66</v>
      </c>
      <c r="N12" s="868" t="s">
        <v>62</v>
      </c>
      <c r="O12" s="668" t="s">
        <v>63</v>
      </c>
      <c r="P12" s="668" t="s">
        <v>64</v>
      </c>
      <c r="Q12" s="668" t="s">
        <v>65</v>
      </c>
      <c r="R12" s="669" t="s">
        <v>66</v>
      </c>
      <c r="S12" s="670" t="s">
        <v>66</v>
      </c>
      <c r="T12" s="280"/>
      <c r="U12" s="281"/>
    </row>
    <row r="13" spans="1:21" x14ac:dyDescent="0.25">
      <c r="A13" s="1098" t="s">
        <v>67</v>
      </c>
      <c r="B13" s="734" t="s">
        <v>68</v>
      </c>
      <c r="C13" s="621" t="s">
        <v>69</v>
      </c>
      <c r="D13" s="621" t="s">
        <v>70</v>
      </c>
      <c r="E13" s="621"/>
      <c r="F13" s="621">
        <v>155</v>
      </c>
      <c r="G13" s="622"/>
      <c r="H13" s="958"/>
      <c r="I13" s="955"/>
      <c r="J13" s="361">
        <v>0</v>
      </c>
      <c r="K13" s="259">
        <v>1</v>
      </c>
      <c r="L13" s="259">
        <f t="shared" ref="L13:L44" si="0">IF(C13="APLL BK",G13,G13*J13)</f>
        <v>0</v>
      </c>
      <c r="M13" s="261">
        <f t="shared" ref="M13:M44" si="1">IFERROR(IF(OR(E13="Sea",E13="Air+Sea"),IF(C13="APLL BK",G13*IF(I13="",1,I13),L13/K13*IF(I13="",1,I13)),0),0)</f>
        <v>0</v>
      </c>
      <c r="N13" s="955"/>
      <c r="O13" s="362"/>
      <c r="P13" s="259">
        <v>0</v>
      </c>
      <c r="Q13" s="260">
        <f t="shared" ref="Q13:Q44" si="2">IF(C13="APLL BK",G13,G13*O13)</f>
        <v>0</v>
      </c>
      <c r="R13" s="261">
        <f t="shared" ref="R13:R44" si="3">IFERROR(IF(OR(E13="Air",E13="Air+Sea"),IF(C13="APLL BK",G13*IF(N13="",1,N13),Q13/P13*IF(N13="",1,N13)),0),0)</f>
        <v>0</v>
      </c>
      <c r="S13" s="375" t="e" cm="1">
        <f t="array" ref="S13">_xlfn.IFS(E13="Air",R13,E13="Sea",M13,E13="Air+Sea",M13+R13)</f>
        <v>#N/A</v>
      </c>
      <c r="T13" s="475"/>
    </row>
    <row r="14" spans="1:21" x14ac:dyDescent="0.25">
      <c r="A14" s="1099"/>
      <c r="B14" s="1106" t="s">
        <v>71</v>
      </c>
      <c r="C14" s="111" t="s">
        <v>69</v>
      </c>
      <c r="D14" s="111" t="s">
        <v>72</v>
      </c>
      <c r="E14" s="111" t="s">
        <v>11</v>
      </c>
      <c r="F14" s="111">
        <v>75</v>
      </c>
      <c r="G14" s="206">
        <v>75</v>
      </c>
      <c r="H14" s="925"/>
      <c r="I14" s="777"/>
      <c r="J14" s="191">
        <v>1</v>
      </c>
      <c r="K14" s="219">
        <v>1</v>
      </c>
      <c r="L14" s="219">
        <f t="shared" si="0"/>
        <v>75</v>
      </c>
      <c r="M14" s="387">
        <f t="shared" si="1"/>
        <v>75</v>
      </c>
      <c r="N14" s="401"/>
      <c r="O14" s="443"/>
      <c r="P14" s="221">
        <v>0</v>
      </c>
      <c r="Q14" s="444">
        <f t="shared" si="2"/>
        <v>0</v>
      </c>
      <c r="R14" s="250">
        <f t="shared" si="3"/>
        <v>0</v>
      </c>
      <c r="S14" s="246" cm="1">
        <f t="array" ref="S14">_xlfn.IFS(E14="Air",R14,E14="Sea",M14,E14="Air+Sea",M14+R14)</f>
        <v>75</v>
      </c>
      <c r="T14" s="475"/>
    </row>
    <row r="15" spans="1:21" s="782" customFormat="1" x14ac:dyDescent="0.25">
      <c r="A15" s="1099"/>
      <c r="B15" s="1106"/>
      <c r="C15" s="111" t="s">
        <v>69</v>
      </c>
      <c r="D15" s="111" t="s">
        <v>73</v>
      </c>
      <c r="E15" s="111" t="s">
        <v>11</v>
      </c>
      <c r="F15" s="111">
        <v>90</v>
      </c>
      <c r="G15" s="206">
        <v>90</v>
      </c>
      <c r="H15" s="925"/>
      <c r="I15" s="777"/>
      <c r="J15" s="191">
        <v>1</v>
      </c>
      <c r="K15" s="219">
        <v>1</v>
      </c>
      <c r="L15" s="219">
        <f t="shared" si="0"/>
        <v>90</v>
      </c>
      <c r="M15" s="387">
        <f t="shared" si="1"/>
        <v>90</v>
      </c>
      <c r="N15" s="401"/>
      <c r="O15" s="443"/>
      <c r="P15" s="221">
        <v>0</v>
      </c>
      <c r="Q15" s="444">
        <f t="shared" si="2"/>
        <v>0</v>
      </c>
      <c r="R15" s="250">
        <f t="shared" si="3"/>
        <v>0</v>
      </c>
      <c r="S15" s="246" cm="1">
        <f t="array" ref="S15">_xlfn.IFS(E15="Air",R15,E15="Sea",M15,E15="Air+Sea",M15+R15)</f>
        <v>90</v>
      </c>
      <c r="T15" s="781"/>
    </row>
    <row r="16" spans="1:21" x14ac:dyDescent="0.25">
      <c r="A16" s="1099"/>
      <c r="B16" s="1106"/>
      <c r="C16" s="111" t="s">
        <v>74</v>
      </c>
      <c r="D16" s="111" t="s">
        <v>75</v>
      </c>
      <c r="E16" s="111" t="s">
        <v>11</v>
      </c>
      <c r="F16" s="111">
        <v>6</v>
      </c>
      <c r="G16" s="206">
        <v>6</v>
      </c>
      <c r="H16" s="925"/>
      <c r="I16" s="777"/>
      <c r="J16" s="191"/>
      <c r="K16" s="219">
        <v>1</v>
      </c>
      <c r="L16" s="219">
        <f t="shared" si="0"/>
        <v>6</v>
      </c>
      <c r="M16" s="387">
        <f t="shared" si="1"/>
        <v>6</v>
      </c>
      <c r="N16" s="401"/>
      <c r="O16" s="443"/>
      <c r="P16" s="221">
        <v>0</v>
      </c>
      <c r="Q16" s="444">
        <f t="shared" si="2"/>
        <v>6</v>
      </c>
      <c r="R16" s="250">
        <f t="shared" si="3"/>
        <v>0</v>
      </c>
      <c r="S16" s="246" cm="1">
        <f t="array" ref="S16">_xlfn.IFS(E16="Air",R16,E16="Sea",M16,E16="Air+Sea",M16+R16)</f>
        <v>6</v>
      </c>
      <c r="T16" s="475"/>
    </row>
    <row r="17" spans="1:20" x14ac:dyDescent="0.25">
      <c r="A17" s="1099"/>
      <c r="B17" s="1106"/>
      <c r="C17" s="111" t="s">
        <v>69</v>
      </c>
      <c r="D17" s="111" t="s">
        <v>76</v>
      </c>
      <c r="E17" s="111" t="s">
        <v>11</v>
      </c>
      <c r="F17" s="111">
        <v>450</v>
      </c>
      <c r="G17" s="206">
        <v>450</v>
      </c>
      <c r="H17" s="925"/>
      <c r="I17" s="777"/>
      <c r="J17" s="191">
        <v>1</v>
      </c>
      <c r="K17" s="219">
        <v>1</v>
      </c>
      <c r="L17" s="219">
        <f t="shared" si="0"/>
        <v>450</v>
      </c>
      <c r="M17" s="387">
        <f t="shared" si="1"/>
        <v>450</v>
      </c>
      <c r="N17" s="401"/>
      <c r="O17" s="443"/>
      <c r="P17" s="221">
        <v>0</v>
      </c>
      <c r="Q17" s="444">
        <f t="shared" si="2"/>
        <v>0</v>
      </c>
      <c r="R17" s="250">
        <f t="shared" si="3"/>
        <v>0</v>
      </c>
      <c r="S17" s="246" cm="1">
        <f t="array" ref="S17">_xlfn.IFS(E17="Air",R17,E17="Sea",M17,E17="Air+Sea",M17+R17)</f>
        <v>450</v>
      </c>
      <c r="T17" s="475"/>
    </row>
    <row r="18" spans="1:20" x14ac:dyDescent="0.25">
      <c r="A18" s="1099"/>
      <c r="B18" s="1106"/>
      <c r="C18" s="111" t="s">
        <v>69</v>
      </c>
      <c r="D18" s="111" t="s">
        <v>77</v>
      </c>
      <c r="E18" s="111" t="s">
        <v>11</v>
      </c>
      <c r="F18" s="111">
        <v>300</v>
      </c>
      <c r="G18" s="206">
        <v>300</v>
      </c>
      <c r="H18" s="925"/>
      <c r="I18" s="777"/>
      <c r="J18" s="191">
        <v>1</v>
      </c>
      <c r="K18" s="219">
        <v>1</v>
      </c>
      <c r="L18" s="219">
        <f t="shared" si="0"/>
        <v>300</v>
      </c>
      <c r="M18" s="387">
        <f t="shared" si="1"/>
        <v>300</v>
      </c>
      <c r="N18" s="401"/>
      <c r="O18" s="443"/>
      <c r="P18" s="221">
        <v>0</v>
      </c>
      <c r="Q18" s="444">
        <f t="shared" si="2"/>
        <v>0</v>
      </c>
      <c r="R18" s="250">
        <f t="shared" si="3"/>
        <v>0</v>
      </c>
      <c r="S18" s="246" cm="1">
        <f t="array" ref="S18">_xlfn.IFS(E18="Air",R18,E18="Sea",M18,E18="Air+Sea",M18+R18)</f>
        <v>300</v>
      </c>
      <c r="T18" s="475"/>
    </row>
    <row r="19" spans="1:20" x14ac:dyDescent="0.25">
      <c r="A19" s="1099"/>
      <c r="B19" s="125" t="s">
        <v>78</v>
      </c>
      <c r="C19" s="111" t="s">
        <v>69</v>
      </c>
      <c r="D19" s="128" t="s">
        <v>79</v>
      </c>
      <c r="E19" s="111" t="s">
        <v>11</v>
      </c>
      <c r="F19" s="111">
        <v>810</v>
      </c>
      <c r="G19" s="206">
        <v>120</v>
      </c>
      <c r="H19" s="925"/>
      <c r="I19" s="777"/>
      <c r="J19" s="191">
        <v>1</v>
      </c>
      <c r="K19" s="219">
        <v>1</v>
      </c>
      <c r="L19" s="219">
        <f t="shared" si="0"/>
        <v>120</v>
      </c>
      <c r="M19" s="387">
        <f t="shared" si="1"/>
        <v>120</v>
      </c>
      <c r="N19" s="401"/>
      <c r="O19" s="443"/>
      <c r="P19" s="221">
        <v>0</v>
      </c>
      <c r="Q19" s="444">
        <f t="shared" si="2"/>
        <v>0</v>
      </c>
      <c r="R19" s="250">
        <f t="shared" si="3"/>
        <v>0</v>
      </c>
      <c r="S19" s="246" cm="1">
        <f t="array" ref="S19">_xlfn.IFS(E19="Air",R19,E19="Sea",M19,E19="Air+Sea",M19+R19)</f>
        <v>120</v>
      </c>
      <c r="T19" s="475"/>
    </row>
    <row r="20" spans="1:20" x14ac:dyDescent="0.25">
      <c r="A20" s="1099"/>
      <c r="B20" s="125" t="s">
        <v>80</v>
      </c>
      <c r="C20" s="111" t="s">
        <v>81</v>
      </c>
      <c r="D20" s="111" t="s">
        <v>82</v>
      </c>
      <c r="E20" s="111" t="s">
        <v>11</v>
      </c>
      <c r="F20" s="111">
        <v>450</v>
      </c>
      <c r="G20" s="206">
        <v>450</v>
      </c>
      <c r="H20" s="590" t="s">
        <v>629</v>
      </c>
      <c r="I20" s="777"/>
      <c r="J20" s="191">
        <v>1</v>
      </c>
      <c r="K20" s="219">
        <v>1</v>
      </c>
      <c r="L20" s="219">
        <f t="shared" si="0"/>
        <v>450</v>
      </c>
      <c r="M20" s="387">
        <f t="shared" si="1"/>
        <v>450</v>
      </c>
      <c r="N20" s="401"/>
      <c r="O20" s="443"/>
      <c r="P20" s="221">
        <v>0</v>
      </c>
      <c r="Q20" s="444">
        <f t="shared" si="2"/>
        <v>0</v>
      </c>
      <c r="R20" s="250">
        <f t="shared" si="3"/>
        <v>0</v>
      </c>
      <c r="S20" s="246" cm="1">
        <f t="array" ref="S20">_xlfn.IFS(E20="Air",R20,E20="Sea",M20,E20="Air+Sea",M20+R20)</f>
        <v>450</v>
      </c>
      <c r="T20" s="475"/>
    </row>
    <row r="21" spans="1:20" x14ac:dyDescent="0.25">
      <c r="A21" s="1099"/>
      <c r="B21" s="1106" t="s">
        <v>83</v>
      </c>
      <c r="C21" s="111" t="s">
        <v>74</v>
      </c>
      <c r="D21" s="111" t="s">
        <v>85</v>
      </c>
      <c r="E21" s="111" t="s">
        <v>11</v>
      </c>
      <c r="F21" s="111">
        <v>50</v>
      </c>
      <c r="G21" s="206">
        <v>50</v>
      </c>
      <c r="H21" s="925"/>
      <c r="I21" s="777">
        <v>0.15</v>
      </c>
      <c r="J21" s="191"/>
      <c r="K21" s="219">
        <v>1</v>
      </c>
      <c r="L21" s="219">
        <f t="shared" si="0"/>
        <v>50</v>
      </c>
      <c r="M21" s="387">
        <f t="shared" si="1"/>
        <v>7.5</v>
      </c>
      <c r="N21" s="401"/>
      <c r="O21" s="443"/>
      <c r="P21" s="221">
        <v>0</v>
      </c>
      <c r="Q21" s="444">
        <f t="shared" si="2"/>
        <v>50</v>
      </c>
      <c r="R21" s="250">
        <f t="shared" si="3"/>
        <v>0</v>
      </c>
      <c r="S21" s="246" cm="1">
        <f t="array" ref="S21">_xlfn.IFS(E21="Air",R21,E21="Sea",M21,E21="Air+Sea",M21+R21)</f>
        <v>7.5</v>
      </c>
      <c r="T21" s="475"/>
    </row>
    <row r="22" spans="1:20" x14ac:dyDescent="0.25">
      <c r="A22" s="1099"/>
      <c r="B22" s="1106"/>
      <c r="C22" s="111" t="s">
        <v>74</v>
      </c>
      <c r="D22" s="111" t="s">
        <v>630</v>
      </c>
      <c r="E22" s="111" t="s">
        <v>11</v>
      </c>
      <c r="F22" s="111">
        <v>600</v>
      </c>
      <c r="G22" s="206">
        <v>600</v>
      </c>
      <c r="H22" s="925"/>
      <c r="I22" s="777">
        <v>0.15</v>
      </c>
      <c r="J22" s="191"/>
      <c r="K22" s="219">
        <v>1</v>
      </c>
      <c r="L22" s="219">
        <f t="shared" si="0"/>
        <v>600</v>
      </c>
      <c r="M22" s="387">
        <f t="shared" si="1"/>
        <v>90</v>
      </c>
      <c r="N22" s="401"/>
      <c r="O22" s="443"/>
      <c r="P22" s="221">
        <v>0</v>
      </c>
      <c r="Q22" s="444">
        <f t="shared" si="2"/>
        <v>600</v>
      </c>
      <c r="R22" s="250">
        <f t="shared" si="3"/>
        <v>0</v>
      </c>
      <c r="S22" s="246" cm="1">
        <f t="array" ref="S22">_xlfn.IFS(E22="Air",R22,E22="Sea",M22,E22="Air+Sea",M22+R22)</f>
        <v>90</v>
      </c>
      <c r="T22" s="475"/>
    </row>
    <row r="23" spans="1:20" x14ac:dyDescent="0.25">
      <c r="A23" s="1099"/>
      <c r="B23" s="1115" t="s">
        <v>87</v>
      </c>
      <c r="C23" s="159" t="s">
        <v>69</v>
      </c>
      <c r="D23" s="159" t="s">
        <v>88</v>
      </c>
      <c r="E23" s="159"/>
      <c r="F23" s="159">
        <v>45</v>
      </c>
      <c r="G23" s="207"/>
      <c r="H23" s="924"/>
      <c r="I23" s="401"/>
      <c r="J23" s="190"/>
      <c r="K23" s="221">
        <v>1</v>
      </c>
      <c r="L23" s="221">
        <f t="shared" si="0"/>
        <v>0</v>
      </c>
      <c r="M23" s="250">
        <f t="shared" si="1"/>
        <v>0</v>
      </c>
      <c r="N23" s="401"/>
      <c r="O23" s="443"/>
      <c r="P23" s="221">
        <v>0</v>
      </c>
      <c r="Q23" s="444">
        <f t="shared" si="2"/>
        <v>0</v>
      </c>
      <c r="R23" s="250">
        <f t="shared" si="3"/>
        <v>0</v>
      </c>
      <c r="S23" s="251" t="e" cm="1">
        <f t="array" ref="S23">_xlfn.IFS(E23="Air",R23,E23="Sea",M23,E23="Air+Sea",M23+R23)</f>
        <v>#N/A</v>
      </c>
      <c r="T23" s="475"/>
    </row>
    <row r="24" spans="1:20" x14ac:dyDescent="0.25">
      <c r="A24" s="1099"/>
      <c r="B24" s="1115"/>
      <c r="C24" s="159" t="s">
        <v>74</v>
      </c>
      <c r="D24" s="159" t="s">
        <v>89</v>
      </c>
      <c r="E24" s="159"/>
      <c r="F24" s="159">
        <v>75</v>
      </c>
      <c r="G24" s="207"/>
      <c r="H24" s="924"/>
      <c r="I24" s="401"/>
      <c r="J24" s="190"/>
      <c r="K24" s="221">
        <v>1</v>
      </c>
      <c r="L24" s="221">
        <f t="shared" si="0"/>
        <v>0</v>
      </c>
      <c r="M24" s="250">
        <f t="shared" si="1"/>
        <v>0</v>
      </c>
      <c r="N24" s="401"/>
      <c r="O24" s="443"/>
      <c r="P24" s="221">
        <v>0</v>
      </c>
      <c r="Q24" s="444">
        <f t="shared" si="2"/>
        <v>0</v>
      </c>
      <c r="R24" s="250">
        <f t="shared" si="3"/>
        <v>0</v>
      </c>
      <c r="S24" s="251" t="e" cm="1">
        <f t="array" ref="S24">_xlfn.IFS(E24="Air",R24,E24="Sea",M24,E24="Air+Sea",M24+R24)</f>
        <v>#N/A</v>
      </c>
      <c r="T24" s="475"/>
    </row>
    <row r="25" spans="1:20" x14ac:dyDescent="0.25">
      <c r="A25" s="1099"/>
      <c r="B25" s="126" t="s">
        <v>90</v>
      </c>
      <c r="C25" s="159"/>
      <c r="D25" s="159"/>
      <c r="E25" s="159"/>
      <c r="F25" s="159"/>
      <c r="G25" s="207"/>
      <c r="H25" s="924"/>
      <c r="I25" s="401"/>
      <c r="J25" s="349"/>
      <c r="K25" s="221">
        <v>1</v>
      </c>
      <c r="L25" s="221">
        <f t="shared" si="0"/>
        <v>0</v>
      </c>
      <c r="M25" s="600">
        <f t="shared" si="1"/>
        <v>0</v>
      </c>
      <c r="N25" s="401"/>
      <c r="O25" s="349"/>
      <c r="P25" s="221">
        <v>0</v>
      </c>
      <c r="Q25" s="444">
        <f t="shared" si="2"/>
        <v>0</v>
      </c>
      <c r="R25" s="250">
        <f t="shared" si="3"/>
        <v>0</v>
      </c>
      <c r="S25" s="251" t="e" cm="1">
        <f t="array" ref="S25">_xlfn.IFS(E25="Air",R25,E25="Sea",M25,E25="Air+Sea",M25+R25)</f>
        <v>#N/A</v>
      </c>
      <c r="T25" s="475"/>
    </row>
    <row r="26" spans="1:20" x14ac:dyDescent="0.25">
      <c r="A26" s="1099" t="s">
        <v>91</v>
      </c>
      <c r="B26" s="125" t="s">
        <v>92</v>
      </c>
      <c r="C26" s="111" t="s">
        <v>69</v>
      </c>
      <c r="D26" s="111" t="s">
        <v>93</v>
      </c>
      <c r="E26" s="111" t="s">
        <v>11</v>
      </c>
      <c r="F26" s="111">
        <v>440</v>
      </c>
      <c r="G26" s="206">
        <v>440</v>
      </c>
      <c r="H26" s="590"/>
      <c r="I26" s="778"/>
      <c r="J26" s="191">
        <v>1</v>
      </c>
      <c r="K26" s="219">
        <v>1</v>
      </c>
      <c r="L26" s="219">
        <f t="shared" si="0"/>
        <v>440</v>
      </c>
      <c r="M26" s="387">
        <f t="shared" si="1"/>
        <v>440</v>
      </c>
      <c r="N26" s="787"/>
      <c r="O26" s="443"/>
      <c r="P26" s="221">
        <v>0</v>
      </c>
      <c r="Q26" s="444">
        <f t="shared" si="2"/>
        <v>0</v>
      </c>
      <c r="R26" s="250">
        <f t="shared" si="3"/>
        <v>0</v>
      </c>
      <c r="S26" s="246" cm="1">
        <f t="array" ref="S26">_xlfn.IFS(E26="Air",R26,E26="Sea",M26,E26="Air+Sea",M26+R26)</f>
        <v>440</v>
      </c>
      <c r="T26" s="475"/>
    </row>
    <row r="27" spans="1:20" x14ac:dyDescent="0.25">
      <c r="A27" s="1099"/>
      <c r="B27" s="135" t="s">
        <v>94</v>
      </c>
      <c r="C27" s="113" t="s">
        <v>69</v>
      </c>
      <c r="D27" s="113" t="s">
        <v>95</v>
      </c>
      <c r="E27" s="113" t="s">
        <v>11</v>
      </c>
      <c r="F27" s="113">
        <v>560</v>
      </c>
      <c r="G27" s="208">
        <v>560</v>
      </c>
      <c r="H27" s="590"/>
      <c r="I27" s="779"/>
      <c r="J27" s="191">
        <v>1</v>
      </c>
      <c r="K27" s="219">
        <v>1</v>
      </c>
      <c r="L27" s="219">
        <f t="shared" si="0"/>
        <v>560</v>
      </c>
      <c r="M27" s="387">
        <f t="shared" si="1"/>
        <v>560</v>
      </c>
      <c r="N27" s="788"/>
      <c r="O27" s="443"/>
      <c r="P27" s="221">
        <v>0</v>
      </c>
      <c r="Q27" s="444">
        <f t="shared" si="2"/>
        <v>0</v>
      </c>
      <c r="R27" s="250">
        <f t="shared" si="3"/>
        <v>0</v>
      </c>
      <c r="S27" s="246" cm="1">
        <f t="array" ref="S27">_xlfn.IFS(E27="Air",R27,E27="Sea",M27,E27="Air+Sea",M27+R27)</f>
        <v>560</v>
      </c>
      <c r="T27" s="475"/>
    </row>
    <row r="28" spans="1:20" x14ac:dyDescent="0.25">
      <c r="A28" s="1099"/>
      <c r="B28" s="126" t="s">
        <v>96</v>
      </c>
      <c r="C28" s="159" t="s">
        <v>97</v>
      </c>
      <c r="D28" s="159" t="s">
        <v>98</v>
      </c>
      <c r="E28" s="159"/>
      <c r="F28" s="159"/>
      <c r="G28" s="207"/>
      <c r="H28" s="924"/>
      <c r="I28" s="401"/>
      <c r="J28" s="190"/>
      <c r="K28" s="221">
        <v>1</v>
      </c>
      <c r="L28" s="221">
        <f t="shared" si="0"/>
        <v>0</v>
      </c>
      <c r="M28" s="600">
        <f t="shared" si="1"/>
        <v>0</v>
      </c>
      <c r="N28" s="401"/>
      <c r="O28" s="443"/>
      <c r="P28" s="221">
        <v>0</v>
      </c>
      <c r="Q28" s="444">
        <f t="shared" si="2"/>
        <v>0</v>
      </c>
      <c r="R28" s="250">
        <f t="shared" si="3"/>
        <v>0</v>
      </c>
      <c r="S28" s="251" t="e" cm="1">
        <f t="array" ref="S28">_xlfn.IFS(E28="Air",R28,E28="Sea",M28,E28="Air+Sea",M28+R28)</f>
        <v>#N/A</v>
      </c>
      <c r="T28" s="475"/>
    </row>
    <row r="29" spans="1:20" x14ac:dyDescent="0.25">
      <c r="A29" s="1099"/>
      <c r="B29" s="135" t="s">
        <v>99</v>
      </c>
      <c r="C29" s="113" t="s">
        <v>100</v>
      </c>
      <c r="D29" s="136" t="s">
        <v>101</v>
      </c>
      <c r="E29" s="113" t="s">
        <v>11</v>
      </c>
      <c r="F29" s="113">
        <v>195</v>
      </c>
      <c r="G29" s="208">
        <v>195</v>
      </c>
      <c r="H29" s="590"/>
      <c r="I29" s="729"/>
      <c r="J29" s="191">
        <v>1</v>
      </c>
      <c r="K29" s="219">
        <v>1</v>
      </c>
      <c r="L29" s="219">
        <f t="shared" si="0"/>
        <v>195</v>
      </c>
      <c r="M29" s="387">
        <f t="shared" si="1"/>
        <v>195</v>
      </c>
      <c r="N29" s="319"/>
      <c r="O29" s="443"/>
      <c r="P29" s="221">
        <v>0</v>
      </c>
      <c r="Q29" s="444">
        <f t="shared" si="2"/>
        <v>0</v>
      </c>
      <c r="R29" s="250">
        <f t="shared" si="3"/>
        <v>0</v>
      </c>
      <c r="S29" s="246" cm="1">
        <f t="array" ref="S29">_xlfn.IFS(E29="Air",R29,E29="Sea",M29,E29="Air+Sea",M29+R29)</f>
        <v>195</v>
      </c>
      <c r="T29" s="475"/>
    </row>
    <row r="30" spans="1:20" x14ac:dyDescent="0.25">
      <c r="A30" s="1099"/>
      <c r="B30" s="135" t="s">
        <v>102</v>
      </c>
      <c r="C30" s="113" t="s">
        <v>103</v>
      </c>
      <c r="D30" s="136" t="s">
        <v>104</v>
      </c>
      <c r="E30" s="113" t="s">
        <v>11</v>
      </c>
      <c r="F30" s="113">
        <v>70</v>
      </c>
      <c r="G30" s="208">
        <v>70</v>
      </c>
      <c r="H30" s="590"/>
      <c r="I30" s="729"/>
      <c r="J30" s="191">
        <v>1</v>
      </c>
      <c r="K30" s="219">
        <v>1</v>
      </c>
      <c r="L30" s="219">
        <f t="shared" si="0"/>
        <v>70</v>
      </c>
      <c r="M30" s="387">
        <f t="shared" si="1"/>
        <v>70</v>
      </c>
      <c r="N30" s="319"/>
      <c r="O30" s="443"/>
      <c r="P30" s="221">
        <v>0</v>
      </c>
      <c r="Q30" s="444">
        <f t="shared" si="2"/>
        <v>0</v>
      </c>
      <c r="R30" s="250">
        <f t="shared" si="3"/>
        <v>0</v>
      </c>
      <c r="S30" s="246" cm="1">
        <f t="array" ref="S30">_xlfn.IFS(E30="Air",R30,E30="Sea",M30,E30="Air+Sea",M30+R30)</f>
        <v>70</v>
      </c>
      <c r="T30" s="475"/>
    </row>
    <row r="31" spans="1:20" x14ac:dyDescent="0.25">
      <c r="A31" s="1099"/>
      <c r="B31" s="138"/>
      <c r="C31" s="188" t="s">
        <v>123</v>
      </c>
      <c r="D31" s="188" t="s">
        <v>632</v>
      </c>
      <c r="E31" s="188"/>
      <c r="F31" s="188"/>
      <c r="G31" s="386"/>
      <c r="H31" s="591"/>
      <c r="I31" s="319"/>
      <c r="J31" s="190"/>
      <c r="K31" s="221">
        <v>1</v>
      </c>
      <c r="L31" s="221">
        <f t="shared" si="0"/>
        <v>0</v>
      </c>
      <c r="M31" s="250">
        <f t="shared" si="1"/>
        <v>0</v>
      </c>
      <c r="N31" s="319"/>
      <c r="O31" s="443"/>
      <c r="P31" s="221">
        <v>0</v>
      </c>
      <c r="Q31" s="444">
        <f t="shared" si="2"/>
        <v>0</v>
      </c>
      <c r="R31" s="250">
        <f t="shared" si="3"/>
        <v>0</v>
      </c>
      <c r="S31" s="251" t="e" cm="1">
        <f t="array" ref="S31">_xlfn.IFS(E31="Air",R31,E31="Sea",M31,E31="Air+Sea",M31+R31)</f>
        <v>#N/A</v>
      </c>
      <c r="T31" s="475"/>
    </row>
    <row r="32" spans="1:20" x14ac:dyDescent="0.25">
      <c r="A32" s="1099"/>
      <c r="B32" s="1086" t="s">
        <v>105</v>
      </c>
      <c r="C32" s="113" t="s">
        <v>74</v>
      </c>
      <c r="D32" s="111" t="s">
        <v>633</v>
      </c>
      <c r="E32" s="113" t="s">
        <v>11</v>
      </c>
      <c r="F32" s="113">
        <v>20</v>
      </c>
      <c r="G32" s="208">
        <v>20</v>
      </c>
      <c r="H32" s="590"/>
      <c r="I32" s="729">
        <v>0.6</v>
      </c>
      <c r="J32" s="191"/>
      <c r="K32" s="219">
        <v>1</v>
      </c>
      <c r="L32" s="219">
        <f t="shared" si="0"/>
        <v>20</v>
      </c>
      <c r="M32" s="387">
        <f t="shared" si="1"/>
        <v>12</v>
      </c>
      <c r="N32" s="319"/>
      <c r="O32" s="443"/>
      <c r="P32" s="221">
        <v>0</v>
      </c>
      <c r="Q32" s="444">
        <f t="shared" si="2"/>
        <v>20</v>
      </c>
      <c r="R32" s="250">
        <f t="shared" si="3"/>
        <v>0</v>
      </c>
      <c r="S32" s="246" cm="1">
        <f t="array" ref="S32">_xlfn.IFS(E32="Air",R32,E32="Sea",M32,E32="Air+Sea",M32+R32)</f>
        <v>12</v>
      </c>
      <c r="T32" s="475"/>
    </row>
    <row r="33" spans="1:20" x14ac:dyDescent="0.25">
      <c r="A33" s="1099"/>
      <c r="B33" s="1086"/>
      <c r="C33" s="113" t="s">
        <v>74</v>
      </c>
      <c r="D33" s="136" t="s">
        <v>107</v>
      </c>
      <c r="E33" s="113" t="s">
        <v>11</v>
      </c>
      <c r="F33" s="113">
        <v>40</v>
      </c>
      <c r="G33" s="208">
        <v>40</v>
      </c>
      <c r="H33" s="590"/>
      <c r="I33" s="729">
        <v>0.6</v>
      </c>
      <c r="J33" s="191"/>
      <c r="K33" s="219">
        <v>1</v>
      </c>
      <c r="L33" s="219">
        <f t="shared" si="0"/>
        <v>40</v>
      </c>
      <c r="M33" s="387">
        <f t="shared" si="1"/>
        <v>24</v>
      </c>
      <c r="N33" s="319"/>
      <c r="O33" s="443"/>
      <c r="P33" s="221">
        <v>0</v>
      </c>
      <c r="Q33" s="444">
        <f t="shared" si="2"/>
        <v>40</v>
      </c>
      <c r="R33" s="250">
        <f t="shared" si="3"/>
        <v>0</v>
      </c>
      <c r="S33" s="246" cm="1">
        <f t="array" ref="S33">_xlfn.IFS(E33="Air",R33,E33="Sea",M33,E33="Air+Sea",M33+R33)</f>
        <v>24</v>
      </c>
      <c r="T33" s="475"/>
    </row>
    <row r="34" spans="1:20" x14ac:dyDescent="0.25">
      <c r="A34" s="1099"/>
      <c r="B34" s="135" t="s">
        <v>108</v>
      </c>
      <c r="C34" s="113" t="s">
        <v>103</v>
      </c>
      <c r="D34" s="136" t="s">
        <v>109</v>
      </c>
      <c r="E34" s="113" t="s">
        <v>11</v>
      </c>
      <c r="F34" s="113">
        <v>175</v>
      </c>
      <c r="G34" s="208">
        <v>175</v>
      </c>
      <c r="H34" s="590"/>
      <c r="I34" s="729"/>
      <c r="J34" s="191">
        <v>1</v>
      </c>
      <c r="K34" s="219">
        <v>1</v>
      </c>
      <c r="L34" s="219">
        <f t="shared" si="0"/>
        <v>175</v>
      </c>
      <c r="M34" s="387">
        <f t="shared" si="1"/>
        <v>175</v>
      </c>
      <c r="N34" s="319"/>
      <c r="O34" s="443"/>
      <c r="P34" s="221">
        <v>0</v>
      </c>
      <c r="Q34" s="444">
        <f t="shared" si="2"/>
        <v>0</v>
      </c>
      <c r="R34" s="250">
        <f t="shared" si="3"/>
        <v>0</v>
      </c>
      <c r="S34" s="246" cm="1">
        <f t="array" ref="S34">_xlfn.IFS(E34="Air",R34,E34="Sea",M34,E34="Air+Sea",M34+R34)</f>
        <v>175</v>
      </c>
      <c r="T34" s="475"/>
    </row>
    <row r="35" spans="1:20" x14ac:dyDescent="0.25">
      <c r="A35" s="1099"/>
      <c r="B35" s="126" t="s">
        <v>110</v>
      </c>
      <c r="C35" s="159" t="s">
        <v>111</v>
      </c>
      <c r="D35" s="159" t="s">
        <v>98</v>
      </c>
      <c r="E35" s="159"/>
      <c r="F35" s="159"/>
      <c r="G35" s="207"/>
      <c r="H35" s="924"/>
      <c r="I35" s="401"/>
      <c r="J35" s="190"/>
      <c r="K35" s="221">
        <v>1</v>
      </c>
      <c r="L35" s="221">
        <f t="shared" si="0"/>
        <v>0</v>
      </c>
      <c r="M35" s="600">
        <f t="shared" si="1"/>
        <v>0</v>
      </c>
      <c r="N35" s="401"/>
      <c r="O35" s="443"/>
      <c r="P35" s="221">
        <v>0</v>
      </c>
      <c r="Q35" s="444">
        <f t="shared" si="2"/>
        <v>0</v>
      </c>
      <c r="R35" s="250">
        <f t="shared" si="3"/>
        <v>0</v>
      </c>
      <c r="S35" s="251" t="e" cm="1">
        <f t="array" ref="S35">_xlfn.IFS(E35="Air",R35,E35="Sea",M35,E35="Air+Sea",M35+R35)</f>
        <v>#N/A</v>
      </c>
      <c r="T35" s="475"/>
    </row>
    <row r="36" spans="1:20" x14ac:dyDescent="0.25">
      <c r="A36" s="1099"/>
      <c r="B36" s="1086" t="s">
        <v>112</v>
      </c>
      <c r="C36" s="113" t="s">
        <v>100</v>
      </c>
      <c r="D36" s="113" t="s">
        <v>113</v>
      </c>
      <c r="E36" s="113" t="s">
        <v>11</v>
      </c>
      <c r="F36" s="113">
        <v>30</v>
      </c>
      <c r="G36" s="208">
        <v>30</v>
      </c>
      <c r="H36" s="590"/>
      <c r="I36" s="729"/>
      <c r="J36" s="191">
        <v>1</v>
      </c>
      <c r="K36" s="219">
        <v>1</v>
      </c>
      <c r="L36" s="219">
        <f t="shared" si="0"/>
        <v>30</v>
      </c>
      <c r="M36" s="387">
        <f t="shared" si="1"/>
        <v>30</v>
      </c>
      <c r="N36" s="319"/>
      <c r="O36" s="443"/>
      <c r="P36" s="221">
        <v>0</v>
      </c>
      <c r="Q36" s="444">
        <f t="shared" si="2"/>
        <v>0</v>
      </c>
      <c r="R36" s="250">
        <f t="shared" si="3"/>
        <v>0</v>
      </c>
      <c r="S36" s="246" cm="1">
        <f t="array" ref="S36">_xlfn.IFS(E36="Air",R36,E36="Sea",M36,E36="Air+Sea",M36+R36)</f>
        <v>30</v>
      </c>
      <c r="T36" s="475"/>
    </row>
    <row r="37" spans="1:20" x14ac:dyDescent="0.25">
      <c r="A37" s="1099"/>
      <c r="B37" s="1086"/>
      <c r="C37" s="113" t="s">
        <v>100</v>
      </c>
      <c r="D37" s="136" t="s">
        <v>114</v>
      </c>
      <c r="E37" s="113" t="s">
        <v>11</v>
      </c>
      <c r="F37" s="113">
        <v>100</v>
      </c>
      <c r="G37" s="208">
        <v>100</v>
      </c>
      <c r="H37" s="590"/>
      <c r="I37" s="729"/>
      <c r="J37" s="191">
        <v>1</v>
      </c>
      <c r="K37" s="219">
        <v>1</v>
      </c>
      <c r="L37" s="219">
        <f t="shared" si="0"/>
        <v>100</v>
      </c>
      <c r="M37" s="387">
        <f t="shared" si="1"/>
        <v>100</v>
      </c>
      <c r="N37" s="319"/>
      <c r="O37" s="443"/>
      <c r="P37" s="221">
        <v>0</v>
      </c>
      <c r="Q37" s="444">
        <f t="shared" si="2"/>
        <v>0</v>
      </c>
      <c r="R37" s="250">
        <f t="shared" si="3"/>
        <v>0</v>
      </c>
      <c r="S37" s="246" cm="1">
        <f t="array" ref="S37">_xlfn.IFS(E37="Air",R37,E37="Sea",M37,E37="Air+Sea",M37+R37)</f>
        <v>100</v>
      </c>
      <c r="T37" s="475"/>
    </row>
    <row r="38" spans="1:20" x14ac:dyDescent="0.25">
      <c r="A38" s="1099"/>
      <c r="B38" s="1102" t="s">
        <v>115</v>
      </c>
      <c r="C38" s="159" t="s">
        <v>116</v>
      </c>
      <c r="D38" s="159" t="s">
        <v>113</v>
      </c>
      <c r="E38" s="159"/>
      <c r="F38" s="159">
        <v>30</v>
      </c>
      <c r="G38" s="207"/>
      <c r="H38" s="924"/>
      <c r="I38" s="319"/>
      <c r="J38" s="190"/>
      <c r="K38" s="221">
        <v>1</v>
      </c>
      <c r="L38" s="221">
        <f t="shared" si="0"/>
        <v>0</v>
      </c>
      <c r="M38" s="250">
        <f t="shared" si="1"/>
        <v>0</v>
      </c>
      <c r="N38" s="319"/>
      <c r="O38" s="443"/>
      <c r="P38" s="221">
        <v>0</v>
      </c>
      <c r="Q38" s="444">
        <f t="shared" si="2"/>
        <v>0</v>
      </c>
      <c r="R38" s="250">
        <f t="shared" si="3"/>
        <v>0</v>
      </c>
      <c r="S38" s="251" t="e" cm="1">
        <f t="array" ref="S38">_xlfn.IFS(E38="Air",R38,E38="Sea",M38,E38="Air+Sea",M38+R38)</f>
        <v>#N/A</v>
      </c>
      <c r="T38" s="475"/>
    </row>
    <row r="39" spans="1:20" x14ac:dyDescent="0.25">
      <c r="A39" s="1099"/>
      <c r="B39" s="1102"/>
      <c r="C39" s="159" t="s">
        <v>116</v>
      </c>
      <c r="D39" s="159" t="s">
        <v>117</v>
      </c>
      <c r="E39" s="159"/>
      <c r="F39" s="159">
        <v>340</v>
      </c>
      <c r="G39" s="207"/>
      <c r="H39" s="924"/>
      <c r="I39" s="319"/>
      <c r="J39" s="190"/>
      <c r="K39" s="221">
        <v>1</v>
      </c>
      <c r="L39" s="221">
        <f t="shared" si="0"/>
        <v>0</v>
      </c>
      <c r="M39" s="250">
        <f t="shared" si="1"/>
        <v>0</v>
      </c>
      <c r="N39" s="319"/>
      <c r="O39" s="443"/>
      <c r="P39" s="221">
        <v>0</v>
      </c>
      <c r="Q39" s="444">
        <f t="shared" si="2"/>
        <v>0</v>
      </c>
      <c r="R39" s="250">
        <f t="shared" si="3"/>
        <v>0</v>
      </c>
      <c r="S39" s="251" t="e" cm="1">
        <f t="array" ref="S39">_xlfn.IFS(E39="Air",R39,E39="Sea",M39,E39="Air+Sea",M39+R39)</f>
        <v>#N/A</v>
      </c>
      <c r="T39" s="475"/>
    </row>
    <row r="40" spans="1:20" x14ac:dyDescent="0.25">
      <c r="A40" s="1099"/>
      <c r="B40" s="126" t="s">
        <v>90</v>
      </c>
      <c r="C40" s="159"/>
      <c r="D40" s="159"/>
      <c r="E40" s="159"/>
      <c r="F40" s="159"/>
      <c r="G40" s="207"/>
      <c r="H40" s="924"/>
      <c r="I40" s="401"/>
      <c r="J40" s="190"/>
      <c r="K40" s="221">
        <v>1</v>
      </c>
      <c r="L40" s="221">
        <f t="shared" si="0"/>
        <v>0</v>
      </c>
      <c r="M40" s="600">
        <f t="shared" si="1"/>
        <v>0</v>
      </c>
      <c r="N40" s="401"/>
      <c r="O40" s="443"/>
      <c r="P40" s="221">
        <v>0</v>
      </c>
      <c r="Q40" s="444">
        <f t="shared" si="2"/>
        <v>0</v>
      </c>
      <c r="R40" s="250">
        <f t="shared" si="3"/>
        <v>0</v>
      </c>
      <c r="S40" s="251" t="e" cm="1">
        <f t="array" ref="S40">_xlfn.IFS(E40="Air",R40,E40="Sea",M40,E40="Air+Sea",M40+R40)</f>
        <v>#N/A</v>
      </c>
      <c r="T40" s="475"/>
    </row>
    <row r="41" spans="1:20" x14ac:dyDescent="0.25">
      <c r="A41" s="1099"/>
      <c r="B41" s="1086" t="s">
        <v>118</v>
      </c>
      <c r="C41" s="113" t="s">
        <v>103</v>
      </c>
      <c r="D41" s="113" t="s">
        <v>119</v>
      </c>
      <c r="E41" s="113" t="s">
        <v>11</v>
      </c>
      <c r="F41" s="113">
        <v>25</v>
      </c>
      <c r="G41" s="208">
        <v>25</v>
      </c>
      <c r="H41" s="590"/>
      <c r="I41" s="729"/>
      <c r="J41" s="191">
        <v>1</v>
      </c>
      <c r="K41" s="219">
        <v>1</v>
      </c>
      <c r="L41" s="219">
        <f t="shared" si="0"/>
        <v>25</v>
      </c>
      <c r="M41" s="387">
        <f t="shared" si="1"/>
        <v>25</v>
      </c>
      <c r="N41" s="319"/>
      <c r="O41" s="443"/>
      <c r="P41" s="221">
        <v>0</v>
      </c>
      <c r="Q41" s="444">
        <f t="shared" si="2"/>
        <v>0</v>
      </c>
      <c r="R41" s="250">
        <f t="shared" si="3"/>
        <v>0</v>
      </c>
      <c r="S41" s="246" cm="1">
        <f t="array" ref="S41">_xlfn.IFS(E41="Air",R41,E41="Sea",M41,E41="Air+Sea",M41+R41)</f>
        <v>25</v>
      </c>
      <c r="T41" s="475"/>
    </row>
    <row r="42" spans="1:20" x14ac:dyDescent="0.25">
      <c r="A42" s="1099"/>
      <c r="B42" s="1086"/>
      <c r="C42" s="113" t="s">
        <v>103</v>
      </c>
      <c r="D42" s="136" t="s">
        <v>120</v>
      </c>
      <c r="E42" s="113" t="s">
        <v>11</v>
      </c>
      <c r="F42" s="113">
        <v>375</v>
      </c>
      <c r="G42" s="208">
        <v>375</v>
      </c>
      <c r="H42" s="590"/>
      <c r="I42" s="729"/>
      <c r="J42" s="191">
        <v>1</v>
      </c>
      <c r="K42" s="219">
        <v>1</v>
      </c>
      <c r="L42" s="219">
        <f t="shared" si="0"/>
        <v>375</v>
      </c>
      <c r="M42" s="387">
        <f t="shared" si="1"/>
        <v>375</v>
      </c>
      <c r="N42" s="319"/>
      <c r="O42" s="443"/>
      <c r="P42" s="221">
        <v>0</v>
      </c>
      <c r="Q42" s="444">
        <f t="shared" si="2"/>
        <v>0</v>
      </c>
      <c r="R42" s="250">
        <f t="shared" si="3"/>
        <v>0</v>
      </c>
      <c r="S42" s="246" cm="1">
        <f t="array" ref="S42">_xlfn.IFS(E42="Air",R42,E42="Sea",M42,E42="Air+Sea",M42+R42)</f>
        <v>375</v>
      </c>
      <c r="T42" s="475"/>
    </row>
    <row r="43" spans="1:20" ht="45" x14ac:dyDescent="0.25">
      <c r="A43" s="689" t="s">
        <v>121</v>
      </c>
      <c r="B43" s="126" t="s">
        <v>122</v>
      </c>
      <c r="C43" s="159" t="s">
        <v>123</v>
      </c>
      <c r="D43" s="159" t="s">
        <v>122</v>
      </c>
      <c r="E43" s="159"/>
      <c r="F43" s="159">
        <v>120</v>
      </c>
      <c r="G43" s="207"/>
      <c r="H43" s="924"/>
      <c r="I43" s="401"/>
      <c r="J43" s="190"/>
      <c r="K43" s="221">
        <v>1</v>
      </c>
      <c r="L43" s="221">
        <f t="shared" si="0"/>
        <v>0</v>
      </c>
      <c r="M43" s="250">
        <f t="shared" si="1"/>
        <v>0</v>
      </c>
      <c r="N43" s="401"/>
      <c r="O43" s="443"/>
      <c r="P43" s="221">
        <v>0</v>
      </c>
      <c r="Q43" s="444">
        <f t="shared" si="2"/>
        <v>0</v>
      </c>
      <c r="R43" s="250">
        <f t="shared" si="3"/>
        <v>0</v>
      </c>
      <c r="S43" s="251" t="e" cm="1">
        <f t="array" ref="S43">_xlfn.IFS(E43="Air",R43,E43="Sea",M43,E43="Air+Sea",M43+R43)</f>
        <v>#N/A</v>
      </c>
      <c r="T43" s="475"/>
    </row>
    <row r="44" spans="1:20" x14ac:dyDescent="0.25">
      <c r="A44" s="689"/>
      <c r="B44" s="135" t="s">
        <v>124</v>
      </c>
      <c r="C44" s="113" t="s">
        <v>103</v>
      </c>
      <c r="D44" s="136" t="s">
        <v>125</v>
      </c>
      <c r="E44" s="113" t="s">
        <v>11</v>
      </c>
      <c r="F44" s="113">
        <v>120</v>
      </c>
      <c r="G44" s="208">
        <v>120</v>
      </c>
      <c r="H44" s="590"/>
      <c r="I44" s="729"/>
      <c r="J44" s="191">
        <v>1</v>
      </c>
      <c r="K44" s="219">
        <v>1</v>
      </c>
      <c r="L44" s="219">
        <f t="shared" si="0"/>
        <v>120</v>
      </c>
      <c r="M44" s="387">
        <f t="shared" si="1"/>
        <v>120</v>
      </c>
      <c r="N44" s="319"/>
      <c r="O44" s="443"/>
      <c r="P44" s="221">
        <v>0</v>
      </c>
      <c r="Q44" s="444">
        <f t="shared" si="2"/>
        <v>0</v>
      </c>
      <c r="R44" s="250">
        <f t="shared" si="3"/>
        <v>0</v>
      </c>
      <c r="S44" s="246" cm="1">
        <f t="array" ref="S44">_xlfn.IFS(E44="Air",R44,E44="Sea",M44,E44="Air+Sea",M44+R44)</f>
        <v>120</v>
      </c>
      <c r="T44" s="475"/>
    </row>
    <row r="45" spans="1:20" x14ac:dyDescent="0.25">
      <c r="A45" s="689"/>
      <c r="B45" s="126" t="s">
        <v>126</v>
      </c>
      <c r="C45" s="159" t="s">
        <v>103</v>
      </c>
      <c r="D45" s="159" t="s">
        <v>126</v>
      </c>
      <c r="E45" s="159"/>
      <c r="F45" s="159">
        <v>185</v>
      </c>
      <c r="G45" s="207"/>
      <c r="H45" s="924"/>
      <c r="I45" s="401"/>
      <c r="J45" s="190"/>
      <c r="K45" s="221">
        <v>1</v>
      </c>
      <c r="L45" s="221">
        <f t="shared" ref="L45:L73" si="4">IF(C45="APLL BK",G45,G45*J45)</f>
        <v>0</v>
      </c>
      <c r="M45" s="250">
        <f t="shared" ref="M45:M73" si="5">IFERROR(IF(OR(E45="Sea",E45="Air+Sea"),IF(C45="APLL BK",G45*IF(I45="",1,I45),L45/K45*IF(I45="",1,I45)),0),0)</f>
        <v>0</v>
      </c>
      <c r="N45" s="401"/>
      <c r="O45" s="443"/>
      <c r="P45" s="221">
        <v>0</v>
      </c>
      <c r="Q45" s="444">
        <f t="shared" ref="Q45:Q73" si="6">IF(C45="APLL BK",G45,G45*O45)</f>
        <v>0</v>
      </c>
      <c r="R45" s="250">
        <f t="shared" ref="R45:R73" si="7">IFERROR(IF(OR(E45="Air",E45="Air+Sea"),IF(C45="APLL BK",G45*IF(N45="",1,N45),Q45/P45*IF(N45="",1,N45)),0),0)</f>
        <v>0</v>
      </c>
      <c r="S45" s="251" t="e" cm="1">
        <f t="array" ref="S45">_xlfn.IFS(E45="Air",R45,E45="Sea",M45,E45="Air+Sea",M45+R45)</f>
        <v>#N/A</v>
      </c>
      <c r="T45" s="475"/>
    </row>
    <row r="46" spans="1:20" x14ac:dyDescent="0.25">
      <c r="A46" s="689"/>
      <c r="B46" s="126" t="s">
        <v>127</v>
      </c>
      <c r="C46" s="159" t="s">
        <v>128</v>
      </c>
      <c r="D46" s="159" t="s">
        <v>127</v>
      </c>
      <c r="E46" s="159"/>
      <c r="F46" s="159"/>
      <c r="G46" s="207"/>
      <c r="H46" s="924"/>
      <c r="I46" s="401"/>
      <c r="J46" s="190"/>
      <c r="K46" s="221">
        <v>1</v>
      </c>
      <c r="L46" s="221">
        <f t="shared" si="4"/>
        <v>0</v>
      </c>
      <c r="M46" s="600">
        <f t="shared" si="5"/>
        <v>0</v>
      </c>
      <c r="N46" s="401"/>
      <c r="O46" s="443"/>
      <c r="P46" s="221">
        <v>0</v>
      </c>
      <c r="Q46" s="444">
        <f t="shared" si="6"/>
        <v>0</v>
      </c>
      <c r="R46" s="250">
        <f t="shared" si="7"/>
        <v>0</v>
      </c>
      <c r="S46" s="251" t="e" cm="1">
        <f t="array" ref="S46">_xlfn.IFS(E46="Air",R46,E46="Sea",M46,E46="Air+Sea",M46+R46)</f>
        <v>#N/A</v>
      </c>
      <c r="T46" s="475"/>
    </row>
    <row r="47" spans="1:20" x14ac:dyDescent="0.25">
      <c r="A47" s="689"/>
      <c r="B47" s="126" t="s">
        <v>144</v>
      </c>
      <c r="C47" s="159" t="s">
        <v>145</v>
      </c>
      <c r="D47" s="159"/>
      <c r="E47" s="159"/>
      <c r="F47" s="159"/>
      <c r="G47" s="207"/>
      <c r="H47" s="924"/>
      <c r="I47" s="401"/>
      <c r="J47" s="190"/>
      <c r="K47" s="221">
        <v>1</v>
      </c>
      <c r="L47" s="221">
        <f t="shared" si="4"/>
        <v>0</v>
      </c>
      <c r="M47" s="600">
        <f t="shared" si="5"/>
        <v>0</v>
      </c>
      <c r="N47" s="401"/>
      <c r="O47" s="443"/>
      <c r="P47" s="221">
        <v>0</v>
      </c>
      <c r="Q47" s="444">
        <f t="shared" si="6"/>
        <v>0</v>
      </c>
      <c r="R47" s="250">
        <f t="shared" si="7"/>
        <v>0</v>
      </c>
      <c r="S47" s="251" t="e" cm="1">
        <f t="array" ref="S47">_xlfn.IFS(E47="Air",R47,E47="Sea",M47,E47="Air+Sea",M47+R47)</f>
        <v>#N/A</v>
      </c>
      <c r="T47" s="475"/>
    </row>
    <row r="48" spans="1:20" x14ac:dyDescent="0.25">
      <c r="A48" s="689"/>
      <c r="B48" s="135" t="s">
        <v>146</v>
      </c>
      <c r="C48" s="113" t="s">
        <v>145</v>
      </c>
      <c r="D48" s="136" t="s">
        <v>146</v>
      </c>
      <c r="E48" s="113" t="s">
        <v>11</v>
      </c>
      <c r="F48" s="113">
        <v>550</v>
      </c>
      <c r="G48" s="208">
        <v>550</v>
      </c>
      <c r="H48" s="590"/>
      <c r="I48" s="777"/>
      <c r="J48" s="191">
        <f>K48</f>
        <v>1</v>
      </c>
      <c r="K48" s="219">
        <v>1</v>
      </c>
      <c r="L48" s="219">
        <f t="shared" si="4"/>
        <v>550</v>
      </c>
      <c r="M48" s="387">
        <f t="shared" si="5"/>
        <v>550</v>
      </c>
      <c r="N48" s="401"/>
      <c r="O48" s="443"/>
      <c r="P48" s="221">
        <v>0</v>
      </c>
      <c r="Q48" s="444">
        <f t="shared" si="6"/>
        <v>0</v>
      </c>
      <c r="R48" s="250">
        <f t="shared" si="7"/>
        <v>0</v>
      </c>
      <c r="S48" s="246" cm="1">
        <f t="array" ref="S48">_xlfn.IFS(E48="Air",R48,E48="Sea",M48,E48="Air+Sea",M48+R48)</f>
        <v>550</v>
      </c>
      <c r="T48" s="475"/>
    </row>
    <row r="49" spans="1:20" x14ac:dyDescent="0.25">
      <c r="A49" s="689"/>
      <c r="B49" s="126" t="s">
        <v>147</v>
      </c>
      <c r="C49" s="159" t="s">
        <v>74</v>
      </c>
      <c r="D49" s="159" t="s">
        <v>98</v>
      </c>
      <c r="E49" s="159"/>
      <c r="F49" s="159"/>
      <c r="G49" s="207"/>
      <c r="H49" s="924"/>
      <c r="I49" s="401"/>
      <c r="J49" s="190"/>
      <c r="K49" s="221">
        <v>1</v>
      </c>
      <c r="L49" s="221">
        <f t="shared" si="4"/>
        <v>0</v>
      </c>
      <c r="M49" s="600">
        <f t="shared" si="5"/>
        <v>0</v>
      </c>
      <c r="N49" s="401"/>
      <c r="O49" s="443"/>
      <c r="P49" s="221">
        <v>0</v>
      </c>
      <c r="Q49" s="444">
        <f t="shared" si="6"/>
        <v>0</v>
      </c>
      <c r="R49" s="250">
        <f t="shared" si="7"/>
        <v>0</v>
      </c>
      <c r="S49" s="251" t="e" cm="1">
        <f t="array" ref="S49">_xlfn.IFS(E49="Air",R49,E49="Sea",M49,E49="Air+Sea",M49+R49)</f>
        <v>#N/A</v>
      </c>
      <c r="T49" s="475"/>
    </row>
    <row r="50" spans="1:20" x14ac:dyDescent="0.25">
      <c r="A50" s="689"/>
      <c r="B50" s="126" t="s">
        <v>90</v>
      </c>
      <c r="C50" s="159"/>
      <c r="D50" s="159" t="s">
        <v>98</v>
      </c>
      <c r="E50" s="159"/>
      <c r="F50" s="159"/>
      <c r="G50" s="207"/>
      <c r="H50" s="924"/>
      <c r="I50" s="401"/>
      <c r="J50" s="190"/>
      <c r="K50" s="221">
        <v>1</v>
      </c>
      <c r="L50" s="221">
        <f t="shared" si="4"/>
        <v>0</v>
      </c>
      <c r="M50" s="600">
        <f t="shared" si="5"/>
        <v>0</v>
      </c>
      <c r="N50" s="401"/>
      <c r="O50" s="443"/>
      <c r="P50" s="221">
        <v>0</v>
      </c>
      <c r="Q50" s="444">
        <f t="shared" si="6"/>
        <v>0</v>
      </c>
      <c r="R50" s="250">
        <f t="shared" si="7"/>
        <v>0</v>
      </c>
      <c r="S50" s="251" t="e" cm="1">
        <f t="array" ref="S50">_xlfn.IFS(E50="Air",R50,E50="Sea",M50,E50="Air+Sea",M50+R50)</f>
        <v>#N/A</v>
      </c>
      <c r="T50" s="475"/>
    </row>
    <row r="51" spans="1:20" x14ac:dyDescent="0.25">
      <c r="A51" s="1099" t="s">
        <v>148</v>
      </c>
      <c r="B51" s="126" t="s">
        <v>149</v>
      </c>
      <c r="C51" s="159" t="s">
        <v>150</v>
      </c>
      <c r="D51" s="159" t="s">
        <v>151</v>
      </c>
      <c r="E51" s="159"/>
      <c r="F51" s="159"/>
      <c r="G51" s="207"/>
      <c r="H51" s="924"/>
      <c r="I51" s="401"/>
      <c r="J51" s="190"/>
      <c r="K51" s="221">
        <v>1</v>
      </c>
      <c r="L51" s="221">
        <f t="shared" si="4"/>
        <v>0</v>
      </c>
      <c r="M51" s="600">
        <f t="shared" si="5"/>
        <v>0</v>
      </c>
      <c r="N51" s="401"/>
      <c r="O51" s="443"/>
      <c r="P51" s="221">
        <v>0</v>
      </c>
      <c r="Q51" s="444">
        <f t="shared" si="6"/>
        <v>0</v>
      </c>
      <c r="R51" s="250">
        <f t="shared" si="7"/>
        <v>0</v>
      </c>
      <c r="S51" s="251" t="e" cm="1">
        <f t="array" ref="S51">_xlfn.IFS(E51="Air",R51,E51="Sea",M51,E51="Air+Sea",M51+R51)</f>
        <v>#N/A</v>
      </c>
      <c r="T51" s="475"/>
    </row>
    <row r="52" spans="1:20" x14ac:dyDescent="0.25">
      <c r="A52" s="1099"/>
      <c r="B52" s="1086" t="s">
        <v>152</v>
      </c>
      <c r="C52" s="113" t="s">
        <v>103</v>
      </c>
      <c r="D52" s="113" t="s">
        <v>153</v>
      </c>
      <c r="E52" s="113" t="s">
        <v>11</v>
      </c>
      <c r="F52" s="113">
        <v>20</v>
      </c>
      <c r="G52" s="208">
        <v>20</v>
      </c>
      <c r="H52" s="590"/>
      <c r="I52" s="729"/>
      <c r="J52" s="953">
        <f>0.15*1</f>
        <v>0.15</v>
      </c>
      <c r="K52" s="219">
        <v>1</v>
      </c>
      <c r="L52" s="219">
        <f t="shared" si="4"/>
        <v>3</v>
      </c>
      <c r="M52" s="387">
        <f t="shared" si="5"/>
        <v>3</v>
      </c>
      <c r="N52" s="319"/>
      <c r="O52" s="443"/>
      <c r="P52" s="221">
        <v>0</v>
      </c>
      <c r="Q52" s="444">
        <f t="shared" si="6"/>
        <v>0</v>
      </c>
      <c r="R52" s="250">
        <f t="shared" si="7"/>
        <v>0</v>
      </c>
      <c r="S52" s="246" cm="1">
        <f t="array" ref="S52">_xlfn.IFS(E52="Air",R52,E52="Sea",M52,E52="Air+Sea",M52+R52)</f>
        <v>3</v>
      </c>
      <c r="T52" s="475"/>
    </row>
    <row r="53" spans="1:20" x14ac:dyDescent="0.25">
      <c r="A53" s="1099"/>
      <c r="B53" s="1086"/>
      <c r="C53" s="113" t="s">
        <v>103</v>
      </c>
      <c r="D53" s="113" t="s">
        <v>154</v>
      </c>
      <c r="E53" s="113" t="s">
        <v>11</v>
      </c>
      <c r="F53" s="113">
        <v>140</v>
      </c>
      <c r="G53" s="208">
        <v>140</v>
      </c>
      <c r="H53" s="590"/>
      <c r="I53" s="729"/>
      <c r="J53" s="953">
        <f>0.15*1</f>
        <v>0.15</v>
      </c>
      <c r="K53" s="219">
        <v>1</v>
      </c>
      <c r="L53" s="219">
        <f t="shared" si="4"/>
        <v>21</v>
      </c>
      <c r="M53" s="387">
        <f t="shared" si="5"/>
        <v>21</v>
      </c>
      <c r="N53" s="319"/>
      <c r="O53" s="443"/>
      <c r="P53" s="221">
        <v>0</v>
      </c>
      <c r="Q53" s="444">
        <f t="shared" si="6"/>
        <v>0</v>
      </c>
      <c r="R53" s="250">
        <f t="shared" si="7"/>
        <v>0</v>
      </c>
      <c r="S53" s="246" cm="1">
        <f t="array" ref="S53">_xlfn.IFS(E53="Air",R53,E53="Sea",M53,E53="Air+Sea",M53+R53)</f>
        <v>21</v>
      </c>
      <c r="T53" s="475"/>
    </row>
    <row r="54" spans="1:20" x14ac:dyDescent="0.25">
      <c r="A54" s="1099"/>
      <c r="B54" s="126" t="s">
        <v>90</v>
      </c>
      <c r="C54" s="159"/>
      <c r="D54" s="159"/>
      <c r="E54" s="159"/>
      <c r="F54" s="159"/>
      <c r="G54" s="207"/>
      <c r="H54" s="924"/>
      <c r="I54" s="401"/>
      <c r="J54" s="190"/>
      <c r="K54" s="221">
        <v>1</v>
      </c>
      <c r="L54" s="221">
        <f t="shared" si="4"/>
        <v>0</v>
      </c>
      <c r="M54" s="600">
        <f t="shared" si="5"/>
        <v>0</v>
      </c>
      <c r="N54" s="401"/>
      <c r="O54" s="443"/>
      <c r="P54" s="221">
        <v>0</v>
      </c>
      <c r="Q54" s="444">
        <f t="shared" si="6"/>
        <v>0</v>
      </c>
      <c r="R54" s="250">
        <f t="shared" si="7"/>
        <v>0</v>
      </c>
      <c r="S54" s="251" t="e" cm="1">
        <f t="array" ref="S54">_xlfn.IFS(E54="Air",R54,E54="Sea",M54,E54="Air+Sea",M54+R54)</f>
        <v>#N/A</v>
      </c>
      <c r="T54" s="475"/>
    </row>
    <row r="55" spans="1:20" x14ac:dyDescent="0.25">
      <c r="A55" s="1099" t="s">
        <v>155</v>
      </c>
      <c r="B55" s="138" t="s">
        <v>69</v>
      </c>
      <c r="C55" s="188"/>
      <c r="D55" s="188" t="s">
        <v>156</v>
      </c>
      <c r="E55" s="188"/>
      <c r="F55" s="188"/>
      <c r="G55" s="386"/>
      <c r="H55" s="591"/>
      <c r="I55" s="319"/>
      <c r="J55" s="190"/>
      <c r="K55" s="221">
        <v>1</v>
      </c>
      <c r="L55" s="221">
        <f t="shared" si="4"/>
        <v>0</v>
      </c>
      <c r="M55" s="250">
        <f t="shared" si="5"/>
        <v>0</v>
      </c>
      <c r="N55" s="319"/>
      <c r="O55" s="443"/>
      <c r="P55" s="221">
        <v>0</v>
      </c>
      <c r="Q55" s="444">
        <f t="shared" si="6"/>
        <v>0</v>
      </c>
      <c r="R55" s="250">
        <f t="shared" si="7"/>
        <v>0</v>
      </c>
      <c r="S55" s="251" t="e" cm="1">
        <f t="array" ref="S55">_xlfn.IFS(E55="Air",R55,E55="Sea",M55,E55="Air+Sea",M55+R55)</f>
        <v>#N/A</v>
      </c>
      <c r="T55" s="475"/>
    </row>
    <row r="56" spans="1:20" x14ac:dyDescent="0.25">
      <c r="A56" s="1099"/>
      <c r="B56" s="138"/>
      <c r="C56" s="188" t="s">
        <v>69</v>
      </c>
      <c r="D56" s="159" t="s">
        <v>634</v>
      </c>
      <c r="E56" s="188"/>
      <c r="F56" s="188">
        <v>180</v>
      </c>
      <c r="G56" s="386"/>
      <c r="H56" s="591"/>
      <c r="I56" s="319"/>
      <c r="J56" s="190"/>
      <c r="K56" s="221">
        <v>1</v>
      </c>
      <c r="L56" s="221">
        <f t="shared" si="4"/>
        <v>0</v>
      </c>
      <c r="M56" s="250">
        <f t="shared" si="5"/>
        <v>0</v>
      </c>
      <c r="N56" s="319"/>
      <c r="O56" s="443"/>
      <c r="P56" s="221">
        <v>0</v>
      </c>
      <c r="Q56" s="444">
        <f t="shared" si="6"/>
        <v>0</v>
      </c>
      <c r="R56" s="250">
        <f t="shared" si="7"/>
        <v>0</v>
      </c>
      <c r="S56" s="251" t="e" cm="1">
        <f t="array" ref="S56">_xlfn.IFS(E56="Air",R56,E56="Sea",M56,E56="Air+Sea",M56+R56)</f>
        <v>#N/A</v>
      </c>
      <c r="T56" s="475"/>
    </row>
    <row r="57" spans="1:20" x14ac:dyDescent="0.25">
      <c r="A57" s="1099"/>
      <c r="B57" s="138"/>
      <c r="C57" s="188" t="s">
        <v>69</v>
      </c>
      <c r="D57" s="159" t="s">
        <v>635</v>
      </c>
      <c r="E57" s="188"/>
      <c r="F57" s="188">
        <v>150</v>
      </c>
      <c r="G57" s="386"/>
      <c r="H57" s="591"/>
      <c r="I57" s="319"/>
      <c r="J57" s="190"/>
      <c r="K57" s="221">
        <v>1</v>
      </c>
      <c r="L57" s="221">
        <f t="shared" si="4"/>
        <v>0</v>
      </c>
      <c r="M57" s="250">
        <f t="shared" si="5"/>
        <v>0</v>
      </c>
      <c r="N57" s="319"/>
      <c r="O57" s="443"/>
      <c r="P57" s="221">
        <v>0</v>
      </c>
      <c r="Q57" s="444">
        <f t="shared" si="6"/>
        <v>0</v>
      </c>
      <c r="R57" s="250">
        <f t="shared" si="7"/>
        <v>0</v>
      </c>
      <c r="S57" s="251" t="e" cm="1">
        <f t="array" ref="S57">_xlfn.IFS(E57="Air",R57,E57="Sea",M57,E57="Air+Sea",M57+R57)</f>
        <v>#N/A</v>
      </c>
      <c r="T57" s="475"/>
    </row>
    <row r="58" spans="1:20" x14ac:dyDescent="0.25">
      <c r="A58" s="1099"/>
      <c r="B58" s="138"/>
      <c r="C58" s="188" t="s">
        <v>69</v>
      </c>
      <c r="D58" s="159" t="s">
        <v>636</v>
      </c>
      <c r="E58" s="188"/>
      <c r="F58" s="188">
        <v>180</v>
      </c>
      <c r="G58" s="386"/>
      <c r="H58" s="591"/>
      <c r="I58" s="319"/>
      <c r="J58" s="190"/>
      <c r="K58" s="221">
        <v>1</v>
      </c>
      <c r="L58" s="221">
        <f t="shared" si="4"/>
        <v>0</v>
      </c>
      <c r="M58" s="250">
        <f t="shared" si="5"/>
        <v>0</v>
      </c>
      <c r="N58" s="319"/>
      <c r="O58" s="443"/>
      <c r="P58" s="221">
        <v>0</v>
      </c>
      <c r="Q58" s="444">
        <f t="shared" si="6"/>
        <v>0</v>
      </c>
      <c r="R58" s="250">
        <f t="shared" si="7"/>
        <v>0</v>
      </c>
      <c r="S58" s="251" t="e" cm="1">
        <f t="array" ref="S58">_xlfn.IFS(E58="Air",R58,E58="Sea",M58,E58="Air+Sea",M58+R58)</f>
        <v>#N/A</v>
      </c>
      <c r="T58" s="475"/>
    </row>
    <row r="59" spans="1:20" x14ac:dyDescent="0.25">
      <c r="A59" s="1099"/>
      <c r="B59" s="126" t="s">
        <v>90</v>
      </c>
      <c r="C59" s="159"/>
      <c r="D59" s="159"/>
      <c r="E59" s="159"/>
      <c r="F59" s="159"/>
      <c r="G59" s="207"/>
      <c r="H59" s="924"/>
      <c r="I59" s="401"/>
      <c r="J59" s="190"/>
      <c r="K59" s="221">
        <v>1</v>
      </c>
      <c r="L59" s="221">
        <f t="shared" si="4"/>
        <v>0</v>
      </c>
      <c r="M59" s="600">
        <f t="shared" si="5"/>
        <v>0</v>
      </c>
      <c r="N59" s="401"/>
      <c r="O59" s="443"/>
      <c r="P59" s="221">
        <v>0</v>
      </c>
      <c r="Q59" s="444">
        <f t="shared" si="6"/>
        <v>0</v>
      </c>
      <c r="R59" s="250">
        <f t="shared" si="7"/>
        <v>0</v>
      </c>
      <c r="S59" s="251" t="e" cm="1">
        <f t="array" ref="S59">_xlfn.IFS(E59="Air",R59,E59="Sea",M59,E59="Air+Sea",M59+R59)</f>
        <v>#N/A</v>
      </c>
      <c r="T59" s="475"/>
    </row>
    <row r="60" spans="1:20" x14ac:dyDescent="0.25">
      <c r="A60" s="1099"/>
      <c r="B60" s="116" t="s">
        <v>157</v>
      </c>
      <c r="C60" s="115" t="s">
        <v>158</v>
      </c>
      <c r="D60" s="136" t="s">
        <v>159</v>
      </c>
      <c r="E60" s="115" t="s">
        <v>11</v>
      </c>
      <c r="F60" s="115">
        <v>870</v>
      </c>
      <c r="G60" s="209">
        <v>870</v>
      </c>
      <c r="H60" s="926"/>
      <c r="I60" s="406"/>
      <c r="J60" s="193">
        <f>2/52</f>
        <v>3.8461538461538464E-2</v>
      </c>
      <c r="K60" s="224">
        <v>1</v>
      </c>
      <c r="L60" s="224">
        <f t="shared" si="4"/>
        <v>33.46153846153846</v>
      </c>
      <c r="M60" s="920">
        <f t="shared" si="5"/>
        <v>33.46153846153846</v>
      </c>
      <c r="N60" s="319"/>
      <c r="O60" s="443"/>
      <c r="P60" s="221">
        <v>0</v>
      </c>
      <c r="Q60" s="444">
        <f t="shared" si="6"/>
        <v>0</v>
      </c>
      <c r="R60" s="250">
        <f t="shared" si="7"/>
        <v>0</v>
      </c>
      <c r="S60" s="390" cm="1">
        <f t="array" ref="S60">_xlfn.IFS(E60="Air",R60,E60="Sea",M60,E60="Air+Sea",M60+R60)</f>
        <v>33.46153846153846</v>
      </c>
      <c r="T60" s="475"/>
    </row>
    <row r="61" spans="1:20" x14ac:dyDescent="0.25">
      <c r="A61" s="1099"/>
      <c r="B61" s="116" t="s">
        <v>160</v>
      </c>
      <c r="C61" s="115" t="s">
        <v>142</v>
      </c>
      <c r="D61" s="136" t="s">
        <v>161</v>
      </c>
      <c r="E61" s="115" t="s">
        <v>11</v>
      </c>
      <c r="F61" s="115">
        <v>240</v>
      </c>
      <c r="G61" s="209">
        <v>240</v>
      </c>
      <c r="H61" s="926"/>
      <c r="I61" s="784"/>
      <c r="J61" s="193">
        <f>K61*2</f>
        <v>2</v>
      </c>
      <c r="K61" s="224">
        <v>1</v>
      </c>
      <c r="L61" s="224">
        <f t="shared" si="4"/>
        <v>480</v>
      </c>
      <c r="M61" s="920">
        <f t="shared" si="5"/>
        <v>480</v>
      </c>
      <c r="N61" s="401"/>
      <c r="O61" s="443"/>
      <c r="P61" s="221">
        <v>0</v>
      </c>
      <c r="Q61" s="444">
        <f t="shared" si="6"/>
        <v>0</v>
      </c>
      <c r="R61" s="250">
        <f t="shared" si="7"/>
        <v>0</v>
      </c>
      <c r="S61" s="390" cm="1">
        <f t="array" ref="S61">_xlfn.IFS(E61="Air",R61,E61="Sea",M61,E61="Air+Sea",M61+R61)</f>
        <v>480</v>
      </c>
      <c r="T61" s="475"/>
    </row>
    <row r="62" spans="1:20" x14ac:dyDescent="0.25">
      <c r="A62" s="1099"/>
      <c r="B62" s="116" t="s">
        <v>162</v>
      </c>
      <c r="C62" s="115" t="s">
        <v>163</v>
      </c>
      <c r="D62" s="136" t="s">
        <v>164</v>
      </c>
      <c r="E62" s="115" t="s">
        <v>11</v>
      </c>
      <c r="F62" s="115">
        <v>240</v>
      </c>
      <c r="G62" s="209">
        <v>240</v>
      </c>
      <c r="H62" s="926"/>
      <c r="I62" s="406"/>
      <c r="J62" s="193">
        <f>K62</f>
        <v>1</v>
      </c>
      <c r="K62" s="224">
        <v>1</v>
      </c>
      <c r="L62" s="224">
        <f t="shared" si="4"/>
        <v>240</v>
      </c>
      <c r="M62" s="920">
        <f t="shared" si="5"/>
        <v>240</v>
      </c>
      <c r="N62" s="319"/>
      <c r="O62" s="443"/>
      <c r="P62" s="221">
        <v>0</v>
      </c>
      <c r="Q62" s="444">
        <f t="shared" si="6"/>
        <v>0</v>
      </c>
      <c r="R62" s="250">
        <f t="shared" si="7"/>
        <v>0</v>
      </c>
      <c r="S62" s="390" cm="1">
        <f t="array" ref="S62">_xlfn.IFS(E62="Air",R62,E62="Sea",M62,E62="Air+Sea",M62+R62)</f>
        <v>240</v>
      </c>
      <c r="T62" s="475"/>
    </row>
    <row r="63" spans="1:20" x14ac:dyDescent="0.25">
      <c r="A63" s="1099"/>
      <c r="B63" s="126" t="s">
        <v>165</v>
      </c>
      <c r="C63" s="159" t="s">
        <v>142</v>
      </c>
      <c r="D63" s="159"/>
      <c r="E63" s="159"/>
      <c r="F63" s="159"/>
      <c r="G63" s="207"/>
      <c r="H63" s="924"/>
      <c r="I63" s="401"/>
      <c r="J63" s="190"/>
      <c r="K63" s="221">
        <v>1</v>
      </c>
      <c r="L63" s="221">
        <f t="shared" si="4"/>
        <v>0</v>
      </c>
      <c r="M63" s="600">
        <f t="shared" si="5"/>
        <v>0</v>
      </c>
      <c r="N63" s="401"/>
      <c r="O63" s="443"/>
      <c r="P63" s="221">
        <v>0</v>
      </c>
      <c r="Q63" s="444">
        <f t="shared" si="6"/>
        <v>0</v>
      </c>
      <c r="R63" s="250">
        <f t="shared" si="7"/>
        <v>0</v>
      </c>
      <c r="S63" s="251" t="e" cm="1">
        <f t="array" ref="S63">_xlfn.IFS(E63="Air",R63,E63="Sea",M63,E63="Air+Sea",M63+R63)</f>
        <v>#N/A</v>
      </c>
      <c r="T63" s="475"/>
    </row>
    <row r="64" spans="1:20" x14ac:dyDescent="0.25">
      <c r="A64" s="1099"/>
      <c r="B64" s="126" t="s">
        <v>166</v>
      </c>
      <c r="C64" s="159" t="s">
        <v>142</v>
      </c>
      <c r="D64" s="159"/>
      <c r="E64" s="159"/>
      <c r="F64" s="159"/>
      <c r="G64" s="207"/>
      <c r="H64" s="924"/>
      <c r="I64" s="401"/>
      <c r="J64" s="190"/>
      <c r="K64" s="221">
        <v>1</v>
      </c>
      <c r="L64" s="221">
        <f t="shared" si="4"/>
        <v>0</v>
      </c>
      <c r="M64" s="600">
        <f t="shared" si="5"/>
        <v>0</v>
      </c>
      <c r="N64" s="401"/>
      <c r="O64" s="443"/>
      <c r="P64" s="221">
        <v>0</v>
      </c>
      <c r="Q64" s="444">
        <f t="shared" si="6"/>
        <v>0</v>
      </c>
      <c r="R64" s="250">
        <f t="shared" si="7"/>
        <v>0</v>
      </c>
      <c r="S64" s="251" t="e" cm="1">
        <f t="array" ref="S64">_xlfn.IFS(E64="Air",R64,E64="Sea",M64,E64="Air+Sea",M64+R64)</f>
        <v>#N/A</v>
      </c>
      <c r="T64" s="475"/>
    </row>
    <row r="65" spans="1:20" x14ac:dyDescent="0.25">
      <c r="A65" s="1099"/>
      <c r="B65" s="126" t="s">
        <v>167</v>
      </c>
      <c r="C65" s="159" t="s">
        <v>142</v>
      </c>
      <c r="D65" s="159"/>
      <c r="E65" s="159"/>
      <c r="F65" s="159"/>
      <c r="G65" s="207"/>
      <c r="H65" s="924"/>
      <c r="I65" s="401"/>
      <c r="J65" s="190"/>
      <c r="K65" s="221">
        <v>1</v>
      </c>
      <c r="L65" s="221">
        <f t="shared" si="4"/>
        <v>0</v>
      </c>
      <c r="M65" s="600">
        <f t="shared" si="5"/>
        <v>0</v>
      </c>
      <c r="N65" s="401"/>
      <c r="O65" s="443"/>
      <c r="P65" s="221">
        <v>0</v>
      </c>
      <c r="Q65" s="444">
        <f t="shared" si="6"/>
        <v>0</v>
      </c>
      <c r="R65" s="250">
        <f t="shared" si="7"/>
        <v>0</v>
      </c>
      <c r="S65" s="251" t="e" cm="1">
        <f t="array" ref="S65">_xlfn.IFS(E65="Air",R65,E65="Sea",M65,E65="Air+Sea",M65+R65)</f>
        <v>#N/A</v>
      </c>
      <c r="T65" s="475"/>
    </row>
    <row r="66" spans="1:20" ht="30" x14ac:dyDescent="0.25">
      <c r="A66" s="1099"/>
      <c r="B66" s="135" t="s">
        <v>168</v>
      </c>
      <c r="C66" s="113" t="s">
        <v>103</v>
      </c>
      <c r="D66" s="113" t="s">
        <v>637</v>
      </c>
      <c r="E66" s="113" t="s">
        <v>11</v>
      </c>
      <c r="F66" s="113">
        <v>205</v>
      </c>
      <c r="G66" s="208">
        <v>205</v>
      </c>
      <c r="H66" s="590"/>
      <c r="I66" s="729"/>
      <c r="J66" s="191">
        <v>1</v>
      </c>
      <c r="K66" s="219">
        <v>1</v>
      </c>
      <c r="L66" s="219">
        <f t="shared" si="4"/>
        <v>205</v>
      </c>
      <c r="M66" s="387">
        <f t="shared" si="5"/>
        <v>205</v>
      </c>
      <c r="N66" s="319"/>
      <c r="O66" s="443"/>
      <c r="P66" s="221">
        <v>0</v>
      </c>
      <c r="Q66" s="444">
        <f t="shared" si="6"/>
        <v>0</v>
      </c>
      <c r="R66" s="250">
        <f t="shared" si="7"/>
        <v>0</v>
      </c>
      <c r="S66" s="246" cm="1">
        <f t="array" ref="S66">_xlfn.IFS(E66="Air",R66,E66="Sea",M66,E66="Air+Sea",M66+R66)</f>
        <v>205</v>
      </c>
      <c r="T66" s="475"/>
    </row>
    <row r="67" spans="1:20" x14ac:dyDescent="0.25">
      <c r="A67" s="1099"/>
      <c r="B67" s="126" t="s">
        <v>170</v>
      </c>
      <c r="C67" s="159" t="s">
        <v>171</v>
      </c>
      <c r="D67" s="159"/>
      <c r="E67" s="159"/>
      <c r="F67" s="159"/>
      <c r="G67" s="207"/>
      <c r="H67" s="924"/>
      <c r="I67" s="401"/>
      <c r="J67" s="190"/>
      <c r="K67" s="221">
        <v>1</v>
      </c>
      <c r="L67" s="221">
        <f t="shared" si="4"/>
        <v>0</v>
      </c>
      <c r="M67" s="600">
        <f t="shared" si="5"/>
        <v>0</v>
      </c>
      <c r="N67" s="401"/>
      <c r="O67" s="443"/>
      <c r="P67" s="221">
        <v>0</v>
      </c>
      <c r="Q67" s="444">
        <f t="shared" si="6"/>
        <v>0</v>
      </c>
      <c r="R67" s="250">
        <f t="shared" si="7"/>
        <v>0</v>
      </c>
      <c r="S67" s="251" t="e" cm="1">
        <f t="array" ref="S67">_xlfn.IFS(E67="Air",R67,E67="Sea",M67,E67="Air+Sea",M67+R67)</f>
        <v>#N/A</v>
      </c>
      <c r="T67" s="475"/>
    </row>
    <row r="68" spans="1:20" x14ac:dyDescent="0.25">
      <c r="A68" s="1099"/>
      <c r="B68" s="126" t="s">
        <v>172</v>
      </c>
      <c r="C68" s="159" t="s">
        <v>69</v>
      </c>
      <c r="D68" s="159"/>
      <c r="E68" s="159"/>
      <c r="F68" s="159"/>
      <c r="G68" s="207"/>
      <c r="H68" s="924"/>
      <c r="I68" s="401"/>
      <c r="J68" s="190"/>
      <c r="K68" s="221">
        <v>1</v>
      </c>
      <c r="L68" s="221">
        <f t="shared" si="4"/>
        <v>0</v>
      </c>
      <c r="M68" s="600">
        <f t="shared" si="5"/>
        <v>0</v>
      </c>
      <c r="N68" s="401"/>
      <c r="O68" s="443"/>
      <c r="P68" s="221">
        <v>0</v>
      </c>
      <c r="Q68" s="444">
        <f t="shared" si="6"/>
        <v>0</v>
      </c>
      <c r="R68" s="250">
        <f t="shared" si="7"/>
        <v>0</v>
      </c>
      <c r="S68" s="251" t="e" cm="1">
        <f t="array" ref="S68">_xlfn.IFS(E68="Air",R68,E68="Sea",M68,E68="Air+Sea",M68+R68)</f>
        <v>#N/A</v>
      </c>
      <c r="T68" s="475"/>
    </row>
    <row r="69" spans="1:20" x14ac:dyDescent="0.25">
      <c r="A69" s="1099"/>
      <c r="B69" s="126" t="s">
        <v>173</v>
      </c>
      <c r="C69" s="159" t="s">
        <v>145</v>
      </c>
      <c r="D69" s="159"/>
      <c r="E69" s="159"/>
      <c r="F69" s="159"/>
      <c r="G69" s="207"/>
      <c r="H69" s="924"/>
      <c r="I69" s="401"/>
      <c r="J69" s="190"/>
      <c r="K69" s="221">
        <v>1</v>
      </c>
      <c r="L69" s="221">
        <f t="shared" si="4"/>
        <v>0</v>
      </c>
      <c r="M69" s="600">
        <f t="shared" si="5"/>
        <v>0</v>
      </c>
      <c r="N69" s="401"/>
      <c r="O69" s="443"/>
      <c r="P69" s="221">
        <v>0</v>
      </c>
      <c r="Q69" s="444">
        <f t="shared" si="6"/>
        <v>0</v>
      </c>
      <c r="R69" s="250">
        <f t="shared" si="7"/>
        <v>0</v>
      </c>
      <c r="S69" s="251" t="e" cm="1">
        <f t="array" ref="S69">_xlfn.IFS(E69="Air",R69,E69="Sea",M69,E69="Air+Sea",M69+R69)</f>
        <v>#N/A</v>
      </c>
      <c r="T69" s="475"/>
    </row>
    <row r="70" spans="1:20" x14ac:dyDescent="0.25">
      <c r="A70" s="1099"/>
      <c r="B70" s="126" t="s">
        <v>174</v>
      </c>
      <c r="C70" s="159" t="s">
        <v>175</v>
      </c>
      <c r="D70" s="159"/>
      <c r="E70" s="159"/>
      <c r="F70" s="159"/>
      <c r="G70" s="207"/>
      <c r="H70" s="924"/>
      <c r="I70" s="401"/>
      <c r="J70" s="190"/>
      <c r="K70" s="221">
        <v>1</v>
      </c>
      <c r="L70" s="221">
        <f t="shared" si="4"/>
        <v>0</v>
      </c>
      <c r="M70" s="600">
        <f t="shared" si="5"/>
        <v>0</v>
      </c>
      <c r="N70" s="401"/>
      <c r="O70" s="443"/>
      <c r="P70" s="221">
        <v>0</v>
      </c>
      <c r="Q70" s="444">
        <f t="shared" si="6"/>
        <v>0</v>
      </c>
      <c r="R70" s="250">
        <f t="shared" si="7"/>
        <v>0</v>
      </c>
      <c r="S70" s="251" t="e" cm="1">
        <f t="array" ref="S70">_xlfn.IFS(E70="Air",R70,E70="Sea",M70,E70="Air+Sea",M70+R70)</f>
        <v>#N/A</v>
      </c>
      <c r="T70" s="475"/>
    </row>
    <row r="71" spans="1:20" x14ac:dyDescent="0.25">
      <c r="A71" s="1099"/>
      <c r="B71" s="126" t="s">
        <v>176</v>
      </c>
      <c r="C71" s="159" t="s">
        <v>145</v>
      </c>
      <c r="D71" s="159"/>
      <c r="E71" s="159"/>
      <c r="F71" s="159"/>
      <c r="G71" s="207"/>
      <c r="H71" s="924"/>
      <c r="I71" s="401"/>
      <c r="J71" s="190"/>
      <c r="K71" s="221">
        <v>1</v>
      </c>
      <c r="L71" s="221">
        <f t="shared" si="4"/>
        <v>0</v>
      </c>
      <c r="M71" s="600">
        <f t="shared" si="5"/>
        <v>0</v>
      </c>
      <c r="N71" s="401"/>
      <c r="O71" s="443"/>
      <c r="P71" s="221">
        <v>0</v>
      </c>
      <c r="Q71" s="444">
        <f t="shared" si="6"/>
        <v>0</v>
      </c>
      <c r="R71" s="250">
        <f t="shared" si="7"/>
        <v>0</v>
      </c>
      <c r="S71" s="251" t="e" cm="1">
        <f t="array" ref="S71">_xlfn.IFS(E71="Air",R71,E71="Sea",M71,E71="Air+Sea",M71+R71)</f>
        <v>#N/A</v>
      </c>
      <c r="T71" s="475"/>
    </row>
    <row r="72" spans="1:20" x14ac:dyDescent="0.25">
      <c r="A72" s="1099"/>
      <c r="B72" s="138" t="s">
        <v>177</v>
      </c>
      <c r="C72" s="188" t="s">
        <v>178</v>
      </c>
      <c r="D72" s="188"/>
      <c r="E72" s="188"/>
      <c r="F72" s="188">
        <v>3600</v>
      </c>
      <c r="G72" s="386">
        <v>3600</v>
      </c>
      <c r="H72" s="959"/>
      <c r="I72" s="785"/>
      <c r="J72" s="645">
        <v>0</v>
      </c>
      <c r="K72" s="221">
        <v>1</v>
      </c>
      <c r="L72" s="221">
        <f t="shared" si="4"/>
        <v>0</v>
      </c>
      <c r="M72" s="250">
        <f t="shared" si="5"/>
        <v>0</v>
      </c>
      <c r="N72" s="785"/>
      <c r="O72" s="443"/>
      <c r="P72" s="221">
        <v>0</v>
      </c>
      <c r="Q72" s="444">
        <f t="shared" si="6"/>
        <v>0</v>
      </c>
      <c r="R72" s="250">
        <f t="shared" si="7"/>
        <v>0</v>
      </c>
      <c r="S72" s="251" t="e" cm="1">
        <f t="array" ref="S72">_xlfn.IFS(E72="Air",R72,E72="Sea",M72,E72="Air+Sea",M72+R72)</f>
        <v>#N/A</v>
      </c>
      <c r="T72" s="475"/>
    </row>
    <row r="73" spans="1:20" ht="15.75" thickBot="1" x14ac:dyDescent="0.3">
      <c r="A73" s="1100"/>
      <c r="B73" s="163" t="s">
        <v>179</v>
      </c>
      <c r="C73" s="164" t="s">
        <v>180</v>
      </c>
      <c r="D73" s="164"/>
      <c r="E73" s="164"/>
      <c r="F73" s="164"/>
      <c r="G73" s="648"/>
      <c r="H73" s="960"/>
      <c r="I73" s="956"/>
      <c r="J73" s="363"/>
      <c r="K73" s="262">
        <v>1</v>
      </c>
      <c r="L73" s="262">
        <f t="shared" si="4"/>
        <v>0</v>
      </c>
      <c r="M73" s="921">
        <f t="shared" si="5"/>
        <v>0</v>
      </c>
      <c r="N73" s="956"/>
      <c r="O73" s="450"/>
      <c r="P73" s="262">
        <v>0</v>
      </c>
      <c r="Q73" s="451">
        <f t="shared" si="6"/>
        <v>0</v>
      </c>
      <c r="R73" s="254">
        <f t="shared" si="7"/>
        <v>0</v>
      </c>
      <c r="S73" s="378" t="e" cm="1">
        <f t="array" ref="S73">_xlfn.IFS(E73="Air",R73,E73="Sea",M73,E73="Air+Sea",M73+R73)</f>
        <v>#N/A</v>
      </c>
      <c r="T73" s="475"/>
    </row>
    <row r="74" spans="1:20" ht="15.75" thickBot="1" x14ac:dyDescent="0.3">
      <c r="A74" s="674"/>
      <c r="I74" s="413"/>
      <c r="M74" s="270"/>
      <c r="N74" s="413"/>
      <c r="R74" s="270"/>
      <c r="S74" s="270"/>
    </row>
    <row r="75" spans="1:20" ht="50.25" customHeight="1" x14ac:dyDescent="0.25">
      <c r="A75" s="674"/>
      <c r="I75" s="413"/>
      <c r="J75" s="71" t="s">
        <v>181</v>
      </c>
      <c r="K75" s="229">
        <f>IF([2]Booking_SGN!$B$2="SGN",INDEX([2]!volume,MATCH($I$11,[2]!customer,0),MATCH([2]Booking_SGN!$C$3,[2]!week,0)),0)</f>
        <v>0</v>
      </c>
      <c r="L75" s="229">
        <f>SUM(L3:L73)</f>
        <v>5823.4615384615381</v>
      </c>
      <c r="M75" s="230">
        <f>SUM(M3:M73)</f>
        <v>5246.9615384615381</v>
      </c>
      <c r="N75" s="413"/>
      <c r="O75" s="71" t="s">
        <v>181</v>
      </c>
      <c r="P75" s="229">
        <f>IF([2]Booking_SGN!$B$2="SGN",INDEX([2]!volume,MATCH($N$11,[2]!customer,0),MATCH([2]Booking_SGN!$C$3,[2]!week,0)),0)</f>
        <v>0</v>
      </c>
      <c r="Q75" s="229">
        <f>SUM(Q3:Q74)</f>
        <v>716</v>
      </c>
      <c r="R75" s="230">
        <f>SUM(R3:R73)</f>
        <v>0</v>
      </c>
      <c r="S75" s="230">
        <f>R75+M75</f>
        <v>5246.9615384615381</v>
      </c>
      <c r="T75" s="171"/>
    </row>
    <row r="76" spans="1:20" ht="15.75" thickBot="1" x14ac:dyDescent="0.3">
      <c r="A76" s="674"/>
      <c r="I76" s="413"/>
      <c r="J76" s="72" t="s">
        <v>182</v>
      </c>
      <c r="K76" s="73"/>
      <c r="L76" s="73"/>
      <c r="M76" s="231">
        <f>M75*K75/40/3600</f>
        <v>0</v>
      </c>
      <c r="N76" s="413"/>
      <c r="O76" s="72" t="s">
        <v>182</v>
      </c>
      <c r="P76" s="73"/>
      <c r="Q76" s="73"/>
      <c r="R76" s="231">
        <f>R75*P75/40/3600</f>
        <v>0</v>
      </c>
      <c r="S76" s="231">
        <f>R76+M76</f>
        <v>0</v>
      </c>
      <c r="T76" s="172"/>
    </row>
    <row r="77" spans="1:20" ht="15.75" thickBot="1" x14ac:dyDescent="0.3">
      <c r="A77" s="674"/>
      <c r="I77" s="413"/>
      <c r="M77" s="270"/>
      <c r="N77" s="413"/>
      <c r="R77" s="270"/>
      <c r="S77" s="270"/>
    </row>
    <row r="78" spans="1:20" ht="30" customHeight="1" x14ac:dyDescent="0.25">
      <c r="A78" s="1095" t="s">
        <v>183</v>
      </c>
      <c r="B78" s="629" t="s">
        <v>184</v>
      </c>
      <c r="C78" s="621" t="s">
        <v>103</v>
      </c>
      <c r="D78" s="621" t="s">
        <v>185</v>
      </c>
      <c r="E78" s="621"/>
      <c r="F78" s="621"/>
      <c r="G78" s="622"/>
      <c r="H78" s="637"/>
      <c r="I78" s="767"/>
      <c r="J78" s="361"/>
      <c r="K78" s="259">
        <v>1</v>
      </c>
      <c r="L78" s="259">
        <f t="shared" ref="L78" si="8">IF(C78="APLL BK",G78,G78*J78)</f>
        <v>0</v>
      </c>
      <c r="M78" s="634">
        <f t="shared" ref="M78" si="9">IFERROR(IF(OR(E78="Sea",E78="Air+Sea"),IF(C78="APLL BK",G78*IF(I78="",1,I78),L78/K78*IF(I78="",1,I78)),0),0)</f>
        <v>0</v>
      </c>
      <c r="N78" s="687"/>
      <c r="O78" s="362"/>
      <c r="P78" s="259">
        <v>0</v>
      </c>
      <c r="Q78" s="260">
        <f t="shared" ref="Q78" si="10">IF(C78="APLL BK",G78,G78*O78)</f>
        <v>0</v>
      </c>
      <c r="R78" s="456">
        <f t="shared" ref="R78" si="11">IFERROR(IF(OR(E78="Air",E78="Air+Sea"),IF(C78="APLL BK",G78*IF(N78="",1,N78),Q78/P78*IF(N78="",1,N78)),0),0)</f>
        <v>0</v>
      </c>
      <c r="S78" s="625" t="e" cm="1">
        <f t="array" ref="S78">_xlfn.IFS(E78="Air",R78,E78="Sea",M78,E78="Air+Sea",M78+R78)</f>
        <v>#N/A</v>
      </c>
      <c r="T78" s="475"/>
    </row>
    <row r="79" spans="1:20" x14ac:dyDescent="0.25">
      <c r="A79" s="1096"/>
      <c r="B79" s="919"/>
      <c r="C79" s="515" t="s">
        <v>142</v>
      </c>
      <c r="D79" s="515" t="s">
        <v>647</v>
      </c>
      <c r="E79" s="515"/>
      <c r="F79" s="515">
        <v>0</v>
      </c>
      <c r="G79" s="979">
        <v>10</v>
      </c>
      <c r="H79" s="961"/>
      <c r="I79" s="962"/>
      <c r="J79" s="963">
        <v>3</v>
      </c>
      <c r="K79" s="533">
        <v>1</v>
      </c>
      <c r="L79" s="533">
        <f t="shared" ref="L79:L122" si="12">IF(C79="APLL BK",G79,G79*J79)</f>
        <v>30</v>
      </c>
      <c r="M79" s="954">
        <f t="shared" ref="M79:M122" si="13">IFERROR(IF(OR(E79="Sea",E79="Air+Sea"),IF(C79="APLL BK",G79*IF(I79="",1,I79),L79/K79*IF(I79="",1,I79)),0),0)</f>
        <v>0</v>
      </c>
      <c r="N79" s="459"/>
      <c r="O79" s="443"/>
      <c r="P79" s="221">
        <v>0</v>
      </c>
      <c r="Q79" s="444">
        <f t="shared" ref="Q79:Q122" si="14">IF(C79="APLL BK",G79,G79*O79)</f>
        <v>0</v>
      </c>
      <c r="R79" s="222">
        <f t="shared" ref="R79:R122" si="15">IFERROR(IF(OR(E79="Air",E79="Air+Sea"),IF(C79="APLL BK",G79*IF(N79="",1,N79),Q79/P79*IF(N79="",1,N79)),0),0)</f>
        <v>0</v>
      </c>
      <c r="S79" s="454" t="e" cm="1">
        <f t="array" ref="S79">_xlfn.IFS(E79="Air",R79,E79="Sea",M79,E79="Air+Sea",M79+R79)</f>
        <v>#N/A</v>
      </c>
      <c r="T79" s="172"/>
    </row>
    <row r="80" spans="1:20" ht="30" x14ac:dyDescent="0.25">
      <c r="A80" s="1096"/>
      <c r="B80" s="919"/>
      <c r="C80" s="515" t="s">
        <v>103</v>
      </c>
      <c r="D80" s="515" t="s">
        <v>648</v>
      </c>
      <c r="E80" s="515"/>
      <c r="F80" s="515">
        <v>15</v>
      </c>
      <c r="G80" s="979">
        <v>15</v>
      </c>
      <c r="H80" s="961"/>
      <c r="I80" s="962"/>
      <c r="J80" s="963">
        <v>19</v>
      </c>
      <c r="K80" s="221">
        <v>1</v>
      </c>
      <c r="L80" s="533">
        <f t="shared" si="12"/>
        <v>285</v>
      </c>
      <c r="M80" s="954">
        <f t="shared" si="13"/>
        <v>0</v>
      </c>
      <c r="N80" s="459"/>
      <c r="O80" s="443"/>
      <c r="P80" s="221">
        <v>0</v>
      </c>
      <c r="Q80" s="444">
        <f t="shared" si="14"/>
        <v>0</v>
      </c>
      <c r="R80" s="222">
        <f t="shared" si="15"/>
        <v>0</v>
      </c>
      <c r="S80" s="454" t="e" cm="1">
        <f t="array" ref="S80">_xlfn.IFS(E80="Air",R80,E80="Sea",M80,E80="Air+Sea",M80+R80)</f>
        <v>#N/A</v>
      </c>
      <c r="T80" s="172"/>
    </row>
    <row r="81" spans="1:21" x14ac:dyDescent="0.25">
      <c r="A81" s="1096"/>
      <c r="B81" s="772" t="s">
        <v>504</v>
      </c>
      <c r="C81" s="177" t="s">
        <v>69</v>
      </c>
      <c r="D81" s="761" t="s">
        <v>505</v>
      </c>
      <c r="E81" s="113" t="s">
        <v>11</v>
      </c>
      <c r="F81" s="156"/>
      <c r="G81" s="213">
        <v>90</v>
      </c>
      <c r="H81" s="178"/>
      <c r="I81" s="467"/>
      <c r="J81" s="200">
        <v>0.25</v>
      </c>
      <c r="K81" s="442">
        <v>1</v>
      </c>
      <c r="L81" s="219">
        <f t="shared" si="12"/>
        <v>22.5</v>
      </c>
      <c r="M81" s="220">
        <f t="shared" si="13"/>
        <v>22.5</v>
      </c>
      <c r="N81" s="459"/>
      <c r="O81" s="443"/>
      <c r="P81" s="221">
        <v>0</v>
      </c>
      <c r="Q81" s="444">
        <f t="shared" si="14"/>
        <v>0</v>
      </c>
      <c r="R81" s="222">
        <f t="shared" si="15"/>
        <v>0</v>
      </c>
      <c r="S81" s="453" cm="1">
        <f t="array" ref="S81">_xlfn.IFS(E81="Air",R81,E81="Sea",M81,E81="Air+Sea",M81+R81)</f>
        <v>22.5</v>
      </c>
      <c r="T81" s="172"/>
    </row>
    <row r="82" spans="1:21" ht="25.5" customHeight="1" x14ac:dyDescent="0.25">
      <c r="A82" s="1096"/>
      <c r="B82" s="772" t="s">
        <v>506</v>
      </c>
      <c r="C82" s="177" t="s">
        <v>69</v>
      </c>
      <c r="D82" s="177" t="s">
        <v>507</v>
      </c>
      <c r="E82" s="113" t="s">
        <v>11</v>
      </c>
      <c r="F82" s="156"/>
      <c r="G82" s="213">
        <v>90</v>
      </c>
      <c r="H82" s="178"/>
      <c r="I82" s="467"/>
      <c r="J82" s="200">
        <v>0.25</v>
      </c>
      <c r="K82" s="442">
        <v>1</v>
      </c>
      <c r="L82" s="219">
        <f t="shared" si="12"/>
        <v>22.5</v>
      </c>
      <c r="M82" s="220">
        <f t="shared" si="13"/>
        <v>22.5</v>
      </c>
      <c r="N82" s="459"/>
      <c r="O82" s="443"/>
      <c r="P82" s="221">
        <v>0</v>
      </c>
      <c r="Q82" s="444">
        <f t="shared" si="14"/>
        <v>0</v>
      </c>
      <c r="R82" s="222">
        <f t="shared" si="15"/>
        <v>0</v>
      </c>
      <c r="S82" s="453" cm="1">
        <f t="array" ref="S82">_xlfn.IFS(E82="Air",R82,E82="Sea",M82,E82="Air+Sea",M82+R82)</f>
        <v>22.5</v>
      </c>
      <c r="T82" s="172"/>
    </row>
    <row r="83" spans="1:21" x14ac:dyDescent="0.25">
      <c r="A83" s="1096"/>
      <c r="B83" s="509" t="s">
        <v>129</v>
      </c>
      <c r="C83" s="113" t="s">
        <v>103</v>
      </c>
      <c r="D83" s="113" t="s">
        <v>129</v>
      </c>
      <c r="E83" s="113" t="s">
        <v>11</v>
      </c>
      <c r="F83" s="113">
        <v>180</v>
      </c>
      <c r="G83" s="208">
        <v>55</v>
      </c>
      <c r="H83" s="124"/>
      <c r="I83" s="795"/>
      <c r="J83" s="191">
        <v>14</v>
      </c>
      <c r="K83" s="442">
        <v>1</v>
      </c>
      <c r="L83" s="219">
        <f t="shared" si="12"/>
        <v>770</v>
      </c>
      <c r="M83" s="220">
        <f t="shared" si="13"/>
        <v>770</v>
      </c>
      <c r="N83" s="459"/>
      <c r="O83" s="443"/>
      <c r="P83" s="221">
        <v>0</v>
      </c>
      <c r="Q83" s="444">
        <f t="shared" si="14"/>
        <v>0</v>
      </c>
      <c r="R83" s="222">
        <f t="shared" si="15"/>
        <v>0</v>
      </c>
      <c r="S83" s="453" cm="1">
        <f t="array" ref="S83">_xlfn.IFS(E83="Air",R83,E83="Sea",M83,E83="Air+Sea",M83+R83)</f>
        <v>770</v>
      </c>
      <c r="T83" s="172"/>
    </row>
    <row r="84" spans="1:21" x14ac:dyDescent="0.25">
      <c r="A84" s="1096"/>
      <c r="B84" s="509" t="s">
        <v>130</v>
      </c>
      <c r="C84" s="113" t="s">
        <v>103</v>
      </c>
      <c r="D84" s="113" t="s">
        <v>130</v>
      </c>
      <c r="E84" s="113" t="s">
        <v>11</v>
      </c>
      <c r="F84" s="113">
        <v>120</v>
      </c>
      <c r="G84" s="208">
        <v>55</v>
      </c>
      <c r="H84" s="124"/>
      <c r="I84" s="795"/>
      <c r="J84" s="191">
        <v>3</v>
      </c>
      <c r="K84" s="442">
        <v>1</v>
      </c>
      <c r="L84" s="219">
        <f t="shared" si="12"/>
        <v>165</v>
      </c>
      <c r="M84" s="220">
        <f t="shared" si="13"/>
        <v>165</v>
      </c>
      <c r="N84" s="459"/>
      <c r="O84" s="443"/>
      <c r="P84" s="221">
        <v>0</v>
      </c>
      <c r="Q84" s="444">
        <f t="shared" si="14"/>
        <v>0</v>
      </c>
      <c r="R84" s="222">
        <f t="shared" si="15"/>
        <v>0</v>
      </c>
      <c r="S84" s="453" cm="1">
        <f t="array" ref="S84">_xlfn.IFS(E84="Air",R84,E84="Sea",M84,E84="Air+Sea",M84+R84)</f>
        <v>165</v>
      </c>
      <c r="T84" s="172"/>
    </row>
    <row r="85" spans="1:21" ht="30" x14ac:dyDescent="0.25">
      <c r="A85" s="1096"/>
      <c r="B85" s="509" t="s">
        <v>132</v>
      </c>
      <c r="C85" s="113" t="s">
        <v>103</v>
      </c>
      <c r="D85" s="113" t="s">
        <v>133</v>
      </c>
      <c r="E85" s="113" t="s">
        <v>11</v>
      </c>
      <c r="F85" s="113">
        <v>180</v>
      </c>
      <c r="G85" s="208">
        <v>115</v>
      </c>
      <c r="H85" s="124"/>
      <c r="I85" s="795"/>
      <c r="J85" s="191">
        <v>14</v>
      </c>
      <c r="K85" s="219">
        <v>1</v>
      </c>
      <c r="L85" s="219">
        <f t="shared" si="12"/>
        <v>1610</v>
      </c>
      <c r="M85" s="220">
        <f t="shared" si="13"/>
        <v>1610</v>
      </c>
      <c r="N85" s="459"/>
      <c r="O85" s="443"/>
      <c r="P85" s="221">
        <v>0</v>
      </c>
      <c r="Q85" s="444">
        <f t="shared" si="14"/>
        <v>0</v>
      </c>
      <c r="R85" s="222">
        <f t="shared" si="15"/>
        <v>0</v>
      </c>
      <c r="S85" s="453" cm="1">
        <f t="array" ref="S85">_xlfn.IFS(E85="Air",R85,E85="Sea",M85,E85="Air+Sea",M85+R85)</f>
        <v>1610</v>
      </c>
      <c r="T85" s="172"/>
    </row>
    <row r="86" spans="1:21" x14ac:dyDescent="0.25">
      <c r="A86" s="1096"/>
      <c r="B86" s="509" t="s">
        <v>138</v>
      </c>
      <c r="C86" s="113" t="s">
        <v>139</v>
      </c>
      <c r="D86" s="113" t="s">
        <v>138</v>
      </c>
      <c r="E86" s="113" t="s">
        <v>11</v>
      </c>
      <c r="F86" s="113">
        <v>240</v>
      </c>
      <c r="G86" s="208">
        <v>60</v>
      </c>
      <c r="H86" s="124"/>
      <c r="I86" s="795"/>
      <c r="J86" s="191">
        <v>24</v>
      </c>
      <c r="K86" s="219">
        <v>1</v>
      </c>
      <c r="L86" s="219">
        <f t="shared" si="12"/>
        <v>1440</v>
      </c>
      <c r="M86" s="220">
        <f t="shared" si="13"/>
        <v>1440</v>
      </c>
      <c r="N86" s="459"/>
      <c r="O86" s="443"/>
      <c r="P86" s="221">
        <v>0</v>
      </c>
      <c r="Q86" s="444">
        <f t="shared" si="14"/>
        <v>0</v>
      </c>
      <c r="R86" s="222">
        <f t="shared" si="15"/>
        <v>0</v>
      </c>
      <c r="S86" s="453" cm="1">
        <f t="array" ref="S86">_xlfn.IFS(E86="Air",R86,E86="Sea",M86,E86="Air+Sea",M86+R86)</f>
        <v>1440</v>
      </c>
      <c r="T86" s="172"/>
    </row>
    <row r="87" spans="1:21" x14ac:dyDescent="0.25">
      <c r="A87" s="1096"/>
      <c r="B87" s="1092" t="s">
        <v>141</v>
      </c>
      <c r="C87" s="113" t="s">
        <v>142</v>
      </c>
      <c r="D87" s="113" t="s">
        <v>143</v>
      </c>
      <c r="E87" s="113" t="s">
        <v>11</v>
      </c>
      <c r="F87" s="113">
        <v>300</v>
      </c>
      <c r="G87" s="208">
        <v>30</v>
      </c>
      <c r="H87" s="124"/>
      <c r="I87" s="795">
        <v>0.01</v>
      </c>
      <c r="J87" s="191">
        <v>3</v>
      </c>
      <c r="K87" s="442">
        <v>1</v>
      </c>
      <c r="L87" s="219">
        <f t="shared" si="12"/>
        <v>90</v>
      </c>
      <c r="M87" s="220">
        <f t="shared" si="13"/>
        <v>0.9</v>
      </c>
      <c r="N87" s="459"/>
      <c r="O87" s="443"/>
      <c r="P87" s="221">
        <v>0</v>
      </c>
      <c r="Q87" s="444">
        <f t="shared" si="14"/>
        <v>0</v>
      </c>
      <c r="R87" s="222">
        <f t="shared" si="15"/>
        <v>0</v>
      </c>
      <c r="S87" s="453" cm="1">
        <f t="array" ref="S87">_xlfn.IFS(E87="Air",R87,E87="Sea",M87,E87="Air+Sea",M87+R87)</f>
        <v>0.9</v>
      </c>
      <c r="T87" s="172"/>
    </row>
    <row r="88" spans="1:21" x14ac:dyDescent="0.25">
      <c r="A88" s="1096"/>
      <c r="B88" s="1092"/>
      <c r="C88" s="113" t="s">
        <v>142</v>
      </c>
      <c r="D88" s="113" t="s">
        <v>141</v>
      </c>
      <c r="E88" s="113" t="s">
        <v>11</v>
      </c>
      <c r="F88" s="113">
        <v>180</v>
      </c>
      <c r="G88" s="208">
        <v>130</v>
      </c>
      <c r="H88" s="124"/>
      <c r="I88" s="795">
        <v>0.01</v>
      </c>
      <c r="J88" s="191">
        <v>3</v>
      </c>
      <c r="K88" s="442">
        <v>1</v>
      </c>
      <c r="L88" s="219">
        <f t="shared" si="12"/>
        <v>390</v>
      </c>
      <c r="M88" s="220">
        <f t="shared" si="13"/>
        <v>3.9</v>
      </c>
      <c r="N88" s="459"/>
      <c r="O88" s="443"/>
      <c r="P88" s="221">
        <v>0</v>
      </c>
      <c r="Q88" s="444">
        <f t="shared" si="14"/>
        <v>0</v>
      </c>
      <c r="R88" s="222">
        <f t="shared" si="15"/>
        <v>0</v>
      </c>
      <c r="S88" s="453" cm="1">
        <f t="array" ref="S88">_xlfn.IFS(E88="Air",R88,E88="Sea",M88,E88="Air+Sea",M88+R88)</f>
        <v>3.9</v>
      </c>
      <c r="T88" s="172"/>
    </row>
    <row r="89" spans="1:21" ht="14.45" customHeight="1" x14ac:dyDescent="0.25">
      <c r="A89" s="1096"/>
      <c r="B89" s="719" t="s">
        <v>190</v>
      </c>
      <c r="C89" s="761" t="s">
        <v>553</v>
      </c>
      <c r="D89" s="113" t="s">
        <v>552</v>
      </c>
      <c r="E89" s="111" t="s">
        <v>11</v>
      </c>
      <c r="F89" s="156" t="s">
        <v>601</v>
      </c>
      <c r="G89" s="213">
        <v>10</v>
      </c>
      <c r="H89" s="180"/>
      <c r="I89" s="649"/>
      <c r="J89" s="200">
        <v>1</v>
      </c>
      <c r="K89" s="219">
        <v>1</v>
      </c>
      <c r="L89" s="219">
        <f t="shared" si="12"/>
        <v>10</v>
      </c>
      <c r="M89" s="220">
        <f t="shared" si="13"/>
        <v>10</v>
      </c>
      <c r="N89" s="650"/>
      <c r="O89" s="443"/>
      <c r="P89" s="221">
        <v>0</v>
      </c>
      <c r="Q89" s="444">
        <f t="shared" si="14"/>
        <v>0</v>
      </c>
      <c r="R89" s="222">
        <f t="shared" si="15"/>
        <v>0</v>
      </c>
      <c r="S89" s="453" cm="1">
        <f t="array" ref="S89">_xlfn.IFS(E89="Air",R89,E89="Sea",M89,E89="Air+Sea",M89+R89)</f>
        <v>10</v>
      </c>
      <c r="T89" s="475"/>
      <c r="U89" s="32"/>
    </row>
    <row r="90" spans="1:21" ht="14.45" customHeight="1" x14ac:dyDescent="0.25">
      <c r="A90" s="1096"/>
      <c r="B90" s="719" t="s">
        <v>601</v>
      </c>
      <c r="C90" s="761" t="s">
        <v>549</v>
      </c>
      <c r="D90" s="111" t="s">
        <v>192</v>
      </c>
      <c r="E90" s="111" t="s">
        <v>11</v>
      </c>
      <c r="F90" s="156" t="s">
        <v>601</v>
      </c>
      <c r="G90" s="213">
        <v>35</v>
      </c>
      <c r="H90" s="183"/>
      <c r="I90" s="649"/>
      <c r="J90" s="200">
        <v>1</v>
      </c>
      <c r="K90" s="219">
        <v>1</v>
      </c>
      <c r="L90" s="219">
        <f t="shared" si="12"/>
        <v>35</v>
      </c>
      <c r="M90" s="220">
        <f t="shared" si="13"/>
        <v>35</v>
      </c>
      <c r="N90" s="650"/>
      <c r="O90" s="443"/>
      <c r="P90" s="221">
        <v>0</v>
      </c>
      <c r="Q90" s="444">
        <f t="shared" si="14"/>
        <v>0</v>
      </c>
      <c r="R90" s="222">
        <f t="shared" si="15"/>
        <v>0</v>
      </c>
      <c r="S90" s="453" cm="1">
        <f t="array" ref="S90">_xlfn.IFS(E90="Air",R90,E90="Sea",M90,E90="Air+Sea",M90+R90)</f>
        <v>35</v>
      </c>
      <c r="T90" s="475"/>
    </row>
    <row r="91" spans="1:21" ht="14.45" customHeight="1" x14ac:dyDescent="0.25">
      <c r="A91" s="1096"/>
      <c r="B91" s="719" t="s">
        <v>601</v>
      </c>
      <c r="C91" s="761" t="s">
        <v>549</v>
      </c>
      <c r="D91" s="111" t="s">
        <v>193</v>
      </c>
      <c r="E91" s="111" t="s">
        <v>11</v>
      </c>
      <c r="F91" s="156" t="s">
        <v>601</v>
      </c>
      <c r="G91" s="213">
        <v>5</v>
      </c>
      <c r="H91" s="183"/>
      <c r="I91" s="649"/>
      <c r="J91" s="200">
        <v>1</v>
      </c>
      <c r="K91" s="219">
        <v>1</v>
      </c>
      <c r="L91" s="219">
        <f t="shared" si="12"/>
        <v>5</v>
      </c>
      <c r="M91" s="220">
        <f t="shared" si="13"/>
        <v>5</v>
      </c>
      <c r="N91" s="650"/>
      <c r="O91" s="443"/>
      <c r="P91" s="221">
        <v>0</v>
      </c>
      <c r="Q91" s="444">
        <f t="shared" si="14"/>
        <v>0</v>
      </c>
      <c r="R91" s="222">
        <f t="shared" si="15"/>
        <v>0</v>
      </c>
      <c r="S91" s="453" cm="1">
        <f t="array" ref="S91">_xlfn.IFS(E91="Air",R91,E91="Sea",M91,E91="Air+Sea",M91+R91)</f>
        <v>5</v>
      </c>
      <c r="T91" s="475"/>
      <c r="U91" s="32"/>
    </row>
    <row r="92" spans="1:21" ht="14.45" customHeight="1" x14ac:dyDescent="0.25">
      <c r="A92" s="1096"/>
      <c r="B92" s="719" t="s">
        <v>601</v>
      </c>
      <c r="C92" s="761" t="s">
        <v>549</v>
      </c>
      <c r="D92" s="111" t="s">
        <v>194</v>
      </c>
      <c r="E92" s="111" t="s">
        <v>11</v>
      </c>
      <c r="F92" s="156" t="s">
        <v>601</v>
      </c>
      <c r="G92" s="213">
        <v>10</v>
      </c>
      <c r="H92" s="183"/>
      <c r="I92" s="649"/>
      <c r="J92" s="200">
        <v>1</v>
      </c>
      <c r="K92" s="219">
        <v>1</v>
      </c>
      <c r="L92" s="219">
        <f t="shared" si="12"/>
        <v>10</v>
      </c>
      <c r="M92" s="220">
        <f t="shared" si="13"/>
        <v>10</v>
      </c>
      <c r="N92" s="650"/>
      <c r="O92" s="443"/>
      <c r="P92" s="221">
        <v>0</v>
      </c>
      <c r="Q92" s="444">
        <f t="shared" si="14"/>
        <v>0</v>
      </c>
      <c r="R92" s="222">
        <f t="shared" si="15"/>
        <v>0</v>
      </c>
      <c r="S92" s="453" cm="1">
        <f t="array" ref="S92">_xlfn.IFS(E92="Air",R92,E92="Sea",M92,E92="Air+Sea",M92+R92)</f>
        <v>10</v>
      </c>
      <c r="T92" s="475"/>
      <c r="U92" s="32"/>
    </row>
    <row r="93" spans="1:21" x14ac:dyDescent="0.25">
      <c r="A93" s="1096"/>
      <c r="B93" s="719" t="s">
        <v>206</v>
      </c>
      <c r="C93" s="761" t="s">
        <v>204</v>
      </c>
      <c r="D93" s="111" t="s">
        <v>207</v>
      </c>
      <c r="E93" s="111" t="s">
        <v>11</v>
      </c>
      <c r="F93" s="156" t="s">
        <v>601</v>
      </c>
      <c r="G93" s="213">
        <v>70</v>
      </c>
      <c r="H93" s="178"/>
      <c r="I93" s="649"/>
      <c r="J93" s="200">
        <v>1</v>
      </c>
      <c r="K93" s="219">
        <v>1</v>
      </c>
      <c r="L93" s="219">
        <f t="shared" si="12"/>
        <v>70</v>
      </c>
      <c r="M93" s="220">
        <f t="shared" si="13"/>
        <v>70</v>
      </c>
      <c r="N93" s="650"/>
      <c r="O93" s="443"/>
      <c r="P93" s="221">
        <v>0</v>
      </c>
      <c r="Q93" s="444">
        <f t="shared" si="14"/>
        <v>0</v>
      </c>
      <c r="R93" s="222">
        <f t="shared" si="15"/>
        <v>0</v>
      </c>
      <c r="S93" s="453" cm="1">
        <f t="array" ref="S93">_xlfn.IFS(E93="Air",R93,E93="Sea",M93,E93="Air+Sea",M93+R93)</f>
        <v>70</v>
      </c>
      <c r="T93" s="475"/>
      <c r="U93" s="32"/>
    </row>
    <row r="94" spans="1:21" x14ac:dyDescent="0.25">
      <c r="A94" s="1096"/>
      <c r="B94" s="719" t="s">
        <v>601</v>
      </c>
      <c r="C94" s="761" t="s">
        <v>204</v>
      </c>
      <c r="D94" s="111" t="s">
        <v>208</v>
      </c>
      <c r="E94" s="111" t="s">
        <v>11</v>
      </c>
      <c r="F94" s="156" t="s">
        <v>601</v>
      </c>
      <c r="G94" s="213">
        <v>75</v>
      </c>
      <c r="H94" s="178"/>
      <c r="I94" s="649"/>
      <c r="J94" s="200">
        <v>1</v>
      </c>
      <c r="K94" s="219">
        <v>1</v>
      </c>
      <c r="L94" s="219">
        <f t="shared" si="12"/>
        <v>75</v>
      </c>
      <c r="M94" s="220">
        <f t="shared" si="13"/>
        <v>75</v>
      </c>
      <c r="N94" s="650"/>
      <c r="O94" s="443"/>
      <c r="P94" s="221">
        <v>0</v>
      </c>
      <c r="Q94" s="444">
        <f t="shared" si="14"/>
        <v>0</v>
      </c>
      <c r="R94" s="222">
        <f t="shared" si="15"/>
        <v>0</v>
      </c>
      <c r="S94" s="453" cm="1">
        <f t="array" ref="S94">_xlfn.IFS(E94="Air",R94,E94="Sea",M94,E94="Air+Sea",M94+R94)</f>
        <v>75</v>
      </c>
      <c r="T94" s="475"/>
      <c r="U94" s="32"/>
    </row>
    <row r="95" spans="1:21" x14ac:dyDescent="0.25">
      <c r="A95" s="1096"/>
      <c r="B95" s="719" t="s">
        <v>601</v>
      </c>
      <c r="C95" s="761" t="s">
        <v>549</v>
      </c>
      <c r="D95" s="111" t="s">
        <v>209</v>
      </c>
      <c r="E95" s="111" t="s">
        <v>11</v>
      </c>
      <c r="F95" s="156" t="s">
        <v>601</v>
      </c>
      <c r="G95" s="213">
        <v>400</v>
      </c>
      <c r="H95" s="178"/>
      <c r="I95" s="649"/>
      <c r="J95" s="200">
        <v>1</v>
      </c>
      <c r="K95" s="219">
        <v>1</v>
      </c>
      <c r="L95" s="219">
        <f t="shared" si="12"/>
        <v>400</v>
      </c>
      <c r="M95" s="220">
        <f t="shared" si="13"/>
        <v>400</v>
      </c>
      <c r="N95" s="650"/>
      <c r="O95" s="443"/>
      <c r="P95" s="221">
        <v>0</v>
      </c>
      <c r="Q95" s="444">
        <f t="shared" si="14"/>
        <v>0</v>
      </c>
      <c r="R95" s="222">
        <f t="shared" si="15"/>
        <v>0</v>
      </c>
      <c r="S95" s="453" cm="1">
        <f t="array" ref="S95">_xlfn.IFS(E95="Air",R95,E95="Sea",M95,E95="Air+Sea",M95+R95)</f>
        <v>400</v>
      </c>
      <c r="T95" s="475"/>
      <c r="U95" s="32"/>
    </row>
    <row r="96" spans="1:21" x14ac:dyDescent="0.25">
      <c r="A96" s="1096"/>
      <c r="B96" s="719" t="s">
        <v>601</v>
      </c>
      <c r="C96" s="761" t="s">
        <v>549</v>
      </c>
      <c r="D96" s="111" t="s">
        <v>210</v>
      </c>
      <c r="E96" s="111" t="s">
        <v>11</v>
      </c>
      <c r="F96" s="156" t="s">
        <v>601</v>
      </c>
      <c r="G96" s="213">
        <v>75</v>
      </c>
      <c r="H96" s="178"/>
      <c r="I96" s="649"/>
      <c r="J96" s="200">
        <v>1</v>
      </c>
      <c r="K96" s="219">
        <v>1</v>
      </c>
      <c r="L96" s="219">
        <f t="shared" si="12"/>
        <v>75</v>
      </c>
      <c r="M96" s="220">
        <f t="shared" si="13"/>
        <v>75</v>
      </c>
      <c r="N96" s="650"/>
      <c r="O96" s="443"/>
      <c r="P96" s="221">
        <v>0</v>
      </c>
      <c r="Q96" s="444">
        <f t="shared" si="14"/>
        <v>0</v>
      </c>
      <c r="R96" s="222">
        <f t="shared" si="15"/>
        <v>0</v>
      </c>
      <c r="S96" s="453" cm="1">
        <f t="array" ref="S96">_xlfn.IFS(E96="Air",R96,E96="Sea",M96,E96="Air+Sea",M96+R96)</f>
        <v>75</v>
      </c>
      <c r="T96" s="475"/>
      <c r="U96" s="32"/>
    </row>
    <row r="97" spans="1:21" x14ac:dyDescent="0.25">
      <c r="A97" s="1096"/>
      <c r="B97" s="964" t="s">
        <v>211</v>
      </c>
      <c r="C97" s="940" t="s">
        <v>204</v>
      </c>
      <c r="D97" s="943" t="s">
        <v>212</v>
      </c>
      <c r="E97" s="943"/>
      <c r="F97" s="794" t="s">
        <v>601</v>
      </c>
      <c r="G97" s="949"/>
      <c r="H97" s="941"/>
      <c r="I97" s="942"/>
      <c r="J97" s="619"/>
      <c r="K97" s="620">
        <v>1</v>
      </c>
      <c r="L97" s="620">
        <f t="shared" si="12"/>
        <v>0</v>
      </c>
      <c r="M97" s="628">
        <f t="shared" si="13"/>
        <v>0</v>
      </c>
      <c r="N97" s="650"/>
      <c r="O97" s="443"/>
      <c r="P97" s="221">
        <v>0</v>
      </c>
      <c r="Q97" s="444">
        <f t="shared" si="14"/>
        <v>0</v>
      </c>
      <c r="R97" s="222">
        <f t="shared" si="15"/>
        <v>0</v>
      </c>
      <c r="S97" s="454" t="e" cm="1">
        <f t="array" ref="S97">_xlfn.IFS(E97="Air",R97,E97="Sea",M97,E97="Air+Sea",M97+R97)</f>
        <v>#N/A</v>
      </c>
      <c r="T97" s="475"/>
      <c r="U97" s="32"/>
    </row>
    <row r="98" spans="1:21" x14ac:dyDescent="0.25">
      <c r="A98" s="1096"/>
      <c r="B98" s="964" t="s">
        <v>601</v>
      </c>
      <c r="C98" s="940" t="s">
        <v>204</v>
      </c>
      <c r="D98" s="943" t="s">
        <v>213</v>
      </c>
      <c r="E98" s="943"/>
      <c r="F98" s="794" t="s">
        <v>601</v>
      </c>
      <c r="G98" s="949"/>
      <c r="H98" s="941"/>
      <c r="I98" s="942"/>
      <c r="J98" s="619"/>
      <c r="K98" s="620">
        <v>1</v>
      </c>
      <c r="L98" s="620">
        <f t="shared" si="12"/>
        <v>0</v>
      </c>
      <c r="M98" s="628">
        <f t="shared" si="13"/>
        <v>0</v>
      </c>
      <c r="N98" s="650"/>
      <c r="O98" s="443"/>
      <c r="P98" s="221">
        <v>0</v>
      </c>
      <c r="Q98" s="444">
        <f t="shared" si="14"/>
        <v>0</v>
      </c>
      <c r="R98" s="222">
        <f t="shared" si="15"/>
        <v>0</v>
      </c>
      <c r="S98" s="454" t="e" cm="1">
        <f t="array" ref="S98">_xlfn.IFS(E98="Air",R98,E98="Sea",M98,E98="Air+Sea",M98+R98)</f>
        <v>#N/A</v>
      </c>
      <c r="T98" s="475"/>
      <c r="U98" s="32"/>
    </row>
    <row r="99" spans="1:21" x14ac:dyDescent="0.25">
      <c r="A99" s="1096"/>
      <c r="B99" s="964" t="s">
        <v>601</v>
      </c>
      <c r="C99" s="940" t="s">
        <v>204</v>
      </c>
      <c r="D99" s="943" t="s">
        <v>214</v>
      </c>
      <c r="E99" s="943"/>
      <c r="F99" s="794" t="s">
        <v>601</v>
      </c>
      <c r="G99" s="949"/>
      <c r="H99" s="941"/>
      <c r="I99" s="942"/>
      <c r="J99" s="619"/>
      <c r="K99" s="620">
        <v>1</v>
      </c>
      <c r="L99" s="620">
        <f t="shared" si="12"/>
        <v>0</v>
      </c>
      <c r="M99" s="628">
        <f t="shared" si="13"/>
        <v>0</v>
      </c>
      <c r="N99" s="650"/>
      <c r="O99" s="443"/>
      <c r="P99" s="221">
        <v>0</v>
      </c>
      <c r="Q99" s="444">
        <f t="shared" si="14"/>
        <v>0</v>
      </c>
      <c r="R99" s="222">
        <f t="shared" si="15"/>
        <v>0</v>
      </c>
      <c r="S99" s="454" t="e" cm="1">
        <f t="array" ref="S99">_xlfn.IFS(E99="Air",R99,E99="Sea",M99,E99="Air+Sea",M99+R99)</f>
        <v>#N/A</v>
      </c>
      <c r="T99" s="475"/>
      <c r="U99" s="32"/>
    </row>
    <row r="100" spans="1:21" x14ac:dyDescent="0.25">
      <c r="A100" s="1096"/>
      <c r="B100" s="964" t="s">
        <v>601</v>
      </c>
      <c r="C100" s="940" t="s">
        <v>204</v>
      </c>
      <c r="D100" s="943" t="s">
        <v>215</v>
      </c>
      <c r="E100" s="943"/>
      <c r="F100" s="794" t="s">
        <v>601</v>
      </c>
      <c r="G100" s="949"/>
      <c r="H100" s="941"/>
      <c r="I100" s="942"/>
      <c r="J100" s="619"/>
      <c r="K100" s="620">
        <v>1</v>
      </c>
      <c r="L100" s="620">
        <f t="shared" si="12"/>
        <v>0</v>
      </c>
      <c r="M100" s="628">
        <f t="shared" si="13"/>
        <v>0</v>
      </c>
      <c r="N100" s="650"/>
      <c r="O100" s="443"/>
      <c r="P100" s="221">
        <v>0</v>
      </c>
      <c r="Q100" s="444">
        <f t="shared" si="14"/>
        <v>0</v>
      </c>
      <c r="R100" s="222">
        <f t="shared" si="15"/>
        <v>0</v>
      </c>
      <c r="S100" s="454" t="e" cm="1">
        <f t="array" ref="S100">_xlfn.IFS(E100="Air",R100,E100="Sea",M100,E100="Air+Sea",M100+R100)</f>
        <v>#N/A</v>
      </c>
      <c r="T100" s="475"/>
      <c r="U100" s="32"/>
    </row>
    <row r="101" spans="1:21" x14ac:dyDescent="0.25">
      <c r="A101" s="1096"/>
      <c r="B101" s="964" t="s">
        <v>216</v>
      </c>
      <c r="C101" s="940" t="s">
        <v>540</v>
      </c>
      <c r="D101" s="943" t="s">
        <v>654</v>
      </c>
      <c r="E101" s="943"/>
      <c r="F101" s="794" t="s">
        <v>601</v>
      </c>
      <c r="G101" s="949"/>
      <c r="H101" s="941"/>
      <c r="I101" s="942"/>
      <c r="J101" s="619"/>
      <c r="K101" s="620">
        <v>1</v>
      </c>
      <c r="L101" s="620">
        <f t="shared" si="12"/>
        <v>0</v>
      </c>
      <c r="M101" s="628">
        <f t="shared" si="13"/>
        <v>0</v>
      </c>
      <c r="N101" s="650"/>
      <c r="O101" s="443"/>
      <c r="P101" s="221">
        <v>0</v>
      </c>
      <c r="Q101" s="444">
        <f t="shared" si="14"/>
        <v>0</v>
      </c>
      <c r="R101" s="222">
        <f t="shared" si="15"/>
        <v>0</v>
      </c>
      <c r="S101" s="454" t="e" cm="1">
        <f t="array" ref="S101">_xlfn.IFS(E101="Air",R101,E101="Sea",M101,E101="Air+Sea",M101+R101)</f>
        <v>#N/A</v>
      </c>
      <c r="T101" s="475"/>
      <c r="U101" s="32"/>
    </row>
    <row r="102" spans="1:21" x14ac:dyDescent="0.25">
      <c r="A102" s="1096"/>
      <c r="B102" s="964" t="s">
        <v>601</v>
      </c>
      <c r="C102" s="940" t="s">
        <v>204</v>
      </c>
      <c r="D102" s="943" t="s">
        <v>218</v>
      </c>
      <c r="E102" s="943"/>
      <c r="F102" s="794" t="s">
        <v>601</v>
      </c>
      <c r="G102" s="949"/>
      <c r="H102" s="941"/>
      <c r="I102" s="942"/>
      <c r="J102" s="619"/>
      <c r="K102" s="620">
        <v>1</v>
      </c>
      <c r="L102" s="620">
        <f t="shared" si="12"/>
        <v>0</v>
      </c>
      <c r="M102" s="628">
        <f t="shared" si="13"/>
        <v>0</v>
      </c>
      <c r="N102" s="650"/>
      <c r="O102" s="443"/>
      <c r="P102" s="221">
        <v>0</v>
      </c>
      <c r="Q102" s="444">
        <f t="shared" si="14"/>
        <v>0</v>
      </c>
      <c r="R102" s="222">
        <f t="shared" si="15"/>
        <v>0</v>
      </c>
      <c r="S102" s="454" t="e" cm="1">
        <f t="array" ref="S102">_xlfn.IFS(E102="Air",R102,E102="Sea",M102,E102="Air+Sea",M102+R102)</f>
        <v>#N/A</v>
      </c>
      <c r="T102" s="475"/>
      <c r="U102" s="32"/>
    </row>
    <row r="103" spans="1:21" x14ac:dyDescent="0.25">
      <c r="A103" s="1096"/>
      <c r="B103" s="964" t="s">
        <v>601</v>
      </c>
      <c r="C103" s="940" t="s">
        <v>204</v>
      </c>
      <c r="D103" s="943" t="s">
        <v>219</v>
      </c>
      <c r="E103" s="943"/>
      <c r="F103" s="794" t="s">
        <v>601</v>
      </c>
      <c r="G103" s="949"/>
      <c r="H103" s="941"/>
      <c r="I103" s="942"/>
      <c r="J103" s="619"/>
      <c r="K103" s="620">
        <v>1</v>
      </c>
      <c r="L103" s="620">
        <f t="shared" si="12"/>
        <v>0</v>
      </c>
      <c r="M103" s="628">
        <f t="shared" si="13"/>
        <v>0</v>
      </c>
      <c r="N103" s="650"/>
      <c r="O103" s="443"/>
      <c r="P103" s="221">
        <v>0</v>
      </c>
      <c r="Q103" s="444">
        <f t="shared" si="14"/>
        <v>0</v>
      </c>
      <c r="R103" s="222">
        <f t="shared" si="15"/>
        <v>0</v>
      </c>
      <c r="S103" s="454" t="e" cm="1">
        <f t="array" ref="S103">_xlfn.IFS(E103="Air",R103,E103="Sea",M103,E103="Air+Sea",M103+R103)</f>
        <v>#N/A</v>
      </c>
      <c r="T103" s="475"/>
      <c r="U103" s="32"/>
    </row>
    <row r="104" spans="1:21" x14ac:dyDescent="0.25">
      <c r="A104" s="1096"/>
      <c r="B104" s="605" t="s">
        <v>601</v>
      </c>
      <c r="C104" s="965" t="s">
        <v>103</v>
      </c>
      <c r="D104" s="966" t="s">
        <v>655</v>
      </c>
      <c r="E104" s="966" t="s">
        <v>11</v>
      </c>
      <c r="F104" s="967">
        <v>30</v>
      </c>
      <c r="G104" s="614">
        <v>30</v>
      </c>
      <c r="H104" s="968"/>
      <c r="I104" s="721"/>
      <c r="J104" s="354">
        <v>1</v>
      </c>
      <c r="K104" s="372">
        <v>1</v>
      </c>
      <c r="L104" s="372">
        <f t="shared" si="12"/>
        <v>30</v>
      </c>
      <c r="M104" s="980">
        <f t="shared" si="13"/>
        <v>30</v>
      </c>
      <c r="N104" s="650"/>
      <c r="O104" s="443"/>
      <c r="P104" s="221">
        <v>0</v>
      </c>
      <c r="Q104" s="444">
        <f t="shared" si="14"/>
        <v>0</v>
      </c>
      <c r="R104" s="222">
        <f t="shared" si="15"/>
        <v>0</v>
      </c>
      <c r="S104" s="626" cm="1">
        <f t="array" ref="S104">_xlfn.IFS(E104="Air",R104,E104="Sea",M104,E104="Air+Sea",M104+R104)</f>
        <v>30</v>
      </c>
      <c r="T104" s="475"/>
      <c r="U104" s="32"/>
    </row>
    <row r="105" spans="1:21" x14ac:dyDescent="0.25">
      <c r="A105" s="1096"/>
      <c r="B105" s="605" t="s">
        <v>601</v>
      </c>
      <c r="C105" s="965" t="s">
        <v>549</v>
      </c>
      <c r="D105" s="966" t="s">
        <v>656</v>
      </c>
      <c r="E105" s="966" t="s">
        <v>11</v>
      </c>
      <c r="F105" s="967">
        <v>40</v>
      </c>
      <c r="G105" s="614">
        <v>40</v>
      </c>
      <c r="H105" s="968"/>
      <c r="I105" s="721"/>
      <c r="J105" s="354">
        <v>1</v>
      </c>
      <c r="K105" s="372">
        <v>1</v>
      </c>
      <c r="L105" s="372">
        <f t="shared" si="12"/>
        <v>40</v>
      </c>
      <c r="M105" s="980">
        <f t="shared" si="13"/>
        <v>40</v>
      </c>
      <c r="N105" s="650"/>
      <c r="O105" s="443"/>
      <c r="P105" s="221">
        <v>0</v>
      </c>
      <c r="Q105" s="444">
        <f t="shared" si="14"/>
        <v>0</v>
      </c>
      <c r="R105" s="222">
        <f t="shared" si="15"/>
        <v>0</v>
      </c>
      <c r="S105" s="626" cm="1">
        <f t="array" ref="S105">_xlfn.IFS(E105="Air",R105,E105="Sea",M105,E105="Air+Sea",M105+R105)</f>
        <v>40</v>
      </c>
      <c r="T105" s="475"/>
      <c r="U105" s="32"/>
    </row>
    <row r="106" spans="1:21" x14ac:dyDescent="0.25">
      <c r="A106" s="1096"/>
      <c r="B106" s="605" t="s">
        <v>601</v>
      </c>
      <c r="C106" s="965" t="s">
        <v>103</v>
      </c>
      <c r="D106" s="966" t="s">
        <v>657</v>
      </c>
      <c r="E106" s="966" t="s">
        <v>11</v>
      </c>
      <c r="F106" s="967">
        <v>30</v>
      </c>
      <c r="G106" s="614">
        <v>40</v>
      </c>
      <c r="H106" s="968"/>
      <c r="I106" s="721"/>
      <c r="J106" s="354">
        <v>1</v>
      </c>
      <c r="K106" s="372">
        <v>1</v>
      </c>
      <c r="L106" s="372">
        <f t="shared" si="12"/>
        <v>40</v>
      </c>
      <c r="M106" s="980">
        <f t="shared" si="13"/>
        <v>40</v>
      </c>
      <c r="N106" s="650"/>
      <c r="O106" s="443"/>
      <c r="P106" s="221">
        <v>0</v>
      </c>
      <c r="Q106" s="444">
        <f t="shared" si="14"/>
        <v>0</v>
      </c>
      <c r="R106" s="222">
        <f t="shared" si="15"/>
        <v>0</v>
      </c>
      <c r="S106" s="626" cm="1">
        <f t="array" ref="S106">_xlfn.IFS(E106="Air",R106,E106="Sea",M106,E106="Air+Sea",M106+R106)</f>
        <v>40</v>
      </c>
      <c r="T106" s="475"/>
      <c r="U106" s="32"/>
    </row>
    <row r="107" spans="1:21" x14ac:dyDescent="0.25">
      <c r="A107" s="1096"/>
      <c r="B107" s="605" t="s">
        <v>601</v>
      </c>
      <c r="C107" s="965" t="s">
        <v>135</v>
      </c>
      <c r="D107" s="966" t="s">
        <v>658</v>
      </c>
      <c r="E107" s="966" t="s">
        <v>11</v>
      </c>
      <c r="F107" s="967">
        <v>40</v>
      </c>
      <c r="G107" s="614">
        <v>40</v>
      </c>
      <c r="H107" s="968"/>
      <c r="I107" s="721"/>
      <c r="J107" s="354">
        <v>1</v>
      </c>
      <c r="K107" s="372">
        <v>1</v>
      </c>
      <c r="L107" s="372">
        <f t="shared" si="12"/>
        <v>40</v>
      </c>
      <c r="M107" s="980">
        <f t="shared" si="13"/>
        <v>40</v>
      </c>
      <c r="N107" s="650"/>
      <c r="O107" s="443"/>
      <c r="P107" s="221">
        <v>0</v>
      </c>
      <c r="Q107" s="444">
        <f t="shared" si="14"/>
        <v>0</v>
      </c>
      <c r="R107" s="222">
        <f t="shared" si="15"/>
        <v>0</v>
      </c>
      <c r="S107" s="626" cm="1">
        <f t="array" ref="S107">_xlfn.IFS(E107="Air",R107,E107="Sea",M107,E107="Air+Sea",M107+R107)</f>
        <v>40</v>
      </c>
      <c r="T107" s="475"/>
      <c r="U107" s="32"/>
    </row>
    <row r="108" spans="1:21" x14ac:dyDescent="0.25">
      <c r="A108" s="1096"/>
      <c r="B108" s="605" t="s">
        <v>601</v>
      </c>
      <c r="C108" s="965" t="s">
        <v>135</v>
      </c>
      <c r="D108" s="966" t="s">
        <v>659</v>
      </c>
      <c r="E108" s="966" t="s">
        <v>11</v>
      </c>
      <c r="F108" s="967">
        <v>40</v>
      </c>
      <c r="G108" s="614">
        <v>40</v>
      </c>
      <c r="H108" s="968"/>
      <c r="I108" s="721"/>
      <c r="J108" s="354">
        <v>1</v>
      </c>
      <c r="K108" s="372">
        <v>1</v>
      </c>
      <c r="L108" s="372">
        <f t="shared" si="12"/>
        <v>40</v>
      </c>
      <c r="M108" s="980">
        <f t="shared" si="13"/>
        <v>40</v>
      </c>
      <c r="N108" s="650"/>
      <c r="O108" s="443"/>
      <c r="P108" s="221">
        <v>0</v>
      </c>
      <c r="Q108" s="444">
        <f t="shared" si="14"/>
        <v>0</v>
      </c>
      <c r="R108" s="222">
        <f t="shared" si="15"/>
        <v>0</v>
      </c>
      <c r="S108" s="626" cm="1">
        <f t="array" ref="S108">_xlfn.IFS(E108="Air",R108,E108="Sea",M108,E108="Air+Sea",M108+R108)</f>
        <v>40</v>
      </c>
      <c r="T108" s="475"/>
      <c r="U108" s="32"/>
    </row>
    <row r="109" spans="1:21" x14ac:dyDescent="0.25">
      <c r="A109" s="1096"/>
      <c r="B109" s="719" t="s">
        <v>220</v>
      </c>
      <c r="C109" s="761" t="s">
        <v>103</v>
      </c>
      <c r="D109" s="111" t="s">
        <v>193</v>
      </c>
      <c r="E109" s="111" t="s">
        <v>11</v>
      </c>
      <c r="F109" s="156" t="s">
        <v>601</v>
      </c>
      <c r="G109" s="213">
        <v>5</v>
      </c>
      <c r="H109" s="969"/>
      <c r="I109" s="636"/>
      <c r="J109" s="191">
        <v>1</v>
      </c>
      <c r="K109" s="219">
        <v>1</v>
      </c>
      <c r="L109" s="219">
        <f t="shared" si="12"/>
        <v>5</v>
      </c>
      <c r="M109" s="820">
        <f t="shared" si="13"/>
        <v>5</v>
      </c>
      <c r="N109" s="650"/>
      <c r="O109" s="443"/>
      <c r="P109" s="221">
        <v>0</v>
      </c>
      <c r="Q109" s="444">
        <f t="shared" si="14"/>
        <v>0</v>
      </c>
      <c r="R109" s="222">
        <f t="shared" si="15"/>
        <v>0</v>
      </c>
      <c r="S109" s="453" cm="1">
        <f t="array" ref="S109">_xlfn.IFS(E109="Air",R109,E109="Sea",M109,E109="Air+Sea",M109+R109)</f>
        <v>5</v>
      </c>
      <c r="T109" s="475"/>
      <c r="U109" s="32"/>
    </row>
    <row r="110" spans="1:21" x14ac:dyDescent="0.25">
      <c r="A110" s="1096"/>
      <c r="B110" s="719" t="s">
        <v>601</v>
      </c>
      <c r="C110" s="761" t="s">
        <v>103</v>
      </c>
      <c r="D110" s="111" t="s">
        <v>221</v>
      </c>
      <c r="E110" s="111" t="s">
        <v>11</v>
      </c>
      <c r="F110" s="156" t="s">
        <v>601</v>
      </c>
      <c r="G110" s="213">
        <v>25</v>
      </c>
      <c r="H110" s="969"/>
      <c r="I110" s="636"/>
      <c r="J110" s="191">
        <v>1</v>
      </c>
      <c r="K110" s="219">
        <v>1</v>
      </c>
      <c r="L110" s="219">
        <f t="shared" si="12"/>
        <v>25</v>
      </c>
      <c r="M110" s="820">
        <f t="shared" si="13"/>
        <v>25</v>
      </c>
      <c r="N110" s="650"/>
      <c r="O110" s="443"/>
      <c r="P110" s="221">
        <v>0</v>
      </c>
      <c r="Q110" s="444">
        <f t="shared" si="14"/>
        <v>0</v>
      </c>
      <c r="R110" s="222">
        <f t="shared" si="15"/>
        <v>0</v>
      </c>
      <c r="S110" s="453" cm="1">
        <f t="array" ref="S110">_xlfn.IFS(E110="Air",R110,E110="Sea",M110,E110="Air+Sea",M110+R110)</f>
        <v>25</v>
      </c>
      <c r="T110" s="475"/>
      <c r="U110" s="32"/>
    </row>
    <row r="111" spans="1:21" x14ac:dyDescent="0.25">
      <c r="A111" s="1096"/>
      <c r="B111" s="719" t="s">
        <v>160</v>
      </c>
      <c r="C111" s="761" t="s">
        <v>142</v>
      </c>
      <c r="D111" s="111" t="s">
        <v>161</v>
      </c>
      <c r="E111" s="111" t="s">
        <v>11</v>
      </c>
      <c r="F111" s="156">
        <v>240</v>
      </c>
      <c r="G111" s="156">
        <v>240</v>
      </c>
      <c r="H111" s="969"/>
      <c r="I111" s="636"/>
      <c r="J111" s="191"/>
      <c r="K111" s="219">
        <v>1</v>
      </c>
      <c r="L111" s="219">
        <f t="shared" si="12"/>
        <v>0</v>
      </c>
      <c r="M111" s="820">
        <f t="shared" si="13"/>
        <v>0</v>
      </c>
      <c r="N111" s="650"/>
      <c r="O111" s="443"/>
      <c r="P111" s="221">
        <v>0</v>
      </c>
      <c r="Q111" s="444">
        <f t="shared" si="14"/>
        <v>0</v>
      </c>
      <c r="R111" s="222">
        <f t="shared" si="15"/>
        <v>0</v>
      </c>
      <c r="S111" s="453" cm="1">
        <f t="array" ref="S111">_xlfn.IFS(E111="Air",R111,E111="Sea",M111,E111="Air+Sea",M111+R111)</f>
        <v>0</v>
      </c>
      <c r="T111" s="475"/>
      <c r="U111" s="32"/>
    </row>
    <row r="112" spans="1:21" x14ac:dyDescent="0.25">
      <c r="A112" s="1096"/>
      <c r="B112" s="719" t="s">
        <v>162</v>
      </c>
      <c r="C112" s="761" t="s">
        <v>163</v>
      </c>
      <c r="D112" s="111" t="s">
        <v>660</v>
      </c>
      <c r="E112" s="111" t="s">
        <v>11</v>
      </c>
      <c r="F112" s="156">
        <v>240</v>
      </c>
      <c r="G112" s="156">
        <v>240</v>
      </c>
      <c r="H112" s="969"/>
      <c r="I112" s="636"/>
      <c r="J112" s="191"/>
      <c r="K112" s="219">
        <v>1</v>
      </c>
      <c r="L112" s="219">
        <f t="shared" si="12"/>
        <v>0</v>
      </c>
      <c r="M112" s="820">
        <f t="shared" si="13"/>
        <v>0</v>
      </c>
      <c r="N112" s="650"/>
      <c r="O112" s="443"/>
      <c r="P112" s="221">
        <v>0</v>
      </c>
      <c r="Q112" s="444">
        <f t="shared" si="14"/>
        <v>0</v>
      </c>
      <c r="R112" s="222">
        <f t="shared" si="15"/>
        <v>0</v>
      </c>
      <c r="S112" s="453" cm="1">
        <f t="array" ref="S112">_xlfn.IFS(E112="Air",R112,E112="Sea",M112,E112="Air+Sea",M112+R112)</f>
        <v>0</v>
      </c>
      <c r="T112" s="475"/>
      <c r="U112" s="32"/>
    </row>
    <row r="113" spans="1:21" x14ac:dyDescent="0.25">
      <c r="A113" s="1096"/>
      <c r="B113" s="719" t="s">
        <v>157</v>
      </c>
      <c r="C113" s="761" t="s">
        <v>158</v>
      </c>
      <c r="D113" s="111" t="s">
        <v>159</v>
      </c>
      <c r="E113" s="111" t="s">
        <v>11</v>
      </c>
      <c r="F113" s="156">
        <v>870</v>
      </c>
      <c r="G113" s="156">
        <v>870</v>
      </c>
      <c r="H113" s="969"/>
      <c r="I113" s="636"/>
      <c r="J113" s="191"/>
      <c r="K113" s="219">
        <v>1</v>
      </c>
      <c r="L113" s="219">
        <f t="shared" si="12"/>
        <v>0</v>
      </c>
      <c r="M113" s="820">
        <f t="shared" si="13"/>
        <v>0</v>
      </c>
      <c r="N113" s="650"/>
      <c r="O113" s="443"/>
      <c r="P113" s="221">
        <v>0</v>
      </c>
      <c r="Q113" s="444">
        <f t="shared" si="14"/>
        <v>0</v>
      </c>
      <c r="R113" s="222">
        <f t="shared" si="15"/>
        <v>0</v>
      </c>
      <c r="S113" s="453" cm="1">
        <f t="array" ref="S113">_xlfn.IFS(E113="Air",R113,E113="Sea",M113,E113="Air+Sea",M113+R113)</f>
        <v>0</v>
      </c>
      <c r="T113" s="475"/>
      <c r="U113" s="32"/>
    </row>
    <row r="114" spans="1:21" x14ac:dyDescent="0.25">
      <c r="A114" s="1096"/>
      <c r="B114" s="719" t="s">
        <v>601</v>
      </c>
      <c r="C114" s="761" t="s">
        <v>103</v>
      </c>
      <c r="D114" s="111" t="s">
        <v>222</v>
      </c>
      <c r="E114" s="111" t="s">
        <v>11</v>
      </c>
      <c r="F114" s="156" t="s">
        <v>601</v>
      </c>
      <c r="G114" s="213">
        <v>20</v>
      </c>
      <c r="H114" s="969"/>
      <c r="I114" s="636"/>
      <c r="J114" s="191">
        <v>1</v>
      </c>
      <c r="K114" s="219">
        <v>1</v>
      </c>
      <c r="L114" s="219">
        <f t="shared" si="12"/>
        <v>20</v>
      </c>
      <c r="M114" s="820">
        <f t="shared" si="13"/>
        <v>20</v>
      </c>
      <c r="N114" s="650"/>
      <c r="O114" s="443"/>
      <c r="P114" s="221">
        <v>0</v>
      </c>
      <c r="Q114" s="444">
        <f t="shared" si="14"/>
        <v>0</v>
      </c>
      <c r="R114" s="222">
        <f t="shared" si="15"/>
        <v>0</v>
      </c>
      <c r="S114" s="453" cm="1">
        <f t="array" ref="S114">_xlfn.IFS(E114="Air",R114,E114="Sea",M114,E114="Air+Sea",M114+R114)</f>
        <v>20</v>
      </c>
      <c r="T114" s="475"/>
      <c r="U114" s="32"/>
    </row>
    <row r="115" spans="1:21" x14ac:dyDescent="0.25">
      <c r="A115" s="1096"/>
      <c r="B115" s="964" t="s">
        <v>650</v>
      </c>
      <c r="C115" s="940" t="s">
        <v>103</v>
      </c>
      <c r="D115" s="943" t="s">
        <v>661</v>
      </c>
      <c r="E115" s="943"/>
      <c r="F115" s="940" t="s">
        <v>601</v>
      </c>
      <c r="G115" s="949"/>
      <c r="H115" s="970"/>
      <c r="I115" s="971"/>
      <c r="J115" s="972"/>
      <c r="K115" s="620">
        <v>1</v>
      </c>
      <c r="L115" s="981">
        <f t="shared" si="12"/>
        <v>0</v>
      </c>
      <c r="M115" s="982">
        <f t="shared" si="13"/>
        <v>0</v>
      </c>
      <c r="N115" s="650"/>
      <c r="O115" s="443"/>
      <c r="P115" s="221">
        <v>0</v>
      </c>
      <c r="Q115" s="444">
        <f t="shared" si="14"/>
        <v>0</v>
      </c>
      <c r="R115" s="222">
        <f t="shared" si="15"/>
        <v>0</v>
      </c>
      <c r="S115" s="454" t="e" cm="1">
        <f t="array" ref="S115">_xlfn.IFS(E115="Air",R115,E115="Sea",M115,E115="Air+Sea",M115+R115)</f>
        <v>#N/A</v>
      </c>
      <c r="T115" s="475"/>
      <c r="U115" s="32"/>
    </row>
    <row r="116" spans="1:21" x14ac:dyDescent="0.25">
      <c r="A116" s="1096"/>
      <c r="B116" s="964" t="s">
        <v>601</v>
      </c>
      <c r="C116" s="940" t="s">
        <v>103</v>
      </c>
      <c r="D116" s="943" t="s">
        <v>225</v>
      </c>
      <c r="E116" s="943"/>
      <c r="F116" s="940" t="s">
        <v>601</v>
      </c>
      <c r="G116" s="949"/>
      <c r="H116" s="970"/>
      <c r="I116" s="971"/>
      <c r="J116" s="972"/>
      <c r="K116" s="620">
        <v>1</v>
      </c>
      <c r="L116" s="981">
        <f t="shared" si="12"/>
        <v>0</v>
      </c>
      <c r="M116" s="982">
        <f t="shared" si="13"/>
        <v>0</v>
      </c>
      <c r="N116" s="650"/>
      <c r="O116" s="443"/>
      <c r="P116" s="221">
        <v>0</v>
      </c>
      <c r="Q116" s="444">
        <f t="shared" si="14"/>
        <v>0</v>
      </c>
      <c r="R116" s="222">
        <f t="shared" si="15"/>
        <v>0</v>
      </c>
      <c r="S116" s="454" t="e" cm="1">
        <f t="array" ref="S116">_xlfn.IFS(E116="Air",R116,E116="Sea",M116,E116="Air+Sea",M116+R116)</f>
        <v>#N/A</v>
      </c>
      <c r="T116" s="475"/>
      <c r="U116" s="32"/>
    </row>
    <row r="117" spans="1:21" x14ac:dyDescent="0.25">
      <c r="A117" s="1096"/>
      <c r="B117" s="964" t="s">
        <v>601</v>
      </c>
      <c r="C117" s="943" t="s">
        <v>227</v>
      </c>
      <c r="D117" s="943" t="s">
        <v>228</v>
      </c>
      <c r="E117" s="943"/>
      <c r="F117" s="943" t="s">
        <v>601</v>
      </c>
      <c r="G117" s="949"/>
      <c r="H117" s="970"/>
      <c r="I117" s="971"/>
      <c r="J117" s="972"/>
      <c r="K117" s="620">
        <v>1</v>
      </c>
      <c r="L117" s="981">
        <f t="shared" si="12"/>
        <v>0</v>
      </c>
      <c r="M117" s="982">
        <f t="shared" si="13"/>
        <v>0</v>
      </c>
      <c r="N117" s="650"/>
      <c r="O117" s="443"/>
      <c r="P117" s="221">
        <v>0</v>
      </c>
      <c r="Q117" s="444">
        <f t="shared" si="14"/>
        <v>0</v>
      </c>
      <c r="R117" s="222">
        <f t="shared" si="15"/>
        <v>0</v>
      </c>
      <c r="S117" s="454" t="e" cm="1">
        <f t="array" ref="S117">_xlfn.IFS(E117="Air",R117,E117="Sea",M117,E117="Air+Sea",M117+R117)</f>
        <v>#N/A</v>
      </c>
      <c r="T117" s="475"/>
      <c r="U117" s="32"/>
    </row>
    <row r="118" spans="1:21" x14ac:dyDescent="0.25">
      <c r="A118" s="1096"/>
      <c r="B118" s="964" t="s">
        <v>601</v>
      </c>
      <c r="C118" s="943" t="s">
        <v>227</v>
      </c>
      <c r="D118" s="943" t="s">
        <v>229</v>
      </c>
      <c r="E118" s="943"/>
      <c r="F118" s="943" t="s">
        <v>601</v>
      </c>
      <c r="G118" s="949"/>
      <c r="H118" s="970"/>
      <c r="I118" s="971"/>
      <c r="J118" s="972"/>
      <c r="K118" s="620">
        <v>1</v>
      </c>
      <c r="L118" s="981">
        <f t="shared" si="12"/>
        <v>0</v>
      </c>
      <c r="M118" s="982">
        <f t="shared" si="13"/>
        <v>0</v>
      </c>
      <c r="N118" s="650"/>
      <c r="O118" s="443"/>
      <c r="P118" s="221">
        <v>0</v>
      </c>
      <c r="Q118" s="444">
        <f t="shared" si="14"/>
        <v>0</v>
      </c>
      <c r="R118" s="222">
        <f t="shared" si="15"/>
        <v>0</v>
      </c>
      <c r="S118" s="454" t="e" cm="1">
        <f t="array" ref="S118">_xlfn.IFS(E118="Air",R118,E118="Sea",M118,E118="Air+Sea",M118+R118)</f>
        <v>#N/A</v>
      </c>
      <c r="T118" s="475"/>
      <c r="U118" s="32"/>
    </row>
    <row r="119" spans="1:21" x14ac:dyDescent="0.25">
      <c r="A119" s="1096"/>
      <c r="B119" s="964" t="s">
        <v>652</v>
      </c>
      <c r="C119" s="943" t="s">
        <v>145</v>
      </c>
      <c r="D119" s="943" t="s">
        <v>230</v>
      </c>
      <c r="E119" s="943"/>
      <c r="F119" s="943" t="s">
        <v>601</v>
      </c>
      <c r="G119" s="949"/>
      <c r="H119" s="970"/>
      <c r="I119" s="971"/>
      <c r="J119" s="972"/>
      <c r="K119" s="620">
        <v>1</v>
      </c>
      <c r="L119" s="981">
        <f t="shared" si="12"/>
        <v>0</v>
      </c>
      <c r="M119" s="982">
        <f t="shared" si="13"/>
        <v>0</v>
      </c>
      <c r="N119" s="650"/>
      <c r="O119" s="443"/>
      <c r="P119" s="221">
        <v>0</v>
      </c>
      <c r="Q119" s="444">
        <f t="shared" si="14"/>
        <v>0</v>
      </c>
      <c r="R119" s="222">
        <f t="shared" si="15"/>
        <v>0</v>
      </c>
      <c r="S119" s="454" t="e" cm="1">
        <f t="array" ref="S119">_xlfn.IFS(E119="Air",R119,E119="Sea",M119,E119="Air+Sea",M119+R119)</f>
        <v>#N/A</v>
      </c>
      <c r="T119" s="475"/>
      <c r="U119" s="32"/>
    </row>
    <row r="120" spans="1:21" x14ac:dyDescent="0.25">
      <c r="A120" s="1096"/>
      <c r="B120" s="964" t="s">
        <v>601</v>
      </c>
      <c r="C120" s="943" t="s">
        <v>145</v>
      </c>
      <c r="D120" s="943" t="s">
        <v>231</v>
      </c>
      <c r="E120" s="943"/>
      <c r="F120" s="943" t="s">
        <v>601</v>
      </c>
      <c r="G120" s="949"/>
      <c r="H120" s="970"/>
      <c r="I120" s="971"/>
      <c r="J120" s="972"/>
      <c r="K120" s="620">
        <v>1</v>
      </c>
      <c r="L120" s="981">
        <f t="shared" si="12"/>
        <v>0</v>
      </c>
      <c r="M120" s="982">
        <f t="shared" si="13"/>
        <v>0</v>
      </c>
      <c r="N120" s="650"/>
      <c r="O120" s="443"/>
      <c r="P120" s="221">
        <v>0</v>
      </c>
      <c r="Q120" s="444">
        <f t="shared" si="14"/>
        <v>0</v>
      </c>
      <c r="R120" s="222">
        <f t="shared" si="15"/>
        <v>0</v>
      </c>
      <c r="S120" s="454" t="e" cm="1">
        <f t="array" ref="S120">_xlfn.IFS(E120="Air",R120,E120="Sea",M120,E120="Air+Sea",M120+R120)</f>
        <v>#N/A</v>
      </c>
      <c r="T120" s="475"/>
      <c r="U120" s="32"/>
    </row>
    <row r="121" spans="1:21" x14ac:dyDescent="0.25">
      <c r="A121" s="1096"/>
      <c r="B121" s="964" t="s">
        <v>601</v>
      </c>
      <c r="C121" s="943" t="s">
        <v>145</v>
      </c>
      <c r="D121" s="943" t="s">
        <v>232</v>
      </c>
      <c r="E121" s="943"/>
      <c r="F121" s="943" t="s">
        <v>601</v>
      </c>
      <c r="G121" s="949"/>
      <c r="H121" s="970"/>
      <c r="I121" s="971"/>
      <c r="J121" s="972"/>
      <c r="K121" s="620">
        <v>1</v>
      </c>
      <c r="L121" s="981">
        <f t="shared" si="12"/>
        <v>0</v>
      </c>
      <c r="M121" s="982">
        <f t="shared" si="13"/>
        <v>0</v>
      </c>
      <c r="N121" s="650"/>
      <c r="O121" s="443"/>
      <c r="P121" s="221">
        <v>0</v>
      </c>
      <c r="Q121" s="444">
        <f t="shared" si="14"/>
        <v>0</v>
      </c>
      <c r="R121" s="222">
        <f t="shared" si="15"/>
        <v>0</v>
      </c>
      <c r="S121" s="454" t="e" cm="1">
        <f t="array" ref="S121">_xlfn.IFS(E121="Air",R121,E121="Sea",M121,E121="Air+Sea",M121+R121)</f>
        <v>#N/A</v>
      </c>
      <c r="T121" s="475"/>
      <c r="U121" s="32"/>
    </row>
    <row r="122" spans="1:21" ht="15.75" thickBot="1" x14ac:dyDescent="0.3">
      <c r="A122" s="1097"/>
      <c r="B122" s="973" t="s">
        <v>601</v>
      </c>
      <c r="C122" s="974" t="s">
        <v>145</v>
      </c>
      <c r="D122" s="974" t="s">
        <v>653</v>
      </c>
      <c r="E122" s="974"/>
      <c r="F122" s="974" t="s">
        <v>601</v>
      </c>
      <c r="G122" s="950"/>
      <c r="H122" s="975"/>
      <c r="I122" s="976"/>
      <c r="J122" s="977"/>
      <c r="K122" s="951">
        <v>1</v>
      </c>
      <c r="L122" s="983">
        <f t="shared" si="12"/>
        <v>0</v>
      </c>
      <c r="M122" s="984">
        <f t="shared" si="13"/>
        <v>0</v>
      </c>
      <c r="N122" s="652"/>
      <c r="O122" s="450"/>
      <c r="P122" s="262">
        <v>0</v>
      </c>
      <c r="Q122" s="451">
        <f t="shared" si="14"/>
        <v>0</v>
      </c>
      <c r="R122" s="457">
        <f t="shared" si="15"/>
        <v>0</v>
      </c>
      <c r="S122" s="627" t="e" cm="1">
        <f t="array" ref="S122">_xlfn.IFS(E122="Air",R122,E122="Sea",M122,E122="Air+Sea",M122+R122)</f>
        <v>#N/A</v>
      </c>
      <c r="T122" s="475"/>
      <c r="U122" s="32"/>
    </row>
    <row r="123" spans="1:21" ht="18.75" customHeight="1" x14ac:dyDescent="0.25">
      <c r="A123" s="152"/>
      <c r="B123" s="120"/>
      <c r="C123" s="120"/>
      <c r="D123" s="120"/>
      <c r="E123" s="120"/>
      <c r="F123" s="120"/>
      <c r="H123" s="120"/>
      <c r="I123" s="433"/>
      <c r="K123" s="235"/>
      <c r="L123" s="235"/>
      <c r="M123" s="373"/>
      <c r="N123" s="433"/>
      <c r="O123" s="580"/>
      <c r="P123" s="235"/>
      <c r="Q123" s="581"/>
      <c r="R123" s="581"/>
      <c r="S123" s="379"/>
      <c r="T123" s="475"/>
      <c r="U123" s="120"/>
    </row>
    <row r="124" spans="1:21" ht="18.75" customHeight="1" thickBot="1" x14ac:dyDescent="0.3">
      <c r="A124" s="184"/>
      <c r="B124" s="120"/>
      <c r="C124" s="120"/>
      <c r="D124" s="120"/>
      <c r="E124" s="120"/>
      <c r="F124" s="120"/>
      <c r="H124" s="120"/>
      <c r="I124" s="433"/>
      <c r="K124" s="235"/>
      <c r="L124" s="235"/>
      <c r="M124" s="373"/>
      <c r="N124" s="433"/>
      <c r="O124" s="356"/>
      <c r="P124" s="235"/>
      <c r="Q124" s="373"/>
      <c r="R124" s="373"/>
      <c r="S124" s="379"/>
      <c r="T124" s="475"/>
      <c r="U124" s="120"/>
    </row>
    <row r="125" spans="1:21" ht="36.75" customHeight="1" x14ac:dyDescent="0.25">
      <c r="A125" s="167"/>
      <c r="I125" s="413"/>
      <c r="J125" s="71" t="s">
        <v>234</v>
      </c>
      <c r="K125" s="229">
        <f>IF([2]Booking_SGN!$B$2="SGN",INDEX([2]!volume,MATCH($I$11,[2]!customer,0),MATCH([2]Booking_SGN!$C$3,[2]!week,0)),0)</f>
        <v>0</v>
      </c>
      <c r="L125" s="229">
        <f>SUM(L78:L124)</f>
        <v>5745</v>
      </c>
      <c r="M125" s="229">
        <f>SUM(M78:M124)</f>
        <v>4954.8</v>
      </c>
      <c r="N125" s="413"/>
      <c r="O125" s="71" t="s">
        <v>234</v>
      </c>
      <c r="P125" s="229">
        <f>IF([2]Booking_SGN!$B$2="SGN",INDEX([2]!volume,MATCH($N$11,[2]!customer,0),MATCH([2]Booking_SGN!$C$3,[2]!week,0)),0)</f>
        <v>0</v>
      </c>
      <c r="Q125" s="229">
        <f>SUM(Q78:Q124)</f>
        <v>0</v>
      </c>
      <c r="R125" s="229">
        <f>SUM(R78:R124)</f>
        <v>0</v>
      </c>
      <c r="S125" s="257">
        <f>R125+M125</f>
        <v>4954.8</v>
      </c>
      <c r="T125" s="171"/>
    </row>
    <row r="126" spans="1:21" ht="15.75" thickBot="1" x14ac:dyDescent="0.3">
      <c r="B126" s="168"/>
      <c r="I126" s="413"/>
      <c r="J126" s="72" t="s">
        <v>182</v>
      </c>
      <c r="K126" s="73"/>
      <c r="L126" s="73"/>
      <c r="M126" s="237">
        <f>M125*K125/40/3600</f>
        <v>0</v>
      </c>
      <c r="N126" s="413"/>
      <c r="O126" s="72" t="s">
        <v>182</v>
      </c>
      <c r="P126" s="73"/>
      <c r="Q126" s="73"/>
      <c r="R126" s="268">
        <f>R125*P125/40/3600</f>
        <v>0</v>
      </c>
      <c r="S126" s="269">
        <f>R126+M126</f>
        <v>0</v>
      </c>
      <c r="T126" s="186"/>
    </row>
    <row r="127" spans="1:21" x14ac:dyDescent="0.25">
      <c r="B127" s="168"/>
      <c r="I127" s="413"/>
      <c r="J127" s="77"/>
      <c r="N127" s="413"/>
      <c r="O127" s="77"/>
      <c r="R127" s="270"/>
      <c r="S127" s="270"/>
    </row>
    <row r="128" spans="1:21" ht="15.75" thickBot="1" x14ac:dyDescent="0.3">
      <c r="B128" s="168"/>
      <c r="I128" s="413"/>
      <c r="J128" s="77"/>
      <c r="N128" s="413"/>
      <c r="O128" s="77"/>
      <c r="R128" s="270"/>
      <c r="S128" s="270"/>
    </row>
    <row r="129" spans="2:20" ht="45" x14ac:dyDescent="0.25">
      <c r="B129" s="168"/>
      <c r="I129" s="413"/>
      <c r="J129" s="71" t="s">
        <v>235</v>
      </c>
      <c r="K129" s="229">
        <f>IF([2]Booking_SGN!$B$2="SGN",INDEX([2]!volume,MATCH($I$11,[2]!customer,0),MATCH([2]Booking_SGN!$C$3,[2]!week,0)),0)</f>
        <v>0</v>
      </c>
      <c r="L129" s="229">
        <f>L125+L75</f>
        <v>11568.461538461539</v>
      </c>
      <c r="M129" s="229">
        <f>M125+M75</f>
        <v>10201.761538461538</v>
      </c>
      <c r="N129" s="413"/>
      <c r="O129" s="71" t="s">
        <v>235</v>
      </c>
      <c r="P129" s="229">
        <f>IF([2]Booking_SGN!$B$2="SGN",INDEX([2]!volume,MATCH($N$11,[2]!customer,0),MATCH([2]Booking_SGN!$C$3,[2]!week,0)),0)</f>
        <v>0</v>
      </c>
      <c r="Q129" s="229">
        <f>Q125+Q75</f>
        <v>716</v>
      </c>
      <c r="R129" s="230">
        <f>R125+R75</f>
        <v>0</v>
      </c>
      <c r="S129" s="257">
        <f>R129+M129</f>
        <v>10201.761538461538</v>
      </c>
      <c r="T129" s="187"/>
    </row>
    <row r="130" spans="2:20" ht="15.75" thickBot="1" x14ac:dyDescent="0.3">
      <c r="B130" s="168"/>
      <c r="I130" s="413"/>
      <c r="J130" s="72" t="s">
        <v>236</v>
      </c>
      <c r="K130" s="73"/>
      <c r="L130" s="73"/>
      <c r="M130" s="237">
        <f>M126+M76</f>
        <v>0</v>
      </c>
      <c r="N130" s="413"/>
      <c r="O130" s="72" t="s">
        <v>236</v>
      </c>
      <c r="P130" s="73"/>
      <c r="Q130" s="73"/>
      <c r="R130" s="268">
        <f>R126+R76</f>
        <v>0</v>
      </c>
      <c r="S130" s="269">
        <f>R130+M130</f>
        <v>0</v>
      </c>
      <c r="T130" s="186"/>
    </row>
    <row r="131" spans="2:20" ht="15.75" thickBot="1" x14ac:dyDescent="0.3">
      <c r="I131" s="413"/>
      <c r="J131" s="77"/>
      <c r="N131" s="413"/>
      <c r="O131" s="77"/>
      <c r="R131" s="270"/>
      <c r="S131" s="270"/>
    </row>
    <row r="132" spans="2:20" x14ac:dyDescent="0.25">
      <c r="I132" s="413"/>
      <c r="J132" s="81" t="s">
        <v>237</v>
      </c>
      <c r="K132" s="238"/>
      <c r="L132" s="239"/>
      <c r="M132" s="239"/>
      <c r="N132" s="413"/>
      <c r="O132" s="81" t="s">
        <v>237</v>
      </c>
      <c r="P132" s="238"/>
      <c r="Q132" s="239"/>
      <c r="R132" s="271"/>
      <c r="S132" s="270"/>
    </row>
    <row r="133" spans="2:20" ht="15.75" thickBot="1" x14ac:dyDescent="0.3">
      <c r="I133" s="413"/>
      <c r="J133" s="82" t="s">
        <v>238</v>
      </c>
      <c r="K133" s="240"/>
      <c r="L133" s="241"/>
      <c r="M133" s="241"/>
      <c r="N133" s="413"/>
      <c r="O133" s="82" t="s">
        <v>238</v>
      </c>
      <c r="P133" s="240"/>
      <c r="Q133" s="241"/>
      <c r="R133" s="272"/>
      <c r="S133" s="232"/>
    </row>
    <row r="134" spans="2:20" ht="15.75" thickBot="1" x14ac:dyDescent="0.3">
      <c r="B134" s="83"/>
      <c r="C134" s="83"/>
      <c r="D134" s="83"/>
      <c r="I134" s="414"/>
      <c r="J134" s="199"/>
      <c r="K134" s="73"/>
      <c r="L134" s="73"/>
      <c r="M134" s="73"/>
      <c r="N134" s="414"/>
      <c r="O134" s="199"/>
      <c r="P134" s="73"/>
      <c r="Q134" s="73"/>
      <c r="R134" s="232"/>
      <c r="S134" s="273"/>
    </row>
  </sheetData>
  <sheetProtection algorithmName="SHA-512" hashValue="1QHbwz9CQ6JiS0mMD2BMW7dA8r0JSqX052IP0xLeqeTwr2WN9N+CYQomyHOeZUfAxLEaxSKepBKY8oJvg4FFHA==" saltValue="zQJxHFohqcUXYx2JVIn+rg==" spinCount="100000" sheet="1" objects="1" scenarios="1" insertRows="0" sort="0" autoFilter="0"/>
  <autoFilter ref="A12:V73" xr:uid="{ADF0B6F8-3062-4F9F-92FF-F4389DE38C03}"/>
  <mergeCells count="16">
    <mergeCell ref="B36:B37"/>
    <mergeCell ref="B38:B39"/>
    <mergeCell ref="B41:B42"/>
    <mergeCell ref="A78:A122"/>
    <mergeCell ref="B87:B88"/>
    <mergeCell ref="A51:A54"/>
    <mergeCell ref="B52:B53"/>
    <mergeCell ref="A55:A73"/>
    <mergeCell ref="A26:A42"/>
    <mergeCell ref="B32:B33"/>
    <mergeCell ref="I11:M11"/>
    <mergeCell ref="N11:R11"/>
    <mergeCell ref="A13:A25"/>
    <mergeCell ref="B14:B18"/>
    <mergeCell ref="B21:B22"/>
    <mergeCell ref="B23:B24"/>
  </mergeCells>
  <conditionalFormatting sqref="I13:I24 N13:N124 I26:I27 I29:I34 I36:I39 I41:I96">
    <cfRule type="notContainsBlanks" dxfId="51" priority="8">
      <formula>LEN(TRIM(I13))&gt;0</formula>
    </cfRule>
  </conditionalFormatting>
  <conditionalFormatting sqref="I123:I124">
    <cfRule type="notContainsBlanks" dxfId="50" priority="1">
      <formula>LEN(TRIM(I123))&gt;0</formula>
    </cfRule>
  </conditionalFormatting>
  <dataValidations count="5">
    <dataValidation type="list" allowBlank="1" showInputMessage="1" showErrorMessage="1" sqref="C123 C81:C88 C12:C78" xr:uid="{4C9BECEE-BC57-48EA-A2DB-374243B73847}">
      <formula1>"Reporting, APLL BK, Carrier BK, VOY, SPR/BOH, CLP, MBL, DN, Vendor, Email, Call, Shipment, BA, SAP &amp; GFF PO, Bill, COO, Times, Container, SI, BL, FCR, PO"</formula1>
    </dataValidation>
    <dataValidation type="list" allowBlank="1" showInputMessage="1" showErrorMessage="1" sqref="F127:F131 D5:E8 E123:E1048576 E11:E88" xr:uid="{428B0164-DE99-461B-835F-092BC866DA91}">
      <formula1>"Air,Sea,Air+Sea"</formula1>
    </dataValidation>
    <dataValidation type="list" allowBlank="1" showInputMessage="1" showErrorMessage="1" sqref="C127:C130 B5:B8" xr:uid="{2874263E-FEF1-42E0-AE31-CF7E9C7302E7}">
      <formula1>"Reporting, APLL BK, Carrier BK, VOY, SPR/BOH, CLP, MBL, DN, Vendor, Email, Call, Shipment, BA, SAP &amp; GFF PO, Bill, COO, Times"</formula1>
    </dataValidation>
    <dataValidation type="list" allowBlank="1" showInputMessage="1" showErrorMessage="1" sqref="C131 C135:C1048576 C11 C124:C125" xr:uid="{5AA1F552-4662-4316-8B34-4D75BC7C28F0}">
      <formula1>"Reporting, APLL BK, Carrier BK, VOY, SPR/BOH, CLP, MBL, DN, Vendor, Email, Call, Shipment, BA, SAP &amp; GFF PO, Bill, COO, Times, Container, SI, BL"</formula1>
    </dataValidation>
    <dataValidation type="list" allowBlank="1" showInputMessage="1" showErrorMessage="1" sqref="C79:C88" xr:uid="{FA6AEB7E-580B-4274-8E93-8CEE2149893B}">
      <formula1>"Reporting, APLL BK, Carrier BK, VOY, SPR/BOH, CLP, MBL, DN, Vendor, Email, Call, Shipment, BA, SAP &amp; GFF PO, Bill, COO, Times, Container, SI, BL,PO, FCR"</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6AF58-0570-4F77-9FCD-24DD22AF64EE}">
  <sheetPr codeName="Sheet25">
    <tabColor rgb="FF92D050"/>
  </sheetPr>
  <dimension ref="A1:U131"/>
  <sheetViews>
    <sheetView showGridLines="0" topLeftCell="A69" zoomScale="55" zoomScaleNormal="55" workbookViewId="0">
      <selection activeCell="L113" sqref="L113"/>
    </sheetView>
  </sheetViews>
  <sheetFormatPr defaultColWidth="8.7109375" defaultRowHeight="15" x14ac:dyDescent="0.25"/>
  <cols>
    <col min="1" max="1" width="15.5703125" style="185" customWidth="1"/>
    <col min="2" max="2" width="26.85546875" style="32" customWidth="1"/>
    <col min="3" max="3" width="16.28515625" style="32" customWidth="1"/>
    <col min="4" max="4" width="52.7109375" style="32" customWidth="1"/>
    <col min="5" max="5" width="25.140625" style="32" customWidth="1"/>
    <col min="6" max="6" width="11.5703125" style="32" customWidth="1"/>
    <col min="7" max="7" width="11.5703125" style="100" customWidth="1"/>
    <col min="8" max="8" width="33.42578125" style="168" customWidth="1"/>
    <col min="9" max="9" width="18.85546875" style="441" customWidth="1"/>
    <col min="10" max="10" width="25.42578125" style="109" customWidth="1"/>
    <col min="11" max="11" width="20.5703125" style="95" customWidth="1"/>
    <col min="12" max="12" width="34" style="95" customWidth="1"/>
    <col min="13" max="13" width="24.85546875" style="95" customWidth="1"/>
    <col min="14" max="14" width="18.85546875" style="441" customWidth="1"/>
    <col min="15" max="15" width="23.28515625" style="109" customWidth="1"/>
    <col min="16" max="16" width="22.7109375" style="95" customWidth="1"/>
    <col min="17" max="17" width="34" style="95" customWidth="1"/>
    <col min="18" max="19" width="24.85546875" style="95" customWidth="1"/>
    <col min="20" max="20" width="24.85546875" style="83" customWidth="1"/>
    <col min="21" max="16384" width="8.7109375" style="83"/>
  </cols>
  <sheetData>
    <row r="1" spans="1:21" s="62" customFormat="1" ht="33.75" x14ac:dyDescent="0.25">
      <c r="A1" s="61" t="s">
        <v>0</v>
      </c>
      <c r="B1" s="61">
        <f ca="1">TODAY()</f>
        <v>45148</v>
      </c>
      <c r="C1" s="86"/>
      <c r="D1" s="86"/>
      <c r="E1" s="86"/>
      <c r="F1" s="90"/>
      <c r="G1" s="806"/>
      <c r="H1" s="89" t="s">
        <v>39</v>
      </c>
      <c r="I1" s="384"/>
      <c r="J1" s="89"/>
      <c r="K1" s="90"/>
      <c r="L1" s="90"/>
      <c r="M1" s="90"/>
      <c r="N1" s="90"/>
      <c r="O1" s="90"/>
      <c r="P1" s="90"/>
      <c r="Q1" s="89"/>
      <c r="R1" s="89"/>
      <c r="S1" s="89"/>
    </row>
    <row r="2" spans="1:21" s="84" customFormat="1" x14ac:dyDescent="0.25">
      <c r="A2" s="92"/>
      <c r="B2" s="93"/>
      <c r="F2" s="95"/>
      <c r="G2" s="100"/>
      <c r="H2" s="95"/>
      <c r="I2" s="380"/>
      <c r="J2" s="95"/>
      <c r="K2" s="95"/>
      <c r="L2" s="95"/>
      <c r="M2" s="95"/>
      <c r="N2" s="95"/>
      <c r="O2" s="95"/>
      <c r="P2" s="95"/>
      <c r="Q2" s="95"/>
      <c r="R2" s="95"/>
      <c r="S2" s="95"/>
    </row>
    <row r="3" spans="1:21" s="84" customFormat="1" ht="15.75" thickBot="1" x14ac:dyDescent="0.3">
      <c r="F3" s="95"/>
      <c r="G3" s="100"/>
      <c r="H3" s="95"/>
      <c r="I3" s="380"/>
      <c r="J3" s="95"/>
      <c r="K3" s="95"/>
      <c r="L3" s="95"/>
      <c r="M3" s="95"/>
      <c r="N3" s="95"/>
      <c r="O3" s="95"/>
      <c r="P3" s="95"/>
      <c r="Q3" s="95"/>
      <c r="R3" s="95"/>
      <c r="S3" s="95"/>
    </row>
    <row r="4" spans="1:21" s="84" customFormat="1" x14ac:dyDescent="0.25">
      <c r="A4" s="96" t="s">
        <v>40</v>
      </c>
      <c r="B4" s="63"/>
      <c r="C4" s="63" t="s">
        <v>41</v>
      </c>
      <c r="D4" s="63"/>
      <c r="E4" s="63" t="s">
        <v>42</v>
      </c>
      <c r="F4" s="264" t="s">
        <v>43</v>
      </c>
      <c r="G4" s="97"/>
      <c r="H4" s="227"/>
      <c r="I4" s="807"/>
      <c r="J4" s="95"/>
      <c r="K4" s="95"/>
      <c r="L4" s="95"/>
      <c r="M4" s="95"/>
      <c r="N4" s="95"/>
      <c r="O4" s="95"/>
      <c r="P4" s="95"/>
      <c r="Q4" s="95"/>
      <c r="R4" s="95"/>
      <c r="S4" s="95"/>
    </row>
    <row r="5" spans="1:21" s="84" customFormat="1" x14ac:dyDescent="0.25">
      <c r="A5" s="98"/>
      <c r="B5" s="99"/>
      <c r="C5" s="64" t="s">
        <v>44</v>
      </c>
      <c r="D5" s="64"/>
      <c r="E5" s="64"/>
      <c r="F5" s="235" t="s">
        <v>45</v>
      </c>
      <c r="G5" s="100"/>
      <c r="H5" s="95"/>
      <c r="I5" s="808"/>
      <c r="J5" s="95"/>
      <c r="K5" s="95"/>
      <c r="L5" s="95"/>
      <c r="M5" s="95"/>
      <c r="N5" s="95"/>
      <c r="O5" s="95"/>
      <c r="P5" s="95"/>
      <c r="Q5" s="95"/>
      <c r="R5" s="95"/>
      <c r="S5" s="95"/>
    </row>
    <row r="6" spans="1:21" s="84" customFormat="1" x14ac:dyDescent="0.25">
      <c r="A6" s="98"/>
      <c r="B6" s="102"/>
      <c r="C6" s="64" t="s">
        <v>46</v>
      </c>
      <c r="D6" s="64"/>
      <c r="E6" s="64"/>
      <c r="F6" s="235" t="s">
        <v>47</v>
      </c>
      <c r="G6" s="100"/>
      <c r="H6" s="95"/>
      <c r="I6" s="808"/>
      <c r="J6" s="95"/>
      <c r="K6" s="95"/>
      <c r="L6" s="95"/>
      <c r="M6" s="95"/>
      <c r="N6" s="95"/>
      <c r="O6" s="95"/>
      <c r="P6" s="95"/>
      <c r="Q6" s="95"/>
      <c r="R6" s="95"/>
      <c r="S6" s="95"/>
    </row>
    <row r="7" spans="1:21" s="84" customFormat="1" x14ac:dyDescent="0.25">
      <c r="A7" s="98"/>
      <c r="B7" s="103"/>
      <c r="C7" s="64" t="s">
        <v>48</v>
      </c>
      <c r="D7" s="64"/>
      <c r="E7" s="64"/>
      <c r="F7" s="235" t="s">
        <v>49</v>
      </c>
      <c r="G7" s="100"/>
      <c r="H7" s="95"/>
      <c r="I7" s="808"/>
      <c r="J7" s="95"/>
      <c r="K7" s="95"/>
      <c r="L7" s="95"/>
      <c r="M7" s="95"/>
      <c r="N7" s="95"/>
      <c r="O7" s="95"/>
      <c r="P7" s="95"/>
      <c r="Q7" s="95"/>
      <c r="R7" s="95"/>
      <c r="S7" s="95"/>
    </row>
    <row r="8" spans="1:21" s="84" customFormat="1" ht="15.75" thickBot="1" x14ac:dyDescent="0.3">
      <c r="A8" s="104"/>
      <c r="B8" s="105"/>
      <c r="C8" s="65" t="s">
        <v>50</v>
      </c>
      <c r="D8" s="65"/>
      <c r="E8" s="65"/>
      <c r="F8" s="809" t="s">
        <v>556</v>
      </c>
      <c r="G8" s="106"/>
      <c r="H8" s="73"/>
      <c r="I8" s="810"/>
      <c r="J8" s="95"/>
      <c r="K8" s="95"/>
      <c r="L8" s="95"/>
      <c r="M8" s="95"/>
      <c r="N8" s="95"/>
      <c r="O8" s="95"/>
      <c r="P8" s="95"/>
      <c r="Q8" s="95"/>
      <c r="R8" s="95"/>
      <c r="S8" s="95"/>
    </row>
    <row r="9" spans="1:21" s="84" customFormat="1" x14ac:dyDescent="0.25">
      <c r="A9" s="92"/>
      <c r="F9" s="95"/>
      <c r="G9" s="100"/>
      <c r="H9" s="95"/>
      <c r="I9" s="380"/>
      <c r="J9" s="95"/>
      <c r="K9" s="95"/>
      <c r="L9" s="95"/>
      <c r="M9" s="95"/>
      <c r="N9" s="95"/>
      <c r="O9" s="95"/>
      <c r="P9" s="95"/>
      <c r="Q9" s="95"/>
      <c r="R9" s="95"/>
      <c r="S9" s="95"/>
    </row>
    <row r="10" spans="1:21" s="84" customFormat="1" x14ac:dyDescent="0.25">
      <c r="A10" s="1031" t="s">
        <v>31</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x14ac:dyDescent="0.25">
      <c r="A11" s="381"/>
      <c r="B11" s="66"/>
      <c r="C11" s="66"/>
      <c r="D11" s="66"/>
      <c r="E11" s="66"/>
      <c r="F11" s="481"/>
      <c r="G11" s="100"/>
      <c r="H11" s="811"/>
      <c r="I11" s="1103" t="str">
        <f>_xlfn.CONCAT($A$10," ","-"," ","Sea")</f>
        <v>RIPP - Sea</v>
      </c>
      <c r="J11" s="1104"/>
      <c r="K11" s="1104"/>
      <c r="L11" s="1104"/>
      <c r="M11" s="1105"/>
      <c r="N11" s="1103" t="str">
        <f>_xlfn.CONCAT($A$10," ","-"," ","Air")</f>
        <v>RIPP - Air</v>
      </c>
      <c r="O11" s="1104"/>
      <c r="P11" s="1104"/>
      <c r="Q11" s="1104"/>
      <c r="R11" s="1105"/>
      <c r="S11" s="374" t="s">
        <v>53</v>
      </c>
      <c r="T11" s="64"/>
    </row>
    <row r="12" spans="1:21" s="84" customFormat="1" x14ac:dyDescent="0.25">
      <c r="A12" s="661" t="s">
        <v>54</v>
      </c>
      <c r="B12" s="662" t="s">
        <v>55</v>
      </c>
      <c r="C12" s="663" t="s">
        <v>56</v>
      </c>
      <c r="D12" s="664" t="s">
        <v>57</v>
      </c>
      <c r="E12" s="664" t="s">
        <v>58</v>
      </c>
      <c r="F12" s="865" t="s">
        <v>59</v>
      </c>
      <c r="G12" s="665" t="s">
        <v>60</v>
      </c>
      <c r="H12" s="866" t="s">
        <v>61</v>
      </c>
      <c r="I12" s="867" t="s">
        <v>62</v>
      </c>
      <c r="J12" s="668" t="s">
        <v>63</v>
      </c>
      <c r="K12" s="668" t="s">
        <v>64</v>
      </c>
      <c r="L12" s="668" t="s">
        <v>65</v>
      </c>
      <c r="M12" s="669" t="s">
        <v>66</v>
      </c>
      <c r="N12" s="868" t="s">
        <v>62</v>
      </c>
      <c r="O12" s="668" t="s">
        <v>63</v>
      </c>
      <c r="P12" s="668" t="s">
        <v>64</v>
      </c>
      <c r="Q12" s="668" t="s">
        <v>65</v>
      </c>
      <c r="R12" s="669" t="s">
        <v>66</v>
      </c>
      <c r="S12" s="670" t="s">
        <v>66</v>
      </c>
      <c r="T12" s="280"/>
      <c r="U12" s="281"/>
    </row>
    <row r="13" spans="1:21" x14ac:dyDescent="0.25">
      <c r="A13" s="1098" t="s">
        <v>67</v>
      </c>
      <c r="B13" s="734" t="s">
        <v>68</v>
      </c>
      <c r="C13" s="621" t="s">
        <v>69</v>
      </c>
      <c r="D13" s="621" t="s">
        <v>70</v>
      </c>
      <c r="E13" s="621"/>
      <c r="F13" s="621">
        <v>155</v>
      </c>
      <c r="G13" s="622"/>
      <c r="H13" s="958"/>
      <c r="I13" s="955"/>
      <c r="J13" s="361">
        <v>0</v>
      </c>
      <c r="K13" s="259">
        <v>1</v>
      </c>
      <c r="L13" s="259">
        <f t="shared" ref="L13:L44" si="0">IF(C13="APLL BK",G13,G13*J13)</f>
        <v>0</v>
      </c>
      <c r="M13" s="261">
        <f t="shared" ref="M13:M44" si="1">IFERROR(IF(OR(E13="Sea",E13="Air+Sea"),IF(C13="APLL BK",G13*IF(I13="",1,I13),L13/K13*IF(I13="",1,I13)),0),0)</f>
        <v>0</v>
      </c>
      <c r="N13" s="955"/>
      <c r="O13" s="362"/>
      <c r="P13" s="259">
        <v>0</v>
      </c>
      <c r="Q13" s="260">
        <f t="shared" ref="Q13:Q44" si="2">IF(C13="APLL BK",G13,G13*O13)</f>
        <v>0</v>
      </c>
      <c r="R13" s="261">
        <f t="shared" ref="R13:R44" si="3">IFERROR(IF(OR(E13="Air",E13="Air+Sea"),IF(C13="APLL BK",G13*IF(N13="",1,N13),Q13/P13*IF(N13="",1,N13)),0),0)</f>
        <v>0</v>
      </c>
      <c r="S13" s="375" t="e" cm="1">
        <f t="array" ref="S13">_xlfn.IFS(E13="Air",R13,E13="Sea",M13,E13="Air+Sea",M13+R13)</f>
        <v>#N/A</v>
      </c>
      <c r="T13" s="475"/>
    </row>
    <row r="14" spans="1:21" x14ac:dyDescent="0.25">
      <c r="A14" s="1099"/>
      <c r="B14" s="1106" t="s">
        <v>71</v>
      </c>
      <c r="C14" s="111" t="s">
        <v>69</v>
      </c>
      <c r="D14" s="111" t="s">
        <v>72</v>
      </c>
      <c r="E14" s="111" t="s">
        <v>11</v>
      </c>
      <c r="F14" s="111">
        <v>75</v>
      </c>
      <c r="G14" s="206">
        <v>75</v>
      </c>
      <c r="H14" s="925"/>
      <c r="I14" s="777"/>
      <c r="J14" s="191">
        <v>1</v>
      </c>
      <c r="K14" s="219">
        <v>1</v>
      </c>
      <c r="L14" s="219">
        <f t="shared" si="0"/>
        <v>75</v>
      </c>
      <c r="M14" s="387">
        <f t="shared" si="1"/>
        <v>75</v>
      </c>
      <c r="N14" s="401"/>
      <c r="O14" s="443"/>
      <c r="P14" s="221">
        <v>0</v>
      </c>
      <c r="Q14" s="444">
        <f t="shared" si="2"/>
        <v>0</v>
      </c>
      <c r="R14" s="250">
        <f t="shared" si="3"/>
        <v>0</v>
      </c>
      <c r="S14" s="246" cm="1">
        <f t="array" ref="S14">_xlfn.IFS(E14="Air",R14,E14="Sea",M14,E14="Air+Sea",M14+R14)</f>
        <v>75</v>
      </c>
      <c r="T14" s="475"/>
    </row>
    <row r="15" spans="1:21" s="782" customFormat="1" x14ac:dyDescent="0.25">
      <c r="A15" s="1099"/>
      <c r="B15" s="1106"/>
      <c r="C15" s="111" t="s">
        <v>69</v>
      </c>
      <c r="D15" s="111" t="s">
        <v>73</v>
      </c>
      <c r="E15" s="111" t="s">
        <v>11</v>
      </c>
      <c r="F15" s="111">
        <v>90</v>
      </c>
      <c r="G15" s="206">
        <v>90</v>
      </c>
      <c r="H15" s="925"/>
      <c r="I15" s="777"/>
      <c r="J15" s="191">
        <v>1</v>
      </c>
      <c r="K15" s="219">
        <v>1</v>
      </c>
      <c r="L15" s="219">
        <f t="shared" si="0"/>
        <v>90</v>
      </c>
      <c r="M15" s="387">
        <f t="shared" si="1"/>
        <v>90</v>
      </c>
      <c r="N15" s="401"/>
      <c r="O15" s="443"/>
      <c r="P15" s="221">
        <v>0</v>
      </c>
      <c r="Q15" s="444">
        <f t="shared" si="2"/>
        <v>0</v>
      </c>
      <c r="R15" s="250">
        <f t="shared" si="3"/>
        <v>0</v>
      </c>
      <c r="S15" s="246" cm="1">
        <f t="array" ref="S15">_xlfn.IFS(E15="Air",R15,E15="Sea",M15,E15="Air+Sea",M15+R15)</f>
        <v>90</v>
      </c>
      <c r="T15" s="781"/>
    </row>
    <row r="16" spans="1:21" x14ac:dyDescent="0.25">
      <c r="A16" s="1099"/>
      <c r="B16" s="1106"/>
      <c r="C16" s="111" t="s">
        <v>74</v>
      </c>
      <c r="D16" s="111" t="s">
        <v>75</v>
      </c>
      <c r="E16" s="111" t="s">
        <v>11</v>
      </c>
      <c r="F16" s="111">
        <v>6</v>
      </c>
      <c r="G16" s="206">
        <v>6</v>
      </c>
      <c r="H16" s="925"/>
      <c r="I16" s="777"/>
      <c r="J16" s="191"/>
      <c r="K16" s="219">
        <v>1</v>
      </c>
      <c r="L16" s="219">
        <f t="shared" si="0"/>
        <v>6</v>
      </c>
      <c r="M16" s="387">
        <f t="shared" si="1"/>
        <v>6</v>
      </c>
      <c r="N16" s="401"/>
      <c r="O16" s="443"/>
      <c r="P16" s="221">
        <v>0</v>
      </c>
      <c r="Q16" s="444">
        <f t="shared" si="2"/>
        <v>6</v>
      </c>
      <c r="R16" s="250">
        <f t="shared" si="3"/>
        <v>0</v>
      </c>
      <c r="S16" s="246" cm="1">
        <f t="array" ref="S16">_xlfn.IFS(E16="Air",R16,E16="Sea",M16,E16="Air+Sea",M16+R16)</f>
        <v>6</v>
      </c>
      <c r="T16" s="475"/>
    </row>
    <row r="17" spans="1:20" x14ac:dyDescent="0.25">
      <c r="A17" s="1099"/>
      <c r="B17" s="1106"/>
      <c r="C17" s="111" t="s">
        <v>69</v>
      </c>
      <c r="D17" s="111" t="s">
        <v>76</v>
      </c>
      <c r="E17" s="111" t="s">
        <v>11</v>
      </c>
      <c r="F17" s="111">
        <v>450</v>
      </c>
      <c r="G17" s="206">
        <v>450</v>
      </c>
      <c r="H17" s="925"/>
      <c r="I17" s="777"/>
      <c r="J17" s="191">
        <v>1</v>
      </c>
      <c r="K17" s="219">
        <v>1</v>
      </c>
      <c r="L17" s="219">
        <f t="shared" si="0"/>
        <v>450</v>
      </c>
      <c r="M17" s="387">
        <f t="shared" si="1"/>
        <v>450</v>
      </c>
      <c r="N17" s="401"/>
      <c r="O17" s="443"/>
      <c r="P17" s="221">
        <v>0</v>
      </c>
      <c r="Q17" s="444">
        <f t="shared" si="2"/>
        <v>0</v>
      </c>
      <c r="R17" s="250">
        <f t="shared" si="3"/>
        <v>0</v>
      </c>
      <c r="S17" s="246" cm="1">
        <f t="array" ref="S17">_xlfn.IFS(E17="Air",R17,E17="Sea",M17,E17="Air+Sea",M17+R17)</f>
        <v>450</v>
      </c>
      <c r="T17" s="475"/>
    </row>
    <row r="18" spans="1:20" x14ac:dyDescent="0.25">
      <c r="A18" s="1099"/>
      <c r="B18" s="1106"/>
      <c r="C18" s="111" t="s">
        <v>69</v>
      </c>
      <c r="D18" s="111" t="s">
        <v>77</v>
      </c>
      <c r="E18" s="111" t="s">
        <v>11</v>
      </c>
      <c r="F18" s="111">
        <v>300</v>
      </c>
      <c r="G18" s="206">
        <v>300</v>
      </c>
      <c r="H18" s="925"/>
      <c r="I18" s="777"/>
      <c r="J18" s="191">
        <v>1</v>
      </c>
      <c r="K18" s="219">
        <v>1</v>
      </c>
      <c r="L18" s="219">
        <f t="shared" si="0"/>
        <v>300</v>
      </c>
      <c r="M18" s="387">
        <f t="shared" si="1"/>
        <v>300</v>
      </c>
      <c r="N18" s="401"/>
      <c r="O18" s="443"/>
      <c r="P18" s="221">
        <v>0</v>
      </c>
      <c r="Q18" s="444">
        <f t="shared" si="2"/>
        <v>0</v>
      </c>
      <c r="R18" s="250">
        <f t="shared" si="3"/>
        <v>0</v>
      </c>
      <c r="S18" s="246" cm="1">
        <f t="array" ref="S18">_xlfn.IFS(E18="Air",R18,E18="Sea",M18,E18="Air+Sea",M18+R18)</f>
        <v>300</v>
      </c>
      <c r="T18" s="475"/>
    </row>
    <row r="19" spans="1:20" x14ac:dyDescent="0.25">
      <c r="A19" s="1099"/>
      <c r="B19" s="125" t="s">
        <v>78</v>
      </c>
      <c r="C19" s="111" t="s">
        <v>69</v>
      </c>
      <c r="D19" s="128" t="s">
        <v>79</v>
      </c>
      <c r="E19" s="111" t="s">
        <v>11</v>
      </c>
      <c r="F19" s="111">
        <v>810</v>
      </c>
      <c r="G19" s="206">
        <v>120</v>
      </c>
      <c r="H19" s="925"/>
      <c r="I19" s="777"/>
      <c r="J19" s="191">
        <v>1</v>
      </c>
      <c r="K19" s="219">
        <v>1</v>
      </c>
      <c r="L19" s="219">
        <f t="shared" si="0"/>
        <v>120</v>
      </c>
      <c r="M19" s="387">
        <f t="shared" si="1"/>
        <v>120</v>
      </c>
      <c r="N19" s="401"/>
      <c r="O19" s="443"/>
      <c r="P19" s="221">
        <v>0</v>
      </c>
      <c r="Q19" s="444">
        <f t="shared" si="2"/>
        <v>0</v>
      </c>
      <c r="R19" s="250">
        <f t="shared" si="3"/>
        <v>0</v>
      </c>
      <c r="S19" s="246" cm="1">
        <f t="array" ref="S19">_xlfn.IFS(E19="Air",R19,E19="Sea",M19,E19="Air+Sea",M19+R19)</f>
        <v>120</v>
      </c>
      <c r="T19" s="475"/>
    </row>
    <row r="20" spans="1:20" x14ac:dyDescent="0.25">
      <c r="A20" s="1099"/>
      <c r="B20" s="125" t="s">
        <v>80</v>
      </c>
      <c r="C20" s="111" t="s">
        <v>81</v>
      </c>
      <c r="D20" s="111" t="s">
        <v>82</v>
      </c>
      <c r="E20" s="111" t="s">
        <v>11</v>
      </c>
      <c r="F20" s="111">
        <v>450</v>
      </c>
      <c r="G20" s="206">
        <v>450</v>
      </c>
      <c r="H20" s="590" t="s">
        <v>629</v>
      </c>
      <c r="I20" s="777"/>
      <c r="J20" s="191">
        <v>1</v>
      </c>
      <c r="K20" s="219">
        <v>1</v>
      </c>
      <c r="L20" s="219">
        <f t="shared" si="0"/>
        <v>450</v>
      </c>
      <c r="M20" s="387">
        <f t="shared" si="1"/>
        <v>450</v>
      </c>
      <c r="N20" s="401"/>
      <c r="O20" s="443"/>
      <c r="P20" s="221">
        <v>0</v>
      </c>
      <c r="Q20" s="444">
        <f t="shared" si="2"/>
        <v>0</v>
      </c>
      <c r="R20" s="250">
        <f t="shared" si="3"/>
        <v>0</v>
      </c>
      <c r="S20" s="246" cm="1">
        <f t="array" ref="S20">_xlfn.IFS(E20="Air",R20,E20="Sea",M20,E20="Air+Sea",M20+R20)</f>
        <v>450</v>
      </c>
      <c r="T20" s="475"/>
    </row>
    <row r="21" spans="1:20" x14ac:dyDescent="0.25">
      <c r="A21" s="1099"/>
      <c r="B21" s="1106" t="s">
        <v>83</v>
      </c>
      <c r="C21" s="111" t="s">
        <v>74</v>
      </c>
      <c r="D21" s="111" t="s">
        <v>85</v>
      </c>
      <c r="E21" s="111" t="s">
        <v>11</v>
      </c>
      <c r="F21" s="111">
        <v>50</v>
      </c>
      <c r="G21" s="206">
        <v>50</v>
      </c>
      <c r="H21" s="925"/>
      <c r="I21" s="777">
        <v>0.15</v>
      </c>
      <c r="J21" s="191"/>
      <c r="K21" s="219">
        <v>1</v>
      </c>
      <c r="L21" s="219">
        <f t="shared" si="0"/>
        <v>50</v>
      </c>
      <c r="M21" s="387">
        <f t="shared" si="1"/>
        <v>7.5</v>
      </c>
      <c r="N21" s="401"/>
      <c r="O21" s="443"/>
      <c r="P21" s="221">
        <v>0</v>
      </c>
      <c r="Q21" s="444">
        <f t="shared" si="2"/>
        <v>50</v>
      </c>
      <c r="R21" s="250">
        <f t="shared" si="3"/>
        <v>0</v>
      </c>
      <c r="S21" s="246" cm="1">
        <f t="array" ref="S21">_xlfn.IFS(E21="Air",R21,E21="Sea",M21,E21="Air+Sea",M21+R21)</f>
        <v>7.5</v>
      </c>
      <c r="T21" s="475"/>
    </row>
    <row r="22" spans="1:20" x14ac:dyDescent="0.25">
      <c r="A22" s="1099"/>
      <c r="B22" s="1106"/>
      <c r="C22" s="111" t="s">
        <v>74</v>
      </c>
      <c r="D22" s="111" t="s">
        <v>630</v>
      </c>
      <c r="E22" s="111" t="s">
        <v>11</v>
      </c>
      <c r="F22" s="111">
        <v>600</v>
      </c>
      <c r="G22" s="206">
        <v>600</v>
      </c>
      <c r="H22" s="925"/>
      <c r="I22" s="777">
        <v>0.15</v>
      </c>
      <c r="J22" s="191"/>
      <c r="K22" s="219">
        <v>1</v>
      </c>
      <c r="L22" s="219">
        <f t="shared" si="0"/>
        <v>600</v>
      </c>
      <c r="M22" s="387">
        <f t="shared" si="1"/>
        <v>90</v>
      </c>
      <c r="N22" s="401"/>
      <c r="O22" s="443"/>
      <c r="P22" s="221">
        <v>0</v>
      </c>
      <c r="Q22" s="444">
        <f t="shared" si="2"/>
        <v>600</v>
      </c>
      <c r="R22" s="250">
        <f t="shared" si="3"/>
        <v>0</v>
      </c>
      <c r="S22" s="246" cm="1">
        <f t="array" ref="S22">_xlfn.IFS(E22="Air",R22,E22="Sea",M22,E22="Air+Sea",M22+R22)</f>
        <v>90</v>
      </c>
      <c r="T22" s="475"/>
    </row>
    <row r="23" spans="1:20" x14ac:dyDescent="0.25">
      <c r="A23" s="1099"/>
      <c r="B23" s="1115" t="s">
        <v>87</v>
      </c>
      <c r="C23" s="159" t="s">
        <v>69</v>
      </c>
      <c r="D23" s="159" t="s">
        <v>88</v>
      </c>
      <c r="E23" s="159"/>
      <c r="F23" s="159">
        <v>45</v>
      </c>
      <c r="G23" s="207"/>
      <c r="H23" s="924"/>
      <c r="I23" s="401"/>
      <c r="J23" s="190"/>
      <c r="K23" s="221">
        <v>1</v>
      </c>
      <c r="L23" s="221">
        <f t="shared" si="0"/>
        <v>0</v>
      </c>
      <c r="M23" s="250">
        <f t="shared" si="1"/>
        <v>0</v>
      </c>
      <c r="N23" s="401"/>
      <c r="O23" s="443"/>
      <c r="P23" s="221">
        <v>0</v>
      </c>
      <c r="Q23" s="444">
        <f t="shared" si="2"/>
        <v>0</v>
      </c>
      <c r="R23" s="250">
        <f t="shared" si="3"/>
        <v>0</v>
      </c>
      <c r="S23" s="251" t="e" cm="1">
        <f t="array" ref="S23">_xlfn.IFS(E23="Air",R23,E23="Sea",M23,E23="Air+Sea",M23+R23)</f>
        <v>#N/A</v>
      </c>
      <c r="T23" s="475"/>
    </row>
    <row r="24" spans="1:20" x14ac:dyDescent="0.25">
      <c r="A24" s="1099"/>
      <c r="B24" s="1115"/>
      <c r="C24" s="159" t="s">
        <v>74</v>
      </c>
      <c r="D24" s="159" t="s">
        <v>89</v>
      </c>
      <c r="E24" s="159"/>
      <c r="F24" s="159">
        <v>75</v>
      </c>
      <c r="G24" s="207"/>
      <c r="H24" s="924"/>
      <c r="I24" s="401"/>
      <c r="J24" s="190"/>
      <c r="K24" s="221">
        <v>1</v>
      </c>
      <c r="L24" s="221">
        <f t="shared" si="0"/>
        <v>0</v>
      </c>
      <c r="M24" s="250">
        <f t="shared" si="1"/>
        <v>0</v>
      </c>
      <c r="N24" s="401"/>
      <c r="O24" s="443"/>
      <c r="P24" s="221">
        <v>0</v>
      </c>
      <c r="Q24" s="444">
        <f t="shared" si="2"/>
        <v>0</v>
      </c>
      <c r="R24" s="250">
        <f t="shared" si="3"/>
        <v>0</v>
      </c>
      <c r="S24" s="251" t="e" cm="1">
        <f t="array" ref="S24">_xlfn.IFS(E24="Air",R24,E24="Sea",M24,E24="Air+Sea",M24+R24)</f>
        <v>#N/A</v>
      </c>
      <c r="T24" s="475"/>
    </row>
    <row r="25" spans="1:20" x14ac:dyDescent="0.25">
      <c r="A25" s="1099"/>
      <c r="B25" s="126" t="s">
        <v>90</v>
      </c>
      <c r="C25" s="159"/>
      <c r="D25" s="159"/>
      <c r="E25" s="159"/>
      <c r="F25" s="159"/>
      <c r="G25" s="207"/>
      <c r="H25" s="924"/>
      <c r="I25" s="401"/>
      <c r="J25" s="349"/>
      <c r="K25" s="221">
        <v>1</v>
      </c>
      <c r="L25" s="221">
        <f t="shared" si="0"/>
        <v>0</v>
      </c>
      <c r="M25" s="600">
        <f t="shared" si="1"/>
        <v>0</v>
      </c>
      <c r="N25" s="401"/>
      <c r="O25" s="349"/>
      <c r="P25" s="221">
        <v>0</v>
      </c>
      <c r="Q25" s="444">
        <f t="shared" si="2"/>
        <v>0</v>
      </c>
      <c r="R25" s="250">
        <f t="shared" si="3"/>
        <v>0</v>
      </c>
      <c r="S25" s="251" t="e" cm="1">
        <f t="array" ref="S25">_xlfn.IFS(E25="Air",R25,E25="Sea",M25,E25="Air+Sea",M25+R25)</f>
        <v>#N/A</v>
      </c>
      <c r="T25" s="475"/>
    </row>
    <row r="26" spans="1:20" x14ac:dyDescent="0.25">
      <c r="A26" s="1099" t="s">
        <v>91</v>
      </c>
      <c r="B26" s="125" t="s">
        <v>92</v>
      </c>
      <c r="C26" s="111" t="s">
        <v>69</v>
      </c>
      <c r="D26" s="111" t="s">
        <v>93</v>
      </c>
      <c r="E26" s="111" t="s">
        <v>11</v>
      </c>
      <c r="F26" s="111">
        <v>440</v>
      </c>
      <c r="G26" s="206">
        <v>440</v>
      </c>
      <c r="H26" s="590"/>
      <c r="I26" s="778"/>
      <c r="J26" s="191">
        <v>1</v>
      </c>
      <c r="K26" s="219">
        <v>1</v>
      </c>
      <c r="L26" s="219">
        <f t="shared" si="0"/>
        <v>440</v>
      </c>
      <c r="M26" s="387">
        <f t="shared" si="1"/>
        <v>440</v>
      </c>
      <c r="N26" s="787"/>
      <c r="O26" s="443"/>
      <c r="P26" s="221">
        <v>0</v>
      </c>
      <c r="Q26" s="444">
        <f t="shared" si="2"/>
        <v>0</v>
      </c>
      <c r="R26" s="250">
        <f t="shared" si="3"/>
        <v>0</v>
      </c>
      <c r="S26" s="246" cm="1">
        <f t="array" ref="S26">_xlfn.IFS(E26="Air",R26,E26="Sea",M26,E26="Air+Sea",M26+R26)</f>
        <v>440</v>
      </c>
      <c r="T26" s="475"/>
    </row>
    <row r="27" spans="1:20" x14ac:dyDescent="0.25">
      <c r="A27" s="1099"/>
      <c r="B27" s="135" t="s">
        <v>94</v>
      </c>
      <c r="C27" s="113" t="s">
        <v>69</v>
      </c>
      <c r="D27" s="113" t="s">
        <v>95</v>
      </c>
      <c r="E27" s="113" t="s">
        <v>11</v>
      </c>
      <c r="F27" s="113">
        <v>560</v>
      </c>
      <c r="G27" s="208">
        <v>560</v>
      </c>
      <c r="H27" s="590"/>
      <c r="I27" s="779"/>
      <c r="J27" s="191">
        <v>1</v>
      </c>
      <c r="K27" s="219">
        <v>1</v>
      </c>
      <c r="L27" s="219">
        <f t="shared" si="0"/>
        <v>560</v>
      </c>
      <c r="M27" s="387">
        <f t="shared" si="1"/>
        <v>560</v>
      </c>
      <c r="N27" s="788"/>
      <c r="O27" s="443"/>
      <c r="P27" s="221">
        <v>0</v>
      </c>
      <c r="Q27" s="444">
        <f t="shared" si="2"/>
        <v>0</v>
      </c>
      <c r="R27" s="250">
        <f t="shared" si="3"/>
        <v>0</v>
      </c>
      <c r="S27" s="246" cm="1">
        <f t="array" ref="S27">_xlfn.IFS(E27="Air",R27,E27="Sea",M27,E27="Air+Sea",M27+R27)</f>
        <v>560</v>
      </c>
      <c r="T27" s="475"/>
    </row>
    <row r="28" spans="1:20" x14ac:dyDescent="0.25">
      <c r="A28" s="1099"/>
      <c r="B28" s="126" t="s">
        <v>96</v>
      </c>
      <c r="C28" s="159" t="s">
        <v>97</v>
      </c>
      <c r="D28" s="159" t="s">
        <v>98</v>
      </c>
      <c r="E28" s="159"/>
      <c r="F28" s="159"/>
      <c r="G28" s="207"/>
      <c r="H28" s="924"/>
      <c r="I28" s="401"/>
      <c r="J28" s="190"/>
      <c r="K28" s="221">
        <v>1</v>
      </c>
      <c r="L28" s="221">
        <f t="shared" si="0"/>
        <v>0</v>
      </c>
      <c r="M28" s="600">
        <f t="shared" si="1"/>
        <v>0</v>
      </c>
      <c r="N28" s="401"/>
      <c r="O28" s="443"/>
      <c r="P28" s="221">
        <v>0</v>
      </c>
      <c r="Q28" s="444">
        <f t="shared" si="2"/>
        <v>0</v>
      </c>
      <c r="R28" s="250">
        <f t="shared" si="3"/>
        <v>0</v>
      </c>
      <c r="S28" s="251" t="e" cm="1">
        <f t="array" ref="S28">_xlfn.IFS(E28="Air",R28,E28="Sea",M28,E28="Air+Sea",M28+R28)</f>
        <v>#N/A</v>
      </c>
      <c r="T28" s="475"/>
    </row>
    <row r="29" spans="1:20" x14ac:dyDescent="0.25">
      <c r="A29" s="1099"/>
      <c r="B29" s="135" t="s">
        <v>99</v>
      </c>
      <c r="C29" s="113" t="s">
        <v>100</v>
      </c>
      <c r="D29" s="136" t="s">
        <v>101</v>
      </c>
      <c r="E29" s="113" t="s">
        <v>11</v>
      </c>
      <c r="F29" s="113">
        <v>195</v>
      </c>
      <c r="G29" s="208">
        <v>195</v>
      </c>
      <c r="H29" s="590"/>
      <c r="I29" s="729"/>
      <c r="J29" s="191">
        <v>1</v>
      </c>
      <c r="K29" s="219">
        <v>1</v>
      </c>
      <c r="L29" s="219">
        <f t="shared" si="0"/>
        <v>195</v>
      </c>
      <c r="M29" s="387">
        <f t="shared" si="1"/>
        <v>195</v>
      </c>
      <c r="N29" s="319"/>
      <c r="O29" s="443"/>
      <c r="P29" s="221">
        <v>0</v>
      </c>
      <c r="Q29" s="444">
        <f t="shared" si="2"/>
        <v>0</v>
      </c>
      <c r="R29" s="250">
        <f t="shared" si="3"/>
        <v>0</v>
      </c>
      <c r="S29" s="246" cm="1">
        <f t="array" ref="S29">_xlfn.IFS(E29="Air",R29,E29="Sea",M29,E29="Air+Sea",M29+R29)</f>
        <v>195</v>
      </c>
      <c r="T29" s="475"/>
    </row>
    <row r="30" spans="1:20" x14ac:dyDescent="0.25">
      <c r="A30" s="1099"/>
      <c r="B30" s="135" t="s">
        <v>102</v>
      </c>
      <c r="C30" s="113" t="s">
        <v>103</v>
      </c>
      <c r="D30" s="136" t="s">
        <v>104</v>
      </c>
      <c r="E30" s="113" t="s">
        <v>11</v>
      </c>
      <c r="F30" s="113">
        <v>70</v>
      </c>
      <c r="G30" s="208">
        <v>70</v>
      </c>
      <c r="H30" s="590"/>
      <c r="I30" s="729"/>
      <c r="J30" s="191">
        <v>1</v>
      </c>
      <c r="K30" s="219">
        <v>1</v>
      </c>
      <c r="L30" s="219">
        <f t="shared" si="0"/>
        <v>70</v>
      </c>
      <c r="M30" s="387">
        <f t="shared" si="1"/>
        <v>70</v>
      </c>
      <c r="N30" s="319"/>
      <c r="O30" s="443"/>
      <c r="P30" s="221">
        <v>0</v>
      </c>
      <c r="Q30" s="444">
        <f t="shared" si="2"/>
        <v>0</v>
      </c>
      <c r="R30" s="250">
        <f t="shared" si="3"/>
        <v>0</v>
      </c>
      <c r="S30" s="246" cm="1">
        <f t="array" ref="S30">_xlfn.IFS(E30="Air",R30,E30="Sea",M30,E30="Air+Sea",M30+R30)</f>
        <v>70</v>
      </c>
      <c r="T30" s="475"/>
    </row>
    <row r="31" spans="1:20" x14ac:dyDescent="0.25">
      <c r="A31" s="1099"/>
      <c r="B31" s="138"/>
      <c r="C31" s="188" t="s">
        <v>123</v>
      </c>
      <c r="D31" s="188" t="s">
        <v>632</v>
      </c>
      <c r="E31" s="188"/>
      <c r="F31" s="188"/>
      <c r="G31" s="386"/>
      <c r="H31" s="591"/>
      <c r="I31" s="319"/>
      <c r="J31" s="190"/>
      <c r="K31" s="221">
        <v>1</v>
      </c>
      <c r="L31" s="221">
        <f t="shared" si="0"/>
        <v>0</v>
      </c>
      <c r="M31" s="250">
        <f t="shared" si="1"/>
        <v>0</v>
      </c>
      <c r="N31" s="319"/>
      <c r="O31" s="443"/>
      <c r="P31" s="221">
        <v>0</v>
      </c>
      <c r="Q31" s="444">
        <f t="shared" si="2"/>
        <v>0</v>
      </c>
      <c r="R31" s="250">
        <f t="shared" si="3"/>
        <v>0</v>
      </c>
      <c r="S31" s="251" t="e" cm="1">
        <f t="array" ref="S31">_xlfn.IFS(E31="Air",R31,E31="Sea",M31,E31="Air+Sea",M31+R31)</f>
        <v>#N/A</v>
      </c>
      <c r="T31" s="475"/>
    </row>
    <row r="32" spans="1:20" x14ac:dyDescent="0.25">
      <c r="A32" s="1099"/>
      <c r="B32" s="1086" t="s">
        <v>105</v>
      </c>
      <c r="C32" s="113" t="s">
        <v>74</v>
      </c>
      <c r="D32" s="111" t="s">
        <v>633</v>
      </c>
      <c r="E32" s="113" t="s">
        <v>11</v>
      </c>
      <c r="F32" s="113">
        <v>20</v>
      </c>
      <c r="G32" s="208">
        <v>20</v>
      </c>
      <c r="H32" s="590"/>
      <c r="I32" s="729">
        <v>0.6</v>
      </c>
      <c r="J32" s="191"/>
      <c r="K32" s="219">
        <v>1</v>
      </c>
      <c r="L32" s="219">
        <f t="shared" si="0"/>
        <v>20</v>
      </c>
      <c r="M32" s="387">
        <f t="shared" si="1"/>
        <v>12</v>
      </c>
      <c r="N32" s="319"/>
      <c r="O32" s="443"/>
      <c r="P32" s="221">
        <v>0</v>
      </c>
      <c r="Q32" s="444">
        <f t="shared" si="2"/>
        <v>20</v>
      </c>
      <c r="R32" s="250">
        <f t="shared" si="3"/>
        <v>0</v>
      </c>
      <c r="S32" s="246" cm="1">
        <f t="array" ref="S32">_xlfn.IFS(E32="Air",R32,E32="Sea",M32,E32="Air+Sea",M32+R32)</f>
        <v>12</v>
      </c>
      <c r="T32" s="475"/>
    </row>
    <row r="33" spans="1:20" x14ac:dyDescent="0.25">
      <c r="A33" s="1099"/>
      <c r="B33" s="1086"/>
      <c r="C33" s="113" t="s">
        <v>74</v>
      </c>
      <c r="D33" s="136" t="s">
        <v>107</v>
      </c>
      <c r="E33" s="113" t="s">
        <v>11</v>
      </c>
      <c r="F33" s="113">
        <v>40</v>
      </c>
      <c r="G33" s="208">
        <v>40</v>
      </c>
      <c r="H33" s="590"/>
      <c r="I33" s="729">
        <v>0.6</v>
      </c>
      <c r="J33" s="191"/>
      <c r="K33" s="219">
        <v>1</v>
      </c>
      <c r="L33" s="219">
        <f t="shared" si="0"/>
        <v>40</v>
      </c>
      <c r="M33" s="387">
        <f t="shared" si="1"/>
        <v>24</v>
      </c>
      <c r="N33" s="319"/>
      <c r="O33" s="443"/>
      <c r="P33" s="221">
        <v>0</v>
      </c>
      <c r="Q33" s="444">
        <f t="shared" si="2"/>
        <v>40</v>
      </c>
      <c r="R33" s="250">
        <f t="shared" si="3"/>
        <v>0</v>
      </c>
      <c r="S33" s="246" cm="1">
        <f t="array" ref="S33">_xlfn.IFS(E33="Air",R33,E33="Sea",M33,E33="Air+Sea",M33+R33)</f>
        <v>24</v>
      </c>
      <c r="T33" s="475"/>
    </row>
    <row r="34" spans="1:20" x14ac:dyDescent="0.25">
      <c r="A34" s="1099"/>
      <c r="B34" s="135" t="s">
        <v>108</v>
      </c>
      <c r="C34" s="113" t="s">
        <v>103</v>
      </c>
      <c r="D34" s="136" t="s">
        <v>109</v>
      </c>
      <c r="E34" s="113" t="s">
        <v>11</v>
      </c>
      <c r="F34" s="113">
        <v>175</v>
      </c>
      <c r="G34" s="208">
        <v>175</v>
      </c>
      <c r="H34" s="590"/>
      <c r="I34" s="729"/>
      <c r="J34" s="191">
        <v>1</v>
      </c>
      <c r="K34" s="219">
        <v>1</v>
      </c>
      <c r="L34" s="219">
        <f t="shared" si="0"/>
        <v>175</v>
      </c>
      <c r="M34" s="387">
        <f t="shared" si="1"/>
        <v>175</v>
      </c>
      <c r="N34" s="319"/>
      <c r="O34" s="443"/>
      <c r="P34" s="221">
        <v>0</v>
      </c>
      <c r="Q34" s="444">
        <f t="shared" si="2"/>
        <v>0</v>
      </c>
      <c r="R34" s="250">
        <f t="shared" si="3"/>
        <v>0</v>
      </c>
      <c r="S34" s="246" cm="1">
        <f t="array" ref="S34">_xlfn.IFS(E34="Air",R34,E34="Sea",M34,E34="Air+Sea",M34+R34)</f>
        <v>175</v>
      </c>
      <c r="T34" s="475"/>
    </row>
    <row r="35" spans="1:20" x14ac:dyDescent="0.25">
      <c r="A35" s="1099"/>
      <c r="B35" s="126" t="s">
        <v>110</v>
      </c>
      <c r="C35" s="159" t="s">
        <v>111</v>
      </c>
      <c r="D35" s="159" t="s">
        <v>98</v>
      </c>
      <c r="E35" s="159"/>
      <c r="F35" s="159"/>
      <c r="G35" s="207"/>
      <c r="H35" s="924"/>
      <c r="I35" s="401"/>
      <c r="J35" s="190"/>
      <c r="K35" s="221">
        <v>1</v>
      </c>
      <c r="L35" s="221">
        <f t="shared" si="0"/>
        <v>0</v>
      </c>
      <c r="M35" s="600">
        <f t="shared" si="1"/>
        <v>0</v>
      </c>
      <c r="N35" s="401"/>
      <c r="O35" s="443"/>
      <c r="P35" s="221">
        <v>0</v>
      </c>
      <c r="Q35" s="444">
        <f t="shared" si="2"/>
        <v>0</v>
      </c>
      <c r="R35" s="250">
        <f t="shared" si="3"/>
        <v>0</v>
      </c>
      <c r="S35" s="251" t="e" cm="1">
        <f t="array" ref="S35">_xlfn.IFS(E35="Air",R35,E35="Sea",M35,E35="Air+Sea",M35+R35)</f>
        <v>#N/A</v>
      </c>
      <c r="T35" s="475"/>
    </row>
    <row r="36" spans="1:20" x14ac:dyDescent="0.25">
      <c r="A36" s="1099"/>
      <c r="B36" s="1086" t="s">
        <v>112</v>
      </c>
      <c r="C36" s="113" t="s">
        <v>100</v>
      </c>
      <c r="D36" s="113" t="s">
        <v>113</v>
      </c>
      <c r="E36" s="113" t="s">
        <v>11</v>
      </c>
      <c r="F36" s="113">
        <v>30</v>
      </c>
      <c r="G36" s="208">
        <v>30</v>
      </c>
      <c r="H36" s="590"/>
      <c r="I36" s="729"/>
      <c r="J36" s="191">
        <v>1</v>
      </c>
      <c r="K36" s="219">
        <v>1</v>
      </c>
      <c r="L36" s="219">
        <f t="shared" si="0"/>
        <v>30</v>
      </c>
      <c r="M36" s="387">
        <f t="shared" si="1"/>
        <v>30</v>
      </c>
      <c r="N36" s="319"/>
      <c r="O36" s="443"/>
      <c r="P36" s="221">
        <v>0</v>
      </c>
      <c r="Q36" s="444">
        <f t="shared" si="2"/>
        <v>0</v>
      </c>
      <c r="R36" s="250">
        <f t="shared" si="3"/>
        <v>0</v>
      </c>
      <c r="S36" s="246" cm="1">
        <f t="array" ref="S36">_xlfn.IFS(E36="Air",R36,E36="Sea",M36,E36="Air+Sea",M36+R36)</f>
        <v>30</v>
      </c>
      <c r="T36" s="475"/>
    </row>
    <row r="37" spans="1:20" x14ac:dyDescent="0.25">
      <c r="A37" s="1099"/>
      <c r="B37" s="1086"/>
      <c r="C37" s="113" t="s">
        <v>100</v>
      </c>
      <c r="D37" s="136" t="s">
        <v>114</v>
      </c>
      <c r="E37" s="113" t="s">
        <v>11</v>
      </c>
      <c r="F37" s="113">
        <v>100</v>
      </c>
      <c r="G37" s="208">
        <v>100</v>
      </c>
      <c r="H37" s="590"/>
      <c r="I37" s="729"/>
      <c r="J37" s="191">
        <v>1</v>
      </c>
      <c r="K37" s="219">
        <v>1</v>
      </c>
      <c r="L37" s="219">
        <f t="shared" si="0"/>
        <v>100</v>
      </c>
      <c r="M37" s="387">
        <f t="shared" si="1"/>
        <v>100</v>
      </c>
      <c r="N37" s="319"/>
      <c r="O37" s="443"/>
      <c r="P37" s="221">
        <v>0</v>
      </c>
      <c r="Q37" s="444">
        <f t="shared" si="2"/>
        <v>0</v>
      </c>
      <c r="R37" s="250">
        <f t="shared" si="3"/>
        <v>0</v>
      </c>
      <c r="S37" s="246" cm="1">
        <f t="array" ref="S37">_xlfn.IFS(E37="Air",R37,E37="Sea",M37,E37="Air+Sea",M37+R37)</f>
        <v>100</v>
      </c>
      <c r="T37" s="475"/>
    </row>
    <row r="38" spans="1:20" x14ac:dyDescent="0.25">
      <c r="A38" s="1099"/>
      <c r="B38" s="1102" t="s">
        <v>115</v>
      </c>
      <c r="C38" s="159" t="s">
        <v>116</v>
      </c>
      <c r="D38" s="159" t="s">
        <v>113</v>
      </c>
      <c r="E38" s="159"/>
      <c r="F38" s="159">
        <v>30</v>
      </c>
      <c r="G38" s="207"/>
      <c r="H38" s="924"/>
      <c r="I38" s="319"/>
      <c r="J38" s="190"/>
      <c r="K38" s="221">
        <v>1</v>
      </c>
      <c r="L38" s="221">
        <f t="shared" si="0"/>
        <v>0</v>
      </c>
      <c r="M38" s="250">
        <f t="shared" si="1"/>
        <v>0</v>
      </c>
      <c r="N38" s="319"/>
      <c r="O38" s="443"/>
      <c r="P38" s="221">
        <v>0</v>
      </c>
      <c r="Q38" s="444">
        <f t="shared" si="2"/>
        <v>0</v>
      </c>
      <c r="R38" s="250">
        <f t="shared" si="3"/>
        <v>0</v>
      </c>
      <c r="S38" s="251" t="e" cm="1">
        <f t="array" ref="S38">_xlfn.IFS(E38="Air",R38,E38="Sea",M38,E38="Air+Sea",M38+R38)</f>
        <v>#N/A</v>
      </c>
      <c r="T38" s="475"/>
    </row>
    <row r="39" spans="1:20" x14ac:dyDescent="0.25">
      <c r="A39" s="1099"/>
      <c r="B39" s="1102"/>
      <c r="C39" s="159" t="s">
        <v>116</v>
      </c>
      <c r="D39" s="159" t="s">
        <v>117</v>
      </c>
      <c r="E39" s="159"/>
      <c r="F39" s="159">
        <v>340</v>
      </c>
      <c r="G39" s="207"/>
      <c r="H39" s="924"/>
      <c r="I39" s="319"/>
      <c r="J39" s="190"/>
      <c r="K39" s="221">
        <v>1</v>
      </c>
      <c r="L39" s="221">
        <f t="shared" si="0"/>
        <v>0</v>
      </c>
      <c r="M39" s="250">
        <f t="shared" si="1"/>
        <v>0</v>
      </c>
      <c r="N39" s="319"/>
      <c r="O39" s="443"/>
      <c r="P39" s="221">
        <v>0</v>
      </c>
      <c r="Q39" s="444">
        <f t="shared" si="2"/>
        <v>0</v>
      </c>
      <c r="R39" s="250">
        <f t="shared" si="3"/>
        <v>0</v>
      </c>
      <c r="S39" s="251" t="e" cm="1">
        <f t="array" ref="S39">_xlfn.IFS(E39="Air",R39,E39="Sea",M39,E39="Air+Sea",M39+R39)</f>
        <v>#N/A</v>
      </c>
      <c r="T39" s="475"/>
    </row>
    <row r="40" spans="1:20" x14ac:dyDescent="0.25">
      <c r="A40" s="1099"/>
      <c r="B40" s="126" t="s">
        <v>90</v>
      </c>
      <c r="C40" s="159"/>
      <c r="D40" s="159"/>
      <c r="E40" s="159"/>
      <c r="F40" s="159"/>
      <c r="G40" s="207"/>
      <c r="H40" s="924"/>
      <c r="I40" s="401"/>
      <c r="J40" s="190"/>
      <c r="K40" s="221">
        <v>1</v>
      </c>
      <c r="L40" s="221">
        <f t="shared" si="0"/>
        <v>0</v>
      </c>
      <c r="M40" s="600">
        <f t="shared" si="1"/>
        <v>0</v>
      </c>
      <c r="N40" s="401"/>
      <c r="O40" s="443"/>
      <c r="P40" s="221">
        <v>0</v>
      </c>
      <c r="Q40" s="444">
        <f t="shared" si="2"/>
        <v>0</v>
      </c>
      <c r="R40" s="250">
        <f t="shared" si="3"/>
        <v>0</v>
      </c>
      <c r="S40" s="251" t="e" cm="1">
        <f t="array" ref="S40">_xlfn.IFS(E40="Air",R40,E40="Sea",M40,E40="Air+Sea",M40+R40)</f>
        <v>#N/A</v>
      </c>
      <c r="T40" s="475"/>
    </row>
    <row r="41" spans="1:20" x14ac:dyDescent="0.25">
      <c r="A41" s="1099"/>
      <c r="B41" s="1086" t="s">
        <v>118</v>
      </c>
      <c r="C41" s="113" t="s">
        <v>103</v>
      </c>
      <c r="D41" s="113" t="s">
        <v>119</v>
      </c>
      <c r="E41" s="113" t="s">
        <v>11</v>
      </c>
      <c r="F41" s="113">
        <v>25</v>
      </c>
      <c r="G41" s="208">
        <v>25</v>
      </c>
      <c r="H41" s="590"/>
      <c r="I41" s="729"/>
      <c r="J41" s="191">
        <v>1</v>
      </c>
      <c r="K41" s="219">
        <v>1</v>
      </c>
      <c r="L41" s="219">
        <f t="shared" si="0"/>
        <v>25</v>
      </c>
      <c r="M41" s="387">
        <f t="shared" si="1"/>
        <v>25</v>
      </c>
      <c r="N41" s="319"/>
      <c r="O41" s="443"/>
      <c r="P41" s="221">
        <v>0</v>
      </c>
      <c r="Q41" s="444">
        <f t="shared" si="2"/>
        <v>0</v>
      </c>
      <c r="R41" s="250">
        <f t="shared" si="3"/>
        <v>0</v>
      </c>
      <c r="S41" s="246" cm="1">
        <f t="array" ref="S41">_xlfn.IFS(E41="Air",R41,E41="Sea",M41,E41="Air+Sea",M41+R41)</f>
        <v>25</v>
      </c>
      <c r="T41" s="475"/>
    </row>
    <row r="42" spans="1:20" x14ac:dyDescent="0.25">
      <c r="A42" s="1099"/>
      <c r="B42" s="1086"/>
      <c r="C42" s="113" t="s">
        <v>103</v>
      </c>
      <c r="D42" s="136" t="s">
        <v>120</v>
      </c>
      <c r="E42" s="113" t="s">
        <v>11</v>
      </c>
      <c r="F42" s="113">
        <v>375</v>
      </c>
      <c r="G42" s="208">
        <v>375</v>
      </c>
      <c r="H42" s="590"/>
      <c r="I42" s="729"/>
      <c r="J42" s="191">
        <v>1</v>
      </c>
      <c r="K42" s="219">
        <v>1</v>
      </c>
      <c r="L42" s="219">
        <f t="shared" si="0"/>
        <v>375</v>
      </c>
      <c r="M42" s="387">
        <f t="shared" si="1"/>
        <v>375</v>
      </c>
      <c r="N42" s="319"/>
      <c r="O42" s="443"/>
      <c r="P42" s="221">
        <v>0</v>
      </c>
      <c r="Q42" s="444">
        <f t="shared" si="2"/>
        <v>0</v>
      </c>
      <c r="R42" s="250">
        <f t="shared" si="3"/>
        <v>0</v>
      </c>
      <c r="S42" s="246" cm="1">
        <f t="array" ref="S42">_xlfn.IFS(E42="Air",R42,E42="Sea",M42,E42="Air+Sea",M42+R42)</f>
        <v>375</v>
      </c>
      <c r="T42" s="475"/>
    </row>
    <row r="43" spans="1:20" ht="45" x14ac:dyDescent="0.25">
      <c r="A43" s="689" t="s">
        <v>121</v>
      </c>
      <c r="B43" s="126" t="s">
        <v>122</v>
      </c>
      <c r="C43" s="159" t="s">
        <v>123</v>
      </c>
      <c r="D43" s="159" t="s">
        <v>122</v>
      </c>
      <c r="E43" s="159"/>
      <c r="F43" s="159">
        <v>120</v>
      </c>
      <c r="G43" s="207"/>
      <c r="H43" s="924"/>
      <c r="I43" s="401"/>
      <c r="J43" s="190"/>
      <c r="K43" s="221">
        <v>1</v>
      </c>
      <c r="L43" s="221">
        <f t="shared" si="0"/>
        <v>0</v>
      </c>
      <c r="M43" s="250">
        <f t="shared" si="1"/>
        <v>0</v>
      </c>
      <c r="N43" s="401"/>
      <c r="O43" s="443"/>
      <c r="P43" s="221">
        <v>0</v>
      </c>
      <c r="Q43" s="444">
        <f t="shared" si="2"/>
        <v>0</v>
      </c>
      <c r="R43" s="250">
        <f t="shared" si="3"/>
        <v>0</v>
      </c>
      <c r="S43" s="251" t="e" cm="1">
        <f t="array" ref="S43">_xlfn.IFS(E43="Air",R43,E43="Sea",M43,E43="Air+Sea",M43+R43)</f>
        <v>#N/A</v>
      </c>
      <c r="T43" s="475"/>
    </row>
    <row r="44" spans="1:20" x14ac:dyDescent="0.25">
      <c r="A44" s="689"/>
      <c r="B44" s="135" t="s">
        <v>124</v>
      </c>
      <c r="C44" s="113" t="s">
        <v>103</v>
      </c>
      <c r="D44" s="136" t="s">
        <v>125</v>
      </c>
      <c r="E44" s="113" t="s">
        <v>11</v>
      </c>
      <c r="F44" s="113">
        <v>120</v>
      </c>
      <c r="G44" s="208">
        <v>120</v>
      </c>
      <c r="H44" s="590"/>
      <c r="I44" s="729"/>
      <c r="J44" s="191">
        <v>1</v>
      </c>
      <c r="K44" s="219">
        <v>1</v>
      </c>
      <c r="L44" s="219">
        <f t="shared" si="0"/>
        <v>120</v>
      </c>
      <c r="M44" s="387">
        <f t="shared" si="1"/>
        <v>120</v>
      </c>
      <c r="N44" s="319"/>
      <c r="O44" s="443"/>
      <c r="P44" s="221">
        <v>0</v>
      </c>
      <c r="Q44" s="444">
        <f t="shared" si="2"/>
        <v>0</v>
      </c>
      <c r="R44" s="250">
        <f t="shared" si="3"/>
        <v>0</v>
      </c>
      <c r="S44" s="246" cm="1">
        <f t="array" ref="S44">_xlfn.IFS(E44="Air",R44,E44="Sea",M44,E44="Air+Sea",M44+R44)</f>
        <v>120</v>
      </c>
      <c r="T44" s="475"/>
    </row>
    <row r="45" spans="1:20" x14ac:dyDescent="0.25">
      <c r="A45" s="689"/>
      <c r="B45" s="126" t="s">
        <v>126</v>
      </c>
      <c r="C45" s="159" t="s">
        <v>103</v>
      </c>
      <c r="D45" s="159" t="s">
        <v>126</v>
      </c>
      <c r="E45" s="159"/>
      <c r="F45" s="159">
        <v>185</v>
      </c>
      <c r="G45" s="207"/>
      <c r="H45" s="924"/>
      <c r="I45" s="401"/>
      <c r="J45" s="190"/>
      <c r="K45" s="221">
        <v>1</v>
      </c>
      <c r="L45" s="221">
        <f t="shared" ref="L45:L73" si="4">IF(C45="APLL BK",G45,G45*J45)</f>
        <v>0</v>
      </c>
      <c r="M45" s="250">
        <f t="shared" ref="M45:M73" si="5">IFERROR(IF(OR(E45="Sea",E45="Air+Sea"),IF(C45="APLL BK",G45*IF(I45="",1,I45),L45/K45*IF(I45="",1,I45)),0),0)</f>
        <v>0</v>
      </c>
      <c r="N45" s="401"/>
      <c r="O45" s="443"/>
      <c r="P45" s="221">
        <v>0</v>
      </c>
      <c r="Q45" s="444">
        <f t="shared" ref="Q45:Q73" si="6">IF(C45="APLL BK",G45,G45*O45)</f>
        <v>0</v>
      </c>
      <c r="R45" s="250">
        <f t="shared" ref="R45:R73" si="7">IFERROR(IF(OR(E45="Air",E45="Air+Sea"),IF(C45="APLL BK",G45*IF(N45="",1,N45),Q45/P45*IF(N45="",1,N45)),0),0)</f>
        <v>0</v>
      </c>
      <c r="S45" s="251" t="e" cm="1">
        <f t="array" ref="S45">_xlfn.IFS(E45="Air",R45,E45="Sea",M45,E45="Air+Sea",M45+R45)</f>
        <v>#N/A</v>
      </c>
      <c r="T45" s="475"/>
    </row>
    <row r="46" spans="1:20" x14ac:dyDescent="0.25">
      <c r="A46" s="689"/>
      <c r="B46" s="126" t="s">
        <v>127</v>
      </c>
      <c r="C46" s="159" t="s">
        <v>128</v>
      </c>
      <c r="D46" s="159" t="s">
        <v>127</v>
      </c>
      <c r="E46" s="159"/>
      <c r="F46" s="159"/>
      <c r="G46" s="207"/>
      <c r="H46" s="924"/>
      <c r="I46" s="401"/>
      <c r="J46" s="190"/>
      <c r="K46" s="221">
        <v>1</v>
      </c>
      <c r="L46" s="221">
        <f t="shared" si="4"/>
        <v>0</v>
      </c>
      <c r="M46" s="600">
        <f t="shared" si="5"/>
        <v>0</v>
      </c>
      <c r="N46" s="401"/>
      <c r="O46" s="443"/>
      <c r="P46" s="221">
        <v>0</v>
      </c>
      <c r="Q46" s="444">
        <f t="shared" si="6"/>
        <v>0</v>
      </c>
      <c r="R46" s="250">
        <f t="shared" si="7"/>
        <v>0</v>
      </c>
      <c r="S46" s="251" t="e" cm="1">
        <f t="array" ref="S46">_xlfn.IFS(E46="Air",R46,E46="Sea",M46,E46="Air+Sea",M46+R46)</f>
        <v>#N/A</v>
      </c>
      <c r="T46" s="475"/>
    </row>
    <row r="47" spans="1:20" x14ac:dyDescent="0.25">
      <c r="A47" s="689"/>
      <c r="B47" s="126" t="s">
        <v>144</v>
      </c>
      <c r="C47" s="159" t="s">
        <v>145</v>
      </c>
      <c r="D47" s="159"/>
      <c r="E47" s="159"/>
      <c r="F47" s="159"/>
      <c r="G47" s="207"/>
      <c r="H47" s="924"/>
      <c r="I47" s="401"/>
      <c r="J47" s="190"/>
      <c r="K47" s="221">
        <v>1</v>
      </c>
      <c r="L47" s="221">
        <f t="shared" si="4"/>
        <v>0</v>
      </c>
      <c r="M47" s="600">
        <f t="shared" si="5"/>
        <v>0</v>
      </c>
      <c r="N47" s="401"/>
      <c r="O47" s="443"/>
      <c r="P47" s="221">
        <v>0</v>
      </c>
      <c r="Q47" s="444">
        <f t="shared" si="6"/>
        <v>0</v>
      </c>
      <c r="R47" s="250">
        <f t="shared" si="7"/>
        <v>0</v>
      </c>
      <c r="S47" s="251" t="e" cm="1">
        <f t="array" ref="S47">_xlfn.IFS(E47="Air",R47,E47="Sea",M47,E47="Air+Sea",M47+R47)</f>
        <v>#N/A</v>
      </c>
      <c r="T47" s="475"/>
    </row>
    <row r="48" spans="1:20" x14ac:dyDescent="0.25">
      <c r="A48" s="689"/>
      <c r="B48" s="135" t="s">
        <v>146</v>
      </c>
      <c r="C48" s="113" t="s">
        <v>145</v>
      </c>
      <c r="D48" s="136" t="s">
        <v>146</v>
      </c>
      <c r="E48" s="113" t="s">
        <v>11</v>
      </c>
      <c r="F48" s="113">
        <v>550</v>
      </c>
      <c r="G48" s="208">
        <v>550</v>
      </c>
      <c r="H48" s="590"/>
      <c r="I48" s="777"/>
      <c r="J48" s="191">
        <f>K48</f>
        <v>1</v>
      </c>
      <c r="K48" s="219">
        <v>1</v>
      </c>
      <c r="L48" s="219">
        <f t="shared" si="4"/>
        <v>550</v>
      </c>
      <c r="M48" s="387">
        <f t="shared" si="5"/>
        <v>550</v>
      </c>
      <c r="N48" s="401"/>
      <c r="O48" s="443"/>
      <c r="P48" s="221">
        <v>0</v>
      </c>
      <c r="Q48" s="444">
        <f t="shared" si="6"/>
        <v>0</v>
      </c>
      <c r="R48" s="250">
        <f t="shared" si="7"/>
        <v>0</v>
      </c>
      <c r="S48" s="246" cm="1">
        <f t="array" ref="S48">_xlfn.IFS(E48="Air",R48,E48="Sea",M48,E48="Air+Sea",M48+R48)</f>
        <v>550</v>
      </c>
      <c r="T48" s="475"/>
    </row>
    <row r="49" spans="1:20" x14ac:dyDescent="0.25">
      <c r="A49" s="689"/>
      <c r="B49" s="126" t="s">
        <v>147</v>
      </c>
      <c r="C49" s="159" t="s">
        <v>74</v>
      </c>
      <c r="D49" s="159" t="s">
        <v>98</v>
      </c>
      <c r="E49" s="159"/>
      <c r="F49" s="159"/>
      <c r="G49" s="207"/>
      <c r="H49" s="924"/>
      <c r="I49" s="401"/>
      <c r="J49" s="190"/>
      <c r="K49" s="221">
        <v>1</v>
      </c>
      <c r="L49" s="221">
        <f t="shared" si="4"/>
        <v>0</v>
      </c>
      <c r="M49" s="600">
        <f t="shared" si="5"/>
        <v>0</v>
      </c>
      <c r="N49" s="401"/>
      <c r="O49" s="443"/>
      <c r="P49" s="221">
        <v>0</v>
      </c>
      <c r="Q49" s="444">
        <f t="shared" si="6"/>
        <v>0</v>
      </c>
      <c r="R49" s="250">
        <f t="shared" si="7"/>
        <v>0</v>
      </c>
      <c r="S49" s="251" t="e" cm="1">
        <f t="array" ref="S49">_xlfn.IFS(E49="Air",R49,E49="Sea",M49,E49="Air+Sea",M49+R49)</f>
        <v>#N/A</v>
      </c>
      <c r="T49" s="475"/>
    </row>
    <row r="50" spans="1:20" x14ac:dyDescent="0.25">
      <c r="A50" s="689"/>
      <c r="B50" s="126" t="s">
        <v>90</v>
      </c>
      <c r="C50" s="159"/>
      <c r="D50" s="159" t="s">
        <v>98</v>
      </c>
      <c r="E50" s="159"/>
      <c r="F50" s="159"/>
      <c r="G50" s="207"/>
      <c r="H50" s="924"/>
      <c r="I50" s="401"/>
      <c r="J50" s="190"/>
      <c r="K50" s="221">
        <v>1</v>
      </c>
      <c r="L50" s="221">
        <f t="shared" si="4"/>
        <v>0</v>
      </c>
      <c r="M50" s="600">
        <f t="shared" si="5"/>
        <v>0</v>
      </c>
      <c r="N50" s="401"/>
      <c r="O50" s="443"/>
      <c r="P50" s="221">
        <v>0</v>
      </c>
      <c r="Q50" s="444">
        <f t="shared" si="6"/>
        <v>0</v>
      </c>
      <c r="R50" s="250">
        <f t="shared" si="7"/>
        <v>0</v>
      </c>
      <c r="S50" s="251" t="e" cm="1">
        <f t="array" ref="S50">_xlfn.IFS(E50="Air",R50,E50="Sea",M50,E50="Air+Sea",M50+R50)</f>
        <v>#N/A</v>
      </c>
      <c r="T50" s="475"/>
    </row>
    <row r="51" spans="1:20" x14ac:dyDescent="0.25">
      <c r="A51" s="1099" t="s">
        <v>148</v>
      </c>
      <c r="B51" s="126" t="s">
        <v>149</v>
      </c>
      <c r="C51" s="159" t="s">
        <v>150</v>
      </c>
      <c r="D51" s="159" t="s">
        <v>151</v>
      </c>
      <c r="E51" s="159"/>
      <c r="F51" s="159"/>
      <c r="G51" s="207"/>
      <c r="H51" s="924"/>
      <c r="I51" s="401"/>
      <c r="J51" s="190"/>
      <c r="K51" s="221">
        <v>1</v>
      </c>
      <c r="L51" s="221">
        <f t="shared" si="4"/>
        <v>0</v>
      </c>
      <c r="M51" s="600">
        <f t="shared" si="5"/>
        <v>0</v>
      </c>
      <c r="N51" s="401"/>
      <c r="O51" s="443"/>
      <c r="P51" s="221">
        <v>0</v>
      </c>
      <c r="Q51" s="444">
        <f t="shared" si="6"/>
        <v>0</v>
      </c>
      <c r="R51" s="250">
        <f t="shared" si="7"/>
        <v>0</v>
      </c>
      <c r="S51" s="251" t="e" cm="1">
        <f t="array" ref="S51">_xlfn.IFS(E51="Air",R51,E51="Sea",M51,E51="Air+Sea",M51+R51)</f>
        <v>#N/A</v>
      </c>
      <c r="T51" s="475"/>
    </row>
    <row r="52" spans="1:20" x14ac:dyDescent="0.25">
      <c r="A52" s="1099"/>
      <c r="B52" s="1086" t="s">
        <v>152</v>
      </c>
      <c r="C52" s="113" t="s">
        <v>103</v>
      </c>
      <c r="D52" s="113" t="s">
        <v>153</v>
      </c>
      <c r="E52" s="113" t="s">
        <v>11</v>
      </c>
      <c r="F52" s="113">
        <v>20</v>
      </c>
      <c r="G52" s="208">
        <v>20</v>
      </c>
      <c r="H52" s="590"/>
      <c r="I52" s="729"/>
      <c r="J52" s="953">
        <f>0.15*1</f>
        <v>0.15</v>
      </c>
      <c r="K52" s="219">
        <v>1</v>
      </c>
      <c r="L52" s="219">
        <f t="shared" si="4"/>
        <v>3</v>
      </c>
      <c r="M52" s="387">
        <f t="shared" si="5"/>
        <v>3</v>
      </c>
      <c r="N52" s="319"/>
      <c r="O52" s="443"/>
      <c r="P52" s="221">
        <v>0</v>
      </c>
      <c r="Q52" s="444">
        <f t="shared" si="6"/>
        <v>0</v>
      </c>
      <c r="R52" s="250">
        <f t="shared" si="7"/>
        <v>0</v>
      </c>
      <c r="S52" s="246" cm="1">
        <f t="array" ref="S52">_xlfn.IFS(E52="Air",R52,E52="Sea",M52,E52="Air+Sea",M52+R52)</f>
        <v>3</v>
      </c>
      <c r="T52" s="475"/>
    </row>
    <row r="53" spans="1:20" x14ac:dyDescent="0.25">
      <c r="A53" s="1099"/>
      <c r="B53" s="1086"/>
      <c r="C53" s="113" t="s">
        <v>103</v>
      </c>
      <c r="D53" s="113" t="s">
        <v>154</v>
      </c>
      <c r="E53" s="113" t="s">
        <v>11</v>
      </c>
      <c r="F53" s="113">
        <v>140</v>
      </c>
      <c r="G53" s="208">
        <v>140</v>
      </c>
      <c r="H53" s="590"/>
      <c r="I53" s="729"/>
      <c r="J53" s="953">
        <f>0.15*1</f>
        <v>0.15</v>
      </c>
      <c r="K53" s="219">
        <v>1</v>
      </c>
      <c r="L53" s="219">
        <f t="shared" si="4"/>
        <v>21</v>
      </c>
      <c r="M53" s="387">
        <f t="shared" si="5"/>
        <v>21</v>
      </c>
      <c r="N53" s="319"/>
      <c r="O53" s="443"/>
      <c r="P53" s="221">
        <v>0</v>
      </c>
      <c r="Q53" s="444">
        <f t="shared" si="6"/>
        <v>0</v>
      </c>
      <c r="R53" s="250">
        <f t="shared" si="7"/>
        <v>0</v>
      </c>
      <c r="S53" s="246" cm="1">
        <f t="array" ref="S53">_xlfn.IFS(E53="Air",R53,E53="Sea",M53,E53="Air+Sea",M53+R53)</f>
        <v>21</v>
      </c>
      <c r="T53" s="475"/>
    </row>
    <row r="54" spans="1:20" x14ac:dyDescent="0.25">
      <c r="A54" s="1099"/>
      <c r="B54" s="126" t="s">
        <v>90</v>
      </c>
      <c r="C54" s="159"/>
      <c r="D54" s="159"/>
      <c r="E54" s="159"/>
      <c r="F54" s="159"/>
      <c r="G54" s="207"/>
      <c r="H54" s="924"/>
      <c r="I54" s="401"/>
      <c r="J54" s="190"/>
      <c r="K54" s="221">
        <v>1</v>
      </c>
      <c r="L54" s="221">
        <f t="shared" si="4"/>
        <v>0</v>
      </c>
      <c r="M54" s="600">
        <f t="shared" si="5"/>
        <v>0</v>
      </c>
      <c r="N54" s="401"/>
      <c r="O54" s="443"/>
      <c r="P54" s="221">
        <v>0</v>
      </c>
      <c r="Q54" s="444">
        <f t="shared" si="6"/>
        <v>0</v>
      </c>
      <c r="R54" s="250">
        <f t="shared" si="7"/>
        <v>0</v>
      </c>
      <c r="S54" s="251" t="e" cm="1">
        <f t="array" ref="S54">_xlfn.IFS(E54="Air",R54,E54="Sea",M54,E54="Air+Sea",M54+R54)</f>
        <v>#N/A</v>
      </c>
      <c r="T54" s="475"/>
    </row>
    <row r="55" spans="1:20" x14ac:dyDescent="0.25">
      <c r="A55" s="1099" t="s">
        <v>155</v>
      </c>
      <c r="B55" s="138" t="s">
        <v>69</v>
      </c>
      <c r="C55" s="188"/>
      <c r="D55" s="188" t="s">
        <v>156</v>
      </c>
      <c r="E55" s="188"/>
      <c r="F55" s="188"/>
      <c r="G55" s="386"/>
      <c r="H55" s="591"/>
      <c r="I55" s="319"/>
      <c r="J55" s="190"/>
      <c r="K55" s="221">
        <v>1</v>
      </c>
      <c r="L55" s="221">
        <f t="shared" si="4"/>
        <v>0</v>
      </c>
      <c r="M55" s="250">
        <f t="shared" si="5"/>
        <v>0</v>
      </c>
      <c r="N55" s="319"/>
      <c r="O55" s="443"/>
      <c r="P55" s="221">
        <v>0</v>
      </c>
      <c r="Q55" s="444">
        <f t="shared" si="6"/>
        <v>0</v>
      </c>
      <c r="R55" s="250">
        <f t="shared" si="7"/>
        <v>0</v>
      </c>
      <c r="S55" s="251" t="e" cm="1">
        <f t="array" ref="S55">_xlfn.IFS(E55="Air",R55,E55="Sea",M55,E55="Air+Sea",M55+R55)</f>
        <v>#N/A</v>
      </c>
      <c r="T55" s="475"/>
    </row>
    <row r="56" spans="1:20" x14ac:dyDescent="0.25">
      <c r="A56" s="1099"/>
      <c r="B56" s="138"/>
      <c r="C56" s="188" t="s">
        <v>69</v>
      </c>
      <c r="D56" s="159" t="s">
        <v>634</v>
      </c>
      <c r="E56" s="188"/>
      <c r="F56" s="188">
        <v>180</v>
      </c>
      <c r="G56" s="386"/>
      <c r="H56" s="591"/>
      <c r="I56" s="319"/>
      <c r="J56" s="190"/>
      <c r="K56" s="221">
        <v>1</v>
      </c>
      <c r="L56" s="221">
        <f t="shared" si="4"/>
        <v>0</v>
      </c>
      <c r="M56" s="250">
        <f t="shared" si="5"/>
        <v>0</v>
      </c>
      <c r="N56" s="319"/>
      <c r="O56" s="443"/>
      <c r="P56" s="221">
        <v>0</v>
      </c>
      <c r="Q56" s="444">
        <f t="shared" si="6"/>
        <v>0</v>
      </c>
      <c r="R56" s="250">
        <f t="shared" si="7"/>
        <v>0</v>
      </c>
      <c r="S56" s="251" t="e" cm="1">
        <f t="array" ref="S56">_xlfn.IFS(E56="Air",R56,E56="Sea",M56,E56="Air+Sea",M56+R56)</f>
        <v>#N/A</v>
      </c>
      <c r="T56" s="475"/>
    </row>
    <row r="57" spans="1:20" x14ac:dyDescent="0.25">
      <c r="A57" s="1099"/>
      <c r="B57" s="138"/>
      <c r="C57" s="188" t="s">
        <v>69</v>
      </c>
      <c r="D57" s="159" t="s">
        <v>635</v>
      </c>
      <c r="E57" s="188"/>
      <c r="F57" s="188">
        <v>150</v>
      </c>
      <c r="G57" s="386"/>
      <c r="H57" s="591"/>
      <c r="I57" s="319"/>
      <c r="J57" s="190"/>
      <c r="K57" s="221">
        <v>1</v>
      </c>
      <c r="L57" s="221">
        <f t="shared" si="4"/>
        <v>0</v>
      </c>
      <c r="M57" s="250">
        <f t="shared" si="5"/>
        <v>0</v>
      </c>
      <c r="N57" s="319"/>
      <c r="O57" s="443"/>
      <c r="P57" s="221">
        <v>0</v>
      </c>
      <c r="Q57" s="444">
        <f t="shared" si="6"/>
        <v>0</v>
      </c>
      <c r="R57" s="250">
        <f t="shared" si="7"/>
        <v>0</v>
      </c>
      <c r="S57" s="251" t="e" cm="1">
        <f t="array" ref="S57">_xlfn.IFS(E57="Air",R57,E57="Sea",M57,E57="Air+Sea",M57+R57)</f>
        <v>#N/A</v>
      </c>
      <c r="T57" s="475"/>
    </row>
    <row r="58" spans="1:20" x14ac:dyDescent="0.25">
      <c r="A58" s="1099"/>
      <c r="B58" s="138"/>
      <c r="C58" s="188" t="s">
        <v>69</v>
      </c>
      <c r="D58" s="159" t="s">
        <v>636</v>
      </c>
      <c r="E58" s="188"/>
      <c r="F58" s="188">
        <v>180</v>
      </c>
      <c r="G58" s="386"/>
      <c r="H58" s="591"/>
      <c r="I58" s="319"/>
      <c r="J58" s="190"/>
      <c r="K58" s="221">
        <v>1</v>
      </c>
      <c r="L58" s="221">
        <f t="shared" si="4"/>
        <v>0</v>
      </c>
      <c r="M58" s="250">
        <f t="shared" si="5"/>
        <v>0</v>
      </c>
      <c r="N58" s="319"/>
      <c r="O58" s="443"/>
      <c r="P58" s="221">
        <v>0</v>
      </c>
      <c r="Q58" s="444">
        <f t="shared" si="6"/>
        <v>0</v>
      </c>
      <c r="R58" s="250">
        <f t="shared" si="7"/>
        <v>0</v>
      </c>
      <c r="S58" s="251" t="e" cm="1">
        <f t="array" ref="S58">_xlfn.IFS(E58="Air",R58,E58="Sea",M58,E58="Air+Sea",M58+R58)</f>
        <v>#N/A</v>
      </c>
      <c r="T58" s="475"/>
    </row>
    <row r="59" spans="1:20" x14ac:dyDescent="0.25">
      <c r="A59" s="1099"/>
      <c r="B59" s="126" t="s">
        <v>90</v>
      </c>
      <c r="C59" s="159"/>
      <c r="D59" s="159"/>
      <c r="E59" s="159"/>
      <c r="F59" s="159"/>
      <c r="G59" s="207"/>
      <c r="H59" s="924"/>
      <c r="I59" s="401"/>
      <c r="J59" s="190"/>
      <c r="K59" s="221">
        <v>1</v>
      </c>
      <c r="L59" s="221">
        <f t="shared" si="4"/>
        <v>0</v>
      </c>
      <c r="M59" s="600">
        <f t="shared" si="5"/>
        <v>0</v>
      </c>
      <c r="N59" s="401"/>
      <c r="O59" s="443"/>
      <c r="P59" s="221">
        <v>0</v>
      </c>
      <c r="Q59" s="444">
        <f t="shared" si="6"/>
        <v>0</v>
      </c>
      <c r="R59" s="250">
        <f t="shared" si="7"/>
        <v>0</v>
      </c>
      <c r="S59" s="251" t="e" cm="1">
        <f t="array" ref="S59">_xlfn.IFS(E59="Air",R59,E59="Sea",M59,E59="Air+Sea",M59+R59)</f>
        <v>#N/A</v>
      </c>
      <c r="T59" s="475"/>
    </row>
    <row r="60" spans="1:20" x14ac:dyDescent="0.25">
      <c r="A60" s="1099"/>
      <c r="B60" s="116" t="s">
        <v>157</v>
      </c>
      <c r="C60" s="115" t="s">
        <v>158</v>
      </c>
      <c r="D60" s="136" t="s">
        <v>159</v>
      </c>
      <c r="E60" s="115" t="s">
        <v>11</v>
      </c>
      <c r="F60" s="115">
        <v>870</v>
      </c>
      <c r="G60" s="209">
        <v>870</v>
      </c>
      <c r="H60" s="926"/>
      <c r="I60" s="406"/>
      <c r="J60" s="193">
        <f>2/52</f>
        <v>3.8461538461538464E-2</v>
      </c>
      <c r="K60" s="224">
        <v>1</v>
      </c>
      <c r="L60" s="224">
        <f t="shared" si="4"/>
        <v>33.46153846153846</v>
      </c>
      <c r="M60" s="920">
        <f t="shared" si="5"/>
        <v>33.46153846153846</v>
      </c>
      <c r="N60" s="319"/>
      <c r="O60" s="443"/>
      <c r="P60" s="221">
        <v>0</v>
      </c>
      <c r="Q60" s="444">
        <f t="shared" si="6"/>
        <v>0</v>
      </c>
      <c r="R60" s="250">
        <f t="shared" si="7"/>
        <v>0</v>
      </c>
      <c r="S60" s="390" cm="1">
        <f t="array" ref="S60">_xlfn.IFS(E60="Air",R60,E60="Sea",M60,E60="Air+Sea",M60+R60)</f>
        <v>33.46153846153846</v>
      </c>
      <c r="T60" s="475"/>
    </row>
    <row r="61" spans="1:20" x14ac:dyDescent="0.25">
      <c r="A61" s="1099"/>
      <c r="B61" s="116" t="s">
        <v>160</v>
      </c>
      <c r="C61" s="115" t="s">
        <v>142</v>
      </c>
      <c r="D61" s="136" t="s">
        <v>161</v>
      </c>
      <c r="E61" s="115" t="s">
        <v>11</v>
      </c>
      <c r="F61" s="115">
        <v>240</v>
      </c>
      <c r="G61" s="209">
        <v>240</v>
      </c>
      <c r="H61" s="926"/>
      <c r="I61" s="784"/>
      <c r="J61" s="193">
        <f>K61*2</f>
        <v>2</v>
      </c>
      <c r="K61" s="224">
        <v>1</v>
      </c>
      <c r="L61" s="224">
        <f t="shared" si="4"/>
        <v>480</v>
      </c>
      <c r="M61" s="920">
        <f t="shared" si="5"/>
        <v>480</v>
      </c>
      <c r="N61" s="401"/>
      <c r="O61" s="443"/>
      <c r="P61" s="221">
        <v>0</v>
      </c>
      <c r="Q61" s="444">
        <f t="shared" si="6"/>
        <v>0</v>
      </c>
      <c r="R61" s="250">
        <f t="shared" si="7"/>
        <v>0</v>
      </c>
      <c r="S61" s="390" cm="1">
        <f t="array" ref="S61">_xlfn.IFS(E61="Air",R61,E61="Sea",M61,E61="Air+Sea",M61+R61)</f>
        <v>480</v>
      </c>
      <c r="T61" s="475"/>
    </row>
    <row r="62" spans="1:20" x14ac:dyDescent="0.25">
      <c r="A62" s="1099"/>
      <c r="B62" s="116" t="s">
        <v>162</v>
      </c>
      <c r="C62" s="115" t="s">
        <v>163</v>
      </c>
      <c r="D62" s="136" t="s">
        <v>164</v>
      </c>
      <c r="E62" s="115" t="s">
        <v>11</v>
      </c>
      <c r="F62" s="115">
        <v>240</v>
      </c>
      <c r="G62" s="209">
        <v>240</v>
      </c>
      <c r="H62" s="926"/>
      <c r="I62" s="406"/>
      <c r="J62" s="193">
        <f>K62</f>
        <v>1</v>
      </c>
      <c r="K62" s="224">
        <v>1</v>
      </c>
      <c r="L62" s="224">
        <f t="shared" si="4"/>
        <v>240</v>
      </c>
      <c r="M62" s="920">
        <f t="shared" si="5"/>
        <v>240</v>
      </c>
      <c r="N62" s="319"/>
      <c r="O62" s="443"/>
      <c r="P62" s="221">
        <v>0</v>
      </c>
      <c r="Q62" s="444">
        <f t="shared" si="6"/>
        <v>0</v>
      </c>
      <c r="R62" s="250">
        <f t="shared" si="7"/>
        <v>0</v>
      </c>
      <c r="S62" s="390" cm="1">
        <f t="array" ref="S62">_xlfn.IFS(E62="Air",R62,E62="Sea",M62,E62="Air+Sea",M62+R62)</f>
        <v>240</v>
      </c>
      <c r="T62" s="475"/>
    </row>
    <row r="63" spans="1:20" x14ac:dyDescent="0.25">
      <c r="A63" s="1099"/>
      <c r="B63" s="126" t="s">
        <v>165</v>
      </c>
      <c r="C63" s="159" t="s">
        <v>142</v>
      </c>
      <c r="D63" s="159"/>
      <c r="E63" s="159"/>
      <c r="F63" s="159"/>
      <c r="G63" s="207"/>
      <c r="H63" s="924"/>
      <c r="I63" s="401"/>
      <c r="J63" s="190"/>
      <c r="K63" s="221">
        <v>1</v>
      </c>
      <c r="L63" s="221">
        <f t="shared" si="4"/>
        <v>0</v>
      </c>
      <c r="M63" s="600">
        <f t="shared" si="5"/>
        <v>0</v>
      </c>
      <c r="N63" s="401"/>
      <c r="O63" s="443"/>
      <c r="P63" s="221">
        <v>0</v>
      </c>
      <c r="Q63" s="444">
        <f t="shared" si="6"/>
        <v>0</v>
      </c>
      <c r="R63" s="250">
        <f t="shared" si="7"/>
        <v>0</v>
      </c>
      <c r="S63" s="251" t="e" cm="1">
        <f t="array" ref="S63">_xlfn.IFS(E63="Air",R63,E63="Sea",M63,E63="Air+Sea",M63+R63)</f>
        <v>#N/A</v>
      </c>
      <c r="T63" s="475"/>
    </row>
    <row r="64" spans="1:20" x14ac:dyDescent="0.25">
      <c r="A64" s="1099"/>
      <c r="B64" s="126" t="s">
        <v>166</v>
      </c>
      <c r="C64" s="159" t="s">
        <v>142</v>
      </c>
      <c r="D64" s="159"/>
      <c r="E64" s="159"/>
      <c r="F64" s="159"/>
      <c r="G64" s="207"/>
      <c r="H64" s="924"/>
      <c r="I64" s="401"/>
      <c r="J64" s="190"/>
      <c r="K64" s="221">
        <v>1</v>
      </c>
      <c r="L64" s="221">
        <f t="shared" si="4"/>
        <v>0</v>
      </c>
      <c r="M64" s="600">
        <f t="shared" si="5"/>
        <v>0</v>
      </c>
      <c r="N64" s="401"/>
      <c r="O64" s="443"/>
      <c r="P64" s="221">
        <v>0</v>
      </c>
      <c r="Q64" s="444">
        <f t="shared" si="6"/>
        <v>0</v>
      </c>
      <c r="R64" s="250">
        <f t="shared" si="7"/>
        <v>0</v>
      </c>
      <c r="S64" s="251" t="e" cm="1">
        <f t="array" ref="S64">_xlfn.IFS(E64="Air",R64,E64="Sea",M64,E64="Air+Sea",M64+R64)</f>
        <v>#N/A</v>
      </c>
      <c r="T64" s="475"/>
    </row>
    <row r="65" spans="1:20" x14ac:dyDescent="0.25">
      <c r="A65" s="1099"/>
      <c r="B65" s="126" t="s">
        <v>167</v>
      </c>
      <c r="C65" s="159" t="s">
        <v>142</v>
      </c>
      <c r="D65" s="159"/>
      <c r="E65" s="159"/>
      <c r="F65" s="159"/>
      <c r="G65" s="207"/>
      <c r="H65" s="924"/>
      <c r="I65" s="401"/>
      <c r="J65" s="190"/>
      <c r="K65" s="221">
        <v>1</v>
      </c>
      <c r="L65" s="221">
        <f t="shared" si="4"/>
        <v>0</v>
      </c>
      <c r="M65" s="600">
        <f t="shared" si="5"/>
        <v>0</v>
      </c>
      <c r="N65" s="401"/>
      <c r="O65" s="443"/>
      <c r="P65" s="221">
        <v>0</v>
      </c>
      <c r="Q65" s="444">
        <f t="shared" si="6"/>
        <v>0</v>
      </c>
      <c r="R65" s="250">
        <f t="shared" si="7"/>
        <v>0</v>
      </c>
      <c r="S65" s="251" t="e" cm="1">
        <f t="array" ref="S65">_xlfn.IFS(E65="Air",R65,E65="Sea",M65,E65="Air+Sea",M65+R65)</f>
        <v>#N/A</v>
      </c>
      <c r="T65" s="475"/>
    </row>
    <row r="66" spans="1:20" ht="30" x14ac:dyDescent="0.25">
      <c r="A66" s="1099"/>
      <c r="B66" s="135" t="s">
        <v>168</v>
      </c>
      <c r="C66" s="113" t="s">
        <v>103</v>
      </c>
      <c r="D66" s="113" t="s">
        <v>637</v>
      </c>
      <c r="E66" s="113" t="s">
        <v>11</v>
      </c>
      <c r="F66" s="113">
        <v>205</v>
      </c>
      <c r="G66" s="208">
        <v>205</v>
      </c>
      <c r="H66" s="590"/>
      <c r="I66" s="729"/>
      <c r="J66" s="191">
        <v>1</v>
      </c>
      <c r="K66" s="219">
        <v>1</v>
      </c>
      <c r="L66" s="219">
        <f t="shared" si="4"/>
        <v>205</v>
      </c>
      <c r="M66" s="387">
        <f t="shared" si="5"/>
        <v>205</v>
      </c>
      <c r="N66" s="319"/>
      <c r="O66" s="443"/>
      <c r="P66" s="221">
        <v>0</v>
      </c>
      <c r="Q66" s="444">
        <f t="shared" si="6"/>
        <v>0</v>
      </c>
      <c r="R66" s="250">
        <f t="shared" si="7"/>
        <v>0</v>
      </c>
      <c r="S66" s="246" cm="1">
        <f t="array" ref="S66">_xlfn.IFS(E66="Air",R66,E66="Sea",M66,E66="Air+Sea",M66+R66)</f>
        <v>205</v>
      </c>
      <c r="T66" s="475"/>
    </row>
    <row r="67" spans="1:20" x14ac:dyDescent="0.25">
      <c r="A67" s="1099"/>
      <c r="B67" s="126" t="s">
        <v>170</v>
      </c>
      <c r="C67" s="159" t="s">
        <v>171</v>
      </c>
      <c r="D67" s="159"/>
      <c r="E67" s="159"/>
      <c r="F67" s="159"/>
      <c r="G67" s="207"/>
      <c r="H67" s="924"/>
      <c r="I67" s="401"/>
      <c r="J67" s="190"/>
      <c r="K67" s="221">
        <v>1</v>
      </c>
      <c r="L67" s="221">
        <f t="shared" si="4"/>
        <v>0</v>
      </c>
      <c r="M67" s="600">
        <f t="shared" si="5"/>
        <v>0</v>
      </c>
      <c r="N67" s="401"/>
      <c r="O67" s="443"/>
      <c r="P67" s="221">
        <v>0</v>
      </c>
      <c r="Q67" s="444">
        <f t="shared" si="6"/>
        <v>0</v>
      </c>
      <c r="R67" s="250">
        <f t="shared" si="7"/>
        <v>0</v>
      </c>
      <c r="S67" s="251" t="e" cm="1">
        <f t="array" ref="S67">_xlfn.IFS(E67="Air",R67,E67="Sea",M67,E67="Air+Sea",M67+R67)</f>
        <v>#N/A</v>
      </c>
      <c r="T67" s="475"/>
    </row>
    <row r="68" spans="1:20" x14ac:dyDescent="0.25">
      <c r="A68" s="1099"/>
      <c r="B68" s="126" t="s">
        <v>172</v>
      </c>
      <c r="C68" s="159" t="s">
        <v>69</v>
      </c>
      <c r="D68" s="159"/>
      <c r="E68" s="159"/>
      <c r="F68" s="159"/>
      <c r="G68" s="207"/>
      <c r="H68" s="924"/>
      <c r="I68" s="401"/>
      <c r="J68" s="190"/>
      <c r="K68" s="221">
        <v>1</v>
      </c>
      <c r="L68" s="221">
        <f t="shared" si="4"/>
        <v>0</v>
      </c>
      <c r="M68" s="600">
        <f t="shared" si="5"/>
        <v>0</v>
      </c>
      <c r="N68" s="401"/>
      <c r="O68" s="443"/>
      <c r="P68" s="221">
        <v>0</v>
      </c>
      <c r="Q68" s="444">
        <f t="shared" si="6"/>
        <v>0</v>
      </c>
      <c r="R68" s="250">
        <f t="shared" si="7"/>
        <v>0</v>
      </c>
      <c r="S68" s="251" t="e" cm="1">
        <f t="array" ref="S68">_xlfn.IFS(E68="Air",R68,E68="Sea",M68,E68="Air+Sea",M68+R68)</f>
        <v>#N/A</v>
      </c>
      <c r="T68" s="475"/>
    </row>
    <row r="69" spans="1:20" x14ac:dyDescent="0.25">
      <c r="A69" s="1099"/>
      <c r="B69" s="126" t="s">
        <v>173</v>
      </c>
      <c r="C69" s="159" t="s">
        <v>145</v>
      </c>
      <c r="D69" s="159"/>
      <c r="E69" s="159"/>
      <c r="F69" s="159"/>
      <c r="G69" s="207"/>
      <c r="H69" s="924"/>
      <c r="I69" s="401"/>
      <c r="J69" s="190"/>
      <c r="K69" s="221">
        <v>1</v>
      </c>
      <c r="L69" s="221">
        <f t="shared" si="4"/>
        <v>0</v>
      </c>
      <c r="M69" s="600">
        <f t="shared" si="5"/>
        <v>0</v>
      </c>
      <c r="N69" s="401"/>
      <c r="O69" s="443"/>
      <c r="P69" s="221">
        <v>0</v>
      </c>
      <c r="Q69" s="444">
        <f t="shared" si="6"/>
        <v>0</v>
      </c>
      <c r="R69" s="250">
        <f t="shared" si="7"/>
        <v>0</v>
      </c>
      <c r="S69" s="251" t="e" cm="1">
        <f t="array" ref="S69">_xlfn.IFS(E69="Air",R69,E69="Sea",M69,E69="Air+Sea",M69+R69)</f>
        <v>#N/A</v>
      </c>
      <c r="T69" s="475"/>
    </row>
    <row r="70" spans="1:20" x14ac:dyDescent="0.25">
      <c r="A70" s="1099"/>
      <c r="B70" s="126" t="s">
        <v>174</v>
      </c>
      <c r="C70" s="159" t="s">
        <v>175</v>
      </c>
      <c r="D70" s="159"/>
      <c r="E70" s="159"/>
      <c r="F70" s="159"/>
      <c r="G70" s="207"/>
      <c r="H70" s="924"/>
      <c r="I70" s="401"/>
      <c r="J70" s="190"/>
      <c r="K70" s="221">
        <v>1</v>
      </c>
      <c r="L70" s="221">
        <f t="shared" si="4"/>
        <v>0</v>
      </c>
      <c r="M70" s="600">
        <f t="shared" si="5"/>
        <v>0</v>
      </c>
      <c r="N70" s="401"/>
      <c r="O70" s="443"/>
      <c r="P70" s="221">
        <v>0</v>
      </c>
      <c r="Q70" s="444">
        <f t="shared" si="6"/>
        <v>0</v>
      </c>
      <c r="R70" s="250">
        <f t="shared" si="7"/>
        <v>0</v>
      </c>
      <c r="S70" s="251" t="e" cm="1">
        <f t="array" ref="S70">_xlfn.IFS(E70="Air",R70,E70="Sea",M70,E70="Air+Sea",M70+R70)</f>
        <v>#N/A</v>
      </c>
      <c r="T70" s="475"/>
    </row>
    <row r="71" spans="1:20" x14ac:dyDescent="0.25">
      <c r="A71" s="1099"/>
      <c r="B71" s="126" t="s">
        <v>176</v>
      </c>
      <c r="C71" s="159" t="s">
        <v>145</v>
      </c>
      <c r="D71" s="159"/>
      <c r="E71" s="159"/>
      <c r="F71" s="159"/>
      <c r="G71" s="207"/>
      <c r="H71" s="924"/>
      <c r="I71" s="401"/>
      <c r="J71" s="190"/>
      <c r="K71" s="221">
        <v>1</v>
      </c>
      <c r="L71" s="221">
        <f t="shared" si="4"/>
        <v>0</v>
      </c>
      <c r="M71" s="600">
        <f t="shared" si="5"/>
        <v>0</v>
      </c>
      <c r="N71" s="401"/>
      <c r="O71" s="443"/>
      <c r="P71" s="221">
        <v>0</v>
      </c>
      <c r="Q71" s="444">
        <f t="shared" si="6"/>
        <v>0</v>
      </c>
      <c r="R71" s="250">
        <f t="shared" si="7"/>
        <v>0</v>
      </c>
      <c r="S71" s="251" t="e" cm="1">
        <f t="array" ref="S71">_xlfn.IFS(E71="Air",R71,E71="Sea",M71,E71="Air+Sea",M71+R71)</f>
        <v>#N/A</v>
      </c>
      <c r="T71" s="475"/>
    </row>
    <row r="72" spans="1:20" x14ac:dyDescent="0.25">
      <c r="A72" s="1099"/>
      <c r="B72" s="138" t="s">
        <v>177</v>
      </c>
      <c r="C72" s="188" t="s">
        <v>178</v>
      </c>
      <c r="D72" s="188"/>
      <c r="E72" s="188"/>
      <c r="F72" s="188">
        <v>3600</v>
      </c>
      <c r="G72" s="386">
        <v>3600</v>
      </c>
      <c r="H72" s="959"/>
      <c r="I72" s="785"/>
      <c r="J72" s="645">
        <v>0</v>
      </c>
      <c r="K72" s="221">
        <v>1</v>
      </c>
      <c r="L72" s="221">
        <f t="shared" si="4"/>
        <v>0</v>
      </c>
      <c r="M72" s="250">
        <f t="shared" si="5"/>
        <v>0</v>
      </c>
      <c r="N72" s="785"/>
      <c r="O72" s="443"/>
      <c r="P72" s="221">
        <v>0</v>
      </c>
      <c r="Q72" s="444">
        <f t="shared" si="6"/>
        <v>0</v>
      </c>
      <c r="R72" s="250">
        <f t="shared" si="7"/>
        <v>0</v>
      </c>
      <c r="S72" s="251" t="e" cm="1">
        <f t="array" ref="S72">_xlfn.IFS(E72="Air",R72,E72="Sea",M72,E72="Air+Sea",M72+R72)</f>
        <v>#N/A</v>
      </c>
      <c r="T72" s="475"/>
    </row>
    <row r="73" spans="1:20" ht="15.75" thickBot="1" x14ac:dyDescent="0.3">
      <c r="A73" s="1100"/>
      <c r="B73" s="163" t="s">
        <v>179</v>
      </c>
      <c r="C73" s="164" t="s">
        <v>180</v>
      </c>
      <c r="D73" s="164"/>
      <c r="E73" s="164"/>
      <c r="F73" s="164"/>
      <c r="G73" s="648"/>
      <c r="H73" s="960"/>
      <c r="I73" s="956"/>
      <c r="J73" s="363"/>
      <c r="K73" s="262">
        <v>1</v>
      </c>
      <c r="L73" s="262">
        <f t="shared" si="4"/>
        <v>0</v>
      </c>
      <c r="M73" s="921">
        <f t="shared" si="5"/>
        <v>0</v>
      </c>
      <c r="N73" s="956"/>
      <c r="O73" s="450"/>
      <c r="P73" s="262">
        <v>0</v>
      </c>
      <c r="Q73" s="451">
        <f t="shared" si="6"/>
        <v>0</v>
      </c>
      <c r="R73" s="254">
        <f t="shared" si="7"/>
        <v>0</v>
      </c>
      <c r="S73" s="378" t="e" cm="1">
        <f t="array" ref="S73">_xlfn.IFS(E73="Air",R73,E73="Sea",M73,E73="Air+Sea",M73+R73)</f>
        <v>#N/A</v>
      </c>
      <c r="T73" s="475"/>
    </row>
    <row r="74" spans="1:20" ht="15.75" thickBot="1" x14ac:dyDescent="0.3">
      <c r="A74" s="674"/>
      <c r="I74" s="413"/>
      <c r="M74" s="270"/>
      <c r="N74" s="413"/>
      <c r="R74" s="270"/>
      <c r="S74" s="270"/>
    </row>
    <row r="75" spans="1:20" ht="50.25" customHeight="1" x14ac:dyDescent="0.25">
      <c r="A75" s="674"/>
      <c r="I75" s="413"/>
      <c r="J75" s="71" t="s">
        <v>181</v>
      </c>
      <c r="K75" s="229">
        <f>IF([2]Booking_SGN!$B$2="SGN",INDEX([2]!volume,MATCH($I$11,[2]!customer,0),MATCH([2]Booking_SGN!$C$3,[2]!week,0)),0)</f>
        <v>0</v>
      </c>
      <c r="L75" s="229">
        <f>SUM(L3:L73)</f>
        <v>5823.4615384615381</v>
      </c>
      <c r="M75" s="230">
        <f>SUM(M3:M73)</f>
        <v>5246.9615384615381</v>
      </c>
      <c r="N75" s="413"/>
      <c r="O75" s="71" t="s">
        <v>181</v>
      </c>
      <c r="P75" s="229">
        <f>IF([2]Booking_SGN!$B$2="SGN",INDEX([2]!volume,MATCH($N$11,[2]!customer,0),MATCH([2]Booking_SGN!$C$3,[2]!week,0)),0)</f>
        <v>0</v>
      </c>
      <c r="Q75" s="229">
        <f>SUM(Q3:Q74)</f>
        <v>716</v>
      </c>
      <c r="R75" s="230">
        <f>SUM(R3:R73)</f>
        <v>0</v>
      </c>
      <c r="S75" s="230">
        <f>R75+M75</f>
        <v>5246.9615384615381</v>
      </c>
      <c r="T75" s="171"/>
    </row>
    <row r="76" spans="1:20" ht="15.75" thickBot="1" x14ac:dyDescent="0.3">
      <c r="A76" s="674"/>
      <c r="I76" s="413"/>
      <c r="J76" s="72" t="s">
        <v>182</v>
      </c>
      <c r="K76" s="73"/>
      <c r="L76" s="73"/>
      <c r="M76" s="231">
        <f>M75*K75/40/3600</f>
        <v>0</v>
      </c>
      <c r="N76" s="413"/>
      <c r="O76" s="72" t="s">
        <v>182</v>
      </c>
      <c r="P76" s="73"/>
      <c r="Q76" s="73"/>
      <c r="R76" s="231">
        <f>R75*P75/40/3600</f>
        <v>0</v>
      </c>
      <c r="S76" s="231">
        <f>R76+M76</f>
        <v>0</v>
      </c>
      <c r="T76" s="172"/>
    </row>
    <row r="77" spans="1:20" ht="15.75" thickBot="1" x14ac:dyDescent="0.3">
      <c r="A77" s="674"/>
      <c r="I77" s="413"/>
      <c r="M77" s="270"/>
      <c r="N77" s="413"/>
      <c r="R77" s="270"/>
      <c r="S77" s="270"/>
    </row>
    <row r="78" spans="1:20" ht="30" customHeight="1" x14ac:dyDescent="0.25">
      <c r="A78" s="1095" t="s">
        <v>183</v>
      </c>
      <c r="B78" s="629" t="s">
        <v>184</v>
      </c>
      <c r="C78" s="621" t="s">
        <v>103</v>
      </c>
      <c r="D78" s="621" t="s">
        <v>185</v>
      </c>
      <c r="E78" s="621"/>
      <c r="F78" s="621"/>
      <c r="G78" s="622"/>
      <c r="H78" s="637"/>
      <c r="I78" s="767"/>
      <c r="J78" s="361"/>
      <c r="K78" s="259">
        <v>1</v>
      </c>
      <c r="L78" s="259">
        <f t="shared" ref="L78:L119" si="8">IF(C78="APLL BK",G78,G78*J78)</f>
        <v>0</v>
      </c>
      <c r="M78" s="634">
        <f t="shared" ref="M78:M119" si="9">IFERROR(IF(OR(E78="Sea",E78="Air+Sea"),IF(C78="APLL BK",G78*IF(I78="",1,I78),L78/K78*IF(I78="",1,I78)),0),0)</f>
        <v>0</v>
      </c>
      <c r="N78" s="687"/>
      <c r="O78" s="362"/>
      <c r="P78" s="259">
        <v>0</v>
      </c>
      <c r="Q78" s="260">
        <f t="shared" ref="Q78:Q119" si="10">IF(C78="APLL BK",G78,G78*O78)</f>
        <v>0</v>
      </c>
      <c r="R78" s="456">
        <f t="shared" ref="R78:R119" si="11">IFERROR(IF(OR(E78="Air",E78="Air+Sea"),IF(C78="APLL BK",G78*IF(N78="",1,N78),Q78/P78*IF(N78="",1,N78)),0),0)</f>
        <v>0</v>
      </c>
      <c r="S78" s="625" t="e" cm="1">
        <f t="array" ref="S78">_xlfn.IFS(E78="Air",R78,E78="Sea",M78,E78="Air+Sea",M78+R78)</f>
        <v>#N/A</v>
      </c>
      <c r="T78" s="475"/>
    </row>
    <row r="79" spans="1:20" x14ac:dyDescent="0.25">
      <c r="A79" s="1096"/>
      <c r="B79" s="919"/>
      <c r="C79" s="515" t="s">
        <v>142</v>
      </c>
      <c r="D79" s="515" t="s">
        <v>647</v>
      </c>
      <c r="E79" s="515"/>
      <c r="F79" s="515">
        <v>0</v>
      </c>
      <c r="G79" s="979">
        <v>10</v>
      </c>
      <c r="H79" s="961"/>
      <c r="I79" s="962"/>
      <c r="J79" s="963">
        <v>3</v>
      </c>
      <c r="K79" s="533">
        <v>1</v>
      </c>
      <c r="L79" s="533">
        <f t="shared" si="8"/>
        <v>30</v>
      </c>
      <c r="M79" s="954">
        <f t="shared" si="9"/>
        <v>0</v>
      </c>
      <c r="N79" s="459"/>
      <c r="O79" s="443"/>
      <c r="P79" s="221">
        <v>0</v>
      </c>
      <c r="Q79" s="444">
        <f t="shared" si="10"/>
        <v>0</v>
      </c>
      <c r="R79" s="222">
        <f t="shared" si="11"/>
        <v>0</v>
      </c>
      <c r="S79" s="454" t="e" cm="1">
        <f t="array" ref="S79">_xlfn.IFS(E79="Air",R79,E79="Sea",M79,E79="Air+Sea",M79+R79)</f>
        <v>#N/A</v>
      </c>
      <c r="T79" s="172"/>
    </row>
    <row r="80" spans="1:20" ht="30" x14ac:dyDescent="0.25">
      <c r="A80" s="1096"/>
      <c r="B80" s="919"/>
      <c r="C80" s="515" t="s">
        <v>103</v>
      </c>
      <c r="D80" s="515" t="s">
        <v>648</v>
      </c>
      <c r="E80" s="515"/>
      <c r="F80" s="515">
        <v>15</v>
      </c>
      <c r="G80" s="979">
        <v>15</v>
      </c>
      <c r="H80" s="961"/>
      <c r="I80" s="962"/>
      <c r="J80" s="963">
        <v>19</v>
      </c>
      <c r="K80" s="221">
        <v>1</v>
      </c>
      <c r="L80" s="533">
        <f t="shared" si="8"/>
        <v>285</v>
      </c>
      <c r="M80" s="954">
        <f t="shared" si="9"/>
        <v>0</v>
      </c>
      <c r="N80" s="459"/>
      <c r="O80" s="443"/>
      <c r="P80" s="221">
        <v>0</v>
      </c>
      <c r="Q80" s="444">
        <f t="shared" si="10"/>
        <v>0</v>
      </c>
      <c r="R80" s="222">
        <f t="shared" si="11"/>
        <v>0</v>
      </c>
      <c r="S80" s="454" t="e" cm="1">
        <f t="array" ref="S80">_xlfn.IFS(E80="Air",R80,E80="Sea",M80,E80="Air+Sea",M80+R80)</f>
        <v>#N/A</v>
      </c>
      <c r="T80" s="172"/>
    </row>
    <row r="81" spans="1:21" x14ac:dyDescent="0.25">
      <c r="A81" s="1096"/>
      <c r="B81" s="772" t="s">
        <v>504</v>
      </c>
      <c r="C81" s="177" t="s">
        <v>69</v>
      </c>
      <c r="D81" s="761" t="s">
        <v>505</v>
      </c>
      <c r="E81" s="113" t="s">
        <v>11</v>
      </c>
      <c r="F81" s="156"/>
      <c r="G81" s="213">
        <v>90</v>
      </c>
      <c r="H81" s="178"/>
      <c r="I81" s="467"/>
      <c r="J81" s="200">
        <v>0.25</v>
      </c>
      <c r="K81" s="442">
        <v>1</v>
      </c>
      <c r="L81" s="219">
        <f t="shared" si="8"/>
        <v>22.5</v>
      </c>
      <c r="M81" s="220">
        <f t="shared" si="9"/>
        <v>22.5</v>
      </c>
      <c r="N81" s="459"/>
      <c r="O81" s="443"/>
      <c r="P81" s="221">
        <v>0</v>
      </c>
      <c r="Q81" s="444">
        <f t="shared" si="10"/>
        <v>0</v>
      </c>
      <c r="R81" s="222">
        <f t="shared" si="11"/>
        <v>0</v>
      </c>
      <c r="S81" s="453" cm="1">
        <f t="array" ref="S81">_xlfn.IFS(E81="Air",R81,E81="Sea",M81,E81="Air+Sea",M81+R81)</f>
        <v>22.5</v>
      </c>
      <c r="T81" s="172"/>
    </row>
    <row r="82" spans="1:21" ht="25.5" customHeight="1" x14ac:dyDescent="0.25">
      <c r="A82" s="1096"/>
      <c r="B82" s="772" t="s">
        <v>506</v>
      </c>
      <c r="C82" s="177" t="s">
        <v>69</v>
      </c>
      <c r="D82" s="177" t="s">
        <v>507</v>
      </c>
      <c r="E82" s="113" t="s">
        <v>11</v>
      </c>
      <c r="F82" s="156"/>
      <c r="G82" s="213">
        <v>90</v>
      </c>
      <c r="H82" s="178"/>
      <c r="I82" s="467"/>
      <c r="J82" s="200">
        <v>0.25</v>
      </c>
      <c r="K82" s="442">
        <v>1</v>
      </c>
      <c r="L82" s="219">
        <f t="shared" si="8"/>
        <v>22.5</v>
      </c>
      <c r="M82" s="220">
        <f t="shared" si="9"/>
        <v>22.5</v>
      </c>
      <c r="N82" s="459"/>
      <c r="O82" s="443"/>
      <c r="P82" s="221">
        <v>0</v>
      </c>
      <c r="Q82" s="444">
        <f t="shared" si="10"/>
        <v>0</v>
      </c>
      <c r="R82" s="222">
        <f t="shared" si="11"/>
        <v>0</v>
      </c>
      <c r="S82" s="453" cm="1">
        <f t="array" ref="S82">_xlfn.IFS(E82="Air",R82,E82="Sea",M82,E82="Air+Sea",M82+R82)</f>
        <v>22.5</v>
      </c>
      <c r="T82" s="172"/>
    </row>
    <row r="83" spans="1:21" x14ac:dyDescent="0.25">
      <c r="A83" s="1096"/>
      <c r="B83" s="509" t="s">
        <v>129</v>
      </c>
      <c r="C83" s="113" t="s">
        <v>103</v>
      </c>
      <c r="D83" s="113" t="s">
        <v>129</v>
      </c>
      <c r="E83" s="113" t="s">
        <v>11</v>
      </c>
      <c r="F83" s="113">
        <v>180</v>
      </c>
      <c r="G83" s="208">
        <v>55</v>
      </c>
      <c r="H83" s="124"/>
      <c r="I83" s="795"/>
      <c r="J83" s="191">
        <v>14</v>
      </c>
      <c r="K83" s="442">
        <v>1</v>
      </c>
      <c r="L83" s="219">
        <f t="shared" si="8"/>
        <v>770</v>
      </c>
      <c r="M83" s="220">
        <f t="shared" si="9"/>
        <v>770</v>
      </c>
      <c r="N83" s="459"/>
      <c r="O83" s="443"/>
      <c r="P83" s="221">
        <v>0</v>
      </c>
      <c r="Q83" s="444">
        <f t="shared" si="10"/>
        <v>0</v>
      </c>
      <c r="R83" s="222">
        <f t="shared" si="11"/>
        <v>0</v>
      </c>
      <c r="S83" s="453" cm="1">
        <f t="array" ref="S83">_xlfn.IFS(E83="Air",R83,E83="Sea",M83,E83="Air+Sea",M83+R83)</f>
        <v>770</v>
      </c>
      <c r="T83" s="172"/>
    </row>
    <row r="84" spans="1:21" x14ac:dyDescent="0.25">
      <c r="A84" s="1096"/>
      <c r="B84" s="509" t="s">
        <v>130</v>
      </c>
      <c r="C84" s="113" t="s">
        <v>103</v>
      </c>
      <c r="D84" s="113" t="s">
        <v>130</v>
      </c>
      <c r="E84" s="113" t="s">
        <v>11</v>
      </c>
      <c r="F84" s="113">
        <v>120</v>
      </c>
      <c r="G84" s="208">
        <v>55</v>
      </c>
      <c r="H84" s="124"/>
      <c r="I84" s="795"/>
      <c r="J84" s="191">
        <v>3</v>
      </c>
      <c r="K84" s="442">
        <v>1</v>
      </c>
      <c r="L84" s="219">
        <f t="shared" si="8"/>
        <v>165</v>
      </c>
      <c r="M84" s="220">
        <f t="shared" si="9"/>
        <v>165</v>
      </c>
      <c r="N84" s="459"/>
      <c r="O84" s="443"/>
      <c r="P84" s="221">
        <v>0</v>
      </c>
      <c r="Q84" s="444">
        <f t="shared" si="10"/>
        <v>0</v>
      </c>
      <c r="R84" s="222">
        <f t="shared" si="11"/>
        <v>0</v>
      </c>
      <c r="S84" s="453" cm="1">
        <f t="array" ref="S84">_xlfn.IFS(E84="Air",R84,E84="Sea",M84,E84="Air+Sea",M84+R84)</f>
        <v>165</v>
      </c>
      <c r="T84" s="172"/>
    </row>
    <row r="85" spans="1:21" ht="30" x14ac:dyDescent="0.25">
      <c r="A85" s="1096"/>
      <c r="B85" s="509" t="s">
        <v>132</v>
      </c>
      <c r="C85" s="113" t="s">
        <v>103</v>
      </c>
      <c r="D85" s="113" t="s">
        <v>133</v>
      </c>
      <c r="E85" s="113" t="s">
        <v>11</v>
      </c>
      <c r="F85" s="113">
        <v>180</v>
      </c>
      <c r="G85" s="208">
        <v>115</v>
      </c>
      <c r="H85" s="124"/>
      <c r="I85" s="795"/>
      <c r="J85" s="191">
        <v>14</v>
      </c>
      <c r="K85" s="219">
        <v>1</v>
      </c>
      <c r="L85" s="219">
        <f t="shared" si="8"/>
        <v>1610</v>
      </c>
      <c r="M85" s="220">
        <f t="shared" si="9"/>
        <v>1610</v>
      </c>
      <c r="N85" s="459"/>
      <c r="O85" s="443"/>
      <c r="P85" s="221">
        <v>0</v>
      </c>
      <c r="Q85" s="444">
        <f t="shared" si="10"/>
        <v>0</v>
      </c>
      <c r="R85" s="222">
        <f t="shared" si="11"/>
        <v>0</v>
      </c>
      <c r="S85" s="453" cm="1">
        <f t="array" ref="S85">_xlfn.IFS(E85="Air",R85,E85="Sea",M85,E85="Air+Sea",M85+R85)</f>
        <v>1610</v>
      </c>
      <c r="T85" s="172"/>
    </row>
    <row r="86" spans="1:21" x14ac:dyDescent="0.25">
      <c r="A86" s="1096"/>
      <c r="B86" s="509" t="s">
        <v>138</v>
      </c>
      <c r="C86" s="113" t="s">
        <v>139</v>
      </c>
      <c r="D86" s="113" t="s">
        <v>138</v>
      </c>
      <c r="E86" s="113" t="s">
        <v>11</v>
      </c>
      <c r="F86" s="113">
        <v>240</v>
      </c>
      <c r="G86" s="208">
        <v>60</v>
      </c>
      <c r="H86" s="124"/>
      <c r="I86" s="795"/>
      <c r="J86" s="191">
        <v>24</v>
      </c>
      <c r="K86" s="219">
        <v>1</v>
      </c>
      <c r="L86" s="219">
        <f t="shared" si="8"/>
        <v>1440</v>
      </c>
      <c r="M86" s="220">
        <f t="shared" si="9"/>
        <v>1440</v>
      </c>
      <c r="N86" s="459"/>
      <c r="O86" s="443"/>
      <c r="P86" s="221">
        <v>0</v>
      </c>
      <c r="Q86" s="444">
        <f t="shared" si="10"/>
        <v>0</v>
      </c>
      <c r="R86" s="222">
        <f t="shared" si="11"/>
        <v>0</v>
      </c>
      <c r="S86" s="453" cm="1">
        <f t="array" ref="S86">_xlfn.IFS(E86="Air",R86,E86="Sea",M86,E86="Air+Sea",M86+R86)</f>
        <v>1440</v>
      </c>
      <c r="T86" s="172"/>
    </row>
    <row r="87" spans="1:21" x14ac:dyDescent="0.25">
      <c r="A87" s="1096"/>
      <c r="B87" s="1092" t="s">
        <v>141</v>
      </c>
      <c r="C87" s="113" t="s">
        <v>142</v>
      </c>
      <c r="D87" s="113" t="s">
        <v>143</v>
      </c>
      <c r="E87" s="113" t="s">
        <v>11</v>
      </c>
      <c r="F87" s="113">
        <v>300</v>
      </c>
      <c r="G87" s="208">
        <v>30</v>
      </c>
      <c r="H87" s="124"/>
      <c r="I87" s="795">
        <v>0.01</v>
      </c>
      <c r="J87" s="191">
        <v>3</v>
      </c>
      <c r="K87" s="442">
        <v>1</v>
      </c>
      <c r="L87" s="219">
        <f t="shared" si="8"/>
        <v>90</v>
      </c>
      <c r="M87" s="220">
        <f t="shared" si="9"/>
        <v>0.9</v>
      </c>
      <c r="N87" s="459"/>
      <c r="O87" s="443"/>
      <c r="P87" s="221">
        <v>0</v>
      </c>
      <c r="Q87" s="444">
        <f t="shared" si="10"/>
        <v>0</v>
      </c>
      <c r="R87" s="222">
        <f t="shared" si="11"/>
        <v>0</v>
      </c>
      <c r="S87" s="453" cm="1">
        <f t="array" ref="S87">_xlfn.IFS(E87="Air",R87,E87="Sea",M87,E87="Air+Sea",M87+R87)</f>
        <v>0.9</v>
      </c>
      <c r="T87" s="172"/>
    </row>
    <row r="88" spans="1:21" x14ac:dyDescent="0.25">
      <c r="A88" s="1096"/>
      <c r="B88" s="1092"/>
      <c r="C88" s="113" t="s">
        <v>142</v>
      </c>
      <c r="D88" s="113" t="s">
        <v>141</v>
      </c>
      <c r="E88" s="113" t="s">
        <v>11</v>
      </c>
      <c r="F88" s="113">
        <v>180</v>
      </c>
      <c r="G88" s="208">
        <v>130</v>
      </c>
      <c r="H88" s="124"/>
      <c r="I88" s="795">
        <v>0.01</v>
      </c>
      <c r="J88" s="191">
        <v>3</v>
      </c>
      <c r="K88" s="442">
        <v>1</v>
      </c>
      <c r="L88" s="219">
        <f t="shared" si="8"/>
        <v>390</v>
      </c>
      <c r="M88" s="220">
        <f t="shared" si="9"/>
        <v>3.9</v>
      </c>
      <c r="N88" s="459"/>
      <c r="O88" s="443"/>
      <c r="P88" s="221">
        <v>0</v>
      </c>
      <c r="Q88" s="444">
        <f t="shared" si="10"/>
        <v>0</v>
      </c>
      <c r="R88" s="222">
        <f t="shared" si="11"/>
        <v>0</v>
      </c>
      <c r="S88" s="453" cm="1">
        <f t="array" ref="S88">_xlfn.IFS(E88="Air",R88,E88="Sea",M88,E88="Air+Sea",M88+R88)</f>
        <v>3.9</v>
      </c>
      <c r="T88" s="172"/>
    </row>
    <row r="89" spans="1:21" ht="14.45" customHeight="1" x14ac:dyDescent="0.25">
      <c r="A89" s="1096"/>
      <c r="B89" s="719" t="s">
        <v>190</v>
      </c>
      <c r="C89" s="761" t="s">
        <v>553</v>
      </c>
      <c r="D89" s="113" t="s">
        <v>552</v>
      </c>
      <c r="E89" s="111" t="s">
        <v>11</v>
      </c>
      <c r="F89" s="156" t="s">
        <v>601</v>
      </c>
      <c r="G89" s="213">
        <v>10</v>
      </c>
      <c r="H89" s="180"/>
      <c r="I89" s="649"/>
      <c r="J89" s="200">
        <v>1</v>
      </c>
      <c r="K89" s="219">
        <v>1</v>
      </c>
      <c r="L89" s="219">
        <f t="shared" si="8"/>
        <v>10</v>
      </c>
      <c r="M89" s="220">
        <f t="shared" si="9"/>
        <v>10</v>
      </c>
      <c r="N89" s="650"/>
      <c r="O89" s="443"/>
      <c r="P89" s="221">
        <v>0</v>
      </c>
      <c r="Q89" s="444">
        <f t="shared" si="10"/>
        <v>0</v>
      </c>
      <c r="R89" s="222">
        <f t="shared" si="11"/>
        <v>0</v>
      </c>
      <c r="S89" s="453" cm="1">
        <f t="array" ref="S89">_xlfn.IFS(E89="Air",R89,E89="Sea",M89,E89="Air+Sea",M89+R89)</f>
        <v>10</v>
      </c>
      <c r="T89" s="475"/>
      <c r="U89" s="32"/>
    </row>
    <row r="90" spans="1:21" ht="14.45" customHeight="1" x14ac:dyDescent="0.25">
      <c r="A90" s="1096"/>
      <c r="B90" s="719" t="s">
        <v>601</v>
      </c>
      <c r="C90" s="761" t="s">
        <v>549</v>
      </c>
      <c r="D90" s="111" t="s">
        <v>192</v>
      </c>
      <c r="E90" s="111" t="s">
        <v>11</v>
      </c>
      <c r="F90" s="156" t="s">
        <v>601</v>
      </c>
      <c r="G90" s="213">
        <v>35</v>
      </c>
      <c r="H90" s="183"/>
      <c r="I90" s="649"/>
      <c r="J90" s="200">
        <v>1</v>
      </c>
      <c r="K90" s="219">
        <v>1</v>
      </c>
      <c r="L90" s="219">
        <f t="shared" si="8"/>
        <v>35</v>
      </c>
      <c r="M90" s="220">
        <f t="shared" si="9"/>
        <v>35</v>
      </c>
      <c r="N90" s="650"/>
      <c r="O90" s="443"/>
      <c r="P90" s="221">
        <v>0</v>
      </c>
      <c r="Q90" s="444">
        <f t="shared" si="10"/>
        <v>0</v>
      </c>
      <c r="R90" s="222">
        <f t="shared" si="11"/>
        <v>0</v>
      </c>
      <c r="S90" s="453" cm="1">
        <f t="array" ref="S90">_xlfn.IFS(E90="Air",R90,E90="Sea",M90,E90="Air+Sea",M90+R90)</f>
        <v>35</v>
      </c>
      <c r="T90" s="475"/>
    </row>
    <row r="91" spans="1:21" ht="14.45" customHeight="1" x14ac:dyDescent="0.25">
      <c r="A91" s="1096"/>
      <c r="B91" s="719" t="s">
        <v>601</v>
      </c>
      <c r="C91" s="761" t="s">
        <v>549</v>
      </c>
      <c r="D91" s="111" t="s">
        <v>193</v>
      </c>
      <c r="E91" s="111" t="s">
        <v>11</v>
      </c>
      <c r="F91" s="156" t="s">
        <v>601</v>
      </c>
      <c r="G91" s="213">
        <v>5</v>
      </c>
      <c r="H91" s="183"/>
      <c r="I91" s="649"/>
      <c r="J91" s="200">
        <v>1</v>
      </c>
      <c r="K91" s="219">
        <v>1</v>
      </c>
      <c r="L91" s="219">
        <f t="shared" si="8"/>
        <v>5</v>
      </c>
      <c r="M91" s="220">
        <f t="shared" si="9"/>
        <v>5</v>
      </c>
      <c r="N91" s="650"/>
      <c r="O91" s="443"/>
      <c r="P91" s="221">
        <v>0</v>
      </c>
      <c r="Q91" s="444">
        <f t="shared" si="10"/>
        <v>0</v>
      </c>
      <c r="R91" s="222">
        <f t="shared" si="11"/>
        <v>0</v>
      </c>
      <c r="S91" s="453" cm="1">
        <f t="array" ref="S91">_xlfn.IFS(E91="Air",R91,E91="Sea",M91,E91="Air+Sea",M91+R91)</f>
        <v>5</v>
      </c>
      <c r="T91" s="475"/>
      <c r="U91" s="32"/>
    </row>
    <row r="92" spans="1:21" ht="14.45" customHeight="1" x14ac:dyDescent="0.25">
      <c r="A92" s="1096"/>
      <c r="B92" s="719" t="s">
        <v>601</v>
      </c>
      <c r="C92" s="761" t="s">
        <v>549</v>
      </c>
      <c r="D92" s="111" t="s">
        <v>194</v>
      </c>
      <c r="E92" s="111" t="s">
        <v>11</v>
      </c>
      <c r="F92" s="156" t="s">
        <v>601</v>
      </c>
      <c r="G92" s="213">
        <v>10</v>
      </c>
      <c r="H92" s="183"/>
      <c r="I92" s="649"/>
      <c r="J92" s="200">
        <v>1</v>
      </c>
      <c r="K92" s="219">
        <v>1</v>
      </c>
      <c r="L92" s="219">
        <f t="shared" si="8"/>
        <v>10</v>
      </c>
      <c r="M92" s="220">
        <f t="shared" si="9"/>
        <v>10</v>
      </c>
      <c r="N92" s="650"/>
      <c r="O92" s="443"/>
      <c r="P92" s="221">
        <v>0</v>
      </c>
      <c r="Q92" s="444">
        <f t="shared" si="10"/>
        <v>0</v>
      </c>
      <c r="R92" s="222">
        <f t="shared" si="11"/>
        <v>0</v>
      </c>
      <c r="S92" s="453" cm="1">
        <f t="array" ref="S92">_xlfn.IFS(E92="Air",R92,E92="Sea",M92,E92="Air+Sea",M92+R92)</f>
        <v>10</v>
      </c>
      <c r="T92" s="475"/>
      <c r="U92" s="32"/>
    </row>
    <row r="93" spans="1:21" x14ac:dyDescent="0.25">
      <c r="A93" s="1096"/>
      <c r="B93" s="719" t="s">
        <v>206</v>
      </c>
      <c r="C93" s="761" t="s">
        <v>204</v>
      </c>
      <c r="D93" s="111" t="s">
        <v>207</v>
      </c>
      <c r="E93" s="111" t="s">
        <v>11</v>
      </c>
      <c r="F93" s="156" t="s">
        <v>601</v>
      </c>
      <c r="G93" s="213">
        <v>70</v>
      </c>
      <c r="H93" s="178"/>
      <c r="I93" s="649"/>
      <c r="J93" s="200">
        <v>1</v>
      </c>
      <c r="K93" s="219">
        <v>1</v>
      </c>
      <c r="L93" s="219">
        <f t="shared" si="8"/>
        <v>70</v>
      </c>
      <c r="M93" s="220">
        <f t="shared" si="9"/>
        <v>70</v>
      </c>
      <c r="N93" s="650"/>
      <c r="O93" s="443"/>
      <c r="P93" s="221">
        <v>0</v>
      </c>
      <c r="Q93" s="444">
        <f t="shared" si="10"/>
        <v>0</v>
      </c>
      <c r="R93" s="222">
        <f t="shared" si="11"/>
        <v>0</v>
      </c>
      <c r="S93" s="453" cm="1">
        <f t="array" ref="S93">_xlfn.IFS(E93="Air",R93,E93="Sea",M93,E93="Air+Sea",M93+R93)</f>
        <v>70</v>
      </c>
      <c r="T93" s="475"/>
      <c r="U93" s="32"/>
    </row>
    <row r="94" spans="1:21" x14ac:dyDescent="0.25">
      <c r="A94" s="1096"/>
      <c r="B94" s="719" t="s">
        <v>601</v>
      </c>
      <c r="C94" s="761" t="s">
        <v>204</v>
      </c>
      <c r="D94" s="111" t="s">
        <v>208</v>
      </c>
      <c r="E94" s="111" t="s">
        <v>11</v>
      </c>
      <c r="F94" s="156" t="s">
        <v>601</v>
      </c>
      <c r="G94" s="213">
        <v>75</v>
      </c>
      <c r="H94" s="178"/>
      <c r="I94" s="649"/>
      <c r="J94" s="200">
        <v>1</v>
      </c>
      <c r="K94" s="219">
        <v>1</v>
      </c>
      <c r="L94" s="219">
        <f t="shared" si="8"/>
        <v>75</v>
      </c>
      <c r="M94" s="220">
        <f t="shared" si="9"/>
        <v>75</v>
      </c>
      <c r="N94" s="650"/>
      <c r="O94" s="443"/>
      <c r="P94" s="221">
        <v>0</v>
      </c>
      <c r="Q94" s="444">
        <f t="shared" si="10"/>
        <v>0</v>
      </c>
      <c r="R94" s="222">
        <f t="shared" si="11"/>
        <v>0</v>
      </c>
      <c r="S94" s="453" cm="1">
        <f t="array" ref="S94">_xlfn.IFS(E94="Air",R94,E94="Sea",M94,E94="Air+Sea",M94+R94)</f>
        <v>75</v>
      </c>
      <c r="T94" s="475"/>
      <c r="U94" s="32"/>
    </row>
    <row r="95" spans="1:21" x14ac:dyDescent="0.25">
      <c r="A95" s="1096"/>
      <c r="B95" s="719" t="s">
        <v>601</v>
      </c>
      <c r="C95" s="761" t="s">
        <v>549</v>
      </c>
      <c r="D95" s="111" t="s">
        <v>209</v>
      </c>
      <c r="E95" s="111" t="s">
        <v>11</v>
      </c>
      <c r="F95" s="156" t="s">
        <v>601</v>
      </c>
      <c r="G95" s="213">
        <v>400</v>
      </c>
      <c r="H95" s="178"/>
      <c r="I95" s="649"/>
      <c r="J95" s="200">
        <v>1</v>
      </c>
      <c r="K95" s="219">
        <v>1</v>
      </c>
      <c r="L95" s="219">
        <f t="shared" si="8"/>
        <v>400</v>
      </c>
      <c r="M95" s="220">
        <f t="shared" si="9"/>
        <v>400</v>
      </c>
      <c r="N95" s="650"/>
      <c r="O95" s="443"/>
      <c r="P95" s="221">
        <v>0</v>
      </c>
      <c r="Q95" s="444">
        <f t="shared" si="10"/>
        <v>0</v>
      </c>
      <c r="R95" s="222">
        <f t="shared" si="11"/>
        <v>0</v>
      </c>
      <c r="S95" s="453" cm="1">
        <f t="array" ref="S95">_xlfn.IFS(E95="Air",R95,E95="Sea",M95,E95="Air+Sea",M95+R95)</f>
        <v>400</v>
      </c>
      <c r="T95" s="475"/>
      <c r="U95" s="32"/>
    </row>
    <row r="96" spans="1:21" x14ac:dyDescent="0.25">
      <c r="A96" s="1096"/>
      <c r="B96" s="719" t="s">
        <v>601</v>
      </c>
      <c r="C96" s="761" t="s">
        <v>549</v>
      </c>
      <c r="D96" s="111" t="s">
        <v>210</v>
      </c>
      <c r="E96" s="111" t="s">
        <v>11</v>
      </c>
      <c r="F96" s="156" t="s">
        <v>601</v>
      </c>
      <c r="G96" s="213">
        <v>75</v>
      </c>
      <c r="H96" s="178"/>
      <c r="I96" s="649"/>
      <c r="J96" s="200">
        <v>1</v>
      </c>
      <c r="K96" s="219">
        <v>1</v>
      </c>
      <c r="L96" s="219">
        <f t="shared" si="8"/>
        <v>75</v>
      </c>
      <c r="M96" s="220">
        <f t="shared" si="9"/>
        <v>75</v>
      </c>
      <c r="N96" s="650"/>
      <c r="O96" s="443"/>
      <c r="P96" s="221">
        <v>0</v>
      </c>
      <c r="Q96" s="444">
        <f t="shared" si="10"/>
        <v>0</v>
      </c>
      <c r="R96" s="222">
        <f t="shared" si="11"/>
        <v>0</v>
      </c>
      <c r="S96" s="453" cm="1">
        <f t="array" ref="S96">_xlfn.IFS(E96="Air",R96,E96="Sea",M96,E96="Air+Sea",M96+R96)</f>
        <v>75</v>
      </c>
      <c r="T96" s="475"/>
      <c r="U96" s="32"/>
    </row>
    <row r="97" spans="1:21" x14ac:dyDescent="0.25">
      <c r="A97" s="1096"/>
      <c r="B97" s="964" t="s">
        <v>211</v>
      </c>
      <c r="C97" s="940" t="s">
        <v>204</v>
      </c>
      <c r="D97" s="943" t="s">
        <v>212</v>
      </c>
      <c r="E97" s="943"/>
      <c r="F97" s="794" t="s">
        <v>601</v>
      </c>
      <c r="G97" s="949"/>
      <c r="H97" s="941"/>
      <c r="I97" s="942"/>
      <c r="J97" s="619"/>
      <c r="K97" s="620">
        <v>1</v>
      </c>
      <c r="L97" s="620">
        <f t="shared" si="8"/>
        <v>0</v>
      </c>
      <c r="M97" s="628">
        <f t="shared" si="9"/>
        <v>0</v>
      </c>
      <c r="N97" s="650"/>
      <c r="O97" s="443"/>
      <c r="P97" s="221">
        <v>0</v>
      </c>
      <c r="Q97" s="444">
        <f t="shared" si="10"/>
        <v>0</v>
      </c>
      <c r="R97" s="222">
        <f t="shared" si="11"/>
        <v>0</v>
      </c>
      <c r="S97" s="454" t="e" cm="1">
        <f t="array" ref="S97">_xlfn.IFS(E97="Air",R97,E97="Sea",M97,E97="Air+Sea",M97+R97)</f>
        <v>#N/A</v>
      </c>
      <c r="T97" s="475"/>
      <c r="U97" s="32"/>
    </row>
    <row r="98" spans="1:21" x14ac:dyDescent="0.25">
      <c r="A98" s="1096"/>
      <c r="B98" s="964" t="s">
        <v>601</v>
      </c>
      <c r="C98" s="940" t="s">
        <v>204</v>
      </c>
      <c r="D98" s="943" t="s">
        <v>213</v>
      </c>
      <c r="E98" s="943"/>
      <c r="F98" s="794" t="s">
        <v>601</v>
      </c>
      <c r="G98" s="949"/>
      <c r="H98" s="941"/>
      <c r="I98" s="942"/>
      <c r="J98" s="619"/>
      <c r="K98" s="620">
        <v>1</v>
      </c>
      <c r="L98" s="620">
        <f t="shared" si="8"/>
        <v>0</v>
      </c>
      <c r="M98" s="628">
        <f t="shared" si="9"/>
        <v>0</v>
      </c>
      <c r="N98" s="650"/>
      <c r="O98" s="443"/>
      <c r="P98" s="221">
        <v>0</v>
      </c>
      <c r="Q98" s="444">
        <f t="shared" si="10"/>
        <v>0</v>
      </c>
      <c r="R98" s="222">
        <f t="shared" si="11"/>
        <v>0</v>
      </c>
      <c r="S98" s="454" t="e" cm="1">
        <f t="array" ref="S98">_xlfn.IFS(E98="Air",R98,E98="Sea",M98,E98="Air+Sea",M98+R98)</f>
        <v>#N/A</v>
      </c>
      <c r="T98" s="475"/>
      <c r="U98" s="32"/>
    </row>
    <row r="99" spans="1:21" x14ac:dyDescent="0.25">
      <c r="A99" s="1096"/>
      <c r="B99" s="964" t="s">
        <v>601</v>
      </c>
      <c r="C99" s="940" t="s">
        <v>204</v>
      </c>
      <c r="D99" s="943" t="s">
        <v>214</v>
      </c>
      <c r="E99" s="943"/>
      <c r="F99" s="794" t="s">
        <v>601</v>
      </c>
      <c r="G99" s="949"/>
      <c r="H99" s="941"/>
      <c r="I99" s="942"/>
      <c r="J99" s="619"/>
      <c r="K99" s="620">
        <v>1</v>
      </c>
      <c r="L99" s="620">
        <f t="shared" si="8"/>
        <v>0</v>
      </c>
      <c r="M99" s="628">
        <f t="shared" si="9"/>
        <v>0</v>
      </c>
      <c r="N99" s="650"/>
      <c r="O99" s="443"/>
      <c r="P99" s="221">
        <v>0</v>
      </c>
      <c r="Q99" s="444">
        <f t="shared" si="10"/>
        <v>0</v>
      </c>
      <c r="R99" s="222">
        <f t="shared" si="11"/>
        <v>0</v>
      </c>
      <c r="S99" s="454" t="e" cm="1">
        <f t="array" ref="S99">_xlfn.IFS(E99="Air",R99,E99="Sea",M99,E99="Air+Sea",M99+R99)</f>
        <v>#N/A</v>
      </c>
      <c r="T99" s="475"/>
      <c r="U99" s="32"/>
    </row>
    <row r="100" spans="1:21" x14ac:dyDescent="0.25">
      <c r="A100" s="1096"/>
      <c r="B100" s="964" t="s">
        <v>601</v>
      </c>
      <c r="C100" s="940" t="s">
        <v>204</v>
      </c>
      <c r="D100" s="943" t="s">
        <v>215</v>
      </c>
      <c r="E100" s="943"/>
      <c r="F100" s="794" t="s">
        <v>601</v>
      </c>
      <c r="G100" s="949"/>
      <c r="H100" s="941"/>
      <c r="I100" s="942"/>
      <c r="J100" s="619"/>
      <c r="K100" s="620">
        <v>1</v>
      </c>
      <c r="L100" s="620">
        <f t="shared" si="8"/>
        <v>0</v>
      </c>
      <c r="M100" s="628">
        <f t="shared" si="9"/>
        <v>0</v>
      </c>
      <c r="N100" s="650"/>
      <c r="O100" s="443"/>
      <c r="P100" s="221">
        <v>0</v>
      </c>
      <c r="Q100" s="444">
        <f t="shared" si="10"/>
        <v>0</v>
      </c>
      <c r="R100" s="222">
        <f t="shared" si="11"/>
        <v>0</v>
      </c>
      <c r="S100" s="454" t="e" cm="1">
        <f t="array" ref="S100">_xlfn.IFS(E100="Air",R100,E100="Sea",M100,E100="Air+Sea",M100+R100)</f>
        <v>#N/A</v>
      </c>
      <c r="T100" s="475"/>
      <c r="U100" s="32"/>
    </row>
    <row r="101" spans="1:21" x14ac:dyDescent="0.25">
      <c r="A101" s="1096"/>
      <c r="B101" s="964" t="s">
        <v>216</v>
      </c>
      <c r="C101" s="940" t="s">
        <v>540</v>
      </c>
      <c r="D101" s="943" t="s">
        <v>654</v>
      </c>
      <c r="E101" s="943"/>
      <c r="F101" s="794" t="s">
        <v>601</v>
      </c>
      <c r="G101" s="949"/>
      <c r="H101" s="941"/>
      <c r="I101" s="942"/>
      <c r="J101" s="619"/>
      <c r="K101" s="620">
        <v>1</v>
      </c>
      <c r="L101" s="620">
        <f t="shared" si="8"/>
        <v>0</v>
      </c>
      <c r="M101" s="628">
        <f t="shared" si="9"/>
        <v>0</v>
      </c>
      <c r="N101" s="650"/>
      <c r="O101" s="443"/>
      <c r="P101" s="221">
        <v>0</v>
      </c>
      <c r="Q101" s="444">
        <f t="shared" si="10"/>
        <v>0</v>
      </c>
      <c r="R101" s="222">
        <f t="shared" si="11"/>
        <v>0</v>
      </c>
      <c r="S101" s="454" t="e" cm="1">
        <f t="array" ref="S101">_xlfn.IFS(E101="Air",R101,E101="Sea",M101,E101="Air+Sea",M101+R101)</f>
        <v>#N/A</v>
      </c>
      <c r="T101" s="475"/>
      <c r="U101" s="32"/>
    </row>
    <row r="102" spans="1:21" x14ac:dyDescent="0.25">
      <c r="A102" s="1096"/>
      <c r="B102" s="964" t="s">
        <v>601</v>
      </c>
      <c r="C102" s="940" t="s">
        <v>204</v>
      </c>
      <c r="D102" s="943" t="s">
        <v>218</v>
      </c>
      <c r="E102" s="943"/>
      <c r="F102" s="794" t="s">
        <v>601</v>
      </c>
      <c r="G102" s="949"/>
      <c r="H102" s="941"/>
      <c r="I102" s="942"/>
      <c r="J102" s="619"/>
      <c r="K102" s="620">
        <v>1</v>
      </c>
      <c r="L102" s="620">
        <f t="shared" si="8"/>
        <v>0</v>
      </c>
      <c r="M102" s="628">
        <f t="shared" si="9"/>
        <v>0</v>
      </c>
      <c r="N102" s="650"/>
      <c r="O102" s="443"/>
      <c r="P102" s="221">
        <v>0</v>
      </c>
      <c r="Q102" s="444">
        <f t="shared" si="10"/>
        <v>0</v>
      </c>
      <c r="R102" s="222">
        <f t="shared" si="11"/>
        <v>0</v>
      </c>
      <c r="S102" s="454" t="e" cm="1">
        <f t="array" ref="S102">_xlfn.IFS(E102="Air",R102,E102="Sea",M102,E102="Air+Sea",M102+R102)</f>
        <v>#N/A</v>
      </c>
      <c r="T102" s="475"/>
      <c r="U102" s="32"/>
    </row>
    <row r="103" spans="1:21" x14ac:dyDescent="0.25">
      <c r="A103" s="1096"/>
      <c r="B103" s="964" t="s">
        <v>601</v>
      </c>
      <c r="C103" s="940" t="s">
        <v>204</v>
      </c>
      <c r="D103" s="943" t="s">
        <v>219</v>
      </c>
      <c r="E103" s="943"/>
      <c r="F103" s="794" t="s">
        <v>601</v>
      </c>
      <c r="G103" s="949"/>
      <c r="H103" s="941"/>
      <c r="I103" s="942"/>
      <c r="J103" s="619"/>
      <c r="K103" s="620">
        <v>1</v>
      </c>
      <c r="L103" s="620">
        <f t="shared" si="8"/>
        <v>0</v>
      </c>
      <c r="M103" s="628">
        <f t="shared" si="9"/>
        <v>0</v>
      </c>
      <c r="N103" s="650"/>
      <c r="O103" s="443"/>
      <c r="P103" s="221">
        <v>0</v>
      </c>
      <c r="Q103" s="444">
        <f t="shared" si="10"/>
        <v>0</v>
      </c>
      <c r="R103" s="222">
        <f t="shared" si="11"/>
        <v>0</v>
      </c>
      <c r="S103" s="454" t="e" cm="1">
        <f t="array" ref="S103">_xlfn.IFS(E103="Air",R103,E103="Sea",M103,E103="Air+Sea",M103+R103)</f>
        <v>#N/A</v>
      </c>
      <c r="T103" s="475"/>
      <c r="U103" s="32"/>
    </row>
    <row r="104" spans="1:21" x14ac:dyDescent="0.25">
      <c r="A104" s="1096"/>
      <c r="B104" s="605" t="s">
        <v>601</v>
      </c>
      <c r="C104" s="965" t="s">
        <v>103</v>
      </c>
      <c r="D104" s="966" t="s">
        <v>655</v>
      </c>
      <c r="E104" s="966" t="s">
        <v>11</v>
      </c>
      <c r="F104" s="967">
        <v>30</v>
      </c>
      <c r="G104" s="614">
        <v>30</v>
      </c>
      <c r="H104" s="968"/>
      <c r="I104" s="721"/>
      <c r="J104" s="354">
        <v>1</v>
      </c>
      <c r="K104" s="372">
        <v>1</v>
      </c>
      <c r="L104" s="372">
        <f t="shared" si="8"/>
        <v>30</v>
      </c>
      <c r="M104" s="980">
        <f t="shared" si="9"/>
        <v>30</v>
      </c>
      <c r="N104" s="650"/>
      <c r="O104" s="443"/>
      <c r="P104" s="221">
        <v>0</v>
      </c>
      <c r="Q104" s="444">
        <f t="shared" si="10"/>
        <v>0</v>
      </c>
      <c r="R104" s="222">
        <f t="shared" si="11"/>
        <v>0</v>
      </c>
      <c r="S104" s="626" cm="1">
        <f t="array" ref="S104">_xlfn.IFS(E104="Air",R104,E104="Sea",M104,E104="Air+Sea",M104+R104)</f>
        <v>30</v>
      </c>
      <c r="T104" s="475"/>
      <c r="U104" s="32"/>
    </row>
    <row r="105" spans="1:21" x14ac:dyDescent="0.25">
      <c r="A105" s="1096"/>
      <c r="B105" s="605" t="s">
        <v>601</v>
      </c>
      <c r="C105" s="965" t="s">
        <v>549</v>
      </c>
      <c r="D105" s="966" t="s">
        <v>656</v>
      </c>
      <c r="E105" s="966" t="s">
        <v>11</v>
      </c>
      <c r="F105" s="967">
        <v>40</v>
      </c>
      <c r="G105" s="614">
        <v>40</v>
      </c>
      <c r="H105" s="968"/>
      <c r="I105" s="721"/>
      <c r="J105" s="354">
        <v>1</v>
      </c>
      <c r="K105" s="372">
        <v>1</v>
      </c>
      <c r="L105" s="372">
        <f t="shared" si="8"/>
        <v>40</v>
      </c>
      <c r="M105" s="980">
        <f t="shared" si="9"/>
        <v>40</v>
      </c>
      <c r="N105" s="650"/>
      <c r="O105" s="443"/>
      <c r="P105" s="221">
        <v>0</v>
      </c>
      <c r="Q105" s="444">
        <f t="shared" si="10"/>
        <v>0</v>
      </c>
      <c r="R105" s="222">
        <f t="shared" si="11"/>
        <v>0</v>
      </c>
      <c r="S105" s="626" cm="1">
        <f t="array" ref="S105">_xlfn.IFS(E105="Air",R105,E105="Sea",M105,E105="Air+Sea",M105+R105)</f>
        <v>40</v>
      </c>
      <c r="T105" s="475"/>
      <c r="U105" s="32"/>
    </row>
    <row r="106" spans="1:21" x14ac:dyDescent="0.25">
      <c r="A106" s="1096"/>
      <c r="B106" s="605" t="s">
        <v>601</v>
      </c>
      <c r="C106" s="965" t="s">
        <v>103</v>
      </c>
      <c r="D106" s="966" t="s">
        <v>657</v>
      </c>
      <c r="E106" s="966" t="s">
        <v>11</v>
      </c>
      <c r="F106" s="967">
        <v>30</v>
      </c>
      <c r="G106" s="614">
        <v>40</v>
      </c>
      <c r="H106" s="968"/>
      <c r="I106" s="721"/>
      <c r="J106" s="354">
        <v>1</v>
      </c>
      <c r="K106" s="372">
        <v>1</v>
      </c>
      <c r="L106" s="372">
        <f t="shared" si="8"/>
        <v>40</v>
      </c>
      <c r="M106" s="980">
        <f t="shared" si="9"/>
        <v>40</v>
      </c>
      <c r="N106" s="650"/>
      <c r="O106" s="443"/>
      <c r="P106" s="221">
        <v>0</v>
      </c>
      <c r="Q106" s="444">
        <f t="shared" si="10"/>
        <v>0</v>
      </c>
      <c r="R106" s="222">
        <f t="shared" si="11"/>
        <v>0</v>
      </c>
      <c r="S106" s="626" cm="1">
        <f t="array" ref="S106">_xlfn.IFS(E106="Air",R106,E106="Sea",M106,E106="Air+Sea",M106+R106)</f>
        <v>40</v>
      </c>
      <c r="T106" s="475"/>
      <c r="U106" s="32"/>
    </row>
    <row r="107" spans="1:21" x14ac:dyDescent="0.25">
      <c r="A107" s="1096"/>
      <c r="B107" s="605" t="s">
        <v>601</v>
      </c>
      <c r="C107" s="965" t="s">
        <v>135</v>
      </c>
      <c r="D107" s="966" t="s">
        <v>658</v>
      </c>
      <c r="E107" s="966" t="s">
        <v>11</v>
      </c>
      <c r="F107" s="967">
        <v>40</v>
      </c>
      <c r="G107" s="614">
        <v>40</v>
      </c>
      <c r="H107" s="968"/>
      <c r="I107" s="721"/>
      <c r="J107" s="354">
        <v>1</v>
      </c>
      <c r="K107" s="372">
        <v>1</v>
      </c>
      <c r="L107" s="372">
        <f t="shared" si="8"/>
        <v>40</v>
      </c>
      <c r="M107" s="980">
        <f t="shared" si="9"/>
        <v>40</v>
      </c>
      <c r="N107" s="650"/>
      <c r="O107" s="443"/>
      <c r="P107" s="221">
        <v>0</v>
      </c>
      <c r="Q107" s="444">
        <f t="shared" si="10"/>
        <v>0</v>
      </c>
      <c r="R107" s="222">
        <f t="shared" si="11"/>
        <v>0</v>
      </c>
      <c r="S107" s="626" cm="1">
        <f t="array" ref="S107">_xlfn.IFS(E107="Air",R107,E107="Sea",M107,E107="Air+Sea",M107+R107)</f>
        <v>40</v>
      </c>
      <c r="T107" s="475"/>
      <c r="U107" s="32"/>
    </row>
    <row r="108" spans="1:21" x14ac:dyDescent="0.25">
      <c r="A108" s="1096"/>
      <c r="B108" s="605" t="s">
        <v>601</v>
      </c>
      <c r="C108" s="965" t="s">
        <v>135</v>
      </c>
      <c r="D108" s="966" t="s">
        <v>659</v>
      </c>
      <c r="E108" s="966" t="s">
        <v>11</v>
      </c>
      <c r="F108" s="967">
        <v>40</v>
      </c>
      <c r="G108" s="614">
        <v>40</v>
      </c>
      <c r="H108" s="968"/>
      <c r="I108" s="721"/>
      <c r="J108" s="354">
        <v>1</v>
      </c>
      <c r="K108" s="372">
        <v>1</v>
      </c>
      <c r="L108" s="372">
        <f t="shared" si="8"/>
        <v>40</v>
      </c>
      <c r="M108" s="980">
        <f t="shared" si="9"/>
        <v>40</v>
      </c>
      <c r="N108" s="650"/>
      <c r="O108" s="443"/>
      <c r="P108" s="221">
        <v>0</v>
      </c>
      <c r="Q108" s="444">
        <f t="shared" si="10"/>
        <v>0</v>
      </c>
      <c r="R108" s="222">
        <f t="shared" si="11"/>
        <v>0</v>
      </c>
      <c r="S108" s="626" cm="1">
        <f t="array" ref="S108">_xlfn.IFS(E108="Air",R108,E108="Sea",M108,E108="Air+Sea",M108+R108)</f>
        <v>40</v>
      </c>
      <c r="T108" s="475"/>
      <c r="U108" s="32"/>
    </row>
    <row r="109" spans="1:21" x14ac:dyDescent="0.25">
      <c r="A109" s="1096"/>
      <c r="B109" s="719" t="s">
        <v>220</v>
      </c>
      <c r="C109" s="761" t="s">
        <v>103</v>
      </c>
      <c r="D109" s="111" t="s">
        <v>193</v>
      </c>
      <c r="E109" s="111" t="s">
        <v>11</v>
      </c>
      <c r="F109" s="156" t="s">
        <v>601</v>
      </c>
      <c r="G109" s="213">
        <v>5</v>
      </c>
      <c r="H109" s="969"/>
      <c r="I109" s="636"/>
      <c r="J109" s="191">
        <v>1</v>
      </c>
      <c r="K109" s="219">
        <v>1</v>
      </c>
      <c r="L109" s="219">
        <f t="shared" si="8"/>
        <v>5</v>
      </c>
      <c r="M109" s="820">
        <f t="shared" si="9"/>
        <v>5</v>
      </c>
      <c r="N109" s="650"/>
      <c r="O109" s="443"/>
      <c r="P109" s="221">
        <v>0</v>
      </c>
      <c r="Q109" s="444">
        <f t="shared" si="10"/>
        <v>0</v>
      </c>
      <c r="R109" s="222">
        <f t="shared" si="11"/>
        <v>0</v>
      </c>
      <c r="S109" s="453" cm="1">
        <f t="array" ref="S109">_xlfn.IFS(E109="Air",R109,E109="Sea",M109,E109="Air+Sea",M109+R109)</f>
        <v>5</v>
      </c>
      <c r="T109" s="475"/>
      <c r="U109" s="32"/>
    </row>
    <row r="110" spans="1:21" x14ac:dyDescent="0.25">
      <c r="A110" s="1096"/>
      <c r="B110" s="719" t="s">
        <v>601</v>
      </c>
      <c r="C110" s="761" t="s">
        <v>103</v>
      </c>
      <c r="D110" s="111" t="s">
        <v>221</v>
      </c>
      <c r="E110" s="111" t="s">
        <v>11</v>
      </c>
      <c r="F110" s="156" t="s">
        <v>601</v>
      </c>
      <c r="G110" s="213">
        <v>25</v>
      </c>
      <c r="H110" s="969"/>
      <c r="I110" s="636"/>
      <c r="J110" s="191">
        <v>1</v>
      </c>
      <c r="K110" s="219">
        <v>1</v>
      </c>
      <c r="L110" s="219">
        <f t="shared" si="8"/>
        <v>25</v>
      </c>
      <c r="M110" s="820">
        <f t="shared" si="9"/>
        <v>25</v>
      </c>
      <c r="N110" s="650"/>
      <c r="O110" s="443"/>
      <c r="P110" s="221">
        <v>0</v>
      </c>
      <c r="Q110" s="444">
        <f t="shared" si="10"/>
        <v>0</v>
      </c>
      <c r="R110" s="222">
        <f t="shared" si="11"/>
        <v>0</v>
      </c>
      <c r="S110" s="453" cm="1">
        <f t="array" ref="S110">_xlfn.IFS(E110="Air",R110,E110="Sea",M110,E110="Air+Sea",M110+R110)</f>
        <v>25</v>
      </c>
      <c r="T110" s="475"/>
      <c r="U110" s="32"/>
    </row>
    <row r="111" spans="1:21" x14ac:dyDescent="0.25">
      <c r="A111" s="1096"/>
      <c r="B111" s="719" t="s">
        <v>601</v>
      </c>
      <c r="C111" s="761" t="s">
        <v>103</v>
      </c>
      <c r="D111" s="111" t="s">
        <v>222</v>
      </c>
      <c r="E111" s="111" t="s">
        <v>11</v>
      </c>
      <c r="F111" s="156" t="s">
        <v>601</v>
      </c>
      <c r="G111" s="213">
        <v>20</v>
      </c>
      <c r="H111" s="969"/>
      <c r="I111" s="636"/>
      <c r="J111" s="191">
        <v>1</v>
      </c>
      <c r="K111" s="219">
        <v>1</v>
      </c>
      <c r="L111" s="219">
        <f t="shared" si="8"/>
        <v>20</v>
      </c>
      <c r="M111" s="820">
        <f t="shared" si="9"/>
        <v>20</v>
      </c>
      <c r="N111" s="650"/>
      <c r="O111" s="443"/>
      <c r="P111" s="221">
        <v>0</v>
      </c>
      <c r="Q111" s="444">
        <f t="shared" si="10"/>
        <v>0</v>
      </c>
      <c r="R111" s="222">
        <f t="shared" si="11"/>
        <v>0</v>
      </c>
      <c r="S111" s="453" cm="1">
        <f t="array" ref="S111">_xlfn.IFS(E111="Air",R111,E111="Sea",M111,E111="Air+Sea",M111+R111)</f>
        <v>20</v>
      </c>
      <c r="T111" s="475"/>
      <c r="U111" s="32"/>
    </row>
    <row r="112" spans="1:21" x14ac:dyDescent="0.25">
      <c r="A112" s="1096"/>
      <c r="B112" s="964" t="s">
        <v>650</v>
      </c>
      <c r="C112" s="940" t="s">
        <v>103</v>
      </c>
      <c r="D112" s="943" t="s">
        <v>661</v>
      </c>
      <c r="E112" s="943"/>
      <c r="F112" s="940" t="s">
        <v>601</v>
      </c>
      <c r="G112" s="949"/>
      <c r="H112" s="970"/>
      <c r="I112" s="971"/>
      <c r="J112" s="972"/>
      <c r="K112" s="620">
        <v>1</v>
      </c>
      <c r="L112" s="981">
        <f t="shared" si="8"/>
        <v>0</v>
      </c>
      <c r="M112" s="982">
        <f t="shared" si="9"/>
        <v>0</v>
      </c>
      <c r="N112" s="650"/>
      <c r="O112" s="443"/>
      <c r="P112" s="221">
        <v>0</v>
      </c>
      <c r="Q112" s="444">
        <f t="shared" si="10"/>
        <v>0</v>
      </c>
      <c r="R112" s="222">
        <f t="shared" si="11"/>
        <v>0</v>
      </c>
      <c r="S112" s="454" t="e" cm="1">
        <f t="array" ref="S112">_xlfn.IFS(E112="Air",R112,E112="Sea",M112,E112="Air+Sea",M112+R112)</f>
        <v>#N/A</v>
      </c>
      <c r="T112" s="475"/>
      <c r="U112" s="32"/>
    </row>
    <row r="113" spans="1:21" x14ac:dyDescent="0.25">
      <c r="A113" s="1096"/>
      <c r="B113" s="964" t="s">
        <v>601</v>
      </c>
      <c r="C113" s="940" t="s">
        <v>103</v>
      </c>
      <c r="D113" s="943" t="s">
        <v>225</v>
      </c>
      <c r="E113" s="943"/>
      <c r="F113" s="940" t="s">
        <v>601</v>
      </c>
      <c r="G113" s="949"/>
      <c r="H113" s="970"/>
      <c r="I113" s="971"/>
      <c r="J113" s="972"/>
      <c r="K113" s="620">
        <v>1</v>
      </c>
      <c r="L113" s="981">
        <f t="shared" si="8"/>
        <v>0</v>
      </c>
      <c r="M113" s="982">
        <f t="shared" si="9"/>
        <v>0</v>
      </c>
      <c r="N113" s="650"/>
      <c r="O113" s="443"/>
      <c r="P113" s="221">
        <v>0</v>
      </c>
      <c r="Q113" s="444">
        <f t="shared" si="10"/>
        <v>0</v>
      </c>
      <c r="R113" s="222">
        <f t="shared" si="11"/>
        <v>0</v>
      </c>
      <c r="S113" s="454" t="e" cm="1">
        <f t="array" ref="S113">_xlfn.IFS(E113="Air",R113,E113="Sea",M113,E113="Air+Sea",M113+R113)</f>
        <v>#N/A</v>
      </c>
      <c r="T113" s="475"/>
      <c r="U113" s="32"/>
    </row>
    <row r="114" spans="1:21" x14ac:dyDescent="0.25">
      <c r="A114" s="1096"/>
      <c r="B114" s="964" t="s">
        <v>601</v>
      </c>
      <c r="C114" s="943" t="s">
        <v>227</v>
      </c>
      <c r="D114" s="943" t="s">
        <v>228</v>
      </c>
      <c r="E114" s="943"/>
      <c r="F114" s="943" t="s">
        <v>601</v>
      </c>
      <c r="G114" s="949"/>
      <c r="H114" s="970"/>
      <c r="I114" s="971"/>
      <c r="J114" s="972"/>
      <c r="K114" s="620">
        <v>1</v>
      </c>
      <c r="L114" s="981">
        <f t="shared" si="8"/>
        <v>0</v>
      </c>
      <c r="M114" s="982">
        <f t="shared" si="9"/>
        <v>0</v>
      </c>
      <c r="N114" s="650"/>
      <c r="O114" s="443"/>
      <c r="P114" s="221">
        <v>0</v>
      </c>
      <c r="Q114" s="444">
        <f t="shared" si="10"/>
        <v>0</v>
      </c>
      <c r="R114" s="222">
        <f t="shared" si="11"/>
        <v>0</v>
      </c>
      <c r="S114" s="454" t="e" cm="1">
        <f t="array" ref="S114">_xlfn.IFS(E114="Air",R114,E114="Sea",M114,E114="Air+Sea",M114+R114)</f>
        <v>#N/A</v>
      </c>
      <c r="T114" s="475"/>
      <c r="U114" s="32"/>
    </row>
    <row r="115" spans="1:21" x14ac:dyDescent="0.25">
      <c r="A115" s="1096"/>
      <c r="B115" s="964" t="s">
        <v>601</v>
      </c>
      <c r="C115" s="943" t="s">
        <v>227</v>
      </c>
      <c r="D115" s="943" t="s">
        <v>229</v>
      </c>
      <c r="E115" s="943"/>
      <c r="F115" s="943" t="s">
        <v>601</v>
      </c>
      <c r="G115" s="949"/>
      <c r="H115" s="970"/>
      <c r="I115" s="971"/>
      <c r="J115" s="972"/>
      <c r="K115" s="620">
        <v>1</v>
      </c>
      <c r="L115" s="981">
        <f t="shared" si="8"/>
        <v>0</v>
      </c>
      <c r="M115" s="982">
        <f t="shared" si="9"/>
        <v>0</v>
      </c>
      <c r="N115" s="650"/>
      <c r="O115" s="443"/>
      <c r="P115" s="221">
        <v>0</v>
      </c>
      <c r="Q115" s="444">
        <f t="shared" si="10"/>
        <v>0</v>
      </c>
      <c r="R115" s="222">
        <f t="shared" si="11"/>
        <v>0</v>
      </c>
      <c r="S115" s="454" t="e" cm="1">
        <f t="array" ref="S115">_xlfn.IFS(E115="Air",R115,E115="Sea",M115,E115="Air+Sea",M115+R115)</f>
        <v>#N/A</v>
      </c>
      <c r="T115" s="475"/>
      <c r="U115" s="32"/>
    </row>
    <row r="116" spans="1:21" x14ac:dyDescent="0.25">
      <c r="A116" s="1096"/>
      <c r="B116" s="964" t="s">
        <v>652</v>
      </c>
      <c r="C116" s="943" t="s">
        <v>145</v>
      </c>
      <c r="D116" s="943" t="s">
        <v>230</v>
      </c>
      <c r="E116" s="943"/>
      <c r="F116" s="943" t="s">
        <v>601</v>
      </c>
      <c r="G116" s="949"/>
      <c r="H116" s="970"/>
      <c r="I116" s="971"/>
      <c r="J116" s="972"/>
      <c r="K116" s="620">
        <v>1</v>
      </c>
      <c r="L116" s="981">
        <f t="shared" si="8"/>
        <v>0</v>
      </c>
      <c r="M116" s="982">
        <f t="shared" si="9"/>
        <v>0</v>
      </c>
      <c r="N116" s="650"/>
      <c r="O116" s="443"/>
      <c r="P116" s="221">
        <v>0</v>
      </c>
      <c r="Q116" s="444">
        <f t="shared" si="10"/>
        <v>0</v>
      </c>
      <c r="R116" s="222">
        <f t="shared" si="11"/>
        <v>0</v>
      </c>
      <c r="S116" s="454" t="e" cm="1">
        <f t="array" ref="S116">_xlfn.IFS(E116="Air",R116,E116="Sea",M116,E116="Air+Sea",M116+R116)</f>
        <v>#N/A</v>
      </c>
      <c r="T116" s="475"/>
      <c r="U116" s="32"/>
    </row>
    <row r="117" spans="1:21" x14ac:dyDescent="0.25">
      <c r="A117" s="1096"/>
      <c r="B117" s="964" t="s">
        <v>601</v>
      </c>
      <c r="C117" s="943" t="s">
        <v>145</v>
      </c>
      <c r="D117" s="943" t="s">
        <v>231</v>
      </c>
      <c r="E117" s="943"/>
      <c r="F117" s="943" t="s">
        <v>601</v>
      </c>
      <c r="G117" s="949"/>
      <c r="H117" s="970"/>
      <c r="I117" s="971"/>
      <c r="J117" s="972"/>
      <c r="K117" s="620">
        <v>1</v>
      </c>
      <c r="L117" s="981">
        <f t="shared" si="8"/>
        <v>0</v>
      </c>
      <c r="M117" s="982">
        <f t="shared" si="9"/>
        <v>0</v>
      </c>
      <c r="N117" s="650"/>
      <c r="O117" s="443"/>
      <c r="P117" s="221">
        <v>0</v>
      </c>
      <c r="Q117" s="444">
        <f t="shared" si="10"/>
        <v>0</v>
      </c>
      <c r="R117" s="222">
        <f t="shared" si="11"/>
        <v>0</v>
      </c>
      <c r="S117" s="454" t="e" cm="1">
        <f t="array" ref="S117">_xlfn.IFS(E117="Air",R117,E117="Sea",M117,E117="Air+Sea",M117+R117)</f>
        <v>#N/A</v>
      </c>
      <c r="T117" s="475"/>
      <c r="U117" s="32"/>
    </row>
    <row r="118" spans="1:21" x14ac:dyDescent="0.25">
      <c r="A118" s="1096"/>
      <c r="B118" s="964" t="s">
        <v>601</v>
      </c>
      <c r="C118" s="943" t="s">
        <v>145</v>
      </c>
      <c r="D118" s="943" t="s">
        <v>232</v>
      </c>
      <c r="E118" s="943"/>
      <c r="F118" s="943" t="s">
        <v>601</v>
      </c>
      <c r="G118" s="949"/>
      <c r="H118" s="970"/>
      <c r="I118" s="971"/>
      <c r="J118" s="972"/>
      <c r="K118" s="620">
        <v>1</v>
      </c>
      <c r="L118" s="981">
        <f t="shared" si="8"/>
        <v>0</v>
      </c>
      <c r="M118" s="982">
        <f t="shared" si="9"/>
        <v>0</v>
      </c>
      <c r="N118" s="650"/>
      <c r="O118" s="443"/>
      <c r="P118" s="221">
        <v>0</v>
      </c>
      <c r="Q118" s="444">
        <f t="shared" si="10"/>
        <v>0</v>
      </c>
      <c r="R118" s="222">
        <f t="shared" si="11"/>
        <v>0</v>
      </c>
      <c r="S118" s="454" t="e" cm="1">
        <f t="array" ref="S118">_xlfn.IFS(E118="Air",R118,E118="Sea",M118,E118="Air+Sea",M118+R118)</f>
        <v>#N/A</v>
      </c>
      <c r="T118" s="475"/>
      <c r="U118" s="32"/>
    </row>
    <row r="119" spans="1:21" ht="15.75" thickBot="1" x14ac:dyDescent="0.3">
      <c r="A119" s="1097"/>
      <c r="B119" s="973" t="s">
        <v>601</v>
      </c>
      <c r="C119" s="974" t="s">
        <v>145</v>
      </c>
      <c r="D119" s="974" t="s">
        <v>653</v>
      </c>
      <c r="E119" s="974"/>
      <c r="F119" s="974" t="s">
        <v>601</v>
      </c>
      <c r="G119" s="950"/>
      <c r="H119" s="975"/>
      <c r="I119" s="976"/>
      <c r="J119" s="977"/>
      <c r="K119" s="951">
        <v>1</v>
      </c>
      <c r="L119" s="983">
        <f t="shared" si="8"/>
        <v>0</v>
      </c>
      <c r="M119" s="984">
        <f t="shared" si="9"/>
        <v>0</v>
      </c>
      <c r="N119" s="652"/>
      <c r="O119" s="450"/>
      <c r="P119" s="262">
        <v>0</v>
      </c>
      <c r="Q119" s="451">
        <f t="shared" si="10"/>
        <v>0</v>
      </c>
      <c r="R119" s="457">
        <f t="shared" si="11"/>
        <v>0</v>
      </c>
      <c r="S119" s="627" t="e" cm="1">
        <f t="array" ref="S119">_xlfn.IFS(E119="Air",R119,E119="Sea",M119,E119="Air+Sea",M119+R119)</f>
        <v>#N/A</v>
      </c>
      <c r="T119" s="475"/>
      <c r="U119" s="32"/>
    </row>
    <row r="120" spans="1:21" ht="18.75" customHeight="1" x14ac:dyDescent="0.25">
      <c r="A120" s="152"/>
      <c r="B120" s="120"/>
      <c r="C120" s="120"/>
      <c r="D120" s="120"/>
      <c r="E120" s="120"/>
      <c r="F120" s="120"/>
      <c r="H120" s="120"/>
      <c r="I120" s="433"/>
      <c r="K120" s="235"/>
      <c r="L120" s="235"/>
      <c r="M120" s="373"/>
      <c r="N120" s="433"/>
      <c r="O120" s="580"/>
      <c r="P120" s="235"/>
      <c r="Q120" s="581"/>
      <c r="R120" s="581"/>
      <c r="S120" s="379"/>
      <c r="T120" s="475"/>
      <c r="U120" s="120"/>
    </row>
    <row r="121" spans="1:21" ht="18.75" customHeight="1" thickBot="1" x14ac:dyDescent="0.3">
      <c r="A121" s="184"/>
      <c r="B121" s="120"/>
      <c r="C121" s="120"/>
      <c r="D121" s="120"/>
      <c r="E121" s="120"/>
      <c r="F121" s="120"/>
      <c r="H121" s="120"/>
      <c r="I121" s="433"/>
      <c r="K121" s="235"/>
      <c r="L121" s="235"/>
      <c r="M121" s="373"/>
      <c r="N121" s="433"/>
      <c r="O121" s="356"/>
      <c r="P121" s="235"/>
      <c r="Q121" s="373"/>
      <c r="R121" s="373"/>
      <c r="S121" s="379"/>
      <c r="T121" s="475"/>
      <c r="U121" s="120"/>
    </row>
    <row r="122" spans="1:21" ht="36.75" customHeight="1" x14ac:dyDescent="0.25">
      <c r="A122" s="167"/>
      <c r="I122" s="413"/>
      <c r="J122" s="71" t="s">
        <v>234</v>
      </c>
      <c r="K122" s="229">
        <f>IF([2]Booking_SGN!$B$2="SGN",INDEX([2]!volume,MATCH($I$11,[2]!customer,0),MATCH([2]Booking_SGN!$C$3,[2]!week,0)),0)</f>
        <v>0</v>
      </c>
      <c r="L122" s="229">
        <f>SUM(L78:L121)</f>
        <v>5745</v>
      </c>
      <c r="M122" s="229">
        <f>SUM(M78:M121)</f>
        <v>4954.8</v>
      </c>
      <c r="N122" s="413"/>
      <c r="O122" s="71" t="s">
        <v>234</v>
      </c>
      <c r="P122" s="229">
        <f>IF([2]Booking_SGN!$B$2="SGN",INDEX([2]!volume,MATCH($N$11,[2]!customer,0),MATCH([2]Booking_SGN!$C$3,[2]!week,0)),0)</f>
        <v>0</v>
      </c>
      <c r="Q122" s="229">
        <f>SUM(Q78:Q121)</f>
        <v>0</v>
      </c>
      <c r="R122" s="229">
        <f>SUM(R78:R121)</f>
        <v>0</v>
      </c>
      <c r="S122" s="257">
        <f>R122+M122</f>
        <v>4954.8</v>
      </c>
      <c r="T122" s="171"/>
    </row>
    <row r="123" spans="1:21" ht="15.75" thickBot="1" x14ac:dyDescent="0.3">
      <c r="B123" s="168"/>
      <c r="I123" s="413"/>
      <c r="J123" s="72" t="s">
        <v>182</v>
      </c>
      <c r="K123" s="73"/>
      <c r="L123" s="73"/>
      <c r="M123" s="237">
        <f>M122*K122/40/3600</f>
        <v>0</v>
      </c>
      <c r="N123" s="413"/>
      <c r="O123" s="72" t="s">
        <v>182</v>
      </c>
      <c r="P123" s="73"/>
      <c r="Q123" s="73"/>
      <c r="R123" s="268">
        <f>R122*P122/40/3600</f>
        <v>0</v>
      </c>
      <c r="S123" s="269">
        <f>R123+M123</f>
        <v>0</v>
      </c>
      <c r="T123" s="186"/>
    </row>
    <row r="124" spans="1:21" x14ac:dyDescent="0.25">
      <c r="B124" s="168"/>
      <c r="I124" s="413"/>
      <c r="J124" s="77"/>
      <c r="N124" s="413"/>
      <c r="O124" s="77"/>
      <c r="R124" s="270"/>
      <c r="S124" s="270"/>
    </row>
    <row r="125" spans="1:21" ht="15.75" thickBot="1" x14ac:dyDescent="0.3">
      <c r="B125" s="168"/>
      <c r="I125" s="413"/>
      <c r="J125" s="77"/>
      <c r="N125" s="413"/>
      <c r="O125" s="77"/>
      <c r="R125" s="270"/>
      <c r="S125" s="270"/>
    </row>
    <row r="126" spans="1:21" ht="45" x14ac:dyDescent="0.25">
      <c r="B126" s="168"/>
      <c r="I126" s="413"/>
      <c r="J126" s="71" t="s">
        <v>235</v>
      </c>
      <c r="K126" s="229">
        <f>IF([2]Booking_SGN!$B$2="SGN",INDEX([2]!volume,MATCH($I$11,[2]!customer,0),MATCH([2]Booking_SGN!$C$3,[2]!week,0)),0)</f>
        <v>0</v>
      </c>
      <c r="L126" s="229">
        <f>L122+L75</f>
        <v>11568.461538461539</v>
      </c>
      <c r="M126" s="229">
        <f>M122+M75</f>
        <v>10201.761538461538</v>
      </c>
      <c r="N126" s="413"/>
      <c r="O126" s="71" t="s">
        <v>235</v>
      </c>
      <c r="P126" s="229">
        <f>IF([2]Booking_SGN!$B$2="SGN",INDEX([2]!volume,MATCH($N$11,[2]!customer,0),MATCH([2]Booking_SGN!$C$3,[2]!week,0)),0)</f>
        <v>0</v>
      </c>
      <c r="Q126" s="229">
        <f>Q122+Q75</f>
        <v>716</v>
      </c>
      <c r="R126" s="230">
        <f>R122+R75</f>
        <v>0</v>
      </c>
      <c r="S126" s="257">
        <f>R126+M126</f>
        <v>10201.761538461538</v>
      </c>
      <c r="T126" s="187"/>
    </row>
    <row r="127" spans="1:21" ht="15.75" thickBot="1" x14ac:dyDescent="0.3">
      <c r="B127" s="168"/>
      <c r="I127" s="413"/>
      <c r="J127" s="72" t="s">
        <v>236</v>
      </c>
      <c r="K127" s="73"/>
      <c r="L127" s="73"/>
      <c r="M127" s="237">
        <f>M123+M76</f>
        <v>0</v>
      </c>
      <c r="N127" s="413"/>
      <c r="O127" s="72" t="s">
        <v>236</v>
      </c>
      <c r="P127" s="73"/>
      <c r="Q127" s="73"/>
      <c r="R127" s="268">
        <f>R123+R76</f>
        <v>0</v>
      </c>
      <c r="S127" s="269">
        <f>R127+M127</f>
        <v>0</v>
      </c>
      <c r="T127" s="186"/>
    </row>
    <row r="128" spans="1:21" ht="15.75" thickBot="1" x14ac:dyDescent="0.3">
      <c r="I128" s="413"/>
      <c r="J128" s="77"/>
      <c r="N128" s="413"/>
      <c r="O128" s="77"/>
      <c r="R128" s="270"/>
      <c r="S128" s="270"/>
    </row>
    <row r="129" spans="2:19" x14ac:dyDescent="0.25">
      <c r="I129" s="413"/>
      <c r="J129" s="81" t="s">
        <v>237</v>
      </c>
      <c r="K129" s="238"/>
      <c r="L129" s="239"/>
      <c r="M129" s="239"/>
      <c r="N129" s="413"/>
      <c r="O129" s="81" t="s">
        <v>237</v>
      </c>
      <c r="P129" s="238"/>
      <c r="Q129" s="239"/>
      <c r="R129" s="271"/>
      <c r="S129" s="270"/>
    </row>
    <row r="130" spans="2:19" ht="15.75" thickBot="1" x14ac:dyDescent="0.3">
      <c r="I130" s="413"/>
      <c r="J130" s="82" t="s">
        <v>238</v>
      </c>
      <c r="K130" s="240"/>
      <c r="L130" s="241"/>
      <c r="M130" s="241"/>
      <c r="N130" s="413"/>
      <c r="O130" s="82" t="s">
        <v>238</v>
      </c>
      <c r="P130" s="240"/>
      <c r="Q130" s="241"/>
      <c r="R130" s="272"/>
      <c r="S130" s="232"/>
    </row>
    <row r="131" spans="2:19" ht="15.75" thickBot="1" x14ac:dyDescent="0.3">
      <c r="B131" s="83"/>
      <c r="C131" s="83"/>
      <c r="D131" s="83"/>
      <c r="I131" s="414"/>
      <c r="J131" s="199"/>
      <c r="K131" s="73"/>
      <c r="L131" s="73"/>
      <c r="M131" s="73"/>
      <c r="N131" s="414"/>
      <c r="O131" s="199"/>
      <c r="P131" s="73"/>
      <c r="Q131" s="73"/>
      <c r="R131" s="232"/>
      <c r="S131" s="273"/>
    </row>
  </sheetData>
  <sheetProtection algorithmName="SHA-512" hashValue="we17pBE4BFhZh/B/v02lWGuB9PFFfWJSCzyCSoZNZ/RAMThEfY+18x9TDKJnnOXTP9xAvQOK/dlHIux3Z7U65w==" saltValue="wWsre0Zte7Qyeg2bkwv93g==" spinCount="100000" sheet="1" objects="1" scenarios="1" insertRows="0" sort="0" autoFilter="0"/>
  <autoFilter ref="A12:V73" xr:uid="{ADF0B6F8-3062-4F9F-92FF-F4389DE38C03}"/>
  <mergeCells count="17">
    <mergeCell ref="A10:S10"/>
    <mergeCell ref="I11:M11"/>
    <mergeCell ref="N11:R11"/>
    <mergeCell ref="A13:A25"/>
    <mergeCell ref="B14:B18"/>
    <mergeCell ref="B21:B22"/>
    <mergeCell ref="B23:B24"/>
    <mergeCell ref="A55:A73"/>
    <mergeCell ref="A78:A119"/>
    <mergeCell ref="B87:B88"/>
    <mergeCell ref="A26:A42"/>
    <mergeCell ref="B32:B33"/>
    <mergeCell ref="B36:B37"/>
    <mergeCell ref="B38:B39"/>
    <mergeCell ref="B41:B42"/>
    <mergeCell ref="A51:A54"/>
    <mergeCell ref="B52:B53"/>
  </mergeCells>
  <conditionalFormatting sqref="I13:I24 N13:N121 I26:I27 I29:I34 I36:I39 I41:I96">
    <cfRule type="notContainsBlanks" dxfId="49" priority="5">
      <formula>LEN(TRIM(I13))&gt;0</formula>
    </cfRule>
  </conditionalFormatting>
  <conditionalFormatting sqref="I120:I121">
    <cfRule type="notContainsBlanks" dxfId="48" priority="1">
      <formula>LEN(TRIM(I120))&gt;0</formula>
    </cfRule>
  </conditionalFormatting>
  <dataValidations count="5">
    <dataValidation type="list" allowBlank="1" showInputMessage="1" showErrorMessage="1" sqref="C79:C88" xr:uid="{A4AC4229-B083-4A1C-A38B-7CAEA0DFB0F3}">
      <formula1>"Reporting, APLL BK, Carrier BK, VOY, SPR/BOH, CLP, MBL, DN, Vendor, Email, Call, Shipment, BA, SAP &amp; GFF PO, Bill, COO, Times, Container, SI, BL,PO, FCR"</formula1>
    </dataValidation>
    <dataValidation type="list" allowBlank="1" showInputMessage="1" showErrorMessage="1" sqref="C128 C132:C1048576 C11 C121:C122" xr:uid="{D9C083C3-0CB8-4CE4-BD14-EE5E15B71CC2}">
      <formula1>"Reporting, APLL BK, Carrier BK, VOY, SPR/BOH, CLP, MBL, DN, Vendor, Email, Call, Shipment, BA, SAP &amp; GFF PO, Bill, COO, Times, Container, SI, BL"</formula1>
    </dataValidation>
    <dataValidation type="list" allowBlank="1" showInputMessage="1" showErrorMessage="1" sqref="C124:C127 B5:B8" xr:uid="{60D07FFC-B72A-4E32-B31B-B339A74680A5}">
      <formula1>"Reporting, APLL BK, Carrier BK, VOY, SPR/BOH, CLP, MBL, DN, Vendor, Email, Call, Shipment, BA, SAP &amp; GFF PO, Bill, COO, Times"</formula1>
    </dataValidation>
    <dataValidation type="list" allowBlank="1" showInputMessage="1" showErrorMessage="1" sqref="F124:F128 D5:E8 E120:E1048576 E11:E88" xr:uid="{6076BE48-F9AC-4E5D-A0FC-2BCA531AB577}">
      <formula1>"Air,Sea,Air+Sea"</formula1>
    </dataValidation>
    <dataValidation type="list" allowBlank="1" showInputMessage="1" showErrorMessage="1" sqref="C120 C81:C88 C12:C78" xr:uid="{144454B6-538B-4CB3-8930-6825E8E7567A}">
      <formula1>"Reporting, APLL BK, Carrier BK, VOY, SPR/BOH, CLP, MBL, DN, Vendor, Email, Call, Shipment, BA, SAP &amp; GFF PO, Bill, COO, Times, Container, SI, BL, FCR, PO"</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15FD0-04FF-43C6-AB32-1E694E48393C}">
  <sheetPr codeName="Sheet32">
    <tabColor rgb="FF92D050"/>
  </sheetPr>
  <dimension ref="A1:AK452"/>
  <sheetViews>
    <sheetView showGridLines="0" topLeftCell="A91" zoomScale="55" zoomScaleNormal="55" workbookViewId="0">
      <selection activeCell="P99" sqref="P99:P144"/>
    </sheetView>
  </sheetViews>
  <sheetFormatPr defaultRowHeight="15" x14ac:dyDescent="0.25"/>
  <cols>
    <col min="1" max="1" width="12.5703125" style="83" customWidth="1"/>
    <col min="2" max="2" width="22" style="83" customWidth="1"/>
    <col min="3" max="3" width="21.85546875" style="83" customWidth="1"/>
    <col min="4" max="4" width="56.28515625" style="83" customWidth="1"/>
    <col min="5" max="5" width="13.7109375" style="83" customWidth="1"/>
    <col min="6" max="6" width="12" style="83" customWidth="1"/>
    <col min="7" max="7" width="10.7109375" style="93" bestFit="1" customWidth="1"/>
    <col min="8" max="8" width="58.5703125" style="83" customWidth="1"/>
    <col min="9" max="9" width="11.5703125" style="83" bestFit="1" customWidth="1"/>
    <col min="10" max="10" width="16.28515625" style="109" bestFit="1" customWidth="1"/>
    <col min="11" max="11" width="14.5703125" style="95" customWidth="1"/>
    <col min="12" max="12" width="15.42578125" style="95" customWidth="1"/>
    <col min="13" max="13" width="13.28515625" style="95" bestFit="1" customWidth="1"/>
    <col min="14" max="14" width="11.5703125" style="83" bestFit="1" customWidth="1"/>
    <col min="15" max="15" width="16.28515625" style="109" bestFit="1" customWidth="1"/>
    <col min="16" max="18" width="11.5703125" style="95" bestFit="1" customWidth="1"/>
    <col min="19" max="19" width="15" style="95" bestFit="1" customWidth="1"/>
    <col min="20" max="16384" width="9.140625" style="83"/>
  </cols>
  <sheetData>
    <row r="1" spans="1:19"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19" s="84" customFormat="1" x14ac:dyDescent="0.25">
      <c r="A2" s="92"/>
      <c r="G2" s="93"/>
      <c r="J2" s="95"/>
      <c r="K2" s="95"/>
      <c r="L2" s="95"/>
      <c r="M2" s="95"/>
      <c r="O2" s="95"/>
      <c r="P2" s="95"/>
      <c r="Q2" s="95"/>
      <c r="R2" s="95"/>
      <c r="S2" s="95"/>
    </row>
    <row r="3" spans="1:19" s="84" customFormat="1" ht="15.75" thickBot="1" x14ac:dyDescent="0.3">
      <c r="G3" s="93"/>
      <c r="J3" s="95"/>
      <c r="K3" s="95"/>
      <c r="L3" s="95"/>
      <c r="M3" s="95"/>
      <c r="O3" s="95"/>
      <c r="P3" s="95"/>
      <c r="Q3" s="95"/>
      <c r="R3" s="95"/>
      <c r="S3" s="95"/>
    </row>
    <row r="4" spans="1:19" s="84" customFormat="1" x14ac:dyDescent="0.25">
      <c r="A4" s="96" t="s">
        <v>40</v>
      </c>
      <c r="B4" s="63"/>
      <c r="C4" s="63" t="s">
        <v>41</v>
      </c>
      <c r="D4" s="63"/>
      <c r="E4" s="63" t="s">
        <v>42</v>
      </c>
      <c r="F4" s="63" t="s">
        <v>43</v>
      </c>
      <c r="G4" s="202"/>
      <c r="H4" s="274"/>
      <c r="I4" s="744"/>
      <c r="J4" s="95"/>
      <c r="K4" s="95"/>
      <c r="L4" s="95"/>
      <c r="M4" s="95"/>
      <c r="O4" s="95"/>
      <c r="P4" s="95"/>
      <c r="Q4" s="95"/>
      <c r="R4" s="95"/>
      <c r="S4" s="95"/>
    </row>
    <row r="5" spans="1:19" s="84" customFormat="1" x14ac:dyDescent="0.25">
      <c r="A5" s="98"/>
      <c r="B5" s="99"/>
      <c r="C5" s="64" t="s">
        <v>44</v>
      </c>
      <c r="D5" s="64"/>
      <c r="E5" s="64"/>
      <c r="F5" s="64" t="s">
        <v>45</v>
      </c>
      <c r="G5" s="93"/>
      <c r="I5" s="745"/>
      <c r="J5" s="95"/>
      <c r="K5" s="95"/>
      <c r="L5" s="95"/>
      <c r="M5" s="95"/>
      <c r="O5" s="95"/>
      <c r="P5" s="95"/>
      <c r="Q5" s="95"/>
      <c r="R5" s="95"/>
      <c r="S5" s="95"/>
    </row>
    <row r="6" spans="1:19" s="84" customFormat="1" x14ac:dyDescent="0.25">
      <c r="A6" s="98"/>
      <c r="B6" s="102"/>
      <c r="C6" s="64" t="s">
        <v>46</v>
      </c>
      <c r="D6" s="64"/>
      <c r="E6" s="64"/>
      <c r="F6" s="64" t="s">
        <v>47</v>
      </c>
      <c r="G6" s="93"/>
      <c r="I6" s="745"/>
      <c r="J6" s="95"/>
      <c r="K6" s="95"/>
      <c r="L6" s="95"/>
      <c r="M6" s="95"/>
      <c r="O6" s="95"/>
      <c r="P6" s="95"/>
      <c r="Q6" s="95"/>
      <c r="R6" s="95"/>
      <c r="S6" s="95"/>
    </row>
    <row r="7" spans="1:19" s="84" customFormat="1" x14ac:dyDescent="0.25">
      <c r="A7" s="98"/>
      <c r="B7" s="103"/>
      <c r="C7" s="64" t="s">
        <v>48</v>
      </c>
      <c r="D7" s="64"/>
      <c r="E7" s="64"/>
      <c r="F7" s="64" t="s">
        <v>49</v>
      </c>
      <c r="G7" s="93"/>
      <c r="I7" s="745"/>
      <c r="J7" s="95"/>
      <c r="K7" s="95"/>
      <c r="L7" s="95"/>
      <c r="M7" s="95"/>
      <c r="O7" s="95"/>
      <c r="P7" s="95"/>
      <c r="Q7" s="95"/>
      <c r="R7" s="95"/>
      <c r="S7" s="95"/>
    </row>
    <row r="8" spans="1:19" s="84" customFormat="1" ht="15.75" thickBot="1" x14ac:dyDescent="0.3">
      <c r="A8" s="104"/>
      <c r="B8" s="105"/>
      <c r="C8" s="65" t="s">
        <v>50</v>
      </c>
      <c r="D8" s="65"/>
      <c r="E8" s="65"/>
      <c r="F8" s="65" t="s">
        <v>556</v>
      </c>
      <c r="G8" s="107"/>
      <c r="H8" s="23"/>
      <c r="I8" s="746"/>
      <c r="J8" s="95"/>
      <c r="K8" s="95"/>
      <c r="L8" s="95"/>
      <c r="M8" s="95"/>
      <c r="O8" s="95"/>
      <c r="P8" s="95"/>
      <c r="Q8" s="95"/>
      <c r="R8" s="95"/>
      <c r="S8" s="95"/>
    </row>
    <row r="9" spans="1:19" s="84" customFormat="1" ht="15.75" thickBot="1" x14ac:dyDescent="0.3">
      <c r="A9" s="92"/>
      <c r="G9" s="93"/>
      <c r="J9" s="95"/>
      <c r="K9" s="95"/>
      <c r="L9" s="95"/>
      <c r="M9" s="95"/>
      <c r="O9" s="95"/>
      <c r="P9" s="95"/>
      <c r="Q9" s="95"/>
      <c r="R9" s="95"/>
      <c r="S9" s="95"/>
    </row>
    <row r="10" spans="1:19" s="84" customFormat="1" ht="15.75" thickBot="1" x14ac:dyDescent="0.3">
      <c r="A10" s="1031" t="s">
        <v>34</v>
      </c>
      <c r="B10" s="1032"/>
      <c r="C10" s="1032"/>
      <c r="D10" s="1032"/>
      <c r="E10" s="1032"/>
      <c r="F10" s="1032"/>
      <c r="G10" s="1032"/>
      <c r="H10" s="1032"/>
      <c r="I10" s="1032"/>
      <c r="J10" s="1032"/>
      <c r="K10" s="1032"/>
      <c r="L10" s="1032"/>
      <c r="M10" s="1032"/>
      <c r="N10" s="1032"/>
      <c r="O10" s="1032"/>
      <c r="P10" s="1032"/>
      <c r="Q10" s="1032"/>
      <c r="R10" s="1032"/>
      <c r="S10" s="1033"/>
    </row>
    <row r="11" spans="1:19" s="84" customFormat="1" ht="15.75" thickBot="1" x14ac:dyDescent="0.3">
      <c r="A11" s="381"/>
      <c r="B11" s="66"/>
      <c r="C11" s="66"/>
      <c r="D11" s="66"/>
      <c r="E11" s="66"/>
      <c r="F11" s="66"/>
      <c r="G11" s="203"/>
      <c r="H11" s="67"/>
      <c r="I11" s="1034" t="str">
        <f>_xlfn.CONCAT($A$10," ","-"," ","Sea")</f>
        <v>TOMFTW - Sea</v>
      </c>
      <c r="J11" s="1035"/>
      <c r="K11" s="1035"/>
      <c r="L11" s="1035"/>
      <c r="M11" s="1036"/>
      <c r="N11" s="1034" t="str">
        <f>_xlfn.CONCAT($A$10," ","-"," ","Air")</f>
        <v>TOMFTW - Air</v>
      </c>
      <c r="O11" s="1035"/>
      <c r="P11" s="1035"/>
      <c r="Q11" s="1035"/>
      <c r="R11" s="1036"/>
      <c r="S11" s="374" t="s">
        <v>53</v>
      </c>
    </row>
    <row r="12" spans="1:19" s="84" customFormat="1" ht="4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19" x14ac:dyDescent="0.25">
      <c r="A13" s="1095" t="s">
        <v>67</v>
      </c>
      <c r="B13" s="1117" t="s">
        <v>68</v>
      </c>
      <c r="C13" s="621" t="s">
        <v>69</v>
      </c>
      <c r="D13" s="621" t="s">
        <v>70</v>
      </c>
      <c r="E13" s="621"/>
      <c r="F13" s="621"/>
      <c r="G13" s="622"/>
      <c r="H13" s="637"/>
      <c r="I13" s="751"/>
      <c r="J13" s="361"/>
      <c r="K13" s="259">
        <v>25</v>
      </c>
      <c r="L13" s="259">
        <f t="shared" ref="L13" si="0">IF(C13="APLL BK",G13,G13*J13)</f>
        <v>0</v>
      </c>
      <c r="M13" s="456">
        <f t="shared" ref="M13" si="1">IFERROR(IF(OR(E13="Sea",E13="Air+Sea"),IF(C13="APLL BK",G13*IF(I13="",1,I13),L13/K13*IF(I13="",1,I13)),0),0)</f>
        <v>0</v>
      </c>
      <c r="N13" s="751"/>
      <c r="O13" s="362"/>
      <c r="P13" s="259">
        <v>0</v>
      </c>
      <c r="Q13" s="260">
        <f t="shared" ref="Q13" si="2">IF(C13="APLL BK",G13,G13*O13)</f>
        <v>0</v>
      </c>
      <c r="R13" s="456">
        <f t="shared" ref="R13" si="3">IFERROR(IF(OR(E13="Air",E13="Air+Sea"),IF(C13="APLL BK",G13*IF(N13="",1,N13),Q13/P13*IF(N13="",1,N13)),0),0)</f>
        <v>0</v>
      </c>
      <c r="S13" s="625" t="e" cm="1">
        <f t="array" ref="S13">_xlfn.IFS(E13="Air",R13,E13="Sea",M13,E13="Air+Sea",M13+R13)</f>
        <v>#N/A</v>
      </c>
    </row>
    <row r="14" spans="1:19" ht="45" x14ac:dyDescent="0.25">
      <c r="A14" s="1096"/>
      <c r="B14" s="1110"/>
      <c r="C14" s="111" t="s">
        <v>69</v>
      </c>
      <c r="D14" s="112" t="s">
        <v>662</v>
      </c>
      <c r="E14" s="112" t="s">
        <v>11</v>
      </c>
      <c r="F14" s="112">
        <v>90</v>
      </c>
      <c r="G14" s="367">
        <v>155</v>
      </c>
      <c r="H14" s="603" t="s">
        <v>663</v>
      </c>
      <c r="I14" s="754"/>
      <c r="J14" s="354">
        <v>5</v>
      </c>
      <c r="K14" s="372">
        <v>25</v>
      </c>
      <c r="L14" s="372">
        <f t="shared" ref="L14:L77" si="4">IF(C14="APLL BK",G14,G14*J14)</f>
        <v>775</v>
      </c>
      <c r="M14" s="248">
        <f t="shared" ref="M14:M77" si="5">IFERROR(IF(OR(E14="Sea",E14="Air+Sea"),IF(C14="APLL BK",G14*IF(I14="",1,I14),L14/K14*IF(I14="",1,I14)),0),0)</f>
        <v>31</v>
      </c>
      <c r="N14" s="752"/>
      <c r="O14" s="443"/>
      <c r="P14" s="221">
        <v>0</v>
      </c>
      <c r="Q14" s="444">
        <f t="shared" ref="Q14:Q77" si="6">IF(C14="APLL BK",G14,G14*O14)</f>
        <v>0</v>
      </c>
      <c r="R14" s="222">
        <f t="shared" ref="R14:R77" si="7">IFERROR(IF(OR(E14="Air",E14="Air+Sea"),IF(C14="APLL BK",G14*IF(N14="",1,N14),Q14/P14*IF(N14="",1,N14)),0),0)</f>
        <v>0</v>
      </c>
      <c r="S14" s="626" cm="1">
        <f t="array" ref="S14">_xlfn.IFS(E14="Air",R14,E14="Sea",M14,E14="Air+Sea",M14+R14)</f>
        <v>31</v>
      </c>
    </row>
    <row r="15" spans="1:19" ht="45" x14ac:dyDescent="0.25">
      <c r="A15" s="1096"/>
      <c r="B15" s="1110"/>
      <c r="C15" s="111" t="s">
        <v>69</v>
      </c>
      <c r="D15" s="112" t="s">
        <v>664</v>
      </c>
      <c r="E15" s="112" t="s">
        <v>11</v>
      </c>
      <c r="F15" s="112">
        <f>10*60</f>
        <v>600</v>
      </c>
      <c r="G15" s="367">
        <v>420</v>
      </c>
      <c r="H15" s="140" t="s">
        <v>665</v>
      </c>
      <c r="I15" s="754"/>
      <c r="J15" s="354">
        <v>2</v>
      </c>
      <c r="K15" s="372">
        <v>25</v>
      </c>
      <c r="L15" s="372">
        <f t="shared" si="4"/>
        <v>840</v>
      </c>
      <c r="M15" s="248">
        <f t="shared" si="5"/>
        <v>33.6</v>
      </c>
      <c r="N15" s="752"/>
      <c r="O15" s="443"/>
      <c r="P15" s="221">
        <v>0</v>
      </c>
      <c r="Q15" s="444">
        <f t="shared" si="6"/>
        <v>0</v>
      </c>
      <c r="R15" s="222">
        <f t="shared" si="7"/>
        <v>0</v>
      </c>
      <c r="S15" s="626" cm="1">
        <f t="array" ref="S15">_xlfn.IFS(E15="Air",R15,E15="Sea",M15,E15="Air+Sea",M15+R15)</f>
        <v>33.6</v>
      </c>
    </row>
    <row r="16" spans="1:19" ht="45" x14ac:dyDescent="0.25">
      <c r="A16" s="1096"/>
      <c r="B16" s="1110"/>
      <c r="C16" s="111" t="s">
        <v>69</v>
      </c>
      <c r="D16" s="111" t="s">
        <v>666</v>
      </c>
      <c r="E16" s="111" t="s">
        <v>11</v>
      </c>
      <c r="F16" s="111">
        <v>90</v>
      </c>
      <c r="G16" s="206">
        <v>90</v>
      </c>
      <c r="H16" s="727" t="s">
        <v>667</v>
      </c>
      <c r="I16" s="755"/>
      <c r="J16" s="191">
        <v>5</v>
      </c>
      <c r="K16" s="219">
        <v>25</v>
      </c>
      <c r="L16" s="219">
        <f t="shared" si="4"/>
        <v>450</v>
      </c>
      <c r="M16" s="220">
        <f t="shared" si="5"/>
        <v>18</v>
      </c>
      <c r="N16" s="752"/>
      <c r="O16" s="443"/>
      <c r="P16" s="221">
        <v>0</v>
      </c>
      <c r="Q16" s="444">
        <f t="shared" si="6"/>
        <v>0</v>
      </c>
      <c r="R16" s="222">
        <f t="shared" si="7"/>
        <v>0</v>
      </c>
      <c r="S16" s="453" cm="1">
        <f t="array" ref="S16">_xlfn.IFS(E16="Air",R16,E16="Sea",M16,E16="Air+Sea",M16+R16)</f>
        <v>18</v>
      </c>
    </row>
    <row r="17" spans="1:19" x14ac:dyDescent="0.25">
      <c r="A17" s="1096"/>
      <c r="B17" s="1110"/>
      <c r="C17" s="111" t="s">
        <v>69</v>
      </c>
      <c r="D17" s="111" t="s">
        <v>668</v>
      </c>
      <c r="E17" s="111" t="s">
        <v>11</v>
      </c>
      <c r="F17" s="111">
        <v>90</v>
      </c>
      <c r="G17" s="206">
        <v>90</v>
      </c>
      <c r="H17" s="124" t="s">
        <v>669</v>
      </c>
      <c r="I17" s="755"/>
      <c r="J17" s="191">
        <v>5</v>
      </c>
      <c r="K17" s="219">
        <v>25</v>
      </c>
      <c r="L17" s="219">
        <f t="shared" si="4"/>
        <v>450</v>
      </c>
      <c r="M17" s="220">
        <f t="shared" si="5"/>
        <v>18</v>
      </c>
      <c r="N17" s="752"/>
      <c r="O17" s="443"/>
      <c r="P17" s="221">
        <v>0</v>
      </c>
      <c r="Q17" s="444">
        <f t="shared" si="6"/>
        <v>0</v>
      </c>
      <c r="R17" s="222">
        <f t="shared" si="7"/>
        <v>0</v>
      </c>
      <c r="S17" s="453" cm="1">
        <f t="array" ref="S17">_xlfn.IFS(E17="Air",R17,E17="Sea",M17,E17="Air+Sea",M17+R17)</f>
        <v>18</v>
      </c>
    </row>
    <row r="18" spans="1:19" ht="39" customHeight="1" x14ac:dyDescent="0.25">
      <c r="A18" s="1096"/>
      <c r="B18" s="1110"/>
      <c r="C18" s="111" t="s">
        <v>74</v>
      </c>
      <c r="D18" s="111" t="s">
        <v>75</v>
      </c>
      <c r="E18" s="111" t="s">
        <v>11</v>
      </c>
      <c r="F18" s="111">
        <v>6</v>
      </c>
      <c r="G18" s="206">
        <v>6</v>
      </c>
      <c r="H18" s="727" t="s">
        <v>670</v>
      </c>
      <c r="I18" s="755"/>
      <c r="J18" s="191"/>
      <c r="K18" s="219">
        <v>25</v>
      </c>
      <c r="L18" s="219">
        <f t="shared" si="4"/>
        <v>6</v>
      </c>
      <c r="M18" s="220">
        <f t="shared" si="5"/>
        <v>6</v>
      </c>
      <c r="N18" s="752"/>
      <c r="O18" s="443"/>
      <c r="P18" s="221">
        <v>0</v>
      </c>
      <c r="Q18" s="444">
        <f t="shared" si="6"/>
        <v>6</v>
      </c>
      <c r="R18" s="222">
        <f t="shared" si="7"/>
        <v>0</v>
      </c>
      <c r="S18" s="453" cm="1">
        <f t="array" ref="S18">_xlfn.IFS(E18="Air",R18,E18="Sea",M18,E18="Air+Sea",M18+R18)</f>
        <v>6</v>
      </c>
    </row>
    <row r="19" spans="1:19" x14ac:dyDescent="0.25">
      <c r="A19" s="1096"/>
      <c r="B19" s="1110"/>
      <c r="C19" s="111" t="s">
        <v>388</v>
      </c>
      <c r="D19" s="114" t="s">
        <v>671</v>
      </c>
      <c r="E19" s="112" t="s">
        <v>11</v>
      </c>
      <c r="F19" s="112">
        <v>40</v>
      </c>
      <c r="G19" s="367">
        <v>50</v>
      </c>
      <c r="H19" s="140"/>
      <c r="I19" s="754"/>
      <c r="J19" s="646">
        <v>7</v>
      </c>
      <c r="K19" s="372">
        <v>25</v>
      </c>
      <c r="L19" s="372">
        <f t="shared" si="4"/>
        <v>350</v>
      </c>
      <c r="M19" s="248">
        <f t="shared" si="5"/>
        <v>14</v>
      </c>
      <c r="N19" s="752"/>
      <c r="O19" s="443"/>
      <c r="P19" s="221">
        <v>0</v>
      </c>
      <c r="Q19" s="444">
        <f t="shared" si="6"/>
        <v>0</v>
      </c>
      <c r="R19" s="222">
        <f t="shared" si="7"/>
        <v>0</v>
      </c>
      <c r="S19" s="626" cm="1">
        <f t="array" ref="S19">_xlfn.IFS(E19="Air",R19,E19="Sea",M19,E19="Air+Sea",M19+R19)</f>
        <v>14</v>
      </c>
    </row>
    <row r="20" spans="1:19" x14ac:dyDescent="0.25">
      <c r="A20" s="1096"/>
      <c r="B20" s="1110" t="s">
        <v>71</v>
      </c>
      <c r="C20" s="111" t="s">
        <v>69</v>
      </c>
      <c r="D20" s="111" t="s">
        <v>672</v>
      </c>
      <c r="E20" s="111" t="s">
        <v>11</v>
      </c>
      <c r="F20" s="111">
        <v>180</v>
      </c>
      <c r="G20" s="739">
        <v>180</v>
      </c>
      <c r="H20" s="124" t="s">
        <v>673</v>
      </c>
      <c r="I20" s="755"/>
      <c r="J20" s="191">
        <v>5</v>
      </c>
      <c r="K20" s="219">
        <v>25</v>
      </c>
      <c r="L20" s="219">
        <f t="shared" si="4"/>
        <v>900</v>
      </c>
      <c r="M20" s="220">
        <f t="shared" si="5"/>
        <v>36</v>
      </c>
      <c r="N20" s="752"/>
      <c r="O20" s="443"/>
      <c r="P20" s="221">
        <v>0</v>
      </c>
      <c r="Q20" s="444">
        <f t="shared" si="6"/>
        <v>0</v>
      </c>
      <c r="R20" s="222">
        <f t="shared" si="7"/>
        <v>0</v>
      </c>
      <c r="S20" s="453" cm="1">
        <f t="array" ref="S20">_xlfn.IFS(E20="Air",R20,E20="Sea",M20,E20="Air+Sea",M20+R20)</f>
        <v>36</v>
      </c>
    </row>
    <row r="21" spans="1:19" ht="30" x14ac:dyDescent="0.25">
      <c r="A21" s="1096"/>
      <c r="B21" s="1110"/>
      <c r="C21" s="111" t="s">
        <v>74</v>
      </c>
      <c r="D21" s="114" t="s">
        <v>674</v>
      </c>
      <c r="E21" s="112" t="s">
        <v>11</v>
      </c>
      <c r="F21" s="112">
        <v>180</v>
      </c>
      <c r="G21" s="367">
        <v>120</v>
      </c>
      <c r="H21" s="140"/>
      <c r="I21" s="754">
        <v>0.125</v>
      </c>
      <c r="J21" s="354"/>
      <c r="K21" s="372">
        <v>25</v>
      </c>
      <c r="L21" s="372">
        <f t="shared" si="4"/>
        <v>120</v>
      </c>
      <c r="M21" s="248">
        <f t="shared" si="5"/>
        <v>15</v>
      </c>
      <c r="N21" s="752"/>
      <c r="O21" s="443"/>
      <c r="P21" s="221">
        <v>0</v>
      </c>
      <c r="Q21" s="444">
        <f t="shared" si="6"/>
        <v>120</v>
      </c>
      <c r="R21" s="222">
        <f t="shared" si="7"/>
        <v>0</v>
      </c>
      <c r="S21" s="626" cm="1">
        <f t="array" ref="S21">_xlfn.IFS(E21="Air",R21,E21="Sea",M21,E21="Air+Sea",M21+R21)</f>
        <v>15</v>
      </c>
    </row>
    <row r="22" spans="1:19" x14ac:dyDescent="0.25">
      <c r="A22" s="1096"/>
      <c r="B22" s="1110"/>
      <c r="C22" s="111" t="s">
        <v>74</v>
      </c>
      <c r="D22" s="111" t="s">
        <v>675</v>
      </c>
      <c r="E22" s="111" t="s">
        <v>11</v>
      </c>
      <c r="F22" s="111">
        <v>300</v>
      </c>
      <c r="G22" s="206">
        <v>300</v>
      </c>
      <c r="H22" s="124" t="s">
        <v>676</v>
      </c>
      <c r="I22" s="755">
        <v>0.125</v>
      </c>
      <c r="J22" s="749"/>
      <c r="K22" s="219">
        <v>25</v>
      </c>
      <c r="L22" s="219">
        <f t="shared" si="4"/>
        <v>300</v>
      </c>
      <c r="M22" s="220">
        <f t="shared" si="5"/>
        <v>37.5</v>
      </c>
      <c r="N22" s="752"/>
      <c r="O22" s="443"/>
      <c r="P22" s="221">
        <v>0</v>
      </c>
      <c r="Q22" s="444">
        <f t="shared" si="6"/>
        <v>300</v>
      </c>
      <c r="R22" s="222">
        <f t="shared" si="7"/>
        <v>0</v>
      </c>
      <c r="S22" s="453" cm="1">
        <f t="array" ref="S22">_xlfn.IFS(E22="Air",R22,E22="Sea",M22,E22="Air+Sea",M22+R22)</f>
        <v>37.5</v>
      </c>
    </row>
    <row r="23" spans="1:19" x14ac:dyDescent="0.25">
      <c r="A23" s="1096"/>
      <c r="B23" s="1110" t="s">
        <v>78</v>
      </c>
      <c r="C23" s="159" t="s">
        <v>69</v>
      </c>
      <c r="D23" s="159" t="s">
        <v>79</v>
      </c>
      <c r="E23" s="159"/>
      <c r="F23" s="159"/>
      <c r="G23" s="207"/>
      <c r="H23" s="160"/>
      <c r="I23" s="752"/>
      <c r="J23" s="190"/>
      <c r="K23" s="221">
        <v>25</v>
      </c>
      <c r="L23" s="221">
        <f t="shared" si="4"/>
        <v>0</v>
      </c>
      <c r="M23" s="222">
        <f t="shared" si="5"/>
        <v>0</v>
      </c>
      <c r="N23" s="752"/>
      <c r="O23" s="443"/>
      <c r="P23" s="221">
        <v>0</v>
      </c>
      <c r="Q23" s="444">
        <f t="shared" si="6"/>
        <v>0</v>
      </c>
      <c r="R23" s="222">
        <f t="shared" si="7"/>
        <v>0</v>
      </c>
      <c r="S23" s="454" t="e" cm="1">
        <f t="array" ref="S23">_xlfn.IFS(E23="Air",R23,E23="Sea",M23,E23="Air+Sea",M23+R23)</f>
        <v>#N/A</v>
      </c>
    </row>
    <row r="24" spans="1:19" x14ac:dyDescent="0.25">
      <c r="A24" s="1096"/>
      <c r="B24" s="1110"/>
      <c r="C24" s="111" t="s">
        <v>74</v>
      </c>
      <c r="D24" s="112" t="s">
        <v>677</v>
      </c>
      <c r="E24" s="112" t="s">
        <v>11</v>
      </c>
      <c r="F24" s="112">
        <v>100</v>
      </c>
      <c r="G24" s="367">
        <v>100</v>
      </c>
      <c r="H24" s="140" t="s">
        <v>678</v>
      </c>
      <c r="I24" s="754">
        <v>0.4</v>
      </c>
      <c r="J24" s="750"/>
      <c r="K24" s="372">
        <v>25</v>
      </c>
      <c r="L24" s="372">
        <f t="shared" si="4"/>
        <v>100</v>
      </c>
      <c r="M24" s="248">
        <f t="shared" si="5"/>
        <v>40</v>
      </c>
      <c r="N24" s="752"/>
      <c r="O24" s="443"/>
      <c r="P24" s="221">
        <v>0</v>
      </c>
      <c r="Q24" s="444">
        <f t="shared" si="6"/>
        <v>100</v>
      </c>
      <c r="R24" s="222">
        <f t="shared" si="7"/>
        <v>0</v>
      </c>
      <c r="S24" s="626" cm="1">
        <f t="array" ref="S24">_xlfn.IFS(E24="Air",R24,E24="Sea",M24,E24="Air+Sea",M24+R24)</f>
        <v>40</v>
      </c>
    </row>
    <row r="25" spans="1:19" ht="30" x14ac:dyDescent="0.25">
      <c r="A25" s="1096"/>
      <c r="B25" s="719"/>
      <c r="C25" s="111" t="s">
        <v>74</v>
      </c>
      <c r="D25" s="112" t="s">
        <v>679</v>
      </c>
      <c r="E25" s="112" t="s">
        <v>11</v>
      </c>
      <c r="F25" s="112">
        <v>300</v>
      </c>
      <c r="G25" s="367">
        <v>240</v>
      </c>
      <c r="H25" s="140" t="s">
        <v>680</v>
      </c>
      <c r="I25" s="754">
        <v>0.375</v>
      </c>
      <c r="J25" s="750"/>
      <c r="K25" s="372">
        <v>25</v>
      </c>
      <c r="L25" s="372">
        <f t="shared" si="4"/>
        <v>240</v>
      </c>
      <c r="M25" s="248">
        <f t="shared" si="5"/>
        <v>90</v>
      </c>
      <c r="N25" s="752"/>
      <c r="O25" s="443"/>
      <c r="P25" s="221">
        <v>0</v>
      </c>
      <c r="Q25" s="444">
        <f t="shared" si="6"/>
        <v>240</v>
      </c>
      <c r="R25" s="222">
        <f t="shared" si="7"/>
        <v>0</v>
      </c>
      <c r="S25" s="626" cm="1">
        <f t="array" ref="S25">_xlfn.IFS(E25="Air",R25,E25="Sea",M25,E25="Air+Sea",M25+R25)</f>
        <v>90</v>
      </c>
    </row>
    <row r="26" spans="1:19" x14ac:dyDescent="0.25">
      <c r="A26" s="1096"/>
      <c r="B26" s="462" t="s">
        <v>80</v>
      </c>
      <c r="C26" s="159" t="s">
        <v>81</v>
      </c>
      <c r="D26" s="159" t="s">
        <v>82</v>
      </c>
      <c r="E26" s="159"/>
      <c r="F26" s="159"/>
      <c r="G26" s="207"/>
      <c r="H26" s="160"/>
      <c r="I26" s="752"/>
      <c r="J26" s="190"/>
      <c r="K26" s="221">
        <v>25</v>
      </c>
      <c r="L26" s="221">
        <f t="shared" si="4"/>
        <v>0</v>
      </c>
      <c r="M26" s="222">
        <f t="shared" si="5"/>
        <v>0</v>
      </c>
      <c r="N26" s="752"/>
      <c r="O26" s="443"/>
      <c r="P26" s="221">
        <v>0</v>
      </c>
      <c r="Q26" s="444">
        <f t="shared" si="6"/>
        <v>0</v>
      </c>
      <c r="R26" s="222">
        <f t="shared" si="7"/>
        <v>0</v>
      </c>
      <c r="S26" s="454" t="e" cm="1">
        <f t="array" ref="S26">_xlfn.IFS(E26="Air",R26,E26="Sea",M26,E26="Air+Sea",M26+R26)</f>
        <v>#N/A</v>
      </c>
    </row>
    <row r="27" spans="1:19" x14ac:dyDescent="0.25">
      <c r="A27" s="1096"/>
      <c r="B27" s="1111" t="s">
        <v>83</v>
      </c>
      <c r="C27" s="159" t="s">
        <v>84</v>
      </c>
      <c r="D27" s="159" t="s">
        <v>85</v>
      </c>
      <c r="E27" s="159"/>
      <c r="F27" s="159"/>
      <c r="G27" s="207"/>
      <c r="H27" s="160"/>
      <c r="I27" s="752"/>
      <c r="J27" s="190"/>
      <c r="K27" s="221">
        <v>25</v>
      </c>
      <c r="L27" s="221">
        <f t="shared" si="4"/>
        <v>0</v>
      </c>
      <c r="M27" s="222">
        <f t="shared" si="5"/>
        <v>0</v>
      </c>
      <c r="N27" s="752"/>
      <c r="O27" s="443"/>
      <c r="P27" s="221">
        <v>0</v>
      </c>
      <c r="Q27" s="444">
        <f t="shared" si="6"/>
        <v>0</v>
      </c>
      <c r="R27" s="222">
        <f t="shared" si="7"/>
        <v>0</v>
      </c>
      <c r="S27" s="454" t="e" cm="1">
        <f t="array" ref="S27">_xlfn.IFS(E27="Air",R27,E27="Sea",M27,E27="Air+Sea",M27+R27)</f>
        <v>#N/A</v>
      </c>
    </row>
    <row r="28" spans="1:19" x14ac:dyDescent="0.25">
      <c r="A28" s="1096"/>
      <c r="B28" s="1111"/>
      <c r="C28" s="159" t="s">
        <v>84</v>
      </c>
      <c r="D28" s="159" t="s">
        <v>86</v>
      </c>
      <c r="E28" s="159"/>
      <c r="F28" s="159"/>
      <c r="G28" s="207"/>
      <c r="H28" s="160"/>
      <c r="I28" s="752"/>
      <c r="J28" s="190"/>
      <c r="K28" s="221">
        <v>25</v>
      </c>
      <c r="L28" s="221">
        <f t="shared" si="4"/>
        <v>0</v>
      </c>
      <c r="M28" s="222">
        <f t="shared" si="5"/>
        <v>0</v>
      </c>
      <c r="N28" s="752"/>
      <c r="O28" s="443"/>
      <c r="P28" s="221">
        <v>0</v>
      </c>
      <c r="Q28" s="444">
        <f t="shared" si="6"/>
        <v>0</v>
      </c>
      <c r="R28" s="222">
        <f t="shared" si="7"/>
        <v>0</v>
      </c>
      <c r="S28" s="454" t="e" cm="1">
        <f t="array" ref="S28">_xlfn.IFS(E28="Air",R28,E28="Sea",M28,E28="Air+Sea",M28+R28)</f>
        <v>#N/A</v>
      </c>
    </row>
    <row r="29" spans="1:19" x14ac:dyDescent="0.25">
      <c r="A29" s="1096"/>
      <c r="B29" s="1111" t="s">
        <v>87</v>
      </c>
      <c r="C29" s="159" t="s">
        <v>74</v>
      </c>
      <c r="D29" s="159" t="s">
        <v>88</v>
      </c>
      <c r="E29" s="159"/>
      <c r="F29" s="159"/>
      <c r="G29" s="207"/>
      <c r="H29" s="747"/>
      <c r="I29" s="752"/>
      <c r="J29" s="190"/>
      <c r="K29" s="221">
        <v>25</v>
      </c>
      <c r="L29" s="221">
        <f t="shared" si="4"/>
        <v>0</v>
      </c>
      <c r="M29" s="222">
        <f t="shared" si="5"/>
        <v>0</v>
      </c>
      <c r="N29" s="752"/>
      <c r="O29" s="443"/>
      <c r="P29" s="221">
        <v>0</v>
      </c>
      <c r="Q29" s="444">
        <f t="shared" si="6"/>
        <v>0</v>
      </c>
      <c r="R29" s="222">
        <f t="shared" si="7"/>
        <v>0</v>
      </c>
      <c r="S29" s="454" t="e" cm="1">
        <f t="array" ref="S29">_xlfn.IFS(E29="Air",R29,E29="Sea",M29,E29="Air+Sea",M29+R29)</f>
        <v>#N/A</v>
      </c>
    </row>
    <row r="30" spans="1:19" x14ac:dyDescent="0.25">
      <c r="A30" s="1096"/>
      <c r="B30" s="1111"/>
      <c r="C30" s="159" t="s">
        <v>74</v>
      </c>
      <c r="D30" s="159" t="s">
        <v>89</v>
      </c>
      <c r="E30" s="159"/>
      <c r="F30" s="159"/>
      <c r="G30" s="207"/>
      <c r="H30" s="747"/>
      <c r="I30" s="752"/>
      <c r="J30" s="190"/>
      <c r="K30" s="221">
        <v>25</v>
      </c>
      <c r="L30" s="221">
        <f t="shared" si="4"/>
        <v>0</v>
      </c>
      <c r="M30" s="222">
        <f t="shared" si="5"/>
        <v>0</v>
      </c>
      <c r="N30" s="752"/>
      <c r="O30" s="443"/>
      <c r="P30" s="221">
        <v>0</v>
      </c>
      <c r="Q30" s="444">
        <f t="shared" si="6"/>
        <v>0</v>
      </c>
      <c r="R30" s="222">
        <f t="shared" si="7"/>
        <v>0</v>
      </c>
      <c r="S30" s="454" t="e" cm="1">
        <f t="array" ref="S30">_xlfn.IFS(E30="Air",R30,E30="Sea",M30,E30="Air+Sea",M30+R30)</f>
        <v>#N/A</v>
      </c>
    </row>
    <row r="31" spans="1:19" x14ac:dyDescent="0.25">
      <c r="A31" s="1096"/>
      <c r="B31" s="462" t="s">
        <v>90</v>
      </c>
      <c r="C31" s="159"/>
      <c r="D31" s="334"/>
      <c r="E31" s="159"/>
      <c r="F31" s="159"/>
      <c r="G31" s="207"/>
      <c r="H31" s="160"/>
      <c r="I31" s="752"/>
      <c r="J31" s="190"/>
      <c r="K31" s="221">
        <v>25</v>
      </c>
      <c r="L31" s="221">
        <f t="shared" si="4"/>
        <v>0</v>
      </c>
      <c r="M31" s="222">
        <f t="shared" si="5"/>
        <v>0</v>
      </c>
      <c r="N31" s="752"/>
      <c r="O31" s="443"/>
      <c r="P31" s="221">
        <v>0</v>
      </c>
      <c r="Q31" s="444">
        <f t="shared" si="6"/>
        <v>0</v>
      </c>
      <c r="R31" s="222">
        <f t="shared" si="7"/>
        <v>0</v>
      </c>
      <c r="S31" s="454" t="e" cm="1">
        <f t="array" ref="S31">_xlfn.IFS(E31="Air",R31,E31="Sea",M31,E31="Air+Sea",M31+R31)</f>
        <v>#N/A</v>
      </c>
    </row>
    <row r="32" spans="1:19" x14ac:dyDescent="0.25">
      <c r="A32" s="1096" t="s">
        <v>91</v>
      </c>
      <c r="B32" s="719" t="s">
        <v>92</v>
      </c>
      <c r="C32" s="111" t="s">
        <v>69</v>
      </c>
      <c r="D32" s="128" t="s">
        <v>93</v>
      </c>
      <c r="E32" s="111" t="s">
        <v>11</v>
      </c>
      <c r="F32" s="111">
        <v>440</v>
      </c>
      <c r="G32" s="206">
        <v>440</v>
      </c>
      <c r="H32" s="124"/>
      <c r="I32" s="755"/>
      <c r="J32" s="191">
        <v>5</v>
      </c>
      <c r="K32" s="219">
        <v>25</v>
      </c>
      <c r="L32" s="219">
        <f t="shared" si="4"/>
        <v>2200</v>
      </c>
      <c r="M32" s="220">
        <f t="shared" si="5"/>
        <v>88</v>
      </c>
      <c r="N32" s="752"/>
      <c r="O32" s="443"/>
      <c r="P32" s="221">
        <v>0</v>
      </c>
      <c r="Q32" s="444">
        <f t="shared" si="6"/>
        <v>0</v>
      </c>
      <c r="R32" s="222">
        <f t="shared" si="7"/>
        <v>0</v>
      </c>
      <c r="S32" s="453" cm="1">
        <f t="array" ref="S32">_xlfn.IFS(E32="Air",R32,E32="Sea",M32,E32="Air+Sea",M32+R32)</f>
        <v>88</v>
      </c>
    </row>
    <row r="33" spans="1:37" s="732" customFormat="1" x14ac:dyDescent="0.25">
      <c r="A33" s="1096"/>
      <c r="B33" s="509" t="s">
        <v>681</v>
      </c>
      <c r="C33" s="113" t="s">
        <v>100</v>
      </c>
      <c r="D33" s="113" t="s">
        <v>101</v>
      </c>
      <c r="E33" s="113" t="s">
        <v>11</v>
      </c>
      <c r="F33" s="113">
        <v>195</v>
      </c>
      <c r="G33" s="208">
        <v>195</v>
      </c>
      <c r="H33" s="124"/>
      <c r="I33" s="755"/>
      <c r="J33" s="191">
        <v>8</v>
      </c>
      <c r="K33" s="219">
        <v>25</v>
      </c>
      <c r="L33" s="219">
        <f t="shared" si="4"/>
        <v>1560</v>
      </c>
      <c r="M33" s="220">
        <f t="shared" si="5"/>
        <v>62.4</v>
      </c>
      <c r="N33" s="752"/>
      <c r="O33" s="443"/>
      <c r="P33" s="221">
        <v>0</v>
      </c>
      <c r="Q33" s="444">
        <f t="shared" si="6"/>
        <v>0</v>
      </c>
      <c r="R33" s="222">
        <f t="shared" si="7"/>
        <v>0</v>
      </c>
      <c r="S33" s="453" cm="1">
        <f t="array" ref="S33">_xlfn.IFS(E33="Air",R33,E33="Sea",M33,E33="Air+Sea",M33+R33)</f>
        <v>62.4</v>
      </c>
      <c r="T33" s="83"/>
      <c r="U33" s="83"/>
      <c r="V33" s="83"/>
      <c r="W33" s="83"/>
      <c r="X33" s="83"/>
      <c r="Y33" s="83"/>
      <c r="Z33" s="83"/>
      <c r="AA33" s="83"/>
      <c r="AB33" s="83"/>
      <c r="AC33" s="83"/>
      <c r="AD33" s="83"/>
      <c r="AE33" s="83"/>
      <c r="AF33" s="83"/>
      <c r="AG33" s="83"/>
      <c r="AH33" s="83"/>
      <c r="AI33" s="83"/>
      <c r="AJ33" s="83"/>
      <c r="AK33" s="83"/>
    </row>
    <row r="34" spans="1:37" ht="30" x14ac:dyDescent="0.25">
      <c r="A34" s="1096"/>
      <c r="B34" s="1110" t="s">
        <v>80</v>
      </c>
      <c r="C34" s="111" t="s">
        <v>69</v>
      </c>
      <c r="D34" s="114" t="s">
        <v>682</v>
      </c>
      <c r="E34" s="112" t="s">
        <v>11</v>
      </c>
      <c r="F34" s="112">
        <v>1000</v>
      </c>
      <c r="G34" s="367">
        <v>1000</v>
      </c>
      <c r="H34" s="140" t="s">
        <v>683</v>
      </c>
      <c r="I34" s="754"/>
      <c r="J34" s="354">
        <v>2</v>
      </c>
      <c r="K34" s="372">
        <v>25</v>
      </c>
      <c r="L34" s="372">
        <f t="shared" si="4"/>
        <v>2000</v>
      </c>
      <c r="M34" s="248">
        <f t="shared" si="5"/>
        <v>80</v>
      </c>
      <c r="N34" s="752"/>
      <c r="O34" s="443"/>
      <c r="P34" s="221">
        <v>0</v>
      </c>
      <c r="Q34" s="444">
        <f t="shared" si="6"/>
        <v>0</v>
      </c>
      <c r="R34" s="222">
        <f t="shared" si="7"/>
        <v>0</v>
      </c>
      <c r="S34" s="626" cm="1">
        <f t="array" ref="S34">_xlfn.IFS(E34="Air",R34,E34="Sea",M34,E34="Air+Sea",M34+R34)</f>
        <v>80</v>
      </c>
    </row>
    <row r="35" spans="1:37" x14ac:dyDescent="0.25">
      <c r="A35" s="1096"/>
      <c r="B35" s="1110"/>
      <c r="C35" s="111" t="s">
        <v>97</v>
      </c>
      <c r="D35" s="112" t="s">
        <v>684</v>
      </c>
      <c r="E35" s="112" t="s">
        <v>11</v>
      </c>
      <c r="F35" s="112">
        <v>180</v>
      </c>
      <c r="G35" s="367">
        <v>120</v>
      </c>
      <c r="H35" s="140"/>
      <c r="I35" s="754"/>
      <c r="J35" s="354">
        <v>8</v>
      </c>
      <c r="K35" s="372">
        <v>25</v>
      </c>
      <c r="L35" s="372">
        <f t="shared" si="4"/>
        <v>960</v>
      </c>
      <c r="M35" s="248">
        <f t="shared" si="5"/>
        <v>38.4</v>
      </c>
      <c r="N35" s="752"/>
      <c r="O35" s="443"/>
      <c r="P35" s="221">
        <v>0</v>
      </c>
      <c r="Q35" s="444">
        <f t="shared" si="6"/>
        <v>0</v>
      </c>
      <c r="R35" s="222">
        <f t="shared" si="7"/>
        <v>0</v>
      </c>
      <c r="S35" s="626" cm="1">
        <f t="array" ref="S35">_xlfn.IFS(E35="Air",R35,E35="Sea",M35,E35="Air+Sea",M35+R35)</f>
        <v>38.4</v>
      </c>
    </row>
    <row r="36" spans="1:37" ht="45" x14ac:dyDescent="0.25">
      <c r="A36" s="1096"/>
      <c r="B36" s="1110"/>
      <c r="C36" s="111" t="s">
        <v>69</v>
      </c>
      <c r="D36" s="112" t="s">
        <v>685</v>
      </c>
      <c r="E36" s="112" t="s">
        <v>11</v>
      </c>
      <c r="F36" s="112">
        <f>4*60</f>
        <v>240</v>
      </c>
      <c r="G36" s="367">
        <v>450</v>
      </c>
      <c r="H36" s="140" t="s">
        <v>686</v>
      </c>
      <c r="I36" s="754"/>
      <c r="J36" s="354">
        <v>1</v>
      </c>
      <c r="K36" s="372">
        <v>25</v>
      </c>
      <c r="L36" s="372">
        <f t="shared" si="4"/>
        <v>450</v>
      </c>
      <c r="M36" s="248">
        <f t="shared" si="5"/>
        <v>18</v>
      </c>
      <c r="N36" s="752"/>
      <c r="O36" s="443"/>
      <c r="P36" s="221">
        <v>0</v>
      </c>
      <c r="Q36" s="444">
        <f t="shared" si="6"/>
        <v>0</v>
      </c>
      <c r="R36" s="222">
        <f t="shared" si="7"/>
        <v>0</v>
      </c>
      <c r="S36" s="626" cm="1">
        <f t="array" ref="S36">_xlfn.IFS(E36="Air",R36,E36="Sea",M36,E36="Air+Sea",M36+R36)</f>
        <v>18</v>
      </c>
    </row>
    <row r="37" spans="1:37" x14ac:dyDescent="0.25">
      <c r="A37" s="1096"/>
      <c r="B37" s="1092" t="s">
        <v>94</v>
      </c>
      <c r="C37" s="113" t="s">
        <v>69</v>
      </c>
      <c r="D37" s="136" t="s">
        <v>687</v>
      </c>
      <c r="E37" s="111" t="s">
        <v>11</v>
      </c>
      <c r="F37" s="113">
        <v>560</v>
      </c>
      <c r="G37" s="208">
        <v>560</v>
      </c>
      <c r="H37" s="124" t="s">
        <v>688</v>
      </c>
      <c r="I37" s="755"/>
      <c r="J37" s="191">
        <v>1</v>
      </c>
      <c r="K37" s="219">
        <v>25</v>
      </c>
      <c r="L37" s="219">
        <f t="shared" si="4"/>
        <v>560</v>
      </c>
      <c r="M37" s="220">
        <f t="shared" si="5"/>
        <v>22.4</v>
      </c>
      <c r="N37" s="752"/>
      <c r="O37" s="443"/>
      <c r="P37" s="221">
        <v>0</v>
      </c>
      <c r="Q37" s="444">
        <f t="shared" si="6"/>
        <v>0</v>
      </c>
      <c r="R37" s="222">
        <f t="shared" si="7"/>
        <v>0</v>
      </c>
      <c r="S37" s="453" cm="1">
        <f t="array" ref="S37">_xlfn.IFS(E37="Air",R37,E37="Sea",M37,E37="Air+Sea",M37+R37)</f>
        <v>22.4</v>
      </c>
    </row>
    <row r="38" spans="1:37" x14ac:dyDescent="0.25">
      <c r="A38" s="1096"/>
      <c r="B38" s="1092"/>
      <c r="C38" s="113" t="s">
        <v>97</v>
      </c>
      <c r="D38" s="114" t="s">
        <v>689</v>
      </c>
      <c r="E38" s="112" t="s">
        <v>11</v>
      </c>
      <c r="F38" s="114">
        <v>120</v>
      </c>
      <c r="G38" s="368">
        <v>120</v>
      </c>
      <c r="H38" s="140"/>
      <c r="I38" s="754"/>
      <c r="J38" s="354">
        <v>6</v>
      </c>
      <c r="K38" s="372">
        <v>25</v>
      </c>
      <c r="L38" s="372">
        <f t="shared" si="4"/>
        <v>720</v>
      </c>
      <c r="M38" s="248">
        <f t="shared" si="5"/>
        <v>28.8</v>
      </c>
      <c r="N38" s="752"/>
      <c r="O38" s="443"/>
      <c r="P38" s="221">
        <v>0</v>
      </c>
      <c r="Q38" s="444">
        <f t="shared" si="6"/>
        <v>0</v>
      </c>
      <c r="R38" s="222">
        <f t="shared" si="7"/>
        <v>0</v>
      </c>
      <c r="S38" s="626" cm="1">
        <f t="array" ref="S38">_xlfn.IFS(E38="Air",R38,E38="Sea",M38,E38="Air+Sea",M38+R38)</f>
        <v>28.8</v>
      </c>
    </row>
    <row r="39" spans="1:37" x14ac:dyDescent="0.25">
      <c r="A39" s="1096"/>
      <c r="B39" s="1092"/>
      <c r="C39" s="113" t="s">
        <v>69</v>
      </c>
      <c r="D39" s="114" t="s">
        <v>690</v>
      </c>
      <c r="E39" s="112" t="s">
        <v>11</v>
      </c>
      <c r="F39" s="114">
        <v>180</v>
      </c>
      <c r="G39" s="368">
        <v>180</v>
      </c>
      <c r="H39" s="140" t="s">
        <v>691</v>
      </c>
      <c r="I39" s="754"/>
      <c r="J39" s="354">
        <v>1</v>
      </c>
      <c r="K39" s="372">
        <v>25</v>
      </c>
      <c r="L39" s="372">
        <f t="shared" si="4"/>
        <v>180</v>
      </c>
      <c r="M39" s="248">
        <f t="shared" si="5"/>
        <v>7.2</v>
      </c>
      <c r="N39" s="752"/>
      <c r="O39" s="443"/>
      <c r="P39" s="221">
        <v>0</v>
      </c>
      <c r="Q39" s="444">
        <f t="shared" si="6"/>
        <v>0</v>
      </c>
      <c r="R39" s="222">
        <f t="shared" si="7"/>
        <v>0</v>
      </c>
      <c r="S39" s="626" cm="1">
        <f t="array" ref="S39">_xlfn.IFS(E39="Air",R39,E39="Sea",M39,E39="Air+Sea",M39+R39)</f>
        <v>7.2</v>
      </c>
    </row>
    <row r="40" spans="1:37" ht="30" x14ac:dyDescent="0.25">
      <c r="A40" s="1096"/>
      <c r="B40" s="1092"/>
      <c r="C40" s="113" t="s">
        <v>84</v>
      </c>
      <c r="D40" s="114" t="s">
        <v>692</v>
      </c>
      <c r="E40" s="112" t="s">
        <v>11</v>
      </c>
      <c r="F40" s="114">
        <v>180</v>
      </c>
      <c r="G40" s="368">
        <v>180</v>
      </c>
      <c r="H40" s="140" t="s">
        <v>693</v>
      </c>
      <c r="I40" s="754"/>
      <c r="J40" s="354">
        <v>6</v>
      </c>
      <c r="K40" s="372">
        <v>25</v>
      </c>
      <c r="L40" s="372">
        <f t="shared" si="4"/>
        <v>1080</v>
      </c>
      <c r="M40" s="248">
        <f t="shared" si="5"/>
        <v>43.2</v>
      </c>
      <c r="N40" s="752"/>
      <c r="O40" s="443"/>
      <c r="P40" s="221">
        <v>0</v>
      </c>
      <c r="Q40" s="444">
        <f t="shared" si="6"/>
        <v>0</v>
      </c>
      <c r="R40" s="222">
        <f t="shared" si="7"/>
        <v>0</v>
      </c>
      <c r="S40" s="626" cm="1">
        <f t="array" ref="S40">_xlfn.IFS(E40="Air",R40,E40="Sea",M40,E40="Air+Sea",M40+R40)</f>
        <v>43.2</v>
      </c>
    </row>
    <row r="41" spans="1:37" x14ac:dyDescent="0.25">
      <c r="A41" s="1096"/>
      <c r="B41" s="1092"/>
      <c r="C41" s="113" t="s">
        <v>69</v>
      </c>
      <c r="D41" s="114" t="s">
        <v>694</v>
      </c>
      <c r="E41" s="112" t="s">
        <v>11</v>
      </c>
      <c r="F41" s="114">
        <v>180</v>
      </c>
      <c r="G41" s="368">
        <v>120</v>
      </c>
      <c r="H41" s="140"/>
      <c r="I41" s="754"/>
      <c r="J41" s="354">
        <v>1</v>
      </c>
      <c r="K41" s="372">
        <v>25</v>
      </c>
      <c r="L41" s="372">
        <f t="shared" si="4"/>
        <v>120</v>
      </c>
      <c r="M41" s="248">
        <f t="shared" si="5"/>
        <v>4.8</v>
      </c>
      <c r="N41" s="752"/>
      <c r="O41" s="443"/>
      <c r="P41" s="221">
        <v>0</v>
      </c>
      <c r="Q41" s="444">
        <f t="shared" si="6"/>
        <v>0</v>
      </c>
      <c r="R41" s="222">
        <f t="shared" si="7"/>
        <v>0</v>
      </c>
      <c r="S41" s="626" cm="1">
        <f t="array" ref="S41">_xlfn.IFS(E41="Air",R41,E41="Sea",M41,E41="Air+Sea",M41+R41)</f>
        <v>4.8</v>
      </c>
    </row>
    <row r="42" spans="1:37" x14ac:dyDescent="0.25">
      <c r="A42" s="1096"/>
      <c r="B42" s="1092" t="s">
        <v>112</v>
      </c>
      <c r="C42" s="730" t="s">
        <v>69</v>
      </c>
      <c r="D42" s="112" t="s">
        <v>695</v>
      </c>
      <c r="E42" s="112" t="s">
        <v>11</v>
      </c>
      <c r="F42" s="112">
        <v>420</v>
      </c>
      <c r="G42" s="367">
        <v>300</v>
      </c>
      <c r="H42" s="140"/>
      <c r="I42" s="756"/>
      <c r="J42" s="354">
        <v>1</v>
      </c>
      <c r="K42" s="372">
        <v>25</v>
      </c>
      <c r="L42" s="372">
        <f t="shared" si="4"/>
        <v>300</v>
      </c>
      <c r="M42" s="248">
        <f t="shared" si="5"/>
        <v>12</v>
      </c>
      <c r="N42" s="752"/>
      <c r="O42" s="443"/>
      <c r="P42" s="221">
        <v>0</v>
      </c>
      <c r="Q42" s="444">
        <f t="shared" si="6"/>
        <v>0</v>
      </c>
      <c r="R42" s="222">
        <f t="shared" si="7"/>
        <v>0</v>
      </c>
      <c r="S42" s="626" cm="1">
        <f t="array" ref="S42">_xlfn.IFS(E42="Air",R42,E42="Sea",M42,E42="Air+Sea",M42+R42)</f>
        <v>12</v>
      </c>
    </row>
    <row r="43" spans="1:37" x14ac:dyDescent="0.25">
      <c r="A43" s="1096"/>
      <c r="B43" s="1092"/>
      <c r="C43" s="730" t="s">
        <v>69</v>
      </c>
      <c r="D43" s="112" t="s">
        <v>696</v>
      </c>
      <c r="E43" s="112" t="s">
        <v>11</v>
      </c>
      <c r="F43" s="112">
        <v>180</v>
      </c>
      <c r="G43" s="367">
        <v>60</v>
      </c>
      <c r="H43" s="140"/>
      <c r="I43" s="756"/>
      <c r="J43" s="354">
        <v>5</v>
      </c>
      <c r="K43" s="372">
        <v>25</v>
      </c>
      <c r="L43" s="372">
        <f t="shared" si="4"/>
        <v>300</v>
      </c>
      <c r="M43" s="248">
        <f t="shared" si="5"/>
        <v>12</v>
      </c>
      <c r="N43" s="752"/>
      <c r="O43" s="443"/>
      <c r="P43" s="221">
        <v>0</v>
      </c>
      <c r="Q43" s="444">
        <f t="shared" si="6"/>
        <v>0</v>
      </c>
      <c r="R43" s="222">
        <f t="shared" si="7"/>
        <v>0</v>
      </c>
      <c r="S43" s="626" cm="1">
        <f t="array" ref="S43">_xlfn.IFS(E43="Air",R43,E43="Sea",M43,E43="Air+Sea",M43+R43)</f>
        <v>12</v>
      </c>
    </row>
    <row r="44" spans="1:37" x14ac:dyDescent="0.25">
      <c r="A44" s="1096"/>
      <c r="B44" s="1092"/>
      <c r="C44" s="730" t="s">
        <v>69</v>
      </c>
      <c r="D44" s="112" t="s">
        <v>697</v>
      </c>
      <c r="E44" s="112" t="s">
        <v>11</v>
      </c>
      <c r="F44" s="112">
        <v>180</v>
      </c>
      <c r="G44" s="367">
        <v>120</v>
      </c>
      <c r="H44" s="140"/>
      <c r="I44" s="756"/>
      <c r="J44" s="354">
        <v>5</v>
      </c>
      <c r="K44" s="372">
        <v>25</v>
      </c>
      <c r="L44" s="372">
        <f t="shared" si="4"/>
        <v>600</v>
      </c>
      <c r="M44" s="248">
        <f t="shared" si="5"/>
        <v>24</v>
      </c>
      <c r="N44" s="752"/>
      <c r="O44" s="443"/>
      <c r="P44" s="221">
        <v>0</v>
      </c>
      <c r="Q44" s="444">
        <f t="shared" si="6"/>
        <v>0</v>
      </c>
      <c r="R44" s="222">
        <f t="shared" si="7"/>
        <v>0</v>
      </c>
      <c r="S44" s="626" cm="1">
        <f t="array" ref="S44">_xlfn.IFS(E44="Air",R44,E44="Sea",M44,E44="Air+Sea",M44+R44)</f>
        <v>24</v>
      </c>
    </row>
    <row r="45" spans="1:37" ht="30" x14ac:dyDescent="0.25">
      <c r="A45" s="1096"/>
      <c r="B45" s="1092"/>
      <c r="C45" s="730" t="s">
        <v>97</v>
      </c>
      <c r="D45" s="112" t="s">
        <v>698</v>
      </c>
      <c r="E45" s="112" t="s">
        <v>11</v>
      </c>
      <c r="F45" s="112">
        <v>240</v>
      </c>
      <c r="G45" s="367">
        <v>120</v>
      </c>
      <c r="H45" s="140" t="s">
        <v>693</v>
      </c>
      <c r="I45" s="756"/>
      <c r="J45" s="354">
        <v>5</v>
      </c>
      <c r="K45" s="372">
        <v>25</v>
      </c>
      <c r="L45" s="372">
        <f t="shared" si="4"/>
        <v>600</v>
      </c>
      <c r="M45" s="248">
        <f t="shared" si="5"/>
        <v>24</v>
      </c>
      <c r="N45" s="752"/>
      <c r="O45" s="443"/>
      <c r="P45" s="221">
        <v>0</v>
      </c>
      <c r="Q45" s="444">
        <f t="shared" si="6"/>
        <v>0</v>
      </c>
      <c r="R45" s="222">
        <f t="shared" si="7"/>
        <v>0</v>
      </c>
      <c r="S45" s="626" cm="1">
        <f t="array" ref="S45">_xlfn.IFS(E45="Air",R45,E45="Sea",M45,E45="Air+Sea",M45+R45)</f>
        <v>24</v>
      </c>
    </row>
    <row r="46" spans="1:37" x14ac:dyDescent="0.25">
      <c r="A46" s="1096"/>
      <c r="B46" s="1092"/>
      <c r="C46" s="113" t="s">
        <v>100</v>
      </c>
      <c r="D46" s="113" t="s">
        <v>699</v>
      </c>
      <c r="E46" s="113" t="s">
        <v>11</v>
      </c>
      <c r="F46" s="113">
        <v>30</v>
      </c>
      <c r="G46" s="208">
        <v>30</v>
      </c>
      <c r="H46" s="124"/>
      <c r="I46" s="757"/>
      <c r="J46" s="191">
        <v>5</v>
      </c>
      <c r="K46" s="219">
        <v>25</v>
      </c>
      <c r="L46" s="219">
        <f t="shared" si="4"/>
        <v>150</v>
      </c>
      <c r="M46" s="220">
        <f t="shared" si="5"/>
        <v>6</v>
      </c>
      <c r="N46" s="752"/>
      <c r="O46" s="443"/>
      <c r="P46" s="221">
        <v>0</v>
      </c>
      <c r="Q46" s="444">
        <f t="shared" si="6"/>
        <v>0</v>
      </c>
      <c r="R46" s="222">
        <f t="shared" si="7"/>
        <v>0</v>
      </c>
      <c r="S46" s="453" cm="1">
        <f t="array" ref="S46">_xlfn.IFS(E46="Air",R46,E46="Sea",M46,E46="Air+Sea",M46+R46)</f>
        <v>6</v>
      </c>
    </row>
    <row r="47" spans="1:37" x14ac:dyDescent="0.25">
      <c r="A47" s="1096"/>
      <c r="B47" s="1092"/>
      <c r="C47" s="730" t="s">
        <v>100</v>
      </c>
      <c r="D47" s="136" t="s">
        <v>114</v>
      </c>
      <c r="E47" s="730" t="s">
        <v>11</v>
      </c>
      <c r="F47" s="730">
        <v>100</v>
      </c>
      <c r="G47" s="740">
        <v>100</v>
      </c>
      <c r="H47" s="731"/>
      <c r="I47" s="757"/>
      <c r="J47" s="191">
        <v>5</v>
      </c>
      <c r="K47" s="219">
        <v>25</v>
      </c>
      <c r="L47" s="219">
        <f t="shared" si="4"/>
        <v>500</v>
      </c>
      <c r="M47" s="220">
        <f t="shared" si="5"/>
        <v>20</v>
      </c>
      <c r="N47" s="752"/>
      <c r="O47" s="443"/>
      <c r="P47" s="221">
        <v>0</v>
      </c>
      <c r="Q47" s="444">
        <f t="shared" si="6"/>
        <v>0</v>
      </c>
      <c r="R47" s="222">
        <f t="shared" si="7"/>
        <v>0</v>
      </c>
      <c r="S47" s="453" cm="1">
        <f t="array" ref="S47">_xlfn.IFS(E47="Air",R47,E47="Sea",M47,E47="Air+Sea",M47+R47)</f>
        <v>20</v>
      </c>
    </row>
    <row r="48" spans="1:37" x14ac:dyDescent="0.25">
      <c r="A48" s="1096"/>
      <c r="B48" s="509" t="s">
        <v>102</v>
      </c>
      <c r="C48" s="113" t="s">
        <v>103</v>
      </c>
      <c r="D48" s="136" t="s">
        <v>104</v>
      </c>
      <c r="E48" s="113" t="s">
        <v>11</v>
      </c>
      <c r="F48" s="113">
        <v>70</v>
      </c>
      <c r="G48" s="208">
        <v>70</v>
      </c>
      <c r="H48" s="124"/>
      <c r="I48" s="755"/>
      <c r="J48" s="191">
        <v>3</v>
      </c>
      <c r="K48" s="219">
        <v>25</v>
      </c>
      <c r="L48" s="219">
        <f t="shared" si="4"/>
        <v>210</v>
      </c>
      <c r="M48" s="220">
        <f t="shared" si="5"/>
        <v>8.4</v>
      </c>
      <c r="N48" s="752"/>
      <c r="O48" s="443"/>
      <c r="P48" s="221">
        <v>0</v>
      </c>
      <c r="Q48" s="444">
        <f t="shared" si="6"/>
        <v>0</v>
      </c>
      <c r="R48" s="222">
        <f t="shared" si="7"/>
        <v>0</v>
      </c>
      <c r="S48" s="453" cm="1">
        <f t="array" ref="S48">_xlfn.IFS(E48="Air",R48,E48="Sea",M48,E48="Air+Sea",M48+R48)</f>
        <v>8.4</v>
      </c>
    </row>
    <row r="49" spans="1:19" ht="30" x14ac:dyDescent="0.25">
      <c r="A49" s="1096"/>
      <c r="B49" s="509" t="s">
        <v>105</v>
      </c>
      <c r="C49" s="113" t="s">
        <v>74</v>
      </c>
      <c r="D49" s="136" t="s">
        <v>107</v>
      </c>
      <c r="E49" s="111" t="s">
        <v>11</v>
      </c>
      <c r="F49" s="113">
        <v>40</v>
      </c>
      <c r="G49" s="208">
        <v>40</v>
      </c>
      <c r="H49" s="728"/>
      <c r="I49" s="757">
        <v>0.4</v>
      </c>
      <c r="J49" s="749"/>
      <c r="K49" s="219">
        <v>25</v>
      </c>
      <c r="L49" s="219">
        <f t="shared" si="4"/>
        <v>40</v>
      </c>
      <c r="M49" s="220">
        <f t="shared" si="5"/>
        <v>16</v>
      </c>
      <c r="N49" s="752"/>
      <c r="O49" s="443"/>
      <c r="P49" s="221">
        <v>0</v>
      </c>
      <c r="Q49" s="444">
        <f t="shared" si="6"/>
        <v>40</v>
      </c>
      <c r="R49" s="222">
        <f t="shared" si="7"/>
        <v>0</v>
      </c>
      <c r="S49" s="453" cm="1">
        <f t="array" ref="S49">_xlfn.IFS(E49="Air",R49,E49="Sea",M49,E49="Air+Sea",M49+R49)</f>
        <v>16</v>
      </c>
    </row>
    <row r="50" spans="1:19" x14ac:dyDescent="0.25">
      <c r="A50" s="1096"/>
      <c r="B50" s="1093" t="s">
        <v>105</v>
      </c>
      <c r="C50" s="188" t="s">
        <v>74</v>
      </c>
      <c r="D50" s="159" t="s">
        <v>106</v>
      </c>
      <c r="E50" s="188"/>
      <c r="F50" s="188"/>
      <c r="G50" s="386"/>
      <c r="H50" s="160"/>
      <c r="I50" s="752"/>
      <c r="J50" s="190"/>
      <c r="K50" s="221">
        <v>25</v>
      </c>
      <c r="L50" s="221">
        <f t="shared" si="4"/>
        <v>0</v>
      </c>
      <c r="M50" s="222">
        <f t="shared" si="5"/>
        <v>0</v>
      </c>
      <c r="N50" s="752"/>
      <c r="O50" s="443"/>
      <c r="P50" s="221">
        <v>0</v>
      </c>
      <c r="Q50" s="444">
        <f t="shared" si="6"/>
        <v>0</v>
      </c>
      <c r="R50" s="222">
        <f t="shared" si="7"/>
        <v>0</v>
      </c>
      <c r="S50" s="454" t="e" cm="1">
        <f t="array" ref="S50">_xlfn.IFS(E50="Air",R50,E50="Sea",M50,E50="Air+Sea",M50+R50)</f>
        <v>#N/A</v>
      </c>
    </row>
    <row r="51" spans="1:19" x14ac:dyDescent="0.25">
      <c r="A51" s="1096"/>
      <c r="B51" s="1093"/>
      <c r="C51" s="188" t="s">
        <v>74</v>
      </c>
      <c r="D51" s="188" t="s">
        <v>107</v>
      </c>
      <c r="E51" s="188"/>
      <c r="F51" s="188"/>
      <c r="G51" s="386"/>
      <c r="H51" s="160"/>
      <c r="I51" s="752"/>
      <c r="J51" s="190"/>
      <c r="K51" s="221">
        <v>25</v>
      </c>
      <c r="L51" s="221">
        <f t="shared" si="4"/>
        <v>0</v>
      </c>
      <c r="M51" s="222">
        <f t="shared" si="5"/>
        <v>0</v>
      </c>
      <c r="N51" s="752"/>
      <c r="O51" s="443"/>
      <c r="P51" s="221">
        <v>0</v>
      </c>
      <c r="Q51" s="444">
        <f t="shared" si="6"/>
        <v>0</v>
      </c>
      <c r="R51" s="222">
        <f t="shared" si="7"/>
        <v>0</v>
      </c>
      <c r="S51" s="454" t="e" cm="1">
        <f t="array" ref="S51">_xlfn.IFS(E51="Air",R51,E51="Sea",M51,E51="Air+Sea",M51+R51)</f>
        <v>#N/A</v>
      </c>
    </row>
    <row r="52" spans="1:19" x14ac:dyDescent="0.25">
      <c r="A52" s="1096"/>
      <c r="B52" s="462" t="s">
        <v>110</v>
      </c>
      <c r="C52" s="159" t="s">
        <v>111</v>
      </c>
      <c r="D52" s="159" t="s">
        <v>98</v>
      </c>
      <c r="E52" s="159"/>
      <c r="F52" s="159"/>
      <c r="G52" s="207"/>
      <c r="H52" s="160"/>
      <c r="I52" s="752"/>
      <c r="J52" s="190"/>
      <c r="K52" s="221">
        <v>25</v>
      </c>
      <c r="L52" s="221">
        <f t="shared" si="4"/>
        <v>0</v>
      </c>
      <c r="M52" s="222">
        <f t="shared" si="5"/>
        <v>0</v>
      </c>
      <c r="N52" s="752"/>
      <c r="O52" s="443"/>
      <c r="P52" s="221">
        <v>0</v>
      </c>
      <c r="Q52" s="444">
        <f t="shared" si="6"/>
        <v>0</v>
      </c>
      <c r="R52" s="222">
        <f t="shared" si="7"/>
        <v>0</v>
      </c>
      <c r="S52" s="454" t="e" cm="1">
        <f t="array" ref="S52">_xlfn.IFS(E52="Air",R52,E52="Sea",M52,E52="Air+Sea",M52+R52)</f>
        <v>#N/A</v>
      </c>
    </row>
    <row r="53" spans="1:19" x14ac:dyDescent="0.25">
      <c r="A53" s="1096"/>
      <c r="B53" s="462" t="s">
        <v>90</v>
      </c>
      <c r="C53" s="159"/>
      <c r="D53" s="159" t="s">
        <v>700</v>
      </c>
      <c r="E53" s="159"/>
      <c r="F53" s="159"/>
      <c r="G53" s="207"/>
      <c r="H53" s="160"/>
      <c r="I53" s="752"/>
      <c r="J53" s="190"/>
      <c r="K53" s="221">
        <v>25</v>
      </c>
      <c r="L53" s="221">
        <f t="shared" si="4"/>
        <v>0</v>
      </c>
      <c r="M53" s="222">
        <f t="shared" si="5"/>
        <v>0</v>
      </c>
      <c r="N53" s="752"/>
      <c r="O53" s="443"/>
      <c r="P53" s="221">
        <v>0</v>
      </c>
      <c r="Q53" s="444">
        <f t="shared" si="6"/>
        <v>0</v>
      </c>
      <c r="R53" s="222">
        <f t="shared" si="7"/>
        <v>0</v>
      </c>
      <c r="S53" s="454" t="e" cm="1">
        <f t="array" ref="S53">_xlfn.IFS(E53="Air",R53,E53="Sea",M53,E53="Air+Sea",M53+R53)</f>
        <v>#N/A</v>
      </c>
    </row>
    <row r="54" spans="1:19" x14ac:dyDescent="0.25">
      <c r="A54" s="1096"/>
      <c r="B54" s="1092" t="s">
        <v>115</v>
      </c>
      <c r="C54" s="113" t="s">
        <v>116</v>
      </c>
      <c r="D54" s="113" t="s">
        <v>113</v>
      </c>
      <c r="E54" s="111" t="s">
        <v>11</v>
      </c>
      <c r="F54" s="111">
        <v>30</v>
      </c>
      <c r="G54" s="206">
        <v>30</v>
      </c>
      <c r="H54" s="124"/>
      <c r="I54" s="755"/>
      <c r="J54" s="191">
        <v>5</v>
      </c>
      <c r="K54" s="219">
        <v>25</v>
      </c>
      <c r="L54" s="219">
        <f t="shared" si="4"/>
        <v>150</v>
      </c>
      <c r="M54" s="220">
        <f t="shared" si="5"/>
        <v>6</v>
      </c>
      <c r="N54" s="752"/>
      <c r="O54" s="443"/>
      <c r="P54" s="221">
        <v>0</v>
      </c>
      <c r="Q54" s="444">
        <f t="shared" si="6"/>
        <v>0</v>
      </c>
      <c r="R54" s="222">
        <f t="shared" si="7"/>
        <v>0</v>
      </c>
      <c r="S54" s="453" cm="1">
        <f t="array" ref="S54">_xlfn.IFS(E54="Air",R54,E54="Sea",M54,E54="Air+Sea",M54+R54)</f>
        <v>6</v>
      </c>
    </row>
    <row r="55" spans="1:19" x14ac:dyDescent="0.25">
      <c r="A55" s="1096"/>
      <c r="B55" s="1092"/>
      <c r="C55" s="113" t="s">
        <v>116</v>
      </c>
      <c r="D55" s="128" t="s">
        <v>117</v>
      </c>
      <c r="E55" s="111" t="s">
        <v>11</v>
      </c>
      <c r="F55" s="111">
        <v>340</v>
      </c>
      <c r="G55" s="206">
        <v>340</v>
      </c>
      <c r="H55" s="124"/>
      <c r="I55" s="755"/>
      <c r="J55" s="191">
        <v>5</v>
      </c>
      <c r="K55" s="219">
        <v>25</v>
      </c>
      <c r="L55" s="219">
        <f t="shared" si="4"/>
        <v>1700</v>
      </c>
      <c r="M55" s="220">
        <f t="shared" si="5"/>
        <v>68</v>
      </c>
      <c r="N55" s="752"/>
      <c r="O55" s="443"/>
      <c r="P55" s="221">
        <v>0</v>
      </c>
      <c r="Q55" s="444">
        <f t="shared" si="6"/>
        <v>0</v>
      </c>
      <c r="R55" s="222">
        <f t="shared" si="7"/>
        <v>0</v>
      </c>
      <c r="S55" s="453" cm="1">
        <f t="array" ref="S55">_xlfn.IFS(E55="Air",R55,E55="Sea",M55,E55="Air+Sea",M55+R55)</f>
        <v>68</v>
      </c>
    </row>
    <row r="56" spans="1:19" x14ac:dyDescent="0.25">
      <c r="A56" s="1096"/>
      <c r="B56" s="1092" t="s">
        <v>118</v>
      </c>
      <c r="C56" s="113" t="s">
        <v>103</v>
      </c>
      <c r="D56" s="113" t="s">
        <v>119</v>
      </c>
      <c r="E56" s="113" t="s">
        <v>11</v>
      </c>
      <c r="F56" s="113">
        <v>25</v>
      </c>
      <c r="G56" s="208">
        <v>25</v>
      </c>
      <c r="H56" s="124"/>
      <c r="I56" s="755"/>
      <c r="J56" s="191">
        <v>4.5</v>
      </c>
      <c r="K56" s="219">
        <v>25</v>
      </c>
      <c r="L56" s="219">
        <f t="shared" si="4"/>
        <v>112.5</v>
      </c>
      <c r="M56" s="220">
        <f t="shared" si="5"/>
        <v>4.5</v>
      </c>
      <c r="N56" s="752"/>
      <c r="O56" s="443"/>
      <c r="P56" s="221">
        <v>0</v>
      </c>
      <c r="Q56" s="444">
        <f t="shared" si="6"/>
        <v>0</v>
      </c>
      <c r="R56" s="222">
        <f t="shared" si="7"/>
        <v>0</v>
      </c>
      <c r="S56" s="453" cm="1">
        <f t="array" ref="S56">_xlfn.IFS(E56="Air",R56,E56="Sea",M56,E56="Air+Sea",M56+R56)</f>
        <v>4.5</v>
      </c>
    </row>
    <row r="57" spans="1:19" x14ac:dyDescent="0.25">
      <c r="A57" s="1096"/>
      <c r="B57" s="1092"/>
      <c r="C57" s="113" t="s">
        <v>103</v>
      </c>
      <c r="D57" s="136" t="s">
        <v>120</v>
      </c>
      <c r="E57" s="113" t="s">
        <v>11</v>
      </c>
      <c r="F57" s="113">
        <v>375</v>
      </c>
      <c r="G57" s="208">
        <v>375</v>
      </c>
      <c r="H57" s="124"/>
      <c r="I57" s="755"/>
      <c r="J57" s="191">
        <v>4.5</v>
      </c>
      <c r="K57" s="219">
        <v>25</v>
      </c>
      <c r="L57" s="219">
        <f t="shared" si="4"/>
        <v>1687.5</v>
      </c>
      <c r="M57" s="220">
        <f t="shared" si="5"/>
        <v>67.5</v>
      </c>
      <c r="N57" s="752"/>
      <c r="O57" s="443"/>
      <c r="P57" s="221">
        <v>0</v>
      </c>
      <c r="Q57" s="444">
        <f t="shared" si="6"/>
        <v>0</v>
      </c>
      <c r="R57" s="222">
        <f t="shared" si="7"/>
        <v>0</v>
      </c>
      <c r="S57" s="453" cm="1">
        <f t="array" ref="S57">_xlfn.IFS(E57="Air",R57,E57="Sea",M57,E57="Air+Sea",M57+R57)</f>
        <v>67.5</v>
      </c>
    </row>
    <row r="58" spans="1:19" x14ac:dyDescent="0.25">
      <c r="A58" s="1096"/>
      <c r="B58" s="509" t="s">
        <v>108</v>
      </c>
      <c r="C58" s="113" t="s">
        <v>103</v>
      </c>
      <c r="D58" s="136" t="s">
        <v>109</v>
      </c>
      <c r="E58" s="113" t="s">
        <v>11</v>
      </c>
      <c r="F58" s="113">
        <v>175</v>
      </c>
      <c r="G58" s="208">
        <v>175</v>
      </c>
      <c r="H58" s="124"/>
      <c r="I58" s="755"/>
      <c r="J58" s="191">
        <v>3</v>
      </c>
      <c r="K58" s="219">
        <v>25</v>
      </c>
      <c r="L58" s="219">
        <f t="shared" si="4"/>
        <v>525</v>
      </c>
      <c r="M58" s="220">
        <f t="shared" si="5"/>
        <v>21</v>
      </c>
      <c r="N58" s="752"/>
      <c r="O58" s="443"/>
      <c r="P58" s="221">
        <v>0</v>
      </c>
      <c r="Q58" s="444">
        <f t="shared" si="6"/>
        <v>0</v>
      </c>
      <c r="R58" s="222">
        <f t="shared" si="7"/>
        <v>0</v>
      </c>
      <c r="S58" s="453" cm="1">
        <f t="array" ref="S58">_xlfn.IFS(E58="Air",R58,E58="Sea",M58,E58="Air+Sea",M58+R58)</f>
        <v>21</v>
      </c>
    </row>
    <row r="59" spans="1:19" x14ac:dyDescent="0.25">
      <c r="A59" s="1096" t="s">
        <v>121</v>
      </c>
      <c r="B59" s="719" t="s">
        <v>122</v>
      </c>
      <c r="C59" s="111" t="s">
        <v>123</v>
      </c>
      <c r="D59" s="128" t="s">
        <v>122</v>
      </c>
      <c r="E59" s="113" t="s">
        <v>11</v>
      </c>
      <c r="F59" s="111">
        <v>120</v>
      </c>
      <c r="G59" s="206">
        <v>120</v>
      </c>
      <c r="H59" s="124"/>
      <c r="I59" s="755"/>
      <c r="J59" s="191">
        <v>4</v>
      </c>
      <c r="K59" s="219">
        <v>25</v>
      </c>
      <c r="L59" s="219">
        <f t="shared" si="4"/>
        <v>480</v>
      </c>
      <c r="M59" s="220">
        <f t="shared" si="5"/>
        <v>19.2</v>
      </c>
      <c r="N59" s="752"/>
      <c r="O59" s="443"/>
      <c r="P59" s="221">
        <v>0</v>
      </c>
      <c r="Q59" s="444">
        <f t="shared" si="6"/>
        <v>0</v>
      </c>
      <c r="R59" s="222">
        <f t="shared" si="7"/>
        <v>0</v>
      </c>
      <c r="S59" s="453" cm="1">
        <f t="array" ref="S59">_xlfn.IFS(E59="Air",R59,E59="Sea",M59,E59="Air+Sea",M59+R59)</f>
        <v>19.2</v>
      </c>
    </row>
    <row r="60" spans="1:19" x14ac:dyDescent="0.25">
      <c r="A60" s="1096"/>
      <c r="B60" s="509" t="s">
        <v>124</v>
      </c>
      <c r="C60" s="113" t="s">
        <v>103</v>
      </c>
      <c r="D60" s="136" t="s">
        <v>125</v>
      </c>
      <c r="E60" s="113" t="s">
        <v>11</v>
      </c>
      <c r="F60" s="113">
        <v>120</v>
      </c>
      <c r="G60" s="208">
        <v>120</v>
      </c>
      <c r="H60" s="124"/>
      <c r="I60" s="755"/>
      <c r="J60" s="191">
        <v>3</v>
      </c>
      <c r="K60" s="219">
        <v>25</v>
      </c>
      <c r="L60" s="219">
        <f t="shared" si="4"/>
        <v>360</v>
      </c>
      <c r="M60" s="220">
        <f t="shared" si="5"/>
        <v>14.4</v>
      </c>
      <c r="N60" s="752"/>
      <c r="O60" s="443"/>
      <c r="P60" s="221">
        <v>0</v>
      </c>
      <c r="Q60" s="444">
        <f t="shared" si="6"/>
        <v>0</v>
      </c>
      <c r="R60" s="222">
        <f t="shared" si="7"/>
        <v>0</v>
      </c>
      <c r="S60" s="453" cm="1">
        <f t="array" ref="S60">_xlfn.IFS(E60="Air",R60,E60="Sea",M60,E60="Air+Sea",M60+R60)</f>
        <v>14.4</v>
      </c>
    </row>
    <row r="61" spans="1:19" x14ac:dyDescent="0.25">
      <c r="A61" s="1096"/>
      <c r="B61" s="462" t="s">
        <v>126</v>
      </c>
      <c r="C61" s="159" t="s">
        <v>103</v>
      </c>
      <c r="D61" s="159" t="s">
        <v>126</v>
      </c>
      <c r="E61" s="188"/>
      <c r="F61" s="159"/>
      <c r="G61" s="207"/>
      <c r="H61" s="160"/>
      <c r="I61" s="752"/>
      <c r="J61" s="190"/>
      <c r="K61" s="221">
        <v>25</v>
      </c>
      <c r="L61" s="221">
        <f t="shared" si="4"/>
        <v>0</v>
      </c>
      <c r="M61" s="222">
        <f t="shared" si="5"/>
        <v>0</v>
      </c>
      <c r="N61" s="752"/>
      <c r="O61" s="443"/>
      <c r="P61" s="221">
        <v>0</v>
      </c>
      <c r="Q61" s="444">
        <f t="shared" si="6"/>
        <v>0</v>
      </c>
      <c r="R61" s="222">
        <f t="shared" si="7"/>
        <v>0</v>
      </c>
      <c r="S61" s="454" t="e" cm="1">
        <f t="array" ref="S61">_xlfn.IFS(E61="Air",R61,E61="Sea",M61,E61="Air+Sea",M61+R61)</f>
        <v>#N/A</v>
      </c>
    </row>
    <row r="62" spans="1:19" x14ac:dyDescent="0.25">
      <c r="A62" s="1096"/>
      <c r="B62" s="462" t="s">
        <v>127</v>
      </c>
      <c r="C62" s="159" t="s">
        <v>128</v>
      </c>
      <c r="D62" s="159" t="s">
        <v>127</v>
      </c>
      <c r="E62" s="188"/>
      <c r="F62" s="159"/>
      <c r="G62" s="207"/>
      <c r="H62" s="160"/>
      <c r="I62" s="752"/>
      <c r="J62" s="190"/>
      <c r="K62" s="221">
        <v>25</v>
      </c>
      <c r="L62" s="221">
        <f t="shared" si="4"/>
        <v>0</v>
      </c>
      <c r="M62" s="222">
        <f t="shared" si="5"/>
        <v>0</v>
      </c>
      <c r="N62" s="752"/>
      <c r="O62" s="443"/>
      <c r="P62" s="221">
        <v>0</v>
      </c>
      <c r="Q62" s="444">
        <f t="shared" si="6"/>
        <v>0</v>
      </c>
      <c r="R62" s="222">
        <f t="shared" si="7"/>
        <v>0</v>
      </c>
      <c r="S62" s="454" t="e" cm="1">
        <f t="array" ref="S62">_xlfn.IFS(E62="Air",R62,E62="Sea",M62,E62="Air+Sea",M62+R62)</f>
        <v>#N/A</v>
      </c>
    </row>
    <row r="63" spans="1:19" x14ac:dyDescent="0.25">
      <c r="A63" s="1096"/>
      <c r="B63" s="1093" t="s">
        <v>130</v>
      </c>
      <c r="C63" s="188" t="s">
        <v>103</v>
      </c>
      <c r="D63" s="188" t="s">
        <v>131</v>
      </c>
      <c r="E63" s="188"/>
      <c r="F63" s="188"/>
      <c r="G63" s="386"/>
      <c r="H63" s="160"/>
      <c r="I63" s="752"/>
      <c r="J63" s="190"/>
      <c r="K63" s="221">
        <v>25</v>
      </c>
      <c r="L63" s="221">
        <f t="shared" si="4"/>
        <v>0</v>
      </c>
      <c r="M63" s="222">
        <f t="shared" si="5"/>
        <v>0</v>
      </c>
      <c r="N63" s="752"/>
      <c r="O63" s="443"/>
      <c r="P63" s="221">
        <v>0</v>
      </c>
      <c r="Q63" s="444">
        <f t="shared" si="6"/>
        <v>0</v>
      </c>
      <c r="R63" s="222">
        <f t="shared" si="7"/>
        <v>0</v>
      </c>
      <c r="S63" s="454" t="e" cm="1">
        <f t="array" ref="S63">_xlfn.IFS(E63="Air",R63,E63="Sea",M63,E63="Air+Sea",M63+R63)</f>
        <v>#N/A</v>
      </c>
    </row>
    <row r="64" spans="1:19" x14ac:dyDescent="0.25">
      <c r="A64" s="1096"/>
      <c r="B64" s="1093"/>
      <c r="C64" s="188" t="s">
        <v>103</v>
      </c>
      <c r="D64" s="188" t="s">
        <v>130</v>
      </c>
      <c r="E64" s="188"/>
      <c r="F64" s="188"/>
      <c r="G64" s="386"/>
      <c r="H64" s="160"/>
      <c r="I64" s="752"/>
      <c r="J64" s="190"/>
      <c r="K64" s="221">
        <v>25</v>
      </c>
      <c r="L64" s="221">
        <f t="shared" si="4"/>
        <v>0</v>
      </c>
      <c r="M64" s="222">
        <f t="shared" si="5"/>
        <v>0</v>
      </c>
      <c r="N64" s="752"/>
      <c r="O64" s="443"/>
      <c r="P64" s="221">
        <v>0</v>
      </c>
      <c r="Q64" s="444">
        <f t="shared" si="6"/>
        <v>0</v>
      </c>
      <c r="R64" s="222">
        <f t="shared" si="7"/>
        <v>0</v>
      </c>
      <c r="S64" s="454" t="e" cm="1">
        <f t="array" ref="S64">_xlfn.IFS(E64="Air",R64,E64="Sea",M64,E64="Air+Sea",M64+R64)</f>
        <v>#N/A</v>
      </c>
    </row>
    <row r="65" spans="1:19" x14ac:dyDescent="0.25">
      <c r="A65" s="1096"/>
      <c r="B65" s="462" t="s">
        <v>134</v>
      </c>
      <c r="C65" s="159" t="s">
        <v>135</v>
      </c>
      <c r="D65" s="159" t="s">
        <v>98</v>
      </c>
      <c r="E65" s="159"/>
      <c r="F65" s="159"/>
      <c r="G65" s="207"/>
      <c r="H65" s="160"/>
      <c r="I65" s="752"/>
      <c r="J65" s="190"/>
      <c r="K65" s="221">
        <v>25</v>
      </c>
      <c r="L65" s="221">
        <f t="shared" si="4"/>
        <v>0</v>
      </c>
      <c r="M65" s="222">
        <f t="shared" si="5"/>
        <v>0</v>
      </c>
      <c r="N65" s="752"/>
      <c r="O65" s="443"/>
      <c r="P65" s="221">
        <v>0</v>
      </c>
      <c r="Q65" s="444">
        <f t="shared" si="6"/>
        <v>0</v>
      </c>
      <c r="R65" s="222">
        <f t="shared" si="7"/>
        <v>0</v>
      </c>
      <c r="S65" s="454" t="e" cm="1">
        <f t="array" ref="S65">_xlfn.IFS(E65="Air",R65,E65="Sea",M65,E65="Air+Sea",M65+R65)</f>
        <v>#N/A</v>
      </c>
    </row>
    <row r="66" spans="1:19" x14ac:dyDescent="0.25">
      <c r="A66" s="1096"/>
      <c r="B66" s="462" t="s">
        <v>136</v>
      </c>
      <c r="C66" s="159" t="s">
        <v>103</v>
      </c>
      <c r="D66" s="159" t="s">
        <v>98</v>
      </c>
      <c r="E66" s="159"/>
      <c r="F66" s="159"/>
      <c r="G66" s="207"/>
      <c r="H66" s="160"/>
      <c r="I66" s="752"/>
      <c r="J66" s="190"/>
      <c r="K66" s="221">
        <v>25</v>
      </c>
      <c r="L66" s="221">
        <f t="shared" si="4"/>
        <v>0</v>
      </c>
      <c r="M66" s="222">
        <f t="shared" si="5"/>
        <v>0</v>
      </c>
      <c r="N66" s="752"/>
      <c r="O66" s="443"/>
      <c r="P66" s="221">
        <v>0</v>
      </c>
      <c r="Q66" s="444">
        <f t="shared" si="6"/>
        <v>0</v>
      </c>
      <c r="R66" s="222">
        <f t="shared" si="7"/>
        <v>0</v>
      </c>
      <c r="S66" s="454" t="e" cm="1">
        <f t="array" ref="S66">_xlfn.IFS(E66="Air",R66,E66="Sea",M66,E66="Air+Sea",M66+R66)</f>
        <v>#N/A</v>
      </c>
    </row>
    <row r="67" spans="1:19" x14ac:dyDescent="0.25">
      <c r="A67" s="1096"/>
      <c r="B67" s="462" t="s">
        <v>137</v>
      </c>
      <c r="C67" s="159" t="s">
        <v>74</v>
      </c>
      <c r="D67" s="159" t="s">
        <v>98</v>
      </c>
      <c r="E67" s="159"/>
      <c r="F67" s="159"/>
      <c r="G67" s="207"/>
      <c r="H67" s="160"/>
      <c r="I67" s="752"/>
      <c r="J67" s="190"/>
      <c r="K67" s="221">
        <v>25</v>
      </c>
      <c r="L67" s="221">
        <f t="shared" si="4"/>
        <v>0</v>
      </c>
      <c r="M67" s="222">
        <f t="shared" si="5"/>
        <v>0</v>
      </c>
      <c r="N67" s="752"/>
      <c r="O67" s="443"/>
      <c r="P67" s="221">
        <v>0</v>
      </c>
      <c r="Q67" s="444">
        <f t="shared" si="6"/>
        <v>0</v>
      </c>
      <c r="R67" s="222">
        <f t="shared" si="7"/>
        <v>0</v>
      </c>
      <c r="S67" s="454" t="e" cm="1">
        <f t="array" ref="S67">_xlfn.IFS(E67="Air",R67,E67="Sea",M67,E67="Air+Sea",M67+R67)</f>
        <v>#N/A</v>
      </c>
    </row>
    <row r="68" spans="1:19" x14ac:dyDescent="0.25">
      <c r="A68" s="1096"/>
      <c r="B68" s="462" t="s">
        <v>140</v>
      </c>
      <c r="C68" s="159" t="s">
        <v>139</v>
      </c>
      <c r="D68" s="159"/>
      <c r="E68" s="159"/>
      <c r="F68" s="159"/>
      <c r="G68" s="207"/>
      <c r="H68" s="160"/>
      <c r="I68" s="752"/>
      <c r="J68" s="190"/>
      <c r="K68" s="221">
        <v>25</v>
      </c>
      <c r="L68" s="221">
        <f t="shared" si="4"/>
        <v>0</v>
      </c>
      <c r="M68" s="222">
        <f t="shared" si="5"/>
        <v>0</v>
      </c>
      <c r="N68" s="752"/>
      <c r="O68" s="443"/>
      <c r="P68" s="221">
        <v>0</v>
      </c>
      <c r="Q68" s="444">
        <f t="shared" si="6"/>
        <v>0</v>
      </c>
      <c r="R68" s="222">
        <f t="shared" si="7"/>
        <v>0</v>
      </c>
      <c r="S68" s="454" t="e" cm="1">
        <f t="array" ref="S68">_xlfn.IFS(E68="Air",R68,E68="Sea",M68,E68="Air+Sea",M68+R68)</f>
        <v>#N/A</v>
      </c>
    </row>
    <row r="69" spans="1:19" x14ac:dyDescent="0.25">
      <c r="A69" s="1096"/>
      <c r="B69" s="1093" t="s">
        <v>141</v>
      </c>
      <c r="C69" s="188" t="s">
        <v>142</v>
      </c>
      <c r="D69" s="188" t="s">
        <v>143</v>
      </c>
      <c r="E69" s="188"/>
      <c r="F69" s="188"/>
      <c r="G69" s="386"/>
      <c r="H69" s="160"/>
      <c r="I69" s="752"/>
      <c r="J69" s="190"/>
      <c r="K69" s="221">
        <v>25</v>
      </c>
      <c r="L69" s="221">
        <f t="shared" si="4"/>
        <v>0</v>
      </c>
      <c r="M69" s="222">
        <f t="shared" si="5"/>
        <v>0</v>
      </c>
      <c r="N69" s="752"/>
      <c r="O69" s="443"/>
      <c r="P69" s="221">
        <v>0</v>
      </c>
      <c r="Q69" s="444">
        <f t="shared" si="6"/>
        <v>0</v>
      </c>
      <c r="R69" s="222">
        <f t="shared" si="7"/>
        <v>0</v>
      </c>
      <c r="S69" s="454" t="e" cm="1">
        <f t="array" ref="S69">_xlfn.IFS(E69="Air",R69,E69="Sea",M69,E69="Air+Sea",M69+R69)</f>
        <v>#N/A</v>
      </c>
    </row>
    <row r="70" spans="1:19" x14ac:dyDescent="0.25">
      <c r="A70" s="1096"/>
      <c r="B70" s="1093"/>
      <c r="C70" s="188" t="s">
        <v>142</v>
      </c>
      <c r="D70" s="188" t="s">
        <v>141</v>
      </c>
      <c r="E70" s="188"/>
      <c r="F70" s="188"/>
      <c r="G70" s="386"/>
      <c r="H70" s="160"/>
      <c r="I70" s="752"/>
      <c r="J70" s="190"/>
      <c r="K70" s="221">
        <v>25</v>
      </c>
      <c r="L70" s="221">
        <f t="shared" si="4"/>
        <v>0</v>
      </c>
      <c r="M70" s="222">
        <f t="shared" si="5"/>
        <v>0</v>
      </c>
      <c r="N70" s="752"/>
      <c r="O70" s="443"/>
      <c r="P70" s="221">
        <v>0</v>
      </c>
      <c r="Q70" s="444">
        <f t="shared" si="6"/>
        <v>0</v>
      </c>
      <c r="R70" s="222">
        <f t="shared" si="7"/>
        <v>0</v>
      </c>
      <c r="S70" s="454" t="e" cm="1">
        <f t="array" ref="S70">_xlfn.IFS(E70="Air",R70,E70="Sea",M70,E70="Air+Sea",M70+R70)</f>
        <v>#N/A</v>
      </c>
    </row>
    <row r="71" spans="1:19" x14ac:dyDescent="0.25">
      <c r="A71" s="1096"/>
      <c r="B71" s="462" t="s">
        <v>144</v>
      </c>
      <c r="C71" s="159" t="s">
        <v>145</v>
      </c>
      <c r="D71" s="159"/>
      <c r="E71" s="159"/>
      <c r="F71" s="159"/>
      <c r="G71" s="207"/>
      <c r="H71" s="160"/>
      <c r="I71" s="752"/>
      <c r="J71" s="190"/>
      <c r="K71" s="221">
        <v>25</v>
      </c>
      <c r="L71" s="221">
        <f t="shared" si="4"/>
        <v>0</v>
      </c>
      <c r="M71" s="222">
        <f t="shared" si="5"/>
        <v>0</v>
      </c>
      <c r="N71" s="752"/>
      <c r="O71" s="443"/>
      <c r="P71" s="221">
        <v>0</v>
      </c>
      <c r="Q71" s="444">
        <f t="shared" si="6"/>
        <v>0</v>
      </c>
      <c r="R71" s="222">
        <f t="shared" si="7"/>
        <v>0</v>
      </c>
      <c r="S71" s="454" t="e" cm="1">
        <f t="array" ref="S71">_xlfn.IFS(E71="Air",R71,E71="Sea",M71,E71="Air+Sea",M71+R71)</f>
        <v>#N/A</v>
      </c>
    </row>
    <row r="72" spans="1:19" x14ac:dyDescent="0.25">
      <c r="A72" s="1096"/>
      <c r="B72" s="509" t="s">
        <v>146</v>
      </c>
      <c r="C72" s="113" t="s">
        <v>145</v>
      </c>
      <c r="D72" s="136" t="s">
        <v>146</v>
      </c>
      <c r="E72" s="113" t="s">
        <v>11</v>
      </c>
      <c r="F72" s="113">
        <v>550</v>
      </c>
      <c r="G72" s="208">
        <v>550</v>
      </c>
      <c r="H72" s="124"/>
      <c r="I72" s="755"/>
      <c r="J72" s="191">
        <v>3</v>
      </c>
      <c r="K72" s="219">
        <v>25</v>
      </c>
      <c r="L72" s="219">
        <f t="shared" si="4"/>
        <v>1650</v>
      </c>
      <c r="M72" s="220">
        <f t="shared" si="5"/>
        <v>66</v>
      </c>
      <c r="N72" s="752"/>
      <c r="O72" s="443"/>
      <c r="P72" s="221">
        <v>0</v>
      </c>
      <c r="Q72" s="444">
        <f t="shared" si="6"/>
        <v>0</v>
      </c>
      <c r="R72" s="222">
        <f t="shared" si="7"/>
        <v>0</v>
      </c>
      <c r="S72" s="453" cm="1">
        <f t="array" ref="S72">_xlfn.IFS(E72="Air",R72,E72="Sea",M72,E72="Air+Sea",M72+R72)</f>
        <v>66</v>
      </c>
    </row>
    <row r="73" spans="1:19" x14ac:dyDescent="0.25">
      <c r="A73" s="1096"/>
      <c r="B73" s="462" t="s">
        <v>147</v>
      </c>
      <c r="C73" s="159" t="s">
        <v>74</v>
      </c>
      <c r="D73" s="159" t="s">
        <v>98</v>
      </c>
      <c r="E73" s="159"/>
      <c r="F73" s="159"/>
      <c r="G73" s="207"/>
      <c r="H73" s="160"/>
      <c r="I73" s="752"/>
      <c r="J73" s="190"/>
      <c r="K73" s="221">
        <v>25</v>
      </c>
      <c r="L73" s="221">
        <f t="shared" si="4"/>
        <v>0</v>
      </c>
      <c r="M73" s="222">
        <f t="shared" si="5"/>
        <v>0</v>
      </c>
      <c r="N73" s="752"/>
      <c r="O73" s="443"/>
      <c r="P73" s="221">
        <v>0</v>
      </c>
      <c r="Q73" s="444">
        <f t="shared" si="6"/>
        <v>0</v>
      </c>
      <c r="R73" s="222">
        <f t="shared" si="7"/>
        <v>0</v>
      </c>
      <c r="S73" s="454" t="e" cm="1">
        <f t="array" ref="S73">_xlfn.IFS(E73="Air",R73,E73="Sea",M73,E73="Air+Sea",M73+R73)</f>
        <v>#N/A</v>
      </c>
    </row>
    <row r="74" spans="1:19" x14ac:dyDescent="0.25">
      <c r="A74" s="1096"/>
      <c r="B74" s="462" t="s">
        <v>90</v>
      </c>
      <c r="C74" s="159"/>
      <c r="D74" s="159" t="s">
        <v>98</v>
      </c>
      <c r="E74" s="159"/>
      <c r="F74" s="159"/>
      <c r="G74" s="207"/>
      <c r="H74" s="160"/>
      <c r="I74" s="752"/>
      <c r="J74" s="190"/>
      <c r="K74" s="221">
        <v>25</v>
      </c>
      <c r="L74" s="221">
        <f t="shared" si="4"/>
        <v>0</v>
      </c>
      <c r="M74" s="222">
        <f t="shared" si="5"/>
        <v>0</v>
      </c>
      <c r="N74" s="752"/>
      <c r="O74" s="443"/>
      <c r="P74" s="221">
        <v>0</v>
      </c>
      <c r="Q74" s="444">
        <f t="shared" si="6"/>
        <v>0</v>
      </c>
      <c r="R74" s="222">
        <f t="shared" si="7"/>
        <v>0</v>
      </c>
      <c r="S74" s="454" t="e" cm="1">
        <f t="array" ref="S74">_xlfn.IFS(E74="Air",R74,E74="Sea",M74,E74="Air+Sea",M74+R74)</f>
        <v>#N/A</v>
      </c>
    </row>
    <row r="75" spans="1:19" ht="30" x14ac:dyDescent="0.25">
      <c r="A75" s="1096" t="s">
        <v>148</v>
      </c>
      <c r="B75" s="460" t="s">
        <v>149</v>
      </c>
      <c r="C75" s="188" t="s">
        <v>150</v>
      </c>
      <c r="D75" s="188" t="s">
        <v>151</v>
      </c>
      <c r="E75" s="188"/>
      <c r="F75" s="188"/>
      <c r="G75" s="386"/>
      <c r="H75" s="160"/>
      <c r="I75" s="752"/>
      <c r="J75" s="190"/>
      <c r="K75" s="221">
        <v>25</v>
      </c>
      <c r="L75" s="221">
        <f t="shared" si="4"/>
        <v>0</v>
      </c>
      <c r="M75" s="222">
        <f t="shared" si="5"/>
        <v>0</v>
      </c>
      <c r="N75" s="752"/>
      <c r="O75" s="443"/>
      <c r="P75" s="221">
        <v>0</v>
      </c>
      <c r="Q75" s="444">
        <f t="shared" si="6"/>
        <v>0</v>
      </c>
      <c r="R75" s="222">
        <f t="shared" si="7"/>
        <v>0</v>
      </c>
      <c r="S75" s="454" t="e" cm="1">
        <f t="array" ref="S75">_xlfn.IFS(E75="Air",R75,E75="Sea",M75,E75="Air+Sea",M75+R75)</f>
        <v>#N/A</v>
      </c>
    </row>
    <row r="76" spans="1:19" x14ac:dyDescent="0.25">
      <c r="A76" s="1096"/>
      <c r="B76" s="1093" t="s">
        <v>152</v>
      </c>
      <c r="C76" s="188" t="s">
        <v>103</v>
      </c>
      <c r="D76" s="188" t="s">
        <v>153</v>
      </c>
      <c r="E76" s="188"/>
      <c r="F76" s="188"/>
      <c r="G76" s="386"/>
      <c r="H76" s="160"/>
      <c r="I76" s="752"/>
      <c r="J76" s="190"/>
      <c r="K76" s="221">
        <v>25</v>
      </c>
      <c r="L76" s="221">
        <f t="shared" si="4"/>
        <v>0</v>
      </c>
      <c r="M76" s="222">
        <f t="shared" si="5"/>
        <v>0</v>
      </c>
      <c r="N76" s="752"/>
      <c r="O76" s="443"/>
      <c r="P76" s="221">
        <v>0</v>
      </c>
      <c r="Q76" s="444">
        <f t="shared" si="6"/>
        <v>0</v>
      </c>
      <c r="R76" s="222">
        <f t="shared" si="7"/>
        <v>0</v>
      </c>
      <c r="S76" s="454" t="e" cm="1">
        <f t="array" ref="S76">_xlfn.IFS(E76="Air",R76,E76="Sea",M76,E76="Air+Sea",M76+R76)</f>
        <v>#N/A</v>
      </c>
    </row>
    <row r="77" spans="1:19" x14ac:dyDescent="0.25">
      <c r="A77" s="1096"/>
      <c r="B77" s="1093"/>
      <c r="C77" s="188" t="s">
        <v>103</v>
      </c>
      <c r="D77" s="188" t="s">
        <v>154</v>
      </c>
      <c r="E77" s="188"/>
      <c r="F77" s="188"/>
      <c r="G77" s="386"/>
      <c r="H77" s="160"/>
      <c r="I77" s="752"/>
      <c r="J77" s="190"/>
      <c r="K77" s="221">
        <v>25</v>
      </c>
      <c r="L77" s="221">
        <f t="shared" si="4"/>
        <v>0</v>
      </c>
      <c r="M77" s="222">
        <f t="shared" si="5"/>
        <v>0</v>
      </c>
      <c r="N77" s="752"/>
      <c r="O77" s="443"/>
      <c r="P77" s="221">
        <v>0</v>
      </c>
      <c r="Q77" s="444">
        <f t="shared" si="6"/>
        <v>0</v>
      </c>
      <c r="R77" s="222">
        <f t="shared" si="7"/>
        <v>0</v>
      </c>
      <c r="S77" s="454" t="e" cm="1">
        <f t="array" ref="S77">_xlfn.IFS(E77="Air",R77,E77="Sea",M77,E77="Air+Sea",M77+R77)</f>
        <v>#N/A</v>
      </c>
    </row>
    <row r="78" spans="1:19" x14ac:dyDescent="0.25">
      <c r="A78" s="1096"/>
      <c r="B78" s="462" t="s">
        <v>90</v>
      </c>
      <c r="C78" s="159"/>
      <c r="D78" s="159"/>
      <c r="E78" s="159"/>
      <c r="F78" s="159"/>
      <c r="G78" s="207"/>
      <c r="H78" s="160"/>
      <c r="I78" s="752"/>
      <c r="J78" s="190"/>
      <c r="K78" s="221">
        <v>25</v>
      </c>
      <c r="L78" s="221">
        <f t="shared" ref="L78:L94" si="8">IF(C78="APLL BK",G78,G78*J78)</f>
        <v>0</v>
      </c>
      <c r="M78" s="222">
        <f t="shared" ref="M78:M94" si="9">IFERROR(IF(OR(E78="Sea",E78="Air+Sea"),IF(C78="APLL BK",G78*IF(I78="",1,I78),L78/K78*IF(I78="",1,I78)),0),0)</f>
        <v>0</v>
      </c>
      <c r="N78" s="752"/>
      <c r="O78" s="443"/>
      <c r="P78" s="221">
        <v>0</v>
      </c>
      <c r="Q78" s="444">
        <f t="shared" ref="Q78:Q94" si="10">IF(C78="APLL BK",G78,G78*O78)</f>
        <v>0</v>
      </c>
      <c r="R78" s="222">
        <f t="shared" ref="R78:R94" si="11">IFERROR(IF(OR(E78="Air",E78="Air+Sea"),IF(C78="APLL BK",G78*IF(N78="",1,N78),Q78/P78*IF(N78="",1,N78)),0),0)</f>
        <v>0</v>
      </c>
      <c r="S78" s="454" t="e" cm="1">
        <f t="array" ref="S78">_xlfn.IFS(E78="Air",R78,E78="Sea",M78,E78="Air+Sea",M78+R78)</f>
        <v>#N/A</v>
      </c>
    </row>
    <row r="79" spans="1:19" x14ac:dyDescent="0.25">
      <c r="A79" s="1096" t="s">
        <v>155</v>
      </c>
      <c r="B79" s="509" t="s">
        <v>69</v>
      </c>
      <c r="C79" s="113" t="s">
        <v>69</v>
      </c>
      <c r="D79" s="136" t="s">
        <v>156</v>
      </c>
      <c r="E79" s="113" t="s">
        <v>11</v>
      </c>
      <c r="F79" s="113">
        <v>180</v>
      </c>
      <c r="G79" s="208">
        <v>180</v>
      </c>
      <c r="H79" s="124" t="s">
        <v>701</v>
      </c>
      <c r="I79" s="507"/>
      <c r="J79" s="191">
        <v>5</v>
      </c>
      <c r="K79" s="219">
        <v>25</v>
      </c>
      <c r="L79" s="219">
        <f t="shared" si="8"/>
        <v>900</v>
      </c>
      <c r="M79" s="220">
        <f t="shared" si="9"/>
        <v>36</v>
      </c>
      <c r="N79" s="459"/>
      <c r="O79" s="443"/>
      <c r="P79" s="221">
        <v>0</v>
      </c>
      <c r="Q79" s="444">
        <f t="shared" si="10"/>
        <v>0</v>
      </c>
      <c r="R79" s="222">
        <f t="shared" si="11"/>
        <v>0</v>
      </c>
      <c r="S79" s="453" cm="1">
        <f t="array" ref="S79">_xlfn.IFS(E79="Air",R79,E79="Sea",M79,E79="Air+Sea",M79+R79)</f>
        <v>36</v>
      </c>
    </row>
    <row r="80" spans="1:19" x14ac:dyDescent="0.25">
      <c r="A80" s="1096"/>
      <c r="B80" s="462" t="s">
        <v>90</v>
      </c>
      <c r="C80" s="159"/>
      <c r="D80" s="159"/>
      <c r="E80" s="159"/>
      <c r="F80" s="159"/>
      <c r="G80" s="207"/>
      <c r="H80" s="160"/>
      <c r="I80" s="752"/>
      <c r="J80" s="190"/>
      <c r="K80" s="221">
        <v>25</v>
      </c>
      <c r="L80" s="221">
        <f t="shared" si="8"/>
        <v>0</v>
      </c>
      <c r="M80" s="222">
        <f t="shared" si="9"/>
        <v>0</v>
      </c>
      <c r="N80" s="752"/>
      <c r="O80" s="443"/>
      <c r="P80" s="221">
        <v>0</v>
      </c>
      <c r="Q80" s="444">
        <f t="shared" si="10"/>
        <v>0</v>
      </c>
      <c r="R80" s="222">
        <f t="shared" si="11"/>
        <v>0</v>
      </c>
      <c r="S80" s="454" t="e" cm="1">
        <f t="array" ref="S80">_xlfn.IFS(E80="Air",R80,E80="Sea",M80,E80="Air+Sea",M80+R80)</f>
        <v>#N/A</v>
      </c>
    </row>
    <row r="81" spans="1:20" ht="30" x14ac:dyDescent="0.25">
      <c r="A81" s="1096"/>
      <c r="B81" s="758" t="s">
        <v>157</v>
      </c>
      <c r="C81" s="115" t="s">
        <v>158</v>
      </c>
      <c r="D81" s="136" t="s">
        <v>159</v>
      </c>
      <c r="E81" s="115" t="s">
        <v>11</v>
      </c>
      <c r="F81" s="115">
        <v>870</v>
      </c>
      <c r="G81" s="209">
        <v>870</v>
      </c>
      <c r="H81" s="145"/>
      <c r="I81" s="758"/>
      <c r="J81" s="196">
        <v>0.25</v>
      </c>
      <c r="K81" s="224">
        <v>25</v>
      </c>
      <c r="L81" s="224">
        <f t="shared" si="8"/>
        <v>217.5</v>
      </c>
      <c r="M81" s="389">
        <f t="shared" si="9"/>
        <v>8.6999999999999993</v>
      </c>
      <c r="N81" s="752"/>
      <c r="O81" s="443"/>
      <c r="P81" s="221">
        <v>0</v>
      </c>
      <c r="Q81" s="444">
        <f t="shared" si="10"/>
        <v>0</v>
      </c>
      <c r="R81" s="222">
        <f t="shared" si="11"/>
        <v>0</v>
      </c>
      <c r="S81" s="673" cm="1">
        <f t="array" ref="S81">_xlfn.IFS(E81="Air",R81,E81="Sea",M81,E81="Air+Sea",M81+R81)</f>
        <v>8.6999999999999993</v>
      </c>
    </row>
    <row r="82" spans="1:20" ht="30" x14ac:dyDescent="0.25">
      <c r="A82" s="1096"/>
      <c r="B82" s="758" t="s">
        <v>160</v>
      </c>
      <c r="C82" s="115" t="s">
        <v>142</v>
      </c>
      <c r="D82" s="136" t="s">
        <v>161</v>
      </c>
      <c r="E82" s="115" t="s">
        <v>11</v>
      </c>
      <c r="F82" s="115">
        <v>240</v>
      </c>
      <c r="G82" s="209">
        <v>240</v>
      </c>
      <c r="H82" s="145"/>
      <c r="I82" s="759"/>
      <c r="J82" s="196">
        <v>50</v>
      </c>
      <c r="K82" s="224">
        <v>25</v>
      </c>
      <c r="L82" s="224">
        <f t="shared" si="8"/>
        <v>12000</v>
      </c>
      <c r="M82" s="389">
        <f t="shared" si="9"/>
        <v>480</v>
      </c>
      <c r="N82" s="752"/>
      <c r="O82" s="443"/>
      <c r="P82" s="221">
        <v>0</v>
      </c>
      <c r="Q82" s="444">
        <f t="shared" si="10"/>
        <v>0</v>
      </c>
      <c r="R82" s="222">
        <f t="shared" si="11"/>
        <v>0</v>
      </c>
      <c r="S82" s="673" cm="1">
        <f t="array" ref="S82">_xlfn.IFS(E82="Air",R82,E82="Sea",M82,E82="Air+Sea",M82+R82)</f>
        <v>480</v>
      </c>
    </row>
    <row r="83" spans="1:20" x14ac:dyDescent="0.25">
      <c r="A83" s="1096"/>
      <c r="B83" s="758" t="s">
        <v>162</v>
      </c>
      <c r="C83" s="115" t="s">
        <v>163</v>
      </c>
      <c r="D83" s="136" t="s">
        <v>164</v>
      </c>
      <c r="E83" s="115" t="s">
        <v>11</v>
      </c>
      <c r="F83" s="115">
        <v>240</v>
      </c>
      <c r="G83" s="209">
        <v>240</v>
      </c>
      <c r="H83" s="145"/>
      <c r="I83" s="758"/>
      <c r="J83" s="196">
        <v>25</v>
      </c>
      <c r="K83" s="224">
        <v>25</v>
      </c>
      <c r="L83" s="224">
        <f t="shared" si="8"/>
        <v>6000</v>
      </c>
      <c r="M83" s="389">
        <f t="shared" si="9"/>
        <v>240</v>
      </c>
      <c r="N83" s="752"/>
      <c r="O83" s="443"/>
      <c r="P83" s="221">
        <v>0</v>
      </c>
      <c r="Q83" s="444">
        <f t="shared" si="10"/>
        <v>0</v>
      </c>
      <c r="R83" s="222">
        <f t="shared" si="11"/>
        <v>0</v>
      </c>
      <c r="S83" s="673" cm="1">
        <f t="array" ref="S83">_xlfn.IFS(E83="Air",R83,E83="Sea",M83,E83="Air+Sea",M83+R83)</f>
        <v>240</v>
      </c>
    </row>
    <row r="84" spans="1:20" x14ac:dyDescent="0.25">
      <c r="A84" s="1096"/>
      <c r="B84" s="462" t="s">
        <v>165</v>
      </c>
      <c r="C84" s="159" t="s">
        <v>142</v>
      </c>
      <c r="D84" s="159"/>
      <c r="E84" s="159"/>
      <c r="F84" s="159"/>
      <c r="G84" s="207"/>
      <c r="H84" s="160"/>
      <c r="I84" s="752"/>
      <c r="J84" s="190"/>
      <c r="K84" s="221">
        <v>25</v>
      </c>
      <c r="L84" s="221">
        <f t="shared" si="8"/>
        <v>0</v>
      </c>
      <c r="M84" s="222">
        <f t="shared" si="9"/>
        <v>0</v>
      </c>
      <c r="N84" s="752"/>
      <c r="O84" s="443"/>
      <c r="P84" s="221">
        <v>0</v>
      </c>
      <c r="Q84" s="444">
        <f t="shared" si="10"/>
        <v>0</v>
      </c>
      <c r="R84" s="222">
        <f t="shared" si="11"/>
        <v>0</v>
      </c>
      <c r="S84" s="454" t="e" cm="1">
        <f t="array" ref="S84">_xlfn.IFS(E84="Air",R84,E84="Sea",M84,E84="Air+Sea",M84+R84)</f>
        <v>#N/A</v>
      </c>
    </row>
    <row r="85" spans="1:20" x14ac:dyDescent="0.25">
      <c r="A85" s="1096"/>
      <c r="B85" s="462" t="s">
        <v>166</v>
      </c>
      <c r="C85" s="159" t="s">
        <v>142</v>
      </c>
      <c r="D85" s="159"/>
      <c r="E85" s="159"/>
      <c r="F85" s="159"/>
      <c r="G85" s="207"/>
      <c r="H85" s="160"/>
      <c r="I85" s="752"/>
      <c r="J85" s="190"/>
      <c r="K85" s="221">
        <v>25</v>
      </c>
      <c r="L85" s="221">
        <f t="shared" si="8"/>
        <v>0</v>
      </c>
      <c r="M85" s="222">
        <f t="shared" si="9"/>
        <v>0</v>
      </c>
      <c r="N85" s="752"/>
      <c r="O85" s="443"/>
      <c r="P85" s="221">
        <v>0</v>
      </c>
      <c r="Q85" s="444">
        <f t="shared" si="10"/>
        <v>0</v>
      </c>
      <c r="R85" s="222">
        <f t="shared" si="11"/>
        <v>0</v>
      </c>
      <c r="S85" s="454" t="e" cm="1">
        <f t="array" ref="S85">_xlfn.IFS(E85="Air",R85,E85="Sea",M85,E85="Air+Sea",M85+R85)</f>
        <v>#N/A</v>
      </c>
    </row>
    <row r="86" spans="1:20" x14ac:dyDescent="0.25">
      <c r="A86" s="1096"/>
      <c r="B86" s="462" t="s">
        <v>167</v>
      </c>
      <c r="C86" s="159" t="s">
        <v>142</v>
      </c>
      <c r="D86" s="159"/>
      <c r="E86" s="159"/>
      <c r="F86" s="159"/>
      <c r="G86" s="207"/>
      <c r="H86" s="160"/>
      <c r="I86" s="752"/>
      <c r="J86" s="190"/>
      <c r="K86" s="221">
        <v>25</v>
      </c>
      <c r="L86" s="221">
        <f t="shared" si="8"/>
        <v>0</v>
      </c>
      <c r="M86" s="222">
        <f t="shared" si="9"/>
        <v>0</v>
      </c>
      <c r="N86" s="752"/>
      <c r="O86" s="443"/>
      <c r="P86" s="221">
        <v>0</v>
      </c>
      <c r="Q86" s="444">
        <f t="shared" si="10"/>
        <v>0</v>
      </c>
      <c r="R86" s="222">
        <f t="shared" si="11"/>
        <v>0</v>
      </c>
      <c r="S86" s="454" t="e" cm="1">
        <f t="array" ref="S86">_xlfn.IFS(E86="Air",R86,E86="Sea",M86,E86="Air+Sea",M86+R86)</f>
        <v>#N/A</v>
      </c>
    </row>
    <row r="87" spans="1:20" x14ac:dyDescent="0.25">
      <c r="A87" s="1096"/>
      <c r="B87" s="509" t="s">
        <v>168</v>
      </c>
      <c r="C87" s="113" t="s">
        <v>103</v>
      </c>
      <c r="D87" s="136" t="s">
        <v>169</v>
      </c>
      <c r="E87" s="113" t="s">
        <v>11</v>
      </c>
      <c r="F87" s="113">
        <v>205</v>
      </c>
      <c r="G87" s="208">
        <v>205</v>
      </c>
      <c r="H87" s="124"/>
      <c r="I87" s="755"/>
      <c r="J87" s="191">
        <v>3</v>
      </c>
      <c r="K87" s="219">
        <v>25</v>
      </c>
      <c r="L87" s="219">
        <f t="shared" si="8"/>
        <v>615</v>
      </c>
      <c r="M87" s="220">
        <f t="shared" si="9"/>
        <v>24.6</v>
      </c>
      <c r="N87" s="752"/>
      <c r="O87" s="443"/>
      <c r="P87" s="221">
        <v>0</v>
      </c>
      <c r="Q87" s="444">
        <f t="shared" si="10"/>
        <v>0</v>
      </c>
      <c r="R87" s="222">
        <f t="shared" si="11"/>
        <v>0</v>
      </c>
      <c r="S87" s="453" cm="1">
        <f t="array" ref="S87">_xlfn.IFS(E87="Air",R87,E87="Sea",M87,E87="Air+Sea",M87+R87)</f>
        <v>24.6</v>
      </c>
    </row>
    <row r="88" spans="1:20" x14ac:dyDescent="0.25">
      <c r="A88" s="1096"/>
      <c r="B88" s="462" t="s">
        <v>170</v>
      </c>
      <c r="C88" s="159" t="s">
        <v>171</v>
      </c>
      <c r="D88" s="159"/>
      <c r="E88" s="159"/>
      <c r="F88" s="159"/>
      <c r="G88" s="207"/>
      <c r="H88" s="160"/>
      <c r="I88" s="752"/>
      <c r="J88" s="190"/>
      <c r="K88" s="221">
        <v>25</v>
      </c>
      <c r="L88" s="221">
        <f t="shared" si="8"/>
        <v>0</v>
      </c>
      <c r="M88" s="222">
        <f t="shared" si="9"/>
        <v>0</v>
      </c>
      <c r="N88" s="752"/>
      <c r="O88" s="443"/>
      <c r="P88" s="221">
        <v>0</v>
      </c>
      <c r="Q88" s="444">
        <f t="shared" si="10"/>
        <v>0</v>
      </c>
      <c r="R88" s="222">
        <f t="shared" si="11"/>
        <v>0</v>
      </c>
      <c r="S88" s="454" t="e" cm="1">
        <f t="array" ref="S88">_xlfn.IFS(E88="Air",R88,E88="Sea",M88,E88="Air+Sea",M88+R88)</f>
        <v>#N/A</v>
      </c>
    </row>
    <row r="89" spans="1:20" x14ac:dyDescent="0.25">
      <c r="A89" s="1096"/>
      <c r="B89" s="462" t="s">
        <v>172</v>
      </c>
      <c r="C89" s="159" t="s">
        <v>69</v>
      </c>
      <c r="D89" s="159"/>
      <c r="E89" s="159"/>
      <c r="F89" s="159"/>
      <c r="G89" s="207"/>
      <c r="H89" s="160"/>
      <c r="I89" s="752"/>
      <c r="J89" s="190"/>
      <c r="K89" s="221">
        <v>25</v>
      </c>
      <c r="L89" s="221">
        <f t="shared" si="8"/>
        <v>0</v>
      </c>
      <c r="M89" s="222">
        <f t="shared" si="9"/>
        <v>0</v>
      </c>
      <c r="N89" s="752"/>
      <c r="O89" s="443"/>
      <c r="P89" s="221">
        <v>0</v>
      </c>
      <c r="Q89" s="444">
        <f t="shared" si="10"/>
        <v>0</v>
      </c>
      <c r="R89" s="222">
        <f t="shared" si="11"/>
        <v>0</v>
      </c>
      <c r="S89" s="454" t="e" cm="1">
        <f t="array" ref="S89">_xlfn.IFS(E89="Air",R89,E89="Sea",M89,E89="Air+Sea",M89+R89)</f>
        <v>#N/A</v>
      </c>
    </row>
    <row r="90" spans="1:20" x14ac:dyDescent="0.25">
      <c r="A90" s="1096"/>
      <c r="B90" s="462" t="s">
        <v>173</v>
      </c>
      <c r="C90" s="159" t="s">
        <v>145</v>
      </c>
      <c r="D90" s="159"/>
      <c r="E90" s="159"/>
      <c r="F90" s="159"/>
      <c r="G90" s="207"/>
      <c r="H90" s="160"/>
      <c r="I90" s="752"/>
      <c r="J90" s="190"/>
      <c r="K90" s="221">
        <v>25</v>
      </c>
      <c r="L90" s="221">
        <f t="shared" si="8"/>
        <v>0</v>
      </c>
      <c r="M90" s="222">
        <f t="shared" si="9"/>
        <v>0</v>
      </c>
      <c r="N90" s="752"/>
      <c r="O90" s="443"/>
      <c r="P90" s="221">
        <v>0</v>
      </c>
      <c r="Q90" s="444">
        <f t="shared" si="10"/>
        <v>0</v>
      </c>
      <c r="R90" s="222">
        <f t="shared" si="11"/>
        <v>0</v>
      </c>
      <c r="S90" s="454" t="e" cm="1">
        <f t="array" ref="S90">_xlfn.IFS(E90="Air",R90,E90="Sea",M90,E90="Air+Sea",M90+R90)</f>
        <v>#N/A</v>
      </c>
    </row>
    <row r="91" spans="1:20" x14ac:dyDescent="0.25">
      <c r="A91" s="1096"/>
      <c r="B91" s="462" t="s">
        <v>174</v>
      </c>
      <c r="C91" s="159" t="s">
        <v>175</v>
      </c>
      <c r="D91" s="159"/>
      <c r="E91" s="159"/>
      <c r="F91" s="159"/>
      <c r="G91" s="207"/>
      <c r="H91" s="160"/>
      <c r="I91" s="752"/>
      <c r="J91" s="190"/>
      <c r="K91" s="221">
        <v>25</v>
      </c>
      <c r="L91" s="221">
        <f t="shared" si="8"/>
        <v>0</v>
      </c>
      <c r="M91" s="222">
        <f t="shared" si="9"/>
        <v>0</v>
      </c>
      <c r="N91" s="752"/>
      <c r="O91" s="443"/>
      <c r="P91" s="221">
        <v>0</v>
      </c>
      <c r="Q91" s="444">
        <f t="shared" si="10"/>
        <v>0</v>
      </c>
      <c r="R91" s="222">
        <f t="shared" si="11"/>
        <v>0</v>
      </c>
      <c r="S91" s="454" t="e" cm="1">
        <f t="array" ref="S91">_xlfn.IFS(E91="Air",R91,E91="Sea",M91,E91="Air+Sea",M91+R91)</f>
        <v>#N/A</v>
      </c>
    </row>
    <row r="92" spans="1:20" x14ac:dyDescent="0.25">
      <c r="A92" s="1096"/>
      <c r="B92" s="462" t="s">
        <v>176</v>
      </c>
      <c r="C92" s="159" t="s">
        <v>145</v>
      </c>
      <c r="D92" s="159"/>
      <c r="E92" s="159"/>
      <c r="F92" s="159"/>
      <c r="G92" s="207"/>
      <c r="H92" s="160"/>
      <c r="I92" s="752"/>
      <c r="J92" s="190"/>
      <c r="K92" s="221">
        <v>25</v>
      </c>
      <c r="L92" s="221">
        <f t="shared" si="8"/>
        <v>0</v>
      </c>
      <c r="M92" s="222">
        <f t="shared" si="9"/>
        <v>0</v>
      </c>
      <c r="N92" s="752"/>
      <c r="O92" s="443"/>
      <c r="P92" s="221">
        <v>0</v>
      </c>
      <c r="Q92" s="444">
        <f t="shared" si="10"/>
        <v>0</v>
      </c>
      <c r="R92" s="222">
        <f t="shared" si="11"/>
        <v>0</v>
      </c>
      <c r="S92" s="454" t="e" cm="1">
        <f t="array" ref="S92">_xlfn.IFS(E92="Air",R92,E92="Sea",M92,E92="Air+Sea",M92+R92)</f>
        <v>#N/A</v>
      </c>
    </row>
    <row r="93" spans="1:20" x14ac:dyDescent="0.25">
      <c r="A93" s="1096"/>
      <c r="B93" s="758" t="s">
        <v>177</v>
      </c>
      <c r="C93" s="115" t="s">
        <v>178</v>
      </c>
      <c r="D93" s="115"/>
      <c r="E93" s="115" t="s">
        <v>11</v>
      </c>
      <c r="F93" s="733">
        <v>3600</v>
      </c>
      <c r="G93" s="741">
        <v>3600</v>
      </c>
      <c r="H93" s="147"/>
      <c r="I93" s="760"/>
      <c r="J93" s="193">
        <v>0</v>
      </c>
      <c r="K93" s="224">
        <v>25</v>
      </c>
      <c r="L93" s="224">
        <f t="shared" si="8"/>
        <v>0</v>
      </c>
      <c r="M93" s="389">
        <f t="shared" si="9"/>
        <v>0</v>
      </c>
      <c r="N93" s="752"/>
      <c r="O93" s="443"/>
      <c r="P93" s="221">
        <v>0</v>
      </c>
      <c r="Q93" s="444">
        <f t="shared" si="10"/>
        <v>0</v>
      </c>
      <c r="R93" s="222">
        <f t="shared" si="11"/>
        <v>0</v>
      </c>
      <c r="S93" s="673" cm="1">
        <f t="array" ref="S93">_xlfn.IFS(E93="Air",R93,E93="Sea",M93,E93="Air+Sea",M93+R93)</f>
        <v>0</v>
      </c>
    </row>
    <row r="94" spans="1:20" ht="15.75" thickBot="1" x14ac:dyDescent="0.3">
      <c r="A94" s="1097"/>
      <c r="B94" s="633" t="s">
        <v>179</v>
      </c>
      <c r="C94" s="164" t="s">
        <v>180</v>
      </c>
      <c r="D94" s="164"/>
      <c r="E94" s="164"/>
      <c r="F94" s="164"/>
      <c r="G94" s="211"/>
      <c r="H94" s="165"/>
      <c r="I94" s="753"/>
      <c r="J94" s="363"/>
      <c r="K94" s="262">
        <v>25</v>
      </c>
      <c r="L94" s="262">
        <f t="shared" si="8"/>
        <v>0</v>
      </c>
      <c r="M94" s="457">
        <f t="shared" si="9"/>
        <v>0</v>
      </c>
      <c r="N94" s="753"/>
      <c r="O94" s="450"/>
      <c r="P94" s="262">
        <v>0</v>
      </c>
      <c r="Q94" s="451">
        <f t="shared" si="10"/>
        <v>0</v>
      </c>
      <c r="R94" s="457">
        <f t="shared" si="11"/>
        <v>0</v>
      </c>
      <c r="S94" s="627" t="e" cm="1">
        <f t="array" ref="S94">_xlfn.IFS(E94="Air",R94,E94="Sea",M94,E94="Air+Sea",M94+R94)</f>
        <v>#N/A</v>
      </c>
    </row>
    <row r="95" spans="1:20" ht="15.75" thickBot="1" x14ac:dyDescent="0.3">
      <c r="A95" s="674"/>
      <c r="B95" s="32"/>
      <c r="C95" s="32"/>
      <c r="D95" s="32"/>
      <c r="E95" s="32"/>
      <c r="F95" s="32"/>
      <c r="G95" s="100"/>
      <c r="H95" s="168"/>
      <c r="I95" s="413"/>
      <c r="M95" s="270"/>
      <c r="N95" s="413"/>
      <c r="R95" s="270"/>
      <c r="S95" s="270"/>
    </row>
    <row r="96" spans="1:20" ht="60" x14ac:dyDescent="0.25">
      <c r="A96" s="674"/>
      <c r="B96" s="32"/>
      <c r="C96" s="32"/>
      <c r="D96" s="32"/>
      <c r="E96" s="32"/>
      <c r="F96" s="32"/>
      <c r="G96" s="100"/>
      <c r="H96" s="168"/>
      <c r="I96" s="413"/>
      <c r="J96" s="71" t="s">
        <v>181</v>
      </c>
      <c r="K96" s="229">
        <f>IF([2]Booking_SGN!$B$2="SGN",INDEX([2]!volume,MATCH($I$11,[2]!customer,0),MATCH([2]Booking_SGN!$C$3,[2]!week,0)),0)</f>
        <v>6</v>
      </c>
      <c r="L96" s="229">
        <f>SUM(L13:L94)</f>
        <v>43458.5</v>
      </c>
      <c r="M96" s="230">
        <f>SUM(M13:M94)</f>
        <v>1910.6</v>
      </c>
      <c r="N96" s="413"/>
      <c r="O96" s="71" t="s">
        <v>181</v>
      </c>
      <c r="P96" s="229">
        <f>IF([2]Booking_SGN!$B$2="SGN",INDEX([2]!volume,MATCH($N$11,[2]!customer,0),MATCH([2]Booking_SGN!$C$3,[2]!week,0)),0)</f>
        <v>0</v>
      </c>
      <c r="Q96" s="229">
        <f>SUM(Q13:Q95)</f>
        <v>806</v>
      </c>
      <c r="R96" s="230">
        <f>SUM(R13:R94)</f>
        <v>0</v>
      </c>
      <c r="S96" s="230">
        <f>R96+M96</f>
        <v>1910.6</v>
      </c>
      <c r="T96" s="171"/>
    </row>
    <row r="97" spans="1:20" ht="15.75" thickBot="1" x14ac:dyDescent="0.3">
      <c r="A97" s="674"/>
      <c r="B97" s="32"/>
      <c r="C97" s="32"/>
      <c r="D97" s="32"/>
      <c r="E97" s="32"/>
      <c r="F97" s="32"/>
      <c r="G97" s="100"/>
      <c r="H97" s="168"/>
      <c r="I97" s="413"/>
      <c r="J97" s="72" t="s">
        <v>182</v>
      </c>
      <c r="K97" s="73"/>
      <c r="L97" s="73"/>
      <c r="M97" s="231">
        <f>M96*K96/40/3600</f>
        <v>7.9608333333333323E-2</v>
      </c>
      <c r="N97" s="413"/>
      <c r="O97" s="72" t="s">
        <v>182</v>
      </c>
      <c r="P97" s="73"/>
      <c r="Q97" s="73"/>
      <c r="R97" s="231">
        <f>R96*P96/40/3600</f>
        <v>0</v>
      </c>
      <c r="S97" s="231">
        <f>R97+M97</f>
        <v>7.9608333333333323E-2</v>
      </c>
      <c r="T97" s="172"/>
    </row>
    <row r="98" spans="1:20" ht="15.75" thickBot="1" x14ac:dyDescent="0.3">
      <c r="A98" s="674"/>
      <c r="B98" s="32"/>
      <c r="C98" s="32"/>
      <c r="D98" s="32"/>
      <c r="E98" s="32"/>
      <c r="F98" s="32"/>
      <c r="G98" s="100"/>
      <c r="H98" s="168"/>
      <c r="I98" s="413"/>
      <c r="M98" s="270"/>
      <c r="N98" s="413"/>
      <c r="R98" s="270"/>
      <c r="S98" s="270"/>
    </row>
    <row r="99" spans="1:20" x14ac:dyDescent="0.25">
      <c r="A99" s="1095" t="s">
        <v>183</v>
      </c>
      <c r="B99" s="629" t="s">
        <v>184</v>
      </c>
      <c r="C99" s="621" t="s">
        <v>103</v>
      </c>
      <c r="D99" s="621" t="s">
        <v>185</v>
      </c>
      <c r="E99" s="621"/>
      <c r="F99" s="621"/>
      <c r="G99" s="622">
        <v>20</v>
      </c>
      <c r="H99" s="637"/>
      <c r="I99" s="767"/>
      <c r="J99" s="361"/>
      <c r="K99" s="259">
        <v>25</v>
      </c>
      <c r="L99" s="259">
        <f t="shared" ref="L99" si="12">IF(C99="APLL BK",G99,G99*J99)</f>
        <v>0</v>
      </c>
      <c r="M99" s="634">
        <f t="shared" ref="M99" si="13">IFERROR(IF(OR(E99="Sea",E99="Air+Sea"),IF(C99="APLL BK",G99*IF(I99="",1,I99),L99/K99*IF(I99="",1,I99)),0),0)</f>
        <v>0</v>
      </c>
      <c r="N99" s="687"/>
      <c r="O99" s="362"/>
      <c r="P99" s="259">
        <v>0</v>
      </c>
      <c r="Q99" s="260">
        <f t="shared" ref="Q99" si="14">IF(C99="APLL BK",G99,G99*O99)</f>
        <v>0</v>
      </c>
      <c r="R99" s="456">
        <f t="shared" ref="R99" si="15">IFERROR(IF(OR(E99="Air",E99="Air+Sea"),IF(C99="APLL BK",G99*IF(N99="",1,N99),Q99/P99*IF(N99="",1,N99)),0),0)</f>
        <v>0</v>
      </c>
      <c r="S99" s="625" t="e" cm="1">
        <f t="array" ref="S99">_xlfn.IFS(E99="Air",R99,E99="Sea",M99,E99="Air+Sea",M99+R99)</f>
        <v>#N/A</v>
      </c>
    </row>
    <row r="100" spans="1:20" x14ac:dyDescent="0.25">
      <c r="A100" s="1096"/>
      <c r="B100" s="772" t="s">
        <v>504</v>
      </c>
      <c r="C100" s="177" t="s">
        <v>69</v>
      </c>
      <c r="D100" s="761" t="s">
        <v>505</v>
      </c>
      <c r="E100" s="113" t="s">
        <v>11</v>
      </c>
      <c r="F100" s="156"/>
      <c r="G100" s="213">
        <v>90</v>
      </c>
      <c r="H100" s="178"/>
      <c r="I100" s="467"/>
      <c r="J100" s="200">
        <f>1/6</f>
        <v>0.16666666666666666</v>
      </c>
      <c r="K100" s="442">
        <v>25</v>
      </c>
      <c r="L100" s="219">
        <f t="shared" ref="L100:L144" si="16">IF(C100="APLL BK",G100,G100*J100)</f>
        <v>15</v>
      </c>
      <c r="M100" s="220">
        <f t="shared" ref="M100:M144" si="17">IFERROR(IF(OR(E100="Sea",E100="Air+Sea"),IF(C100="APLL BK",G100*IF(I100="",1,I100),L100/K100*IF(I100="",1,I100)),0),0)</f>
        <v>0.6</v>
      </c>
      <c r="N100" s="459"/>
      <c r="O100" s="443"/>
      <c r="P100" s="221">
        <v>0</v>
      </c>
      <c r="Q100" s="444">
        <f t="shared" ref="Q100:Q144" si="18">IF(C100="APLL BK",G100,G100*O100)</f>
        <v>0</v>
      </c>
      <c r="R100" s="222">
        <f t="shared" ref="R100:R144" si="19">IFERROR(IF(OR(E100="Air",E100="Air+Sea"),IF(C100="APLL BK",G100*IF(N100="",1,N100),Q100/P100*IF(N100="",1,N100)),0),0)</f>
        <v>0</v>
      </c>
      <c r="S100" s="453" cm="1">
        <f t="array" ref="S100">_xlfn.IFS(E100="Air",R100,E100="Sea",M100,E100="Air+Sea",M100+R100)</f>
        <v>0.6</v>
      </c>
    </row>
    <row r="101" spans="1:20" x14ac:dyDescent="0.25">
      <c r="A101" s="1096"/>
      <c r="B101" s="772" t="s">
        <v>506</v>
      </c>
      <c r="C101" s="177" t="s">
        <v>69</v>
      </c>
      <c r="D101" s="177" t="s">
        <v>507</v>
      </c>
      <c r="E101" s="113" t="s">
        <v>11</v>
      </c>
      <c r="F101" s="156"/>
      <c r="G101" s="213">
        <v>90</v>
      </c>
      <c r="H101" s="178"/>
      <c r="I101" s="467"/>
      <c r="J101" s="200">
        <f>1/6</f>
        <v>0.16666666666666666</v>
      </c>
      <c r="K101" s="442">
        <v>25</v>
      </c>
      <c r="L101" s="219">
        <f t="shared" si="16"/>
        <v>15</v>
      </c>
      <c r="M101" s="220">
        <f t="shared" si="17"/>
        <v>0.6</v>
      </c>
      <c r="N101" s="459"/>
      <c r="O101" s="443"/>
      <c r="P101" s="221">
        <v>0</v>
      </c>
      <c r="Q101" s="444">
        <f t="shared" si="18"/>
        <v>0</v>
      </c>
      <c r="R101" s="222">
        <f t="shared" si="19"/>
        <v>0</v>
      </c>
      <c r="S101" s="453" cm="1">
        <f t="array" ref="S101">_xlfn.IFS(E101="Air",R101,E101="Sea",M101,E101="Air+Sea",M101+R101)</f>
        <v>0.6</v>
      </c>
    </row>
    <row r="102" spans="1:20" x14ac:dyDescent="0.25">
      <c r="A102" s="1096"/>
      <c r="B102" s="509" t="s">
        <v>129</v>
      </c>
      <c r="C102" s="113" t="s">
        <v>103</v>
      </c>
      <c r="D102" s="113" t="s">
        <v>129</v>
      </c>
      <c r="E102" s="113" t="s">
        <v>11</v>
      </c>
      <c r="F102" s="113">
        <v>55</v>
      </c>
      <c r="G102" s="208">
        <v>55</v>
      </c>
      <c r="H102" s="124"/>
      <c r="I102" s="755"/>
      <c r="J102" s="191">
        <v>0</v>
      </c>
      <c r="K102" s="219">
        <v>25</v>
      </c>
      <c r="L102" s="219">
        <f t="shared" si="16"/>
        <v>0</v>
      </c>
      <c r="M102" s="220">
        <f t="shared" si="17"/>
        <v>0</v>
      </c>
      <c r="N102" s="752"/>
      <c r="O102" s="443"/>
      <c r="P102" s="221">
        <v>0</v>
      </c>
      <c r="Q102" s="444">
        <f t="shared" si="18"/>
        <v>0</v>
      </c>
      <c r="R102" s="222">
        <f t="shared" si="19"/>
        <v>0</v>
      </c>
      <c r="S102" s="453" cm="1">
        <f t="array" ref="S102">_xlfn.IFS(E102="Air",R102,E102="Sea",M102,E102="Air+Sea",M102+R102)</f>
        <v>0</v>
      </c>
    </row>
    <row r="103" spans="1:20" ht="30" x14ac:dyDescent="0.25">
      <c r="A103" s="1096"/>
      <c r="B103" s="509" t="s">
        <v>132</v>
      </c>
      <c r="C103" s="113" t="s">
        <v>103</v>
      </c>
      <c r="D103" s="113" t="s">
        <v>133</v>
      </c>
      <c r="E103" s="113" t="s">
        <v>11</v>
      </c>
      <c r="F103" s="113">
        <v>115</v>
      </c>
      <c r="G103" s="208">
        <v>115</v>
      </c>
      <c r="H103" s="124"/>
      <c r="I103" s="755"/>
      <c r="J103" s="191">
        <v>0</v>
      </c>
      <c r="K103" s="219">
        <v>25</v>
      </c>
      <c r="L103" s="219">
        <f t="shared" si="16"/>
        <v>0</v>
      </c>
      <c r="M103" s="220">
        <f t="shared" si="17"/>
        <v>0</v>
      </c>
      <c r="N103" s="752"/>
      <c r="O103" s="443"/>
      <c r="P103" s="221">
        <v>0</v>
      </c>
      <c r="Q103" s="444">
        <f t="shared" si="18"/>
        <v>0</v>
      </c>
      <c r="R103" s="222">
        <f t="shared" si="19"/>
        <v>0</v>
      </c>
      <c r="S103" s="453" cm="1">
        <f t="array" ref="S103">_xlfn.IFS(E103="Air",R103,E103="Sea",M103,E103="Air+Sea",M103+R103)</f>
        <v>0</v>
      </c>
    </row>
    <row r="104" spans="1:20" x14ac:dyDescent="0.25">
      <c r="A104" s="1096"/>
      <c r="B104" s="509" t="s">
        <v>138</v>
      </c>
      <c r="C104" s="113" t="s">
        <v>139</v>
      </c>
      <c r="D104" s="113" t="s">
        <v>138</v>
      </c>
      <c r="E104" s="113" t="s">
        <v>11</v>
      </c>
      <c r="F104" s="113">
        <v>60</v>
      </c>
      <c r="G104" s="208">
        <v>60</v>
      </c>
      <c r="H104" s="124"/>
      <c r="I104" s="755"/>
      <c r="J104" s="191">
        <v>0</v>
      </c>
      <c r="K104" s="219">
        <v>25</v>
      </c>
      <c r="L104" s="219">
        <f t="shared" si="16"/>
        <v>0</v>
      </c>
      <c r="M104" s="220">
        <f t="shared" si="17"/>
        <v>0</v>
      </c>
      <c r="N104" s="752"/>
      <c r="O104" s="443"/>
      <c r="P104" s="221">
        <v>0</v>
      </c>
      <c r="Q104" s="444">
        <f t="shared" si="18"/>
        <v>0</v>
      </c>
      <c r="R104" s="222">
        <f t="shared" si="19"/>
        <v>0</v>
      </c>
      <c r="S104" s="453" cm="1">
        <f t="array" ref="S104">_xlfn.IFS(E104="Air",R104,E104="Sea",M104,E104="Air+Sea",M104+R104)</f>
        <v>0</v>
      </c>
    </row>
    <row r="105" spans="1:20" ht="30" x14ac:dyDescent="0.25">
      <c r="A105" s="1096"/>
      <c r="B105" s="509" t="s">
        <v>186</v>
      </c>
      <c r="C105" s="177" t="s">
        <v>69</v>
      </c>
      <c r="D105" s="113" t="s">
        <v>187</v>
      </c>
      <c r="E105" s="113" t="s">
        <v>11</v>
      </c>
      <c r="F105" s="156"/>
      <c r="G105" s="213">
        <v>25</v>
      </c>
      <c r="H105" s="178"/>
      <c r="I105" s="636"/>
      <c r="J105" s="200">
        <v>1</v>
      </c>
      <c r="K105" s="219">
        <v>25</v>
      </c>
      <c r="L105" s="219">
        <f t="shared" si="16"/>
        <v>25</v>
      </c>
      <c r="M105" s="220">
        <f t="shared" si="17"/>
        <v>1</v>
      </c>
      <c r="N105" s="339"/>
      <c r="O105" s="443"/>
      <c r="P105" s="221">
        <v>0</v>
      </c>
      <c r="Q105" s="444">
        <f t="shared" si="18"/>
        <v>0</v>
      </c>
      <c r="R105" s="222">
        <f t="shared" si="19"/>
        <v>0</v>
      </c>
      <c r="S105" s="453" cm="1">
        <f t="array" ref="S105">_xlfn.IFS(E105="Air",R105,E105="Sea",M105,E105="Air+Sea",M105+R105)</f>
        <v>1</v>
      </c>
    </row>
    <row r="106" spans="1:20" x14ac:dyDescent="0.25">
      <c r="A106" s="1096"/>
      <c r="B106" s="509"/>
      <c r="C106" s="177" t="s">
        <v>69</v>
      </c>
      <c r="D106" s="113" t="s">
        <v>188</v>
      </c>
      <c r="E106" s="113" t="s">
        <v>11</v>
      </c>
      <c r="F106" s="156"/>
      <c r="G106" s="213">
        <v>5</v>
      </c>
      <c r="H106" s="178"/>
      <c r="I106" s="636"/>
      <c r="J106" s="200">
        <v>1</v>
      </c>
      <c r="K106" s="219">
        <v>25</v>
      </c>
      <c r="L106" s="219">
        <f t="shared" si="16"/>
        <v>5</v>
      </c>
      <c r="M106" s="220">
        <f t="shared" si="17"/>
        <v>0.2</v>
      </c>
      <c r="N106" s="339"/>
      <c r="O106" s="443"/>
      <c r="P106" s="221">
        <v>0</v>
      </c>
      <c r="Q106" s="444">
        <f t="shared" si="18"/>
        <v>0</v>
      </c>
      <c r="R106" s="222">
        <f t="shared" si="19"/>
        <v>0</v>
      </c>
      <c r="S106" s="453" cm="1">
        <f t="array" ref="S106">_xlfn.IFS(E106="Air",R106,E106="Sea",M106,E106="Air+Sea",M106+R106)</f>
        <v>0.2</v>
      </c>
    </row>
    <row r="107" spans="1:20" x14ac:dyDescent="0.25">
      <c r="A107" s="1096"/>
      <c r="B107" s="509"/>
      <c r="C107" s="177" t="s">
        <v>69</v>
      </c>
      <c r="D107" s="113" t="s">
        <v>189</v>
      </c>
      <c r="E107" s="113" t="s">
        <v>11</v>
      </c>
      <c r="F107" s="156"/>
      <c r="G107" s="213">
        <v>5</v>
      </c>
      <c r="H107" s="178"/>
      <c r="I107" s="636"/>
      <c r="J107" s="200">
        <v>1</v>
      </c>
      <c r="K107" s="219">
        <v>25</v>
      </c>
      <c r="L107" s="219">
        <f t="shared" si="16"/>
        <v>5</v>
      </c>
      <c r="M107" s="220">
        <f t="shared" si="17"/>
        <v>0.2</v>
      </c>
      <c r="N107" s="339"/>
      <c r="O107" s="443"/>
      <c r="P107" s="221">
        <v>0</v>
      </c>
      <c r="Q107" s="444">
        <f t="shared" si="18"/>
        <v>0</v>
      </c>
      <c r="R107" s="222">
        <f t="shared" si="19"/>
        <v>0</v>
      </c>
      <c r="S107" s="453" cm="1">
        <f t="array" ref="S107">_xlfn.IFS(E107="Air",R107,E107="Sea",M107,E107="Air+Sea",M107+R107)</f>
        <v>0.2</v>
      </c>
    </row>
    <row r="108" spans="1:20" ht="45" x14ac:dyDescent="0.25">
      <c r="A108" s="1096"/>
      <c r="B108" s="509" t="s">
        <v>190</v>
      </c>
      <c r="C108" s="177" t="s">
        <v>553</v>
      </c>
      <c r="D108" s="113" t="s">
        <v>702</v>
      </c>
      <c r="E108" s="113" t="s">
        <v>11</v>
      </c>
      <c r="F108" s="345"/>
      <c r="G108" s="213">
        <v>10</v>
      </c>
      <c r="H108" s="180"/>
      <c r="I108" s="467"/>
      <c r="J108" s="200">
        <v>4</v>
      </c>
      <c r="K108" s="219">
        <v>25</v>
      </c>
      <c r="L108" s="219">
        <f t="shared" si="16"/>
        <v>40</v>
      </c>
      <c r="M108" s="220">
        <f t="shared" si="17"/>
        <v>1.6</v>
      </c>
      <c r="N108" s="463"/>
      <c r="O108" s="443"/>
      <c r="P108" s="221">
        <v>0</v>
      </c>
      <c r="Q108" s="444">
        <f t="shared" si="18"/>
        <v>0</v>
      </c>
      <c r="R108" s="222">
        <f t="shared" si="19"/>
        <v>0</v>
      </c>
      <c r="S108" s="453" cm="1">
        <f t="array" ref="S108">_xlfn.IFS(E108="Air",R108,E108="Sea",M108,E108="Air+Sea",M108+R108)</f>
        <v>1.6</v>
      </c>
    </row>
    <row r="109" spans="1:20" x14ac:dyDescent="0.25">
      <c r="A109" s="1096"/>
      <c r="B109" s="509"/>
      <c r="C109" s="177" t="s">
        <v>74</v>
      </c>
      <c r="D109" s="113" t="s">
        <v>192</v>
      </c>
      <c r="E109" s="113" t="s">
        <v>11</v>
      </c>
      <c r="F109" s="346"/>
      <c r="G109" s="213">
        <v>35</v>
      </c>
      <c r="H109" s="183"/>
      <c r="I109" s="467"/>
      <c r="J109" s="200"/>
      <c r="K109" s="219">
        <v>25</v>
      </c>
      <c r="L109" s="219">
        <f t="shared" si="16"/>
        <v>35</v>
      </c>
      <c r="M109" s="220">
        <f t="shared" si="17"/>
        <v>35</v>
      </c>
      <c r="N109" s="463"/>
      <c r="O109" s="443"/>
      <c r="P109" s="221">
        <v>0</v>
      </c>
      <c r="Q109" s="444">
        <f t="shared" si="18"/>
        <v>35</v>
      </c>
      <c r="R109" s="222">
        <f t="shared" si="19"/>
        <v>0</v>
      </c>
      <c r="S109" s="453" cm="1">
        <f t="array" ref="S109">_xlfn.IFS(E109="Air",R109,E109="Sea",M109,E109="Air+Sea",M109+R109)</f>
        <v>35</v>
      </c>
    </row>
    <row r="110" spans="1:20" x14ac:dyDescent="0.25">
      <c r="A110" s="1096"/>
      <c r="B110" s="509"/>
      <c r="C110" s="177" t="s">
        <v>74</v>
      </c>
      <c r="D110" s="113" t="s">
        <v>193</v>
      </c>
      <c r="E110" s="113" t="s">
        <v>11</v>
      </c>
      <c r="F110" s="346"/>
      <c r="G110" s="213">
        <v>5</v>
      </c>
      <c r="H110" s="183"/>
      <c r="I110" s="467"/>
      <c r="J110" s="200"/>
      <c r="K110" s="219">
        <v>25</v>
      </c>
      <c r="L110" s="219">
        <f t="shared" si="16"/>
        <v>5</v>
      </c>
      <c r="M110" s="220">
        <f t="shared" si="17"/>
        <v>5</v>
      </c>
      <c r="N110" s="463"/>
      <c r="O110" s="443"/>
      <c r="P110" s="221">
        <v>0</v>
      </c>
      <c r="Q110" s="444">
        <f t="shared" si="18"/>
        <v>5</v>
      </c>
      <c r="R110" s="222">
        <f t="shared" si="19"/>
        <v>0</v>
      </c>
      <c r="S110" s="453" cm="1">
        <f t="array" ref="S110">_xlfn.IFS(E110="Air",R110,E110="Sea",M110,E110="Air+Sea",M110+R110)</f>
        <v>5</v>
      </c>
    </row>
    <row r="111" spans="1:20" x14ac:dyDescent="0.25">
      <c r="A111" s="1096"/>
      <c r="B111" s="509"/>
      <c r="C111" s="177" t="s">
        <v>74</v>
      </c>
      <c r="D111" s="113" t="s">
        <v>194</v>
      </c>
      <c r="E111" s="113" t="s">
        <v>11</v>
      </c>
      <c r="F111" s="346"/>
      <c r="G111" s="213">
        <v>10</v>
      </c>
      <c r="H111" s="183"/>
      <c r="I111" s="467"/>
      <c r="J111" s="200"/>
      <c r="K111" s="219">
        <v>25</v>
      </c>
      <c r="L111" s="219">
        <f t="shared" si="16"/>
        <v>10</v>
      </c>
      <c r="M111" s="220">
        <f t="shared" si="17"/>
        <v>10</v>
      </c>
      <c r="N111" s="463"/>
      <c r="O111" s="443"/>
      <c r="P111" s="221">
        <v>0</v>
      </c>
      <c r="Q111" s="444">
        <f t="shared" si="18"/>
        <v>10</v>
      </c>
      <c r="R111" s="222">
        <f t="shared" si="19"/>
        <v>0</v>
      </c>
      <c r="S111" s="453" cm="1">
        <f t="array" ref="S111">_xlfn.IFS(E111="Air",R111,E111="Sea",M111,E111="Air+Sea",M111+R111)</f>
        <v>10</v>
      </c>
    </row>
    <row r="112" spans="1:20" ht="45" x14ac:dyDescent="0.25">
      <c r="A112" s="1096"/>
      <c r="B112" s="722" t="s">
        <v>703</v>
      </c>
      <c r="C112" s="523" t="s">
        <v>103</v>
      </c>
      <c r="D112" s="114" t="s">
        <v>704</v>
      </c>
      <c r="E112" s="114" t="s">
        <v>11</v>
      </c>
      <c r="F112" s="332">
        <v>90</v>
      </c>
      <c r="G112" s="614">
        <v>90</v>
      </c>
      <c r="H112" s="736"/>
      <c r="I112" s="768"/>
      <c r="J112" s="762">
        <v>3</v>
      </c>
      <c r="K112" s="763">
        <v>25</v>
      </c>
      <c r="L112" s="763">
        <f t="shared" si="16"/>
        <v>270</v>
      </c>
      <c r="M112" s="742">
        <f t="shared" si="17"/>
        <v>10.8</v>
      </c>
      <c r="N112" s="463"/>
      <c r="O112" s="443"/>
      <c r="P112" s="221">
        <v>0</v>
      </c>
      <c r="Q112" s="444">
        <f t="shared" si="18"/>
        <v>0</v>
      </c>
      <c r="R112" s="222">
        <f t="shared" si="19"/>
        <v>0</v>
      </c>
      <c r="S112" s="626" cm="1">
        <f t="array" ref="S112">_xlfn.IFS(E112="Air",R112,E112="Sea",M112,E112="Air+Sea",M112+R112)</f>
        <v>10.8</v>
      </c>
    </row>
    <row r="113" spans="1:19" ht="30" x14ac:dyDescent="0.25">
      <c r="A113" s="1096"/>
      <c r="B113" s="460" t="s">
        <v>195</v>
      </c>
      <c r="C113" s="517" t="s">
        <v>74</v>
      </c>
      <c r="D113" s="188" t="s">
        <v>196</v>
      </c>
      <c r="E113" s="188"/>
      <c r="F113" s="334"/>
      <c r="G113" s="647"/>
      <c r="H113" s="518"/>
      <c r="I113" s="769"/>
      <c r="J113" s="764">
        <v>1</v>
      </c>
      <c r="K113" s="765">
        <v>25</v>
      </c>
      <c r="L113" s="765">
        <f t="shared" si="16"/>
        <v>0</v>
      </c>
      <c r="M113" s="743">
        <f t="shared" si="17"/>
        <v>0</v>
      </c>
      <c r="N113" s="463"/>
      <c r="O113" s="443"/>
      <c r="P113" s="221">
        <v>0</v>
      </c>
      <c r="Q113" s="444">
        <f t="shared" si="18"/>
        <v>0</v>
      </c>
      <c r="R113" s="222">
        <f t="shared" si="19"/>
        <v>0</v>
      </c>
      <c r="S113" s="454" t="e" cm="1">
        <f t="array" ref="S113">_xlfn.IFS(E113="Air",R113,E113="Sea",M113,E113="Air+Sea",M113+R113)</f>
        <v>#N/A</v>
      </c>
    </row>
    <row r="114" spans="1:19" ht="30" x14ac:dyDescent="0.25">
      <c r="A114" s="1096"/>
      <c r="B114" s="460" t="s">
        <v>197</v>
      </c>
      <c r="C114" s="517" t="s">
        <v>74</v>
      </c>
      <c r="D114" s="188" t="s">
        <v>198</v>
      </c>
      <c r="E114" s="188"/>
      <c r="F114" s="334"/>
      <c r="G114" s="647"/>
      <c r="H114" s="518"/>
      <c r="I114" s="769"/>
      <c r="J114" s="764">
        <v>1</v>
      </c>
      <c r="K114" s="765">
        <v>25</v>
      </c>
      <c r="L114" s="765">
        <f t="shared" si="16"/>
        <v>0</v>
      </c>
      <c r="M114" s="743">
        <f t="shared" si="17"/>
        <v>0</v>
      </c>
      <c r="N114" s="463"/>
      <c r="O114" s="443"/>
      <c r="P114" s="221">
        <v>0</v>
      </c>
      <c r="Q114" s="444">
        <f t="shared" si="18"/>
        <v>0</v>
      </c>
      <c r="R114" s="222">
        <f t="shared" si="19"/>
        <v>0</v>
      </c>
      <c r="S114" s="454" t="e" cm="1">
        <f t="array" ref="S114">_xlfn.IFS(E114="Air",R114,E114="Sea",M114,E114="Air+Sea",M114+R114)</f>
        <v>#N/A</v>
      </c>
    </row>
    <row r="115" spans="1:19" x14ac:dyDescent="0.25">
      <c r="A115" s="1096"/>
      <c r="B115" s="460"/>
      <c r="C115" s="517" t="s">
        <v>74</v>
      </c>
      <c r="D115" s="188" t="s">
        <v>199</v>
      </c>
      <c r="E115" s="188"/>
      <c r="F115" s="334"/>
      <c r="G115" s="647"/>
      <c r="H115" s="518"/>
      <c r="I115" s="769"/>
      <c r="J115" s="764">
        <v>1</v>
      </c>
      <c r="K115" s="765">
        <v>25</v>
      </c>
      <c r="L115" s="765">
        <f t="shared" si="16"/>
        <v>0</v>
      </c>
      <c r="M115" s="743">
        <f t="shared" si="17"/>
        <v>0</v>
      </c>
      <c r="N115" s="463"/>
      <c r="O115" s="443"/>
      <c r="P115" s="221">
        <v>0</v>
      </c>
      <c r="Q115" s="444">
        <f t="shared" si="18"/>
        <v>0</v>
      </c>
      <c r="R115" s="222">
        <f t="shared" si="19"/>
        <v>0</v>
      </c>
      <c r="S115" s="454" t="e" cm="1">
        <f t="array" ref="S115">_xlfn.IFS(E115="Air",R115,E115="Sea",M115,E115="Air+Sea",M115+R115)</f>
        <v>#N/A</v>
      </c>
    </row>
    <row r="116" spans="1:19" x14ac:dyDescent="0.25">
      <c r="A116" s="1096"/>
      <c r="B116" s="460"/>
      <c r="C116" s="517" t="s">
        <v>74</v>
      </c>
      <c r="D116" s="188" t="s">
        <v>200</v>
      </c>
      <c r="E116" s="188"/>
      <c r="F116" s="334"/>
      <c r="G116" s="647"/>
      <c r="H116" s="518"/>
      <c r="I116" s="769"/>
      <c r="J116" s="764">
        <v>1</v>
      </c>
      <c r="K116" s="765">
        <v>25</v>
      </c>
      <c r="L116" s="765">
        <f t="shared" si="16"/>
        <v>0</v>
      </c>
      <c r="M116" s="743">
        <f t="shared" si="17"/>
        <v>0</v>
      </c>
      <c r="N116" s="463"/>
      <c r="O116" s="443"/>
      <c r="P116" s="221">
        <v>0</v>
      </c>
      <c r="Q116" s="444">
        <f t="shared" si="18"/>
        <v>0</v>
      </c>
      <c r="R116" s="222">
        <f t="shared" si="19"/>
        <v>0</v>
      </c>
      <c r="S116" s="454" t="e" cm="1">
        <f t="array" ref="S116">_xlfn.IFS(E116="Air",R116,E116="Sea",M116,E116="Air+Sea",M116+R116)</f>
        <v>#N/A</v>
      </c>
    </row>
    <row r="117" spans="1:19" x14ac:dyDescent="0.25">
      <c r="A117" s="1096"/>
      <c r="B117" s="460" t="s">
        <v>201</v>
      </c>
      <c r="C117" s="517" t="s">
        <v>74</v>
      </c>
      <c r="D117" s="188" t="s">
        <v>202</v>
      </c>
      <c r="E117" s="188"/>
      <c r="F117" s="334"/>
      <c r="G117" s="647"/>
      <c r="H117" s="518"/>
      <c r="I117" s="769"/>
      <c r="J117" s="764">
        <v>45</v>
      </c>
      <c r="K117" s="765">
        <v>25</v>
      </c>
      <c r="L117" s="765">
        <f t="shared" si="16"/>
        <v>0</v>
      </c>
      <c r="M117" s="743">
        <f t="shared" si="17"/>
        <v>0</v>
      </c>
      <c r="N117" s="463"/>
      <c r="O117" s="443"/>
      <c r="P117" s="221">
        <v>0</v>
      </c>
      <c r="Q117" s="444">
        <f t="shared" si="18"/>
        <v>0</v>
      </c>
      <c r="R117" s="222">
        <f t="shared" si="19"/>
        <v>0</v>
      </c>
      <c r="S117" s="454" t="e" cm="1">
        <f t="array" ref="S117">_xlfn.IFS(E117="Air",R117,E117="Sea",M117,E117="Air+Sea",M117+R117)</f>
        <v>#N/A</v>
      </c>
    </row>
    <row r="118" spans="1:19" x14ac:dyDescent="0.25">
      <c r="A118" s="1096"/>
      <c r="B118" s="460" t="s">
        <v>203</v>
      </c>
      <c r="C118" s="517" t="s">
        <v>204</v>
      </c>
      <c r="D118" s="188" t="s">
        <v>205</v>
      </c>
      <c r="E118" s="188"/>
      <c r="F118" s="334"/>
      <c r="G118" s="647"/>
      <c r="H118" s="518"/>
      <c r="I118" s="769"/>
      <c r="J118" s="764">
        <v>45</v>
      </c>
      <c r="K118" s="765">
        <v>25</v>
      </c>
      <c r="L118" s="765">
        <f t="shared" si="16"/>
        <v>0</v>
      </c>
      <c r="M118" s="743">
        <f t="shared" si="17"/>
        <v>0</v>
      </c>
      <c r="N118" s="463"/>
      <c r="O118" s="443"/>
      <c r="P118" s="221">
        <v>0</v>
      </c>
      <c r="Q118" s="444">
        <f t="shared" si="18"/>
        <v>0</v>
      </c>
      <c r="R118" s="222">
        <f t="shared" si="19"/>
        <v>0</v>
      </c>
      <c r="S118" s="454" t="e" cm="1">
        <f t="array" ref="S118">_xlfn.IFS(E118="Air",R118,E118="Sea",M118,E118="Air+Sea",M118+R118)</f>
        <v>#N/A</v>
      </c>
    </row>
    <row r="119" spans="1:19" x14ac:dyDescent="0.25">
      <c r="A119" s="1096"/>
      <c r="B119" s="509" t="s">
        <v>206</v>
      </c>
      <c r="C119" s="177" t="s">
        <v>204</v>
      </c>
      <c r="D119" s="113" t="s">
        <v>207</v>
      </c>
      <c r="E119" s="113" t="s">
        <v>11</v>
      </c>
      <c r="F119" s="156">
        <v>30</v>
      </c>
      <c r="G119" s="213">
        <v>30</v>
      </c>
      <c r="H119" s="178"/>
      <c r="I119" s="467"/>
      <c r="J119" s="200">
        <v>4</v>
      </c>
      <c r="K119" s="219">
        <v>25</v>
      </c>
      <c r="L119" s="219">
        <f t="shared" si="16"/>
        <v>120</v>
      </c>
      <c r="M119" s="220">
        <f t="shared" si="17"/>
        <v>4.8</v>
      </c>
      <c r="N119" s="463"/>
      <c r="O119" s="443"/>
      <c r="P119" s="221">
        <v>0</v>
      </c>
      <c r="Q119" s="444">
        <f t="shared" si="18"/>
        <v>0</v>
      </c>
      <c r="R119" s="222">
        <f t="shared" si="19"/>
        <v>0</v>
      </c>
      <c r="S119" s="453" cm="1">
        <f t="array" ref="S119">_xlfn.IFS(E119="Air",R119,E119="Sea",M119,E119="Air+Sea",M119+R119)</f>
        <v>4.8</v>
      </c>
    </row>
    <row r="120" spans="1:19" x14ac:dyDescent="0.25">
      <c r="A120" s="1096"/>
      <c r="B120" s="509"/>
      <c r="C120" s="177" t="s">
        <v>204</v>
      </c>
      <c r="D120" s="113" t="s">
        <v>208</v>
      </c>
      <c r="E120" s="113" t="s">
        <v>11</v>
      </c>
      <c r="F120" s="156"/>
      <c r="G120" s="213">
        <v>60</v>
      </c>
      <c r="H120" s="178"/>
      <c r="I120" s="467"/>
      <c r="J120" s="200">
        <v>4</v>
      </c>
      <c r="K120" s="219">
        <v>25</v>
      </c>
      <c r="L120" s="219">
        <f t="shared" si="16"/>
        <v>240</v>
      </c>
      <c r="M120" s="220">
        <f t="shared" si="17"/>
        <v>9.6</v>
      </c>
      <c r="N120" s="463"/>
      <c r="O120" s="443"/>
      <c r="P120" s="221">
        <v>0</v>
      </c>
      <c r="Q120" s="444">
        <f t="shared" si="18"/>
        <v>0</v>
      </c>
      <c r="R120" s="222">
        <f t="shared" si="19"/>
        <v>0</v>
      </c>
      <c r="S120" s="453" cm="1">
        <f t="array" ref="S120">_xlfn.IFS(E120="Air",R120,E120="Sea",M120,E120="Air+Sea",M120+R120)</f>
        <v>9.6</v>
      </c>
    </row>
    <row r="121" spans="1:19" x14ac:dyDescent="0.25">
      <c r="A121" s="1096"/>
      <c r="B121" s="509"/>
      <c r="C121" s="177" t="s">
        <v>74</v>
      </c>
      <c r="D121" s="113" t="s">
        <v>209</v>
      </c>
      <c r="E121" s="113" t="s">
        <v>11</v>
      </c>
      <c r="F121" s="156"/>
      <c r="G121" s="213">
        <v>180</v>
      </c>
      <c r="H121" s="178"/>
      <c r="I121" s="467"/>
      <c r="J121" s="200"/>
      <c r="K121" s="219">
        <v>25</v>
      </c>
      <c r="L121" s="219">
        <f t="shared" si="16"/>
        <v>180</v>
      </c>
      <c r="M121" s="220">
        <f t="shared" si="17"/>
        <v>180</v>
      </c>
      <c r="N121" s="463"/>
      <c r="O121" s="443"/>
      <c r="P121" s="221">
        <v>0</v>
      </c>
      <c r="Q121" s="444">
        <f t="shared" si="18"/>
        <v>180</v>
      </c>
      <c r="R121" s="222">
        <f t="shared" si="19"/>
        <v>0</v>
      </c>
      <c r="S121" s="453" cm="1">
        <f t="array" ref="S121">_xlfn.IFS(E121="Air",R121,E121="Sea",M121,E121="Air+Sea",M121+R121)</f>
        <v>180</v>
      </c>
    </row>
    <row r="122" spans="1:19" x14ac:dyDescent="0.25">
      <c r="A122" s="1096"/>
      <c r="B122" s="509"/>
      <c r="C122" s="177" t="s">
        <v>74</v>
      </c>
      <c r="D122" s="113" t="s">
        <v>210</v>
      </c>
      <c r="E122" s="113" t="s">
        <v>11</v>
      </c>
      <c r="F122" s="156"/>
      <c r="G122" s="213">
        <v>75</v>
      </c>
      <c r="H122" s="178"/>
      <c r="I122" s="636"/>
      <c r="J122" s="200"/>
      <c r="K122" s="219">
        <v>25</v>
      </c>
      <c r="L122" s="219">
        <f t="shared" si="16"/>
        <v>75</v>
      </c>
      <c r="M122" s="220">
        <f t="shared" si="17"/>
        <v>75</v>
      </c>
      <c r="N122" s="339"/>
      <c r="O122" s="443"/>
      <c r="P122" s="221">
        <v>0</v>
      </c>
      <c r="Q122" s="444">
        <f t="shared" si="18"/>
        <v>75</v>
      </c>
      <c r="R122" s="222">
        <f t="shared" si="19"/>
        <v>0</v>
      </c>
      <c r="S122" s="453" cm="1">
        <f t="array" ref="S122">_xlfn.IFS(E122="Air",R122,E122="Sea",M122,E122="Air+Sea",M122+R122)</f>
        <v>75</v>
      </c>
    </row>
    <row r="123" spans="1:19" x14ac:dyDescent="0.25">
      <c r="A123" s="1096"/>
      <c r="B123" s="509" t="s">
        <v>211</v>
      </c>
      <c r="C123" s="177" t="s">
        <v>204</v>
      </c>
      <c r="D123" s="113" t="s">
        <v>212</v>
      </c>
      <c r="E123" s="113" t="s">
        <v>11</v>
      </c>
      <c r="F123" s="156"/>
      <c r="G123" s="213">
        <v>5</v>
      </c>
      <c r="H123" s="178"/>
      <c r="I123" s="636"/>
      <c r="J123" s="200">
        <v>4</v>
      </c>
      <c r="K123" s="219">
        <v>25</v>
      </c>
      <c r="L123" s="219">
        <f t="shared" si="16"/>
        <v>20</v>
      </c>
      <c r="M123" s="220">
        <f t="shared" si="17"/>
        <v>0.8</v>
      </c>
      <c r="N123" s="339"/>
      <c r="O123" s="443"/>
      <c r="P123" s="221">
        <v>0</v>
      </c>
      <c r="Q123" s="444">
        <f t="shared" si="18"/>
        <v>0</v>
      </c>
      <c r="R123" s="222">
        <f t="shared" si="19"/>
        <v>0</v>
      </c>
      <c r="S123" s="453" cm="1">
        <f t="array" ref="S123">_xlfn.IFS(E123="Air",R123,E123="Sea",M123,E123="Air+Sea",M123+R123)</f>
        <v>0.8</v>
      </c>
    </row>
    <row r="124" spans="1:19" x14ac:dyDescent="0.25">
      <c r="A124" s="1096"/>
      <c r="B124" s="509"/>
      <c r="C124" s="177" t="s">
        <v>204</v>
      </c>
      <c r="D124" s="113" t="s">
        <v>213</v>
      </c>
      <c r="E124" s="113" t="s">
        <v>11</v>
      </c>
      <c r="F124" s="156"/>
      <c r="G124" s="213">
        <v>15</v>
      </c>
      <c r="H124" s="178"/>
      <c r="I124" s="636"/>
      <c r="J124" s="200">
        <v>4</v>
      </c>
      <c r="K124" s="219">
        <v>25</v>
      </c>
      <c r="L124" s="219">
        <f t="shared" si="16"/>
        <v>60</v>
      </c>
      <c r="M124" s="220">
        <f t="shared" si="17"/>
        <v>2.4</v>
      </c>
      <c r="N124" s="339"/>
      <c r="O124" s="443"/>
      <c r="P124" s="221">
        <v>0</v>
      </c>
      <c r="Q124" s="444">
        <f t="shared" si="18"/>
        <v>0</v>
      </c>
      <c r="R124" s="222">
        <f t="shared" si="19"/>
        <v>0</v>
      </c>
      <c r="S124" s="453" cm="1">
        <f t="array" ref="S124">_xlfn.IFS(E124="Air",R124,E124="Sea",M124,E124="Air+Sea",M124+R124)</f>
        <v>2.4</v>
      </c>
    </row>
    <row r="125" spans="1:19" x14ac:dyDescent="0.25">
      <c r="A125" s="1096"/>
      <c r="B125" s="509"/>
      <c r="C125" s="177" t="s">
        <v>204</v>
      </c>
      <c r="D125" s="113" t="s">
        <v>214</v>
      </c>
      <c r="E125" s="113" t="s">
        <v>11</v>
      </c>
      <c r="F125" s="156"/>
      <c r="G125" s="213">
        <v>40</v>
      </c>
      <c r="H125" s="178"/>
      <c r="I125" s="636"/>
      <c r="J125" s="200">
        <v>4</v>
      </c>
      <c r="K125" s="219">
        <v>25</v>
      </c>
      <c r="L125" s="219">
        <f t="shared" si="16"/>
        <v>160</v>
      </c>
      <c r="M125" s="220">
        <f t="shared" si="17"/>
        <v>6.4</v>
      </c>
      <c r="N125" s="339"/>
      <c r="O125" s="443"/>
      <c r="P125" s="221">
        <v>0</v>
      </c>
      <c r="Q125" s="444">
        <f t="shared" si="18"/>
        <v>0</v>
      </c>
      <c r="R125" s="222">
        <f t="shared" si="19"/>
        <v>0</v>
      </c>
      <c r="S125" s="453" cm="1">
        <f t="array" ref="S125">_xlfn.IFS(E125="Air",R125,E125="Sea",M125,E125="Air+Sea",M125+R125)</f>
        <v>6.4</v>
      </c>
    </row>
    <row r="126" spans="1:19" x14ac:dyDescent="0.25">
      <c r="A126" s="1096"/>
      <c r="B126" s="509"/>
      <c r="C126" s="177" t="s">
        <v>204</v>
      </c>
      <c r="D126" s="113" t="s">
        <v>215</v>
      </c>
      <c r="E126" s="113" t="s">
        <v>11</v>
      </c>
      <c r="F126" s="156"/>
      <c r="G126" s="213">
        <v>5</v>
      </c>
      <c r="H126" s="178"/>
      <c r="I126" s="636"/>
      <c r="J126" s="200">
        <v>4</v>
      </c>
      <c r="K126" s="219">
        <v>25</v>
      </c>
      <c r="L126" s="219">
        <f t="shared" si="16"/>
        <v>20</v>
      </c>
      <c r="M126" s="220">
        <f t="shared" si="17"/>
        <v>0.8</v>
      </c>
      <c r="N126" s="339"/>
      <c r="O126" s="443"/>
      <c r="P126" s="221">
        <v>0</v>
      </c>
      <c r="Q126" s="444">
        <f t="shared" si="18"/>
        <v>0</v>
      </c>
      <c r="R126" s="222">
        <f t="shared" si="19"/>
        <v>0</v>
      </c>
      <c r="S126" s="453" cm="1">
        <f t="array" ref="S126">_xlfn.IFS(E126="Air",R126,E126="Sea",M126,E126="Air+Sea",M126+R126)</f>
        <v>0.8</v>
      </c>
    </row>
    <row r="127" spans="1:19" x14ac:dyDescent="0.25">
      <c r="A127" s="1096"/>
      <c r="B127" s="460" t="s">
        <v>216</v>
      </c>
      <c r="C127" s="517" t="s">
        <v>204</v>
      </c>
      <c r="D127" s="188" t="s">
        <v>217</v>
      </c>
      <c r="E127" s="188"/>
      <c r="F127" s="334"/>
      <c r="G127" s="647"/>
      <c r="H127" s="518"/>
      <c r="I127" s="769"/>
      <c r="J127" s="764">
        <v>5</v>
      </c>
      <c r="K127" s="765">
        <v>25</v>
      </c>
      <c r="L127" s="765">
        <f t="shared" si="16"/>
        <v>0</v>
      </c>
      <c r="M127" s="743">
        <f t="shared" si="17"/>
        <v>0</v>
      </c>
      <c r="N127" s="339"/>
      <c r="O127" s="443"/>
      <c r="P127" s="221">
        <v>0</v>
      </c>
      <c r="Q127" s="444">
        <f t="shared" si="18"/>
        <v>0</v>
      </c>
      <c r="R127" s="222">
        <f t="shared" si="19"/>
        <v>0</v>
      </c>
      <c r="S127" s="454" t="e" cm="1">
        <f t="array" ref="S127">_xlfn.IFS(E127="Air",R127,E127="Sea",M127,E127="Air+Sea",M127+R127)</f>
        <v>#N/A</v>
      </c>
    </row>
    <row r="128" spans="1:19" x14ac:dyDescent="0.25">
      <c r="A128" s="1096"/>
      <c r="B128" s="722"/>
      <c r="C128" s="523" t="s">
        <v>540</v>
      </c>
      <c r="D128" s="114" t="s">
        <v>705</v>
      </c>
      <c r="E128" s="114" t="s">
        <v>11</v>
      </c>
      <c r="F128" s="332">
        <v>5</v>
      </c>
      <c r="G128" s="614">
        <v>5</v>
      </c>
      <c r="H128" s="524"/>
      <c r="I128" s="770"/>
      <c r="J128" s="762">
        <v>4</v>
      </c>
      <c r="K128" s="763">
        <v>25</v>
      </c>
      <c r="L128" s="763">
        <f t="shared" si="16"/>
        <v>20</v>
      </c>
      <c r="M128" s="742">
        <f t="shared" si="17"/>
        <v>0.8</v>
      </c>
      <c r="N128" s="339"/>
      <c r="O128" s="443"/>
      <c r="P128" s="221">
        <v>0</v>
      </c>
      <c r="Q128" s="444">
        <f t="shared" si="18"/>
        <v>0</v>
      </c>
      <c r="R128" s="222">
        <f t="shared" si="19"/>
        <v>0</v>
      </c>
      <c r="S128" s="626" cm="1">
        <f t="array" ref="S128">_xlfn.IFS(E128="Air",R128,E128="Sea",M128,E128="Air+Sea",M128+R128)</f>
        <v>0.8</v>
      </c>
    </row>
    <row r="129" spans="1:19" x14ac:dyDescent="0.25">
      <c r="A129" s="1096"/>
      <c r="B129" s="509"/>
      <c r="C129" s="177" t="s">
        <v>204</v>
      </c>
      <c r="D129" s="113" t="s">
        <v>218</v>
      </c>
      <c r="E129" s="113" t="s">
        <v>11</v>
      </c>
      <c r="F129" s="156"/>
      <c r="G129" s="213">
        <v>30</v>
      </c>
      <c r="H129" s="178"/>
      <c r="I129" s="636"/>
      <c r="J129" s="200">
        <v>4</v>
      </c>
      <c r="K129" s="219">
        <v>25</v>
      </c>
      <c r="L129" s="219">
        <f t="shared" si="16"/>
        <v>120</v>
      </c>
      <c r="M129" s="220">
        <f t="shared" si="17"/>
        <v>4.8</v>
      </c>
      <c r="N129" s="339"/>
      <c r="O129" s="443"/>
      <c r="P129" s="221">
        <v>0</v>
      </c>
      <c r="Q129" s="444">
        <f t="shared" si="18"/>
        <v>0</v>
      </c>
      <c r="R129" s="222">
        <f t="shared" si="19"/>
        <v>0</v>
      </c>
      <c r="S129" s="453" cm="1">
        <f t="array" ref="S129">_xlfn.IFS(E129="Air",R129,E129="Sea",M129,E129="Air+Sea",M129+R129)</f>
        <v>4.8</v>
      </c>
    </row>
    <row r="130" spans="1:19" x14ac:dyDescent="0.25">
      <c r="A130" s="1096"/>
      <c r="B130" s="509"/>
      <c r="C130" s="177" t="s">
        <v>204</v>
      </c>
      <c r="D130" s="113" t="s">
        <v>219</v>
      </c>
      <c r="E130" s="113" t="s">
        <v>11</v>
      </c>
      <c r="F130" s="156"/>
      <c r="G130" s="213">
        <v>180</v>
      </c>
      <c r="H130" s="178"/>
      <c r="I130" s="636"/>
      <c r="J130" s="200">
        <v>4</v>
      </c>
      <c r="K130" s="219">
        <v>25</v>
      </c>
      <c r="L130" s="219">
        <f t="shared" si="16"/>
        <v>720</v>
      </c>
      <c r="M130" s="220">
        <f t="shared" si="17"/>
        <v>28.8</v>
      </c>
      <c r="N130" s="339"/>
      <c r="O130" s="443"/>
      <c r="P130" s="221">
        <v>0</v>
      </c>
      <c r="Q130" s="444">
        <f t="shared" si="18"/>
        <v>0</v>
      </c>
      <c r="R130" s="222">
        <f t="shared" si="19"/>
        <v>0</v>
      </c>
      <c r="S130" s="453" cm="1">
        <f t="array" ref="S130">_xlfn.IFS(E130="Air",R130,E130="Sea",M130,E130="Air+Sea",M130+R130)</f>
        <v>28.8</v>
      </c>
    </row>
    <row r="131" spans="1:19" ht="30" x14ac:dyDescent="0.25">
      <c r="A131" s="1096"/>
      <c r="B131" s="509" t="s">
        <v>220</v>
      </c>
      <c r="C131" s="177" t="s">
        <v>103</v>
      </c>
      <c r="D131" s="113" t="s">
        <v>193</v>
      </c>
      <c r="E131" s="113" t="s">
        <v>11</v>
      </c>
      <c r="F131" s="156"/>
      <c r="G131" s="213">
        <v>5</v>
      </c>
      <c r="H131" s="178"/>
      <c r="I131" s="636"/>
      <c r="J131" s="200">
        <v>3</v>
      </c>
      <c r="K131" s="219">
        <v>25</v>
      </c>
      <c r="L131" s="219">
        <f t="shared" si="16"/>
        <v>15</v>
      </c>
      <c r="M131" s="220">
        <f t="shared" si="17"/>
        <v>0.6</v>
      </c>
      <c r="N131" s="339"/>
      <c r="O131" s="443"/>
      <c r="P131" s="221">
        <v>0</v>
      </c>
      <c r="Q131" s="444">
        <f t="shared" si="18"/>
        <v>0</v>
      </c>
      <c r="R131" s="222">
        <f t="shared" si="19"/>
        <v>0</v>
      </c>
      <c r="S131" s="453" cm="1">
        <f t="array" ref="S131">_xlfn.IFS(E131="Air",R131,E131="Sea",M131,E131="Air+Sea",M131+R131)</f>
        <v>0.6</v>
      </c>
    </row>
    <row r="132" spans="1:19" x14ac:dyDescent="0.25">
      <c r="A132" s="1096"/>
      <c r="B132" s="509"/>
      <c r="C132" s="177" t="s">
        <v>103</v>
      </c>
      <c r="D132" s="113" t="s">
        <v>221</v>
      </c>
      <c r="E132" s="113" t="s">
        <v>11</v>
      </c>
      <c r="F132" s="156"/>
      <c r="G132" s="213">
        <v>25</v>
      </c>
      <c r="H132" s="178"/>
      <c r="I132" s="467"/>
      <c r="J132" s="200">
        <v>3</v>
      </c>
      <c r="K132" s="219">
        <v>25</v>
      </c>
      <c r="L132" s="219">
        <f t="shared" si="16"/>
        <v>75</v>
      </c>
      <c r="M132" s="220">
        <f t="shared" si="17"/>
        <v>3</v>
      </c>
      <c r="N132" s="463"/>
      <c r="O132" s="443"/>
      <c r="P132" s="221">
        <v>0</v>
      </c>
      <c r="Q132" s="444">
        <f t="shared" si="18"/>
        <v>0</v>
      </c>
      <c r="R132" s="222">
        <f t="shared" si="19"/>
        <v>0</v>
      </c>
      <c r="S132" s="453" cm="1">
        <f t="array" ref="S132">_xlfn.IFS(E132="Air",R132,E132="Sea",M132,E132="Air+Sea",M132+R132)</f>
        <v>3</v>
      </c>
    </row>
    <row r="133" spans="1:19" x14ac:dyDescent="0.25">
      <c r="A133" s="1096"/>
      <c r="B133" s="509"/>
      <c r="C133" s="177" t="s">
        <v>103</v>
      </c>
      <c r="D133" s="113" t="s">
        <v>222</v>
      </c>
      <c r="E133" s="113" t="s">
        <v>11</v>
      </c>
      <c r="F133" s="156"/>
      <c r="G133" s="213">
        <v>20</v>
      </c>
      <c r="H133" s="178"/>
      <c r="I133" s="467"/>
      <c r="J133" s="200">
        <v>3</v>
      </c>
      <c r="K133" s="219">
        <v>25</v>
      </c>
      <c r="L133" s="219">
        <f t="shared" si="16"/>
        <v>60</v>
      </c>
      <c r="M133" s="220">
        <f t="shared" si="17"/>
        <v>2.4</v>
      </c>
      <c r="N133" s="463"/>
      <c r="O133" s="443"/>
      <c r="P133" s="221">
        <v>0</v>
      </c>
      <c r="Q133" s="444">
        <f t="shared" si="18"/>
        <v>0</v>
      </c>
      <c r="R133" s="222">
        <f t="shared" si="19"/>
        <v>0</v>
      </c>
      <c r="S133" s="453" cm="1">
        <f t="array" ref="S133">_xlfn.IFS(E133="Air",R133,E133="Sea",M133,E133="Air+Sea",M133+R133)</f>
        <v>2.4</v>
      </c>
    </row>
    <row r="134" spans="1:19" ht="30" x14ac:dyDescent="0.25">
      <c r="A134" s="1096"/>
      <c r="B134" s="509" t="s">
        <v>157</v>
      </c>
      <c r="C134" s="177" t="s">
        <v>158</v>
      </c>
      <c r="D134" s="113" t="s">
        <v>159</v>
      </c>
      <c r="E134" s="113" t="s">
        <v>11</v>
      </c>
      <c r="F134" s="156">
        <v>870</v>
      </c>
      <c r="G134" s="156">
        <v>870</v>
      </c>
      <c r="H134" s="178"/>
      <c r="I134" s="467"/>
      <c r="J134" s="200">
        <v>0.25</v>
      </c>
      <c r="K134" s="219">
        <v>25</v>
      </c>
      <c r="L134" s="219">
        <f t="shared" si="16"/>
        <v>217.5</v>
      </c>
      <c r="M134" s="220">
        <f t="shared" si="17"/>
        <v>8.6999999999999993</v>
      </c>
      <c r="N134" s="463"/>
      <c r="O134" s="443"/>
      <c r="P134" s="221">
        <v>0</v>
      </c>
      <c r="Q134" s="444">
        <f t="shared" si="18"/>
        <v>0</v>
      </c>
      <c r="R134" s="222">
        <f t="shared" si="19"/>
        <v>0</v>
      </c>
      <c r="S134" s="453" cm="1">
        <f t="array" ref="S134">_xlfn.IFS(E134="Air",R134,E134="Sea",M134,E134="Air+Sea",M134+R134)</f>
        <v>8.6999999999999993</v>
      </c>
    </row>
    <row r="135" spans="1:19" ht="30" x14ac:dyDescent="0.25">
      <c r="A135" s="1096"/>
      <c r="B135" s="509" t="s">
        <v>160</v>
      </c>
      <c r="C135" s="177" t="s">
        <v>142</v>
      </c>
      <c r="D135" s="113" t="s">
        <v>161</v>
      </c>
      <c r="E135" s="113" t="s">
        <v>11</v>
      </c>
      <c r="F135" s="156">
        <v>120</v>
      </c>
      <c r="G135" s="156">
        <v>120</v>
      </c>
      <c r="H135" s="178"/>
      <c r="I135" s="467">
        <v>0.01</v>
      </c>
      <c r="J135" s="200">
        <v>0.25</v>
      </c>
      <c r="K135" s="219">
        <v>25</v>
      </c>
      <c r="L135" s="219">
        <f t="shared" si="16"/>
        <v>30</v>
      </c>
      <c r="M135" s="220">
        <f t="shared" si="17"/>
        <v>1.2E-2</v>
      </c>
      <c r="N135" s="463"/>
      <c r="O135" s="443"/>
      <c r="P135" s="221">
        <v>0</v>
      </c>
      <c r="Q135" s="444">
        <f t="shared" si="18"/>
        <v>0</v>
      </c>
      <c r="R135" s="222">
        <f t="shared" si="19"/>
        <v>0</v>
      </c>
      <c r="S135" s="453" cm="1">
        <f t="array" ref="S135">_xlfn.IFS(E135="Air",R135,E135="Sea",M135,E135="Air+Sea",M135+R135)</f>
        <v>1.2E-2</v>
      </c>
    </row>
    <row r="136" spans="1:19" x14ac:dyDescent="0.25">
      <c r="A136" s="1096"/>
      <c r="B136" s="509" t="s">
        <v>162</v>
      </c>
      <c r="C136" s="177" t="s">
        <v>163</v>
      </c>
      <c r="D136" s="113" t="s">
        <v>164</v>
      </c>
      <c r="E136" s="113" t="s">
        <v>11</v>
      </c>
      <c r="F136" s="156">
        <v>60</v>
      </c>
      <c r="G136" s="156">
        <v>60</v>
      </c>
      <c r="H136" s="178"/>
      <c r="I136" s="467">
        <v>0.01</v>
      </c>
      <c r="J136" s="200">
        <v>0.25</v>
      </c>
      <c r="K136" s="219">
        <v>25</v>
      </c>
      <c r="L136" s="219">
        <f t="shared" si="16"/>
        <v>15</v>
      </c>
      <c r="M136" s="220">
        <f t="shared" si="17"/>
        <v>6.0000000000000001E-3</v>
      </c>
      <c r="N136" s="463"/>
      <c r="O136" s="443"/>
      <c r="P136" s="221">
        <v>0</v>
      </c>
      <c r="Q136" s="444">
        <f t="shared" si="18"/>
        <v>0</v>
      </c>
      <c r="R136" s="222">
        <f t="shared" si="19"/>
        <v>0</v>
      </c>
      <c r="S136" s="453" cm="1">
        <f t="array" ref="S136">_xlfn.IFS(E136="Air",R136,E136="Sea",M136,E136="Air+Sea",M136+R136)</f>
        <v>6.0000000000000001E-3</v>
      </c>
    </row>
    <row r="137" spans="1:19" x14ac:dyDescent="0.25">
      <c r="A137" s="1096"/>
      <c r="B137" s="509" t="s">
        <v>650</v>
      </c>
      <c r="C137" s="177" t="s">
        <v>103</v>
      </c>
      <c r="D137" s="113" t="s">
        <v>706</v>
      </c>
      <c r="E137" s="113" t="s">
        <v>11</v>
      </c>
      <c r="F137" s="177"/>
      <c r="G137" s="213">
        <v>45</v>
      </c>
      <c r="H137" s="178"/>
      <c r="I137" s="467"/>
      <c r="J137" s="200">
        <v>3</v>
      </c>
      <c r="K137" s="219">
        <v>25</v>
      </c>
      <c r="L137" s="219">
        <f t="shared" si="16"/>
        <v>135</v>
      </c>
      <c r="M137" s="220">
        <f t="shared" si="17"/>
        <v>5.4</v>
      </c>
      <c r="N137" s="463"/>
      <c r="O137" s="443"/>
      <c r="P137" s="221">
        <v>0</v>
      </c>
      <c r="Q137" s="444">
        <f t="shared" si="18"/>
        <v>0</v>
      </c>
      <c r="R137" s="222">
        <f t="shared" si="19"/>
        <v>0</v>
      </c>
      <c r="S137" s="453" cm="1">
        <f t="array" ref="S137">_xlfn.IFS(E137="Air",R137,E137="Sea",M137,E137="Air+Sea",M137+R137)</f>
        <v>5.4</v>
      </c>
    </row>
    <row r="138" spans="1:19" x14ac:dyDescent="0.25">
      <c r="A138" s="1096"/>
      <c r="B138" s="460"/>
      <c r="C138" s="517" t="s">
        <v>103</v>
      </c>
      <c r="D138" s="188" t="s">
        <v>225</v>
      </c>
      <c r="E138" s="188"/>
      <c r="F138" s="334"/>
      <c r="G138" s="647"/>
      <c r="H138" s="518"/>
      <c r="I138" s="769"/>
      <c r="J138" s="764"/>
      <c r="K138" s="765">
        <v>25</v>
      </c>
      <c r="L138" s="765">
        <f t="shared" si="16"/>
        <v>0</v>
      </c>
      <c r="M138" s="743">
        <f t="shared" si="17"/>
        <v>0</v>
      </c>
      <c r="N138" s="463"/>
      <c r="O138" s="443"/>
      <c r="P138" s="221">
        <v>0</v>
      </c>
      <c r="Q138" s="444">
        <f t="shared" si="18"/>
        <v>0</v>
      </c>
      <c r="R138" s="222">
        <f t="shared" si="19"/>
        <v>0</v>
      </c>
      <c r="S138" s="454" t="e" cm="1">
        <f t="array" ref="S138">_xlfn.IFS(E138="Air",R138,E138="Sea",M138,E138="Air+Sea",M138+R138)</f>
        <v>#N/A</v>
      </c>
    </row>
    <row r="139" spans="1:19" x14ac:dyDescent="0.25">
      <c r="A139" s="1096"/>
      <c r="B139" s="460"/>
      <c r="C139" s="517" t="s">
        <v>227</v>
      </c>
      <c r="D139" s="188" t="s">
        <v>228</v>
      </c>
      <c r="E139" s="188"/>
      <c r="F139" s="334"/>
      <c r="G139" s="647"/>
      <c r="H139" s="518"/>
      <c r="I139" s="769"/>
      <c r="J139" s="764"/>
      <c r="K139" s="765">
        <v>25</v>
      </c>
      <c r="L139" s="765">
        <f t="shared" si="16"/>
        <v>0</v>
      </c>
      <c r="M139" s="743">
        <f t="shared" si="17"/>
        <v>0</v>
      </c>
      <c r="N139" s="463"/>
      <c r="O139" s="443"/>
      <c r="P139" s="221">
        <v>0</v>
      </c>
      <c r="Q139" s="444">
        <f t="shared" si="18"/>
        <v>0</v>
      </c>
      <c r="R139" s="222">
        <f t="shared" si="19"/>
        <v>0</v>
      </c>
      <c r="S139" s="454" t="e" cm="1">
        <f t="array" ref="S139">_xlfn.IFS(E139="Air",R139,E139="Sea",M139,E139="Air+Sea",M139+R139)</f>
        <v>#N/A</v>
      </c>
    </row>
    <row r="140" spans="1:19" x14ac:dyDescent="0.25">
      <c r="A140" s="1096"/>
      <c r="B140" s="460"/>
      <c r="C140" s="517" t="s">
        <v>227</v>
      </c>
      <c r="D140" s="188" t="s">
        <v>229</v>
      </c>
      <c r="E140" s="188"/>
      <c r="F140" s="334"/>
      <c r="G140" s="647"/>
      <c r="H140" s="518"/>
      <c r="I140" s="769"/>
      <c r="J140" s="764"/>
      <c r="K140" s="765">
        <v>25</v>
      </c>
      <c r="L140" s="765">
        <f t="shared" si="16"/>
        <v>0</v>
      </c>
      <c r="M140" s="743">
        <f t="shared" si="17"/>
        <v>0</v>
      </c>
      <c r="N140" s="463"/>
      <c r="O140" s="443"/>
      <c r="P140" s="221">
        <v>0</v>
      </c>
      <c r="Q140" s="444">
        <f t="shared" si="18"/>
        <v>0</v>
      </c>
      <c r="R140" s="222">
        <f t="shared" si="19"/>
        <v>0</v>
      </c>
      <c r="S140" s="454" t="e" cm="1">
        <f t="array" ref="S140">_xlfn.IFS(E140="Air",R140,E140="Sea",M140,E140="Air+Sea",M140+R140)</f>
        <v>#N/A</v>
      </c>
    </row>
    <row r="141" spans="1:19" ht="30" x14ac:dyDescent="0.25">
      <c r="A141" s="1096"/>
      <c r="B141" s="509" t="s">
        <v>226</v>
      </c>
      <c r="C141" s="113" t="s">
        <v>145</v>
      </c>
      <c r="D141" s="113" t="s">
        <v>230</v>
      </c>
      <c r="E141" s="113" t="s">
        <v>11</v>
      </c>
      <c r="F141" s="113"/>
      <c r="G141" s="213">
        <v>50</v>
      </c>
      <c r="H141" s="124"/>
      <c r="I141" s="467"/>
      <c r="J141" s="200">
        <v>4</v>
      </c>
      <c r="K141" s="219">
        <v>25</v>
      </c>
      <c r="L141" s="219">
        <f t="shared" si="16"/>
        <v>200</v>
      </c>
      <c r="M141" s="220">
        <f t="shared" si="17"/>
        <v>8</v>
      </c>
      <c r="N141" s="463"/>
      <c r="O141" s="443"/>
      <c r="P141" s="221">
        <v>0</v>
      </c>
      <c r="Q141" s="444">
        <f t="shared" si="18"/>
        <v>0</v>
      </c>
      <c r="R141" s="222">
        <f t="shared" si="19"/>
        <v>0</v>
      </c>
      <c r="S141" s="453" cm="1">
        <f t="array" ref="S141">_xlfn.IFS(E141="Air",R141,E141="Sea",M141,E141="Air+Sea",M141+R141)</f>
        <v>8</v>
      </c>
    </row>
    <row r="142" spans="1:19" x14ac:dyDescent="0.25">
      <c r="A142" s="1096"/>
      <c r="B142" s="509"/>
      <c r="C142" s="113" t="s">
        <v>145</v>
      </c>
      <c r="D142" s="113" t="s">
        <v>231</v>
      </c>
      <c r="E142" s="113" t="s">
        <v>11</v>
      </c>
      <c r="F142" s="113"/>
      <c r="G142" s="213">
        <v>10</v>
      </c>
      <c r="H142" s="124"/>
      <c r="I142" s="467"/>
      <c r="J142" s="200">
        <v>4</v>
      </c>
      <c r="K142" s="219">
        <v>25</v>
      </c>
      <c r="L142" s="219">
        <f t="shared" si="16"/>
        <v>40</v>
      </c>
      <c r="M142" s="220">
        <f t="shared" si="17"/>
        <v>1.6</v>
      </c>
      <c r="N142" s="463"/>
      <c r="O142" s="443"/>
      <c r="P142" s="221">
        <v>0</v>
      </c>
      <c r="Q142" s="444">
        <f t="shared" si="18"/>
        <v>0</v>
      </c>
      <c r="R142" s="222">
        <f t="shared" si="19"/>
        <v>0</v>
      </c>
      <c r="S142" s="453" cm="1">
        <f t="array" ref="S142">_xlfn.IFS(E142="Air",R142,E142="Sea",M142,E142="Air+Sea",M142+R142)</f>
        <v>1.6</v>
      </c>
    </row>
    <row r="143" spans="1:19" x14ac:dyDescent="0.25">
      <c r="A143" s="1096"/>
      <c r="B143" s="509"/>
      <c r="C143" s="113" t="s">
        <v>145</v>
      </c>
      <c r="D143" s="113" t="s">
        <v>232</v>
      </c>
      <c r="E143" s="113" t="s">
        <v>11</v>
      </c>
      <c r="F143" s="113"/>
      <c r="G143" s="213">
        <v>50</v>
      </c>
      <c r="H143" s="124"/>
      <c r="I143" s="467"/>
      <c r="J143" s="200">
        <v>4</v>
      </c>
      <c r="K143" s="219">
        <v>25</v>
      </c>
      <c r="L143" s="219">
        <f t="shared" si="16"/>
        <v>200</v>
      </c>
      <c r="M143" s="220">
        <f t="shared" si="17"/>
        <v>8</v>
      </c>
      <c r="N143" s="463"/>
      <c r="O143" s="443"/>
      <c r="P143" s="221">
        <v>0</v>
      </c>
      <c r="Q143" s="444">
        <f t="shared" si="18"/>
        <v>0</v>
      </c>
      <c r="R143" s="222">
        <f t="shared" si="19"/>
        <v>0</v>
      </c>
      <c r="S143" s="453" cm="1">
        <f t="array" ref="S143">_xlfn.IFS(E143="Air",R143,E143="Sea",M143,E143="Air+Sea",M143+R143)</f>
        <v>8</v>
      </c>
    </row>
    <row r="144" spans="1:19" ht="15.75" thickBot="1" x14ac:dyDescent="0.3">
      <c r="A144" s="1097"/>
      <c r="B144" s="724"/>
      <c r="C144" s="119" t="s">
        <v>145</v>
      </c>
      <c r="D144" s="119" t="s">
        <v>233</v>
      </c>
      <c r="E144" s="119" t="s">
        <v>11</v>
      </c>
      <c r="F144" s="119"/>
      <c r="G144" s="214">
        <v>5</v>
      </c>
      <c r="H144" s="150"/>
      <c r="I144" s="771"/>
      <c r="J144" s="201">
        <v>4</v>
      </c>
      <c r="K144" s="233">
        <v>25</v>
      </c>
      <c r="L144" s="233">
        <f t="shared" si="16"/>
        <v>20</v>
      </c>
      <c r="M144" s="234">
        <f t="shared" si="17"/>
        <v>0.8</v>
      </c>
      <c r="N144" s="766"/>
      <c r="O144" s="450"/>
      <c r="P144" s="262">
        <v>0</v>
      </c>
      <c r="Q144" s="451">
        <f t="shared" si="18"/>
        <v>0</v>
      </c>
      <c r="R144" s="457">
        <f t="shared" si="19"/>
        <v>0</v>
      </c>
      <c r="S144" s="455" cm="1">
        <f t="array" ref="S144">_xlfn.IFS(E144="Air",R144,E144="Sea",M144,E144="Air+Sea",M144+R144)</f>
        <v>0.8</v>
      </c>
    </row>
    <row r="145" spans="1:21" ht="18.75" customHeight="1" x14ac:dyDescent="0.25">
      <c r="A145" s="152"/>
      <c r="B145" s="120"/>
      <c r="C145" s="120"/>
      <c r="D145" s="120"/>
      <c r="E145" s="120"/>
      <c r="F145" s="120"/>
      <c r="G145" s="100"/>
      <c r="H145" s="120"/>
      <c r="I145" s="433"/>
      <c r="K145" s="235"/>
      <c r="L145" s="235"/>
      <c r="M145" s="373"/>
      <c r="N145" s="433"/>
      <c r="O145" s="580"/>
      <c r="P145" s="235"/>
      <c r="Q145" s="581"/>
      <c r="R145" s="581"/>
      <c r="S145" s="379"/>
      <c r="T145" s="475"/>
      <c r="U145" s="120"/>
    </row>
    <row r="146" spans="1:21" ht="18.75" customHeight="1" thickBot="1" x14ac:dyDescent="0.3">
      <c r="A146" s="184"/>
      <c r="B146" s="120"/>
      <c r="C146" s="120"/>
      <c r="D146" s="120"/>
      <c r="E146" s="120"/>
      <c r="F146" s="120"/>
      <c r="G146" s="100"/>
      <c r="H146" s="120"/>
      <c r="I146" s="433"/>
      <c r="K146" s="235"/>
      <c r="L146" s="235"/>
      <c r="M146" s="373"/>
      <c r="N146" s="433"/>
      <c r="O146" s="356"/>
      <c r="P146" s="235"/>
      <c r="Q146" s="373"/>
      <c r="R146" s="373"/>
      <c r="S146" s="379"/>
      <c r="T146" s="475"/>
      <c r="U146" s="120"/>
    </row>
    <row r="147" spans="1:21" ht="36.75" customHeight="1" x14ac:dyDescent="0.25">
      <c r="A147" s="167"/>
      <c r="B147" s="32"/>
      <c r="C147" s="32"/>
      <c r="D147" s="32"/>
      <c r="E147" s="32"/>
      <c r="F147" s="32"/>
      <c r="G147" s="100"/>
      <c r="H147" s="168"/>
      <c r="I147" s="413"/>
      <c r="J147" s="71" t="s">
        <v>234</v>
      </c>
      <c r="K147" s="229">
        <v>25</v>
      </c>
      <c r="L147" s="229">
        <f>SUM(L99:L146)</f>
        <v>3167.5</v>
      </c>
      <c r="M147" s="229">
        <f>SUM(M99:M146)</f>
        <v>417.71799999999996</v>
      </c>
      <c r="N147" s="413"/>
      <c r="O147" s="71" t="s">
        <v>234</v>
      </c>
      <c r="P147" s="229">
        <f>IF([2]Booking_SGN!$B$2="SGN",INDEX([2]!volume,MATCH($N$11,[2]!customer,0),MATCH([2]Booking_SGN!$C$3,[2]!week,0)),0)</f>
        <v>0</v>
      </c>
      <c r="Q147" s="229">
        <f>SUM(Q99:Q146)</f>
        <v>305</v>
      </c>
      <c r="R147" s="230">
        <f>SUM(R99:R146)</f>
        <v>0</v>
      </c>
      <c r="S147" s="257">
        <f>R147+M147</f>
        <v>417.71799999999996</v>
      </c>
      <c r="T147" s="171"/>
    </row>
    <row r="148" spans="1:21" ht="15.75" thickBot="1" x14ac:dyDescent="0.3">
      <c r="A148" s="185"/>
      <c r="B148" s="168"/>
      <c r="C148" s="32"/>
      <c r="D148" s="32"/>
      <c r="E148" s="32"/>
      <c r="F148" s="32"/>
      <c r="G148" s="100"/>
      <c r="H148" s="168"/>
      <c r="I148" s="413"/>
      <c r="J148" s="72" t="s">
        <v>182</v>
      </c>
      <c r="K148" s="73"/>
      <c r="L148" s="73"/>
      <c r="M148" s="237">
        <f>M147*K147/40/3600</f>
        <v>7.2520486111111102E-2</v>
      </c>
      <c r="N148" s="413"/>
      <c r="O148" s="72" t="s">
        <v>182</v>
      </c>
      <c r="P148" s="73"/>
      <c r="Q148" s="73"/>
      <c r="R148" s="268">
        <f>R147*P147/40/3600</f>
        <v>0</v>
      </c>
      <c r="S148" s="269">
        <f>R148+M148</f>
        <v>7.2520486111111102E-2</v>
      </c>
      <c r="T148" s="186"/>
    </row>
    <row r="149" spans="1:21" x14ac:dyDescent="0.25">
      <c r="A149" s="185"/>
      <c r="B149" s="168"/>
      <c r="C149" s="32"/>
      <c r="D149" s="32"/>
      <c r="E149" s="32"/>
      <c r="F149" s="32"/>
      <c r="G149" s="100"/>
      <c r="H149" s="168"/>
      <c r="I149" s="413"/>
      <c r="J149" s="77"/>
      <c r="N149" s="413"/>
      <c r="O149" s="77"/>
      <c r="R149" s="270"/>
      <c r="S149" s="270"/>
    </row>
    <row r="150" spans="1:21" ht="15.75" thickBot="1" x14ac:dyDescent="0.3">
      <c r="A150" s="185"/>
      <c r="B150" s="168"/>
      <c r="C150" s="32"/>
      <c r="D150" s="32"/>
      <c r="E150" s="32"/>
      <c r="F150" s="32"/>
      <c r="G150" s="100"/>
      <c r="H150" s="168"/>
      <c r="I150" s="413"/>
      <c r="J150" s="77"/>
      <c r="N150" s="413"/>
      <c r="O150" s="77"/>
      <c r="R150" s="270"/>
      <c r="S150" s="270"/>
    </row>
    <row r="151" spans="1:21" ht="60" x14ac:dyDescent="0.25">
      <c r="A151" s="185"/>
      <c r="B151" s="168"/>
      <c r="C151" s="32"/>
      <c r="D151" s="32"/>
      <c r="E151" s="32"/>
      <c r="F151" s="32"/>
      <c r="G151" s="100"/>
      <c r="H151" s="168"/>
      <c r="I151" s="413"/>
      <c r="J151" s="71" t="s">
        <v>235</v>
      </c>
      <c r="K151" s="229">
        <v>25</v>
      </c>
      <c r="L151" s="229">
        <f>L147+L96</f>
        <v>46626</v>
      </c>
      <c r="M151" s="229">
        <f>M147+M96</f>
        <v>2328.3179999999998</v>
      </c>
      <c r="N151" s="413"/>
      <c r="O151" s="71" t="s">
        <v>235</v>
      </c>
      <c r="P151" s="229">
        <f>IF([2]Booking_SGN!$B$2="SGN",INDEX([2]!volume,MATCH($N$11,[2]!customer,0),MATCH([2]Booking_SGN!$C$3,[2]!week,0)),0)</f>
        <v>0</v>
      </c>
      <c r="Q151" s="229">
        <f>Q147+Q96</f>
        <v>1111</v>
      </c>
      <c r="R151" s="230">
        <f>R147+R96</f>
        <v>0</v>
      </c>
      <c r="S151" s="257">
        <f>R151+M151</f>
        <v>2328.3179999999998</v>
      </c>
      <c r="T151" s="187"/>
    </row>
    <row r="152" spans="1:21" ht="15.75" thickBot="1" x14ac:dyDescent="0.3">
      <c r="A152" s="185"/>
      <c r="B152" s="168"/>
      <c r="C152" s="32"/>
      <c r="D152" s="32"/>
      <c r="E152" s="32"/>
      <c r="F152" s="32"/>
      <c r="G152" s="100"/>
      <c r="H152" s="168"/>
      <c r="I152" s="413"/>
      <c r="J152" s="72" t="s">
        <v>236</v>
      </c>
      <c r="K152" s="73"/>
      <c r="L152" s="73"/>
      <c r="M152" s="237">
        <f>M148+M97</f>
        <v>0.15212881944444442</v>
      </c>
      <c r="N152" s="413"/>
      <c r="O152" s="72" t="s">
        <v>236</v>
      </c>
      <c r="P152" s="73"/>
      <c r="Q152" s="73"/>
      <c r="R152" s="268">
        <f>R148+R97</f>
        <v>0</v>
      </c>
      <c r="S152" s="269">
        <f>R152+M152</f>
        <v>0.15212881944444442</v>
      </c>
      <c r="T152" s="186"/>
    </row>
    <row r="153" spans="1:21" ht="15.75" thickBot="1" x14ac:dyDescent="0.3">
      <c r="A153" s="185"/>
      <c r="B153" s="32"/>
      <c r="C153" s="32"/>
      <c r="D153" s="32"/>
      <c r="E153" s="32"/>
      <c r="F153" s="32"/>
      <c r="G153" s="100"/>
      <c r="H153" s="168"/>
      <c r="I153" s="413"/>
      <c r="J153" s="77"/>
      <c r="N153" s="413"/>
      <c r="O153" s="77"/>
      <c r="R153" s="270"/>
      <c r="S153" s="270"/>
    </row>
    <row r="154" spans="1:21" x14ac:dyDescent="0.25">
      <c r="A154" s="185"/>
      <c r="B154" s="32"/>
      <c r="C154" s="32"/>
      <c r="D154" s="32"/>
      <c r="E154" s="32"/>
      <c r="F154" s="32"/>
      <c r="G154" s="100"/>
      <c r="H154" s="168"/>
      <c r="I154" s="413"/>
      <c r="J154" s="81" t="s">
        <v>237</v>
      </c>
      <c r="K154" s="238"/>
      <c r="L154" s="239"/>
      <c r="M154" s="239"/>
      <c r="N154" s="413"/>
      <c r="O154" s="81" t="s">
        <v>237</v>
      </c>
      <c r="P154" s="238"/>
      <c r="Q154" s="239"/>
      <c r="R154" s="271"/>
      <c r="S154" s="270"/>
    </row>
    <row r="155" spans="1:21" ht="15.75" thickBot="1" x14ac:dyDescent="0.3">
      <c r="A155" s="185"/>
      <c r="B155" s="32"/>
      <c r="C155" s="32"/>
      <c r="D155" s="32"/>
      <c r="E155" s="32"/>
      <c r="F155" s="32"/>
      <c r="G155" s="100"/>
      <c r="H155" s="168"/>
      <c r="I155" s="413"/>
      <c r="J155" s="82" t="s">
        <v>238</v>
      </c>
      <c r="K155" s="240"/>
      <c r="L155" s="241"/>
      <c r="M155" s="241"/>
      <c r="N155" s="413"/>
      <c r="O155" s="82" t="s">
        <v>238</v>
      </c>
      <c r="P155" s="240"/>
      <c r="Q155" s="241"/>
      <c r="R155" s="272"/>
      <c r="S155" s="232"/>
    </row>
    <row r="156" spans="1:21" ht="15.75" thickBot="1" x14ac:dyDescent="0.3">
      <c r="A156" s="185"/>
      <c r="E156" s="32"/>
      <c r="F156" s="32"/>
      <c r="G156" s="100"/>
      <c r="H156" s="168"/>
      <c r="I156" s="414"/>
      <c r="J156" s="199"/>
      <c r="K156" s="73"/>
      <c r="L156" s="73"/>
      <c r="M156" s="73"/>
      <c r="N156" s="414"/>
      <c r="O156" s="199"/>
      <c r="P156" s="73"/>
      <c r="Q156" s="73"/>
      <c r="R156" s="232"/>
      <c r="S156" s="273"/>
    </row>
    <row r="157" spans="1:21" x14ac:dyDescent="0.25">
      <c r="A157" s="185"/>
      <c r="B157" s="32"/>
      <c r="C157" s="32"/>
      <c r="D157" s="32"/>
      <c r="E157" s="32"/>
      <c r="F157" s="32"/>
      <c r="G157" s="100"/>
      <c r="H157" s="168"/>
      <c r="I157" s="32"/>
      <c r="N157" s="32"/>
    </row>
    <row r="158" spans="1:21" x14ac:dyDescent="0.25">
      <c r="A158" s="185"/>
      <c r="B158" s="32"/>
      <c r="C158" s="32"/>
      <c r="D158" s="32"/>
      <c r="E158" s="32"/>
      <c r="F158" s="32"/>
      <c r="G158" s="100"/>
      <c r="H158" s="168"/>
      <c r="I158" s="32"/>
      <c r="N158" s="32"/>
    </row>
    <row r="159" spans="1:21" x14ac:dyDescent="0.25">
      <c r="A159" s="185"/>
      <c r="B159" s="32"/>
      <c r="C159" s="32"/>
      <c r="D159" s="32"/>
      <c r="E159" s="32"/>
      <c r="F159" s="32"/>
      <c r="G159" s="100"/>
      <c r="H159" s="168"/>
      <c r="I159" s="32"/>
      <c r="N159" s="32"/>
    </row>
    <row r="160" spans="1:21" x14ac:dyDescent="0.25">
      <c r="A160" s="185"/>
      <c r="B160" s="32"/>
      <c r="C160" s="32"/>
      <c r="D160" s="32"/>
      <c r="E160" s="32"/>
      <c r="F160" s="32"/>
      <c r="G160" s="100"/>
      <c r="H160" s="168"/>
      <c r="I160" s="32"/>
      <c r="N160" s="32"/>
    </row>
    <row r="161" spans="1:14" x14ac:dyDescent="0.25">
      <c r="A161" s="185"/>
      <c r="B161" s="32"/>
      <c r="C161" s="32"/>
      <c r="D161" s="32"/>
      <c r="E161" s="32"/>
      <c r="F161" s="32"/>
      <c r="G161" s="100"/>
      <c r="H161" s="168"/>
      <c r="I161" s="32"/>
      <c r="N161" s="32"/>
    </row>
    <row r="162" spans="1:14" x14ac:dyDescent="0.25">
      <c r="A162" s="185"/>
      <c r="B162" s="32"/>
      <c r="C162" s="32"/>
      <c r="D162" s="32"/>
      <c r="E162" s="32"/>
      <c r="F162" s="32"/>
      <c r="G162" s="100"/>
      <c r="H162" s="168"/>
      <c r="I162" s="32"/>
      <c r="N162" s="32"/>
    </row>
    <row r="163" spans="1:14" x14ac:dyDescent="0.25">
      <c r="A163" s="185"/>
      <c r="B163" s="32"/>
      <c r="C163" s="32"/>
      <c r="D163" s="32"/>
      <c r="E163" s="32"/>
      <c r="F163" s="32"/>
      <c r="G163" s="100"/>
      <c r="H163" s="168"/>
      <c r="I163" s="32"/>
      <c r="N163" s="32"/>
    </row>
    <row r="164" spans="1:14" x14ac:dyDescent="0.25">
      <c r="A164" s="185"/>
      <c r="B164" s="32"/>
      <c r="C164" s="32"/>
      <c r="D164" s="32"/>
      <c r="E164" s="32"/>
      <c r="F164" s="32"/>
      <c r="G164" s="100"/>
      <c r="H164" s="168"/>
      <c r="I164" s="32"/>
      <c r="N164" s="32"/>
    </row>
    <row r="165" spans="1:14" x14ac:dyDescent="0.25">
      <c r="A165" s="185"/>
      <c r="B165" s="32"/>
      <c r="C165" s="32"/>
      <c r="D165" s="32"/>
      <c r="E165" s="32"/>
      <c r="F165" s="32"/>
      <c r="G165" s="100"/>
      <c r="H165" s="168"/>
      <c r="I165" s="32"/>
      <c r="N165" s="32"/>
    </row>
    <row r="166" spans="1:14" x14ac:dyDescent="0.25">
      <c r="A166" s="185"/>
      <c r="B166" s="32"/>
      <c r="C166" s="32"/>
      <c r="D166" s="32"/>
      <c r="E166" s="32"/>
      <c r="F166" s="32"/>
      <c r="G166" s="100"/>
      <c r="H166" s="168"/>
      <c r="I166" s="32"/>
      <c r="N166" s="32"/>
    </row>
    <row r="167" spans="1:14" x14ac:dyDescent="0.25">
      <c r="A167" s="185"/>
      <c r="B167" s="32"/>
      <c r="C167" s="32"/>
      <c r="D167" s="32"/>
      <c r="E167" s="32"/>
      <c r="F167" s="32"/>
      <c r="G167" s="100"/>
      <c r="H167" s="168"/>
      <c r="I167" s="32"/>
      <c r="N167" s="32"/>
    </row>
    <row r="168" spans="1:14" x14ac:dyDescent="0.25">
      <c r="A168" s="185"/>
      <c r="B168" s="32"/>
      <c r="C168" s="32"/>
      <c r="D168" s="32"/>
      <c r="E168" s="32"/>
      <c r="F168" s="32"/>
      <c r="G168" s="100"/>
      <c r="H168" s="168"/>
      <c r="I168" s="32"/>
      <c r="N168" s="32"/>
    </row>
    <row r="169" spans="1:14" x14ac:dyDescent="0.25">
      <c r="A169" s="185"/>
      <c r="B169" s="32"/>
      <c r="C169" s="32"/>
      <c r="D169" s="32"/>
      <c r="E169" s="32"/>
      <c r="F169" s="32"/>
      <c r="G169" s="100"/>
      <c r="H169" s="168"/>
      <c r="I169" s="32"/>
      <c r="N169" s="32"/>
    </row>
    <row r="170" spans="1:14" x14ac:dyDescent="0.25">
      <c r="A170" s="185"/>
      <c r="B170" s="32"/>
      <c r="C170" s="32"/>
      <c r="D170" s="32"/>
      <c r="E170" s="32"/>
      <c r="F170" s="32"/>
      <c r="G170" s="100"/>
      <c r="H170" s="168"/>
      <c r="I170" s="32"/>
      <c r="N170" s="32"/>
    </row>
    <row r="171" spans="1:14" x14ac:dyDescent="0.25">
      <c r="A171" s="185"/>
      <c r="B171" s="32"/>
      <c r="C171" s="32"/>
      <c r="D171" s="32"/>
      <c r="E171" s="32"/>
      <c r="F171" s="32"/>
      <c r="G171" s="100"/>
      <c r="H171" s="168"/>
      <c r="I171" s="32"/>
      <c r="N171" s="32"/>
    </row>
    <row r="172" spans="1:14" x14ac:dyDescent="0.25">
      <c r="A172" s="185"/>
      <c r="B172" s="32"/>
      <c r="C172" s="32"/>
      <c r="D172" s="32"/>
      <c r="E172" s="32"/>
      <c r="F172" s="32"/>
      <c r="G172" s="100"/>
      <c r="H172" s="168"/>
      <c r="I172" s="32"/>
      <c r="N172" s="32"/>
    </row>
    <row r="173" spans="1:14" x14ac:dyDescent="0.25">
      <c r="A173" s="185"/>
      <c r="B173" s="32"/>
      <c r="C173" s="32"/>
      <c r="D173" s="32"/>
      <c r="E173" s="32"/>
      <c r="F173" s="32"/>
      <c r="G173" s="100"/>
      <c r="H173" s="168"/>
      <c r="I173" s="32"/>
      <c r="N173" s="32"/>
    </row>
    <row r="174" spans="1:14" x14ac:dyDescent="0.25">
      <c r="A174" s="185"/>
      <c r="B174" s="32"/>
      <c r="C174" s="32"/>
      <c r="D174" s="32"/>
      <c r="E174" s="32"/>
      <c r="F174" s="32"/>
      <c r="G174" s="100"/>
      <c r="H174" s="168"/>
      <c r="I174" s="32"/>
      <c r="N174" s="32"/>
    </row>
    <row r="175" spans="1:14" x14ac:dyDescent="0.25">
      <c r="A175" s="185"/>
      <c r="B175" s="32"/>
      <c r="C175" s="32"/>
      <c r="D175" s="32"/>
      <c r="E175" s="32"/>
      <c r="F175" s="32"/>
      <c r="G175" s="100"/>
      <c r="H175" s="168"/>
      <c r="I175" s="32"/>
      <c r="N175" s="32"/>
    </row>
    <row r="176" spans="1:14" x14ac:dyDescent="0.25">
      <c r="A176" s="185"/>
      <c r="B176" s="32"/>
      <c r="C176" s="32"/>
      <c r="D176" s="32"/>
      <c r="E176" s="32"/>
      <c r="F176" s="32"/>
      <c r="G176" s="100"/>
      <c r="H176" s="168"/>
      <c r="I176" s="32"/>
      <c r="N176" s="32"/>
    </row>
    <row r="177" spans="1:14" x14ac:dyDescent="0.25">
      <c r="A177" s="185"/>
      <c r="B177" s="32"/>
      <c r="C177" s="32"/>
      <c r="D177" s="32"/>
      <c r="E177" s="32"/>
      <c r="F177" s="32"/>
      <c r="G177" s="100"/>
      <c r="H177" s="168"/>
      <c r="I177" s="32"/>
      <c r="N177" s="32"/>
    </row>
    <row r="178" spans="1:14" x14ac:dyDescent="0.25">
      <c r="A178" s="185"/>
      <c r="B178" s="32"/>
      <c r="C178" s="32"/>
      <c r="D178" s="32"/>
      <c r="E178" s="32"/>
      <c r="F178" s="32"/>
      <c r="G178" s="100"/>
      <c r="H178" s="168"/>
      <c r="I178" s="32"/>
      <c r="N178" s="32"/>
    </row>
    <row r="179" spans="1:14" x14ac:dyDescent="0.25">
      <c r="A179" s="185"/>
      <c r="B179" s="32"/>
      <c r="C179" s="32"/>
      <c r="D179" s="32"/>
      <c r="E179" s="32"/>
      <c r="F179" s="32"/>
      <c r="G179" s="100"/>
      <c r="H179" s="168"/>
      <c r="I179" s="32"/>
      <c r="N179" s="32"/>
    </row>
    <row r="180" spans="1:14" x14ac:dyDescent="0.25">
      <c r="A180" s="185"/>
      <c r="B180" s="32"/>
      <c r="C180" s="32"/>
      <c r="D180" s="32"/>
      <c r="E180" s="32"/>
      <c r="F180" s="32"/>
      <c r="G180" s="100"/>
      <c r="H180" s="168"/>
      <c r="I180" s="32"/>
      <c r="N180" s="32"/>
    </row>
    <row r="181" spans="1:14" x14ac:dyDescent="0.25">
      <c r="A181" s="185"/>
      <c r="B181" s="32"/>
      <c r="C181" s="32"/>
      <c r="D181" s="32"/>
      <c r="E181" s="32"/>
      <c r="F181" s="32"/>
      <c r="G181" s="100"/>
      <c r="H181" s="168"/>
      <c r="I181" s="32"/>
      <c r="N181" s="32"/>
    </row>
    <row r="182" spans="1:14" x14ac:dyDescent="0.25">
      <c r="A182" s="185"/>
      <c r="B182" s="32"/>
      <c r="C182" s="32"/>
      <c r="D182" s="32"/>
      <c r="E182" s="32"/>
      <c r="F182" s="32"/>
      <c r="G182" s="100"/>
      <c r="H182" s="168"/>
      <c r="I182" s="32"/>
      <c r="N182" s="32"/>
    </row>
    <row r="183" spans="1:14" x14ac:dyDescent="0.25">
      <c r="A183" s="185"/>
      <c r="B183" s="32"/>
      <c r="C183" s="32"/>
      <c r="D183" s="32"/>
      <c r="E183" s="32"/>
      <c r="F183" s="32"/>
      <c r="G183" s="100"/>
      <c r="H183" s="168"/>
      <c r="I183" s="32"/>
      <c r="N183" s="32"/>
    </row>
    <row r="184" spans="1:14" x14ac:dyDescent="0.25">
      <c r="A184" s="185"/>
      <c r="B184" s="32"/>
      <c r="C184" s="32"/>
      <c r="D184" s="32"/>
      <c r="E184" s="32"/>
      <c r="F184" s="32"/>
      <c r="G184" s="100"/>
      <c r="H184" s="168"/>
      <c r="I184" s="32"/>
      <c r="N184" s="32"/>
    </row>
    <row r="185" spans="1:14" x14ac:dyDescent="0.25">
      <c r="A185" s="185"/>
      <c r="B185" s="32"/>
      <c r="C185" s="32"/>
      <c r="D185" s="32"/>
      <c r="E185" s="32"/>
      <c r="F185" s="32"/>
      <c r="G185" s="100"/>
      <c r="H185" s="168"/>
      <c r="I185" s="32"/>
      <c r="N185" s="32"/>
    </row>
    <row r="186" spans="1:14" x14ac:dyDescent="0.25">
      <c r="A186" s="185"/>
      <c r="B186" s="32"/>
      <c r="C186" s="32"/>
      <c r="D186" s="32"/>
      <c r="E186" s="32"/>
      <c r="F186" s="32"/>
      <c r="G186" s="100"/>
      <c r="H186" s="168"/>
      <c r="I186" s="32"/>
      <c r="N186" s="32"/>
    </row>
    <row r="187" spans="1:14" x14ac:dyDescent="0.25">
      <c r="A187" s="185"/>
      <c r="B187" s="32"/>
      <c r="C187" s="32"/>
      <c r="D187" s="32"/>
      <c r="E187" s="32"/>
      <c r="F187" s="32"/>
      <c r="G187" s="100"/>
      <c r="H187" s="168"/>
      <c r="I187" s="32"/>
      <c r="N187" s="32"/>
    </row>
    <row r="188" spans="1:14" x14ac:dyDescent="0.25">
      <c r="A188" s="185"/>
      <c r="B188" s="32"/>
      <c r="C188" s="32"/>
      <c r="D188" s="32"/>
      <c r="E188" s="32"/>
      <c r="F188" s="32"/>
      <c r="G188" s="100"/>
      <c r="H188" s="168"/>
      <c r="I188" s="32"/>
      <c r="N188" s="32"/>
    </row>
    <row r="189" spans="1:14" x14ac:dyDescent="0.25">
      <c r="A189" s="185"/>
      <c r="B189" s="32"/>
      <c r="C189" s="32"/>
      <c r="D189" s="32"/>
      <c r="E189" s="32"/>
      <c r="F189" s="32"/>
      <c r="G189" s="100"/>
      <c r="H189" s="168"/>
      <c r="I189" s="32"/>
      <c r="N189" s="32"/>
    </row>
    <row r="190" spans="1:14" x14ac:dyDescent="0.25">
      <c r="A190" s="185"/>
      <c r="B190" s="32"/>
      <c r="C190" s="32"/>
      <c r="D190" s="32"/>
      <c r="E190" s="32"/>
      <c r="F190" s="32"/>
      <c r="G190" s="100"/>
      <c r="H190" s="168"/>
      <c r="I190" s="32"/>
      <c r="N190" s="32"/>
    </row>
    <row r="191" spans="1:14" x14ac:dyDescent="0.25">
      <c r="A191" s="185"/>
      <c r="B191" s="32"/>
      <c r="C191" s="32"/>
      <c r="D191" s="32"/>
      <c r="E191" s="32"/>
      <c r="F191" s="32"/>
      <c r="G191" s="100"/>
      <c r="H191" s="168"/>
      <c r="I191" s="32"/>
      <c r="N191" s="32"/>
    </row>
    <row r="192" spans="1:14" x14ac:dyDescent="0.25">
      <c r="A192" s="185"/>
      <c r="B192" s="32"/>
      <c r="C192" s="32"/>
      <c r="D192" s="32"/>
      <c r="E192" s="32"/>
      <c r="F192" s="32"/>
      <c r="G192" s="100"/>
      <c r="H192" s="168"/>
      <c r="I192" s="32"/>
      <c r="N192" s="32"/>
    </row>
    <row r="193" spans="1:14" x14ac:dyDescent="0.25">
      <c r="A193" s="185"/>
      <c r="B193" s="32"/>
      <c r="C193" s="32"/>
      <c r="D193" s="32"/>
      <c r="E193" s="32"/>
      <c r="F193" s="32"/>
      <c r="G193" s="100"/>
      <c r="H193" s="168"/>
      <c r="I193" s="32"/>
      <c r="N193" s="32"/>
    </row>
    <row r="194" spans="1:14" x14ac:dyDescent="0.25">
      <c r="A194" s="185"/>
      <c r="B194" s="32"/>
      <c r="C194" s="32"/>
      <c r="D194" s="32"/>
      <c r="E194" s="32"/>
      <c r="F194" s="32"/>
      <c r="G194" s="100"/>
      <c r="H194" s="168"/>
      <c r="I194" s="32"/>
      <c r="N194" s="32"/>
    </row>
    <row r="195" spans="1:14" x14ac:dyDescent="0.25">
      <c r="A195" s="185"/>
      <c r="B195" s="32"/>
      <c r="C195" s="32"/>
      <c r="D195" s="32"/>
      <c r="E195" s="32"/>
      <c r="F195" s="32"/>
      <c r="G195" s="100"/>
      <c r="H195" s="168"/>
      <c r="I195" s="32"/>
      <c r="N195" s="32"/>
    </row>
    <row r="196" spans="1:14" x14ac:dyDescent="0.25">
      <c r="A196" s="185"/>
      <c r="B196" s="32"/>
      <c r="C196" s="32"/>
      <c r="D196" s="32"/>
      <c r="E196" s="32"/>
      <c r="F196" s="32"/>
      <c r="G196" s="100"/>
      <c r="H196" s="168"/>
      <c r="I196" s="32"/>
      <c r="N196" s="32"/>
    </row>
    <row r="197" spans="1:14" x14ac:dyDescent="0.25">
      <c r="A197" s="185"/>
      <c r="B197" s="32"/>
      <c r="C197" s="32"/>
      <c r="D197" s="32"/>
      <c r="E197" s="32"/>
      <c r="F197" s="32"/>
      <c r="G197" s="100"/>
      <c r="H197" s="168"/>
      <c r="I197" s="32"/>
      <c r="N197" s="32"/>
    </row>
    <row r="198" spans="1:14" x14ac:dyDescent="0.25">
      <c r="A198" s="185"/>
      <c r="B198" s="32"/>
      <c r="C198" s="32"/>
      <c r="D198" s="32"/>
      <c r="E198" s="32"/>
      <c r="F198" s="32"/>
      <c r="G198" s="100"/>
      <c r="H198" s="168"/>
      <c r="I198" s="32"/>
      <c r="N198" s="32"/>
    </row>
    <row r="199" spans="1:14" x14ac:dyDescent="0.25">
      <c r="A199" s="185"/>
      <c r="B199" s="32"/>
      <c r="C199" s="32"/>
      <c r="D199" s="32"/>
      <c r="E199" s="32"/>
      <c r="F199" s="32"/>
      <c r="G199" s="100"/>
      <c r="H199" s="168"/>
      <c r="I199" s="32"/>
      <c r="N199" s="32"/>
    </row>
    <row r="200" spans="1:14" x14ac:dyDescent="0.25">
      <c r="A200" s="185"/>
      <c r="B200" s="32"/>
      <c r="C200" s="32"/>
      <c r="D200" s="32"/>
      <c r="E200" s="32"/>
      <c r="F200" s="32"/>
      <c r="G200" s="100"/>
      <c r="H200" s="168"/>
      <c r="I200" s="32"/>
      <c r="N200" s="32"/>
    </row>
    <row r="201" spans="1:14" x14ac:dyDescent="0.25">
      <c r="A201" s="185"/>
      <c r="B201" s="32"/>
      <c r="C201" s="32"/>
      <c r="D201" s="32"/>
      <c r="E201" s="32"/>
      <c r="F201" s="32"/>
      <c r="G201" s="100"/>
      <c r="H201" s="168"/>
      <c r="I201" s="32"/>
      <c r="N201" s="32"/>
    </row>
    <row r="202" spans="1:14" x14ac:dyDescent="0.25">
      <c r="A202" s="185"/>
      <c r="B202" s="32"/>
      <c r="C202" s="32"/>
      <c r="D202" s="32"/>
      <c r="E202" s="32"/>
      <c r="F202" s="32"/>
      <c r="G202" s="100"/>
      <c r="H202" s="168"/>
      <c r="I202" s="32"/>
      <c r="N202" s="32"/>
    </row>
    <row r="203" spans="1:14" x14ac:dyDescent="0.25">
      <c r="A203" s="185"/>
      <c r="B203" s="32"/>
      <c r="C203" s="32"/>
      <c r="D203" s="32"/>
      <c r="E203" s="32"/>
      <c r="F203" s="32"/>
      <c r="G203" s="100"/>
      <c r="H203" s="168"/>
      <c r="I203" s="32"/>
      <c r="N203" s="32"/>
    </row>
    <row r="204" spans="1:14" x14ac:dyDescent="0.25">
      <c r="A204" s="185"/>
      <c r="B204" s="32"/>
      <c r="C204" s="32"/>
      <c r="D204" s="32"/>
      <c r="E204" s="32"/>
      <c r="F204" s="32"/>
      <c r="G204" s="100"/>
      <c r="H204" s="168"/>
      <c r="I204" s="32"/>
      <c r="N204" s="32"/>
    </row>
    <row r="205" spans="1:14" x14ac:dyDescent="0.25">
      <c r="A205" s="185"/>
      <c r="B205" s="32"/>
      <c r="C205" s="32"/>
      <c r="D205" s="32"/>
      <c r="E205" s="32"/>
      <c r="F205" s="32"/>
      <c r="G205" s="100"/>
      <c r="H205" s="168"/>
      <c r="I205" s="32"/>
      <c r="N205" s="32"/>
    </row>
    <row r="206" spans="1:14" x14ac:dyDescent="0.25">
      <c r="A206" s="185"/>
      <c r="B206" s="32"/>
      <c r="C206" s="32"/>
      <c r="D206" s="32"/>
      <c r="E206" s="32"/>
      <c r="F206" s="32"/>
      <c r="G206" s="100"/>
      <c r="H206" s="168"/>
      <c r="I206" s="32"/>
      <c r="N206" s="32"/>
    </row>
    <row r="207" spans="1:14" x14ac:dyDescent="0.25">
      <c r="A207" s="185"/>
      <c r="B207" s="32"/>
      <c r="C207" s="32"/>
      <c r="D207" s="32"/>
      <c r="E207" s="32"/>
      <c r="F207" s="32"/>
      <c r="G207" s="100"/>
      <c r="H207" s="168"/>
      <c r="I207" s="32"/>
      <c r="N207" s="32"/>
    </row>
    <row r="208" spans="1:14" x14ac:dyDescent="0.25">
      <c r="A208" s="185"/>
      <c r="B208" s="32"/>
      <c r="C208" s="32"/>
      <c r="D208" s="32"/>
      <c r="E208" s="32"/>
      <c r="F208" s="32"/>
      <c r="G208" s="100"/>
      <c r="H208" s="168"/>
      <c r="I208" s="32"/>
      <c r="N208" s="32"/>
    </row>
    <row r="209" spans="1:14" x14ac:dyDescent="0.25">
      <c r="A209" s="185"/>
      <c r="B209" s="32"/>
      <c r="C209" s="32"/>
      <c r="D209" s="32"/>
      <c r="E209" s="32"/>
      <c r="F209" s="32"/>
      <c r="G209" s="100"/>
      <c r="H209" s="168"/>
      <c r="I209" s="32"/>
      <c r="N209" s="32"/>
    </row>
    <row r="210" spans="1:14" x14ac:dyDescent="0.25">
      <c r="A210" s="185"/>
      <c r="B210" s="32"/>
      <c r="C210" s="32"/>
      <c r="D210" s="32"/>
      <c r="E210" s="32"/>
      <c r="F210" s="32"/>
      <c r="G210" s="100"/>
      <c r="H210" s="168"/>
      <c r="I210" s="32"/>
      <c r="N210" s="32"/>
    </row>
    <row r="211" spans="1:14" x14ac:dyDescent="0.25">
      <c r="A211" s="185"/>
      <c r="B211" s="32"/>
      <c r="C211" s="32"/>
      <c r="D211" s="32"/>
      <c r="E211" s="32"/>
      <c r="F211" s="32"/>
      <c r="G211" s="100"/>
      <c r="H211" s="168"/>
      <c r="I211" s="32"/>
      <c r="N211" s="32"/>
    </row>
    <row r="212" spans="1:14" x14ac:dyDescent="0.25">
      <c r="A212" s="185"/>
      <c r="B212" s="32"/>
      <c r="C212" s="32"/>
      <c r="D212" s="32"/>
      <c r="E212" s="32"/>
      <c r="F212" s="32"/>
      <c r="G212" s="100"/>
      <c r="H212" s="168"/>
      <c r="I212" s="32"/>
      <c r="N212" s="32"/>
    </row>
    <row r="213" spans="1:14" x14ac:dyDescent="0.25">
      <c r="A213" s="185"/>
      <c r="B213" s="32"/>
      <c r="C213" s="32"/>
      <c r="D213" s="32"/>
      <c r="E213" s="32"/>
      <c r="F213" s="32"/>
      <c r="G213" s="100"/>
      <c r="H213" s="168"/>
      <c r="I213" s="32"/>
      <c r="N213" s="32"/>
    </row>
    <row r="214" spans="1:14" x14ac:dyDescent="0.25">
      <c r="A214" s="185"/>
      <c r="B214" s="32"/>
      <c r="C214" s="32"/>
      <c r="D214" s="32"/>
      <c r="E214" s="32"/>
      <c r="F214" s="32"/>
      <c r="G214" s="100"/>
      <c r="H214" s="168"/>
      <c r="I214" s="32"/>
      <c r="N214" s="32"/>
    </row>
    <row r="215" spans="1:14" x14ac:dyDescent="0.25">
      <c r="A215" s="185"/>
      <c r="B215" s="32"/>
      <c r="C215" s="32"/>
      <c r="D215" s="32"/>
      <c r="E215" s="32"/>
      <c r="F215" s="32"/>
      <c r="G215" s="100"/>
      <c r="H215" s="168"/>
      <c r="I215" s="32"/>
      <c r="N215" s="32"/>
    </row>
    <row r="216" spans="1:14" x14ac:dyDescent="0.25">
      <c r="A216" s="185"/>
      <c r="B216" s="32"/>
      <c r="C216" s="32"/>
      <c r="D216" s="32"/>
      <c r="E216" s="32"/>
      <c r="F216" s="32"/>
      <c r="G216" s="100"/>
      <c r="H216" s="168"/>
      <c r="I216" s="32"/>
      <c r="N216" s="32"/>
    </row>
    <row r="217" spans="1:14" x14ac:dyDescent="0.25">
      <c r="A217" s="185"/>
      <c r="B217" s="32"/>
      <c r="C217" s="32"/>
      <c r="D217" s="32"/>
      <c r="E217" s="32"/>
      <c r="F217" s="32"/>
      <c r="G217" s="100"/>
      <c r="H217" s="168"/>
      <c r="I217" s="32"/>
      <c r="N217" s="32"/>
    </row>
    <row r="218" spans="1:14" x14ac:dyDescent="0.25">
      <c r="A218" s="185"/>
      <c r="B218" s="32"/>
      <c r="C218" s="32"/>
      <c r="D218" s="32"/>
      <c r="E218" s="32"/>
      <c r="F218" s="32"/>
      <c r="G218" s="100"/>
      <c r="H218" s="168"/>
      <c r="I218" s="32"/>
      <c r="N218" s="32"/>
    </row>
    <row r="219" spans="1:14" x14ac:dyDescent="0.25">
      <c r="A219" s="185"/>
      <c r="B219" s="32"/>
      <c r="C219" s="32"/>
      <c r="D219" s="32"/>
      <c r="E219" s="32"/>
      <c r="F219" s="32"/>
      <c r="G219" s="100"/>
      <c r="H219" s="168"/>
      <c r="I219" s="32"/>
      <c r="N219" s="32"/>
    </row>
    <row r="220" spans="1:14" x14ac:dyDescent="0.25">
      <c r="A220" s="185"/>
      <c r="B220" s="32"/>
      <c r="C220" s="32"/>
      <c r="D220" s="32"/>
      <c r="E220" s="32"/>
      <c r="F220" s="32"/>
      <c r="G220" s="100"/>
      <c r="H220" s="168"/>
      <c r="I220" s="32"/>
      <c r="N220" s="32"/>
    </row>
    <row r="221" spans="1:14" x14ac:dyDescent="0.25">
      <c r="A221" s="185"/>
      <c r="B221" s="32"/>
      <c r="C221" s="32"/>
      <c r="D221" s="32"/>
      <c r="E221" s="32"/>
      <c r="F221" s="32"/>
      <c r="G221" s="100"/>
      <c r="H221" s="168"/>
      <c r="I221" s="32"/>
      <c r="N221" s="32"/>
    </row>
    <row r="222" spans="1:14" x14ac:dyDescent="0.25">
      <c r="A222" s="185"/>
      <c r="B222" s="32"/>
      <c r="C222" s="32"/>
      <c r="D222" s="32"/>
      <c r="E222" s="32"/>
      <c r="F222" s="32"/>
      <c r="G222" s="100"/>
      <c r="H222" s="168"/>
      <c r="I222" s="32"/>
      <c r="N222" s="32"/>
    </row>
    <row r="223" spans="1:14" x14ac:dyDescent="0.25">
      <c r="A223" s="185"/>
      <c r="B223" s="32"/>
      <c r="C223" s="32"/>
      <c r="D223" s="32"/>
      <c r="E223" s="32"/>
      <c r="F223" s="32"/>
      <c r="G223" s="100"/>
      <c r="H223" s="168"/>
      <c r="I223" s="32"/>
      <c r="N223" s="32"/>
    </row>
    <row r="224" spans="1:14" x14ac:dyDescent="0.25">
      <c r="A224" s="185"/>
      <c r="B224" s="32"/>
      <c r="C224" s="32"/>
      <c r="D224" s="32"/>
      <c r="E224" s="32"/>
      <c r="F224" s="32"/>
      <c r="G224" s="100"/>
      <c r="H224" s="168"/>
      <c r="I224" s="32"/>
      <c r="N224" s="32"/>
    </row>
    <row r="225" spans="1:14" x14ac:dyDescent="0.25">
      <c r="A225" s="185"/>
      <c r="B225" s="32"/>
      <c r="C225" s="32"/>
      <c r="D225" s="32"/>
      <c r="E225" s="32"/>
      <c r="F225" s="32"/>
      <c r="G225" s="100"/>
      <c r="H225" s="168"/>
      <c r="I225" s="32"/>
      <c r="N225" s="32"/>
    </row>
    <row r="226" spans="1:14" x14ac:dyDescent="0.25">
      <c r="A226" s="185"/>
      <c r="B226" s="32"/>
      <c r="C226" s="32"/>
      <c r="D226" s="32"/>
      <c r="E226" s="32"/>
      <c r="F226" s="32"/>
      <c r="G226" s="100"/>
      <c r="H226" s="168"/>
      <c r="I226" s="32"/>
      <c r="N226" s="32"/>
    </row>
    <row r="227" spans="1:14" x14ac:dyDescent="0.25">
      <c r="A227" s="185"/>
      <c r="B227" s="32"/>
      <c r="C227" s="32"/>
      <c r="D227" s="32"/>
      <c r="E227" s="32"/>
      <c r="F227" s="32"/>
      <c r="G227" s="100"/>
      <c r="H227" s="168"/>
      <c r="I227" s="32"/>
      <c r="N227" s="32"/>
    </row>
    <row r="228" spans="1:14" x14ac:dyDescent="0.25">
      <c r="A228" s="185"/>
      <c r="B228" s="32"/>
      <c r="C228" s="32"/>
      <c r="D228" s="32"/>
      <c r="E228" s="32"/>
      <c r="F228" s="32"/>
      <c r="G228" s="100"/>
      <c r="H228" s="168"/>
      <c r="I228" s="32"/>
      <c r="N228" s="32"/>
    </row>
    <row r="229" spans="1:14" x14ac:dyDescent="0.25">
      <c r="A229" s="185"/>
      <c r="B229" s="32"/>
      <c r="C229" s="32"/>
      <c r="D229" s="32"/>
      <c r="E229" s="32"/>
      <c r="F229" s="32"/>
      <c r="G229" s="100"/>
      <c r="H229" s="168"/>
      <c r="I229" s="32"/>
      <c r="N229" s="32"/>
    </row>
    <row r="230" spans="1:14" x14ac:dyDescent="0.25">
      <c r="A230" s="185"/>
      <c r="B230" s="32"/>
      <c r="C230" s="32"/>
      <c r="D230" s="32"/>
      <c r="E230" s="32"/>
      <c r="F230" s="32"/>
      <c r="G230" s="100"/>
      <c r="H230" s="168"/>
      <c r="I230" s="32"/>
      <c r="N230" s="32"/>
    </row>
    <row r="231" spans="1:14" x14ac:dyDescent="0.25">
      <c r="A231" s="185"/>
      <c r="B231" s="32"/>
      <c r="C231" s="32"/>
      <c r="D231" s="32"/>
      <c r="E231" s="32"/>
      <c r="F231" s="32"/>
      <c r="G231" s="100"/>
      <c r="H231" s="168"/>
      <c r="I231" s="32"/>
      <c r="N231" s="32"/>
    </row>
    <row r="232" spans="1:14" x14ac:dyDescent="0.25">
      <c r="A232" s="185"/>
      <c r="B232" s="32"/>
      <c r="C232" s="32"/>
      <c r="D232" s="32"/>
      <c r="E232" s="32"/>
      <c r="F232" s="32"/>
      <c r="G232" s="100"/>
      <c r="H232" s="168"/>
      <c r="I232" s="32"/>
      <c r="N232" s="32"/>
    </row>
    <row r="233" spans="1:14" x14ac:dyDescent="0.25">
      <c r="A233" s="185"/>
      <c r="B233" s="32"/>
      <c r="C233" s="32"/>
      <c r="D233" s="32"/>
      <c r="E233" s="32"/>
      <c r="F233" s="32"/>
      <c r="G233" s="100"/>
      <c r="H233" s="168"/>
      <c r="I233" s="32"/>
      <c r="N233" s="32"/>
    </row>
    <row r="234" spans="1:14" x14ac:dyDescent="0.25">
      <c r="A234" s="185"/>
      <c r="B234" s="32"/>
      <c r="C234" s="32"/>
      <c r="D234" s="32"/>
      <c r="E234" s="32"/>
      <c r="F234" s="32"/>
      <c r="G234" s="100"/>
      <c r="H234" s="168"/>
      <c r="I234" s="32"/>
      <c r="N234" s="32"/>
    </row>
    <row r="235" spans="1:14" x14ac:dyDescent="0.25">
      <c r="A235" s="185"/>
      <c r="B235" s="32"/>
      <c r="C235" s="32"/>
      <c r="D235" s="32"/>
      <c r="E235" s="32"/>
      <c r="F235" s="32"/>
      <c r="G235" s="100"/>
      <c r="H235" s="168"/>
      <c r="I235" s="32"/>
      <c r="N235" s="32"/>
    </row>
    <row r="236" spans="1:14" x14ac:dyDescent="0.25">
      <c r="A236" s="185"/>
      <c r="B236" s="32"/>
      <c r="C236" s="32"/>
      <c r="D236" s="32"/>
      <c r="E236" s="32"/>
      <c r="F236" s="32"/>
      <c r="G236" s="100"/>
      <c r="H236" s="168"/>
      <c r="I236" s="32"/>
      <c r="N236" s="32"/>
    </row>
    <row r="237" spans="1:14" x14ac:dyDescent="0.25">
      <c r="A237" s="185"/>
      <c r="B237" s="32"/>
      <c r="C237" s="32"/>
      <c r="D237" s="32"/>
      <c r="E237" s="32"/>
      <c r="F237" s="32"/>
      <c r="G237" s="100"/>
      <c r="H237" s="168"/>
      <c r="I237" s="32"/>
      <c r="N237" s="32"/>
    </row>
    <row r="238" spans="1:14" x14ac:dyDescent="0.25">
      <c r="A238" s="185"/>
      <c r="B238" s="32"/>
      <c r="C238" s="32"/>
      <c r="D238" s="32"/>
      <c r="E238" s="32"/>
      <c r="F238" s="32"/>
      <c r="G238" s="100"/>
      <c r="H238" s="168"/>
      <c r="I238" s="32"/>
      <c r="N238" s="32"/>
    </row>
    <row r="239" spans="1:14" x14ac:dyDescent="0.25">
      <c r="A239" s="185"/>
      <c r="B239" s="32"/>
      <c r="C239" s="32"/>
      <c r="D239" s="32"/>
      <c r="E239" s="32"/>
      <c r="F239" s="32"/>
      <c r="G239" s="100"/>
      <c r="H239" s="168"/>
      <c r="I239" s="32"/>
      <c r="N239" s="32"/>
    </row>
    <row r="240" spans="1:14" x14ac:dyDescent="0.25">
      <c r="A240" s="185"/>
      <c r="B240" s="32"/>
      <c r="C240" s="32"/>
      <c r="D240" s="32"/>
      <c r="E240" s="32"/>
      <c r="F240" s="32"/>
      <c r="G240" s="100"/>
      <c r="H240" s="168"/>
      <c r="I240" s="32"/>
      <c r="N240" s="32"/>
    </row>
    <row r="241" spans="1:14" x14ac:dyDescent="0.25">
      <c r="A241" s="185"/>
      <c r="B241" s="32"/>
      <c r="C241" s="32"/>
      <c r="D241" s="32"/>
      <c r="E241" s="32"/>
      <c r="F241" s="32"/>
      <c r="G241" s="100"/>
      <c r="H241" s="168"/>
      <c r="I241" s="32"/>
      <c r="N241" s="32"/>
    </row>
    <row r="242" spans="1:14" x14ac:dyDescent="0.25">
      <c r="A242" s="185"/>
      <c r="B242" s="32"/>
      <c r="C242" s="32"/>
      <c r="D242" s="32"/>
      <c r="E242" s="32"/>
      <c r="F242" s="32"/>
      <c r="G242" s="100"/>
      <c r="H242" s="168"/>
      <c r="I242" s="32"/>
      <c r="N242" s="32"/>
    </row>
    <row r="243" spans="1:14" x14ac:dyDescent="0.25">
      <c r="A243" s="185"/>
      <c r="B243" s="32"/>
      <c r="C243" s="32"/>
      <c r="D243" s="32"/>
      <c r="E243" s="32"/>
      <c r="F243" s="32"/>
      <c r="G243" s="100"/>
      <c r="H243" s="168"/>
      <c r="I243" s="32"/>
      <c r="N243" s="32"/>
    </row>
    <row r="244" spans="1:14" x14ac:dyDescent="0.25">
      <c r="A244" s="185"/>
      <c r="B244" s="32"/>
      <c r="C244" s="32"/>
      <c r="D244" s="32"/>
      <c r="E244" s="32"/>
      <c r="F244" s="32"/>
      <c r="G244" s="100"/>
      <c r="H244" s="168"/>
      <c r="I244" s="32"/>
      <c r="N244" s="32"/>
    </row>
    <row r="245" spans="1:14" x14ac:dyDescent="0.25">
      <c r="A245" s="185"/>
      <c r="B245" s="32"/>
      <c r="C245" s="32"/>
      <c r="D245" s="32"/>
      <c r="E245" s="32"/>
      <c r="F245" s="32"/>
      <c r="G245" s="100"/>
      <c r="H245" s="168"/>
      <c r="I245" s="32"/>
      <c r="N245" s="32"/>
    </row>
    <row r="246" spans="1:14" x14ac:dyDescent="0.25">
      <c r="A246" s="185"/>
      <c r="B246" s="32"/>
      <c r="C246" s="32"/>
      <c r="D246" s="32"/>
      <c r="E246" s="32"/>
      <c r="F246" s="32"/>
      <c r="G246" s="100"/>
      <c r="H246" s="168"/>
      <c r="I246" s="32"/>
      <c r="N246" s="32"/>
    </row>
    <row r="247" spans="1:14" x14ac:dyDescent="0.25">
      <c r="A247" s="185"/>
      <c r="B247" s="32"/>
      <c r="C247" s="32"/>
      <c r="D247" s="32"/>
      <c r="E247" s="32"/>
      <c r="F247" s="32"/>
      <c r="G247" s="100"/>
      <c r="H247" s="168"/>
      <c r="I247" s="32"/>
      <c r="N247" s="32"/>
    </row>
    <row r="248" spans="1:14" x14ac:dyDescent="0.25">
      <c r="A248" s="185"/>
      <c r="B248" s="32"/>
      <c r="C248" s="32"/>
      <c r="D248" s="32"/>
      <c r="E248" s="32"/>
      <c r="F248" s="32"/>
      <c r="G248" s="100"/>
      <c r="H248" s="168"/>
      <c r="I248" s="32"/>
      <c r="N248" s="32"/>
    </row>
    <row r="249" spans="1:14" x14ac:dyDescent="0.25">
      <c r="A249" s="185"/>
      <c r="B249" s="32"/>
      <c r="C249" s="32"/>
      <c r="D249" s="32"/>
      <c r="E249" s="32"/>
      <c r="F249" s="32"/>
      <c r="G249" s="100"/>
      <c r="H249" s="168"/>
      <c r="I249" s="32"/>
      <c r="N249" s="32"/>
    </row>
    <row r="250" spans="1:14" x14ac:dyDescent="0.25">
      <c r="A250" s="185"/>
      <c r="B250" s="32"/>
      <c r="C250" s="32"/>
      <c r="D250" s="32"/>
      <c r="E250" s="32"/>
      <c r="F250" s="32"/>
      <c r="G250" s="100"/>
      <c r="H250" s="168"/>
      <c r="I250" s="32"/>
      <c r="N250" s="32"/>
    </row>
    <row r="251" spans="1:14" x14ac:dyDescent="0.25">
      <c r="A251" s="185"/>
      <c r="B251" s="32"/>
      <c r="C251" s="32"/>
      <c r="D251" s="32"/>
      <c r="E251" s="32"/>
      <c r="F251" s="32"/>
      <c r="G251" s="100"/>
      <c r="H251" s="168"/>
      <c r="I251" s="32"/>
      <c r="N251" s="32"/>
    </row>
    <row r="252" spans="1:14" x14ac:dyDescent="0.25">
      <c r="A252" s="185"/>
      <c r="B252" s="32"/>
      <c r="C252" s="32"/>
      <c r="D252" s="32"/>
      <c r="E252" s="32"/>
      <c r="F252" s="32"/>
      <c r="G252" s="100"/>
      <c r="H252" s="168"/>
      <c r="I252" s="32"/>
      <c r="N252" s="32"/>
    </row>
    <row r="253" spans="1:14" x14ac:dyDescent="0.25">
      <c r="A253" s="185"/>
      <c r="B253" s="32"/>
      <c r="C253" s="32"/>
      <c r="D253" s="32"/>
      <c r="E253" s="32"/>
      <c r="F253" s="32"/>
      <c r="G253" s="100"/>
      <c r="H253" s="168"/>
      <c r="I253" s="32"/>
      <c r="N253" s="32"/>
    </row>
    <row r="254" spans="1:14" x14ac:dyDescent="0.25">
      <c r="A254" s="185"/>
      <c r="B254" s="32"/>
      <c r="C254" s="32"/>
      <c r="D254" s="32"/>
      <c r="E254" s="32"/>
      <c r="F254" s="32"/>
      <c r="G254" s="100"/>
      <c r="H254" s="168"/>
      <c r="I254" s="32"/>
      <c r="N254" s="32"/>
    </row>
    <row r="255" spans="1:14" x14ac:dyDescent="0.25">
      <c r="A255" s="185"/>
      <c r="B255" s="32"/>
      <c r="C255" s="32"/>
      <c r="D255" s="32"/>
      <c r="E255" s="32"/>
      <c r="F255" s="32"/>
      <c r="G255" s="100"/>
      <c r="H255" s="168"/>
      <c r="I255" s="32"/>
      <c r="N255" s="32"/>
    </row>
    <row r="256" spans="1:14" x14ac:dyDescent="0.25">
      <c r="A256" s="185"/>
      <c r="B256" s="32"/>
      <c r="C256" s="32"/>
      <c r="D256" s="32"/>
      <c r="E256" s="32"/>
      <c r="F256" s="32"/>
      <c r="G256" s="100"/>
      <c r="H256" s="168"/>
      <c r="I256" s="32"/>
      <c r="N256" s="32"/>
    </row>
    <row r="257" spans="1:14" x14ac:dyDescent="0.25">
      <c r="A257" s="185"/>
      <c r="B257" s="32"/>
      <c r="C257" s="32"/>
      <c r="D257" s="32"/>
      <c r="E257" s="32"/>
      <c r="F257" s="32"/>
      <c r="G257" s="100"/>
      <c r="H257" s="168"/>
      <c r="I257" s="32"/>
      <c r="N257" s="32"/>
    </row>
    <row r="258" spans="1:14" x14ac:dyDescent="0.25">
      <c r="A258" s="185"/>
      <c r="B258" s="32"/>
      <c r="C258" s="32"/>
      <c r="D258" s="32"/>
      <c r="E258" s="32"/>
      <c r="F258" s="32"/>
      <c r="G258" s="100"/>
      <c r="H258" s="168"/>
      <c r="I258" s="32"/>
      <c r="N258" s="32"/>
    </row>
    <row r="259" spans="1:14" x14ac:dyDescent="0.25">
      <c r="A259" s="185"/>
      <c r="B259" s="32"/>
      <c r="C259" s="32"/>
      <c r="D259" s="32"/>
      <c r="E259" s="32"/>
      <c r="F259" s="32"/>
      <c r="G259" s="100"/>
      <c r="H259" s="168"/>
      <c r="I259" s="32"/>
      <c r="N259" s="32"/>
    </row>
    <row r="260" spans="1:14" x14ac:dyDescent="0.25">
      <c r="A260" s="185"/>
      <c r="B260" s="32"/>
      <c r="C260" s="32"/>
      <c r="D260" s="32"/>
      <c r="E260" s="32"/>
      <c r="F260" s="32"/>
      <c r="G260" s="100"/>
      <c r="H260" s="168"/>
      <c r="I260" s="32"/>
      <c r="N260" s="32"/>
    </row>
    <row r="261" spans="1:14" x14ac:dyDescent="0.25">
      <c r="A261" s="185"/>
      <c r="B261" s="32"/>
      <c r="C261" s="32"/>
      <c r="D261" s="32"/>
      <c r="E261" s="32"/>
      <c r="F261" s="32"/>
      <c r="G261" s="100"/>
      <c r="H261" s="168"/>
      <c r="I261" s="32"/>
      <c r="N261" s="32"/>
    </row>
    <row r="262" spans="1:14" x14ac:dyDescent="0.25">
      <c r="A262" s="185"/>
      <c r="B262" s="32"/>
      <c r="C262" s="32"/>
      <c r="D262" s="32"/>
      <c r="E262" s="32"/>
      <c r="F262" s="32"/>
      <c r="G262" s="100"/>
      <c r="H262" s="168"/>
      <c r="I262" s="32"/>
      <c r="N262" s="32"/>
    </row>
    <row r="263" spans="1:14" x14ac:dyDescent="0.25">
      <c r="A263" s="185"/>
      <c r="B263" s="32"/>
      <c r="C263" s="32"/>
      <c r="D263" s="32"/>
      <c r="E263" s="32"/>
      <c r="F263" s="32"/>
      <c r="G263" s="100"/>
      <c r="H263" s="168"/>
      <c r="I263" s="32"/>
      <c r="N263" s="32"/>
    </row>
    <row r="264" spans="1:14" x14ac:dyDescent="0.25">
      <c r="A264" s="185"/>
      <c r="B264" s="32"/>
      <c r="C264" s="32"/>
      <c r="D264" s="32"/>
      <c r="E264" s="32"/>
      <c r="F264" s="32"/>
      <c r="G264" s="100"/>
      <c r="H264" s="168"/>
      <c r="I264" s="32"/>
      <c r="N264" s="32"/>
    </row>
    <row r="265" spans="1:14" x14ac:dyDescent="0.25">
      <c r="A265" s="185"/>
      <c r="B265" s="32"/>
      <c r="C265" s="32"/>
      <c r="D265" s="32"/>
      <c r="E265" s="32"/>
      <c r="F265" s="32"/>
      <c r="G265" s="100"/>
      <c r="H265" s="168"/>
      <c r="I265" s="32"/>
      <c r="N265" s="32"/>
    </row>
    <row r="266" spans="1:14" x14ac:dyDescent="0.25">
      <c r="A266" s="185"/>
      <c r="B266" s="32"/>
      <c r="C266" s="32"/>
      <c r="D266" s="32"/>
      <c r="E266" s="32"/>
      <c r="F266" s="32"/>
      <c r="G266" s="100"/>
      <c r="H266" s="168"/>
      <c r="I266" s="32"/>
      <c r="N266" s="32"/>
    </row>
    <row r="267" spans="1:14" x14ac:dyDescent="0.25">
      <c r="A267" s="185"/>
      <c r="B267" s="32"/>
      <c r="C267" s="32"/>
      <c r="D267" s="32"/>
      <c r="E267" s="32"/>
      <c r="F267" s="32"/>
      <c r="G267" s="100"/>
      <c r="H267" s="168"/>
      <c r="I267" s="32"/>
      <c r="N267" s="32"/>
    </row>
    <row r="268" spans="1:14" x14ac:dyDescent="0.25">
      <c r="A268" s="185"/>
      <c r="B268" s="32"/>
      <c r="C268" s="32"/>
      <c r="D268" s="32"/>
      <c r="E268" s="32"/>
      <c r="F268" s="32"/>
      <c r="G268" s="100"/>
      <c r="H268" s="168"/>
      <c r="I268" s="32"/>
      <c r="N268" s="32"/>
    </row>
    <row r="269" spans="1:14" x14ac:dyDescent="0.25">
      <c r="A269" s="185"/>
      <c r="B269" s="32"/>
      <c r="C269" s="32"/>
      <c r="D269" s="32"/>
      <c r="E269" s="32"/>
      <c r="F269" s="32"/>
      <c r="G269" s="100"/>
      <c r="H269" s="168"/>
      <c r="I269" s="32"/>
      <c r="N269" s="32"/>
    </row>
    <row r="270" spans="1:14" x14ac:dyDescent="0.25">
      <c r="A270" s="185"/>
      <c r="B270" s="32"/>
      <c r="C270" s="32"/>
      <c r="D270" s="32"/>
      <c r="E270" s="32"/>
      <c r="F270" s="32"/>
      <c r="G270" s="100"/>
      <c r="H270" s="168"/>
      <c r="I270" s="32"/>
      <c r="N270" s="32"/>
    </row>
    <row r="271" spans="1:14" x14ac:dyDescent="0.25">
      <c r="A271" s="185"/>
      <c r="B271" s="32"/>
      <c r="C271" s="32"/>
      <c r="D271" s="32"/>
      <c r="E271" s="32"/>
      <c r="F271" s="32"/>
      <c r="G271" s="100"/>
      <c r="H271" s="168"/>
      <c r="I271" s="32"/>
      <c r="N271" s="32"/>
    </row>
    <row r="272" spans="1:14" x14ac:dyDescent="0.25">
      <c r="A272" s="185"/>
      <c r="B272" s="32"/>
      <c r="C272" s="32"/>
      <c r="D272" s="32"/>
      <c r="E272" s="32"/>
      <c r="F272" s="32"/>
      <c r="G272" s="100"/>
      <c r="H272" s="168"/>
      <c r="I272" s="32"/>
      <c r="N272" s="32"/>
    </row>
    <row r="273" spans="1:14" x14ac:dyDescent="0.25">
      <c r="A273" s="185"/>
      <c r="B273" s="32"/>
      <c r="C273" s="32"/>
      <c r="D273" s="32"/>
      <c r="E273" s="32"/>
      <c r="F273" s="32"/>
      <c r="G273" s="100"/>
      <c r="H273" s="168"/>
      <c r="I273" s="32"/>
      <c r="N273" s="32"/>
    </row>
    <row r="274" spans="1:14" x14ac:dyDescent="0.25">
      <c r="A274" s="185"/>
      <c r="B274" s="32"/>
      <c r="C274" s="32"/>
      <c r="D274" s="32"/>
      <c r="E274" s="32"/>
      <c r="F274" s="32"/>
      <c r="G274" s="100"/>
      <c r="H274" s="168"/>
      <c r="I274" s="32"/>
      <c r="N274" s="32"/>
    </row>
    <row r="275" spans="1:14" x14ac:dyDescent="0.25">
      <c r="A275" s="185"/>
      <c r="B275" s="32"/>
      <c r="C275" s="32"/>
      <c r="D275" s="32"/>
      <c r="E275" s="32"/>
      <c r="F275" s="32"/>
      <c r="G275" s="100"/>
      <c r="H275" s="168"/>
      <c r="I275" s="32"/>
      <c r="N275" s="32"/>
    </row>
    <row r="276" spans="1:14" x14ac:dyDescent="0.25">
      <c r="A276" s="185"/>
      <c r="B276" s="32"/>
      <c r="C276" s="32"/>
      <c r="D276" s="32"/>
      <c r="E276" s="32"/>
      <c r="F276" s="32"/>
      <c r="G276" s="100"/>
      <c r="H276" s="168"/>
      <c r="I276" s="32"/>
      <c r="N276" s="32"/>
    </row>
    <row r="277" spans="1:14" x14ac:dyDescent="0.25">
      <c r="A277" s="185"/>
      <c r="B277" s="32"/>
      <c r="C277" s="32"/>
      <c r="D277" s="32"/>
      <c r="E277" s="32"/>
      <c r="F277" s="32"/>
      <c r="G277" s="100"/>
      <c r="H277" s="168"/>
      <c r="I277" s="32"/>
      <c r="N277" s="32"/>
    </row>
    <row r="278" spans="1:14" x14ac:dyDescent="0.25">
      <c r="A278" s="185"/>
      <c r="B278" s="32"/>
      <c r="C278" s="32"/>
      <c r="D278" s="32"/>
      <c r="E278" s="32"/>
      <c r="F278" s="32"/>
      <c r="G278" s="100"/>
      <c r="H278" s="168"/>
      <c r="I278" s="32"/>
      <c r="N278" s="32"/>
    </row>
    <row r="279" spans="1:14" x14ac:dyDescent="0.25">
      <c r="A279" s="185"/>
      <c r="B279" s="32"/>
      <c r="C279" s="32"/>
      <c r="D279" s="32"/>
      <c r="E279" s="32"/>
      <c r="F279" s="32"/>
      <c r="G279" s="100"/>
      <c r="H279" s="168"/>
      <c r="I279" s="32"/>
      <c r="N279" s="32"/>
    </row>
    <row r="280" spans="1:14" x14ac:dyDescent="0.25">
      <c r="A280" s="185"/>
      <c r="B280" s="32"/>
      <c r="C280" s="32"/>
      <c r="D280" s="32"/>
      <c r="E280" s="32"/>
      <c r="F280" s="32"/>
      <c r="G280" s="100"/>
      <c r="H280" s="168"/>
      <c r="I280" s="32"/>
      <c r="N280" s="32"/>
    </row>
    <row r="281" spans="1:14" x14ac:dyDescent="0.25">
      <c r="A281" s="185"/>
      <c r="B281" s="32"/>
      <c r="C281" s="32"/>
      <c r="D281" s="32"/>
      <c r="E281" s="32"/>
      <c r="F281" s="32"/>
      <c r="G281" s="100"/>
      <c r="H281" s="168"/>
      <c r="I281" s="32"/>
      <c r="N281" s="32"/>
    </row>
    <row r="282" spans="1:14" x14ac:dyDescent="0.25">
      <c r="A282" s="185"/>
      <c r="B282" s="32"/>
      <c r="C282" s="32"/>
      <c r="D282" s="32"/>
      <c r="E282" s="32"/>
      <c r="F282" s="32"/>
      <c r="G282" s="100"/>
      <c r="H282" s="168"/>
      <c r="I282" s="32"/>
      <c r="N282" s="32"/>
    </row>
    <row r="283" spans="1:14" x14ac:dyDescent="0.25">
      <c r="A283" s="185"/>
      <c r="B283" s="32"/>
      <c r="C283" s="32"/>
      <c r="D283" s="32"/>
      <c r="E283" s="32"/>
      <c r="F283" s="32"/>
      <c r="G283" s="100"/>
      <c r="H283" s="168"/>
      <c r="I283" s="32"/>
      <c r="N283" s="32"/>
    </row>
    <row r="284" spans="1:14" x14ac:dyDescent="0.25">
      <c r="A284" s="185"/>
      <c r="B284" s="32"/>
      <c r="C284" s="32"/>
      <c r="D284" s="32"/>
      <c r="E284" s="32"/>
      <c r="F284" s="32"/>
      <c r="G284" s="100"/>
      <c r="H284" s="168"/>
      <c r="I284" s="32"/>
      <c r="N284" s="32"/>
    </row>
    <row r="285" spans="1:14" x14ac:dyDescent="0.25">
      <c r="A285" s="185"/>
      <c r="B285" s="32"/>
      <c r="C285" s="32"/>
      <c r="D285" s="32"/>
      <c r="E285" s="32"/>
      <c r="F285" s="32"/>
      <c r="G285" s="100"/>
      <c r="H285" s="168"/>
      <c r="I285" s="32"/>
      <c r="N285" s="32"/>
    </row>
    <row r="286" spans="1:14" x14ac:dyDescent="0.25">
      <c r="A286" s="185"/>
      <c r="B286" s="32"/>
      <c r="C286" s="32"/>
      <c r="D286" s="32"/>
      <c r="E286" s="32"/>
      <c r="F286" s="32"/>
      <c r="G286" s="100"/>
      <c r="H286" s="168"/>
      <c r="I286" s="32"/>
      <c r="N286" s="32"/>
    </row>
    <row r="287" spans="1:14" x14ac:dyDescent="0.25">
      <c r="A287" s="185"/>
      <c r="B287" s="32"/>
      <c r="C287" s="32"/>
      <c r="D287" s="32"/>
      <c r="E287" s="32"/>
      <c r="F287" s="32"/>
      <c r="G287" s="100"/>
      <c r="H287" s="168"/>
      <c r="I287" s="32"/>
      <c r="N287" s="32"/>
    </row>
    <row r="288" spans="1:14" x14ac:dyDescent="0.25">
      <c r="A288" s="185"/>
      <c r="B288" s="32"/>
      <c r="C288" s="32"/>
      <c r="D288" s="32"/>
      <c r="E288" s="32"/>
      <c r="F288" s="32"/>
      <c r="G288" s="100"/>
      <c r="H288" s="168"/>
      <c r="I288" s="32"/>
      <c r="N288" s="32"/>
    </row>
    <row r="289" spans="1:14" x14ac:dyDescent="0.25">
      <c r="A289" s="185"/>
      <c r="B289" s="32"/>
      <c r="C289" s="32"/>
      <c r="D289" s="32"/>
      <c r="E289" s="32"/>
      <c r="F289" s="32"/>
      <c r="G289" s="100"/>
      <c r="H289" s="168"/>
      <c r="I289" s="32"/>
      <c r="N289" s="32"/>
    </row>
    <row r="290" spans="1:14" x14ac:dyDescent="0.25">
      <c r="A290" s="185"/>
      <c r="B290" s="32"/>
      <c r="C290" s="32"/>
      <c r="D290" s="32"/>
      <c r="E290" s="32"/>
      <c r="F290" s="32"/>
      <c r="G290" s="100"/>
      <c r="H290" s="168"/>
      <c r="I290" s="32"/>
      <c r="N290" s="32"/>
    </row>
    <row r="291" spans="1:14" x14ac:dyDescent="0.25">
      <c r="A291" s="185"/>
      <c r="B291" s="32"/>
      <c r="C291" s="32"/>
      <c r="D291" s="32"/>
      <c r="E291" s="32"/>
      <c r="F291" s="32"/>
      <c r="G291" s="100"/>
      <c r="H291" s="168"/>
      <c r="I291" s="32"/>
      <c r="N291" s="32"/>
    </row>
    <row r="292" spans="1:14" x14ac:dyDescent="0.25">
      <c r="A292" s="185"/>
      <c r="B292" s="32"/>
      <c r="C292" s="32"/>
      <c r="D292" s="32"/>
      <c r="E292" s="32"/>
      <c r="F292" s="32"/>
      <c r="G292" s="100"/>
      <c r="H292" s="168"/>
      <c r="I292" s="32"/>
      <c r="N292" s="32"/>
    </row>
    <row r="293" spans="1:14" x14ac:dyDescent="0.25">
      <c r="A293" s="185"/>
      <c r="B293" s="32"/>
      <c r="C293" s="32"/>
      <c r="D293" s="32"/>
      <c r="E293" s="32"/>
      <c r="F293" s="32"/>
      <c r="G293" s="100"/>
      <c r="H293" s="168"/>
      <c r="I293" s="32"/>
      <c r="N293" s="32"/>
    </row>
    <row r="294" spans="1:14" x14ac:dyDescent="0.25">
      <c r="A294" s="185"/>
      <c r="B294" s="32"/>
      <c r="C294" s="32"/>
      <c r="D294" s="32"/>
      <c r="E294" s="32"/>
      <c r="F294" s="32"/>
      <c r="G294" s="100"/>
      <c r="H294" s="168"/>
      <c r="I294" s="32"/>
      <c r="N294" s="32"/>
    </row>
    <row r="295" spans="1:14" x14ac:dyDescent="0.25">
      <c r="A295" s="185"/>
      <c r="B295" s="32"/>
      <c r="C295" s="32"/>
      <c r="D295" s="32"/>
      <c r="E295" s="32"/>
      <c r="F295" s="32"/>
      <c r="G295" s="100"/>
      <c r="H295" s="168"/>
      <c r="I295" s="32"/>
      <c r="N295" s="32"/>
    </row>
    <row r="296" spans="1:14" x14ac:dyDescent="0.25">
      <c r="A296" s="185"/>
      <c r="B296" s="32"/>
      <c r="C296" s="32"/>
      <c r="D296" s="32"/>
      <c r="E296" s="32"/>
      <c r="F296" s="32"/>
      <c r="G296" s="100"/>
      <c r="H296" s="168"/>
      <c r="I296" s="32"/>
      <c r="N296" s="32"/>
    </row>
    <row r="297" spans="1:14" x14ac:dyDescent="0.25">
      <c r="A297" s="185"/>
      <c r="B297" s="32"/>
      <c r="C297" s="32"/>
      <c r="D297" s="32"/>
      <c r="E297" s="32"/>
      <c r="F297" s="32"/>
      <c r="G297" s="100"/>
      <c r="H297" s="168"/>
      <c r="I297" s="32"/>
      <c r="N297" s="32"/>
    </row>
    <row r="298" spans="1:14" x14ac:dyDescent="0.25">
      <c r="A298" s="185"/>
      <c r="B298" s="32"/>
      <c r="C298" s="32"/>
      <c r="D298" s="32"/>
      <c r="E298" s="32"/>
      <c r="F298" s="32"/>
      <c r="G298" s="100"/>
      <c r="H298" s="168"/>
      <c r="I298" s="32"/>
      <c r="N298" s="32"/>
    </row>
    <row r="299" spans="1:14" x14ac:dyDescent="0.25">
      <c r="A299" s="185"/>
      <c r="B299" s="32"/>
      <c r="C299" s="32"/>
      <c r="D299" s="32"/>
      <c r="E299" s="32"/>
      <c r="F299" s="32"/>
      <c r="G299" s="100"/>
      <c r="H299" s="168"/>
      <c r="I299" s="32"/>
      <c r="N299" s="32"/>
    </row>
    <row r="300" spans="1:14" x14ac:dyDescent="0.25">
      <c r="A300" s="185"/>
      <c r="B300" s="32"/>
      <c r="C300" s="32"/>
      <c r="D300" s="32"/>
      <c r="E300" s="32"/>
      <c r="F300" s="32"/>
      <c r="G300" s="100"/>
      <c r="H300" s="168"/>
      <c r="I300" s="32"/>
      <c r="N300" s="32"/>
    </row>
    <row r="301" spans="1:14" x14ac:dyDescent="0.25">
      <c r="A301" s="185"/>
      <c r="B301" s="32"/>
      <c r="C301" s="32"/>
      <c r="D301" s="32"/>
      <c r="E301" s="32"/>
      <c r="F301" s="32"/>
      <c r="G301" s="100"/>
      <c r="H301" s="168"/>
      <c r="I301" s="32"/>
      <c r="N301" s="32"/>
    </row>
    <row r="302" spans="1:14" x14ac:dyDescent="0.25">
      <c r="A302" s="185"/>
      <c r="B302" s="32"/>
      <c r="C302" s="32"/>
      <c r="D302" s="32"/>
      <c r="E302" s="32"/>
      <c r="F302" s="32"/>
      <c r="G302" s="100"/>
      <c r="H302" s="168"/>
      <c r="I302" s="32"/>
      <c r="N302" s="32"/>
    </row>
    <row r="303" spans="1:14" x14ac:dyDescent="0.25">
      <c r="A303" s="185"/>
      <c r="B303" s="32"/>
      <c r="C303" s="32"/>
      <c r="D303" s="32"/>
      <c r="E303" s="32"/>
      <c r="F303" s="32"/>
      <c r="G303" s="100"/>
      <c r="H303" s="168"/>
      <c r="I303" s="32"/>
      <c r="N303" s="32"/>
    </row>
    <row r="304" spans="1:14" x14ac:dyDescent="0.25">
      <c r="A304" s="185"/>
      <c r="B304" s="32"/>
      <c r="C304" s="32"/>
      <c r="D304" s="32"/>
      <c r="E304" s="32"/>
      <c r="F304" s="32"/>
      <c r="G304" s="100"/>
      <c r="H304" s="168"/>
      <c r="I304" s="32"/>
      <c r="N304" s="32"/>
    </row>
    <row r="305" spans="1:14" x14ac:dyDescent="0.25">
      <c r="A305" s="185"/>
      <c r="B305" s="32"/>
      <c r="C305" s="32"/>
      <c r="D305" s="32"/>
      <c r="E305" s="32"/>
      <c r="F305" s="32"/>
      <c r="G305" s="100"/>
      <c r="H305" s="168"/>
      <c r="I305" s="32"/>
      <c r="N305" s="32"/>
    </row>
    <row r="306" spans="1:14" x14ac:dyDescent="0.25">
      <c r="A306" s="185"/>
      <c r="B306" s="32"/>
      <c r="C306" s="32"/>
      <c r="D306" s="32"/>
      <c r="E306" s="32"/>
      <c r="F306" s="32"/>
      <c r="G306" s="100"/>
      <c r="H306" s="168"/>
      <c r="I306" s="32"/>
      <c r="N306" s="32"/>
    </row>
    <row r="307" spans="1:14" x14ac:dyDescent="0.25">
      <c r="A307" s="185"/>
      <c r="B307" s="32"/>
      <c r="C307" s="32"/>
      <c r="D307" s="32"/>
      <c r="E307" s="32"/>
      <c r="F307" s="32"/>
      <c r="G307" s="100"/>
      <c r="H307" s="168"/>
      <c r="I307" s="32"/>
      <c r="N307" s="32"/>
    </row>
    <row r="308" spans="1:14" x14ac:dyDescent="0.25">
      <c r="A308" s="185"/>
      <c r="B308" s="32"/>
      <c r="C308" s="32"/>
      <c r="D308" s="32"/>
      <c r="E308" s="32"/>
      <c r="F308" s="32"/>
      <c r="G308" s="100"/>
      <c r="H308" s="168"/>
      <c r="I308" s="32"/>
      <c r="N308" s="32"/>
    </row>
    <row r="309" spans="1:14" x14ac:dyDescent="0.25">
      <c r="A309" s="185"/>
      <c r="B309" s="32"/>
      <c r="C309" s="32"/>
      <c r="D309" s="32"/>
      <c r="E309" s="32"/>
      <c r="F309" s="32"/>
      <c r="G309" s="100"/>
      <c r="H309" s="168"/>
      <c r="I309" s="32"/>
      <c r="N309" s="32"/>
    </row>
    <row r="310" spans="1:14" x14ac:dyDescent="0.25">
      <c r="A310" s="185"/>
      <c r="B310" s="32"/>
      <c r="C310" s="32"/>
      <c r="D310" s="32"/>
      <c r="E310" s="32"/>
      <c r="F310" s="32"/>
      <c r="G310" s="100"/>
      <c r="H310" s="168"/>
      <c r="I310" s="32"/>
      <c r="N310" s="32"/>
    </row>
    <row r="311" spans="1:14" x14ac:dyDescent="0.25">
      <c r="A311" s="185"/>
      <c r="B311" s="32"/>
      <c r="C311" s="32"/>
      <c r="D311" s="32"/>
      <c r="E311" s="32"/>
      <c r="F311" s="32"/>
      <c r="G311" s="100"/>
      <c r="H311" s="168"/>
      <c r="I311" s="32"/>
      <c r="N311" s="32"/>
    </row>
    <row r="312" spans="1:14" x14ac:dyDescent="0.25">
      <c r="A312" s="185"/>
      <c r="B312" s="32"/>
      <c r="C312" s="32"/>
      <c r="D312" s="32"/>
      <c r="E312" s="32"/>
      <c r="F312" s="32"/>
      <c r="G312" s="100"/>
      <c r="H312" s="168"/>
      <c r="I312" s="32"/>
      <c r="N312" s="32"/>
    </row>
    <row r="313" spans="1:14" x14ac:dyDescent="0.25">
      <c r="A313" s="185"/>
      <c r="B313" s="32"/>
      <c r="C313" s="32"/>
      <c r="D313" s="32"/>
      <c r="E313" s="32"/>
      <c r="F313" s="32"/>
      <c r="G313" s="100"/>
      <c r="H313" s="168"/>
      <c r="I313" s="32"/>
      <c r="N313" s="32"/>
    </row>
    <row r="314" spans="1:14" x14ac:dyDescent="0.25">
      <c r="A314" s="185"/>
      <c r="B314" s="32"/>
      <c r="C314" s="32"/>
      <c r="D314" s="32"/>
      <c r="E314" s="32"/>
      <c r="F314" s="32"/>
      <c r="G314" s="100"/>
      <c r="H314" s="168"/>
      <c r="I314" s="32"/>
      <c r="N314" s="32"/>
    </row>
    <row r="315" spans="1:14" x14ac:dyDescent="0.25">
      <c r="A315" s="185"/>
      <c r="B315" s="32"/>
      <c r="C315" s="32"/>
      <c r="D315" s="32"/>
      <c r="E315" s="32"/>
      <c r="F315" s="32"/>
      <c r="G315" s="100"/>
      <c r="H315" s="168"/>
      <c r="I315" s="32"/>
      <c r="N315" s="32"/>
    </row>
    <row r="316" spans="1:14" x14ac:dyDescent="0.25">
      <c r="A316" s="185"/>
      <c r="B316" s="32"/>
      <c r="C316" s="32"/>
      <c r="D316" s="32"/>
      <c r="E316" s="32"/>
      <c r="F316" s="32"/>
      <c r="G316" s="100"/>
      <c r="H316" s="168"/>
      <c r="I316" s="32"/>
      <c r="N316" s="32"/>
    </row>
    <row r="317" spans="1:14" x14ac:dyDescent="0.25">
      <c r="A317" s="185"/>
      <c r="B317" s="32"/>
      <c r="C317" s="32"/>
      <c r="D317" s="32"/>
      <c r="E317" s="32"/>
      <c r="F317" s="32"/>
      <c r="G317" s="100"/>
      <c r="H317" s="168"/>
      <c r="I317" s="32"/>
      <c r="N317" s="32"/>
    </row>
    <row r="318" spans="1:14" x14ac:dyDescent="0.25">
      <c r="A318" s="185"/>
      <c r="B318" s="32"/>
      <c r="C318" s="32"/>
      <c r="D318" s="32"/>
      <c r="E318" s="32"/>
      <c r="F318" s="32"/>
      <c r="G318" s="100"/>
      <c r="H318" s="168"/>
      <c r="I318" s="32"/>
      <c r="N318" s="32"/>
    </row>
    <row r="319" spans="1:14" x14ac:dyDescent="0.25">
      <c r="A319" s="185"/>
      <c r="B319" s="32"/>
      <c r="C319" s="32"/>
      <c r="D319" s="32"/>
      <c r="E319" s="32"/>
      <c r="F319" s="32"/>
      <c r="G319" s="100"/>
      <c r="H319" s="168"/>
      <c r="I319" s="32"/>
      <c r="N319" s="32"/>
    </row>
    <row r="320" spans="1:14" x14ac:dyDescent="0.25">
      <c r="A320" s="185"/>
      <c r="B320" s="32"/>
      <c r="C320" s="32"/>
      <c r="D320" s="32"/>
      <c r="E320" s="32"/>
      <c r="F320" s="32"/>
      <c r="G320" s="100"/>
      <c r="H320" s="168"/>
      <c r="I320" s="32"/>
      <c r="N320" s="32"/>
    </row>
    <row r="321" spans="1:14" x14ac:dyDescent="0.25">
      <c r="A321" s="185"/>
      <c r="B321" s="32"/>
      <c r="C321" s="32"/>
      <c r="D321" s="32"/>
      <c r="E321" s="32"/>
      <c r="F321" s="32"/>
      <c r="G321" s="100"/>
      <c r="H321" s="168"/>
      <c r="I321" s="32"/>
      <c r="N321" s="32"/>
    </row>
    <row r="322" spans="1:14" x14ac:dyDescent="0.25">
      <c r="A322" s="185"/>
      <c r="B322" s="32"/>
      <c r="C322" s="32"/>
      <c r="D322" s="32"/>
      <c r="E322" s="32"/>
      <c r="F322" s="32"/>
      <c r="G322" s="100"/>
      <c r="H322" s="168"/>
      <c r="I322" s="32"/>
      <c r="N322" s="32"/>
    </row>
    <row r="323" spans="1:14" x14ac:dyDescent="0.25">
      <c r="A323" s="185"/>
      <c r="B323" s="32"/>
      <c r="C323" s="32"/>
      <c r="D323" s="32"/>
      <c r="E323" s="32"/>
      <c r="F323" s="32"/>
      <c r="G323" s="100"/>
      <c r="H323" s="168"/>
      <c r="I323" s="32"/>
      <c r="N323" s="32"/>
    </row>
    <row r="324" spans="1:14" x14ac:dyDescent="0.25">
      <c r="A324" s="185"/>
      <c r="B324" s="32"/>
      <c r="C324" s="32"/>
      <c r="D324" s="32"/>
      <c r="E324" s="32"/>
      <c r="F324" s="32"/>
      <c r="G324" s="100"/>
      <c r="H324" s="168"/>
      <c r="I324" s="32"/>
      <c r="N324" s="32"/>
    </row>
    <row r="325" spans="1:14" x14ac:dyDescent="0.25">
      <c r="A325" s="185"/>
      <c r="B325" s="32"/>
      <c r="C325" s="32"/>
      <c r="D325" s="32"/>
      <c r="E325" s="32"/>
      <c r="F325" s="32"/>
      <c r="G325" s="100"/>
      <c r="H325" s="168"/>
      <c r="I325" s="32"/>
      <c r="N325" s="32"/>
    </row>
    <row r="326" spans="1:14" x14ac:dyDescent="0.25">
      <c r="A326" s="185"/>
      <c r="B326" s="32"/>
      <c r="C326" s="32"/>
      <c r="D326" s="32"/>
      <c r="E326" s="32"/>
      <c r="F326" s="32"/>
      <c r="G326" s="100"/>
      <c r="H326" s="168"/>
      <c r="I326" s="32"/>
      <c r="N326" s="32"/>
    </row>
    <row r="327" spans="1:14" x14ac:dyDescent="0.25">
      <c r="A327" s="185"/>
      <c r="B327" s="32"/>
      <c r="C327" s="32"/>
      <c r="D327" s="32"/>
      <c r="E327" s="32"/>
      <c r="F327" s="32"/>
      <c r="G327" s="100"/>
      <c r="H327" s="168"/>
      <c r="I327" s="32"/>
      <c r="N327" s="32"/>
    </row>
    <row r="328" spans="1:14" x14ac:dyDescent="0.25">
      <c r="A328" s="185"/>
      <c r="B328" s="32"/>
      <c r="C328" s="32"/>
      <c r="D328" s="32"/>
      <c r="E328" s="32"/>
      <c r="F328" s="32"/>
      <c r="G328" s="100"/>
      <c r="H328" s="168"/>
      <c r="I328" s="32"/>
      <c r="N328" s="32"/>
    </row>
    <row r="329" spans="1:14" x14ac:dyDescent="0.25">
      <c r="A329" s="185"/>
      <c r="B329" s="32"/>
      <c r="C329" s="32"/>
      <c r="D329" s="32"/>
      <c r="E329" s="32"/>
      <c r="F329" s="32"/>
      <c r="G329" s="100"/>
      <c r="H329" s="168"/>
      <c r="I329" s="32"/>
      <c r="N329" s="32"/>
    </row>
    <row r="330" spans="1:14" x14ac:dyDescent="0.25">
      <c r="A330" s="185"/>
      <c r="B330" s="32"/>
      <c r="C330" s="32"/>
      <c r="D330" s="32"/>
      <c r="E330" s="32"/>
      <c r="F330" s="32"/>
      <c r="G330" s="100"/>
      <c r="H330" s="168"/>
      <c r="I330" s="32"/>
      <c r="N330" s="32"/>
    </row>
    <row r="331" spans="1:14" x14ac:dyDescent="0.25">
      <c r="A331" s="185"/>
      <c r="B331" s="32"/>
      <c r="C331" s="32"/>
      <c r="D331" s="32"/>
      <c r="E331" s="32"/>
      <c r="F331" s="32"/>
      <c r="G331" s="100"/>
      <c r="H331" s="168"/>
      <c r="I331" s="32"/>
      <c r="N331" s="32"/>
    </row>
    <row r="332" spans="1:14" x14ac:dyDescent="0.25">
      <c r="A332" s="185"/>
      <c r="B332" s="32"/>
      <c r="C332" s="32"/>
      <c r="D332" s="32"/>
      <c r="E332" s="32"/>
      <c r="F332" s="32"/>
      <c r="G332" s="100"/>
      <c r="H332" s="168"/>
      <c r="I332" s="32"/>
      <c r="N332" s="32"/>
    </row>
    <row r="333" spans="1:14" x14ac:dyDescent="0.25">
      <c r="A333" s="185"/>
      <c r="B333" s="32"/>
      <c r="C333" s="32"/>
      <c r="D333" s="32"/>
      <c r="E333" s="32"/>
      <c r="F333" s="32"/>
      <c r="G333" s="100"/>
      <c r="H333" s="168"/>
      <c r="I333" s="32"/>
      <c r="N333" s="32"/>
    </row>
    <row r="334" spans="1:14" x14ac:dyDescent="0.25">
      <c r="A334" s="185"/>
      <c r="B334" s="32"/>
      <c r="C334" s="32"/>
      <c r="D334" s="32"/>
      <c r="E334" s="32"/>
      <c r="F334" s="32"/>
      <c r="G334" s="100"/>
      <c r="H334" s="168"/>
      <c r="I334" s="32"/>
      <c r="N334" s="32"/>
    </row>
    <row r="335" spans="1:14" x14ac:dyDescent="0.25">
      <c r="A335" s="185"/>
      <c r="B335" s="32"/>
      <c r="C335" s="32"/>
      <c r="D335" s="32"/>
      <c r="E335" s="32"/>
      <c r="F335" s="32"/>
      <c r="G335" s="100"/>
      <c r="H335" s="168"/>
      <c r="I335" s="32"/>
      <c r="N335" s="32"/>
    </row>
    <row r="336" spans="1:14" x14ac:dyDescent="0.25">
      <c r="A336" s="185"/>
      <c r="B336" s="32"/>
      <c r="C336" s="32"/>
      <c r="D336" s="32"/>
      <c r="E336" s="32"/>
      <c r="F336" s="32"/>
      <c r="G336" s="100"/>
      <c r="H336" s="168"/>
      <c r="I336" s="32"/>
      <c r="N336" s="32"/>
    </row>
    <row r="337" spans="1:14" x14ac:dyDescent="0.25">
      <c r="A337" s="185"/>
      <c r="B337" s="32"/>
      <c r="C337" s="32"/>
      <c r="D337" s="32"/>
      <c r="E337" s="32"/>
      <c r="F337" s="32"/>
      <c r="G337" s="100"/>
      <c r="H337" s="168"/>
      <c r="I337" s="32"/>
      <c r="N337" s="32"/>
    </row>
    <row r="338" spans="1:14" x14ac:dyDescent="0.25">
      <c r="A338" s="185"/>
      <c r="B338" s="32"/>
      <c r="C338" s="32"/>
      <c r="D338" s="32"/>
      <c r="E338" s="32"/>
      <c r="F338" s="32"/>
      <c r="G338" s="100"/>
      <c r="H338" s="168"/>
      <c r="I338" s="32"/>
      <c r="N338" s="32"/>
    </row>
    <row r="339" spans="1:14" x14ac:dyDescent="0.25">
      <c r="A339" s="185"/>
      <c r="B339" s="32"/>
      <c r="C339" s="32"/>
      <c r="D339" s="32"/>
      <c r="E339" s="32"/>
      <c r="F339" s="32"/>
      <c r="G339" s="100"/>
      <c r="H339" s="168"/>
      <c r="I339" s="32"/>
      <c r="N339" s="32"/>
    </row>
    <row r="340" spans="1:14" x14ac:dyDescent="0.25">
      <c r="A340" s="185"/>
      <c r="B340" s="32"/>
      <c r="C340" s="32"/>
      <c r="D340" s="32"/>
      <c r="E340" s="32"/>
      <c r="F340" s="32"/>
      <c r="G340" s="100"/>
      <c r="H340" s="168"/>
      <c r="I340" s="32"/>
      <c r="N340" s="32"/>
    </row>
    <row r="341" spans="1:14" x14ac:dyDescent="0.25">
      <c r="A341" s="185"/>
      <c r="B341" s="32"/>
      <c r="C341" s="32"/>
      <c r="D341" s="32"/>
      <c r="E341" s="32"/>
      <c r="F341" s="32"/>
      <c r="G341" s="100"/>
      <c r="H341" s="168"/>
      <c r="I341" s="32"/>
      <c r="N341" s="32"/>
    </row>
    <row r="342" spans="1:14" x14ac:dyDescent="0.25">
      <c r="A342" s="185"/>
      <c r="B342" s="32"/>
      <c r="C342" s="32"/>
      <c r="D342" s="32"/>
      <c r="E342" s="32"/>
      <c r="F342" s="32"/>
      <c r="G342" s="100"/>
      <c r="H342" s="168"/>
      <c r="I342" s="32"/>
      <c r="N342" s="32"/>
    </row>
    <row r="343" spans="1:14" x14ac:dyDescent="0.25">
      <c r="A343" s="185"/>
      <c r="B343" s="32"/>
      <c r="C343" s="32"/>
      <c r="D343" s="32"/>
      <c r="E343" s="32"/>
      <c r="F343" s="32"/>
      <c r="G343" s="100"/>
      <c r="H343" s="168"/>
      <c r="I343" s="32"/>
      <c r="N343" s="32"/>
    </row>
    <row r="344" spans="1:14" x14ac:dyDescent="0.25">
      <c r="A344" s="185"/>
      <c r="B344" s="32"/>
      <c r="C344" s="32"/>
      <c r="D344" s="32"/>
      <c r="E344" s="32"/>
      <c r="F344" s="32"/>
      <c r="G344" s="100"/>
      <c r="H344" s="168"/>
      <c r="I344" s="32"/>
      <c r="N344" s="32"/>
    </row>
    <row r="345" spans="1:14" x14ac:dyDescent="0.25">
      <c r="A345" s="185"/>
      <c r="B345" s="32"/>
      <c r="C345" s="32"/>
      <c r="D345" s="32"/>
      <c r="E345" s="32"/>
      <c r="F345" s="32"/>
      <c r="G345" s="100"/>
      <c r="H345" s="168"/>
      <c r="I345" s="32"/>
      <c r="N345" s="32"/>
    </row>
    <row r="346" spans="1:14" x14ac:dyDescent="0.25">
      <c r="A346" s="185"/>
      <c r="B346" s="32"/>
      <c r="C346" s="32"/>
      <c r="D346" s="32"/>
      <c r="E346" s="32"/>
      <c r="F346" s="32"/>
      <c r="G346" s="100"/>
      <c r="H346" s="168"/>
      <c r="I346" s="32"/>
      <c r="N346" s="32"/>
    </row>
    <row r="347" spans="1:14" x14ac:dyDescent="0.25">
      <c r="A347" s="185"/>
      <c r="B347" s="32"/>
      <c r="C347" s="32"/>
      <c r="D347" s="32"/>
      <c r="E347" s="32"/>
      <c r="F347" s="32"/>
      <c r="G347" s="100"/>
      <c r="H347" s="168"/>
      <c r="I347" s="32"/>
      <c r="N347" s="32"/>
    </row>
    <row r="348" spans="1:14" x14ac:dyDescent="0.25">
      <c r="A348" s="185"/>
      <c r="B348" s="32"/>
      <c r="C348" s="32"/>
      <c r="D348" s="32"/>
      <c r="E348" s="32"/>
      <c r="F348" s="32"/>
      <c r="G348" s="100"/>
      <c r="H348" s="168"/>
      <c r="I348" s="32"/>
      <c r="N348" s="32"/>
    </row>
    <row r="349" spans="1:14" x14ac:dyDescent="0.25">
      <c r="A349" s="185"/>
      <c r="B349" s="32"/>
      <c r="C349" s="32"/>
      <c r="D349" s="32"/>
      <c r="E349" s="32"/>
      <c r="F349" s="32"/>
      <c r="G349" s="100"/>
      <c r="H349" s="168"/>
      <c r="I349" s="32"/>
      <c r="N349" s="32"/>
    </row>
    <row r="350" spans="1:14" x14ac:dyDescent="0.25">
      <c r="A350" s="185"/>
      <c r="B350" s="32"/>
      <c r="C350" s="32"/>
      <c r="D350" s="32"/>
      <c r="E350" s="32"/>
      <c r="F350" s="32"/>
      <c r="G350" s="100"/>
      <c r="H350" s="168"/>
      <c r="I350" s="32"/>
      <c r="N350" s="32"/>
    </row>
    <row r="351" spans="1:14" x14ac:dyDescent="0.25">
      <c r="A351" s="185"/>
      <c r="B351" s="32"/>
      <c r="C351" s="32"/>
      <c r="D351" s="32"/>
      <c r="E351" s="32"/>
      <c r="F351" s="32"/>
      <c r="G351" s="100"/>
      <c r="H351" s="168"/>
      <c r="I351" s="32"/>
      <c r="N351" s="32"/>
    </row>
    <row r="352" spans="1:14" x14ac:dyDescent="0.25">
      <c r="A352" s="185"/>
      <c r="B352" s="32"/>
      <c r="C352" s="32"/>
      <c r="D352" s="32"/>
      <c r="E352" s="32"/>
      <c r="F352" s="32"/>
      <c r="G352" s="100"/>
      <c r="H352" s="168"/>
      <c r="I352" s="32"/>
      <c r="N352" s="32"/>
    </row>
    <row r="353" spans="1:14" x14ac:dyDescent="0.25">
      <c r="A353" s="185"/>
      <c r="B353" s="32"/>
      <c r="C353" s="32"/>
      <c r="D353" s="32"/>
      <c r="E353" s="32"/>
      <c r="F353" s="32"/>
      <c r="G353" s="100"/>
      <c r="H353" s="168"/>
      <c r="I353" s="32"/>
      <c r="N353" s="32"/>
    </row>
    <row r="354" spans="1:14" x14ac:dyDescent="0.25">
      <c r="A354" s="185"/>
      <c r="B354" s="32"/>
      <c r="C354" s="32"/>
      <c r="D354" s="32"/>
      <c r="E354" s="32"/>
      <c r="F354" s="32"/>
      <c r="G354" s="100"/>
      <c r="H354" s="168"/>
      <c r="I354" s="32"/>
      <c r="N354" s="32"/>
    </row>
    <row r="355" spans="1:14" x14ac:dyDescent="0.25">
      <c r="A355" s="185"/>
      <c r="B355" s="32"/>
      <c r="C355" s="32"/>
      <c r="D355" s="32"/>
      <c r="E355" s="32"/>
      <c r="F355" s="32"/>
      <c r="G355" s="100"/>
      <c r="H355" s="168"/>
      <c r="I355" s="32"/>
      <c r="N355" s="32"/>
    </row>
    <row r="356" spans="1:14" x14ac:dyDescent="0.25">
      <c r="A356" s="185"/>
      <c r="B356" s="32"/>
      <c r="C356" s="32"/>
      <c r="D356" s="32"/>
      <c r="E356" s="32"/>
      <c r="F356" s="32"/>
      <c r="G356" s="100"/>
      <c r="H356" s="168"/>
      <c r="I356" s="32"/>
      <c r="N356" s="32"/>
    </row>
    <row r="357" spans="1:14" x14ac:dyDescent="0.25">
      <c r="A357" s="185"/>
      <c r="B357" s="32"/>
      <c r="C357" s="32"/>
      <c r="D357" s="32"/>
      <c r="E357" s="32"/>
      <c r="F357" s="32"/>
      <c r="G357" s="100"/>
      <c r="H357" s="168"/>
      <c r="I357" s="32"/>
      <c r="N357" s="32"/>
    </row>
    <row r="358" spans="1:14" x14ac:dyDescent="0.25">
      <c r="A358" s="185"/>
      <c r="B358" s="32"/>
      <c r="C358" s="32"/>
      <c r="D358" s="32"/>
      <c r="E358" s="32"/>
      <c r="F358" s="32"/>
      <c r="G358" s="100"/>
      <c r="H358" s="168"/>
      <c r="I358" s="32"/>
      <c r="N358" s="32"/>
    </row>
    <row r="359" spans="1:14" x14ac:dyDescent="0.25">
      <c r="A359" s="185"/>
      <c r="B359" s="32"/>
      <c r="C359" s="32"/>
      <c r="D359" s="32"/>
      <c r="E359" s="32"/>
      <c r="F359" s="32"/>
      <c r="G359" s="100"/>
      <c r="H359" s="168"/>
      <c r="I359" s="32"/>
      <c r="N359" s="32"/>
    </row>
    <row r="360" spans="1:14" x14ac:dyDescent="0.25">
      <c r="A360" s="185"/>
      <c r="B360" s="32"/>
      <c r="C360" s="32"/>
      <c r="D360" s="32"/>
      <c r="E360" s="32"/>
      <c r="F360" s="32"/>
      <c r="G360" s="100"/>
      <c r="H360" s="168"/>
      <c r="I360" s="32"/>
      <c r="N360" s="32"/>
    </row>
    <row r="361" spans="1:14" x14ac:dyDescent="0.25">
      <c r="A361" s="185"/>
      <c r="B361" s="32"/>
      <c r="C361" s="32"/>
      <c r="D361" s="32"/>
      <c r="E361" s="32"/>
      <c r="F361" s="32"/>
      <c r="G361" s="100"/>
      <c r="H361" s="168"/>
      <c r="I361" s="32"/>
      <c r="N361" s="32"/>
    </row>
    <row r="362" spans="1:14" x14ac:dyDescent="0.25">
      <c r="A362" s="185"/>
      <c r="B362" s="32"/>
      <c r="C362" s="32"/>
      <c r="D362" s="32"/>
      <c r="E362" s="32"/>
      <c r="F362" s="32"/>
      <c r="G362" s="100"/>
      <c r="H362" s="168"/>
      <c r="I362" s="32"/>
      <c r="N362" s="32"/>
    </row>
    <row r="363" spans="1:14" x14ac:dyDescent="0.25">
      <c r="A363" s="185"/>
      <c r="B363" s="32"/>
      <c r="C363" s="32"/>
      <c r="D363" s="32"/>
      <c r="E363" s="32"/>
      <c r="F363" s="32"/>
      <c r="G363" s="100"/>
      <c r="H363" s="168"/>
      <c r="I363" s="32"/>
      <c r="N363" s="32"/>
    </row>
    <row r="364" spans="1:14" x14ac:dyDescent="0.25">
      <c r="A364" s="185"/>
      <c r="B364" s="32"/>
      <c r="C364" s="32"/>
      <c r="D364" s="32"/>
      <c r="E364" s="32"/>
      <c r="F364" s="32"/>
      <c r="G364" s="100"/>
      <c r="H364" s="168"/>
      <c r="I364" s="32"/>
      <c r="N364" s="32"/>
    </row>
    <row r="365" spans="1:14" x14ac:dyDescent="0.25">
      <c r="A365" s="185"/>
      <c r="B365" s="32"/>
      <c r="C365" s="32"/>
      <c r="D365" s="32"/>
      <c r="E365" s="32"/>
      <c r="F365" s="32"/>
      <c r="G365" s="100"/>
      <c r="H365" s="168"/>
      <c r="I365" s="32"/>
      <c r="N365" s="32"/>
    </row>
    <row r="366" spans="1:14" x14ac:dyDescent="0.25">
      <c r="A366" s="185"/>
      <c r="B366" s="32"/>
      <c r="C366" s="32"/>
      <c r="D366" s="32"/>
      <c r="E366" s="32"/>
      <c r="F366" s="32"/>
      <c r="G366" s="100"/>
      <c r="H366" s="168"/>
      <c r="I366" s="32"/>
      <c r="N366" s="32"/>
    </row>
    <row r="367" spans="1:14" x14ac:dyDescent="0.25">
      <c r="A367" s="185"/>
      <c r="B367" s="32"/>
      <c r="C367" s="32"/>
      <c r="D367" s="32"/>
      <c r="E367" s="32"/>
      <c r="F367" s="32"/>
      <c r="G367" s="100"/>
      <c r="H367" s="168"/>
      <c r="I367" s="32"/>
      <c r="N367" s="32"/>
    </row>
    <row r="368" spans="1:14" x14ac:dyDescent="0.25">
      <c r="A368" s="185"/>
      <c r="B368" s="32"/>
      <c r="C368" s="32"/>
      <c r="D368" s="32"/>
      <c r="E368" s="32"/>
      <c r="F368" s="32"/>
      <c r="G368" s="100"/>
      <c r="H368" s="168"/>
      <c r="I368" s="32"/>
      <c r="N368" s="32"/>
    </row>
    <row r="369" spans="1:14" x14ac:dyDescent="0.25">
      <c r="A369" s="185"/>
      <c r="B369" s="32"/>
      <c r="C369" s="32"/>
      <c r="D369" s="32"/>
      <c r="E369" s="32"/>
      <c r="F369" s="32"/>
      <c r="G369" s="100"/>
      <c r="H369" s="168"/>
      <c r="I369" s="32"/>
      <c r="N369" s="32"/>
    </row>
    <row r="370" spans="1:14" x14ac:dyDescent="0.25">
      <c r="A370" s="185"/>
      <c r="B370" s="32"/>
      <c r="C370" s="32"/>
      <c r="D370" s="32"/>
      <c r="E370" s="32"/>
      <c r="F370" s="32"/>
      <c r="G370" s="100"/>
      <c r="H370" s="168"/>
      <c r="I370" s="32"/>
      <c r="N370" s="32"/>
    </row>
    <row r="371" spans="1:14" x14ac:dyDescent="0.25">
      <c r="A371" s="185"/>
      <c r="B371" s="32"/>
      <c r="C371" s="32"/>
      <c r="D371" s="32"/>
      <c r="E371" s="32"/>
      <c r="F371" s="32"/>
      <c r="G371" s="100"/>
      <c r="H371" s="168"/>
      <c r="I371" s="32"/>
      <c r="N371" s="32"/>
    </row>
    <row r="372" spans="1:14" x14ac:dyDescent="0.25">
      <c r="A372" s="185"/>
      <c r="B372" s="32"/>
      <c r="C372" s="32"/>
      <c r="D372" s="32"/>
      <c r="E372" s="32"/>
      <c r="F372" s="32"/>
      <c r="G372" s="100"/>
      <c r="H372" s="168"/>
      <c r="I372" s="32"/>
      <c r="N372" s="32"/>
    </row>
    <row r="373" spans="1:14" x14ac:dyDescent="0.25">
      <c r="A373" s="185"/>
      <c r="B373" s="32"/>
      <c r="C373" s="32"/>
      <c r="D373" s="32"/>
      <c r="E373" s="32"/>
      <c r="F373" s="32"/>
      <c r="G373" s="100"/>
      <c r="H373" s="168"/>
      <c r="I373" s="32"/>
      <c r="N373" s="32"/>
    </row>
    <row r="374" spans="1:14" x14ac:dyDescent="0.25">
      <c r="A374" s="185"/>
      <c r="B374" s="32"/>
      <c r="C374" s="32"/>
      <c r="D374" s="32"/>
      <c r="E374" s="32"/>
      <c r="F374" s="32"/>
      <c r="G374" s="100"/>
      <c r="H374" s="168"/>
      <c r="I374" s="32"/>
      <c r="N374" s="32"/>
    </row>
    <row r="375" spans="1:14" x14ac:dyDescent="0.25">
      <c r="A375" s="185"/>
      <c r="B375" s="32"/>
      <c r="C375" s="32"/>
      <c r="D375" s="32"/>
      <c r="E375" s="32"/>
      <c r="F375" s="32"/>
      <c r="G375" s="100"/>
      <c r="H375" s="168"/>
      <c r="I375" s="32"/>
      <c r="N375" s="32"/>
    </row>
    <row r="376" spans="1:14" x14ac:dyDescent="0.25">
      <c r="A376" s="185"/>
      <c r="B376" s="32"/>
      <c r="C376" s="32"/>
      <c r="D376" s="32"/>
      <c r="E376" s="32"/>
      <c r="F376" s="32"/>
      <c r="G376" s="100"/>
      <c r="H376" s="168"/>
      <c r="I376" s="32"/>
      <c r="N376" s="32"/>
    </row>
    <row r="377" spans="1:14" x14ac:dyDescent="0.25">
      <c r="A377" s="185"/>
      <c r="B377" s="32"/>
      <c r="C377" s="32"/>
      <c r="D377" s="32"/>
      <c r="E377" s="32"/>
      <c r="F377" s="32"/>
      <c r="G377" s="100"/>
      <c r="H377" s="168"/>
      <c r="I377" s="32"/>
      <c r="N377" s="32"/>
    </row>
    <row r="378" spans="1:14" x14ac:dyDescent="0.25">
      <c r="A378" s="185"/>
      <c r="B378" s="32"/>
      <c r="C378" s="32"/>
      <c r="D378" s="32"/>
      <c r="E378" s="32"/>
      <c r="F378" s="32"/>
      <c r="G378" s="100"/>
      <c r="H378" s="168"/>
      <c r="I378" s="32"/>
      <c r="N378" s="32"/>
    </row>
    <row r="379" spans="1:14" x14ac:dyDescent="0.25">
      <c r="A379" s="185"/>
      <c r="B379" s="32"/>
      <c r="C379" s="32"/>
      <c r="D379" s="32"/>
      <c r="E379" s="32"/>
      <c r="F379" s="32"/>
      <c r="G379" s="100"/>
      <c r="H379" s="168"/>
      <c r="I379" s="32"/>
      <c r="N379" s="32"/>
    </row>
    <row r="380" spans="1:14" x14ac:dyDescent="0.25">
      <c r="A380" s="185"/>
      <c r="B380" s="32"/>
      <c r="C380" s="32"/>
      <c r="D380" s="32"/>
      <c r="E380" s="32"/>
      <c r="F380" s="32"/>
      <c r="G380" s="100"/>
      <c r="H380" s="168"/>
      <c r="I380" s="32"/>
      <c r="N380" s="32"/>
    </row>
    <row r="381" spans="1:14" x14ac:dyDescent="0.25">
      <c r="A381" s="185"/>
      <c r="B381" s="32"/>
      <c r="C381" s="32"/>
      <c r="D381" s="32"/>
      <c r="E381" s="32"/>
      <c r="F381" s="32"/>
      <c r="G381" s="100"/>
      <c r="H381" s="168"/>
      <c r="I381" s="32"/>
      <c r="N381" s="32"/>
    </row>
    <row r="382" spans="1:14" x14ac:dyDescent="0.25">
      <c r="A382" s="185"/>
      <c r="B382" s="32"/>
      <c r="C382" s="32"/>
      <c r="D382" s="32"/>
      <c r="E382" s="32"/>
      <c r="F382" s="32"/>
      <c r="G382" s="100"/>
      <c r="H382" s="168"/>
      <c r="I382" s="32"/>
      <c r="N382" s="32"/>
    </row>
    <row r="383" spans="1:14" x14ac:dyDescent="0.25">
      <c r="A383" s="185"/>
      <c r="B383" s="32"/>
      <c r="C383" s="32"/>
      <c r="D383" s="32"/>
      <c r="E383" s="32"/>
      <c r="F383" s="32"/>
      <c r="G383" s="100"/>
      <c r="H383" s="168"/>
      <c r="I383" s="32"/>
      <c r="N383" s="32"/>
    </row>
    <row r="384" spans="1:14" x14ac:dyDescent="0.25">
      <c r="A384" s="185"/>
      <c r="B384" s="32"/>
      <c r="C384" s="32"/>
      <c r="D384" s="32"/>
      <c r="E384" s="32"/>
      <c r="F384" s="32"/>
      <c r="G384" s="100"/>
      <c r="H384" s="168"/>
      <c r="I384" s="32"/>
      <c r="N384" s="32"/>
    </row>
    <row r="385" spans="1:14" x14ac:dyDescent="0.25">
      <c r="A385" s="185"/>
      <c r="B385" s="32"/>
      <c r="C385" s="32"/>
      <c r="D385" s="32"/>
      <c r="E385" s="32"/>
      <c r="F385" s="32"/>
      <c r="G385" s="100"/>
      <c r="H385" s="168"/>
      <c r="I385" s="32"/>
      <c r="N385" s="32"/>
    </row>
    <row r="386" spans="1:14" x14ac:dyDescent="0.25">
      <c r="A386" s="185"/>
      <c r="B386" s="32"/>
      <c r="C386" s="32"/>
      <c r="D386" s="32"/>
      <c r="E386" s="32"/>
      <c r="F386" s="32"/>
      <c r="G386" s="100"/>
      <c r="H386" s="168"/>
      <c r="I386" s="32"/>
      <c r="N386" s="32"/>
    </row>
    <row r="387" spans="1:14" x14ac:dyDescent="0.25">
      <c r="A387" s="185"/>
      <c r="B387" s="32"/>
      <c r="C387" s="32"/>
      <c r="D387" s="32"/>
      <c r="E387" s="32"/>
      <c r="F387" s="32"/>
      <c r="G387" s="100"/>
      <c r="H387" s="168"/>
      <c r="I387" s="32"/>
      <c r="N387" s="32"/>
    </row>
    <row r="388" spans="1:14" x14ac:dyDescent="0.25">
      <c r="A388" s="185"/>
      <c r="B388" s="32"/>
      <c r="C388" s="32"/>
      <c r="D388" s="32"/>
      <c r="E388" s="32"/>
      <c r="F388" s="32"/>
      <c r="G388" s="100"/>
      <c r="H388" s="168"/>
      <c r="I388" s="32"/>
      <c r="N388" s="32"/>
    </row>
    <row r="389" spans="1:14" x14ac:dyDescent="0.25">
      <c r="A389" s="185"/>
      <c r="B389" s="32"/>
      <c r="C389" s="32"/>
      <c r="D389" s="32"/>
      <c r="E389" s="32"/>
      <c r="F389" s="32"/>
      <c r="G389" s="100"/>
      <c r="H389" s="168"/>
      <c r="I389" s="32"/>
      <c r="N389" s="32"/>
    </row>
    <row r="390" spans="1:14" x14ac:dyDescent="0.25">
      <c r="A390" s="185"/>
      <c r="B390" s="32"/>
      <c r="C390" s="32"/>
      <c r="D390" s="32"/>
      <c r="E390" s="32"/>
      <c r="F390" s="32"/>
      <c r="G390" s="100"/>
      <c r="H390" s="168"/>
      <c r="I390" s="32"/>
      <c r="N390" s="32"/>
    </row>
    <row r="391" spans="1:14" x14ac:dyDescent="0.25">
      <c r="A391" s="185"/>
      <c r="B391" s="32"/>
      <c r="C391" s="32"/>
      <c r="D391" s="32"/>
      <c r="E391" s="32"/>
      <c r="F391" s="32"/>
      <c r="G391" s="100"/>
      <c r="H391" s="168"/>
      <c r="I391" s="32"/>
      <c r="N391" s="32"/>
    </row>
    <row r="392" spans="1:14" x14ac:dyDescent="0.25">
      <c r="A392" s="185"/>
      <c r="B392" s="32"/>
      <c r="C392" s="32"/>
      <c r="D392" s="32"/>
      <c r="E392" s="32"/>
      <c r="F392" s="32"/>
      <c r="G392" s="100"/>
      <c r="H392" s="168"/>
      <c r="I392" s="32"/>
      <c r="N392" s="32"/>
    </row>
    <row r="393" spans="1:14" x14ac:dyDescent="0.25">
      <c r="A393" s="185"/>
      <c r="B393" s="32"/>
      <c r="C393" s="32"/>
      <c r="D393" s="32"/>
      <c r="E393" s="32"/>
      <c r="F393" s="32"/>
      <c r="G393" s="100"/>
      <c r="H393" s="168"/>
      <c r="I393" s="32"/>
      <c r="N393" s="32"/>
    </row>
    <row r="394" spans="1:14" x14ac:dyDescent="0.25">
      <c r="A394" s="185"/>
      <c r="B394" s="32"/>
      <c r="C394" s="32"/>
      <c r="D394" s="32"/>
      <c r="E394" s="32"/>
      <c r="F394" s="32"/>
      <c r="G394" s="100"/>
      <c r="H394" s="168"/>
      <c r="I394" s="32"/>
      <c r="N394" s="32"/>
    </row>
    <row r="395" spans="1:14" x14ac:dyDescent="0.25">
      <c r="A395" s="185"/>
      <c r="B395" s="32"/>
      <c r="C395" s="32"/>
      <c r="D395" s="32"/>
      <c r="E395" s="32"/>
      <c r="F395" s="32"/>
      <c r="G395" s="100"/>
      <c r="H395" s="168"/>
      <c r="I395" s="32"/>
      <c r="N395" s="32"/>
    </row>
    <row r="396" spans="1:14" x14ac:dyDescent="0.25">
      <c r="A396" s="185"/>
      <c r="B396" s="32"/>
      <c r="C396" s="32"/>
      <c r="D396" s="32"/>
      <c r="E396" s="32"/>
      <c r="F396" s="32"/>
      <c r="G396" s="100"/>
      <c r="H396" s="168"/>
      <c r="I396" s="32"/>
      <c r="N396" s="32"/>
    </row>
    <row r="397" spans="1:14" x14ac:dyDescent="0.25">
      <c r="A397" s="185"/>
      <c r="B397" s="32"/>
      <c r="C397" s="32"/>
      <c r="D397" s="32"/>
      <c r="E397" s="32"/>
      <c r="F397" s="32"/>
      <c r="G397" s="100"/>
      <c r="H397" s="168"/>
      <c r="I397" s="32"/>
      <c r="N397" s="32"/>
    </row>
    <row r="398" spans="1:14" x14ac:dyDescent="0.25">
      <c r="A398" s="185"/>
      <c r="B398" s="32"/>
      <c r="C398" s="32"/>
      <c r="D398" s="32"/>
      <c r="E398" s="32"/>
      <c r="F398" s="32"/>
      <c r="G398" s="100"/>
      <c r="H398" s="168"/>
      <c r="I398" s="32"/>
      <c r="N398" s="32"/>
    </row>
    <row r="399" spans="1:14" x14ac:dyDescent="0.25">
      <c r="A399" s="185"/>
      <c r="B399" s="32"/>
      <c r="C399" s="32"/>
      <c r="D399" s="32"/>
      <c r="E399" s="32"/>
      <c r="F399" s="32"/>
      <c r="G399" s="100"/>
      <c r="H399" s="168"/>
      <c r="I399" s="32"/>
      <c r="N399" s="32"/>
    </row>
    <row r="400" spans="1:14" x14ac:dyDescent="0.25">
      <c r="A400" s="185"/>
      <c r="B400" s="32"/>
      <c r="C400" s="32"/>
      <c r="D400" s="32"/>
      <c r="E400" s="32"/>
      <c r="F400" s="32"/>
      <c r="G400" s="100"/>
      <c r="H400" s="168"/>
      <c r="I400" s="32"/>
      <c r="N400" s="32"/>
    </row>
    <row r="401" spans="1:14" x14ac:dyDescent="0.25">
      <c r="A401" s="185"/>
      <c r="B401" s="32"/>
      <c r="C401" s="32"/>
      <c r="D401" s="32"/>
      <c r="E401" s="32"/>
      <c r="F401" s="32"/>
      <c r="G401" s="100"/>
      <c r="H401" s="168"/>
      <c r="I401" s="32"/>
      <c r="N401" s="32"/>
    </row>
    <row r="402" spans="1:14" x14ac:dyDescent="0.25">
      <c r="A402" s="185"/>
      <c r="B402" s="32"/>
      <c r="C402" s="32"/>
      <c r="D402" s="32"/>
      <c r="E402" s="32"/>
      <c r="F402" s="32"/>
      <c r="G402" s="100"/>
      <c r="H402" s="168"/>
      <c r="I402" s="32"/>
      <c r="N402" s="32"/>
    </row>
    <row r="403" spans="1:14" x14ac:dyDescent="0.25">
      <c r="A403" s="185"/>
      <c r="B403" s="32"/>
      <c r="C403" s="32"/>
      <c r="D403" s="32"/>
      <c r="E403" s="32"/>
      <c r="F403" s="32"/>
      <c r="G403" s="100"/>
      <c r="H403" s="168"/>
      <c r="I403" s="32"/>
      <c r="N403" s="32"/>
    </row>
    <row r="404" spans="1:14" x14ac:dyDescent="0.25">
      <c r="A404" s="185"/>
      <c r="B404" s="32"/>
      <c r="C404" s="32"/>
      <c r="D404" s="32"/>
      <c r="E404" s="32"/>
      <c r="F404" s="32"/>
      <c r="G404" s="100"/>
      <c r="H404" s="168"/>
      <c r="I404" s="32"/>
      <c r="N404" s="32"/>
    </row>
    <row r="405" spans="1:14" x14ac:dyDescent="0.25">
      <c r="A405" s="185"/>
      <c r="B405" s="32"/>
      <c r="C405" s="32"/>
      <c r="D405" s="32"/>
      <c r="E405" s="32"/>
      <c r="F405" s="32"/>
      <c r="G405" s="100"/>
      <c r="H405" s="168"/>
      <c r="I405" s="32"/>
      <c r="N405" s="32"/>
    </row>
    <row r="406" spans="1:14" x14ac:dyDescent="0.25">
      <c r="A406" s="185"/>
      <c r="B406" s="32"/>
      <c r="C406" s="32"/>
      <c r="D406" s="32"/>
      <c r="E406" s="32"/>
      <c r="F406" s="32"/>
      <c r="G406" s="100"/>
      <c r="H406" s="168"/>
      <c r="I406" s="32"/>
      <c r="N406" s="32"/>
    </row>
    <row r="407" spans="1:14" x14ac:dyDescent="0.25">
      <c r="A407" s="185"/>
      <c r="B407" s="32"/>
      <c r="C407" s="32"/>
      <c r="D407" s="32"/>
      <c r="E407" s="32"/>
      <c r="F407" s="32"/>
      <c r="G407" s="100"/>
      <c r="H407" s="168"/>
      <c r="I407" s="32"/>
      <c r="N407" s="32"/>
    </row>
    <row r="408" spans="1:14" x14ac:dyDescent="0.25">
      <c r="A408" s="185"/>
      <c r="B408" s="32"/>
      <c r="C408" s="32"/>
      <c r="D408" s="32"/>
      <c r="E408" s="32"/>
      <c r="F408" s="32"/>
      <c r="G408" s="100"/>
      <c r="H408" s="168"/>
      <c r="I408" s="32"/>
      <c r="N408" s="32"/>
    </row>
    <row r="409" spans="1:14" x14ac:dyDescent="0.25">
      <c r="A409" s="185"/>
      <c r="B409" s="32"/>
      <c r="C409" s="32"/>
      <c r="D409" s="32"/>
      <c r="E409" s="32"/>
      <c r="F409" s="32"/>
      <c r="G409" s="100"/>
      <c r="H409" s="168"/>
      <c r="I409" s="32"/>
      <c r="N409" s="32"/>
    </row>
    <row r="410" spans="1:14" x14ac:dyDescent="0.25">
      <c r="A410" s="185"/>
      <c r="B410" s="32"/>
      <c r="C410" s="32"/>
      <c r="D410" s="32"/>
      <c r="E410" s="32"/>
      <c r="F410" s="32"/>
      <c r="G410" s="100"/>
      <c r="H410" s="168"/>
      <c r="I410" s="32"/>
      <c r="N410" s="32"/>
    </row>
    <row r="411" spans="1:14" x14ac:dyDescent="0.25">
      <c r="A411" s="185"/>
      <c r="B411" s="32"/>
      <c r="C411" s="32"/>
      <c r="D411" s="32"/>
      <c r="E411" s="32"/>
      <c r="F411" s="32"/>
      <c r="G411" s="100"/>
      <c r="H411" s="168"/>
      <c r="I411" s="32"/>
      <c r="N411" s="32"/>
    </row>
    <row r="412" spans="1:14" x14ac:dyDescent="0.25">
      <c r="A412" s="185"/>
      <c r="B412" s="32"/>
      <c r="C412" s="32"/>
      <c r="D412" s="32"/>
      <c r="E412" s="32"/>
      <c r="F412" s="32"/>
      <c r="G412" s="100"/>
      <c r="H412" s="168"/>
      <c r="I412" s="32"/>
      <c r="N412" s="32"/>
    </row>
    <row r="413" spans="1:14" x14ac:dyDescent="0.25">
      <c r="A413" s="185"/>
      <c r="B413" s="32"/>
      <c r="C413" s="32"/>
      <c r="D413" s="32"/>
      <c r="E413" s="32"/>
      <c r="F413" s="32"/>
      <c r="G413" s="100"/>
      <c r="H413" s="168"/>
      <c r="I413" s="32"/>
      <c r="N413" s="32"/>
    </row>
    <row r="414" spans="1:14" x14ac:dyDescent="0.25">
      <c r="A414" s="185"/>
      <c r="B414" s="32"/>
      <c r="C414" s="32"/>
      <c r="D414" s="32"/>
      <c r="E414" s="32"/>
      <c r="F414" s="32"/>
      <c r="G414" s="100"/>
      <c r="H414" s="168"/>
      <c r="I414" s="32"/>
      <c r="N414" s="32"/>
    </row>
    <row r="415" spans="1:14" x14ac:dyDescent="0.25">
      <c r="A415" s="185"/>
      <c r="B415" s="32"/>
      <c r="C415" s="32"/>
      <c r="D415" s="32"/>
      <c r="E415" s="32"/>
      <c r="F415" s="32"/>
      <c r="G415" s="100"/>
      <c r="H415" s="168"/>
      <c r="I415" s="32"/>
      <c r="N415" s="32"/>
    </row>
    <row r="416" spans="1:14" x14ac:dyDescent="0.25">
      <c r="A416" s="185"/>
      <c r="B416" s="32"/>
      <c r="C416" s="32"/>
      <c r="D416" s="32"/>
      <c r="E416" s="32"/>
      <c r="F416" s="32"/>
      <c r="G416" s="100"/>
      <c r="H416" s="168"/>
      <c r="I416" s="32"/>
      <c r="N416" s="32"/>
    </row>
    <row r="417" spans="1:14" x14ac:dyDescent="0.25">
      <c r="A417" s="185"/>
      <c r="B417" s="32"/>
      <c r="C417" s="32"/>
      <c r="D417" s="32"/>
      <c r="E417" s="32"/>
      <c r="F417" s="32"/>
      <c r="G417" s="100"/>
      <c r="H417" s="168"/>
      <c r="I417" s="32"/>
      <c r="N417" s="32"/>
    </row>
    <row r="418" spans="1:14" x14ac:dyDescent="0.25">
      <c r="A418" s="185"/>
      <c r="B418" s="32"/>
      <c r="C418" s="32"/>
      <c r="D418" s="32"/>
      <c r="E418" s="32"/>
      <c r="F418" s="32"/>
      <c r="G418" s="100"/>
      <c r="H418" s="168"/>
      <c r="I418" s="32"/>
      <c r="N418" s="32"/>
    </row>
    <row r="419" spans="1:14" x14ac:dyDescent="0.25">
      <c r="A419" s="185"/>
      <c r="B419" s="32"/>
      <c r="C419" s="32"/>
      <c r="D419" s="32"/>
      <c r="E419" s="32"/>
      <c r="F419" s="32"/>
      <c r="G419" s="100"/>
      <c r="H419" s="168"/>
      <c r="I419" s="32"/>
      <c r="N419" s="32"/>
    </row>
    <row r="420" spans="1:14" x14ac:dyDescent="0.25">
      <c r="A420" s="185"/>
      <c r="B420" s="32"/>
      <c r="C420" s="32"/>
      <c r="D420" s="32"/>
      <c r="E420" s="32"/>
      <c r="F420" s="32"/>
      <c r="G420" s="100"/>
      <c r="H420" s="168"/>
      <c r="I420" s="32"/>
      <c r="N420" s="32"/>
    </row>
    <row r="421" spans="1:14" x14ac:dyDescent="0.25">
      <c r="A421" s="185"/>
      <c r="B421" s="32"/>
      <c r="C421" s="32"/>
      <c r="D421" s="32"/>
      <c r="E421" s="32"/>
      <c r="F421" s="32"/>
      <c r="G421" s="100"/>
      <c r="H421" s="168"/>
      <c r="I421" s="32"/>
      <c r="N421" s="32"/>
    </row>
    <row r="422" spans="1:14" x14ac:dyDescent="0.25">
      <c r="A422" s="185"/>
      <c r="B422" s="32"/>
      <c r="C422" s="32"/>
      <c r="D422" s="32"/>
      <c r="E422" s="32"/>
      <c r="F422" s="32"/>
      <c r="G422" s="100"/>
      <c r="H422" s="168"/>
      <c r="I422" s="32"/>
      <c r="N422" s="32"/>
    </row>
    <row r="423" spans="1:14" x14ac:dyDescent="0.25">
      <c r="A423" s="185"/>
      <c r="B423" s="32"/>
      <c r="C423" s="32"/>
      <c r="D423" s="32"/>
      <c r="E423" s="32"/>
      <c r="F423" s="32"/>
      <c r="G423" s="100"/>
      <c r="H423" s="168"/>
      <c r="I423" s="32"/>
      <c r="N423" s="32"/>
    </row>
    <row r="424" spans="1:14" x14ac:dyDescent="0.25">
      <c r="A424" s="185"/>
      <c r="B424" s="32"/>
      <c r="C424" s="32"/>
      <c r="D424" s="32"/>
      <c r="E424" s="32"/>
      <c r="F424" s="32"/>
      <c r="G424" s="100"/>
      <c r="H424" s="168"/>
      <c r="I424" s="32"/>
      <c r="N424" s="32"/>
    </row>
    <row r="425" spans="1:14" x14ac:dyDescent="0.25">
      <c r="A425" s="185"/>
      <c r="B425" s="32"/>
      <c r="C425" s="32"/>
      <c r="D425" s="32"/>
      <c r="E425" s="32"/>
      <c r="F425" s="32"/>
      <c r="G425" s="100"/>
      <c r="H425" s="168"/>
      <c r="I425" s="32"/>
      <c r="N425" s="32"/>
    </row>
    <row r="426" spans="1:14" x14ac:dyDescent="0.25">
      <c r="A426" s="185"/>
      <c r="B426" s="32"/>
      <c r="C426" s="32"/>
      <c r="D426" s="32"/>
      <c r="E426" s="32"/>
      <c r="F426" s="32"/>
      <c r="G426" s="100"/>
      <c r="H426" s="168"/>
      <c r="I426" s="32"/>
      <c r="N426" s="32"/>
    </row>
    <row r="427" spans="1:14" x14ac:dyDescent="0.25">
      <c r="A427" s="185"/>
      <c r="B427" s="32"/>
      <c r="C427" s="32"/>
      <c r="D427" s="32"/>
      <c r="E427" s="32"/>
      <c r="F427" s="32"/>
      <c r="G427" s="100"/>
      <c r="H427" s="168"/>
      <c r="I427" s="32"/>
      <c r="N427" s="32"/>
    </row>
    <row r="428" spans="1:14" x14ac:dyDescent="0.25">
      <c r="A428" s="185"/>
      <c r="B428" s="32"/>
      <c r="C428" s="32"/>
      <c r="D428" s="32"/>
      <c r="E428" s="32"/>
      <c r="F428" s="32"/>
      <c r="G428" s="100"/>
      <c r="H428" s="168"/>
      <c r="I428" s="32"/>
      <c r="N428" s="32"/>
    </row>
    <row r="429" spans="1:14" x14ac:dyDescent="0.25">
      <c r="A429" s="185"/>
      <c r="B429" s="32"/>
      <c r="C429" s="32"/>
      <c r="D429" s="32"/>
      <c r="E429" s="32"/>
      <c r="F429" s="32"/>
      <c r="G429" s="100"/>
      <c r="H429" s="168"/>
      <c r="I429" s="32"/>
      <c r="N429" s="32"/>
    </row>
    <row r="430" spans="1:14" x14ac:dyDescent="0.25">
      <c r="A430" s="185"/>
      <c r="B430" s="32"/>
      <c r="C430" s="32"/>
      <c r="D430" s="32"/>
      <c r="E430" s="32"/>
      <c r="F430" s="32"/>
      <c r="G430" s="100"/>
      <c r="H430" s="168"/>
      <c r="I430" s="32"/>
      <c r="N430" s="32"/>
    </row>
    <row r="431" spans="1:14" x14ac:dyDescent="0.25">
      <c r="A431" s="185"/>
      <c r="B431" s="32"/>
      <c r="C431" s="32"/>
      <c r="D431" s="32"/>
      <c r="E431" s="32"/>
      <c r="F431" s="32"/>
      <c r="G431" s="100"/>
      <c r="H431" s="168"/>
      <c r="I431" s="32"/>
      <c r="N431" s="32"/>
    </row>
    <row r="432" spans="1:14" x14ac:dyDescent="0.25">
      <c r="A432" s="185"/>
      <c r="B432" s="32"/>
      <c r="C432" s="32"/>
      <c r="D432" s="32"/>
      <c r="E432" s="32"/>
      <c r="F432" s="32"/>
      <c r="G432" s="100"/>
      <c r="H432" s="168"/>
      <c r="I432" s="32"/>
      <c r="N432" s="32"/>
    </row>
    <row r="433" spans="1:14" x14ac:dyDescent="0.25">
      <c r="A433" s="185"/>
      <c r="B433" s="32"/>
      <c r="C433" s="32"/>
      <c r="D433" s="32"/>
      <c r="E433" s="32"/>
      <c r="F433" s="32"/>
      <c r="G433" s="100"/>
      <c r="H433" s="168"/>
      <c r="I433" s="32"/>
      <c r="N433" s="32"/>
    </row>
    <row r="434" spans="1:14" x14ac:dyDescent="0.25">
      <c r="A434" s="185"/>
      <c r="B434" s="32"/>
      <c r="C434" s="32"/>
      <c r="D434" s="32"/>
      <c r="E434" s="32"/>
      <c r="F434" s="32"/>
      <c r="G434" s="100"/>
      <c r="H434" s="168"/>
      <c r="I434" s="32"/>
      <c r="N434" s="32"/>
    </row>
    <row r="435" spans="1:14" x14ac:dyDescent="0.25">
      <c r="A435" s="185"/>
      <c r="B435" s="32"/>
      <c r="C435" s="32"/>
      <c r="D435" s="32"/>
      <c r="E435" s="32"/>
      <c r="F435" s="32"/>
      <c r="G435" s="100"/>
      <c r="H435" s="168"/>
      <c r="I435" s="32"/>
      <c r="N435" s="32"/>
    </row>
    <row r="436" spans="1:14" x14ac:dyDescent="0.25">
      <c r="A436" s="185"/>
      <c r="B436" s="32"/>
      <c r="C436" s="32"/>
      <c r="D436" s="32"/>
      <c r="E436" s="32"/>
      <c r="F436" s="32"/>
      <c r="G436" s="100"/>
      <c r="H436" s="168"/>
      <c r="I436" s="32"/>
      <c r="N436" s="32"/>
    </row>
    <row r="437" spans="1:14" x14ac:dyDescent="0.25">
      <c r="A437" s="185"/>
      <c r="B437" s="32"/>
      <c r="C437" s="32"/>
      <c r="D437" s="32"/>
      <c r="E437" s="32"/>
      <c r="F437" s="32"/>
      <c r="G437" s="100"/>
      <c r="H437" s="168"/>
      <c r="I437" s="32"/>
      <c r="N437" s="32"/>
    </row>
    <row r="438" spans="1:14" x14ac:dyDescent="0.25">
      <c r="A438" s="185"/>
      <c r="B438" s="32"/>
      <c r="C438" s="32"/>
      <c r="D438" s="32"/>
      <c r="E438" s="32"/>
      <c r="F438" s="32"/>
      <c r="G438" s="100"/>
      <c r="H438" s="168"/>
      <c r="I438" s="32"/>
      <c r="N438" s="32"/>
    </row>
    <row r="439" spans="1:14" x14ac:dyDescent="0.25">
      <c r="A439" s="185"/>
      <c r="B439" s="32"/>
      <c r="C439" s="32"/>
      <c r="D439" s="32"/>
      <c r="E439" s="32"/>
      <c r="F439" s="32"/>
      <c r="G439" s="100"/>
      <c r="H439" s="168"/>
      <c r="I439" s="32"/>
      <c r="N439" s="32"/>
    </row>
    <row r="440" spans="1:14" x14ac:dyDescent="0.25">
      <c r="A440" s="185"/>
      <c r="B440" s="32"/>
      <c r="C440" s="32"/>
      <c r="D440" s="32"/>
      <c r="E440" s="32"/>
      <c r="F440" s="32"/>
      <c r="G440" s="100"/>
      <c r="H440" s="168"/>
      <c r="I440" s="32"/>
      <c r="N440" s="32"/>
    </row>
    <row r="441" spans="1:14" x14ac:dyDescent="0.25">
      <c r="A441" s="185"/>
      <c r="B441" s="32"/>
      <c r="C441" s="32"/>
      <c r="D441" s="32"/>
      <c r="E441" s="32"/>
      <c r="F441" s="32"/>
      <c r="G441" s="100"/>
      <c r="H441" s="168"/>
      <c r="I441" s="32"/>
      <c r="N441" s="32"/>
    </row>
    <row r="442" spans="1:14" x14ac:dyDescent="0.25">
      <c r="A442" s="185"/>
      <c r="B442" s="32"/>
      <c r="C442" s="32"/>
      <c r="D442" s="32"/>
      <c r="E442" s="32"/>
      <c r="F442" s="32"/>
      <c r="G442" s="100"/>
      <c r="H442" s="168"/>
      <c r="I442" s="32"/>
      <c r="N442" s="32"/>
    </row>
    <row r="443" spans="1:14" x14ac:dyDescent="0.25">
      <c r="A443" s="185"/>
      <c r="B443" s="32"/>
      <c r="C443" s="32"/>
      <c r="D443" s="32"/>
      <c r="E443" s="32"/>
      <c r="F443" s="32"/>
      <c r="G443" s="100"/>
      <c r="H443" s="168"/>
      <c r="I443" s="32"/>
      <c r="N443" s="32"/>
    </row>
    <row r="444" spans="1:14" x14ac:dyDescent="0.25">
      <c r="A444" s="185"/>
      <c r="B444" s="32"/>
      <c r="C444" s="32"/>
      <c r="D444" s="32"/>
      <c r="E444" s="32"/>
      <c r="F444" s="32"/>
      <c r="G444" s="100"/>
      <c r="H444" s="168"/>
      <c r="I444" s="32"/>
      <c r="N444" s="32"/>
    </row>
    <row r="445" spans="1:14" x14ac:dyDescent="0.25">
      <c r="A445" s="185"/>
      <c r="B445" s="32"/>
      <c r="C445" s="32"/>
      <c r="D445" s="32"/>
      <c r="E445" s="32"/>
      <c r="F445" s="32"/>
      <c r="G445" s="100"/>
      <c r="H445" s="168"/>
      <c r="I445" s="32"/>
      <c r="N445" s="32"/>
    </row>
    <row r="446" spans="1:14" x14ac:dyDescent="0.25">
      <c r="A446" s="185"/>
      <c r="B446" s="32"/>
      <c r="C446" s="32"/>
      <c r="D446" s="32"/>
      <c r="E446" s="32"/>
      <c r="F446" s="32"/>
      <c r="G446" s="100"/>
      <c r="H446" s="168"/>
      <c r="I446" s="32"/>
      <c r="N446" s="32"/>
    </row>
    <row r="447" spans="1:14" x14ac:dyDescent="0.25">
      <c r="A447" s="185"/>
      <c r="B447" s="32"/>
      <c r="C447" s="32"/>
      <c r="D447" s="32"/>
      <c r="E447" s="32"/>
      <c r="F447" s="32"/>
      <c r="G447" s="100"/>
      <c r="H447" s="168"/>
      <c r="I447" s="32"/>
      <c r="N447" s="32"/>
    </row>
    <row r="448" spans="1:14" x14ac:dyDescent="0.25">
      <c r="A448" s="185"/>
      <c r="B448" s="32"/>
      <c r="C448" s="32"/>
      <c r="D448" s="32"/>
      <c r="E448" s="32"/>
      <c r="F448" s="32"/>
      <c r="G448" s="100"/>
      <c r="H448" s="168"/>
      <c r="I448" s="32"/>
      <c r="N448" s="32"/>
    </row>
    <row r="449" spans="1:14" x14ac:dyDescent="0.25">
      <c r="A449" s="185"/>
      <c r="B449" s="32"/>
      <c r="C449" s="32"/>
      <c r="D449" s="32"/>
      <c r="E449" s="32"/>
      <c r="F449" s="32"/>
      <c r="G449" s="100"/>
      <c r="H449" s="168"/>
      <c r="I449" s="32"/>
      <c r="N449" s="32"/>
    </row>
    <row r="450" spans="1:14" x14ac:dyDescent="0.25">
      <c r="A450" s="185"/>
      <c r="B450" s="32"/>
      <c r="C450" s="32"/>
      <c r="D450" s="32"/>
      <c r="E450" s="32"/>
      <c r="F450" s="32"/>
      <c r="G450" s="100"/>
      <c r="H450" s="168"/>
      <c r="I450" s="32"/>
      <c r="N450" s="32"/>
    </row>
    <row r="451" spans="1:14" x14ac:dyDescent="0.25">
      <c r="A451" s="185"/>
      <c r="B451" s="32"/>
      <c r="C451" s="32"/>
      <c r="D451" s="32"/>
      <c r="E451" s="32"/>
      <c r="F451" s="32"/>
      <c r="G451" s="100"/>
      <c r="H451" s="168"/>
      <c r="I451" s="32"/>
      <c r="N451" s="32"/>
    </row>
    <row r="452" spans="1:14" x14ac:dyDescent="0.25">
      <c r="A452" s="185"/>
      <c r="B452" s="32"/>
      <c r="C452" s="32"/>
      <c r="D452" s="32"/>
      <c r="E452" s="32"/>
      <c r="F452" s="32"/>
      <c r="G452" s="100"/>
      <c r="H452" s="168"/>
      <c r="I452" s="32"/>
      <c r="N452" s="32"/>
    </row>
  </sheetData>
  <sheetProtection algorithmName="SHA-512" hashValue="irZG8LkZwPoBQyNbkXO0KtCfnwPy5aEw+AlkkdptL/mc3aQLo71CcXdewDDoBpxhHNLaYRk1r+LpMr7z3xIUiw==" saltValue="FwJX32aAobsnGupoVK+kNw==" spinCount="100000" sheet="1" objects="1" scenarios="1" insertRows="0" sort="0" autoFilter="0"/>
  <autoFilter ref="A12:AK97" xr:uid="{504D9397-2712-4346-B19C-A9947DDC8F1E}"/>
  <mergeCells count="24">
    <mergeCell ref="A99:A144"/>
    <mergeCell ref="A59:A74"/>
    <mergeCell ref="B63:B64"/>
    <mergeCell ref="B69:B70"/>
    <mergeCell ref="A75:A78"/>
    <mergeCell ref="B76:B77"/>
    <mergeCell ref="A79:A94"/>
    <mergeCell ref="A32:A58"/>
    <mergeCell ref="B34:B36"/>
    <mergeCell ref="B37:B41"/>
    <mergeCell ref="B42:B47"/>
    <mergeCell ref="B50:B51"/>
    <mergeCell ref="B54:B55"/>
    <mergeCell ref="B56:B57"/>
    <mergeCell ref="B1:C1"/>
    <mergeCell ref="A10:S10"/>
    <mergeCell ref="I11:M11"/>
    <mergeCell ref="N11:R11"/>
    <mergeCell ref="A13:A31"/>
    <mergeCell ref="B13:B19"/>
    <mergeCell ref="B20:B22"/>
    <mergeCell ref="B23:B24"/>
    <mergeCell ref="B27:B28"/>
    <mergeCell ref="B29:B30"/>
  </mergeCells>
  <conditionalFormatting sqref="I13:I111">
    <cfRule type="notContainsBlanks" dxfId="47" priority="2">
      <formula>LEN(TRIM(I13))&gt;0</formula>
    </cfRule>
  </conditionalFormatting>
  <conditionalFormatting sqref="I119:I126 I129:I137">
    <cfRule type="notContainsBlanks" dxfId="46" priority="6">
      <formula>LEN(TRIM(I119))&gt;0</formula>
    </cfRule>
  </conditionalFormatting>
  <conditionalFormatting sqref="N13:N146 I141:I146">
    <cfRule type="notContainsBlanks" dxfId="45" priority="1">
      <formula>LEN(TRIM(I13))&gt;0</formula>
    </cfRule>
  </conditionalFormatting>
  <dataValidations count="5">
    <dataValidation type="list" allowBlank="1" showInputMessage="1" showErrorMessage="1" sqref="C153 C157:C452 C11 C146:C147" xr:uid="{325C462E-CB9C-43F2-853A-059D9545110A}">
      <formula1>"Reporting, APLL BK, Carrier BK, VOY, SPR/BOH, CLP, MBL, DN, Vendor, Email, Call, Shipment, BA, SAP &amp; GFF PO, Bill, COO, Times, Container, SI, BL"</formula1>
    </dataValidation>
    <dataValidation type="list" allowBlank="1" showInputMessage="1" showErrorMessage="1" sqref="F149:F153 D5:E8 E11:E452" xr:uid="{08BEBC3F-C842-48BD-ADAF-8AC47458A321}">
      <formula1>"Air,Sea,Air+Sea"</formula1>
    </dataValidation>
    <dataValidation type="list" allowBlank="1" showInputMessage="1" showErrorMessage="1" sqref="C149:C152 B5:B8 D31" xr:uid="{4AA752E1-947C-4749-B184-394EDECDD985}">
      <formula1>"Reporting, APLL BK, Carrier BK, VOY, SPR/BOH, CLP, MBL, DN, Vendor, Email, Call, Shipment, BA, SAP &amp; GFF PO, Bill, COO, Times"</formula1>
    </dataValidation>
    <dataValidation type="list" allowBlank="1" showInputMessage="1" showErrorMessage="1" sqref="C12:C145" xr:uid="{F4C2E660-6EFE-43EE-AA8A-01D6DAAC4FF6}">
      <formula1>"Reporting, APLL BK, Carrier BK, VOY, SPR/BOH, CLP, MBL, DN, Vendor, Email, Call, Shipment, BA, SAP &amp; GFF PO, Bill, COO, Times, Container, SI, BL, FCR, PO"</formula1>
    </dataValidation>
    <dataValidation type="list" allowBlank="1" showInputMessage="1" showErrorMessage="1" sqref="C100:C101" xr:uid="{34A0FA92-FE6A-479C-A028-4CEA5D5B714E}">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1EB02-95F5-436F-8F7A-FAE5C2F4960A}">
  <sheetPr codeName="Sheet33">
    <tabColor rgb="FF92D050"/>
  </sheetPr>
  <dimension ref="A1:AK452"/>
  <sheetViews>
    <sheetView showGridLines="0" topLeftCell="A84" zoomScale="55" zoomScaleNormal="55" workbookViewId="0">
      <selection activeCell="P125" sqref="P125"/>
    </sheetView>
  </sheetViews>
  <sheetFormatPr defaultRowHeight="15" x14ac:dyDescent="0.25"/>
  <cols>
    <col min="1" max="1" width="12.5703125" style="83" customWidth="1"/>
    <col min="2" max="2" width="25.42578125" style="83" customWidth="1"/>
    <col min="3" max="3" width="24.140625" style="83" customWidth="1"/>
    <col min="4" max="4" width="61.5703125" style="83" bestFit="1" customWidth="1"/>
    <col min="5" max="5" width="15.140625" style="83" bestFit="1" customWidth="1"/>
    <col min="6" max="6" width="12" style="83" customWidth="1"/>
    <col min="7" max="7" width="10.7109375" style="93" bestFit="1" customWidth="1"/>
    <col min="8" max="8" width="52.85546875" style="83" customWidth="1"/>
    <col min="9" max="9" width="11.5703125" style="83" bestFit="1" customWidth="1"/>
    <col min="10" max="10" width="16.28515625" style="109" bestFit="1" customWidth="1"/>
    <col min="11" max="11" width="14.5703125" style="95" customWidth="1"/>
    <col min="12" max="12" width="15.42578125" style="95" customWidth="1"/>
    <col min="13" max="13" width="13.28515625" style="95" bestFit="1" customWidth="1"/>
    <col min="14" max="14" width="11.5703125" style="83" bestFit="1" customWidth="1"/>
    <col min="15" max="15" width="16.28515625" style="109" bestFit="1" customWidth="1"/>
    <col min="16" max="18" width="11.5703125" style="95" bestFit="1" customWidth="1"/>
    <col min="19" max="19" width="27.28515625" style="95" customWidth="1"/>
    <col min="20" max="16384" width="9.140625" style="83"/>
  </cols>
  <sheetData>
    <row r="1" spans="1:19"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19" s="84" customFormat="1" x14ac:dyDescent="0.25">
      <c r="A2" s="92"/>
      <c r="G2" s="93"/>
      <c r="J2" s="95"/>
      <c r="K2" s="95"/>
      <c r="L2" s="95"/>
      <c r="M2" s="95"/>
      <c r="O2" s="95"/>
      <c r="P2" s="95"/>
      <c r="Q2" s="95"/>
      <c r="R2" s="95"/>
      <c r="S2" s="95"/>
    </row>
    <row r="3" spans="1:19" s="84" customFormat="1" ht="15.75" thickBot="1" x14ac:dyDescent="0.3">
      <c r="G3" s="93"/>
      <c r="J3" s="95"/>
      <c r="K3" s="95"/>
      <c r="L3" s="95"/>
      <c r="M3" s="95"/>
      <c r="O3" s="95"/>
      <c r="P3" s="95"/>
      <c r="Q3" s="95"/>
      <c r="R3" s="95"/>
      <c r="S3" s="95"/>
    </row>
    <row r="4" spans="1:19" s="84" customFormat="1" x14ac:dyDescent="0.25">
      <c r="A4" s="96" t="s">
        <v>40</v>
      </c>
      <c r="B4" s="63"/>
      <c r="C4" s="63" t="s">
        <v>41</v>
      </c>
      <c r="D4" s="63"/>
      <c r="E4" s="63" t="s">
        <v>42</v>
      </c>
      <c r="F4" s="63" t="s">
        <v>43</v>
      </c>
      <c r="G4" s="202"/>
      <c r="H4" s="274"/>
      <c r="I4" s="744"/>
      <c r="J4" s="95"/>
      <c r="K4" s="95"/>
      <c r="L4" s="95"/>
      <c r="M4" s="95"/>
      <c r="O4" s="95"/>
      <c r="P4" s="95"/>
      <c r="Q4" s="95"/>
      <c r="R4" s="95"/>
      <c r="S4" s="95"/>
    </row>
    <row r="5" spans="1:19" s="84" customFormat="1" x14ac:dyDescent="0.25">
      <c r="A5" s="98"/>
      <c r="B5" s="99"/>
      <c r="C5" s="64" t="s">
        <v>44</v>
      </c>
      <c r="D5" s="64"/>
      <c r="E5" s="64"/>
      <c r="F5" s="64" t="s">
        <v>45</v>
      </c>
      <c r="G5" s="93"/>
      <c r="I5" s="745"/>
      <c r="J5" s="95"/>
      <c r="K5" s="95"/>
      <c r="L5" s="95"/>
      <c r="M5" s="95"/>
      <c r="O5" s="95"/>
      <c r="P5" s="95"/>
      <c r="Q5" s="95"/>
      <c r="R5" s="95"/>
      <c r="S5" s="95"/>
    </row>
    <row r="6" spans="1:19" s="84" customFormat="1" x14ac:dyDescent="0.25">
      <c r="A6" s="98"/>
      <c r="B6" s="102"/>
      <c r="C6" s="64" t="s">
        <v>46</v>
      </c>
      <c r="D6" s="64"/>
      <c r="E6" s="64"/>
      <c r="F6" s="64" t="s">
        <v>47</v>
      </c>
      <c r="G6" s="93"/>
      <c r="I6" s="745"/>
      <c r="J6" s="95"/>
      <c r="K6" s="95"/>
      <c r="L6" s="95"/>
      <c r="M6" s="95"/>
      <c r="O6" s="95"/>
      <c r="P6" s="95"/>
      <c r="Q6" s="95"/>
      <c r="R6" s="95"/>
      <c r="S6" s="95"/>
    </row>
    <row r="7" spans="1:19" s="84" customFormat="1" x14ac:dyDescent="0.25">
      <c r="A7" s="98"/>
      <c r="B7" s="103"/>
      <c r="C7" s="64" t="s">
        <v>48</v>
      </c>
      <c r="D7" s="64"/>
      <c r="E7" s="64"/>
      <c r="F7" s="64" t="s">
        <v>49</v>
      </c>
      <c r="G7" s="93"/>
      <c r="I7" s="745"/>
      <c r="J7" s="95"/>
      <c r="K7" s="95"/>
      <c r="L7" s="95"/>
      <c r="M7" s="95"/>
      <c r="O7" s="95"/>
      <c r="P7" s="95"/>
      <c r="Q7" s="95"/>
      <c r="R7" s="95"/>
      <c r="S7" s="95"/>
    </row>
    <row r="8" spans="1:19" s="84" customFormat="1" ht="15.75" thickBot="1" x14ac:dyDescent="0.3">
      <c r="A8" s="104"/>
      <c r="B8" s="105"/>
      <c r="C8" s="65" t="s">
        <v>50</v>
      </c>
      <c r="D8" s="65"/>
      <c r="E8" s="65"/>
      <c r="F8" s="65" t="s">
        <v>556</v>
      </c>
      <c r="G8" s="107"/>
      <c r="H8" s="23"/>
      <c r="I8" s="746"/>
      <c r="J8" s="95"/>
      <c r="K8" s="95"/>
      <c r="L8" s="95"/>
      <c r="M8" s="95"/>
      <c r="O8" s="95"/>
      <c r="P8" s="95"/>
      <c r="Q8" s="95"/>
      <c r="R8" s="95"/>
      <c r="S8" s="95"/>
    </row>
    <row r="9" spans="1:19" s="84" customFormat="1" ht="15.75" thickBot="1" x14ac:dyDescent="0.3">
      <c r="A9" s="92"/>
      <c r="G9" s="93"/>
      <c r="J9" s="95"/>
      <c r="K9" s="95"/>
      <c r="L9" s="95"/>
      <c r="M9" s="95"/>
      <c r="O9" s="95"/>
      <c r="P9" s="95"/>
      <c r="Q9" s="95"/>
      <c r="R9" s="95"/>
      <c r="S9" s="95"/>
    </row>
    <row r="10" spans="1:19" s="84" customFormat="1" ht="15.75" thickBot="1" x14ac:dyDescent="0.3">
      <c r="A10" s="1031" t="s">
        <v>36</v>
      </c>
      <c r="B10" s="1032"/>
      <c r="C10" s="1032"/>
      <c r="D10" s="1032"/>
      <c r="E10" s="1032"/>
      <c r="F10" s="1032"/>
      <c r="G10" s="1032"/>
      <c r="H10" s="1032"/>
      <c r="I10" s="1032"/>
      <c r="J10" s="1032"/>
      <c r="K10" s="1032"/>
      <c r="L10" s="1032"/>
      <c r="M10" s="1032"/>
      <c r="N10" s="1032"/>
      <c r="O10" s="1032"/>
      <c r="P10" s="1032"/>
      <c r="Q10" s="1032"/>
      <c r="R10" s="1032"/>
      <c r="S10" s="1033"/>
    </row>
    <row r="11" spans="1:19" s="84" customFormat="1" ht="15.75" thickBot="1" x14ac:dyDescent="0.3">
      <c r="A11" s="381"/>
      <c r="B11" s="66"/>
      <c r="C11" s="66"/>
      <c r="D11" s="66"/>
      <c r="E11" s="66"/>
      <c r="F11" s="66"/>
      <c r="G11" s="203"/>
      <c r="H11" s="67"/>
      <c r="I11" s="1034" t="str">
        <f>_xlfn.CONCAT($A$10," ","-"," ","Sea")</f>
        <v>TOMJEU - Sea</v>
      </c>
      <c r="J11" s="1035"/>
      <c r="K11" s="1035"/>
      <c r="L11" s="1035"/>
      <c r="M11" s="1036"/>
      <c r="N11" s="1034" t="str">
        <f>_xlfn.CONCAT($A$10," ","-"," ","Air")</f>
        <v>TOMJEU - Air</v>
      </c>
      <c r="O11" s="1035"/>
      <c r="P11" s="1035"/>
      <c r="Q11" s="1035"/>
      <c r="R11" s="1036"/>
      <c r="S11" s="374" t="s">
        <v>53</v>
      </c>
    </row>
    <row r="12" spans="1:19" s="84" customFormat="1" ht="4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19" x14ac:dyDescent="0.25">
      <c r="A13" s="1095" t="s">
        <v>67</v>
      </c>
      <c r="B13" s="1117" t="s">
        <v>68</v>
      </c>
      <c r="C13" s="621" t="s">
        <v>69</v>
      </c>
      <c r="D13" s="621" t="s">
        <v>70</v>
      </c>
      <c r="E13" s="621"/>
      <c r="F13" s="621"/>
      <c r="G13" s="622"/>
      <c r="H13" s="637"/>
      <c r="I13" s="751"/>
      <c r="J13" s="361"/>
      <c r="K13" s="259">
        <v>4</v>
      </c>
      <c r="L13" s="259">
        <f t="shared" ref="L13" si="0">IF(C13="APLL BK",G13,G13*J13)</f>
        <v>0</v>
      </c>
      <c r="M13" s="456">
        <f t="shared" ref="M13" si="1">IFERROR(IF(OR(E13="Sea",E13="Air+Sea"),IF(C13="APLL BK",G13*IF(I13="",1,I13),L13/K13*IF(I13="",1,I13)),0),0)</f>
        <v>0</v>
      </c>
      <c r="N13" s="751"/>
      <c r="O13" s="362"/>
      <c r="P13" s="259">
        <v>0</v>
      </c>
      <c r="Q13" s="260">
        <f t="shared" ref="Q13" si="2">IF(C13="APLL BK",G13,G13*O13)</f>
        <v>0</v>
      </c>
      <c r="R13" s="456">
        <f t="shared" ref="R13" si="3">IFERROR(IF(OR(E13="Air",E13="Air+Sea"),IF(C13="APLL BK",G13*IF(N13="",1,N13),Q13/P13*IF(N13="",1,N13)),0),0)</f>
        <v>0</v>
      </c>
      <c r="S13" s="625" t="e" cm="1">
        <f t="array" ref="S13">_xlfn.IFS(E13="Air",R13,E13="Sea",M13,E13="Air+Sea",M13+R13)</f>
        <v>#N/A</v>
      </c>
    </row>
    <row r="14" spans="1:19" ht="45" x14ac:dyDescent="0.25">
      <c r="A14" s="1096"/>
      <c r="B14" s="1110"/>
      <c r="C14" s="159" t="s">
        <v>69</v>
      </c>
      <c r="D14" s="159" t="s">
        <v>662</v>
      </c>
      <c r="E14" s="159"/>
      <c r="F14" s="159">
        <v>90</v>
      </c>
      <c r="G14" s="207">
        <v>155</v>
      </c>
      <c r="H14" s="776" t="s">
        <v>663</v>
      </c>
      <c r="I14" s="752"/>
      <c r="J14" s="190">
        <v>0</v>
      </c>
      <c r="K14" s="221">
        <v>4</v>
      </c>
      <c r="L14" s="221">
        <f t="shared" ref="L14:L77" si="4">IF(C14="APLL BK",G14,G14*J14)</f>
        <v>0</v>
      </c>
      <c r="M14" s="222">
        <f t="shared" ref="M14:M77" si="5">IFERROR(IF(OR(E14="Sea",E14="Air+Sea"),IF(C14="APLL BK",G14*IF(I14="",1,I14),L14/K14*IF(I14="",1,I14)),0),0)</f>
        <v>0</v>
      </c>
      <c r="N14" s="752"/>
      <c r="O14" s="443"/>
      <c r="P14" s="221">
        <v>0</v>
      </c>
      <c r="Q14" s="444">
        <f t="shared" ref="Q14:Q77" si="6">IF(C14="APLL BK",G14,G14*O14)</f>
        <v>0</v>
      </c>
      <c r="R14" s="222">
        <f t="shared" ref="R14:R77" si="7">IFERROR(IF(OR(E14="Air",E14="Air+Sea"),IF(C14="APLL BK",G14*IF(N14="",1,N14),Q14/P14*IF(N14="",1,N14)),0),0)</f>
        <v>0</v>
      </c>
      <c r="S14" s="454" t="e" cm="1">
        <f t="array" ref="S14">_xlfn.IFS(E14="Air",R14,E14="Sea",M14,E14="Air+Sea",M14+R14)</f>
        <v>#N/A</v>
      </c>
    </row>
    <row r="15" spans="1:19" ht="45" x14ac:dyDescent="0.25">
      <c r="A15" s="1096"/>
      <c r="B15" s="1110"/>
      <c r="C15" s="159" t="s">
        <v>69</v>
      </c>
      <c r="D15" s="159" t="s">
        <v>664</v>
      </c>
      <c r="E15" s="159"/>
      <c r="F15" s="159">
        <f>10*60</f>
        <v>600</v>
      </c>
      <c r="G15" s="207">
        <v>420</v>
      </c>
      <c r="H15" s="160" t="s">
        <v>665</v>
      </c>
      <c r="I15" s="752"/>
      <c r="J15" s="190">
        <v>0</v>
      </c>
      <c r="K15" s="221">
        <v>4</v>
      </c>
      <c r="L15" s="221">
        <f t="shared" si="4"/>
        <v>0</v>
      </c>
      <c r="M15" s="222">
        <f t="shared" si="5"/>
        <v>0</v>
      </c>
      <c r="N15" s="752"/>
      <c r="O15" s="443"/>
      <c r="P15" s="221">
        <v>0</v>
      </c>
      <c r="Q15" s="444">
        <f t="shared" si="6"/>
        <v>0</v>
      </c>
      <c r="R15" s="222">
        <f t="shared" si="7"/>
        <v>0</v>
      </c>
      <c r="S15" s="454" t="e" cm="1">
        <f t="array" ref="S15">_xlfn.IFS(E15="Air",R15,E15="Sea",M15,E15="Air+Sea",M15+R15)</f>
        <v>#N/A</v>
      </c>
    </row>
    <row r="16" spans="1:19" ht="45" x14ac:dyDescent="0.25">
      <c r="A16" s="1096"/>
      <c r="B16" s="1110"/>
      <c r="C16" s="159" t="s">
        <v>69</v>
      </c>
      <c r="D16" s="159" t="s">
        <v>666</v>
      </c>
      <c r="E16" s="159"/>
      <c r="F16" s="159">
        <v>90</v>
      </c>
      <c r="G16" s="207">
        <v>90</v>
      </c>
      <c r="H16" s="776" t="s">
        <v>667</v>
      </c>
      <c r="I16" s="752"/>
      <c r="J16" s="190">
        <v>0</v>
      </c>
      <c r="K16" s="221">
        <v>4</v>
      </c>
      <c r="L16" s="221">
        <f t="shared" si="4"/>
        <v>0</v>
      </c>
      <c r="M16" s="222">
        <f t="shared" si="5"/>
        <v>0</v>
      </c>
      <c r="N16" s="752"/>
      <c r="O16" s="443"/>
      <c r="P16" s="221">
        <v>0</v>
      </c>
      <c r="Q16" s="444">
        <f t="shared" si="6"/>
        <v>0</v>
      </c>
      <c r="R16" s="222">
        <f t="shared" si="7"/>
        <v>0</v>
      </c>
      <c r="S16" s="454" t="e" cm="1">
        <f t="array" ref="S16">_xlfn.IFS(E16="Air",R16,E16="Sea",M16,E16="Air+Sea",M16+R16)</f>
        <v>#N/A</v>
      </c>
    </row>
    <row r="17" spans="1:19" x14ac:dyDescent="0.25">
      <c r="A17" s="1096"/>
      <c r="B17" s="1110"/>
      <c r="C17" s="159" t="s">
        <v>69</v>
      </c>
      <c r="D17" s="159" t="s">
        <v>668</v>
      </c>
      <c r="E17" s="159"/>
      <c r="F17" s="159">
        <v>90</v>
      </c>
      <c r="G17" s="207">
        <v>90</v>
      </c>
      <c r="H17" s="160" t="s">
        <v>669</v>
      </c>
      <c r="I17" s="752"/>
      <c r="J17" s="190">
        <v>0</v>
      </c>
      <c r="K17" s="221">
        <v>4</v>
      </c>
      <c r="L17" s="221">
        <f t="shared" si="4"/>
        <v>0</v>
      </c>
      <c r="M17" s="222">
        <f t="shared" si="5"/>
        <v>0</v>
      </c>
      <c r="N17" s="752"/>
      <c r="O17" s="443"/>
      <c r="P17" s="221">
        <v>0</v>
      </c>
      <c r="Q17" s="444">
        <f t="shared" si="6"/>
        <v>0</v>
      </c>
      <c r="R17" s="222">
        <f t="shared" si="7"/>
        <v>0</v>
      </c>
      <c r="S17" s="454" t="e" cm="1">
        <f t="array" ref="S17">_xlfn.IFS(E17="Air",R17,E17="Sea",M17,E17="Air+Sea",M17+R17)</f>
        <v>#N/A</v>
      </c>
    </row>
    <row r="18" spans="1:19" ht="39" customHeight="1" x14ac:dyDescent="0.25">
      <c r="A18" s="1096"/>
      <c r="B18" s="1110"/>
      <c r="C18" s="159" t="s">
        <v>74</v>
      </c>
      <c r="D18" s="159" t="s">
        <v>75</v>
      </c>
      <c r="E18" s="159"/>
      <c r="F18" s="159">
        <v>6</v>
      </c>
      <c r="G18" s="207">
        <v>6</v>
      </c>
      <c r="H18" s="776" t="s">
        <v>670</v>
      </c>
      <c r="I18" s="752"/>
      <c r="J18" s="190"/>
      <c r="K18" s="221">
        <v>4</v>
      </c>
      <c r="L18" s="221">
        <f t="shared" si="4"/>
        <v>6</v>
      </c>
      <c r="M18" s="222">
        <f t="shared" si="5"/>
        <v>0</v>
      </c>
      <c r="N18" s="752"/>
      <c r="O18" s="443"/>
      <c r="P18" s="221">
        <v>0</v>
      </c>
      <c r="Q18" s="444">
        <f t="shared" si="6"/>
        <v>6</v>
      </c>
      <c r="R18" s="222">
        <f t="shared" si="7"/>
        <v>0</v>
      </c>
      <c r="S18" s="454" t="e" cm="1">
        <f t="array" ref="S18">_xlfn.IFS(E18="Air",R18,E18="Sea",M18,E18="Air+Sea",M18+R18)</f>
        <v>#N/A</v>
      </c>
    </row>
    <row r="19" spans="1:19" x14ac:dyDescent="0.25">
      <c r="A19" s="1096"/>
      <c r="B19" s="1110"/>
      <c r="C19" s="159" t="s">
        <v>388</v>
      </c>
      <c r="D19" s="188" t="s">
        <v>671</v>
      </c>
      <c r="E19" s="159"/>
      <c r="F19" s="159">
        <v>40</v>
      </c>
      <c r="G19" s="207">
        <v>50</v>
      </c>
      <c r="H19" s="160"/>
      <c r="I19" s="752"/>
      <c r="J19" s="190">
        <v>0</v>
      </c>
      <c r="K19" s="221">
        <v>4</v>
      </c>
      <c r="L19" s="221">
        <f t="shared" si="4"/>
        <v>0</v>
      </c>
      <c r="M19" s="222">
        <f t="shared" si="5"/>
        <v>0</v>
      </c>
      <c r="N19" s="752"/>
      <c r="O19" s="443"/>
      <c r="P19" s="221">
        <v>0</v>
      </c>
      <c r="Q19" s="444">
        <f t="shared" si="6"/>
        <v>0</v>
      </c>
      <c r="R19" s="222">
        <f t="shared" si="7"/>
        <v>0</v>
      </c>
      <c r="S19" s="454" t="e" cm="1">
        <f t="array" ref="S19">_xlfn.IFS(E19="Air",R19,E19="Sea",M19,E19="Air+Sea",M19+R19)</f>
        <v>#N/A</v>
      </c>
    </row>
    <row r="20" spans="1:19" ht="30" x14ac:dyDescent="0.25">
      <c r="A20" s="1096"/>
      <c r="B20" s="1110" t="s">
        <v>71</v>
      </c>
      <c r="C20" s="159" t="s">
        <v>69</v>
      </c>
      <c r="D20" s="159" t="s">
        <v>672</v>
      </c>
      <c r="E20" s="159"/>
      <c r="F20" s="159">
        <v>180</v>
      </c>
      <c r="G20" s="207">
        <v>180</v>
      </c>
      <c r="H20" s="160" t="s">
        <v>673</v>
      </c>
      <c r="I20" s="752"/>
      <c r="J20" s="190">
        <v>0</v>
      </c>
      <c r="K20" s="221">
        <v>4</v>
      </c>
      <c r="L20" s="221">
        <f t="shared" si="4"/>
        <v>0</v>
      </c>
      <c r="M20" s="222">
        <f t="shared" si="5"/>
        <v>0</v>
      </c>
      <c r="N20" s="752"/>
      <c r="O20" s="443"/>
      <c r="P20" s="221">
        <v>0</v>
      </c>
      <c r="Q20" s="444">
        <f t="shared" si="6"/>
        <v>0</v>
      </c>
      <c r="R20" s="222">
        <f t="shared" si="7"/>
        <v>0</v>
      </c>
      <c r="S20" s="454" t="e" cm="1">
        <f t="array" ref="S20">_xlfn.IFS(E20="Air",R20,E20="Sea",M20,E20="Air+Sea",M20+R20)</f>
        <v>#N/A</v>
      </c>
    </row>
    <row r="21" spans="1:19" ht="30" x14ac:dyDescent="0.25">
      <c r="A21" s="1096"/>
      <c r="B21" s="1110"/>
      <c r="C21" s="112" t="s">
        <v>74</v>
      </c>
      <c r="D21" s="114" t="s">
        <v>674</v>
      </c>
      <c r="E21" s="112" t="s">
        <v>11</v>
      </c>
      <c r="F21" s="112">
        <v>180</v>
      </c>
      <c r="G21" s="367">
        <v>120</v>
      </c>
      <c r="H21" s="140"/>
      <c r="I21" s="754">
        <v>0.125</v>
      </c>
      <c r="J21" s="354"/>
      <c r="K21" s="372">
        <v>4</v>
      </c>
      <c r="L21" s="372">
        <f t="shared" si="4"/>
        <v>120</v>
      </c>
      <c r="M21" s="248">
        <f t="shared" si="5"/>
        <v>15</v>
      </c>
      <c r="N21" s="752"/>
      <c r="O21" s="443"/>
      <c r="P21" s="221">
        <v>0</v>
      </c>
      <c r="Q21" s="444">
        <f t="shared" si="6"/>
        <v>120</v>
      </c>
      <c r="R21" s="222">
        <f t="shared" si="7"/>
        <v>0</v>
      </c>
      <c r="S21" s="626" cm="1">
        <f t="array" ref="S21">_xlfn.IFS(E21="Air",R21,E21="Sea",M21,E21="Air+Sea",M21+R21)</f>
        <v>15</v>
      </c>
    </row>
    <row r="22" spans="1:19" x14ac:dyDescent="0.25">
      <c r="A22" s="1096"/>
      <c r="B22" s="1110"/>
      <c r="C22" s="111" t="s">
        <v>74</v>
      </c>
      <c r="D22" s="111" t="s">
        <v>675</v>
      </c>
      <c r="E22" s="111" t="s">
        <v>11</v>
      </c>
      <c r="F22" s="111">
        <v>300</v>
      </c>
      <c r="G22" s="206">
        <v>300</v>
      </c>
      <c r="H22" s="124" t="s">
        <v>676</v>
      </c>
      <c r="I22" s="755">
        <v>0.125</v>
      </c>
      <c r="J22" s="749"/>
      <c r="K22" s="219">
        <v>4</v>
      </c>
      <c r="L22" s="219">
        <f t="shared" si="4"/>
        <v>300</v>
      </c>
      <c r="M22" s="220">
        <f t="shared" si="5"/>
        <v>37.5</v>
      </c>
      <c r="N22" s="752"/>
      <c r="O22" s="443"/>
      <c r="P22" s="221">
        <v>0</v>
      </c>
      <c r="Q22" s="444">
        <f t="shared" si="6"/>
        <v>300</v>
      </c>
      <c r="R22" s="222">
        <f t="shared" si="7"/>
        <v>0</v>
      </c>
      <c r="S22" s="453" cm="1">
        <f t="array" ref="S22">_xlfn.IFS(E22="Air",R22,E22="Sea",M22,E22="Air+Sea",M22+R22)</f>
        <v>37.5</v>
      </c>
    </row>
    <row r="23" spans="1:19" x14ac:dyDescent="0.25">
      <c r="A23" s="1096"/>
      <c r="B23" s="1110" t="s">
        <v>78</v>
      </c>
      <c r="C23" s="159" t="s">
        <v>69</v>
      </c>
      <c r="D23" s="159" t="s">
        <v>79</v>
      </c>
      <c r="E23" s="159"/>
      <c r="F23" s="159"/>
      <c r="G23" s="207"/>
      <c r="H23" s="160"/>
      <c r="I23" s="752"/>
      <c r="J23" s="190"/>
      <c r="K23" s="221">
        <v>4</v>
      </c>
      <c r="L23" s="221">
        <f t="shared" si="4"/>
        <v>0</v>
      </c>
      <c r="M23" s="222">
        <f t="shared" si="5"/>
        <v>0</v>
      </c>
      <c r="N23" s="752"/>
      <c r="O23" s="443"/>
      <c r="P23" s="221">
        <v>0</v>
      </c>
      <c r="Q23" s="444">
        <f t="shared" si="6"/>
        <v>0</v>
      </c>
      <c r="R23" s="222">
        <f t="shared" si="7"/>
        <v>0</v>
      </c>
      <c r="S23" s="454" t="e" cm="1">
        <f t="array" ref="S23">_xlfn.IFS(E23="Air",R23,E23="Sea",M23,E23="Air+Sea",M23+R23)</f>
        <v>#N/A</v>
      </c>
    </row>
    <row r="24" spans="1:19" x14ac:dyDescent="0.25">
      <c r="A24" s="1096"/>
      <c r="B24" s="1110"/>
      <c r="C24" s="112" t="s">
        <v>74</v>
      </c>
      <c r="D24" s="112" t="s">
        <v>677</v>
      </c>
      <c r="E24" s="112" t="s">
        <v>11</v>
      </c>
      <c r="F24" s="112">
        <v>100</v>
      </c>
      <c r="G24" s="367">
        <v>100</v>
      </c>
      <c r="H24" s="140" t="s">
        <v>678</v>
      </c>
      <c r="I24" s="754">
        <v>0.4</v>
      </c>
      <c r="J24" s="750"/>
      <c r="K24" s="372">
        <v>4</v>
      </c>
      <c r="L24" s="372">
        <f t="shared" si="4"/>
        <v>100</v>
      </c>
      <c r="M24" s="248">
        <f t="shared" si="5"/>
        <v>40</v>
      </c>
      <c r="N24" s="752"/>
      <c r="O24" s="443"/>
      <c r="P24" s="221">
        <v>0</v>
      </c>
      <c r="Q24" s="444">
        <f t="shared" si="6"/>
        <v>100</v>
      </c>
      <c r="R24" s="222">
        <f t="shared" si="7"/>
        <v>0</v>
      </c>
      <c r="S24" s="626" cm="1">
        <f t="array" ref="S24">_xlfn.IFS(E24="Air",R24,E24="Sea",M24,E24="Air+Sea",M24+R24)</f>
        <v>40</v>
      </c>
    </row>
    <row r="25" spans="1:19" ht="30" x14ac:dyDescent="0.25">
      <c r="A25" s="1096"/>
      <c r="B25" s="719"/>
      <c r="C25" s="112" t="s">
        <v>74</v>
      </c>
      <c r="D25" s="112" t="s">
        <v>679</v>
      </c>
      <c r="E25" s="112" t="s">
        <v>11</v>
      </c>
      <c r="F25" s="112">
        <v>300</v>
      </c>
      <c r="G25" s="367">
        <v>240</v>
      </c>
      <c r="H25" s="140" t="s">
        <v>680</v>
      </c>
      <c r="I25" s="754">
        <v>0.375</v>
      </c>
      <c r="J25" s="750"/>
      <c r="K25" s="372">
        <v>4</v>
      </c>
      <c r="L25" s="372">
        <f t="shared" si="4"/>
        <v>240</v>
      </c>
      <c r="M25" s="248">
        <f t="shared" si="5"/>
        <v>90</v>
      </c>
      <c r="N25" s="752"/>
      <c r="O25" s="443"/>
      <c r="P25" s="221">
        <v>0</v>
      </c>
      <c r="Q25" s="444">
        <f t="shared" si="6"/>
        <v>240</v>
      </c>
      <c r="R25" s="222">
        <f t="shared" si="7"/>
        <v>0</v>
      </c>
      <c r="S25" s="626" cm="1">
        <f t="array" ref="S25">_xlfn.IFS(E25="Air",R25,E25="Sea",M25,E25="Air+Sea",M25+R25)</f>
        <v>90</v>
      </c>
    </row>
    <row r="26" spans="1:19" x14ac:dyDescent="0.25">
      <c r="A26" s="1096"/>
      <c r="B26" s="462" t="s">
        <v>80</v>
      </c>
      <c r="C26" s="159" t="s">
        <v>81</v>
      </c>
      <c r="D26" s="159" t="s">
        <v>82</v>
      </c>
      <c r="E26" s="159"/>
      <c r="F26" s="159"/>
      <c r="G26" s="207"/>
      <c r="H26" s="160"/>
      <c r="I26" s="752"/>
      <c r="J26" s="190"/>
      <c r="K26" s="221">
        <v>4</v>
      </c>
      <c r="L26" s="221">
        <f t="shared" si="4"/>
        <v>0</v>
      </c>
      <c r="M26" s="222">
        <f t="shared" si="5"/>
        <v>0</v>
      </c>
      <c r="N26" s="752"/>
      <c r="O26" s="443"/>
      <c r="P26" s="221">
        <v>0</v>
      </c>
      <c r="Q26" s="444">
        <f t="shared" si="6"/>
        <v>0</v>
      </c>
      <c r="R26" s="222">
        <f t="shared" si="7"/>
        <v>0</v>
      </c>
      <c r="S26" s="454" t="e" cm="1">
        <f t="array" ref="S26">_xlfn.IFS(E26="Air",R26,E26="Sea",M26,E26="Air+Sea",M26+R26)</f>
        <v>#N/A</v>
      </c>
    </row>
    <row r="27" spans="1:19" x14ac:dyDescent="0.25">
      <c r="A27" s="1096"/>
      <c r="B27" s="1111" t="s">
        <v>83</v>
      </c>
      <c r="C27" s="159" t="s">
        <v>84</v>
      </c>
      <c r="D27" s="159" t="s">
        <v>85</v>
      </c>
      <c r="E27" s="159"/>
      <c r="F27" s="159"/>
      <c r="G27" s="207"/>
      <c r="H27" s="160"/>
      <c r="I27" s="752"/>
      <c r="J27" s="190"/>
      <c r="K27" s="221">
        <v>4</v>
      </c>
      <c r="L27" s="221">
        <f t="shared" si="4"/>
        <v>0</v>
      </c>
      <c r="M27" s="222">
        <f t="shared" si="5"/>
        <v>0</v>
      </c>
      <c r="N27" s="752"/>
      <c r="O27" s="443"/>
      <c r="P27" s="221">
        <v>0</v>
      </c>
      <c r="Q27" s="444">
        <f t="shared" si="6"/>
        <v>0</v>
      </c>
      <c r="R27" s="222">
        <f t="shared" si="7"/>
        <v>0</v>
      </c>
      <c r="S27" s="454" t="e" cm="1">
        <f t="array" ref="S27">_xlfn.IFS(E27="Air",R27,E27="Sea",M27,E27="Air+Sea",M27+R27)</f>
        <v>#N/A</v>
      </c>
    </row>
    <row r="28" spans="1:19" x14ac:dyDescent="0.25">
      <c r="A28" s="1096"/>
      <c r="B28" s="1111"/>
      <c r="C28" s="159" t="s">
        <v>84</v>
      </c>
      <c r="D28" s="159" t="s">
        <v>86</v>
      </c>
      <c r="E28" s="159"/>
      <c r="F28" s="159"/>
      <c r="G28" s="207"/>
      <c r="H28" s="160"/>
      <c r="I28" s="752"/>
      <c r="J28" s="190"/>
      <c r="K28" s="221">
        <v>4</v>
      </c>
      <c r="L28" s="221">
        <f t="shared" si="4"/>
        <v>0</v>
      </c>
      <c r="M28" s="222">
        <f t="shared" si="5"/>
        <v>0</v>
      </c>
      <c r="N28" s="752"/>
      <c r="O28" s="443"/>
      <c r="P28" s="221">
        <v>0</v>
      </c>
      <c r="Q28" s="444">
        <f t="shared" si="6"/>
        <v>0</v>
      </c>
      <c r="R28" s="222">
        <f t="shared" si="7"/>
        <v>0</v>
      </c>
      <c r="S28" s="454" t="e" cm="1">
        <f t="array" ref="S28">_xlfn.IFS(E28="Air",R28,E28="Sea",M28,E28="Air+Sea",M28+R28)</f>
        <v>#N/A</v>
      </c>
    </row>
    <row r="29" spans="1:19" x14ac:dyDescent="0.25">
      <c r="A29" s="1096"/>
      <c r="B29" s="1111" t="s">
        <v>87</v>
      </c>
      <c r="C29" s="159" t="s">
        <v>74</v>
      </c>
      <c r="D29" s="159" t="s">
        <v>88</v>
      </c>
      <c r="E29" s="159"/>
      <c r="F29" s="159"/>
      <c r="G29" s="207"/>
      <c r="H29" s="747"/>
      <c r="I29" s="752"/>
      <c r="J29" s="190"/>
      <c r="K29" s="221">
        <v>4</v>
      </c>
      <c r="L29" s="221">
        <f t="shared" si="4"/>
        <v>0</v>
      </c>
      <c r="M29" s="222">
        <f t="shared" si="5"/>
        <v>0</v>
      </c>
      <c r="N29" s="752"/>
      <c r="O29" s="443"/>
      <c r="P29" s="221">
        <v>0</v>
      </c>
      <c r="Q29" s="444">
        <f t="shared" si="6"/>
        <v>0</v>
      </c>
      <c r="R29" s="222">
        <f t="shared" si="7"/>
        <v>0</v>
      </c>
      <c r="S29" s="454" t="e" cm="1">
        <f t="array" ref="S29">_xlfn.IFS(E29="Air",R29,E29="Sea",M29,E29="Air+Sea",M29+R29)</f>
        <v>#N/A</v>
      </c>
    </row>
    <row r="30" spans="1:19" x14ac:dyDescent="0.25">
      <c r="A30" s="1096"/>
      <c r="B30" s="1111"/>
      <c r="C30" s="159" t="s">
        <v>74</v>
      </c>
      <c r="D30" s="159" t="s">
        <v>89</v>
      </c>
      <c r="E30" s="159"/>
      <c r="F30" s="159"/>
      <c r="G30" s="207"/>
      <c r="H30" s="747"/>
      <c r="I30" s="752"/>
      <c r="J30" s="190"/>
      <c r="K30" s="221">
        <v>4</v>
      </c>
      <c r="L30" s="221">
        <f t="shared" si="4"/>
        <v>0</v>
      </c>
      <c r="M30" s="222">
        <f t="shared" si="5"/>
        <v>0</v>
      </c>
      <c r="N30" s="752"/>
      <c r="O30" s="443"/>
      <c r="P30" s="221">
        <v>0</v>
      </c>
      <c r="Q30" s="444">
        <f t="shared" si="6"/>
        <v>0</v>
      </c>
      <c r="R30" s="222">
        <f t="shared" si="7"/>
        <v>0</v>
      </c>
      <c r="S30" s="454" t="e" cm="1">
        <f t="array" ref="S30">_xlfn.IFS(E30="Air",R30,E30="Sea",M30,E30="Air+Sea",M30+R30)</f>
        <v>#N/A</v>
      </c>
    </row>
    <row r="31" spans="1:19" x14ac:dyDescent="0.25">
      <c r="A31" s="1096"/>
      <c r="B31" s="462" t="s">
        <v>90</v>
      </c>
      <c r="C31" s="159"/>
      <c r="D31" s="334"/>
      <c r="E31" s="159"/>
      <c r="F31" s="159"/>
      <c r="G31" s="207"/>
      <c r="H31" s="160"/>
      <c r="I31" s="752"/>
      <c r="J31" s="190"/>
      <c r="K31" s="221">
        <v>4</v>
      </c>
      <c r="L31" s="221">
        <f t="shared" si="4"/>
        <v>0</v>
      </c>
      <c r="M31" s="222">
        <f t="shared" si="5"/>
        <v>0</v>
      </c>
      <c r="N31" s="752"/>
      <c r="O31" s="443"/>
      <c r="P31" s="221">
        <v>0</v>
      </c>
      <c r="Q31" s="444">
        <f t="shared" si="6"/>
        <v>0</v>
      </c>
      <c r="R31" s="222">
        <f t="shared" si="7"/>
        <v>0</v>
      </c>
      <c r="S31" s="454" t="e" cm="1">
        <f t="array" ref="S31">_xlfn.IFS(E31="Air",R31,E31="Sea",M31,E31="Air+Sea",M31+R31)</f>
        <v>#N/A</v>
      </c>
    </row>
    <row r="32" spans="1:19" x14ac:dyDescent="0.25">
      <c r="A32" s="1096" t="s">
        <v>91</v>
      </c>
      <c r="B32" s="719" t="s">
        <v>92</v>
      </c>
      <c r="C32" s="111" t="s">
        <v>69</v>
      </c>
      <c r="D32" s="128" t="s">
        <v>93</v>
      </c>
      <c r="E32" s="111" t="s">
        <v>11</v>
      </c>
      <c r="F32" s="111">
        <v>440</v>
      </c>
      <c r="G32" s="206">
        <v>440</v>
      </c>
      <c r="H32" s="124"/>
      <c r="I32" s="755"/>
      <c r="J32" s="191">
        <v>0</v>
      </c>
      <c r="K32" s="219">
        <v>4</v>
      </c>
      <c r="L32" s="219">
        <f t="shared" si="4"/>
        <v>0</v>
      </c>
      <c r="M32" s="220">
        <f t="shared" si="5"/>
        <v>0</v>
      </c>
      <c r="N32" s="752"/>
      <c r="O32" s="443"/>
      <c r="P32" s="221">
        <v>0</v>
      </c>
      <c r="Q32" s="444">
        <f t="shared" si="6"/>
        <v>0</v>
      </c>
      <c r="R32" s="222">
        <f t="shared" si="7"/>
        <v>0</v>
      </c>
      <c r="S32" s="453" cm="1">
        <f t="array" ref="S32">_xlfn.IFS(E32="Air",R32,E32="Sea",M32,E32="Air+Sea",M32+R32)</f>
        <v>0</v>
      </c>
    </row>
    <row r="33" spans="1:37" s="732" customFormat="1" x14ac:dyDescent="0.25">
      <c r="A33" s="1096"/>
      <c r="B33" s="509" t="s">
        <v>681</v>
      </c>
      <c r="C33" s="113" t="s">
        <v>100</v>
      </c>
      <c r="D33" s="113" t="s">
        <v>101</v>
      </c>
      <c r="E33" s="113" t="s">
        <v>11</v>
      </c>
      <c r="F33" s="113">
        <v>195</v>
      </c>
      <c r="G33" s="208">
        <v>195</v>
      </c>
      <c r="H33" s="124"/>
      <c r="I33" s="755"/>
      <c r="J33" s="191">
        <v>0</v>
      </c>
      <c r="K33" s="219">
        <v>4</v>
      </c>
      <c r="L33" s="219">
        <f t="shared" si="4"/>
        <v>0</v>
      </c>
      <c r="M33" s="220">
        <f t="shared" si="5"/>
        <v>0</v>
      </c>
      <c r="N33" s="752"/>
      <c r="O33" s="443"/>
      <c r="P33" s="221">
        <v>0</v>
      </c>
      <c r="Q33" s="444">
        <f t="shared" si="6"/>
        <v>0</v>
      </c>
      <c r="R33" s="222">
        <f t="shared" si="7"/>
        <v>0</v>
      </c>
      <c r="S33" s="453" cm="1">
        <f t="array" ref="S33">_xlfn.IFS(E33="Air",R33,E33="Sea",M33,E33="Air+Sea",M33+R33)</f>
        <v>0</v>
      </c>
      <c r="T33" s="83"/>
      <c r="U33" s="83"/>
      <c r="V33" s="83"/>
      <c r="W33" s="83"/>
      <c r="X33" s="83"/>
      <c r="Y33" s="83"/>
      <c r="Z33" s="83"/>
      <c r="AA33" s="83"/>
      <c r="AB33" s="83"/>
      <c r="AC33" s="83"/>
      <c r="AD33" s="83"/>
      <c r="AE33" s="83"/>
      <c r="AF33" s="83"/>
      <c r="AG33" s="83"/>
      <c r="AH33" s="83"/>
      <c r="AI33" s="83"/>
      <c r="AJ33" s="83"/>
      <c r="AK33" s="83"/>
    </row>
    <row r="34" spans="1:37" ht="30" x14ac:dyDescent="0.25">
      <c r="A34" s="1096"/>
      <c r="B34" s="1110" t="s">
        <v>80</v>
      </c>
      <c r="C34" s="112" t="s">
        <v>69</v>
      </c>
      <c r="D34" s="114" t="s">
        <v>682</v>
      </c>
      <c r="E34" s="112" t="s">
        <v>11</v>
      </c>
      <c r="F34" s="112">
        <v>1000</v>
      </c>
      <c r="G34" s="367">
        <v>500</v>
      </c>
      <c r="H34" s="140" t="s">
        <v>683</v>
      </c>
      <c r="I34" s="754"/>
      <c r="J34" s="354">
        <v>1</v>
      </c>
      <c r="K34" s="372">
        <v>4</v>
      </c>
      <c r="L34" s="372">
        <f t="shared" si="4"/>
        <v>500</v>
      </c>
      <c r="M34" s="248">
        <f t="shared" si="5"/>
        <v>125</v>
      </c>
      <c r="N34" s="752"/>
      <c r="O34" s="443"/>
      <c r="P34" s="221">
        <v>0</v>
      </c>
      <c r="Q34" s="444">
        <f t="shared" si="6"/>
        <v>0</v>
      </c>
      <c r="R34" s="222">
        <f t="shared" si="7"/>
        <v>0</v>
      </c>
      <c r="S34" s="626" cm="1">
        <f t="array" ref="S34">_xlfn.IFS(E34="Air",R34,E34="Sea",M34,E34="Air+Sea",M34+R34)</f>
        <v>125</v>
      </c>
    </row>
    <row r="35" spans="1:37" x14ac:dyDescent="0.25">
      <c r="A35" s="1096"/>
      <c r="B35" s="1110"/>
      <c r="C35" s="112" t="s">
        <v>97</v>
      </c>
      <c r="D35" s="112" t="s">
        <v>684</v>
      </c>
      <c r="E35" s="112" t="s">
        <v>11</v>
      </c>
      <c r="F35" s="112">
        <v>180</v>
      </c>
      <c r="G35" s="367">
        <v>120</v>
      </c>
      <c r="H35" s="140"/>
      <c r="I35" s="754"/>
      <c r="J35" s="354">
        <v>1</v>
      </c>
      <c r="K35" s="372">
        <v>4</v>
      </c>
      <c r="L35" s="372">
        <f t="shared" si="4"/>
        <v>120</v>
      </c>
      <c r="M35" s="248">
        <f t="shared" si="5"/>
        <v>30</v>
      </c>
      <c r="N35" s="752"/>
      <c r="O35" s="443"/>
      <c r="P35" s="221">
        <v>0</v>
      </c>
      <c r="Q35" s="444">
        <f t="shared" si="6"/>
        <v>0</v>
      </c>
      <c r="R35" s="222">
        <f t="shared" si="7"/>
        <v>0</v>
      </c>
      <c r="S35" s="626" cm="1">
        <f t="array" ref="S35">_xlfn.IFS(E35="Air",R35,E35="Sea",M35,E35="Air+Sea",M35+R35)</f>
        <v>30</v>
      </c>
    </row>
    <row r="36" spans="1:37" ht="45" x14ac:dyDescent="0.25">
      <c r="A36" s="1096"/>
      <c r="B36" s="1110"/>
      <c r="C36" s="112" t="s">
        <v>69</v>
      </c>
      <c r="D36" s="112" t="s">
        <v>685</v>
      </c>
      <c r="E36" s="112" t="s">
        <v>11</v>
      </c>
      <c r="F36" s="112">
        <f>4*60</f>
        <v>240</v>
      </c>
      <c r="G36" s="367">
        <v>300</v>
      </c>
      <c r="H36" s="140" t="s">
        <v>686</v>
      </c>
      <c r="I36" s="754"/>
      <c r="J36" s="354">
        <v>1</v>
      </c>
      <c r="K36" s="372">
        <v>4</v>
      </c>
      <c r="L36" s="372">
        <f t="shared" si="4"/>
        <v>300</v>
      </c>
      <c r="M36" s="248">
        <f t="shared" si="5"/>
        <v>75</v>
      </c>
      <c r="N36" s="752"/>
      <c r="O36" s="443"/>
      <c r="P36" s="221">
        <v>0</v>
      </c>
      <c r="Q36" s="444">
        <f t="shared" si="6"/>
        <v>0</v>
      </c>
      <c r="R36" s="222">
        <f t="shared" si="7"/>
        <v>0</v>
      </c>
      <c r="S36" s="626" cm="1">
        <f t="array" ref="S36">_xlfn.IFS(E36="Air",R36,E36="Sea",M36,E36="Air+Sea",M36+R36)</f>
        <v>75</v>
      </c>
    </row>
    <row r="37" spans="1:37" ht="30" x14ac:dyDescent="0.25">
      <c r="A37" s="1096"/>
      <c r="B37" s="1092" t="s">
        <v>94</v>
      </c>
      <c r="C37" s="113" t="s">
        <v>69</v>
      </c>
      <c r="D37" s="136" t="s">
        <v>687</v>
      </c>
      <c r="E37" s="111" t="s">
        <v>11</v>
      </c>
      <c r="F37" s="113">
        <v>560</v>
      </c>
      <c r="G37" s="208">
        <v>400</v>
      </c>
      <c r="H37" s="124" t="s">
        <v>688</v>
      </c>
      <c r="I37" s="755">
        <v>0.7</v>
      </c>
      <c r="J37" s="191">
        <v>1</v>
      </c>
      <c r="K37" s="219">
        <v>4</v>
      </c>
      <c r="L37" s="219">
        <f t="shared" si="4"/>
        <v>400</v>
      </c>
      <c r="M37" s="220">
        <f t="shared" si="5"/>
        <v>70</v>
      </c>
      <c r="N37" s="752"/>
      <c r="O37" s="443"/>
      <c r="P37" s="221">
        <v>0</v>
      </c>
      <c r="Q37" s="444">
        <f t="shared" si="6"/>
        <v>0</v>
      </c>
      <c r="R37" s="222">
        <f t="shared" si="7"/>
        <v>0</v>
      </c>
      <c r="S37" s="453" cm="1">
        <f t="array" ref="S37">_xlfn.IFS(E37="Air",R37,E37="Sea",M37,E37="Air+Sea",M37+R37)</f>
        <v>70</v>
      </c>
    </row>
    <row r="38" spans="1:37" x14ac:dyDescent="0.25">
      <c r="A38" s="1096"/>
      <c r="B38" s="1092"/>
      <c r="C38" s="114" t="s">
        <v>97</v>
      </c>
      <c r="D38" s="114" t="s">
        <v>689</v>
      </c>
      <c r="E38" s="112" t="s">
        <v>11</v>
      </c>
      <c r="F38" s="114">
        <v>120</v>
      </c>
      <c r="G38" s="368">
        <v>120</v>
      </c>
      <c r="H38" s="140"/>
      <c r="I38" s="754">
        <v>0.7</v>
      </c>
      <c r="J38" s="354">
        <v>1</v>
      </c>
      <c r="K38" s="372">
        <v>4</v>
      </c>
      <c r="L38" s="372">
        <f t="shared" si="4"/>
        <v>120</v>
      </c>
      <c r="M38" s="248">
        <f t="shared" si="5"/>
        <v>21</v>
      </c>
      <c r="N38" s="752"/>
      <c r="O38" s="443"/>
      <c r="P38" s="221">
        <v>0</v>
      </c>
      <c r="Q38" s="444">
        <f t="shared" si="6"/>
        <v>0</v>
      </c>
      <c r="R38" s="222">
        <f t="shared" si="7"/>
        <v>0</v>
      </c>
      <c r="S38" s="626" cm="1">
        <f t="array" ref="S38">_xlfn.IFS(E38="Air",R38,E38="Sea",M38,E38="Air+Sea",M38+R38)</f>
        <v>21</v>
      </c>
    </row>
    <row r="39" spans="1:37" x14ac:dyDescent="0.25">
      <c r="A39" s="1096"/>
      <c r="B39" s="1092"/>
      <c r="C39" s="114" t="s">
        <v>69</v>
      </c>
      <c r="D39" s="114" t="s">
        <v>690</v>
      </c>
      <c r="E39" s="112" t="s">
        <v>11</v>
      </c>
      <c r="F39" s="114">
        <v>180</v>
      </c>
      <c r="G39" s="368">
        <v>180</v>
      </c>
      <c r="H39" s="140" t="s">
        <v>691</v>
      </c>
      <c r="I39" s="754">
        <v>0.7</v>
      </c>
      <c r="J39" s="354">
        <v>0</v>
      </c>
      <c r="K39" s="372">
        <v>4</v>
      </c>
      <c r="L39" s="372">
        <f t="shared" si="4"/>
        <v>0</v>
      </c>
      <c r="M39" s="248">
        <f t="shared" si="5"/>
        <v>0</v>
      </c>
      <c r="N39" s="752"/>
      <c r="O39" s="443"/>
      <c r="P39" s="221">
        <v>0</v>
      </c>
      <c r="Q39" s="444">
        <f t="shared" si="6"/>
        <v>0</v>
      </c>
      <c r="R39" s="222">
        <f t="shared" si="7"/>
        <v>0</v>
      </c>
      <c r="S39" s="626" cm="1">
        <f t="array" ref="S39">_xlfn.IFS(E39="Air",R39,E39="Sea",M39,E39="Air+Sea",M39+R39)</f>
        <v>0</v>
      </c>
    </row>
    <row r="40" spans="1:37" ht="30" x14ac:dyDescent="0.25">
      <c r="A40" s="1096"/>
      <c r="B40" s="1092"/>
      <c r="C40" s="114" t="s">
        <v>84</v>
      </c>
      <c r="D40" s="114" t="s">
        <v>692</v>
      </c>
      <c r="E40" s="112" t="s">
        <v>11</v>
      </c>
      <c r="F40" s="114">
        <v>180</v>
      </c>
      <c r="G40" s="368">
        <v>180</v>
      </c>
      <c r="H40" s="140" t="s">
        <v>693</v>
      </c>
      <c r="I40" s="754">
        <v>0.7</v>
      </c>
      <c r="J40" s="354">
        <v>1</v>
      </c>
      <c r="K40" s="372">
        <v>4</v>
      </c>
      <c r="L40" s="372">
        <f t="shared" si="4"/>
        <v>180</v>
      </c>
      <c r="M40" s="248">
        <f t="shared" si="5"/>
        <v>31.499999999999996</v>
      </c>
      <c r="N40" s="752"/>
      <c r="O40" s="443"/>
      <c r="P40" s="221">
        <v>0</v>
      </c>
      <c r="Q40" s="444">
        <f t="shared" si="6"/>
        <v>0</v>
      </c>
      <c r="R40" s="222">
        <f t="shared" si="7"/>
        <v>0</v>
      </c>
      <c r="S40" s="626" cm="1">
        <f t="array" ref="S40">_xlfn.IFS(E40="Air",R40,E40="Sea",M40,E40="Air+Sea",M40+R40)</f>
        <v>31.499999999999996</v>
      </c>
    </row>
    <row r="41" spans="1:37" x14ac:dyDescent="0.25">
      <c r="A41" s="1096"/>
      <c r="B41" s="1092"/>
      <c r="C41" s="114" t="s">
        <v>69</v>
      </c>
      <c r="D41" s="114" t="s">
        <v>694</v>
      </c>
      <c r="E41" s="112" t="s">
        <v>11</v>
      </c>
      <c r="F41" s="114">
        <v>180</v>
      </c>
      <c r="G41" s="368">
        <v>120</v>
      </c>
      <c r="H41" s="140"/>
      <c r="I41" s="754">
        <v>0.7</v>
      </c>
      <c r="J41" s="354">
        <v>1</v>
      </c>
      <c r="K41" s="372">
        <v>4</v>
      </c>
      <c r="L41" s="372">
        <f t="shared" si="4"/>
        <v>120</v>
      </c>
      <c r="M41" s="248">
        <f t="shared" si="5"/>
        <v>21</v>
      </c>
      <c r="N41" s="752"/>
      <c r="O41" s="443"/>
      <c r="P41" s="221">
        <v>0</v>
      </c>
      <c r="Q41" s="444">
        <f t="shared" si="6"/>
        <v>0</v>
      </c>
      <c r="R41" s="222">
        <f t="shared" si="7"/>
        <v>0</v>
      </c>
      <c r="S41" s="626" cm="1">
        <f t="array" ref="S41">_xlfn.IFS(E41="Air",R41,E41="Sea",M41,E41="Air+Sea",M41+R41)</f>
        <v>21</v>
      </c>
    </row>
    <row r="42" spans="1:37" x14ac:dyDescent="0.25">
      <c r="A42" s="1096"/>
      <c r="B42" s="1092" t="s">
        <v>112</v>
      </c>
      <c r="C42" s="112" t="s">
        <v>69</v>
      </c>
      <c r="D42" s="112" t="s">
        <v>695</v>
      </c>
      <c r="E42" s="112" t="s">
        <v>11</v>
      </c>
      <c r="F42" s="112">
        <v>420</v>
      </c>
      <c r="G42" s="367">
        <v>300</v>
      </c>
      <c r="H42" s="140"/>
      <c r="I42" s="756"/>
      <c r="J42" s="354">
        <v>0</v>
      </c>
      <c r="K42" s="372">
        <v>4</v>
      </c>
      <c r="L42" s="372">
        <f t="shared" si="4"/>
        <v>0</v>
      </c>
      <c r="M42" s="248">
        <f t="shared" si="5"/>
        <v>0</v>
      </c>
      <c r="N42" s="752"/>
      <c r="O42" s="443"/>
      <c r="P42" s="221">
        <v>0</v>
      </c>
      <c r="Q42" s="444">
        <f t="shared" si="6"/>
        <v>0</v>
      </c>
      <c r="R42" s="222">
        <f t="shared" si="7"/>
        <v>0</v>
      </c>
      <c r="S42" s="626" cm="1">
        <f t="array" ref="S42">_xlfn.IFS(E42="Air",R42,E42="Sea",M42,E42="Air+Sea",M42+R42)</f>
        <v>0</v>
      </c>
    </row>
    <row r="43" spans="1:37" x14ac:dyDescent="0.25">
      <c r="A43" s="1096"/>
      <c r="B43" s="1092"/>
      <c r="C43" s="112" t="s">
        <v>69</v>
      </c>
      <c r="D43" s="112" t="s">
        <v>696</v>
      </c>
      <c r="E43" s="112" t="s">
        <v>11</v>
      </c>
      <c r="F43" s="112">
        <v>180</v>
      </c>
      <c r="G43" s="367">
        <v>60</v>
      </c>
      <c r="H43" s="140"/>
      <c r="I43" s="756"/>
      <c r="J43" s="354">
        <v>0</v>
      </c>
      <c r="K43" s="372">
        <v>4</v>
      </c>
      <c r="L43" s="372">
        <f t="shared" si="4"/>
        <v>0</v>
      </c>
      <c r="M43" s="248">
        <f t="shared" si="5"/>
        <v>0</v>
      </c>
      <c r="N43" s="752"/>
      <c r="O43" s="443"/>
      <c r="P43" s="221">
        <v>0</v>
      </c>
      <c r="Q43" s="444">
        <f t="shared" si="6"/>
        <v>0</v>
      </c>
      <c r="R43" s="222">
        <f t="shared" si="7"/>
        <v>0</v>
      </c>
      <c r="S43" s="626" cm="1">
        <f t="array" ref="S43">_xlfn.IFS(E43="Air",R43,E43="Sea",M43,E43="Air+Sea",M43+R43)</f>
        <v>0</v>
      </c>
    </row>
    <row r="44" spans="1:37" x14ac:dyDescent="0.25">
      <c r="A44" s="1096"/>
      <c r="B44" s="1092"/>
      <c r="C44" s="112" t="s">
        <v>69</v>
      </c>
      <c r="D44" s="112" t="s">
        <v>697</v>
      </c>
      <c r="E44" s="112" t="s">
        <v>11</v>
      </c>
      <c r="F44" s="112">
        <v>180</v>
      </c>
      <c r="G44" s="367">
        <v>120</v>
      </c>
      <c r="H44" s="140"/>
      <c r="I44" s="756"/>
      <c r="J44" s="354">
        <v>0</v>
      </c>
      <c r="K44" s="372">
        <v>4</v>
      </c>
      <c r="L44" s="372">
        <f t="shared" si="4"/>
        <v>0</v>
      </c>
      <c r="M44" s="248">
        <f t="shared" si="5"/>
        <v>0</v>
      </c>
      <c r="N44" s="752"/>
      <c r="O44" s="443"/>
      <c r="P44" s="221">
        <v>0</v>
      </c>
      <c r="Q44" s="444">
        <f t="shared" si="6"/>
        <v>0</v>
      </c>
      <c r="R44" s="222">
        <f t="shared" si="7"/>
        <v>0</v>
      </c>
      <c r="S44" s="626" cm="1">
        <f t="array" ref="S44">_xlfn.IFS(E44="Air",R44,E44="Sea",M44,E44="Air+Sea",M44+R44)</f>
        <v>0</v>
      </c>
    </row>
    <row r="45" spans="1:37" ht="30" x14ac:dyDescent="0.25">
      <c r="A45" s="1096"/>
      <c r="B45" s="1092"/>
      <c r="C45" s="112" t="s">
        <v>97</v>
      </c>
      <c r="D45" s="112" t="s">
        <v>698</v>
      </c>
      <c r="E45" s="112" t="s">
        <v>11</v>
      </c>
      <c r="F45" s="112">
        <v>240</v>
      </c>
      <c r="G45" s="367">
        <v>120</v>
      </c>
      <c r="H45" s="140" t="s">
        <v>693</v>
      </c>
      <c r="I45" s="756"/>
      <c r="J45" s="354">
        <v>0</v>
      </c>
      <c r="K45" s="372">
        <v>4</v>
      </c>
      <c r="L45" s="372">
        <f t="shared" si="4"/>
        <v>0</v>
      </c>
      <c r="M45" s="248">
        <f t="shared" si="5"/>
        <v>0</v>
      </c>
      <c r="N45" s="752"/>
      <c r="O45" s="443"/>
      <c r="P45" s="221">
        <v>0</v>
      </c>
      <c r="Q45" s="444">
        <f t="shared" si="6"/>
        <v>0</v>
      </c>
      <c r="R45" s="222">
        <f t="shared" si="7"/>
        <v>0</v>
      </c>
      <c r="S45" s="626" cm="1">
        <f t="array" ref="S45">_xlfn.IFS(E45="Air",R45,E45="Sea",M45,E45="Air+Sea",M45+R45)</f>
        <v>0</v>
      </c>
    </row>
    <row r="46" spans="1:37" x14ac:dyDescent="0.25">
      <c r="A46" s="1096"/>
      <c r="B46" s="1092"/>
      <c r="C46" s="113" t="s">
        <v>100</v>
      </c>
      <c r="D46" s="113" t="s">
        <v>699</v>
      </c>
      <c r="E46" s="113" t="s">
        <v>11</v>
      </c>
      <c r="F46" s="113">
        <v>30</v>
      </c>
      <c r="G46" s="208">
        <v>30</v>
      </c>
      <c r="H46" s="124"/>
      <c r="I46" s="757"/>
      <c r="J46" s="191">
        <v>0</v>
      </c>
      <c r="K46" s="219">
        <v>4</v>
      </c>
      <c r="L46" s="219">
        <f t="shared" si="4"/>
        <v>0</v>
      </c>
      <c r="M46" s="220">
        <f t="shared" si="5"/>
        <v>0</v>
      </c>
      <c r="N46" s="752"/>
      <c r="O46" s="443"/>
      <c r="P46" s="221">
        <v>0</v>
      </c>
      <c r="Q46" s="444">
        <f t="shared" si="6"/>
        <v>0</v>
      </c>
      <c r="R46" s="222">
        <f t="shared" si="7"/>
        <v>0</v>
      </c>
      <c r="S46" s="453" cm="1">
        <f t="array" ref="S46">_xlfn.IFS(E46="Air",R46,E46="Sea",M46,E46="Air+Sea",M46+R46)</f>
        <v>0</v>
      </c>
    </row>
    <row r="47" spans="1:37" x14ac:dyDescent="0.25">
      <c r="A47" s="1096"/>
      <c r="B47" s="1092"/>
      <c r="C47" s="111" t="s">
        <v>100</v>
      </c>
      <c r="D47" s="136" t="s">
        <v>114</v>
      </c>
      <c r="E47" s="111" t="s">
        <v>11</v>
      </c>
      <c r="F47" s="111">
        <v>100</v>
      </c>
      <c r="G47" s="206">
        <v>100</v>
      </c>
      <c r="H47" s="124"/>
      <c r="I47" s="757"/>
      <c r="J47" s="191">
        <v>0</v>
      </c>
      <c r="K47" s="219">
        <v>4</v>
      </c>
      <c r="L47" s="219">
        <f t="shared" si="4"/>
        <v>0</v>
      </c>
      <c r="M47" s="220">
        <f t="shared" si="5"/>
        <v>0</v>
      </c>
      <c r="N47" s="752"/>
      <c r="O47" s="443"/>
      <c r="P47" s="221">
        <v>0</v>
      </c>
      <c r="Q47" s="444">
        <f t="shared" si="6"/>
        <v>0</v>
      </c>
      <c r="R47" s="222">
        <f t="shared" si="7"/>
        <v>0</v>
      </c>
      <c r="S47" s="453" cm="1">
        <f t="array" ref="S47">_xlfn.IFS(E47="Air",R47,E47="Sea",M47,E47="Air+Sea",M47+R47)</f>
        <v>0</v>
      </c>
    </row>
    <row r="48" spans="1:37" x14ac:dyDescent="0.25">
      <c r="A48" s="1096"/>
      <c r="B48" s="509" t="s">
        <v>102</v>
      </c>
      <c r="C48" s="113" t="s">
        <v>103</v>
      </c>
      <c r="D48" s="136" t="s">
        <v>104</v>
      </c>
      <c r="E48" s="113" t="s">
        <v>11</v>
      </c>
      <c r="F48" s="113">
        <v>70</v>
      </c>
      <c r="G48" s="208">
        <v>70</v>
      </c>
      <c r="H48" s="124"/>
      <c r="I48" s="755"/>
      <c r="J48" s="191">
        <v>1</v>
      </c>
      <c r="K48" s="219">
        <v>4</v>
      </c>
      <c r="L48" s="219">
        <f t="shared" si="4"/>
        <v>70</v>
      </c>
      <c r="M48" s="220">
        <f t="shared" si="5"/>
        <v>17.5</v>
      </c>
      <c r="N48" s="752"/>
      <c r="O48" s="443"/>
      <c r="P48" s="221">
        <v>0</v>
      </c>
      <c r="Q48" s="444">
        <f t="shared" si="6"/>
        <v>0</v>
      </c>
      <c r="R48" s="222">
        <f t="shared" si="7"/>
        <v>0</v>
      </c>
      <c r="S48" s="453" cm="1">
        <f t="array" ref="S48">_xlfn.IFS(E48="Air",R48,E48="Sea",M48,E48="Air+Sea",M48+R48)</f>
        <v>17.5</v>
      </c>
    </row>
    <row r="49" spans="1:19" ht="30" x14ac:dyDescent="0.25">
      <c r="A49" s="1096"/>
      <c r="B49" s="509" t="s">
        <v>105</v>
      </c>
      <c r="C49" s="113" t="s">
        <v>74</v>
      </c>
      <c r="D49" s="136" t="s">
        <v>107</v>
      </c>
      <c r="E49" s="111" t="s">
        <v>11</v>
      </c>
      <c r="F49" s="113">
        <v>40</v>
      </c>
      <c r="G49" s="208">
        <v>40</v>
      </c>
      <c r="H49" s="728"/>
      <c r="I49" s="757">
        <v>0.4</v>
      </c>
      <c r="J49" s="749"/>
      <c r="K49" s="219">
        <v>4</v>
      </c>
      <c r="L49" s="219">
        <f t="shared" si="4"/>
        <v>40</v>
      </c>
      <c r="M49" s="220">
        <f t="shared" si="5"/>
        <v>16</v>
      </c>
      <c r="N49" s="752"/>
      <c r="O49" s="443"/>
      <c r="P49" s="221">
        <v>0</v>
      </c>
      <c r="Q49" s="444">
        <f t="shared" si="6"/>
        <v>40</v>
      </c>
      <c r="R49" s="222">
        <f t="shared" si="7"/>
        <v>0</v>
      </c>
      <c r="S49" s="453" cm="1">
        <f t="array" ref="S49">_xlfn.IFS(E49="Air",R49,E49="Sea",M49,E49="Air+Sea",M49+R49)</f>
        <v>16</v>
      </c>
    </row>
    <row r="50" spans="1:19" x14ac:dyDescent="0.25">
      <c r="A50" s="1096"/>
      <c r="B50" s="1093" t="s">
        <v>105</v>
      </c>
      <c r="C50" s="188" t="s">
        <v>74</v>
      </c>
      <c r="D50" s="159" t="s">
        <v>106</v>
      </c>
      <c r="E50" s="188"/>
      <c r="F50" s="188"/>
      <c r="G50" s="386"/>
      <c r="H50" s="160"/>
      <c r="I50" s="752"/>
      <c r="J50" s="190"/>
      <c r="K50" s="221">
        <v>4</v>
      </c>
      <c r="L50" s="221">
        <f t="shared" si="4"/>
        <v>0</v>
      </c>
      <c r="M50" s="222">
        <f t="shared" si="5"/>
        <v>0</v>
      </c>
      <c r="N50" s="752"/>
      <c r="O50" s="443"/>
      <c r="P50" s="221">
        <v>0</v>
      </c>
      <c r="Q50" s="444">
        <f t="shared" si="6"/>
        <v>0</v>
      </c>
      <c r="R50" s="222">
        <f t="shared" si="7"/>
        <v>0</v>
      </c>
      <c r="S50" s="454" t="e" cm="1">
        <f t="array" ref="S50">_xlfn.IFS(E50="Air",R50,E50="Sea",M50,E50="Air+Sea",M50+R50)</f>
        <v>#N/A</v>
      </c>
    </row>
    <row r="51" spans="1:19" x14ac:dyDescent="0.25">
      <c r="A51" s="1096"/>
      <c r="B51" s="1093"/>
      <c r="C51" s="188" t="s">
        <v>74</v>
      </c>
      <c r="D51" s="188" t="s">
        <v>107</v>
      </c>
      <c r="E51" s="188"/>
      <c r="F51" s="188"/>
      <c r="G51" s="386"/>
      <c r="H51" s="160"/>
      <c r="I51" s="752"/>
      <c r="J51" s="190"/>
      <c r="K51" s="221">
        <v>4</v>
      </c>
      <c r="L51" s="221">
        <f t="shared" si="4"/>
        <v>0</v>
      </c>
      <c r="M51" s="222">
        <f t="shared" si="5"/>
        <v>0</v>
      </c>
      <c r="N51" s="752"/>
      <c r="O51" s="443"/>
      <c r="P51" s="221">
        <v>0</v>
      </c>
      <c r="Q51" s="444">
        <f t="shared" si="6"/>
        <v>0</v>
      </c>
      <c r="R51" s="222">
        <f t="shared" si="7"/>
        <v>0</v>
      </c>
      <c r="S51" s="454" t="e" cm="1">
        <f t="array" ref="S51">_xlfn.IFS(E51="Air",R51,E51="Sea",M51,E51="Air+Sea",M51+R51)</f>
        <v>#N/A</v>
      </c>
    </row>
    <row r="52" spans="1:19" x14ac:dyDescent="0.25">
      <c r="A52" s="1096"/>
      <c r="B52" s="462" t="s">
        <v>110</v>
      </c>
      <c r="C52" s="159" t="s">
        <v>111</v>
      </c>
      <c r="D52" s="159" t="s">
        <v>98</v>
      </c>
      <c r="E52" s="159"/>
      <c r="F52" s="159"/>
      <c r="G52" s="207"/>
      <c r="H52" s="160"/>
      <c r="I52" s="752"/>
      <c r="J52" s="190"/>
      <c r="K52" s="221">
        <v>4</v>
      </c>
      <c r="L52" s="221">
        <f t="shared" si="4"/>
        <v>0</v>
      </c>
      <c r="M52" s="222">
        <f t="shared" si="5"/>
        <v>0</v>
      </c>
      <c r="N52" s="752"/>
      <c r="O52" s="443"/>
      <c r="P52" s="221">
        <v>0</v>
      </c>
      <c r="Q52" s="444">
        <f t="shared" si="6"/>
        <v>0</v>
      </c>
      <c r="R52" s="222">
        <f t="shared" si="7"/>
        <v>0</v>
      </c>
      <c r="S52" s="454" t="e" cm="1">
        <f t="array" ref="S52">_xlfn.IFS(E52="Air",R52,E52="Sea",M52,E52="Air+Sea",M52+R52)</f>
        <v>#N/A</v>
      </c>
    </row>
    <row r="53" spans="1:19" x14ac:dyDescent="0.25">
      <c r="A53" s="1096"/>
      <c r="B53" s="462" t="s">
        <v>90</v>
      </c>
      <c r="C53" s="159"/>
      <c r="D53" s="159" t="s">
        <v>700</v>
      </c>
      <c r="E53" s="159"/>
      <c r="F53" s="159"/>
      <c r="G53" s="207"/>
      <c r="H53" s="160"/>
      <c r="I53" s="752"/>
      <c r="J53" s="190"/>
      <c r="K53" s="221">
        <v>4</v>
      </c>
      <c r="L53" s="221">
        <f t="shared" si="4"/>
        <v>0</v>
      </c>
      <c r="M53" s="222">
        <f t="shared" si="5"/>
        <v>0</v>
      </c>
      <c r="N53" s="752"/>
      <c r="O53" s="443"/>
      <c r="P53" s="221">
        <v>0</v>
      </c>
      <c r="Q53" s="444">
        <f t="shared" si="6"/>
        <v>0</v>
      </c>
      <c r="R53" s="222">
        <f t="shared" si="7"/>
        <v>0</v>
      </c>
      <c r="S53" s="454" t="e" cm="1">
        <f t="array" ref="S53">_xlfn.IFS(E53="Air",R53,E53="Sea",M53,E53="Air+Sea",M53+R53)</f>
        <v>#N/A</v>
      </c>
    </row>
    <row r="54" spans="1:19" x14ac:dyDescent="0.25">
      <c r="A54" s="1096"/>
      <c r="B54" s="1092" t="s">
        <v>115</v>
      </c>
      <c r="C54" s="113" t="s">
        <v>116</v>
      </c>
      <c r="D54" s="113" t="s">
        <v>113</v>
      </c>
      <c r="E54" s="111" t="s">
        <v>11</v>
      </c>
      <c r="F54" s="111">
        <v>30</v>
      </c>
      <c r="G54" s="206">
        <v>30</v>
      </c>
      <c r="H54" s="124"/>
      <c r="I54" s="755"/>
      <c r="J54" s="191">
        <v>1</v>
      </c>
      <c r="K54" s="219">
        <v>4</v>
      </c>
      <c r="L54" s="219">
        <f t="shared" si="4"/>
        <v>30</v>
      </c>
      <c r="M54" s="220">
        <f t="shared" si="5"/>
        <v>7.5</v>
      </c>
      <c r="N54" s="752"/>
      <c r="O54" s="443"/>
      <c r="P54" s="221">
        <v>0</v>
      </c>
      <c r="Q54" s="444">
        <f t="shared" si="6"/>
        <v>0</v>
      </c>
      <c r="R54" s="222">
        <f t="shared" si="7"/>
        <v>0</v>
      </c>
      <c r="S54" s="453" cm="1">
        <f t="array" ref="S54">_xlfn.IFS(E54="Air",R54,E54="Sea",M54,E54="Air+Sea",M54+R54)</f>
        <v>7.5</v>
      </c>
    </row>
    <row r="55" spans="1:19" x14ac:dyDescent="0.25">
      <c r="A55" s="1096"/>
      <c r="B55" s="1092"/>
      <c r="C55" s="113" t="s">
        <v>116</v>
      </c>
      <c r="D55" s="128" t="s">
        <v>117</v>
      </c>
      <c r="E55" s="111" t="s">
        <v>11</v>
      </c>
      <c r="F55" s="111">
        <v>340</v>
      </c>
      <c r="G55" s="206">
        <v>340</v>
      </c>
      <c r="H55" s="124"/>
      <c r="I55" s="755"/>
      <c r="J55" s="191">
        <v>1</v>
      </c>
      <c r="K55" s="219">
        <v>4</v>
      </c>
      <c r="L55" s="219">
        <f t="shared" si="4"/>
        <v>340</v>
      </c>
      <c r="M55" s="220">
        <f t="shared" si="5"/>
        <v>85</v>
      </c>
      <c r="N55" s="752"/>
      <c r="O55" s="443"/>
      <c r="P55" s="221">
        <v>0</v>
      </c>
      <c r="Q55" s="444">
        <f t="shared" si="6"/>
        <v>0</v>
      </c>
      <c r="R55" s="222">
        <f t="shared" si="7"/>
        <v>0</v>
      </c>
      <c r="S55" s="453" cm="1">
        <f t="array" ref="S55">_xlfn.IFS(E55="Air",R55,E55="Sea",M55,E55="Air+Sea",M55+R55)</f>
        <v>85</v>
      </c>
    </row>
    <row r="56" spans="1:19" x14ac:dyDescent="0.25">
      <c r="A56" s="1096"/>
      <c r="B56" s="1092" t="s">
        <v>118</v>
      </c>
      <c r="C56" s="113" t="s">
        <v>103</v>
      </c>
      <c r="D56" s="113" t="s">
        <v>119</v>
      </c>
      <c r="E56" s="113" t="s">
        <v>11</v>
      </c>
      <c r="F56" s="113">
        <v>25</v>
      </c>
      <c r="G56" s="208">
        <v>25</v>
      </c>
      <c r="H56" s="124"/>
      <c r="I56" s="755"/>
      <c r="J56" s="191">
        <v>1.5</v>
      </c>
      <c r="K56" s="219">
        <v>4</v>
      </c>
      <c r="L56" s="219">
        <f t="shared" si="4"/>
        <v>37.5</v>
      </c>
      <c r="M56" s="220">
        <f t="shared" si="5"/>
        <v>9.375</v>
      </c>
      <c r="N56" s="752"/>
      <c r="O56" s="443"/>
      <c r="P56" s="221">
        <v>0</v>
      </c>
      <c r="Q56" s="444">
        <f t="shared" si="6"/>
        <v>0</v>
      </c>
      <c r="R56" s="222">
        <f t="shared" si="7"/>
        <v>0</v>
      </c>
      <c r="S56" s="453" cm="1">
        <f t="array" ref="S56">_xlfn.IFS(E56="Air",R56,E56="Sea",M56,E56="Air+Sea",M56+R56)</f>
        <v>9.375</v>
      </c>
    </row>
    <row r="57" spans="1:19" x14ac:dyDescent="0.25">
      <c r="A57" s="1096"/>
      <c r="B57" s="1092"/>
      <c r="C57" s="113" t="s">
        <v>103</v>
      </c>
      <c r="D57" s="136" t="s">
        <v>120</v>
      </c>
      <c r="E57" s="113" t="s">
        <v>11</v>
      </c>
      <c r="F57" s="113">
        <v>375</v>
      </c>
      <c r="G57" s="208">
        <v>375</v>
      </c>
      <c r="H57" s="124"/>
      <c r="I57" s="755"/>
      <c r="J57" s="191">
        <v>1.5</v>
      </c>
      <c r="K57" s="219">
        <v>4</v>
      </c>
      <c r="L57" s="219">
        <f t="shared" si="4"/>
        <v>562.5</v>
      </c>
      <c r="M57" s="220">
        <f t="shared" si="5"/>
        <v>140.625</v>
      </c>
      <c r="N57" s="752"/>
      <c r="O57" s="443"/>
      <c r="P57" s="221">
        <v>0</v>
      </c>
      <c r="Q57" s="444">
        <f t="shared" si="6"/>
        <v>0</v>
      </c>
      <c r="R57" s="222">
        <f t="shared" si="7"/>
        <v>0</v>
      </c>
      <c r="S57" s="453" cm="1">
        <f t="array" ref="S57">_xlfn.IFS(E57="Air",R57,E57="Sea",M57,E57="Air+Sea",M57+R57)</f>
        <v>140.625</v>
      </c>
    </row>
    <row r="58" spans="1:19" x14ac:dyDescent="0.25">
      <c r="A58" s="1096"/>
      <c r="B58" s="509" t="s">
        <v>108</v>
      </c>
      <c r="C58" s="113" t="s">
        <v>103</v>
      </c>
      <c r="D58" s="136" t="s">
        <v>109</v>
      </c>
      <c r="E58" s="113" t="s">
        <v>11</v>
      </c>
      <c r="F58" s="113">
        <v>175</v>
      </c>
      <c r="G58" s="208">
        <v>175</v>
      </c>
      <c r="H58" s="124"/>
      <c r="I58" s="755"/>
      <c r="J58" s="191">
        <v>1</v>
      </c>
      <c r="K58" s="219">
        <v>4</v>
      </c>
      <c r="L58" s="219">
        <f t="shared" si="4"/>
        <v>175</v>
      </c>
      <c r="M58" s="220">
        <f t="shared" si="5"/>
        <v>43.75</v>
      </c>
      <c r="N58" s="752"/>
      <c r="O58" s="443"/>
      <c r="P58" s="221">
        <v>0</v>
      </c>
      <c r="Q58" s="444">
        <f t="shared" si="6"/>
        <v>0</v>
      </c>
      <c r="R58" s="222">
        <f t="shared" si="7"/>
        <v>0</v>
      </c>
      <c r="S58" s="453" cm="1">
        <f t="array" ref="S58">_xlfn.IFS(E58="Air",R58,E58="Sea",M58,E58="Air+Sea",M58+R58)</f>
        <v>43.75</v>
      </c>
    </row>
    <row r="59" spans="1:19" x14ac:dyDescent="0.25">
      <c r="A59" s="1096" t="s">
        <v>121</v>
      </c>
      <c r="B59" s="719" t="s">
        <v>122</v>
      </c>
      <c r="C59" s="111" t="s">
        <v>123</v>
      </c>
      <c r="D59" s="128" t="s">
        <v>122</v>
      </c>
      <c r="E59" s="113" t="s">
        <v>11</v>
      </c>
      <c r="F59" s="111">
        <v>120</v>
      </c>
      <c r="G59" s="206">
        <v>120</v>
      </c>
      <c r="H59" s="124"/>
      <c r="I59" s="755"/>
      <c r="J59" s="191">
        <v>1</v>
      </c>
      <c r="K59" s="219">
        <v>4</v>
      </c>
      <c r="L59" s="219">
        <f t="shared" si="4"/>
        <v>120</v>
      </c>
      <c r="M59" s="220">
        <f t="shared" si="5"/>
        <v>30</v>
      </c>
      <c r="N59" s="752"/>
      <c r="O59" s="443"/>
      <c r="P59" s="221">
        <v>0</v>
      </c>
      <c r="Q59" s="444">
        <f t="shared" si="6"/>
        <v>0</v>
      </c>
      <c r="R59" s="222">
        <f t="shared" si="7"/>
        <v>0</v>
      </c>
      <c r="S59" s="453" cm="1">
        <f t="array" ref="S59">_xlfn.IFS(E59="Air",R59,E59="Sea",M59,E59="Air+Sea",M59+R59)</f>
        <v>30</v>
      </c>
    </row>
    <row r="60" spans="1:19" x14ac:dyDescent="0.25">
      <c r="A60" s="1096"/>
      <c r="B60" s="509" t="s">
        <v>124</v>
      </c>
      <c r="C60" s="113" t="s">
        <v>103</v>
      </c>
      <c r="D60" s="136" t="s">
        <v>125</v>
      </c>
      <c r="E60" s="113" t="s">
        <v>11</v>
      </c>
      <c r="F60" s="113">
        <v>120</v>
      </c>
      <c r="G60" s="208">
        <v>120</v>
      </c>
      <c r="H60" s="124"/>
      <c r="I60" s="755"/>
      <c r="J60" s="191">
        <v>1</v>
      </c>
      <c r="K60" s="219">
        <v>4</v>
      </c>
      <c r="L60" s="219">
        <f t="shared" si="4"/>
        <v>120</v>
      </c>
      <c r="M60" s="220">
        <f t="shared" si="5"/>
        <v>30</v>
      </c>
      <c r="N60" s="752"/>
      <c r="O60" s="443"/>
      <c r="P60" s="221">
        <v>0</v>
      </c>
      <c r="Q60" s="444">
        <f t="shared" si="6"/>
        <v>0</v>
      </c>
      <c r="R60" s="222">
        <f t="shared" si="7"/>
        <v>0</v>
      </c>
      <c r="S60" s="453" cm="1">
        <f t="array" ref="S60">_xlfn.IFS(E60="Air",R60,E60="Sea",M60,E60="Air+Sea",M60+R60)</f>
        <v>30</v>
      </c>
    </row>
    <row r="61" spans="1:19" x14ac:dyDescent="0.25">
      <c r="A61" s="1096"/>
      <c r="B61" s="462" t="s">
        <v>126</v>
      </c>
      <c r="C61" s="159" t="s">
        <v>103</v>
      </c>
      <c r="D61" s="159" t="s">
        <v>126</v>
      </c>
      <c r="E61" s="188"/>
      <c r="F61" s="159"/>
      <c r="G61" s="207"/>
      <c r="H61" s="160"/>
      <c r="I61" s="752"/>
      <c r="J61" s="190"/>
      <c r="K61" s="221">
        <v>4</v>
      </c>
      <c r="L61" s="221">
        <f t="shared" si="4"/>
        <v>0</v>
      </c>
      <c r="M61" s="222">
        <f t="shared" si="5"/>
        <v>0</v>
      </c>
      <c r="N61" s="752"/>
      <c r="O61" s="443"/>
      <c r="P61" s="221">
        <v>0</v>
      </c>
      <c r="Q61" s="444">
        <f t="shared" si="6"/>
        <v>0</v>
      </c>
      <c r="R61" s="222">
        <f t="shared" si="7"/>
        <v>0</v>
      </c>
      <c r="S61" s="454" t="e" cm="1">
        <f t="array" ref="S61">_xlfn.IFS(E61="Air",R61,E61="Sea",M61,E61="Air+Sea",M61+R61)</f>
        <v>#N/A</v>
      </c>
    </row>
    <row r="62" spans="1:19" x14ac:dyDescent="0.25">
      <c r="A62" s="1096"/>
      <c r="B62" s="462" t="s">
        <v>127</v>
      </c>
      <c r="C62" s="159" t="s">
        <v>128</v>
      </c>
      <c r="D62" s="159" t="s">
        <v>127</v>
      </c>
      <c r="E62" s="188"/>
      <c r="F62" s="159"/>
      <c r="G62" s="207"/>
      <c r="H62" s="160"/>
      <c r="I62" s="752"/>
      <c r="J62" s="190"/>
      <c r="K62" s="221">
        <v>4</v>
      </c>
      <c r="L62" s="221">
        <f t="shared" si="4"/>
        <v>0</v>
      </c>
      <c r="M62" s="222">
        <f t="shared" si="5"/>
        <v>0</v>
      </c>
      <c r="N62" s="752"/>
      <c r="O62" s="443"/>
      <c r="P62" s="221">
        <v>0</v>
      </c>
      <c r="Q62" s="444">
        <f t="shared" si="6"/>
        <v>0</v>
      </c>
      <c r="R62" s="222">
        <f t="shared" si="7"/>
        <v>0</v>
      </c>
      <c r="S62" s="454" t="e" cm="1">
        <f t="array" ref="S62">_xlfn.IFS(E62="Air",R62,E62="Sea",M62,E62="Air+Sea",M62+R62)</f>
        <v>#N/A</v>
      </c>
    </row>
    <row r="63" spans="1:19" x14ac:dyDescent="0.25">
      <c r="A63" s="1096"/>
      <c r="B63" s="1093" t="s">
        <v>130</v>
      </c>
      <c r="C63" s="188" t="s">
        <v>103</v>
      </c>
      <c r="D63" s="188" t="s">
        <v>131</v>
      </c>
      <c r="E63" s="188"/>
      <c r="F63" s="188"/>
      <c r="G63" s="386"/>
      <c r="H63" s="160"/>
      <c r="I63" s="752"/>
      <c r="J63" s="190"/>
      <c r="K63" s="221">
        <v>4</v>
      </c>
      <c r="L63" s="221">
        <f t="shared" si="4"/>
        <v>0</v>
      </c>
      <c r="M63" s="222">
        <f t="shared" si="5"/>
        <v>0</v>
      </c>
      <c r="N63" s="752"/>
      <c r="O63" s="443"/>
      <c r="P63" s="221">
        <v>0</v>
      </c>
      <c r="Q63" s="444">
        <f t="shared" si="6"/>
        <v>0</v>
      </c>
      <c r="R63" s="222">
        <f t="shared" si="7"/>
        <v>0</v>
      </c>
      <c r="S63" s="454" t="e" cm="1">
        <f t="array" ref="S63">_xlfn.IFS(E63="Air",R63,E63="Sea",M63,E63="Air+Sea",M63+R63)</f>
        <v>#N/A</v>
      </c>
    </row>
    <row r="64" spans="1:19" x14ac:dyDescent="0.25">
      <c r="A64" s="1096"/>
      <c r="B64" s="1093"/>
      <c r="C64" s="188" t="s">
        <v>103</v>
      </c>
      <c r="D64" s="188" t="s">
        <v>130</v>
      </c>
      <c r="E64" s="188"/>
      <c r="F64" s="188"/>
      <c r="G64" s="386"/>
      <c r="H64" s="160"/>
      <c r="I64" s="752"/>
      <c r="J64" s="190"/>
      <c r="K64" s="221">
        <v>4</v>
      </c>
      <c r="L64" s="221">
        <f t="shared" si="4"/>
        <v>0</v>
      </c>
      <c r="M64" s="222">
        <f t="shared" si="5"/>
        <v>0</v>
      </c>
      <c r="N64" s="752"/>
      <c r="O64" s="443"/>
      <c r="P64" s="221">
        <v>0</v>
      </c>
      <c r="Q64" s="444">
        <f t="shared" si="6"/>
        <v>0</v>
      </c>
      <c r="R64" s="222">
        <f t="shared" si="7"/>
        <v>0</v>
      </c>
      <c r="S64" s="454" t="e" cm="1">
        <f t="array" ref="S64">_xlfn.IFS(E64="Air",R64,E64="Sea",M64,E64="Air+Sea",M64+R64)</f>
        <v>#N/A</v>
      </c>
    </row>
    <row r="65" spans="1:19" x14ac:dyDescent="0.25">
      <c r="A65" s="1096"/>
      <c r="B65" s="462" t="s">
        <v>134</v>
      </c>
      <c r="C65" s="159" t="s">
        <v>135</v>
      </c>
      <c r="D65" s="159" t="s">
        <v>98</v>
      </c>
      <c r="E65" s="159"/>
      <c r="F65" s="159"/>
      <c r="G65" s="207"/>
      <c r="H65" s="160"/>
      <c r="I65" s="752"/>
      <c r="J65" s="190"/>
      <c r="K65" s="221">
        <v>4</v>
      </c>
      <c r="L65" s="221">
        <f t="shared" si="4"/>
        <v>0</v>
      </c>
      <c r="M65" s="222">
        <f t="shared" si="5"/>
        <v>0</v>
      </c>
      <c r="N65" s="752"/>
      <c r="O65" s="443"/>
      <c r="P65" s="221">
        <v>0</v>
      </c>
      <c r="Q65" s="444">
        <f t="shared" si="6"/>
        <v>0</v>
      </c>
      <c r="R65" s="222">
        <f t="shared" si="7"/>
        <v>0</v>
      </c>
      <c r="S65" s="454" t="e" cm="1">
        <f t="array" ref="S65">_xlfn.IFS(E65="Air",R65,E65="Sea",M65,E65="Air+Sea",M65+R65)</f>
        <v>#N/A</v>
      </c>
    </row>
    <row r="66" spans="1:19" x14ac:dyDescent="0.25">
      <c r="A66" s="1096"/>
      <c r="B66" s="462" t="s">
        <v>136</v>
      </c>
      <c r="C66" s="159" t="s">
        <v>103</v>
      </c>
      <c r="D66" s="159" t="s">
        <v>98</v>
      </c>
      <c r="E66" s="159"/>
      <c r="F66" s="159"/>
      <c r="G66" s="207"/>
      <c r="H66" s="160"/>
      <c r="I66" s="752"/>
      <c r="J66" s="190"/>
      <c r="K66" s="221">
        <v>4</v>
      </c>
      <c r="L66" s="221">
        <f t="shared" si="4"/>
        <v>0</v>
      </c>
      <c r="M66" s="222">
        <f t="shared" si="5"/>
        <v>0</v>
      </c>
      <c r="N66" s="752"/>
      <c r="O66" s="443"/>
      <c r="P66" s="221">
        <v>0</v>
      </c>
      <c r="Q66" s="444">
        <f t="shared" si="6"/>
        <v>0</v>
      </c>
      <c r="R66" s="222">
        <f t="shared" si="7"/>
        <v>0</v>
      </c>
      <c r="S66" s="454" t="e" cm="1">
        <f t="array" ref="S66">_xlfn.IFS(E66="Air",R66,E66="Sea",M66,E66="Air+Sea",M66+R66)</f>
        <v>#N/A</v>
      </c>
    </row>
    <row r="67" spans="1:19" x14ac:dyDescent="0.25">
      <c r="A67" s="1096"/>
      <c r="B67" s="462" t="s">
        <v>137</v>
      </c>
      <c r="C67" s="159" t="s">
        <v>74</v>
      </c>
      <c r="D67" s="159" t="s">
        <v>98</v>
      </c>
      <c r="E67" s="159"/>
      <c r="F67" s="159"/>
      <c r="G67" s="207"/>
      <c r="H67" s="160"/>
      <c r="I67" s="752"/>
      <c r="J67" s="190"/>
      <c r="K67" s="221">
        <v>4</v>
      </c>
      <c r="L67" s="221">
        <f t="shared" si="4"/>
        <v>0</v>
      </c>
      <c r="M67" s="222">
        <f t="shared" si="5"/>
        <v>0</v>
      </c>
      <c r="N67" s="752"/>
      <c r="O67" s="443"/>
      <c r="P67" s="221">
        <v>0</v>
      </c>
      <c r="Q67" s="444">
        <f t="shared" si="6"/>
        <v>0</v>
      </c>
      <c r="R67" s="222">
        <f t="shared" si="7"/>
        <v>0</v>
      </c>
      <c r="S67" s="454" t="e" cm="1">
        <f t="array" ref="S67">_xlfn.IFS(E67="Air",R67,E67="Sea",M67,E67="Air+Sea",M67+R67)</f>
        <v>#N/A</v>
      </c>
    </row>
    <row r="68" spans="1:19" x14ac:dyDescent="0.25">
      <c r="A68" s="1096"/>
      <c r="B68" s="462" t="s">
        <v>140</v>
      </c>
      <c r="C68" s="159" t="s">
        <v>139</v>
      </c>
      <c r="D68" s="159"/>
      <c r="E68" s="159"/>
      <c r="F68" s="159"/>
      <c r="G68" s="207"/>
      <c r="H68" s="160"/>
      <c r="I68" s="752"/>
      <c r="J68" s="190"/>
      <c r="K68" s="221">
        <v>4</v>
      </c>
      <c r="L68" s="221">
        <f t="shared" si="4"/>
        <v>0</v>
      </c>
      <c r="M68" s="222">
        <f t="shared" si="5"/>
        <v>0</v>
      </c>
      <c r="N68" s="752"/>
      <c r="O68" s="443"/>
      <c r="P68" s="221">
        <v>0</v>
      </c>
      <c r="Q68" s="444">
        <f t="shared" si="6"/>
        <v>0</v>
      </c>
      <c r="R68" s="222">
        <f t="shared" si="7"/>
        <v>0</v>
      </c>
      <c r="S68" s="454" t="e" cm="1">
        <f t="array" ref="S68">_xlfn.IFS(E68="Air",R68,E68="Sea",M68,E68="Air+Sea",M68+R68)</f>
        <v>#N/A</v>
      </c>
    </row>
    <row r="69" spans="1:19" x14ac:dyDescent="0.25">
      <c r="A69" s="1096"/>
      <c r="B69" s="1093" t="s">
        <v>141</v>
      </c>
      <c r="C69" s="188" t="s">
        <v>142</v>
      </c>
      <c r="D69" s="188" t="s">
        <v>143</v>
      </c>
      <c r="E69" s="188"/>
      <c r="F69" s="188"/>
      <c r="G69" s="386"/>
      <c r="H69" s="160"/>
      <c r="I69" s="752"/>
      <c r="J69" s="190"/>
      <c r="K69" s="221">
        <v>4</v>
      </c>
      <c r="L69" s="221">
        <f t="shared" si="4"/>
        <v>0</v>
      </c>
      <c r="M69" s="222">
        <f t="shared" si="5"/>
        <v>0</v>
      </c>
      <c r="N69" s="752"/>
      <c r="O69" s="443"/>
      <c r="P69" s="221">
        <v>0</v>
      </c>
      <c r="Q69" s="444">
        <f t="shared" si="6"/>
        <v>0</v>
      </c>
      <c r="R69" s="222">
        <f t="shared" si="7"/>
        <v>0</v>
      </c>
      <c r="S69" s="454" t="e" cm="1">
        <f t="array" ref="S69">_xlfn.IFS(E69="Air",R69,E69="Sea",M69,E69="Air+Sea",M69+R69)</f>
        <v>#N/A</v>
      </c>
    </row>
    <row r="70" spans="1:19" x14ac:dyDescent="0.25">
      <c r="A70" s="1096"/>
      <c r="B70" s="1093"/>
      <c r="C70" s="188" t="s">
        <v>142</v>
      </c>
      <c r="D70" s="188" t="s">
        <v>141</v>
      </c>
      <c r="E70" s="188"/>
      <c r="F70" s="188"/>
      <c r="G70" s="386"/>
      <c r="H70" s="160"/>
      <c r="I70" s="752"/>
      <c r="J70" s="190"/>
      <c r="K70" s="221">
        <v>4</v>
      </c>
      <c r="L70" s="221">
        <f t="shared" si="4"/>
        <v>0</v>
      </c>
      <c r="M70" s="222">
        <f t="shared" si="5"/>
        <v>0</v>
      </c>
      <c r="N70" s="752"/>
      <c r="O70" s="443"/>
      <c r="P70" s="221">
        <v>0</v>
      </c>
      <c r="Q70" s="444">
        <f t="shared" si="6"/>
        <v>0</v>
      </c>
      <c r="R70" s="222">
        <f t="shared" si="7"/>
        <v>0</v>
      </c>
      <c r="S70" s="454" t="e" cm="1">
        <f t="array" ref="S70">_xlfn.IFS(E70="Air",R70,E70="Sea",M70,E70="Air+Sea",M70+R70)</f>
        <v>#N/A</v>
      </c>
    </row>
    <row r="71" spans="1:19" x14ac:dyDescent="0.25">
      <c r="A71" s="1096"/>
      <c r="B71" s="462" t="s">
        <v>144</v>
      </c>
      <c r="C71" s="159" t="s">
        <v>145</v>
      </c>
      <c r="D71" s="159"/>
      <c r="E71" s="159"/>
      <c r="F71" s="159"/>
      <c r="G71" s="207"/>
      <c r="H71" s="160"/>
      <c r="I71" s="752"/>
      <c r="J71" s="190"/>
      <c r="K71" s="221">
        <v>4</v>
      </c>
      <c r="L71" s="221">
        <f t="shared" si="4"/>
        <v>0</v>
      </c>
      <c r="M71" s="222">
        <f t="shared" si="5"/>
        <v>0</v>
      </c>
      <c r="N71" s="752"/>
      <c r="O71" s="443"/>
      <c r="P71" s="221">
        <v>0</v>
      </c>
      <c r="Q71" s="444">
        <f t="shared" si="6"/>
        <v>0</v>
      </c>
      <c r="R71" s="222">
        <f t="shared" si="7"/>
        <v>0</v>
      </c>
      <c r="S71" s="454" t="e" cm="1">
        <f t="array" ref="S71">_xlfn.IFS(E71="Air",R71,E71="Sea",M71,E71="Air+Sea",M71+R71)</f>
        <v>#N/A</v>
      </c>
    </row>
    <row r="72" spans="1:19" x14ac:dyDescent="0.25">
      <c r="A72" s="1096"/>
      <c r="B72" s="509" t="s">
        <v>146</v>
      </c>
      <c r="C72" s="113" t="s">
        <v>145</v>
      </c>
      <c r="D72" s="136" t="s">
        <v>146</v>
      </c>
      <c r="E72" s="113" t="s">
        <v>11</v>
      </c>
      <c r="F72" s="113">
        <v>550</v>
      </c>
      <c r="G72" s="208">
        <v>550</v>
      </c>
      <c r="H72" s="124"/>
      <c r="I72" s="755"/>
      <c r="J72" s="191">
        <v>0</v>
      </c>
      <c r="K72" s="219">
        <v>4</v>
      </c>
      <c r="L72" s="219">
        <f t="shared" si="4"/>
        <v>0</v>
      </c>
      <c r="M72" s="220">
        <f t="shared" si="5"/>
        <v>0</v>
      </c>
      <c r="N72" s="752"/>
      <c r="O72" s="443"/>
      <c r="P72" s="221">
        <v>0</v>
      </c>
      <c r="Q72" s="444">
        <f t="shared" si="6"/>
        <v>0</v>
      </c>
      <c r="R72" s="222">
        <f t="shared" si="7"/>
        <v>0</v>
      </c>
      <c r="S72" s="453" cm="1">
        <f t="array" ref="S72">_xlfn.IFS(E72="Air",R72,E72="Sea",M72,E72="Air+Sea",M72+R72)</f>
        <v>0</v>
      </c>
    </row>
    <row r="73" spans="1:19" x14ac:dyDescent="0.25">
      <c r="A73" s="1096"/>
      <c r="B73" s="462" t="s">
        <v>147</v>
      </c>
      <c r="C73" s="159" t="s">
        <v>74</v>
      </c>
      <c r="D73" s="159" t="s">
        <v>98</v>
      </c>
      <c r="E73" s="159"/>
      <c r="F73" s="159"/>
      <c r="G73" s="207"/>
      <c r="H73" s="160"/>
      <c r="I73" s="752"/>
      <c r="J73" s="190"/>
      <c r="K73" s="221">
        <v>4</v>
      </c>
      <c r="L73" s="221">
        <f t="shared" si="4"/>
        <v>0</v>
      </c>
      <c r="M73" s="222">
        <f t="shared" si="5"/>
        <v>0</v>
      </c>
      <c r="N73" s="752"/>
      <c r="O73" s="443"/>
      <c r="P73" s="221">
        <v>0</v>
      </c>
      <c r="Q73" s="444">
        <f t="shared" si="6"/>
        <v>0</v>
      </c>
      <c r="R73" s="222">
        <f t="shared" si="7"/>
        <v>0</v>
      </c>
      <c r="S73" s="454" t="e" cm="1">
        <f t="array" ref="S73">_xlfn.IFS(E73="Air",R73,E73="Sea",M73,E73="Air+Sea",M73+R73)</f>
        <v>#N/A</v>
      </c>
    </row>
    <row r="74" spans="1:19" x14ac:dyDescent="0.25">
      <c r="A74" s="1096"/>
      <c r="B74" s="462" t="s">
        <v>90</v>
      </c>
      <c r="C74" s="159"/>
      <c r="D74" s="159" t="s">
        <v>98</v>
      </c>
      <c r="E74" s="159"/>
      <c r="F74" s="159"/>
      <c r="G74" s="207"/>
      <c r="H74" s="160"/>
      <c r="I74" s="752"/>
      <c r="J74" s="190"/>
      <c r="K74" s="221">
        <v>4</v>
      </c>
      <c r="L74" s="221">
        <f t="shared" si="4"/>
        <v>0</v>
      </c>
      <c r="M74" s="222">
        <f t="shared" si="5"/>
        <v>0</v>
      </c>
      <c r="N74" s="752"/>
      <c r="O74" s="443"/>
      <c r="P74" s="221">
        <v>0</v>
      </c>
      <c r="Q74" s="444">
        <f t="shared" si="6"/>
        <v>0</v>
      </c>
      <c r="R74" s="222">
        <f t="shared" si="7"/>
        <v>0</v>
      </c>
      <c r="S74" s="454" t="e" cm="1">
        <f t="array" ref="S74">_xlfn.IFS(E74="Air",R74,E74="Sea",M74,E74="Air+Sea",M74+R74)</f>
        <v>#N/A</v>
      </c>
    </row>
    <row r="75" spans="1:19" ht="30" x14ac:dyDescent="0.25">
      <c r="A75" s="1096" t="s">
        <v>148</v>
      </c>
      <c r="B75" s="460" t="s">
        <v>149</v>
      </c>
      <c r="C75" s="188" t="s">
        <v>150</v>
      </c>
      <c r="D75" s="188" t="s">
        <v>151</v>
      </c>
      <c r="E75" s="188"/>
      <c r="F75" s="188"/>
      <c r="G75" s="386"/>
      <c r="H75" s="160"/>
      <c r="I75" s="752"/>
      <c r="J75" s="190"/>
      <c r="K75" s="221">
        <v>4</v>
      </c>
      <c r="L75" s="221">
        <f t="shared" si="4"/>
        <v>0</v>
      </c>
      <c r="M75" s="222">
        <f t="shared" si="5"/>
        <v>0</v>
      </c>
      <c r="N75" s="752"/>
      <c r="O75" s="443"/>
      <c r="P75" s="221">
        <v>0</v>
      </c>
      <c r="Q75" s="444">
        <f t="shared" si="6"/>
        <v>0</v>
      </c>
      <c r="R75" s="222">
        <f t="shared" si="7"/>
        <v>0</v>
      </c>
      <c r="S75" s="454" t="e" cm="1">
        <f t="array" ref="S75">_xlfn.IFS(E75="Air",R75,E75="Sea",M75,E75="Air+Sea",M75+R75)</f>
        <v>#N/A</v>
      </c>
    </row>
    <row r="76" spans="1:19" x14ac:dyDescent="0.25">
      <c r="A76" s="1096"/>
      <c r="B76" s="1093" t="s">
        <v>152</v>
      </c>
      <c r="C76" s="188" t="s">
        <v>103</v>
      </c>
      <c r="D76" s="188" t="s">
        <v>153</v>
      </c>
      <c r="E76" s="188"/>
      <c r="F76" s="188"/>
      <c r="G76" s="386"/>
      <c r="H76" s="160"/>
      <c r="I76" s="752"/>
      <c r="J76" s="190"/>
      <c r="K76" s="221">
        <v>4</v>
      </c>
      <c r="L76" s="221">
        <f t="shared" si="4"/>
        <v>0</v>
      </c>
      <c r="M76" s="222">
        <f t="shared" si="5"/>
        <v>0</v>
      </c>
      <c r="N76" s="752"/>
      <c r="O76" s="443"/>
      <c r="P76" s="221">
        <v>0</v>
      </c>
      <c r="Q76" s="444">
        <f t="shared" si="6"/>
        <v>0</v>
      </c>
      <c r="R76" s="222">
        <f t="shared" si="7"/>
        <v>0</v>
      </c>
      <c r="S76" s="454" t="e" cm="1">
        <f t="array" ref="S76">_xlfn.IFS(E76="Air",R76,E76="Sea",M76,E76="Air+Sea",M76+R76)</f>
        <v>#N/A</v>
      </c>
    </row>
    <row r="77" spans="1:19" x14ac:dyDescent="0.25">
      <c r="A77" s="1096"/>
      <c r="B77" s="1093"/>
      <c r="C77" s="188" t="s">
        <v>103</v>
      </c>
      <c r="D77" s="188" t="s">
        <v>154</v>
      </c>
      <c r="E77" s="188"/>
      <c r="F77" s="188"/>
      <c r="G77" s="386"/>
      <c r="H77" s="160"/>
      <c r="I77" s="752"/>
      <c r="J77" s="190"/>
      <c r="K77" s="221">
        <v>4</v>
      </c>
      <c r="L77" s="221">
        <f t="shared" si="4"/>
        <v>0</v>
      </c>
      <c r="M77" s="222">
        <f t="shared" si="5"/>
        <v>0</v>
      </c>
      <c r="N77" s="752"/>
      <c r="O77" s="443"/>
      <c r="P77" s="221">
        <v>0</v>
      </c>
      <c r="Q77" s="444">
        <f t="shared" si="6"/>
        <v>0</v>
      </c>
      <c r="R77" s="222">
        <f t="shared" si="7"/>
        <v>0</v>
      </c>
      <c r="S77" s="454" t="e" cm="1">
        <f t="array" ref="S77">_xlfn.IFS(E77="Air",R77,E77="Sea",M77,E77="Air+Sea",M77+R77)</f>
        <v>#N/A</v>
      </c>
    </row>
    <row r="78" spans="1:19" x14ac:dyDescent="0.25">
      <c r="A78" s="1096"/>
      <c r="B78" s="462" t="s">
        <v>90</v>
      </c>
      <c r="C78" s="159"/>
      <c r="D78" s="159"/>
      <c r="E78" s="159"/>
      <c r="F78" s="159"/>
      <c r="G78" s="207"/>
      <c r="H78" s="160"/>
      <c r="I78" s="752"/>
      <c r="J78" s="190"/>
      <c r="K78" s="221">
        <v>4</v>
      </c>
      <c r="L78" s="221">
        <f t="shared" ref="L78:L94" si="8">IF(C78="APLL BK",G78,G78*J78)</f>
        <v>0</v>
      </c>
      <c r="M78" s="222">
        <f t="shared" ref="M78:M94" si="9">IFERROR(IF(OR(E78="Sea",E78="Air+Sea"),IF(C78="APLL BK",G78*IF(I78="",1,I78),L78/K78*IF(I78="",1,I78)),0),0)</f>
        <v>0</v>
      </c>
      <c r="N78" s="752"/>
      <c r="O78" s="443"/>
      <c r="P78" s="221">
        <v>0</v>
      </c>
      <c r="Q78" s="444">
        <f t="shared" ref="Q78:Q94" si="10">IF(C78="APLL BK",G78,G78*O78)</f>
        <v>0</v>
      </c>
      <c r="R78" s="222">
        <f t="shared" ref="R78:R94" si="11">IFERROR(IF(OR(E78="Air",E78="Air+Sea"),IF(C78="APLL BK",G78*IF(N78="",1,N78),Q78/P78*IF(N78="",1,N78)),0),0)</f>
        <v>0</v>
      </c>
      <c r="S78" s="454" t="e" cm="1">
        <f t="array" ref="S78">_xlfn.IFS(E78="Air",R78,E78="Sea",M78,E78="Air+Sea",M78+R78)</f>
        <v>#N/A</v>
      </c>
    </row>
    <row r="79" spans="1:19" x14ac:dyDescent="0.25">
      <c r="A79" s="1096" t="s">
        <v>155</v>
      </c>
      <c r="B79" s="509" t="s">
        <v>69</v>
      </c>
      <c r="C79" s="113" t="s">
        <v>69</v>
      </c>
      <c r="D79" s="136" t="s">
        <v>156</v>
      </c>
      <c r="E79" s="113" t="s">
        <v>11</v>
      </c>
      <c r="F79" s="113">
        <v>180</v>
      </c>
      <c r="G79" s="208">
        <v>180</v>
      </c>
      <c r="H79" s="124" t="s">
        <v>701</v>
      </c>
      <c r="I79" s="507"/>
      <c r="J79" s="191">
        <v>0</v>
      </c>
      <c r="K79" s="219">
        <v>4</v>
      </c>
      <c r="L79" s="219">
        <f t="shared" si="8"/>
        <v>0</v>
      </c>
      <c r="M79" s="220">
        <f t="shared" si="9"/>
        <v>0</v>
      </c>
      <c r="N79" s="459"/>
      <c r="O79" s="443"/>
      <c r="P79" s="221">
        <v>0</v>
      </c>
      <c r="Q79" s="444">
        <f t="shared" si="10"/>
        <v>0</v>
      </c>
      <c r="R79" s="222">
        <f t="shared" si="11"/>
        <v>0</v>
      </c>
      <c r="S79" s="453" cm="1">
        <f t="array" ref="S79">_xlfn.IFS(E79="Air",R79,E79="Sea",M79,E79="Air+Sea",M79+R79)</f>
        <v>0</v>
      </c>
    </row>
    <row r="80" spans="1:19" x14ac:dyDescent="0.25">
      <c r="A80" s="1096"/>
      <c r="B80" s="462" t="s">
        <v>90</v>
      </c>
      <c r="C80" s="159"/>
      <c r="D80" s="159"/>
      <c r="E80" s="159" t="s">
        <v>11</v>
      </c>
      <c r="F80" s="159"/>
      <c r="G80" s="207"/>
      <c r="H80" s="160"/>
      <c r="I80" s="752"/>
      <c r="J80" s="190"/>
      <c r="K80" s="221">
        <v>4</v>
      </c>
      <c r="L80" s="221">
        <f t="shared" si="8"/>
        <v>0</v>
      </c>
      <c r="M80" s="222">
        <f t="shared" si="9"/>
        <v>0</v>
      </c>
      <c r="N80" s="752"/>
      <c r="O80" s="443"/>
      <c r="P80" s="221">
        <v>0</v>
      </c>
      <c r="Q80" s="444">
        <f t="shared" si="10"/>
        <v>0</v>
      </c>
      <c r="R80" s="222">
        <f t="shared" si="11"/>
        <v>0</v>
      </c>
      <c r="S80" s="454" cm="1">
        <f t="array" ref="S80">_xlfn.IFS(E80="Air",R80,E80="Sea",M80,E80="Air+Sea",M80+R80)</f>
        <v>0</v>
      </c>
    </row>
    <row r="81" spans="1:20" x14ac:dyDescent="0.25">
      <c r="A81" s="1096"/>
      <c r="B81" s="758" t="s">
        <v>157</v>
      </c>
      <c r="C81" s="115" t="s">
        <v>158</v>
      </c>
      <c r="D81" s="136" t="s">
        <v>159</v>
      </c>
      <c r="E81" s="115" t="s">
        <v>11</v>
      </c>
      <c r="F81" s="115">
        <v>870</v>
      </c>
      <c r="G81" s="209">
        <v>870</v>
      </c>
      <c r="H81" s="145"/>
      <c r="I81" s="758"/>
      <c r="J81" s="196">
        <v>0</v>
      </c>
      <c r="K81" s="224">
        <v>4</v>
      </c>
      <c r="L81" s="224">
        <f t="shared" si="8"/>
        <v>0</v>
      </c>
      <c r="M81" s="389">
        <f t="shared" si="9"/>
        <v>0</v>
      </c>
      <c r="N81" s="752"/>
      <c r="O81" s="443"/>
      <c r="P81" s="221">
        <v>0</v>
      </c>
      <c r="Q81" s="444">
        <f t="shared" si="10"/>
        <v>0</v>
      </c>
      <c r="R81" s="222">
        <f t="shared" si="11"/>
        <v>0</v>
      </c>
      <c r="S81" s="673" cm="1">
        <f t="array" ref="S81">_xlfn.IFS(E81="Air",R81,E81="Sea",M81,E81="Air+Sea",M81+R81)</f>
        <v>0</v>
      </c>
    </row>
    <row r="82" spans="1:20" x14ac:dyDescent="0.25">
      <c r="A82" s="1096"/>
      <c r="B82" s="758" t="s">
        <v>160</v>
      </c>
      <c r="C82" s="115" t="s">
        <v>142</v>
      </c>
      <c r="D82" s="136" t="s">
        <v>161</v>
      </c>
      <c r="E82" s="115" t="s">
        <v>11</v>
      </c>
      <c r="F82" s="115">
        <v>240</v>
      </c>
      <c r="G82" s="209">
        <v>240</v>
      </c>
      <c r="H82" s="145"/>
      <c r="I82" s="759"/>
      <c r="J82" s="196">
        <v>8</v>
      </c>
      <c r="K82" s="224">
        <v>4</v>
      </c>
      <c r="L82" s="224">
        <f t="shared" si="8"/>
        <v>1920</v>
      </c>
      <c r="M82" s="389">
        <f t="shared" si="9"/>
        <v>480</v>
      </c>
      <c r="N82" s="752"/>
      <c r="O82" s="443"/>
      <c r="P82" s="221">
        <v>0</v>
      </c>
      <c r="Q82" s="444">
        <f t="shared" si="10"/>
        <v>0</v>
      </c>
      <c r="R82" s="222">
        <f t="shared" si="11"/>
        <v>0</v>
      </c>
      <c r="S82" s="673" cm="1">
        <f t="array" ref="S82">_xlfn.IFS(E82="Air",R82,E82="Sea",M82,E82="Air+Sea",M82+R82)</f>
        <v>480</v>
      </c>
    </row>
    <row r="83" spans="1:20" x14ac:dyDescent="0.25">
      <c r="A83" s="1096"/>
      <c r="B83" s="758" t="s">
        <v>162</v>
      </c>
      <c r="C83" s="115" t="s">
        <v>163</v>
      </c>
      <c r="D83" s="136" t="s">
        <v>164</v>
      </c>
      <c r="E83" s="115" t="s">
        <v>11</v>
      </c>
      <c r="F83" s="115">
        <v>240</v>
      </c>
      <c r="G83" s="209">
        <v>240</v>
      </c>
      <c r="H83" s="145"/>
      <c r="I83" s="758"/>
      <c r="J83" s="196">
        <v>4</v>
      </c>
      <c r="K83" s="224">
        <v>4</v>
      </c>
      <c r="L83" s="224">
        <f t="shared" si="8"/>
        <v>960</v>
      </c>
      <c r="M83" s="389">
        <f t="shared" si="9"/>
        <v>240</v>
      </c>
      <c r="N83" s="752"/>
      <c r="O83" s="443"/>
      <c r="P83" s="221">
        <v>0</v>
      </c>
      <c r="Q83" s="444">
        <f t="shared" si="10"/>
        <v>0</v>
      </c>
      <c r="R83" s="222">
        <f t="shared" si="11"/>
        <v>0</v>
      </c>
      <c r="S83" s="673" cm="1">
        <f t="array" ref="S83">_xlfn.IFS(E83="Air",R83,E83="Sea",M83,E83="Air+Sea",M83+R83)</f>
        <v>240</v>
      </c>
    </row>
    <row r="84" spans="1:20" x14ac:dyDescent="0.25">
      <c r="A84" s="1096"/>
      <c r="B84" s="462" t="s">
        <v>165</v>
      </c>
      <c r="C84" s="159" t="s">
        <v>142</v>
      </c>
      <c r="D84" s="159"/>
      <c r="E84" s="159"/>
      <c r="F84" s="159"/>
      <c r="G84" s="207"/>
      <c r="H84" s="160"/>
      <c r="I84" s="752"/>
      <c r="J84" s="190"/>
      <c r="K84" s="221">
        <v>4</v>
      </c>
      <c r="L84" s="221">
        <f t="shared" si="8"/>
        <v>0</v>
      </c>
      <c r="M84" s="222">
        <f t="shared" si="9"/>
        <v>0</v>
      </c>
      <c r="N84" s="752"/>
      <c r="O84" s="443"/>
      <c r="P84" s="221">
        <v>0</v>
      </c>
      <c r="Q84" s="444">
        <f t="shared" si="10"/>
        <v>0</v>
      </c>
      <c r="R84" s="222">
        <f t="shared" si="11"/>
        <v>0</v>
      </c>
      <c r="S84" s="454" t="e" cm="1">
        <f t="array" ref="S84">_xlfn.IFS(E84="Air",R84,E84="Sea",M84,E84="Air+Sea",M84+R84)</f>
        <v>#N/A</v>
      </c>
    </row>
    <row r="85" spans="1:20" x14ac:dyDescent="0.25">
      <c r="A85" s="1096"/>
      <c r="B85" s="462" t="s">
        <v>166</v>
      </c>
      <c r="C85" s="159" t="s">
        <v>142</v>
      </c>
      <c r="D85" s="159"/>
      <c r="E85" s="159"/>
      <c r="F85" s="159"/>
      <c r="G85" s="207"/>
      <c r="H85" s="160"/>
      <c r="I85" s="752"/>
      <c r="J85" s="190"/>
      <c r="K85" s="221">
        <v>4</v>
      </c>
      <c r="L85" s="221">
        <f t="shared" si="8"/>
        <v>0</v>
      </c>
      <c r="M85" s="222">
        <f t="shared" si="9"/>
        <v>0</v>
      </c>
      <c r="N85" s="752"/>
      <c r="O85" s="443"/>
      <c r="P85" s="221">
        <v>0</v>
      </c>
      <c r="Q85" s="444">
        <f t="shared" si="10"/>
        <v>0</v>
      </c>
      <c r="R85" s="222">
        <f t="shared" si="11"/>
        <v>0</v>
      </c>
      <c r="S85" s="454" t="e" cm="1">
        <f t="array" ref="S85">_xlfn.IFS(E85="Air",R85,E85="Sea",M85,E85="Air+Sea",M85+R85)</f>
        <v>#N/A</v>
      </c>
    </row>
    <row r="86" spans="1:20" x14ac:dyDescent="0.25">
      <c r="A86" s="1096"/>
      <c r="B86" s="462" t="s">
        <v>167</v>
      </c>
      <c r="C86" s="159" t="s">
        <v>142</v>
      </c>
      <c r="D86" s="159"/>
      <c r="E86" s="159"/>
      <c r="F86" s="159"/>
      <c r="G86" s="207"/>
      <c r="H86" s="160"/>
      <c r="I86" s="752"/>
      <c r="J86" s="190"/>
      <c r="K86" s="221">
        <v>4</v>
      </c>
      <c r="L86" s="221">
        <f t="shared" si="8"/>
        <v>0</v>
      </c>
      <c r="M86" s="222">
        <f t="shared" si="9"/>
        <v>0</v>
      </c>
      <c r="N86" s="752"/>
      <c r="O86" s="443"/>
      <c r="P86" s="221">
        <v>0</v>
      </c>
      <c r="Q86" s="444">
        <f t="shared" si="10"/>
        <v>0</v>
      </c>
      <c r="R86" s="222">
        <f t="shared" si="11"/>
        <v>0</v>
      </c>
      <c r="S86" s="454" t="e" cm="1">
        <f t="array" ref="S86">_xlfn.IFS(E86="Air",R86,E86="Sea",M86,E86="Air+Sea",M86+R86)</f>
        <v>#N/A</v>
      </c>
    </row>
    <row r="87" spans="1:20" x14ac:dyDescent="0.25">
      <c r="A87" s="1096"/>
      <c r="B87" s="509" t="s">
        <v>168</v>
      </c>
      <c r="C87" s="113" t="s">
        <v>103</v>
      </c>
      <c r="D87" s="136" t="s">
        <v>169</v>
      </c>
      <c r="E87" s="113" t="s">
        <v>11</v>
      </c>
      <c r="F87" s="113">
        <v>205</v>
      </c>
      <c r="G87" s="208">
        <v>205</v>
      </c>
      <c r="H87" s="124"/>
      <c r="I87" s="755"/>
      <c r="J87" s="191">
        <v>1</v>
      </c>
      <c r="K87" s="219">
        <v>4</v>
      </c>
      <c r="L87" s="219">
        <f t="shared" si="8"/>
        <v>205</v>
      </c>
      <c r="M87" s="220">
        <f t="shared" si="9"/>
        <v>51.25</v>
      </c>
      <c r="N87" s="752"/>
      <c r="O87" s="443"/>
      <c r="P87" s="221">
        <v>0</v>
      </c>
      <c r="Q87" s="444">
        <f t="shared" si="10"/>
        <v>0</v>
      </c>
      <c r="R87" s="222">
        <f t="shared" si="11"/>
        <v>0</v>
      </c>
      <c r="S87" s="453" cm="1">
        <f t="array" ref="S87">_xlfn.IFS(E87="Air",R87,E87="Sea",M87,E87="Air+Sea",M87+R87)</f>
        <v>51.25</v>
      </c>
    </row>
    <row r="88" spans="1:20" x14ac:dyDescent="0.25">
      <c r="A88" s="1096"/>
      <c r="B88" s="462" t="s">
        <v>170</v>
      </c>
      <c r="C88" s="159" t="s">
        <v>171</v>
      </c>
      <c r="D88" s="159"/>
      <c r="E88" s="159"/>
      <c r="F88" s="159"/>
      <c r="G88" s="207"/>
      <c r="H88" s="160"/>
      <c r="I88" s="752"/>
      <c r="J88" s="190"/>
      <c r="K88" s="221">
        <v>4</v>
      </c>
      <c r="L88" s="221">
        <f t="shared" si="8"/>
        <v>0</v>
      </c>
      <c r="M88" s="222">
        <f t="shared" si="9"/>
        <v>0</v>
      </c>
      <c r="N88" s="752"/>
      <c r="O88" s="443"/>
      <c r="P88" s="221">
        <v>0</v>
      </c>
      <c r="Q88" s="444">
        <f t="shared" si="10"/>
        <v>0</v>
      </c>
      <c r="R88" s="222">
        <f t="shared" si="11"/>
        <v>0</v>
      </c>
      <c r="S88" s="454" t="e" cm="1">
        <f t="array" ref="S88">_xlfn.IFS(E88="Air",R88,E88="Sea",M88,E88="Air+Sea",M88+R88)</f>
        <v>#N/A</v>
      </c>
    </row>
    <row r="89" spans="1:20" x14ac:dyDescent="0.25">
      <c r="A89" s="1096"/>
      <c r="B89" s="462" t="s">
        <v>172</v>
      </c>
      <c r="C89" s="159" t="s">
        <v>69</v>
      </c>
      <c r="D89" s="159"/>
      <c r="E89" s="159"/>
      <c r="F89" s="159"/>
      <c r="G89" s="207"/>
      <c r="H89" s="160"/>
      <c r="I89" s="752"/>
      <c r="J89" s="190"/>
      <c r="K89" s="221">
        <v>4</v>
      </c>
      <c r="L89" s="221">
        <f t="shared" si="8"/>
        <v>0</v>
      </c>
      <c r="M89" s="222">
        <f t="shared" si="9"/>
        <v>0</v>
      </c>
      <c r="N89" s="752"/>
      <c r="O89" s="443"/>
      <c r="P89" s="221">
        <v>0</v>
      </c>
      <c r="Q89" s="444">
        <f t="shared" si="10"/>
        <v>0</v>
      </c>
      <c r="R89" s="222">
        <f t="shared" si="11"/>
        <v>0</v>
      </c>
      <c r="S89" s="454" t="e" cm="1">
        <f t="array" ref="S89">_xlfn.IFS(E89="Air",R89,E89="Sea",M89,E89="Air+Sea",M89+R89)</f>
        <v>#N/A</v>
      </c>
    </row>
    <row r="90" spans="1:20" x14ac:dyDescent="0.25">
      <c r="A90" s="1096"/>
      <c r="B90" s="462" t="s">
        <v>173</v>
      </c>
      <c r="C90" s="159" t="s">
        <v>145</v>
      </c>
      <c r="D90" s="159"/>
      <c r="E90" s="159"/>
      <c r="F90" s="159"/>
      <c r="G90" s="207"/>
      <c r="H90" s="160"/>
      <c r="I90" s="752"/>
      <c r="J90" s="190"/>
      <c r="K90" s="221">
        <v>4</v>
      </c>
      <c r="L90" s="221">
        <f t="shared" si="8"/>
        <v>0</v>
      </c>
      <c r="M90" s="222">
        <f t="shared" si="9"/>
        <v>0</v>
      </c>
      <c r="N90" s="752"/>
      <c r="O90" s="443"/>
      <c r="P90" s="221">
        <v>0</v>
      </c>
      <c r="Q90" s="444">
        <f t="shared" si="10"/>
        <v>0</v>
      </c>
      <c r="R90" s="222">
        <f t="shared" si="11"/>
        <v>0</v>
      </c>
      <c r="S90" s="454" t="e" cm="1">
        <f t="array" ref="S90">_xlfn.IFS(E90="Air",R90,E90="Sea",M90,E90="Air+Sea",M90+R90)</f>
        <v>#N/A</v>
      </c>
    </row>
    <row r="91" spans="1:20" x14ac:dyDescent="0.25">
      <c r="A91" s="1096"/>
      <c r="B91" s="462" t="s">
        <v>174</v>
      </c>
      <c r="C91" s="159" t="s">
        <v>175</v>
      </c>
      <c r="D91" s="159"/>
      <c r="E91" s="159"/>
      <c r="F91" s="159"/>
      <c r="G91" s="207"/>
      <c r="H91" s="160"/>
      <c r="I91" s="752"/>
      <c r="J91" s="190"/>
      <c r="K91" s="221">
        <v>4</v>
      </c>
      <c r="L91" s="221">
        <f t="shared" si="8"/>
        <v>0</v>
      </c>
      <c r="M91" s="222">
        <f t="shared" si="9"/>
        <v>0</v>
      </c>
      <c r="N91" s="752"/>
      <c r="O91" s="443"/>
      <c r="P91" s="221">
        <v>0</v>
      </c>
      <c r="Q91" s="444">
        <f t="shared" si="10"/>
        <v>0</v>
      </c>
      <c r="R91" s="222">
        <f t="shared" si="11"/>
        <v>0</v>
      </c>
      <c r="S91" s="454" t="e" cm="1">
        <f t="array" ref="S91">_xlfn.IFS(E91="Air",R91,E91="Sea",M91,E91="Air+Sea",M91+R91)</f>
        <v>#N/A</v>
      </c>
    </row>
    <row r="92" spans="1:20" x14ac:dyDescent="0.25">
      <c r="A92" s="1096"/>
      <c r="B92" s="462" t="s">
        <v>176</v>
      </c>
      <c r="C92" s="159" t="s">
        <v>145</v>
      </c>
      <c r="D92" s="159"/>
      <c r="E92" s="159"/>
      <c r="F92" s="159"/>
      <c r="G92" s="207"/>
      <c r="H92" s="160"/>
      <c r="I92" s="752"/>
      <c r="J92" s="190"/>
      <c r="K92" s="221">
        <v>4</v>
      </c>
      <c r="L92" s="221">
        <f t="shared" si="8"/>
        <v>0</v>
      </c>
      <c r="M92" s="222">
        <f t="shared" si="9"/>
        <v>0</v>
      </c>
      <c r="N92" s="752"/>
      <c r="O92" s="443"/>
      <c r="P92" s="221">
        <v>0</v>
      </c>
      <c r="Q92" s="444">
        <f t="shared" si="10"/>
        <v>0</v>
      </c>
      <c r="R92" s="222">
        <f t="shared" si="11"/>
        <v>0</v>
      </c>
      <c r="S92" s="454" t="e" cm="1">
        <f t="array" ref="S92">_xlfn.IFS(E92="Air",R92,E92="Sea",M92,E92="Air+Sea",M92+R92)</f>
        <v>#N/A</v>
      </c>
    </row>
    <row r="93" spans="1:20" x14ac:dyDescent="0.25">
      <c r="A93" s="1096"/>
      <c r="B93" s="758" t="s">
        <v>177</v>
      </c>
      <c r="C93" s="115" t="s">
        <v>178</v>
      </c>
      <c r="D93" s="115"/>
      <c r="E93" s="115" t="s">
        <v>11</v>
      </c>
      <c r="F93" s="733">
        <v>3600</v>
      </c>
      <c r="G93" s="741">
        <v>3600</v>
      </c>
      <c r="H93" s="147"/>
      <c r="I93" s="760"/>
      <c r="J93" s="193">
        <v>0</v>
      </c>
      <c r="K93" s="224">
        <v>4</v>
      </c>
      <c r="L93" s="224">
        <f t="shared" si="8"/>
        <v>0</v>
      </c>
      <c r="M93" s="389">
        <f t="shared" si="9"/>
        <v>0</v>
      </c>
      <c r="N93" s="752"/>
      <c r="O93" s="443"/>
      <c r="P93" s="221">
        <v>0</v>
      </c>
      <c r="Q93" s="444">
        <f t="shared" si="10"/>
        <v>0</v>
      </c>
      <c r="R93" s="222">
        <f t="shared" si="11"/>
        <v>0</v>
      </c>
      <c r="S93" s="673" cm="1">
        <f t="array" ref="S93">_xlfn.IFS(E93="Air",R93,E93="Sea",M93,E93="Air+Sea",M93+R93)</f>
        <v>0</v>
      </c>
    </row>
    <row r="94" spans="1:20" ht="15.75" thickBot="1" x14ac:dyDescent="0.3">
      <c r="A94" s="1097"/>
      <c r="B94" s="633" t="s">
        <v>179</v>
      </c>
      <c r="C94" s="164" t="s">
        <v>180</v>
      </c>
      <c r="D94" s="164"/>
      <c r="E94" s="164"/>
      <c r="F94" s="164"/>
      <c r="G94" s="211"/>
      <c r="H94" s="165"/>
      <c r="I94" s="753"/>
      <c r="J94" s="363"/>
      <c r="K94" s="262">
        <v>4</v>
      </c>
      <c r="L94" s="262">
        <f t="shared" si="8"/>
        <v>0</v>
      </c>
      <c r="M94" s="457">
        <f t="shared" si="9"/>
        <v>0</v>
      </c>
      <c r="N94" s="753"/>
      <c r="O94" s="450"/>
      <c r="P94" s="262">
        <v>0</v>
      </c>
      <c r="Q94" s="451">
        <f t="shared" si="10"/>
        <v>0</v>
      </c>
      <c r="R94" s="457">
        <f t="shared" si="11"/>
        <v>0</v>
      </c>
      <c r="S94" s="627" t="e" cm="1">
        <f t="array" ref="S94">_xlfn.IFS(E94="Air",R94,E94="Sea",M94,E94="Air+Sea",M94+R94)</f>
        <v>#N/A</v>
      </c>
    </row>
    <row r="95" spans="1:20" ht="15.75" thickBot="1" x14ac:dyDescent="0.3">
      <c r="A95" s="674"/>
      <c r="B95" s="32"/>
      <c r="C95" s="32"/>
      <c r="D95" s="32"/>
      <c r="E95" s="32"/>
      <c r="F95" s="32"/>
      <c r="G95" s="100"/>
      <c r="H95" s="168"/>
      <c r="I95" s="413"/>
      <c r="M95" s="270"/>
      <c r="N95" s="413"/>
      <c r="R95" s="270"/>
      <c r="S95" s="270"/>
    </row>
    <row r="96" spans="1:20" ht="60" x14ac:dyDescent="0.25">
      <c r="A96" s="674"/>
      <c r="B96" s="32"/>
      <c r="C96" s="32"/>
      <c r="D96" s="32"/>
      <c r="E96" s="32"/>
      <c r="F96" s="32"/>
      <c r="G96" s="100"/>
      <c r="H96" s="168"/>
      <c r="I96" s="413"/>
      <c r="J96" s="71" t="s">
        <v>181</v>
      </c>
      <c r="K96" s="229">
        <f>IF([2]Booking_SGN!$B$2="SGN",INDEX([2]!volume,MATCH($I$11,[2]!customer,0),MATCH([2]Booking_SGN!$C$3,[2]!week,0)),0)</f>
        <v>1</v>
      </c>
      <c r="L96" s="229">
        <f>SUM(L13:L94)</f>
        <v>7086</v>
      </c>
      <c r="M96" s="230">
        <f>SUM(M13:M94)</f>
        <v>1707</v>
      </c>
      <c r="N96" s="413"/>
      <c r="O96" s="71" t="s">
        <v>181</v>
      </c>
      <c r="P96" s="229">
        <f>IF([2]Booking_SGN!$B$2="SGN",INDEX([2]!volume,MATCH($N$11,[2]!customer,0),MATCH([2]Booking_SGN!$C$3,[2]!week,0)),0)</f>
        <v>0</v>
      </c>
      <c r="Q96" s="229">
        <f>SUM(Q13:Q95)</f>
        <v>806</v>
      </c>
      <c r="R96" s="230">
        <f>SUM(R13:R94)</f>
        <v>0</v>
      </c>
      <c r="S96" s="230">
        <f>R96+M96</f>
        <v>1707</v>
      </c>
      <c r="T96" s="171"/>
    </row>
    <row r="97" spans="1:20" ht="15.75" thickBot="1" x14ac:dyDescent="0.3">
      <c r="A97" s="674"/>
      <c r="B97" s="32"/>
      <c r="C97" s="32"/>
      <c r="D97" s="32"/>
      <c r="E97" s="32"/>
      <c r="F97" s="32"/>
      <c r="G97" s="100"/>
      <c r="H97" s="168"/>
      <c r="I97" s="413"/>
      <c r="J97" s="72" t="s">
        <v>182</v>
      </c>
      <c r="K97" s="73"/>
      <c r="L97" s="73"/>
      <c r="M97" s="231">
        <f>M96*K96/40/3600</f>
        <v>1.1854166666666666E-2</v>
      </c>
      <c r="N97" s="413"/>
      <c r="O97" s="72" t="s">
        <v>182</v>
      </c>
      <c r="P97" s="73"/>
      <c r="Q97" s="73"/>
      <c r="R97" s="231">
        <f>R96*P96/40/3600</f>
        <v>0</v>
      </c>
      <c r="S97" s="231">
        <f>R97+M97</f>
        <v>1.1854166666666666E-2</v>
      </c>
      <c r="T97" s="172"/>
    </row>
    <row r="98" spans="1:20" ht="15.75" thickBot="1" x14ac:dyDescent="0.3">
      <c r="A98" s="674"/>
      <c r="B98" s="32"/>
      <c r="C98" s="32"/>
      <c r="D98" s="32"/>
      <c r="E98" s="32"/>
      <c r="F98" s="32"/>
      <c r="G98" s="100"/>
      <c r="H98" s="168"/>
      <c r="I98" s="413"/>
      <c r="M98" s="270"/>
      <c r="N98" s="413"/>
      <c r="R98" s="270"/>
      <c r="S98" s="270"/>
    </row>
    <row r="99" spans="1:20" ht="26.25" customHeight="1" x14ac:dyDescent="0.25">
      <c r="A99" s="1095" t="s">
        <v>183</v>
      </c>
      <c r="B99" s="629" t="s">
        <v>184</v>
      </c>
      <c r="C99" s="621" t="s">
        <v>103</v>
      </c>
      <c r="D99" s="621" t="s">
        <v>185</v>
      </c>
      <c r="E99" s="621"/>
      <c r="F99" s="621"/>
      <c r="G99" s="622">
        <v>20</v>
      </c>
      <c r="H99" s="637"/>
      <c r="I99" s="767"/>
      <c r="J99" s="361"/>
      <c r="K99" s="259">
        <v>4</v>
      </c>
      <c r="L99" s="259">
        <f t="shared" ref="L99" si="12">IF(C99="APLL BK",G99,G99*J99)</f>
        <v>0</v>
      </c>
      <c r="M99" s="634">
        <f t="shared" ref="M99" si="13">IFERROR(IF(OR(E99="Sea",E99="Air+Sea"),IF(C99="APLL BK",G99*IF(I99="",1,I99),L99/K99*IF(I99="",1,I99)),0),0)</f>
        <v>0</v>
      </c>
      <c r="N99" s="687"/>
      <c r="O99" s="362"/>
      <c r="P99" s="259">
        <v>0</v>
      </c>
      <c r="Q99" s="260">
        <f t="shared" ref="Q99" si="14">IF(C99="APLL BK",G99,G99*O99)</f>
        <v>0</v>
      </c>
      <c r="R99" s="456">
        <f t="shared" ref="R99" si="15">IFERROR(IF(OR(E99="Air",E99="Air+Sea"),IF(C99="APLL BK",G99*IF(N99="",1,N99),Q99/P99*IF(N99="",1,N99)),0),0)</f>
        <v>0</v>
      </c>
      <c r="S99" s="625" t="e" cm="1">
        <f t="array" ref="S99">_xlfn.IFS(E99="Air",R99,E99="Sea",M99,E99="Air+Sea",M99+R99)</f>
        <v>#N/A</v>
      </c>
    </row>
    <row r="100" spans="1:20" ht="26.25" customHeight="1" x14ac:dyDescent="0.25">
      <c r="A100" s="1096"/>
      <c r="B100" s="772" t="s">
        <v>504</v>
      </c>
      <c r="C100" s="177" t="s">
        <v>69</v>
      </c>
      <c r="D100" s="761" t="s">
        <v>505</v>
      </c>
      <c r="E100" s="113" t="s">
        <v>11</v>
      </c>
      <c r="F100" s="156"/>
      <c r="G100" s="213">
        <v>90</v>
      </c>
      <c r="H100" s="178"/>
      <c r="I100" s="467"/>
      <c r="J100" s="200">
        <f>1/6</f>
        <v>0.16666666666666666</v>
      </c>
      <c r="K100" s="442">
        <v>4</v>
      </c>
      <c r="L100" s="219">
        <f t="shared" ref="L100:L144" si="16">IF(C100="APLL BK",G100,G100*J100)</f>
        <v>15</v>
      </c>
      <c r="M100" s="220">
        <f t="shared" ref="M100:M144" si="17">IFERROR(IF(OR(E100="Sea",E100="Air+Sea"),IF(C100="APLL BK",G100*IF(I100="",1,I100),L100/K100*IF(I100="",1,I100)),0),0)</f>
        <v>3.75</v>
      </c>
      <c r="N100" s="459"/>
      <c r="O100" s="443"/>
      <c r="P100" s="221">
        <v>0</v>
      </c>
      <c r="Q100" s="444">
        <f t="shared" ref="Q100:Q144" si="18">IF(C100="APLL BK",G100,G100*O100)</f>
        <v>0</v>
      </c>
      <c r="R100" s="222">
        <f t="shared" ref="R100:R144" si="19">IFERROR(IF(OR(E100="Air",E100="Air+Sea"),IF(C100="APLL BK",G100*IF(N100="",1,N100),Q100/P100*IF(N100="",1,N100)),0),0)</f>
        <v>0</v>
      </c>
      <c r="S100" s="453" cm="1">
        <f t="array" ref="S100">_xlfn.IFS(E100="Air",R100,E100="Sea",M100,E100="Air+Sea",M100+R100)</f>
        <v>3.75</v>
      </c>
    </row>
    <row r="101" spans="1:20" ht="26.25" customHeight="1" x14ac:dyDescent="0.25">
      <c r="A101" s="1096"/>
      <c r="B101" s="772" t="s">
        <v>506</v>
      </c>
      <c r="C101" s="177" t="s">
        <v>69</v>
      </c>
      <c r="D101" s="177" t="s">
        <v>507</v>
      </c>
      <c r="E101" s="113" t="s">
        <v>11</v>
      </c>
      <c r="F101" s="156"/>
      <c r="G101" s="213">
        <v>90</v>
      </c>
      <c r="H101" s="178"/>
      <c r="I101" s="467"/>
      <c r="J101" s="200">
        <f>1/6</f>
        <v>0.16666666666666666</v>
      </c>
      <c r="K101" s="442">
        <v>4</v>
      </c>
      <c r="L101" s="219">
        <f t="shared" si="16"/>
        <v>15</v>
      </c>
      <c r="M101" s="220">
        <f t="shared" si="17"/>
        <v>3.75</v>
      </c>
      <c r="N101" s="459"/>
      <c r="O101" s="443"/>
      <c r="P101" s="221">
        <v>0</v>
      </c>
      <c r="Q101" s="444">
        <f t="shared" si="18"/>
        <v>0</v>
      </c>
      <c r="R101" s="222">
        <f t="shared" si="19"/>
        <v>0</v>
      </c>
      <c r="S101" s="453" cm="1">
        <f t="array" ref="S101">_xlfn.IFS(E101="Air",R101,E101="Sea",M101,E101="Air+Sea",M101+R101)</f>
        <v>3.75</v>
      </c>
    </row>
    <row r="102" spans="1:20" x14ac:dyDescent="0.25">
      <c r="A102" s="1096"/>
      <c r="B102" s="509" t="s">
        <v>129</v>
      </c>
      <c r="C102" s="113" t="s">
        <v>103</v>
      </c>
      <c r="D102" s="113" t="s">
        <v>129</v>
      </c>
      <c r="E102" s="113" t="s">
        <v>11</v>
      </c>
      <c r="F102" s="113">
        <v>55</v>
      </c>
      <c r="G102" s="208">
        <v>55</v>
      </c>
      <c r="H102" s="124"/>
      <c r="I102" s="755"/>
      <c r="J102" s="191">
        <v>0</v>
      </c>
      <c r="K102" s="219">
        <v>4</v>
      </c>
      <c r="L102" s="219">
        <f t="shared" si="16"/>
        <v>0</v>
      </c>
      <c r="M102" s="220">
        <f t="shared" si="17"/>
        <v>0</v>
      </c>
      <c r="N102" s="752"/>
      <c r="O102" s="443"/>
      <c r="P102" s="221">
        <v>0</v>
      </c>
      <c r="Q102" s="444">
        <f t="shared" si="18"/>
        <v>0</v>
      </c>
      <c r="R102" s="222">
        <f t="shared" si="19"/>
        <v>0</v>
      </c>
      <c r="S102" s="453" cm="1">
        <f t="array" ref="S102">_xlfn.IFS(E102="Air",R102,E102="Sea",M102,E102="Air+Sea",M102+R102)</f>
        <v>0</v>
      </c>
    </row>
    <row r="103" spans="1:20" x14ac:dyDescent="0.25">
      <c r="A103" s="1096"/>
      <c r="B103" s="509" t="s">
        <v>509</v>
      </c>
      <c r="C103" s="113" t="s">
        <v>103</v>
      </c>
      <c r="D103" s="113" t="s">
        <v>509</v>
      </c>
      <c r="E103" s="113" t="s">
        <v>11</v>
      </c>
      <c r="F103" s="113">
        <v>115</v>
      </c>
      <c r="G103" s="208">
        <v>115</v>
      </c>
      <c r="H103" s="124"/>
      <c r="I103" s="755"/>
      <c r="J103" s="191">
        <v>0</v>
      </c>
      <c r="K103" s="219">
        <v>4</v>
      </c>
      <c r="L103" s="219">
        <f t="shared" si="16"/>
        <v>0</v>
      </c>
      <c r="M103" s="220">
        <f t="shared" si="17"/>
        <v>0</v>
      </c>
      <c r="N103" s="752"/>
      <c r="O103" s="443"/>
      <c r="P103" s="221">
        <v>0</v>
      </c>
      <c r="Q103" s="444">
        <f t="shared" si="18"/>
        <v>0</v>
      </c>
      <c r="R103" s="222">
        <f t="shared" si="19"/>
        <v>0</v>
      </c>
      <c r="S103" s="453" cm="1">
        <f t="array" ref="S103">_xlfn.IFS(E103="Air",R103,E103="Sea",M103,E103="Air+Sea",M103+R103)</f>
        <v>0</v>
      </c>
    </row>
    <row r="104" spans="1:20" x14ac:dyDescent="0.25">
      <c r="A104" s="1096"/>
      <c r="B104" s="509" t="s">
        <v>138</v>
      </c>
      <c r="C104" s="113" t="s">
        <v>139</v>
      </c>
      <c r="D104" s="113" t="s">
        <v>138</v>
      </c>
      <c r="E104" s="113" t="s">
        <v>11</v>
      </c>
      <c r="F104" s="113">
        <v>60</v>
      </c>
      <c r="G104" s="208">
        <v>60</v>
      </c>
      <c r="H104" s="124"/>
      <c r="I104" s="755"/>
      <c r="J104" s="191">
        <v>0</v>
      </c>
      <c r="K104" s="219">
        <v>4</v>
      </c>
      <c r="L104" s="219">
        <f t="shared" si="16"/>
        <v>0</v>
      </c>
      <c r="M104" s="220">
        <f t="shared" si="17"/>
        <v>0</v>
      </c>
      <c r="N104" s="752"/>
      <c r="O104" s="443"/>
      <c r="P104" s="221">
        <v>0</v>
      </c>
      <c r="Q104" s="444">
        <f t="shared" si="18"/>
        <v>0</v>
      </c>
      <c r="R104" s="222">
        <f t="shared" si="19"/>
        <v>0</v>
      </c>
      <c r="S104" s="453" cm="1">
        <f t="array" ref="S104">_xlfn.IFS(E104="Air",R104,E104="Sea",M104,E104="Air+Sea",M104+R104)</f>
        <v>0</v>
      </c>
    </row>
    <row r="105" spans="1:20" ht="26.1" customHeight="1" x14ac:dyDescent="0.25">
      <c r="A105" s="1096"/>
      <c r="B105" s="509" t="s">
        <v>186</v>
      </c>
      <c r="C105" s="177" t="s">
        <v>69</v>
      </c>
      <c r="D105" s="113" t="s">
        <v>187</v>
      </c>
      <c r="E105" s="113" t="s">
        <v>11</v>
      </c>
      <c r="F105" s="156"/>
      <c r="G105" s="213">
        <v>25</v>
      </c>
      <c r="H105" s="178"/>
      <c r="I105" s="636"/>
      <c r="J105" s="200"/>
      <c r="K105" s="219">
        <v>4</v>
      </c>
      <c r="L105" s="219">
        <f t="shared" si="16"/>
        <v>0</v>
      </c>
      <c r="M105" s="220">
        <f t="shared" si="17"/>
        <v>0</v>
      </c>
      <c r="N105" s="339"/>
      <c r="O105" s="443"/>
      <c r="P105" s="221">
        <v>0</v>
      </c>
      <c r="Q105" s="444">
        <f t="shared" si="18"/>
        <v>0</v>
      </c>
      <c r="R105" s="222">
        <f t="shared" si="19"/>
        <v>0</v>
      </c>
      <c r="S105" s="453" cm="1">
        <f t="array" ref="S105">_xlfn.IFS(E105="Air",R105,E105="Sea",M105,E105="Air+Sea",M105+R105)</f>
        <v>0</v>
      </c>
    </row>
    <row r="106" spans="1:20" ht="14.45" customHeight="1" x14ac:dyDescent="0.25">
      <c r="A106" s="1096"/>
      <c r="B106" s="509"/>
      <c r="C106" s="177" t="s">
        <v>69</v>
      </c>
      <c r="D106" s="113" t="s">
        <v>188</v>
      </c>
      <c r="E106" s="113" t="s">
        <v>11</v>
      </c>
      <c r="F106" s="156"/>
      <c r="G106" s="213">
        <v>5</v>
      </c>
      <c r="H106" s="178"/>
      <c r="I106" s="636"/>
      <c r="J106" s="200"/>
      <c r="K106" s="219">
        <v>4</v>
      </c>
      <c r="L106" s="219">
        <f t="shared" si="16"/>
        <v>0</v>
      </c>
      <c r="M106" s="220">
        <f t="shared" si="17"/>
        <v>0</v>
      </c>
      <c r="N106" s="339"/>
      <c r="O106" s="443"/>
      <c r="P106" s="221">
        <v>0</v>
      </c>
      <c r="Q106" s="444">
        <f t="shared" si="18"/>
        <v>0</v>
      </c>
      <c r="R106" s="222">
        <f t="shared" si="19"/>
        <v>0</v>
      </c>
      <c r="S106" s="453" cm="1">
        <f t="array" ref="S106">_xlfn.IFS(E106="Air",R106,E106="Sea",M106,E106="Air+Sea",M106+R106)</f>
        <v>0</v>
      </c>
    </row>
    <row r="107" spans="1:20" ht="14.45" customHeight="1" x14ac:dyDescent="0.25">
      <c r="A107" s="1096"/>
      <c r="B107" s="509"/>
      <c r="C107" s="177" t="s">
        <v>69</v>
      </c>
      <c r="D107" s="113" t="s">
        <v>189</v>
      </c>
      <c r="E107" s="113" t="s">
        <v>11</v>
      </c>
      <c r="F107" s="156"/>
      <c r="G107" s="213">
        <v>5</v>
      </c>
      <c r="H107" s="178"/>
      <c r="I107" s="636"/>
      <c r="J107" s="200"/>
      <c r="K107" s="219">
        <v>4</v>
      </c>
      <c r="L107" s="219">
        <f t="shared" si="16"/>
        <v>0</v>
      </c>
      <c r="M107" s="220">
        <f t="shared" si="17"/>
        <v>0</v>
      </c>
      <c r="N107" s="339"/>
      <c r="O107" s="443"/>
      <c r="P107" s="221">
        <v>0</v>
      </c>
      <c r="Q107" s="444">
        <f t="shared" si="18"/>
        <v>0</v>
      </c>
      <c r="R107" s="222">
        <f t="shared" si="19"/>
        <v>0</v>
      </c>
      <c r="S107" s="453" cm="1">
        <f t="array" ref="S107">_xlfn.IFS(E107="Air",R107,E107="Sea",M107,E107="Air+Sea",M107+R107)</f>
        <v>0</v>
      </c>
    </row>
    <row r="108" spans="1:20" ht="39" customHeight="1" x14ac:dyDescent="0.25">
      <c r="A108" s="1096"/>
      <c r="B108" s="509" t="s">
        <v>190</v>
      </c>
      <c r="C108" s="177" t="s">
        <v>553</v>
      </c>
      <c r="D108" s="113" t="s">
        <v>702</v>
      </c>
      <c r="E108" s="113" t="s">
        <v>11</v>
      </c>
      <c r="F108" s="345"/>
      <c r="G108" s="213">
        <v>10</v>
      </c>
      <c r="H108" s="180"/>
      <c r="I108" s="467"/>
      <c r="J108" s="200">
        <v>1</v>
      </c>
      <c r="K108" s="219">
        <v>4</v>
      </c>
      <c r="L108" s="219">
        <f t="shared" si="16"/>
        <v>10</v>
      </c>
      <c r="M108" s="220">
        <f t="shared" si="17"/>
        <v>2.5</v>
      </c>
      <c r="N108" s="463"/>
      <c r="O108" s="443"/>
      <c r="P108" s="221">
        <v>0</v>
      </c>
      <c r="Q108" s="444">
        <f t="shared" si="18"/>
        <v>0</v>
      </c>
      <c r="R108" s="222">
        <f t="shared" si="19"/>
        <v>0</v>
      </c>
      <c r="S108" s="453" cm="1">
        <f t="array" ref="S108">_xlfn.IFS(E108="Air",R108,E108="Sea",M108,E108="Air+Sea",M108+R108)</f>
        <v>2.5</v>
      </c>
    </row>
    <row r="109" spans="1:20" ht="14.45" customHeight="1" x14ac:dyDescent="0.25">
      <c r="A109" s="1096"/>
      <c r="B109" s="509"/>
      <c r="C109" s="177" t="s">
        <v>74</v>
      </c>
      <c r="D109" s="113" t="s">
        <v>192</v>
      </c>
      <c r="E109" s="113" t="s">
        <v>11</v>
      </c>
      <c r="F109" s="346"/>
      <c r="G109" s="213">
        <v>35</v>
      </c>
      <c r="H109" s="183"/>
      <c r="I109" s="467"/>
      <c r="J109" s="200"/>
      <c r="K109" s="219">
        <v>4</v>
      </c>
      <c r="L109" s="219">
        <f t="shared" si="16"/>
        <v>35</v>
      </c>
      <c r="M109" s="220">
        <f t="shared" si="17"/>
        <v>35</v>
      </c>
      <c r="N109" s="463"/>
      <c r="O109" s="443"/>
      <c r="P109" s="221">
        <v>0</v>
      </c>
      <c r="Q109" s="444">
        <f t="shared" si="18"/>
        <v>35</v>
      </c>
      <c r="R109" s="222">
        <f t="shared" si="19"/>
        <v>0</v>
      </c>
      <c r="S109" s="453" cm="1">
        <f t="array" ref="S109">_xlfn.IFS(E109="Air",R109,E109="Sea",M109,E109="Air+Sea",M109+R109)</f>
        <v>35</v>
      </c>
    </row>
    <row r="110" spans="1:20" ht="14.45" customHeight="1" x14ac:dyDescent="0.25">
      <c r="A110" s="1096"/>
      <c r="B110" s="509"/>
      <c r="C110" s="177" t="s">
        <v>74</v>
      </c>
      <c r="D110" s="113" t="s">
        <v>193</v>
      </c>
      <c r="E110" s="113" t="s">
        <v>11</v>
      </c>
      <c r="F110" s="346"/>
      <c r="G110" s="213">
        <v>5</v>
      </c>
      <c r="H110" s="183"/>
      <c r="I110" s="467"/>
      <c r="J110" s="200"/>
      <c r="K110" s="219">
        <v>4</v>
      </c>
      <c r="L110" s="219">
        <f t="shared" si="16"/>
        <v>5</v>
      </c>
      <c r="M110" s="220">
        <f t="shared" si="17"/>
        <v>5</v>
      </c>
      <c r="N110" s="463"/>
      <c r="O110" s="443"/>
      <c r="P110" s="221">
        <v>0</v>
      </c>
      <c r="Q110" s="444">
        <f t="shared" si="18"/>
        <v>5</v>
      </c>
      <c r="R110" s="222">
        <f t="shared" si="19"/>
        <v>0</v>
      </c>
      <c r="S110" s="453" cm="1">
        <f t="array" ref="S110">_xlfn.IFS(E110="Air",R110,E110="Sea",M110,E110="Air+Sea",M110+R110)</f>
        <v>5</v>
      </c>
    </row>
    <row r="111" spans="1:20" ht="14.45" customHeight="1" x14ac:dyDescent="0.25">
      <c r="A111" s="1096"/>
      <c r="B111" s="509"/>
      <c r="C111" s="177" t="s">
        <v>74</v>
      </c>
      <c r="D111" s="113" t="s">
        <v>194</v>
      </c>
      <c r="E111" s="113" t="s">
        <v>11</v>
      </c>
      <c r="F111" s="346"/>
      <c r="G111" s="213">
        <v>10</v>
      </c>
      <c r="H111" s="183"/>
      <c r="I111" s="467"/>
      <c r="J111" s="200"/>
      <c r="K111" s="219">
        <v>4</v>
      </c>
      <c r="L111" s="219">
        <f t="shared" si="16"/>
        <v>10</v>
      </c>
      <c r="M111" s="220">
        <f t="shared" si="17"/>
        <v>10</v>
      </c>
      <c r="N111" s="463"/>
      <c r="O111" s="443"/>
      <c r="P111" s="221">
        <v>0</v>
      </c>
      <c r="Q111" s="444">
        <f t="shared" si="18"/>
        <v>10</v>
      </c>
      <c r="R111" s="222">
        <f t="shared" si="19"/>
        <v>0</v>
      </c>
      <c r="S111" s="453" cm="1">
        <f t="array" ref="S111">_xlfn.IFS(E111="Air",R111,E111="Sea",M111,E111="Air+Sea",M111+R111)</f>
        <v>10</v>
      </c>
    </row>
    <row r="112" spans="1:20" ht="26.1" customHeight="1" x14ac:dyDescent="0.25">
      <c r="A112" s="1096"/>
      <c r="B112" s="722" t="s">
        <v>703</v>
      </c>
      <c r="C112" s="523" t="s">
        <v>103</v>
      </c>
      <c r="D112" s="114" t="s">
        <v>704</v>
      </c>
      <c r="E112" s="114" t="s">
        <v>11</v>
      </c>
      <c r="F112" s="332">
        <v>90</v>
      </c>
      <c r="G112" s="614">
        <v>90</v>
      </c>
      <c r="H112" s="736"/>
      <c r="I112" s="768"/>
      <c r="J112" s="762">
        <v>1</v>
      </c>
      <c r="K112" s="763">
        <v>4</v>
      </c>
      <c r="L112" s="763">
        <f t="shared" si="16"/>
        <v>90</v>
      </c>
      <c r="M112" s="742">
        <f t="shared" si="17"/>
        <v>22.5</v>
      </c>
      <c r="N112" s="463"/>
      <c r="O112" s="443"/>
      <c r="P112" s="221">
        <v>0</v>
      </c>
      <c r="Q112" s="444">
        <f t="shared" si="18"/>
        <v>0</v>
      </c>
      <c r="R112" s="222">
        <f t="shared" si="19"/>
        <v>0</v>
      </c>
      <c r="S112" s="626" cm="1">
        <f t="array" ref="S112">_xlfn.IFS(E112="Air",R112,E112="Sea",M112,E112="Air+Sea",M112+R112)</f>
        <v>22.5</v>
      </c>
    </row>
    <row r="113" spans="1:19" ht="26.1" customHeight="1" x14ac:dyDescent="0.25">
      <c r="A113" s="1096"/>
      <c r="B113" s="460" t="s">
        <v>195</v>
      </c>
      <c r="C113" s="517" t="s">
        <v>74</v>
      </c>
      <c r="D113" s="188" t="s">
        <v>196</v>
      </c>
      <c r="E113" s="188"/>
      <c r="F113" s="334"/>
      <c r="G113" s="647"/>
      <c r="H113" s="518"/>
      <c r="I113" s="769"/>
      <c r="J113" s="764">
        <v>1</v>
      </c>
      <c r="K113" s="765">
        <v>4</v>
      </c>
      <c r="L113" s="765">
        <f t="shared" si="16"/>
        <v>0</v>
      </c>
      <c r="M113" s="743">
        <f t="shared" si="17"/>
        <v>0</v>
      </c>
      <c r="N113" s="463"/>
      <c r="O113" s="443"/>
      <c r="P113" s="221">
        <v>0</v>
      </c>
      <c r="Q113" s="444">
        <f t="shared" si="18"/>
        <v>0</v>
      </c>
      <c r="R113" s="222">
        <f t="shared" si="19"/>
        <v>0</v>
      </c>
      <c r="S113" s="454" t="e" cm="1">
        <f t="array" ref="S113">_xlfn.IFS(E113="Air",R113,E113="Sea",M113,E113="Air+Sea",M113+R113)</f>
        <v>#N/A</v>
      </c>
    </row>
    <row r="114" spans="1:19" ht="26.1" customHeight="1" x14ac:dyDescent="0.25">
      <c r="A114" s="1096"/>
      <c r="B114" s="460" t="s">
        <v>197</v>
      </c>
      <c r="C114" s="517" t="s">
        <v>74</v>
      </c>
      <c r="D114" s="188" t="s">
        <v>198</v>
      </c>
      <c r="E114" s="188"/>
      <c r="F114" s="334"/>
      <c r="G114" s="647"/>
      <c r="H114" s="518"/>
      <c r="I114" s="769"/>
      <c r="J114" s="764">
        <v>1</v>
      </c>
      <c r="K114" s="765">
        <v>4</v>
      </c>
      <c r="L114" s="765">
        <f t="shared" si="16"/>
        <v>0</v>
      </c>
      <c r="M114" s="743">
        <f t="shared" si="17"/>
        <v>0</v>
      </c>
      <c r="N114" s="463"/>
      <c r="O114" s="443"/>
      <c r="P114" s="221">
        <v>0</v>
      </c>
      <c r="Q114" s="444">
        <f t="shared" si="18"/>
        <v>0</v>
      </c>
      <c r="R114" s="222">
        <f t="shared" si="19"/>
        <v>0</v>
      </c>
      <c r="S114" s="454" t="e" cm="1">
        <f t="array" ref="S114">_xlfn.IFS(E114="Air",R114,E114="Sea",M114,E114="Air+Sea",M114+R114)</f>
        <v>#N/A</v>
      </c>
    </row>
    <row r="115" spans="1:19" ht="14.45" customHeight="1" x14ac:dyDescent="0.25">
      <c r="A115" s="1096"/>
      <c r="B115" s="460"/>
      <c r="C115" s="517" t="s">
        <v>74</v>
      </c>
      <c r="D115" s="188" t="s">
        <v>199</v>
      </c>
      <c r="E115" s="188"/>
      <c r="F115" s="334"/>
      <c r="G115" s="647"/>
      <c r="H115" s="518"/>
      <c r="I115" s="769"/>
      <c r="J115" s="764">
        <v>1</v>
      </c>
      <c r="K115" s="765">
        <v>4</v>
      </c>
      <c r="L115" s="765">
        <f t="shared" si="16"/>
        <v>0</v>
      </c>
      <c r="M115" s="743">
        <f t="shared" si="17"/>
        <v>0</v>
      </c>
      <c r="N115" s="463"/>
      <c r="O115" s="443"/>
      <c r="P115" s="221">
        <v>0</v>
      </c>
      <c r="Q115" s="444">
        <f t="shared" si="18"/>
        <v>0</v>
      </c>
      <c r="R115" s="222">
        <f t="shared" si="19"/>
        <v>0</v>
      </c>
      <c r="S115" s="454" t="e" cm="1">
        <f t="array" ref="S115">_xlfn.IFS(E115="Air",R115,E115="Sea",M115,E115="Air+Sea",M115+R115)</f>
        <v>#N/A</v>
      </c>
    </row>
    <row r="116" spans="1:19" ht="14.45" customHeight="1" x14ac:dyDescent="0.25">
      <c r="A116" s="1096"/>
      <c r="B116" s="460"/>
      <c r="C116" s="517" t="s">
        <v>74</v>
      </c>
      <c r="D116" s="188" t="s">
        <v>200</v>
      </c>
      <c r="E116" s="188"/>
      <c r="F116" s="334"/>
      <c r="G116" s="647"/>
      <c r="H116" s="518"/>
      <c r="I116" s="769"/>
      <c r="J116" s="764">
        <v>1</v>
      </c>
      <c r="K116" s="765">
        <v>4</v>
      </c>
      <c r="L116" s="765">
        <f t="shared" si="16"/>
        <v>0</v>
      </c>
      <c r="M116" s="743">
        <f t="shared" si="17"/>
        <v>0</v>
      </c>
      <c r="N116" s="463"/>
      <c r="O116" s="443"/>
      <c r="P116" s="221">
        <v>0</v>
      </c>
      <c r="Q116" s="444">
        <f t="shared" si="18"/>
        <v>0</v>
      </c>
      <c r="R116" s="222">
        <f t="shared" si="19"/>
        <v>0</v>
      </c>
      <c r="S116" s="454" t="e" cm="1">
        <f t="array" ref="S116">_xlfn.IFS(E116="Air",R116,E116="Sea",M116,E116="Air+Sea",M116+R116)</f>
        <v>#N/A</v>
      </c>
    </row>
    <row r="117" spans="1:19" ht="14.45" customHeight="1" x14ac:dyDescent="0.25">
      <c r="A117" s="1096"/>
      <c r="B117" s="460" t="s">
        <v>201</v>
      </c>
      <c r="C117" s="517" t="s">
        <v>74</v>
      </c>
      <c r="D117" s="188" t="s">
        <v>202</v>
      </c>
      <c r="E117" s="188"/>
      <c r="F117" s="334"/>
      <c r="G117" s="647"/>
      <c r="H117" s="518"/>
      <c r="I117" s="769"/>
      <c r="J117" s="764">
        <v>45</v>
      </c>
      <c r="K117" s="765">
        <v>4</v>
      </c>
      <c r="L117" s="765">
        <f t="shared" si="16"/>
        <v>0</v>
      </c>
      <c r="M117" s="743">
        <f t="shared" si="17"/>
        <v>0</v>
      </c>
      <c r="N117" s="463"/>
      <c r="O117" s="443"/>
      <c r="P117" s="221">
        <v>0</v>
      </c>
      <c r="Q117" s="444">
        <f t="shared" si="18"/>
        <v>0</v>
      </c>
      <c r="R117" s="222">
        <f t="shared" si="19"/>
        <v>0</v>
      </c>
      <c r="S117" s="454" t="e" cm="1">
        <f t="array" ref="S117">_xlfn.IFS(E117="Air",R117,E117="Sea",M117,E117="Air+Sea",M117+R117)</f>
        <v>#N/A</v>
      </c>
    </row>
    <row r="118" spans="1:19" ht="14.45" customHeight="1" x14ac:dyDescent="0.25">
      <c r="A118" s="1096"/>
      <c r="B118" s="460" t="s">
        <v>203</v>
      </c>
      <c r="C118" s="517" t="s">
        <v>204</v>
      </c>
      <c r="D118" s="188" t="s">
        <v>205</v>
      </c>
      <c r="E118" s="188"/>
      <c r="F118" s="334"/>
      <c r="G118" s="647"/>
      <c r="H118" s="518"/>
      <c r="I118" s="769"/>
      <c r="J118" s="764">
        <v>45</v>
      </c>
      <c r="K118" s="765">
        <v>4</v>
      </c>
      <c r="L118" s="765">
        <f t="shared" si="16"/>
        <v>0</v>
      </c>
      <c r="M118" s="743">
        <f t="shared" si="17"/>
        <v>0</v>
      </c>
      <c r="N118" s="463"/>
      <c r="O118" s="443"/>
      <c r="P118" s="221">
        <v>0</v>
      </c>
      <c r="Q118" s="444">
        <f t="shared" si="18"/>
        <v>0</v>
      </c>
      <c r="R118" s="222">
        <f t="shared" si="19"/>
        <v>0</v>
      </c>
      <c r="S118" s="454" t="e" cm="1">
        <f t="array" ref="S118">_xlfn.IFS(E118="Air",R118,E118="Sea",M118,E118="Air+Sea",M118+R118)</f>
        <v>#N/A</v>
      </c>
    </row>
    <row r="119" spans="1:19" ht="14.45" customHeight="1" x14ac:dyDescent="0.25">
      <c r="A119" s="1096"/>
      <c r="B119" s="509" t="s">
        <v>206</v>
      </c>
      <c r="C119" s="177" t="s">
        <v>204</v>
      </c>
      <c r="D119" s="113" t="s">
        <v>207</v>
      </c>
      <c r="E119" s="113" t="s">
        <v>11</v>
      </c>
      <c r="F119" s="156">
        <v>30</v>
      </c>
      <c r="G119" s="213">
        <v>30</v>
      </c>
      <c r="H119" s="178"/>
      <c r="I119" s="467"/>
      <c r="J119" s="200">
        <v>1</v>
      </c>
      <c r="K119" s="219">
        <v>4</v>
      </c>
      <c r="L119" s="219">
        <f t="shared" si="16"/>
        <v>30</v>
      </c>
      <c r="M119" s="220">
        <f t="shared" si="17"/>
        <v>7.5</v>
      </c>
      <c r="N119" s="463"/>
      <c r="O119" s="443"/>
      <c r="P119" s="221">
        <v>0</v>
      </c>
      <c r="Q119" s="444">
        <f t="shared" si="18"/>
        <v>0</v>
      </c>
      <c r="R119" s="222">
        <f t="shared" si="19"/>
        <v>0</v>
      </c>
      <c r="S119" s="453" cm="1">
        <f t="array" ref="S119">_xlfn.IFS(E119="Air",R119,E119="Sea",M119,E119="Air+Sea",M119+R119)</f>
        <v>7.5</v>
      </c>
    </row>
    <row r="120" spans="1:19" ht="14.45" customHeight="1" x14ac:dyDescent="0.25">
      <c r="A120" s="1096"/>
      <c r="B120" s="509"/>
      <c r="C120" s="177" t="s">
        <v>204</v>
      </c>
      <c r="D120" s="113" t="s">
        <v>208</v>
      </c>
      <c r="E120" s="113" t="s">
        <v>11</v>
      </c>
      <c r="F120" s="156"/>
      <c r="G120" s="213">
        <v>60</v>
      </c>
      <c r="H120" s="178"/>
      <c r="I120" s="467"/>
      <c r="J120" s="200">
        <v>1</v>
      </c>
      <c r="K120" s="219">
        <v>4</v>
      </c>
      <c r="L120" s="219">
        <f t="shared" si="16"/>
        <v>60</v>
      </c>
      <c r="M120" s="220">
        <f t="shared" si="17"/>
        <v>15</v>
      </c>
      <c r="N120" s="463"/>
      <c r="O120" s="443"/>
      <c r="P120" s="221">
        <v>0</v>
      </c>
      <c r="Q120" s="444">
        <f t="shared" si="18"/>
        <v>0</v>
      </c>
      <c r="R120" s="222">
        <f t="shared" si="19"/>
        <v>0</v>
      </c>
      <c r="S120" s="453" cm="1">
        <f t="array" ref="S120">_xlfn.IFS(E120="Air",R120,E120="Sea",M120,E120="Air+Sea",M120+R120)</f>
        <v>15</v>
      </c>
    </row>
    <row r="121" spans="1:19" ht="14.45" customHeight="1" x14ac:dyDescent="0.25">
      <c r="A121" s="1096"/>
      <c r="B121" s="509"/>
      <c r="C121" s="177" t="s">
        <v>74</v>
      </c>
      <c r="D121" s="113" t="s">
        <v>209</v>
      </c>
      <c r="E121" s="113" t="s">
        <v>11</v>
      </c>
      <c r="F121" s="156"/>
      <c r="G121" s="213">
        <v>180</v>
      </c>
      <c r="H121" s="178"/>
      <c r="I121" s="467"/>
      <c r="J121" s="200"/>
      <c r="K121" s="219">
        <v>4</v>
      </c>
      <c r="L121" s="219">
        <f t="shared" si="16"/>
        <v>180</v>
      </c>
      <c r="M121" s="220">
        <f t="shared" si="17"/>
        <v>180</v>
      </c>
      <c r="N121" s="463"/>
      <c r="O121" s="443"/>
      <c r="P121" s="221">
        <v>0</v>
      </c>
      <c r="Q121" s="444">
        <f t="shared" si="18"/>
        <v>180</v>
      </c>
      <c r="R121" s="222">
        <f t="shared" si="19"/>
        <v>0</v>
      </c>
      <c r="S121" s="453" cm="1">
        <f t="array" ref="S121">_xlfn.IFS(E121="Air",R121,E121="Sea",M121,E121="Air+Sea",M121+R121)</f>
        <v>180</v>
      </c>
    </row>
    <row r="122" spans="1:19" ht="14.45" customHeight="1" x14ac:dyDescent="0.25">
      <c r="A122" s="1096"/>
      <c r="B122" s="509"/>
      <c r="C122" s="177" t="s">
        <v>74</v>
      </c>
      <c r="D122" s="113" t="s">
        <v>210</v>
      </c>
      <c r="E122" s="113" t="s">
        <v>11</v>
      </c>
      <c r="F122" s="156"/>
      <c r="G122" s="213">
        <v>75</v>
      </c>
      <c r="H122" s="178"/>
      <c r="I122" s="636"/>
      <c r="J122" s="200"/>
      <c r="K122" s="219">
        <v>4</v>
      </c>
      <c r="L122" s="219">
        <f t="shared" si="16"/>
        <v>75</v>
      </c>
      <c r="M122" s="220">
        <f t="shared" si="17"/>
        <v>75</v>
      </c>
      <c r="N122" s="339"/>
      <c r="O122" s="443"/>
      <c r="P122" s="221">
        <v>0</v>
      </c>
      <c r="Q122" s="444">
        <f t="shared" si="18"/>
        <v>75</v>
      </c>
      <c r="R122" s="222">
        <f t="shared" si="19"/>
        <v>0</v>
      </c>
      <c r="S122" s="453" cm="1">
        <f t="array" ref="S122">_xlfn.IFS(E122="Air",R122,E122="Sea",M122,E122="Air+Sea",M122+R122)</f>
        <v>75</v>
      </c>
    </row>
    <row r="123" spans="1:19" ht="14.45" customHeight="1" x14ac:dyDescent="0.25">
      <c r="A123" s="1096"/>
      <c r="B123" s="509" t="s">
        <v>211</v>
      </c>
      <c r="C123" s="177" t="s">
        <v>204</v>
      </c>
      <c r="D123" s="113" t="s">
        <v>212</v>
      </c>
      <c r="E123" s="113" t="s">
        <v>11</v>
      </c>
      <c r="F123" s="156"/>
      <c r="G123" s="213">
        <v>5</v>
      </c>
      <c r="H123" s="178"/>
      <c r="I123" s="636"/>
      <c r="J123" s="200">
        <v>1</v>
      </c>
      <c r="K123" s="219">
        <v>4</v>
      </c>
      <c r="L123" s="219">
        <f t="shared" si="16"/>
        <v>5</v>
      </c>
      <c r="M123" s="220">
        <f t="shared" si="17"/>
        <v>1.25</v>
      </c>
      <c r="N123" s="339"/>
      <c r="O123" s="443"/>
      <c r="P123" s="221">
        <v>0</v>
      </c>
      <c r="Q123" s="444">
        <f t="shared" si="18"/>
        <v>0</v>
      </c>
      <c r="R123" s="222">
        <f t="shared" si="19"/>
        <v>0</v>
      </c>
      <c r="S123" s="453" cm="1">
        <f t="array" ref="S123">_xlfn.IFS(E123="Air",R123,E123="Sea",M123,E123="Air+Sea",M123+R123)</f>
        <v>1.25</v>
      </c>
    </row>
    <row r="124" spans="1:19" ht="14.45" customHeight="1" x14ac:dyDescent="0.25">
      <c r="A124" s="1096"/>
      <c r="B124" s="509"/>
      <c r="C124" s="177" t="s">
        <v>204</v>
      </c>
      <c r="D124" s="113" t="s">
        <v>213</v>
      </c>
      <c r="E124" s="113" t="s">
        <v>11</v>
      </c>
      <c r="F124" s="156"/>
      <c r="G124" s="213">
        <v>15</v>
      </c>
      <c r="H124" s="178"/>
      <c r="I124" s="636"/>
      <c r="J124" s="200">
        <v>1</v>
      </c>
      <c r="K124" s="219">
        <v>4</v>
      </c>
      <c r="L124" s="219">
        <f t="shared" si="16"/>
        <v>15</v>
      </c>
      <c r="M124" s="220">
        <f t="shared" si="17"/>
        <v>3.75</v>
      </c>
      <c r="N124" s="339"/>
      <c r="O124" s="443"/>
      <c r="P124" s="221">
        <v>0</v>
      </c>
      <c r="Q124" s="444">
        <f t="shared" si="18"/>
        <v>0</v>
      </c>
      <c r="R124" s="222">
        <f t="shared" si="19"/>
        <v>0</v>
      </c>
      <c r="S124" s="453" cm="1">
        <f t="array" ref="S124">_xlfn.IFS(E124="Air",R124,E124="Sea",M124,E124="Air+Sea",M124+R124)</f>
        <v>3.75</v>
      </c>
    </row>
    <row r="125" spans="1:19" ht="14.45" customHeight="1" x14ac:dyDescent="0.25">
      <c r="A125" s="1096"/>
      <c r="B125" s="509"/>
      <c r="C125" s="177" t="s">
        <v>204</v>
      </c>
      <c r="D125" s="113" t="s">
        <v>214</v>
      </c>
      <c r="E125" s="113" t="s">
        <v>11</v>
      </c>
      <c r="F125" s="156"/>
      <c r="G125" s="213">
        <v>40</v>
      </c>
      <c r="H125" s="178"/>
      <c r="I125" s="636"/>
      <c r="J125" s="200">
        <v>1</v>
      </c>
      <c r="K125" s="219">
        <v>4</v>
      </c>
      <c r="L125" s="219">
        <f t="shared" si="16"/>
        <v>40</v>
      </c>
      <c r="M125" s="220">
        <f t="shared" si="17"/>
        <v>10</v>
      </c>
      <c r="N125" s="339"/>
      <c r="O125" s="443"/>
      <c r="P125" s="221">
        <v>0</v>
      </c>
      <c r="Q125" s="444">
        <f t="shared" si="18"/>
        <v>0</v>
      </c>
      <c r="R125" s="222">
        <f t="shared" si="19"/>
        <v>0</v>
      </c>
      <c r="S125" s="453" cm="1">
        <f t="array" ref="S125">_xlfn.IFS(E125="Air",R125,E125="Sea",M125,E125="Air+Sea",M125+R125)</f>
        <v>10</v>
      </c>
    </row>
    <row r="126" spans="1:19" ht="14.45" customHeight="1" x14ac:dyDescent="0.25">
      <c r="A126" s="1096"/>
      <c r="B126" s="509"/>
      <c r="C126" s="177" t="s">
        <v>204</v>
      </c>
      <c r="D126" s="113" t="s">
        <v>215</v>
      </c>
      <c r="E126" s="113" t="s">
        <v>11</v>
      </c>
      <c r="F126" s="156"/>
      <c r="G126" s="213">
        <v>5</v>
      </c>
      <c r="H126" s="178"/>
      <c r="I126" s="636"/>
      <c r="J126" s="200">
        <v>1</v>
      </c>
      <c r="K126" s="219">
        <v>4</v>
      </c>
      <c r="L126" s="219">
        <f t="shared" si="16"/>
        <v>5</v>
      </c>
      <c r="M126" s="220">
        <f t="shared" si="17"/>
        <v>1.25</v>
      </c>
      <c r="N126" s="339"/>
      <c r="O126" s="443"/>
      <c r="P126" s="221">
        <v>0</v>
      </c>
      <c r="Q126" s="444">
        <f t="shared" si="18"/>
        <v>0</v>
      </c>
      <c r="R126" s="222">
        <f t="shared" si="19"/>
        <v>0</v>
      </c>
      <c r="S126" s="453" cm="1">
        <f t="array" ref="S126">_xlfn.IFS(E126="Air",R126,E126="Sea",M126,E126="Air+Sea",M126+R126)</f>
        <v>1.25</v>
      </c>
    </row>
    <row r="127" spans="1:19" ht="14.45" customHeight="1" x14ac:dyDescent="0.25">
      <c r="A127" s="1096"/>
      <c r="B127" s="460" t="s">
        <v>216</v>
      </c>
      <c r="C127" s="517" t="s">
        <v>204</v>
      </c>
      <c r="D127" s="188" t="s">
        <v>217</v>
      </c>
      <c r="E127" s="188"/>
      <c r="F127" s="334"/>
      <c r="G127" s="647"/>
      <c r="H127" s="518"/>
      <c r="I127" s="769"/>
      <c r="J127" s="764">
        <v>5</v>
      </c>
      <c r="K127" s="765">
        <v>4</v>
      </c>
      <c r="L127" s="765">
        <f t="shared" si="16"/>
        <v>0</v>
      </c>
      <c r="M127" s="743">
        <f t="shared" si="17"/>
        <v>0</v>
      </c>
      <c r="N127" s="339"/>
      <c r="O127" s="443"/>
      <c r="P127" s="221">
        <v>0</v>
      </c>
      <c r="Q127" s="444">
        <f t="shared" si="18"/>
        <v>0</v>
      </c>
      <c r="R127" s="222">
        <f t="shared" si="19"/>
        <v>0</v>
      </c>
      <c r="S127" s="454" t="e" cm="1">
        <f t="array" ref="S127">_xlfn.IFS(E127="Air",R127,E127="Sea",M127,E127="Air+Sea",M127+R127)</f>
        <v>#N/A</v>
      </c>
    </row>
    <row r="128" spans="1:19" ht="14.45" customHeight="1" x14ac:dyDescent="0.25">
      <c r="A128" s="1096"/>
      <c r="B128" s="722"/>
      <c r="C128" s="523" t="s">
        <v>540</v>
      </c>
      <c r="D128" s="114" t="s">
        <v>705</v>
      </c>
      <c r="E128" s="114" t="s">
        <v>11</v>
      </c>
      <c r="F128" s="332">
        <v>5</v>
      </c>
      <c r="G128" s="614">
        <v>5</v>
      </c>
      <c r="H128" s="524"/>
      <c r="I128" s="770"/>
      <c r="J128" s="762">
        <v>4</v>
      </c>
      <c r="K128" s="763">
        <v>4</v>
      </c>
      <c r="L128" s="763">
        <f t="shared" si="16"/>
        <v>20</v>
      </c>
      <c r="M128" s="742">
        <f t="shared" si="17"/>
        <v>5</v>
      </c>
      <c r="N128" s="339"/>
      <c r="O128" s="443"/>
      <c r="P128" s="221">
        <v>0</v>
      </c>
      <c r="Q128" s="444">
        <f t="shared" si="18"/>
        <v>0</v>
      </c>
      <c r="R128" s="222">
        <f t="shared" si="19"/>
        <v>0</v>
      </c>
      <c r="S128" s="626" cm="1">
        <f t="array" ref="S128">_xlfn.IFS(E128="Air",R128,E128="Sea",M128,E128="Air+Sea",M128+R128)</f>
        <v>5</v>
      </c>
    </row>
    <row r="129" spans="1:19" ht="14.45" customHeight="1" x14ac:dyDescent="0.25">
      <c r="A129" s="1096"/>
      <c r="B129" s="509"/>
      <c r="C129" s="177" t="s">
        <v>204</v>
      </c>
      <c r="D129" s="113" t="s">
        <v>218</v>
      </c>
      <c r="E129" s="113" t="s">
        <v>11</v>
      </c>
      <c r="F129" s="156"/>
      <c r="G129" s="213">
        <v>30</v>
      </c>
      <c r="H129" s="178"/>
      <c r="I129" s="636"/>
      <c r="J129" s="200">
        <v>4</v>
      </c>
      <c r="K129" s="219">
        <v>4</v>
      </c>
      <c r="L129" s="219">
        <f t="shared" si="16"/>
        <v>120</v>
      </c>
      <c r="M129" s="220">
        <f t="shared" si="17"/>
        <v>30</v>
      </c>
      <c r="N129" s="339"/>
      <c r="O129" s="443"/>
      <c r="P129" s="221">
        <v>0</v>
      </c>
      <c r="Q129" s="444">
        <f t="shared" si="18"/>
        <v>0</v>
      </c>
      <c r="R129" s="222">
        <f t="shared" si="19"/>
        <v>0</v>
      </c>
      <c r="S129" s="453" cm="1">
        <f t="array" ref="S129">_xlfn.IFS(E129="Air",R129,E129="Sea",M129,E129="Air+Sea",M129+R129)</f>
        <v>30</v>
      </c>
    </row>
    <row r="130" spans="1:19" ht="14.45" customHeight="1" x14ac:dyDescent="0.25">
      <c r="A130" s="1096"/>
      <c r="B130" s="509"/>
      <c r="C130" s="177" t="s">
        <v>204</v>
      </c>
      <c r="D130" s="113" t="s">
        <v>219</v>
      </c>
      <c r="E130" s="113" t="s">
        <v>11</v>
      </c>
      <c r="F130" s="156"/>
      <c r="G130" s="213">
        <v>180</v>
      </c>
      <c r="H130" s="178"/>
      <c r="I130" s="636"/>
      <c r="J130" s="200">
        <v>4</v>
      </c>
      <c r="K130" s="219">
        <v>4</v>
      </c>
      <c r="L130" s="219">
        <f t="shared" si="16"/>
        <v>720</v>
      </c>
      <c r="M130" s="220">
        <f t="shared" si="17"/>
        <v>180</v>
      </c>
      <c r="N130" s="339"/>
      <c r="O130" s="443"/>
      <c r="P130" s="221">
        <v>0</v>
      </c>
      <c r="Q130" s="444">
        <f t="shared" si="18"/>
        <v>0</v>
      </c>
      <c r="R130" s="222">
        <f t="shared" si="19"/>
        <v>0</v>
      </c>
      <c r="S130" s="453" cm="1">
        <f t="array" ref="S130">_xlfn.IFS(E130="Air",R130,E130="Sea",M130,E130="Air+Sea",M130+R130)</f>
        <v>180</v>
      </c>
    </row>
    <row r="131" spans="1:19" ht="26.1" customHeight="1" x14ac:dyDescent="0.25">
      <c r="A131" s="1096"/>
      <c r="B131" s="509" t="s">
        <v>220</v>
      </c>
      <c r="C131" s="177" t="s">
        <v>103</v>
      </c>
      <c r="D131" s="113" t="s">
        <v>193</v>
      </c>
      <c r="E131" s="113" t="s">
        <v>11</v>
      </c>
      <c r="F131" s="156"/>
      <c r="G131" s="213">
        <v>5</v>
      </c>
      <c r="H131" s="178"/>
      <c r="I131" s="636"/>
      <c r="J131" s="200">
        <v>3</v>
      </c>
      <c r="K131" s="219">
        <v>4</v>
      </c>
      <c r="L131" s="219">
        <f t="shared" si="16"/>
        <v>15</v>
      </c>
      <c r="M131" s="220">
        <f t="shared" si="17"/>
        <v>3.75</v>
      </c>
      <c r="N131" s="339"/>
      <c r="O131" s="443"/>
      <c r="P131" s="221">
        <v>0</v>
      </c>
      <c r="Q131" s="444">
        <f t="shared" si="18"/>
        <v>0</v>
      </c>
      <c r="R131" s="222">
        <f t="shared" si="19"/>
        <v>0</v>
      </c>
      <c r="S131" s="453" cm="1">
        <f t="array" ref="S131">_xlfn.IFS(E131="Air",R131,E131="Sea",M131,E131="Air+Sea",M131+R131)</f>
        <v>3.75</v>
      </c>
    </row>
    <row r="132" spans="1:19" ht="14.45" customHeight="1" x14ac:dyDescent="0.25">
      <c r="A132" s="1096"/>
      <c r="B132" s="509"/>
      <c r="C132" s="177" t="s">
        <v>103</v>
      </c>
      <c r="D132" s="113" t="s">
        <v>221</v>
      </c>
      <c r="E132" s="113" t="s">
        <v>11</v>
      </c>
      <c r="F132" s="156"/>
      <c r="G132" s="213">
        <v>25</v>
      </c>
      <c r="H132" s="178"/>
      <c r="I132" s="467"/>
      <c r="J132" s="200">
        <v>3</v>
      </c>
      <c r="K132" s="219">
        <v>4</v>
      </c>
      <c r="L132" s="219">
        <f t="shared" si="16"/>
        <v>75</v>
      </c>
      <c r="M132" s="220">
        <f t="shared" si="17"/>
        <v>18.75</v>
      </c>
      <c r="N132" s="463"/>
      <c r="O132" s="443"/>
      <c r="P132" s="221">
        <v>0</v>
      </c>
      <c r="Q132" s="444">
        <f t="shared" si="18"/>
        <v>0</v>
      </c>
      <c r="R132" s="222">
        <f t="shared" si="19"/>
        <v>0</v>
      </c>
      <c r="S132" s="453" cm="1">
        <f t="array" ref="S132">_xlfn.IFS(E132="Air",R132,E132="Sea",M132,E132="Air+Sea",M132+R132)</f>
        <v>18.75</v>
      </c>
    </row>
    <row r="133" spans="1:19" ht="14.45" customHeight="1" x14ac:dyDescent="0.25">
      <c r="A133" s="1096"/>
      <c r="B133" s="509"/>
      <c r="C133" s="177" t="s">
        <v>103</v>
      </c>
      <c r="D133" s="113" t="s">
        <v>222</v>
      </c>
      <c r="E133" s="113" t="s">
        <v>11</v>
      </c>
      <c r="F133" s="156"/>
      <c r="G133" s="213">
        <v>20</v>
      </c>
      <c r="H133" s="178"/>
      <c r="I133" s="467"/>
      <c r="J133" s="200">
        <v>3</v>
      </c>
      <c r="K133" s="219">
        <v>4</v>
      </c>
      <c r="L133" s="219">
        <f t="shared" si="16"/>
        <v>60</v>
      </c>
      <c r="M133" s="220">
        <f t="shared" si="17"/>
        <v>15</v>
      </c>
      <c r="N133" s="463"/>
      <c r="O133" s="443"/>
      <c r="P133" s="221">
        <v>0</v>
      </c>
      <c r="Q133" s="444">
        <f t="shared" si="18"/>
        <v>0</v>
      </c>
      <c r="R133" s="222">
        <f t="shared" si="19"/>
        <v>0</v>
      </c>
      <c r="S133" s="453" cm="1">
        <f t="array" ref="S133">_xlfn.IFS(E133="Air",R133,E133="Sea",M133,E133="Air+Sea",M133+R133)</f>
        <v>15</v>
      </c>
    </row>
    <row r="134" spans="1:19" ht="14.45" customHeight="1" x14ac:dyDescent="0.25">
      <c r="A134" s="1096"/>
      <c r="B134" s="509" t="s">
        <v>157</v>
      </c>
      <c r="C134" s="177" t="s">
        <v>158</v>
      </c>
      <c r="D134" s="113" t="s">
        <v>159</v>
      </c>
      <c r="E134" s="113" t="s">
        <v>11</v>
      </c>
      <c r="F134" s="156">
        <v>870</v>
      </c>
      <c r="G134" s="156">
        <v>870</v>
      </c>
      <c r="H134" s="178"/>
      <c r="I134" s="467"/>
      <c r="J134" s="200">
        <v>0</v>
      </c>
      <c r="K134" s="219">
        <v>4</v>
      </c>
      <c r="L134" s="219">
        <f t="shared" si="16"/>
        <v>0</v>
      </c>
      <c r="M134" s="220">
        <f t="shared" si="17"/>
        <v>0</v>
      </c>
      <c r="N134" s="463"/>
      <c r="O134" s="443"/>
      <c r="P134" s="221">
        <v>0</v>
      </c>
      <c r="Q134" s="444">
        <f t="shared" si="18"/>
        <v>0</v>
      </c>
      <c r="R134" s="222">
        <f t="shared" si="19"/>
        <v>0</v>
      </c>
      <c r="S134" s="453" cm="1">
        <f t="array" ref="S134">_xlfn.IFS(E134="Air",R134,E134="Sea",M134,E134="Air+Sea",M134+R134)</f>
        <v>0</v>
      </c>
    </row>
    <row r="135" spans="1:19" ht="14.45" customHeight="1" x14ac:dyDescent="0.25">
      <c r="A135" s="1096"/>
      <c r="B135" s="509" t="s">
        <v>160</v>
      </c>
      <c r="C135" s="177" t="s">
        <v>142</v>
      </c>
      <c r="D135" s="113" t="s">
        <v>161</v>
      </c>
      <c r="E135" s="113" t="s">
        <v>11</v>
      </c>
      <c r="F135" s="156">
        <v>120</v>
      </c>
      <c r="G135" s="156">
        <v>120</v>
      </c>
      <c r="H135" s="178"/>
      <c r="I135" s="467"/>
      <c r="J135" s="200">
        <v>0.25</v>
      </c>
      <c r="K135" s="219">
        <v>4</v>
      </c>
      <c r="L135" s="219">
        <f t="shared" si="16"/>
        <v>30</v>
      </c>
      <c r="M135" s="220">
        <f t="shared" si="17"/>
        <v>7.5</v>
      </c>
      <c r="N135" s="463"/>
      <c r="O135" s="443"/>
      <c r="P135" s="221">
        <v>0</v>
      </c>
      <c r="Q135" s="444">
        <f t="shared" si="18"/>
        <v>0</v>
      </c>
      <c r="R135" s="222">
        <f t="shared" si="19"/>
        <v>0</v>
      </c>
      <c r="S135" s="453" cm="1">
        <f t="array" ref="S135">_xlfn.IFS(E135="Air",R135,E135="Sea",M135,E135="Air+Sea",M135+R135)</f>
        <v>7.5</v>
      </c>
    </row>
    <row r="136" spans="1:19" ht="14.45" customHeight="1" x14ac:dyDescent="0.25">
      <c r="A136" s="1096"/>
      <c r="B136" s="509" t="s">
        <v>162</v>
      </c>
      <c r="C136" s="177" t="s">
        <v>163</v>
      </c>
      <c r="D136" s="113" t="s">
        <v>164</v>
      </c>
      <c r="E136" s="113" t="s">
        <v>11</v>
      </c>
      <c r="F136" s="156">
        <v>60</v>
      </c>
      <c r="G136" s="156">
        <v>60</v>
      </c>
      <c r="H136" s="178"/>
      <c r="I136" s="467"/>
      <c r="J136" s="200">
        <v>0.25</v>
      </c>
      <c r="K136" s="219">
        <v>4</v>
      </c>
      <c r="L136" s="219">
        <f t="shared" si="16"/>
        <v>15</v>
      </c>
      <c r="M136" s="220">
        <f t="shared" si="17"/>
        <v>3.75</v>
      </c>
      <c r="N136" s="463"/>
      <c r="O136" s="443"/>
      <c r="P136" s="221">
        <v>0</v>
      </c>
      <c r="Q136" s="444">
        <f t="shared" si="18"/>
        <v>0</v>
      </c>
      <c r="R136" s="222">
        <f t="shared" si="19"/>
        <v>0</v>
      </c>
      <c r="S136" s="453" cm="1">
        <f t="array" ref="S136">_xlfn.IFS(E136="Air",R136,E136="Sea",M136,E136="Air+Sea",M136+R136)</f>
        <v>3.75</v>
      </c>
    </row>
    <row r="137" spans="1:19" ht="14.45" customHeight="1" x14ac:dyDescent="0.25">
      <c r="A137" s="1096"/>
      <c r="B137" s="509" t="s">
        <v>650</v>
      </c>
      <c r="C137" s="177" t="s">
        <v>103</v>
      </c>
      <c r="D137" s="113" t="s">
        <v>706</v>
      </c>
      <c r="E137" s="113" t="s">
        <v>11</v>
      </c>
      <c r="F137" s="177"/>
      <c r="G137" s="213">
        <v>45</v>
      </c>
      <c r="H137" s="178"/>
      <c r="I137" s="467"/>
      <c r="J137" s="200">
        <v>3</v>
      </c>
      <c r="K137" s="219">
        <v>4</v>
      </c>
      <c r="L137" s="219">
        <f t="shared" si="16"/>
        <v>135</v>
      </c>
      <c r="M137" s="220">
        <f t="shared" si="17"/>
        <v>33.75</v>
      </c>
      <c r="N137" s="463"/>
      <c r="O137" s="443"/>
      <c r="P137" s="221">
        <v>0</v>
      </c>
      <c r="Q137" s="444">
        <f t="shared" si="18"/>
        <v>0</v>
      </c>
      <c r="R137" s="222">
        <f t="shared" si="19"/>
        <v>0</v>
      </c>
      <c r="S137" s="453" cm="1">
        <f t="array" ref="S137">_xlfn.IFS(E137="Air",R137,E137="Sea",M137,E137="Air+Sea",M137+R137)</f>
        <v>33.75</v>
      </c>
    </row>
    <row r="138" spans="1:19" ht="14.45" customHeight="1" x14ac:dyDescent="0.25">
      <c r="A138" s="1096"/>
      <c r="B138" s="460"/>
      <c r="C138" s="517" t="s">
        <v>103</v>
      </c>
      <c r="D138" s="188" t="s">
        <v>225</v>
      </c>
      <c r="E138" s="188"/>
      <c r="F138" s="334"/>
      <c r="G138" s="647"/>
      <c r="H138" s="518"/>
      <c r="I138" s="769"/>
      <c r="J138" s="764"/>
      <c r="K138" s="765">
        <v>4</v>
      </c>
      <c r="L138" s="765">
        <f t="shared" si="16"/>
        <v>0</v>
      </c>
      <c r="M138" s="743">
        <f t="shared" si="17"/>
        <v>0</v>
      </c>
      <c r="N138" s="463"/>
      <c r="O138" s="443"/>
      <c r="P138" s="221">
        <v>0</v>
      </c>
      <c r="Q138" s="444">
        <f t="shared" si="18"/>
        <v>0</v>
      </c>
      <c r="R138" s="222">
        <f t="shared" si="19"/>
        <v>0</v>
      </c>
      <c r="S138" s="454" t="e" cm="1">
        <f t="array" ref="S138">_xlfn.IFS(E138="Air",R138,E138="Sea",M138,E138="Air+Sea",M138+R138)</f>
        <v>#N/A</v>
      </c>
    </row>
    <row r="139" spans="1:19" ht="14.45" customHeight="1" x14ac:dyDescent="0.25">
      <c r="A139" s="1096"/>
      <c r="B139" s="460"/>
      <c r="C139" s="517" t="s">
        <v>227</v>
      </c>
      <c r="D139" s="188" t="s">
        <v>228</v>
      </c>
      <c r="E139" s="188"/>
      <c r="F139" s="334"/>
      <c r="G139" s="647"/>
      <c r="H139" s="518"/>
      <c r="I139" s="769"/>
      <c r="J139" s="764"/>
      <c r="K139" s="765">
        <v>4</v>
      </c>
      <c r="L139" s="765">
        <f t="shared" si="16"/>
        <v>0</v>
      </c>
      <c r="M139" s="743">
        <f t="shared" si="17"/>
        <v>0</v>
      </c>
      <c r="N139" s="463"/>
      <c r="O139" s="443"/>
      <c r="P139" s="221">
        <v>0</v>
      </c>
      <c r="Q139" s="444">
        <f t="shared" si="18"/>
        <v>0</v>
      </c>
      <c r="R139" s="222">
        <f t="shared" si="19"/>
        <v>0</v>
      </c>
      <c r="S139" s="454" t="e" cm="1">
        <f t="array" ref="S139">_xlfn.IFS(E139="Air",R139,E139="Sea",M139,E139="Air+Sea",M139+R139)</f>
        <v>#N/A</v>
      </c>
    </row>
    <row r="140" spans="1:19" ht="14.45" customHeight="1" x14ac:dyDescent="0.25">
      <c r="A140" s="1096"/>
      <c r="B140" s="460"/>
      <c r="C140" s="517" t="s">
        <v>227</v>
      </c>
      <c r="D140" s="188" t="s">
        <v>229</v>
      </c>
      <c r="E140" s="188"/>
      <c r="F140" s="334"/>
      <c r="G140" s="647"/>
      <c r="H140" s="518"/>
      <c r="I140" s="769"/>
      <c r="J140" s="764"/>
      <c r="K140" s="765">
        <v>4</v>
      </c>
      <c r="L140" s="765">
        <f t="shared" si="16"/>
        <v>0</v>
      </c>
      <c r="M140" s="743">
        <f t="shared" si="17"/>
        <v>0</v>
      </c>
      <c r="N140" s="463"/>
      <c r="O140" s="443"/>
      <c r="P140" s="221">
        <v>0</v>
      </c>
      <c r="Q140" s="444">
        <f t="shared" si="18"/>
        <v>0</v>
      </c>
      <c r="R140" s="222">
        <f t="shared" si="19"/>
        <v>0</v>
      </c>
      <c r="S140" s="454" t="e" cm="1">
        <f t="array" ref="S140">_xlfn.IFS(E140="Air",R140,E140="Sea",M140,E140="Air+Sea",M140+R140)</f>
        <v>#N/A</v>
      </c>
    </row>
    <row r="141" spans="1:19" ht="14.45" customHeight="1" x14ac:dyDescent="0.25">
      <c r="A141" s="1096"/>
      <c r="B141" s="509" t="s">
        <v>226</v>
      </c>
      <c r="C141" s="113" t="s">
        <v>145</v>
      </c>
      <c r="D141" s="113" t="s">
        <v>230</v>
      </c>
      <c r="E141" s="113" t="s">
        <v>11</v>
      </c>
      <c r="F141" s="113"/>
      <c r="G141" s="213">
        <v>50</v>
      </c>
      <c r="H141" s="124"/>
      <c r="I141" s="467"/>
      <c r="J141" s="200">
        <v>4</v>
      </c>
      <c r="K141" s="219">
        <v>4</v>
      </c>
      <c r="L141" s="219">
        <f t="shared" si="16"/>
        <v>200</v>
      </c>
      <c r="M141" s="220">
        <f t="shared" si="17"/>
        <v>50</v>
      </c>
      <c r="N141" s="463"/>
      <c r="O141" s="443"/>
      <c r="P141" s="221">
        <v>0</v>
      </c>
      <c r="Q141" s="444">
        <f t="shared" si="18"/>
        <v>0</v>
      </c>
      <c r="R141" s="222">
        <f t="shared" si="19"/>
        <v>0</v>
      </c>
      <c r="S141" s="453" cm="1">
        <f t="array" ref="S141">_xlfn.IFS(E141="Air",R141,E141="Sea",M141,E141="Air+Sea",M141+R141)</f>
        <v>50</v>
      </c>
    </row>
    <row r="142" spans="1:19" ht="14.45" customHeight="1" x14ac:dyDescent="0.25">
      <c r="A142" s="1096"/>
      <c r="B142" s="509"/>
      <c r="C142" s="113" t="s">
        <v>145</v>
      </c>
      <c r="D142" s="113" t="s">
        <v>231</v>
      </c>
      <c r="E142" s="113" t="s">
        <v>11</v>
      </c>
      <c r="F142" s="113"/>
      <c r="G142" s="213">
        <v>10</v>
      </c>
      <c r="H142" s="124"/>
      <c r="I142" s="467"/>
      <c r="J142" s="200">
        <v>4</v>
      </c>
      <c r="K142" s="219">
        <v>4</v>
      </c>
      <c r="L142" s="219">
        <f t="shared" si="16"/>
        <v>40</v>
      </c>
      <c r="M142" s="220">
        <f t="shared" si="17"/>
        <v>10</v>
      </c>
      <c r="N142" s="463"/>
      <c r="O142" s="443"/>
      <c r="P142" s="221">
        <v>0</v>
      </c>
      <c r="Q142" s="444">
        <f t="shared" si="18"/>
        <v>0</v>
      </c>
      <c r="R142" s="222">
        <f t="shared" si="19"/>
        <v>0</v>
      </c>
      <c r="S142" s="453" cm="1">
        <f t="array" ref="S142">_xlfn.IFS(E142="Air",R142,E142="Sea",M142,E142="Air+Sea",M142+R142)</f>
        <v>10</v>
      </c>
    </row>
    <row r="143" spans="1:19" ht="14.45" customHeight="1" x14ac:dyDescent="0.25">
      <c r="A143" s="1096"/>
      <c r="B143" s="509"/>
      <c r="C143" s="113" t="s">
        <v>145</v>
      </c>
      <c r="D143" s="113" t="s">
        <v>232</v>
      </c>
      <c r="E143" s="113" t="s">
        <v>11</v>
      </c>
      <c r="F143" s="113"/>
      <c r="G143" s="213">
        <v>50</v>
      </c>
      <c r="H143" s="124"/>
      <c r="I143" s="467"/>
      <c r="J143" s="200">
        <v>4</v>
      </c>
      <c r="K143" s="219">
        <v>4</v>
      </c>
      <c r="L143" s="219">
        <f t="shared" si="16"/>
        <v>200</v>
      </c>
      <c r="M143" s="220">
        <f t="shared" si="17"/>
        <v>50</v>
      </c>
      <c r="N143" s="460"/>
      <c r="O143" s="443"/>
      <c r="P143" s="221">
        <v>0</v>
      </c>
      <c r="Q143" s="444">
        <f t="shared" si="18"/>
        <v>0</v>
      </c>
      <c r="R143" s="222">
        <f t="shared" si="19"/>
        <v>0</v>
      </c>
      <c r="S143" s="453" cm="1">
        <f t="array" ref="S143">_xlfn.IFS(E143="Air",R143,E143="Sea",M143,E143="Air+Sea",M143+R143)</f>
        <v>50</v>
      </c>
    </row>
    <row r="144" spans="1:19" ht="15.75" thickBot="1" x14ac:dyDescent="0.3">
      <c r="A144" s="1097"/>
      <c r="B144" s="724"/>
      <c r="C144" s="119" t="s">
        <v>145</v>
      </c>
      <c r="D144" s="119" t="s">
        <v>233</v>
      </c>
      <c r="E144" s="119" t="s">
        <v>11</v>
      </c>
      <c r="F144" s="119"/>
      <c r="G144" s="214">
        <v>5</v>
      </c>
      <c r="H144" s="150"/>
      <c r="I144" s="771"/>
      <c r="J144" s="201">
        <v>4</v>
      </c>
      <c r="K144" s="233">
        <v>4</v>
      </c>
      <c r="L144" s="233">
        <f t="shared" si="16"/>
        <v>20</v>
      </c>
      <c r="M144" s="234">
        <f t="shared" si="17"/>
        <v>5</v>
      </c>
      <c r="N144" s="464"/>
      <c r="O144" s="450"/>
      <c r="P144" s="262">
        <v>0</v>
      </c>
      <c r="Q144" s="451">
        <f t="shared" si="18"/>
        <v>0</v>
      </c>
      <c r="R144" s="457">
        <f t="shared" si="19"/>
        <v>0</v>
      </c>
      <c r="S144" s="455" cm="1">
        <f t="array" ref="S144">_xlfn.IFS(E144="Air",R144,E144="Sea",M144,E144="Air+Sea",M144+R144)</f>
        <v>5</v>
      </c>
    </row>
    <row r="145" spans="1:21" ht="18.75" customHeight="1" x14ac:dyDescent="0.25">
      <c r="A145" s="152"/>
      <c r="B145" s="120"/>
      <c r="C145" s="120"/>
      <c r="D145" s="120"/>
      <c r="E145" s="120"/>
      <c r="F145" s="120"/>
      <c r="G145" s="100"/>
      <c r="H145" s="120"/>
      <c r="I145" s="433"/>
      <c r="K145" s="235"/>
      <c r="L145" s="235"/>
      <c r="M145" s="373"/>
      <c r="N145" s="433"/>
      <c r="O145" s="580"/>
      <c r="P145" s="235"/>
      <c r="Q145" s="581"/>
      <c r="R145" s="581"/>
      <c r="S145" s="379"/>
      <c r="T145" s="475"/>
      <c r="U145" s="120"/>
    </row>
    <row r="146" spans="1:21" ht="18.75" customHeight="1" thickBot="1" x14ac:dyDescent="0.3">
      <c r="A146" s="184"/>
      <c r="B146" s="120"/>
      <c r="C146" s="120"/>
      <c r="D146" s="120"/>
      <c r="E146" s="120"/>
      <c r="F146" s="120"/>
      <c r="G146" s="100"/>
      <c r="H146" s="120"/>
      <c r="I146" s="433"/>
      <c r="K146" s="235"/>
      <c r="L146" s="235"/>
      <c r="M146" s="373"/>
      <c r="N146" s="433"/>
      <c r="O146" s="356"/>
      <c r="P146" s="235"/>
      <c r="Q146" s="373"/>
      <c r="R146" s="373"/>
      <c r="S146" s="379"/>
      <c r="T146" s="475"/>
      <c r="U146" s="120"/>
    </row>
    <row r="147" spans="1:21" ht="36.75" customHeight="1" x14ac:dyDescent="0.25">
      <c r="A147" s="167"/>
      <c r="B147" s="32"/>
      <c r="C147" s="32"/>
      <c r="D147" s="32"/>
      <c r="E147" s="32"/>
      <c r="F147" s="32"/>
      <c r="G147" s="100"/>
      <c r="H147" s="168"/>
      <c r="I147" s="413"/>
      <c r="J147" s="71" t="s">
        <v>234</v>
      </c>
      <c r="K147" s="229">
        <f>IF([2]Booking_SGN!$B$2="SGN",INDEX([2]!volume,MATCH($I$11,[2]!customer,0),MATCH([2]Booking_SGN!$C$3,[2]!week,0)),0)</f>
        <v>1</v>
      </c>
      <c r="L147" s="229">
        <f>SUM(L99:L146)</f>
        <v>2240</v>
      </c>
      <c r="M147" s="229">
        <f>SUM(M99:M146)</f>
        <v>788.75</v>
      </c>
      <c r="N147" s="413"/>
      <c r="O147" s="71" t="s">
        <v>234</v>
      </c>
      <c r="P147" s="229">
        <f>IF([2]Booking_SGN!$B$2="SGN",INDEX([2]!volume,MATCH($N$11,[2]!customer,0),MATCH([2]Booking_SGN!$C$3,[2]!week,0)),0)</f>
        <v>0</v>
      </c>
      <c r="Q147" s="229">
        <f>SUM(Q99:Q146)</f>
        <v>305</v>
      </c>
      <c r="R147" s="230">
        <f>SUM(R99:R146)</f>
        <v>0</v>
      </c>
      <c r="S147" s="257">
        <f>R147+M147</f>
        <v>788.75</v>
      </c>
      <c r="T147" s="171"/>
    </row>
    <row r="148" spans="1:21" ht="15.75" thickBot="1" x14ac:dyDescent="0.3">
      <c r="A148" s="185"/>
      <c r="B148" s="168"/>
      <c r="C148" s="32"/>
      <c r="D148" s="32"/>
      <c r="E148" s="32"/>
      <c r="F148" s="32"/>
      <c r="G148" s="100"/>
      <c r="H148" s="168"/>
      <c r="I148" s="413"/>
      <c r="J148" s="72" t="s">
        <v>182</v>
      </c>
      <c r="K148" s="73"/>
      <c r="L148" s="73"/>
      <c r="M148" s="237">
        <f>M147*K147/40/3600</f>
        <v>5.4774305555555557E-3</v>
      </c>
      <c r="N148" s="413"/>
      <c r="O148" s="72" t="s">
        <v>182</v>
      </c>
      <c r="P148" s="73"/>
      <c r="Q148" s="73"/>
      <c r="R148" s="268">
        <f>R147*P147/40/3600</f>
        <v>0</v>
      </c>
      <c r="S148" s="269">
        <f>R148+M148</f>
        <v>5.4774305555555557E-3</v>
      </c>
      <c r="T148" s="186"/>
    </row>
    <row r="149" spans="1:21" x14ac:dyDescent="0.25">
      <c r="A149" s="185"/>
      <c r="B149" s="168"/>
      <c r="C149" s="32"/>
      <c r="D149" s="32"/>
      <c r="E149" s="32"/>
      <c r="F149" s="32"/>
      <c r="G149" s="100"/>
      <c r="H149" s="168"/>
      <c r="I149" s="413"/>
      <c r="J149" s="77"/>
      <c r="N149" s="413"/>
      <c r="O149" s="77"/>
      <c r="R149" s="270"/>
      <c r="S149" s="270"/>
    </row>
    <row r="150" spans="1:21" ht="15.75" thickBot="1" x14ac:dyDescent="0.3">
      <c r="A150" s="185"/>
      <c r="B150" s="168"/>
      <c r="C150" s="32"/>
      <c r="D150" s="32"/>
      <c r="E150" s="32"/>
      <c r="F150" s="32"/>
      <c r="G150" s="100"/>
      <c r="H150" s="168"/>
      <c r="I150" s="413"/>
      <c r="J150" s="77"/>
      <c r="N150" s="413"/>
      <c r="O150" s="77"/>
      <c r="R150" s="270"/>
      <c r="S150" s="270"/>
    </row>
    <row r="151" spans="1:21" ht="60" x14ac:dyDescent="0.25">
      <c r="A151" s="185"/>
      <c r="B151" s="168"/>
      <c r="C151" s="32"/>
      <c r="D151" s="32"/>
      <c r="E151" s="32"/>
      <c r="F151" s="32"/>
      <c r="G151" s="100"/>
      <c r="H151" s="168"/>
      <c r="I151" s="413"/>
      <c r="J151" s="71" t="s">
        <v>235</v>
      </c>
      <c r="K151" s="229">
        <f>IF([2]Booking_SGN!$B$2="SGN",INDEX([2]!volume,MATCH($I$11,[2]!customer,0),MATCH([2]Booking_SGN!$C$3,[2]!week,0)),0)</f>
        <v>1</v>
      </c>
      <c r="L151" s="229">
        <f>L147+L96</f>
        <v>9326</v>
      </c>
      <c r="M151" s="229">
        <f>M147+M96</f>
        <v>2495.75</v>
      </c>
      <c r="N151" s="413"/>
      <c r="O151" s="71" t="s">
        <v>235</v>
      </c>
      <c r="P151" s="229">
        <f>IF([2]Booking_SGN!$B$2="SGN",INDEX([2]!volume,MATCH($N$11,[2]!customer,0),MATCH([2]Booking_SGN!$C$3,[2]!week,0)),0)</f>
        <v>0</v>
      </c>
      <c r="Q151" s="229">
        <f>Q147+Q96</f>
        <v>1111</v>
      </c>
      <c r="R151" s="230">
        <f>R147+R96</f>
        <v>0</v>
      </c>
      <c r="S151" s="257">
        <f>R151+M151</f>
        <v>2495.75</v>
      </c>
      <c r="T151" s="187"/>
    </row>
    <row r="152" spans="1:21" ht="15.75" thickBot="1" x14ac:dyDescent="0.3">
      <c r="A152" s="185"/>
      <c r="B152" s="168"/>
      <c r="C152" s="32"/>
      <c r="D152" s="32"/>
      <c r="E152" s="32"/>
      <c r="F152" s="32"/>
      <c r="G152" s="100"/>
      <c r="H152" s="168"/>
      <c r="I152" s="413"/>
      <c r="J152" s="72" t="s">
        <v>236</v>
      </c>
      <c r="K152" s="73"/>
      <c r="L152" s="73"/>
      <c r="M152" s="237">
        <f>M148+M97</f>
        <v>1.733159722222222E-2</v>
      </c>
      <c r="N152" s="413"/>
      <c r="O152" s="72" t="s">
        <v>236</v>
      </c>
      <c r="P152" s="73"/>
      <c r="Q152" s="73"/>
      <c r="R152" s="268">
        <f>R148+R97</f>
        <v>0</v>
      </c>
      <c r="S152" s="269">
        <f>R152+M152</f>
        <v>1.733159722222222E-2</v>
      </c>
      <c r="T152" s="186"/>
    </row>
    <row r="153" spans="1:21" ht="15.75" thickBot="1" x14ac:dyDescent="0.3">
      <c r="A153" s="185"/>
      <c r="B153" s="32"/>
      <c r="C153" s="32"/>
      <c r="D153" s="32"/>
      <c r="E153" s="32"/>
      <c r="F153" s="32"/>
      <c r="G153" s="100"/>
      <c r="H153" s="168"/>
      <c r="I153" s="413"/>
      <c r="J153" s="77"/>
      <c r="N153" s="413"/>
      <c r="O153" s="77"/>
      <c r="R153" s="270"/>
      <c r="S153" s="270"/>
    </row>
    <row r="154" spans="1:21" x14ac:dyDescent="0.25">
      <c r="A154" s="185"/>
      <c r="B154" s="32"/>
      <c r="C154" s="32"/>
      <c r="D154" s="32"/>
      <c r="E154" s="32"/>
      <c r="F154" s="32"/>
      <c r="G154" s="100"/>
      <c r="H154" s="168"/>
      <c r="I154" s="413"/>
      <c r="J154" s="81" t="s">
        <v>237</v>
      </c>
      <c r="K154" s="238"/>
      <c r="L154" s="239"/>
      <c r="M154" s="239"/>
      <c r="N154" s="413"/>
      <c r="O154" s="81" t="s">
        <v>237</v>
      </c>
      <c r="P154" s="238"/>
      <c r="Q154" s="239"/>
      <c r="R154" s="271"/>
      <c r="S154" s="270"/>
    </row>
    <row r="155" spans="1:21" ht="15.75" thickBot="1" x14ac:dyDescent="0.3">
      <c r="A155" s="185"/>
      <c r="B155" s="32"/>
      <c r="C155" s="32"/>
      <c r="D155" s="32"/>
      <c r="E155" s="32"/>
      <c r="F155" s="32"/>
      <c r="G155" s="100"/>
      <c r="H155" s="168"/>
      <c r="I155" s="413"/>
      <c r="J155" s="82" t="s">
        <v>238</v>
      </c>
      <c r="K155" s="240"/>
      <c r="L155" s="241"/>
      <c r="M155" s="241"/>
      <c r="N155" s="413"/>
      <c r="O155" s="82" t="s">
        <v>238</v>
      </c>
      <c r="P155" s="240"/>
      <c r="Q155" s="241"/>
      <c r="R155" s="272"/>
      <c r="S155" s="232"/>
    </row>
    <row r="156" spans="1:21" ht="15.75" thickBot="1" x14ac:dyDescent="0.3">
      <c r="A156" s="185"/>
      <c r="E156" s="32"/>
      <c r="F156" s="32"/>
      <c r="G156" s="100"/>
      <c r="H156" s="168"/>
      <c r="I156" s="414"/>
      <c r="J156" s="199"/>
      <c r="K156" s="73"/>
      <c r="L156" s="73"/>
      <c r="M156" s="73"/>
      <c r="N156" s="414"/>
      <c r="O156" s="199"/>
      <c r="P156" s="73"/>
      <c r="Q156" s="73"/>
      <c r="R156" s="232"/>
      <c r="S156" s="273"/>
    </row>
    <row r="157" spans="1:21" x14ac:dyDescent="0.25">
      <c r="A157" s="185"/>
      <c r="B157" s="32"/>
      <c r="C157" s="32"/>
      <c r="D157" s="32"/>
      <c r="E157" s="32"/>
      <c r="F157" s="32"/>
      <c r="G157" s="100"/>
      <c r="H157" s="168"/>
      <c r="I157" s="32"/>
      <c r="N157" s="32"/>
    </row>
    <row r="158" spans="1:21" x14ac:dyDescent="0.25">
      <c r="A158" s="185"/>
      <c r="B158" s="32"/>
      <c r="C158" s="32"/>
      <c r="D158" s="32"/>
      <c r="E158" s="32"/>
      <c r="F158" s="32"/>
      <c r="G158" s="100"/>
      <c r="H158" s="168"/>
      <c r="I158" s="32"/>
      <c r="N158" s="32"/>
    </row>
    <row r="159" spans="1:21" x14ac:dyDescent="0.25">
      <c r="A159" s="185"/>
      <c r="B159" s="32"/>
      <c r="C159" s="32"/>
      <c r="D159" s="32"/>
      <c r="E159" s="32"/>
      <c r="F159" s="32"/>
      <c r="G159" s="100"/>
      <c r="H159" s="168"/>
      <c r="I159" s="32"/>
      <c r="N159" s="32"/>
    </row>
    <row r="160" spans="1:21" x14ac:dyDescent="0.25">
      <c r="A160" s="185"/>
      <c r="B160" s="32"/>
      <c r="C160" s="32"/>
      <c r="D160" s="32"/>
      <c r="E160" s="32"/>
      <c r="F160" s="32"/>
      <c r="G160" s="100"/>
      <c r="H160" s="168"/>
      <c r="I160" s="32"/>
      <c r="N160" s="32"/>
    </row>
    <row r="161" spans="1:14" x14ac:dyDescent="0.25">
      <c r="A161" s="185"/>
      <c r="B161" s="32"/>
      <c r="C161" s="32"/>
      <c r="D161" s="32"/>
      <c r="E161" s="32"/>
      <c r="F161" s="32"/>
      <c r="G161" s="100"/>
      <c r="H161" s="168"/>
      <c r="I161" s="32"/>
      <c r="N161" s="32"/>
    </row>
    <row r="162" spans="1:14" x14ac:dyDescent="0.25">
      <c r="A162" s="185"/>
      <c r="B162" s="32"/>
      <c r="C162" s="32"/>
      <c r="D162" s="32"/>
      <c r="E162" s="32"/>
      <c r="F162" s="32"/>
      <c r="G162" s="100"/>
      <c r="H162" s="168"/>
      <c r="I162" s="32"/>
      <c r="N162" s="32"/>
    </row>
    <row r="163" spans="1:14" x14ac:dyDescent="0.25">
      <c r="A163" s="185"/>
      <c r="B163" s="32"/>
      <c r="C163" s="32"/>
      <c r="D163" s="32"/>
      <c r="E163" s="32"/>
      <c r="F163" s="32"/>
      <c r="G163" s="100"/>
      <c r="H163" s="168"/>
      <c r="I163" s="32"/>
      <c r="N163" s="32"/>
    </row>
    <row r="164" spans="1:14" x14ac:dyDescent="0.25">
      <c r="A164" s="185"/>
      <c r="B164" s="32"/>
      <c r="C164" s="32"/>
      <c r="D164" s="32"/>
      <c r="E164" s="32"/>
      <c r="F164" s="32"/>
      <c r="G164" s="100"/>
      <c r="H164" s="168"/>
      <c r="I164" s="32"/>
      <c r="N164" s="32"/>
    </row>
    <row r="165" spans="1:14" x14ac:dyDescent="0.25">
      <c r="A165" s="185"/>
      <c r="B165" s="32"/>
      <c r="C165" s="32"/>
      <c r="D165" s="32"/>
      <c r="E165" s="32"/>
      <c r="F165" s="32"/>
      <c r="G165" s="100"/>
      <c r="H165" s="168"/>
      <c r="I165" s="32"/>
      <c r="N165" s="32"/>
    </row>
    <row r="166" spans="1:14" x14ac:dyDescent="0.25">
      <c r="A166" s="185"/>
      <c r="B166" s="32"/>
      <c r="C166" s="32"/>
      <c r="D166" s="32"/>
      <c r="E166" s="32"/>
      <c r="F166" s="32"/>
      <c r="G166" s="100"/>
      <c r="H166" s="168"/>
      <c r="I166" s="32"/>
      <c r="N166" s="32"/>
    </row>
    <row r="167" spans="1:14" x14ac:dyDescent="0.25">
      <c r="A167" s="185"/>
      <c r="B167" s="32"/>
      <c r="C167" s="32"/>
      <c r="D167" s="32"/>
      <c r="E167" s="32"/>
      <c r="F167" s="32"/>
      <c r="G167" s="100"/>
      <c r="H167" s="168"/>
      <c r="I167" s="32"/>
      <c r="N167" s="32"/>
    </row>
    <row r="168" spans="1:14" x14ac:dyDescent="0.25">
      <c r="A168" s="185"/>
      <c r="B168" s="32"/>
      <c r="C168" s="32"/>
      <c r="D168" s="32"/>
      <c r="E168" s="32"/>
      <c r="F168" s="32"/>
      <c r="G168" s="100"/>
      <c r="H168" s="168"/>
      <c r="I168" s="32"/>
      <c r="N168" s="32"/>
    </row>
    <row r="169" spans="1:14" x14ac:dyDescent="0.25">
      <c r="A169" s="185"/>
      <c r="B169" s="32"/>
      <c r="C169" s="32"/>
      <c r="D169" s="32"/>
      <c r="E169" s="32"/>
      <c r="F169" s="32"/>
      <c r="G169" s="100"/>
      <c r="H169" s="168"/>
      <c r="I169" s="32"/>
      <c r="N169" s="32"/>
    </row>
    <row r="170" spans="1:14" x14ac:dyDescent="0.25">
      <c r="A170" s="185"/>
      <c r="B170" s="32"/>
      <c r="C170" s="32"/>
      <c r="D170" s="32"/>
      <c r="E170" s="32"/>
      <c r="F170" s="32"/>
      <c r="G170" s="100"/>
      <c r="H170" s="168"/>
      <c r="I170" s="32"/>
      <c r="N170" s="32"/>
    </row>
    <row r="171" spans="1:14" x14ac:dyDescent="0.25">
      <c r="A171" s="185"/>
      <c r="B171" s="32"/>
      <c r="C171" s="32"/>
      <c r="D171" s="32"/>
      <c r="E171" s="32"/>
      <c r="F171" s="32"/>
      <c r="G171" s="100"/>
      <c r="H171" s="168"/>
      <c r="I171" s="32"/>
      <c r="N171" s="32"/>
    </row>
    <row r="172" spans="1:14" x14ac:dyDescent="0.25">
      <c r="A172" s="185"/>
      <c r="B172" s="32"/>
      <c r="C172" s="32"/>
      <c r="D172" s="32"/>
      <c r="E172" s="32"/>
      <c r="F172" s="32"/>
      <c r="G172" s="100"/>
      <c r="H172" s="168"/>
      <c r="I172" s="32"/>
      <c r="N172" s="32"/>
    </row>
    <row r="173" spans="1:14" x14ac:dyDescent="0.25">
      <c r="A173" s="185"/>
      <c r="B173" s="32"/>
      <c r="C173" s="32"/>
      <c r="D173" s="32"/>
      <c r="E173" s="32"/>
      <c r="F173" s="32"/>
      <c r="G173" s="100"/>
      <c r="H173" s="168"/>
      <c r="I173" s="32"/>
      <c r="N173" s="32"/>
    </row>
    <row r="174" spans="1:14" x14ac:dyDescent="0.25">
      <c r="A174" s="185"/>
      <c r="B174" s="32"/>
      <c r="C174" s="32"/>
      <c r="D174" s="32"/>
      <c r="E174" s="32"/>
      <c r="F174" s="32"/>
      <c r="G174" s="100"/>
      <c r="H174" s="168"/>
      <c r="I174" s="32"/>
      <c r="N174" s="32"/>
    </row>
    <row r="175" spans="1:14" x14ac:dyDescent="0.25">
      <c r="A175" s="185"/>
      <c r="B175" s="32"/>
      <c r="C175" s="32"/>
      <c r="D175" s="32"/>
      <c r="E175" s="32"/>
      <c r="F175" s="32"/>
      <c r="G175" s="100"/>
      <c r="H175" s="168"/>
      <c r="I175" s="32"/>
      <c r="N175" s="32"/>
    </row>
    <row r="176" spans="1:14" x14ac:dyDescent="0.25">
      <c r="A176" s="185"/>
      <c r="B176" s="32"/>
      <c r="C176" s="32"/>
      <c r="D176" s="32"/>
      <c r="E176" s="32"/>
      <c r="F176" s="32"/>
      <c r="G176" s="100"/>
      <c r="H176" s="168"/>
      <c r="I176" s="32"/>
      <c r="N176" s="32"/>
    </row>
    <row r="177" spans="1:14" x14ac:dyDescent="0.25">
      <c r="A177" s="185"/>
      <c r="B177" s="32"/>
      <c r="C177" s="32"/>
      <c r="D177" s="32"/>
      <c r="E177" s="32"/>
      <c r="F177" s="32"/>
      <c r="G177" s="100"/>
      <c r="H177" s="168"/>
      <c r="I177" s="32"/>
      <c r="N177" s="32"/>
    </row>
    <row r="178" spans="1:14" x14ac:dyDescent="0.25">
      <c r="A178" s="185"/>
      <c r="B178" s="32"/>
      <c r="C178" s="32"/>
      <c r="D178" s="32"/>
      <c r="E178" s="32"/>
      <c r="F178" s="32"/>
      <c r="G178" s="100"/>
      <c r="H178" s="168"/>
      <c r="I178" s="32"/>
      <c r="N178" s="32"/>
    </row>
    <row r="179" spans="1:14" x14ac:dyDescent="0.25">
      <c r="A179" s="185"/>
      <c r="B179" s="32"/>
      <c r="C179" s="32"/>
      <c r="D179" s="32"/>
      <c r="E179" s="32"/>
      <c r="F179" s="32"/>
      <c r="G179" s="100"/>
      <c r="H179" s="168"/>
      <c r="I179" s="32"/>
      <c r="N179" s="32"/>
    </row>
    <row r="180" spans="1:14" x14ac:dyDescent="0.25">
      <c r="A180" s="185"/>
      <c r="B180" s="32"/>
      <c r="C180" s="32"/>
      <c r="D180" s="32"/>
      <c r="E180" s="32"/>
      <c r="F180" s="32"/>
      <c r="G180" s="100"/>
      <c r="H180" s="168"/>
      <c r="I180" s="32"/>
      <c r="N180" s="32"/>
    </row>
    <row r="181" spans="1:14" x14ac:dyDescent="0.25">
      <c r="A181" s="185"/>
      <c r="B181" s="32"/>
      <c r="C181" s="32"/>
      <c r="D181" s="32"/>
      <c r="E181" s="32"/>
      <c r="F181" s="32"/>
      <c r="G181" s="100"/>
      <c r="H181" s="168"/>
      <c r="I181" s="32"/>
      <c r="N181" s="32"/>
    </row>
    <row r="182" spans="1:14" x14ac:dyDescent="0.25">
      <c r="A182" s="185"/>
      <c r="B182" s="32"/>
      <c r="C182" s="32"/>
      <c r="D182" s="32"/>
      <c r="E182" s="32"/>
      <c r="F182" s="32"/>
      <c r="G182" s="100"/>
      <c r="H182" s="168"/>
      <c r="I182" s="32"/>
      <c r="N182" s="32"/>
    </row>
    <row r="183" spans="1:14" x14ac:dyDescent="0.25">
      <c r="A183" s="185"/>
      <c r="B183" s="32"/>
      <c r="C183" s="32"/>
      <c r="D183" s="32"/>
      <c r="E183" s="32"/>
      <c r="F183" s="32"/>
      <c r="G183" s="100"/>
      <c r="H183" s="168"/>
      <c r="I183" s="32"/>
      <c r="N183" s="32"/>
    </row>
    <row r="184" spans="1:14" x14ac:dyDescent="0.25">
      <c r="A184" s="185"/>
      <c r="B184" s="32"/>
      <c r="C184" s="32"/>
      <c r="D184" s="32"/>
      <c r="E184" s="32"/>
      <c r="F184" s="32"/>
      <c r="G184" s="100"/>
      <c r="H184" s="168"/>
      <c r="I184" s="32"/>
      <c r="N184" s="32"/>
    </row>
    <row r="185" spans="1:14" x14ac:dyDescent="0.25">
      <c r="A185" s="185"/>
      <c r="B185" s="32"/>
      <c r="C185" s="32"/>
      <c r="D185" s="32"/>
      <c r="E185" s="32"/>
      <c r="F185" s="32"/>
      <c r="G185" s="100"/>
      <c r="H185" s="168"/>
      <c r="I185" s="32"/>
      <c r="N185" s="32"/>
    </row>
    <row r="186" spans="1:14" x14ac:dyDescent="0.25">
      <c r="A186" s="185"/>
      <c r="B186" s="32"/>
      <c r="C186" s="32"/>
      <c r="D186" s="32"/>
      <c r="E186" s="32"/>
      <c r="F186" s="32"/>
      <c r="G186" s="100"/>
      <c r="H186" s="168"/>
      <c r="I186" s="32"/>
      <c r="N186" s="32"/>
    </row>
    <row r="187" spans="1:14" x14ac:dyDescent="0.25">
      <c r="A187" s="185"/>
      <c r="B187" s="32"/>
      <c r="C187" s="32"/>
      <c r="D187" s="32"/>
      <c r="E187" s="32"/>
      <c r="F187" s="32"/>
      <c r="G187" s="100"/>
      <c r="H187" s="168"/>
      <c r="I187" s="32"/>
      <c r="N187" s="32"/>
    </row>
    <row r="188" spans="1:14" x14ac:dyDescent="0.25">
      <c r="A188" s="185"/>
      <c r="B188" s="32"/>
      <c r="C188" s="32"/>
      <c r="D188" s="32"/>
      <c r="E188" s="32"/>
      <c r="F188" s="32"/>
      <c r="G188" s="100"/>
      <c r="H188" s="168"/>
      <c r="I188" s="32"/>
      <c r="N188" s="32"/>
    </row>
    <row r="189" spans="1:14" x14ac:dyDescent="0.25">
      <c r="A189" s="185"/>
      <c r="B189" s="32"/>
      <c r="C189" s="32"/>
      <c r="D189" s="32"/>
      <c r="E189" s="32"/>
      <c r="F189" s="32"/>
      <c r="G189" s="100"/>
      <c r="H189" s="168"/>
      <c r="I189" s="32"/>
      <c r="N189" s="32"/>
    </row>
    <row r="190" spans="1:14" x14ac:dyDescent="0.25">
      <c r="A190" s="185"/>
      <c r="B190" s="32"/>
      <c r="C190" s="32"/>
      <c r="D190" s="32"/>
      <c r="E190" s="32"/>
      <c r="F190" s="32"/>
      <c r="G190" s="100"/>
      <c r="H190" s="168"/>
      <c r="I190" s="32"/>
      <c r="N190" s="32"/>
    </row>
    <row r="191" spans="1:14" x14ac:dyDescent="0.25">
      <c r="A191" s="185"/>
      <c r="B191" s="32"/>
      <c r="C191" s="32"/>
      <c r="D191" s="32"/>
      <c r="E191" s="32"/>
      <c r="F191" s="32"/>
      <c r="G191" s="100"/>
      <c r="H191" s="168"/>
      <c r="I191" s="32"/>
      <c r="N191" s="32"/>
    </row>
    <row r="192" spans="1:14" x14ac:dyDescent="0.25">
      <c r="A192" s="185"/>
      <c r="B192" s="32"/>
      <c r="C192" s="32"/>
      <c r="D192" s="32"/>
      <c r="E192" s="32"/>
      <c r="F192" s="32"/>
      <c r="G192" s="100"/>
      <c r="H192" s="168"/>
      <c r="I192" s="32"/>
      <c r="N192" s="32"/>
    </row>
    <row r="193" spans="1:14" x14ac:dyDescent="0.25">
      <c r="A193" s="185"/>
      <c r="B193" s="32"/>
      <c r="C193" s="32"/>
      <c r="D193" s="32"/>
      <c r="E193" s="32"/>
      <c r="F193" s="32"/>
      <c r="G193" s="100"/>
      <c r="H193" s="168"/>
      <c r="I193" s="32"/>
      <c r="N193" s="32"/>
    </row>
    <row r="194" spans="1:14" x14ac:dyDescent="0.25">
      <c r="A194" s="185"/>
      <c r="B194" s="32"/>
      <c r="C194" s="32"/>
      <c r="D194" s="32"/>
      <c r="E194" s="32"/>
      <c r="F194" s="32"/>
      <c r="G194" s="100"/>
      <c r="H194" s="168"/>
      <c r="I194" s="32"/>
      <c r="N194" s="32"/>
    </row>
    <row r="195" spans="1:14" x14ac:dyDescent="0.25">
      <c r="A195" s="185"/>
      <c r="B195" s="32"/>
      <c r="C195" s="32"/>
      <c r="D195" s="32"/>
      <c r="E195" s="32"/>
      <c r="F195" s="32"/>
      <c r="G195" s="100"/>
      <c r="H195" s="168"/>
      <c r="I195" s="32"/>
      <c r="N195" s="32"/>
    </row>
    <row r="196" spans="1:14" x14ac:dyDescent="0.25">
      <c r="A196" s="185"/>
      <c r="B196" s="32"/>
      <c r="C196" s="32"/>
      <c r="D196" s="32"/>
      <c r="E196" s="32"/>
      <c r="F196" s="32"/>
      <c r="G196" s="100"/>
      <c r="H196" s="168"/>
      <c r="I196" s="32"/>
      <c r="N196" s="32"/>
    </row>
    <row r="197" spans="1:14" x14ac:dyDescent="0.25">
      <c r="A197" s="185"/>
      <c r="B197" s="32"/>
      <c r="C197" s="32"/>
      <c r="D197" s="32"/>
      <c r="E197" s="32"/>
      <c r="F197" s="32"/>
      <c r="G197" s="100"/>
      <c r="H197" s="168"/>
      <c r="I197" s="32"/>
      <c r="N197" s="32"/>
    </row>
    <row r="198" spans="1:14" x14ac:dyDescent="0.25">
      <c r="A198" s="185"/>
      <c r="B198" s="32"/>
      <c r="C198" s="32"/>
      <c r="D198" s="32"/>
      <c r="E198" s="32"/>
      <c r="F198" s="32"/>
      <c r="G198" s="100"/>
      <c r="H198" s="168"/>
      <c r="I198" s="32"/>
      <c r="N198" s="32"/>
    </row>
    <row r="199" spans="1:14" x14ac:dyDescent="0.25">
      <c r="A199" s="185"/>
      <c r="B199" s="32"/>
      <c r="C199" s="32"/>
      <c r="D199" s="32"/>
      <c r="E199" s="32"/>
      <c r="F199" s="32"/>
      <c r="G199" s="100"/>
      <c r="H199" s="168"/>
      <c r="I199" s="32"/>
      <c r="N199" s="32"/>
    </row>
    <row r="200" spans="1:14" x14ac:dyDescent="0.25">
      <c r="A200" s="185"/>
      <c r="B200" s="32"/>
      <c r="C200" s="32"/>
      <c r="D200" s="32"/>
      <c r="E200" s="32"/>
      <c r="F200" s="32"/>
      <c r="G200" s="100"/>
      <c r="H200" s="168"/>
      <c r="I200" s="32"/>
      <c r="N200" s="32"/>
    </row>
    <row r="201" spans="1:14" x14ac:dyDescent="0.25">
      <c r="A201" s="185"/>
      <c r="B201" s="32"/>
      <c r="C201" s="32"/>
      <c r="D201" s="32"/>
      <c r="E201" s="32"/>
      <c r="F201" s="32"/>
      <c r="G201" s="100"/>
      <c r="H201" s="168"/>
      <c r="I201" s="32"/>
      <c r="N201" s="32"/>
    </row>
    <row r="202" spans="1:14" x14ac:dyDescent="0.25">
      <c r="A202" s="185"/>
      <c r="B202" s="32"/>
      <c r="C202" s="32"/>
      <c r="D202" s="32"/>
      <c r="E202" s="32"/>
      <c r="F202" s="32"/>
      <c r="G202" s="100"/>
      <c r="H202" s="168"/>
      <c r="I202" s="32"/>
      <c r="N202" s="32"/>
    </row>
    <row r="203" spans="1:14" x14ac:dyDescent="0.25">
      <c r="A203" s="185"/>
      <c r="B203" s="32"/>
      <c r="C203" s="32"/>
      <c r="D203" s="32"/>
      <c r="E203" s="32"/>
      <c r="F203" s="32"/>
      <c r="G203" s="100"/>
      <c r="H203" s="168"/>
      <c r="I203" s="32"/>
      <c r="N203" s="32"/>
    </row>
    <row r="204" spans="1:14" x14ac:dyDescent="0.25">
      <c r="A204" s="185"/>
      <c r="B204" s="32"/>
      <c r="C204" s="32"/>
      <c r="D204" s="32"/>
      <c r="E204" s="32"/>
      <c r="F204" s="32"/>
      <c r="G204" s="100"/>
      <c r="H204" s="168"/>
      <c r="I204" s="32"/>
      <c r="N204" s="32"/>
    </row>
    <row r="205" spans="1:14" x14ac:dyDescent="0.25">
      <c r="A205" s="185"/>
      <c r="B205" s="32"/>
      <c r="C205" s="32"/>
      <c r="D205" s="32"/>
      <c r="E205" s="32"/>
      <c r="F205" s="32"/>
      <c r="G205" s="100"/>
      <c r="H205" s="168"/>
      <c r="I205" s="32"/>
      <c r="N205" s="32"/>
    </row>
    <row r="206" spans="1:14" x14ac:dyDescent="0.25">
      <c r="A206" s="185"/>
      <c r="B206" s="32"/>
      <c r="C206" s="32"/>
      <c r="D206" s="32"/>
      <c r="E206" s="32"/>
      <c r="F206" s="32"/>
      <c r="G206" s="100"/>
      <c r="H206" s="168"/>
      <c r="I206" s="32"/>
      <c r="N206" s="32"/>
    </row>
    <row r="207" spans="1:14" x14ac:dyDescent="0.25">
      <c r="A207" s="185"/>
      <c r="B207" s="32"/>
      <c r="C207" s="32"/>
      <c r="D207" s="32"/>
      <c r="E207" s="32"/>
      <c r="F207" s="32"/>
      <c r="G207" s="100"/>
      <c r="H207" s="168"/>
      <c r="I207" s="32"/>
      <c r="N207" s="32"/>
    </row>
    <row r="208" spans="1:14" x14ac:dyDescent="0.25">
      <c r="A208" s="185"/>
      <c r="B208" s="32"/>
      <c r="C208" s="32"/>
      <c r="D208" s="32"/>
      <c r="E208" s="32"/>
      <c r="F208" s="32"/>
      <c r="G208" s="100"/>
      <c r="H208" s="168"/>
      <c r="I208" s="32"/>
      <c r="N208" s="32"/>
    </row>
    <row r="209" spans="1:14" x14ac:dyDescent="0.25">
      <c r="A209" s="185"/>
      <c r="B209" s="32"/>
      <c r="C209" s="32"/>
      <c r="D209" s="32"/>
      <c r="E209" s="32"/>
      <c r="F209" s="32"/>
      <c r="G209" s="100"/>
      <c r="H209" s="168"/>
      <c r="I209" s="32"/>
      <c r="N209" s="32"/>
    </row>
    <row r="210" spans="1:14" x14ac:dyDescent="0.25">
      <c r="A210" s="185"/>
      <c r="B210" s="32"/>
      <c r="C210" s="32"/>
      <c r="D210" s="32"/>
      <c r="E210" s="32"/>
      <c r="F210" s="32"/>
      <c r="G210" s="100"/>
      <c r="H210" s="168"/>
      <c r="I210" s="32"/>
      <c r="N210" s="32"/>
    </row>
    <row r="211" spans="1:14" x14ac:dyDescent="0.25">
      <c r="A211" s="185"/>
      <c r="B211" s="32"/>
      <c r="C211" s="32"/>
      <c r="D211" s="32"/>
      <c r="E211" s="32"/>
      <c r="F211" s="32"/>
      <c r="G211" s="100"/>
      <c r="H211" s="168"/>
      <c r="I211" s="32"/>
      <c r="N211" s="32"/>
    </row>
    <row r="212" spans="1:14" x14ac:dyDescent="0.25">
      <c r="A212" s="185"/>
      <c r="B212" s="32"/>
      <c r="C212" s="32"/>
      <c r="D212" s="32"/>
      <c r="E212" s="32"/>
      <c r="F212" s="32"/>
      <c r="G212" s="100"/>
      <c r="H212" s="168"/>
      <c r="I212" s="32"/>
      <c r="N212" s="32"/>
    </row>
    <row r="213" spans="1:14" x14ac:dyDescent="0.25">
      <c r="A213" s="185"/>
      <c r="B213" s="32"/>
      <c r="C213" s="32"/>
      <c r="D213" s="32"/>
      <c r="E213" s="32"/>
      <c r="F213" s="32"/>
      <c r="G213" s="100"/>
      <c r="H213" s="168"/>
      <c r="I213" s="32"/>
      <c r="N213" s="32"/>
    </row>
    <row r="214" spans="1:14" x14ac:dyDescent="0.25">
      <c r="A214" s="185"/>
      <c r="B214" s="32"/>
      <c r="C214" s="32"/>
      <c r="D214" s="32"/>
      <c r="E214" s="32"/>
      <c r="F214" s="32"/>
      <c r="G214" s="100"/>
      <c r="H214" s="168"/>
      <c r="I214" s="32"/>
      <c r="N214" s="32"/>
    </row>
    <row r="215" spans="1:14" x14ac:dyDescent="0.25">
      <c r="A215" s="185"/>
      <c r="B215" s="32"/>
      <c r="C215" s="32"/>
      <c r="D215" s="32"/>
      <c r="E215" s="32"/>
      <c r="F215" s="32"/>
      <c r="G215" s="100"/>
      <c r="H215" s="168"/>
      <c r="I215" s="32"/>
      <c r="N215" s="32"/>
    </row>
    <row r="216" spans="1:14" x14ac:dyDescent="0.25">
      <c r="A216" s="185"/>
      <c r="B216" s="32"/>
      <c r="C216" s="32"/>
      <c r="D216" s="32"/>
      <c r="E216" s="32"/>
      <c r="F216" s="32"/>
      <c r="G216" s="100"/>
      <c r="H216" s="168"/>
      <c r="I216" s="32"/>
      <c r="N216" s="32"/>
    </row>
    <row r="217" spans="1:14" x14ac:dyDescent="0.25">
      <c r="A217" s="185"/>
      <c r="B217" s="32"/>
      <c r="C217" s="32"/>
      <c r="D217" s="32"/>
      <c r="E217" s="32"/>
      <c r="F217" s="32"/>
      <c r="G217" s="100"/>
      <c r="H217" s="168"/>
      <c r="I217" s="32"/>
      <c r="N217" s="32"/>
    </row>
    <row r="218" spans="1:14" x14ac:dyDescent="0.25">
      <c r="A218" s="185"/>
      <c r="B218" s="32"/>
      <c r="C218" s="32"/>
      <c r="D218" s="32"/>
      <c r="E218" s="32"/>
      <c r="F218" s="32"/>
      <c r="G218" s="100"/>
      <c r="H218" s="168"/>
      <c r="I218" s="32"/>
      <c r="N218" s="32"/>
    </row>
    <row r="219" spans="1:14" x14ac:dyDescent="0.25">
      <c r="A219" s="185"/>
      <c r="B219" s="32"/>
      <c r="C219" s="32"/>
      <c r="D219" s="32"/>
      <c r="E219" s="32"/>
      <c r="F219" s="32"/>
      <c r="G219" s="100"/>
      <c r="H219" s="168"/>
      <c r="I219" s="32"/>
      <c r="N219" s="32"/>
    </row>
    <row r="220" spans="1:14" x14ac:dyDescent="0.25">
      <c r="A220" s="185"/>
      <c r="B220" s="32"/>
      <c r="C220" s="32"/>
      <c r="D220" s="32"/>
      <c r="E220" s="32"/>
      <c r="F220" s="32"/>
      <c r="G220" s="100"/>
      <c r="H220" s="168"/>
      <c r="I220" s="32"/>
      <c r="N220" s="32"/>
    </row>
    <row r="221" spans="1:14" x14ac:dyDescent="0.25">
      <c r="A221" s="185"/>
      <c r="B221" s="32"/>
      <c r="C221" s="32"/>
      <c r="D221" s="32"/>
      <c r="E221" s="32"/>
      <c r="F221" s="32"/>
      <c r="G221" s="100"/>
      <c r="H221" s="168"/>
      <c r="I221" s="32"/>
      <c r="N221" s="32"/>
    </row>
    <row r="222" spans="1:14" x14ac:dyDescent="0.25">
      <c r="A222" s="185"/>
      <c r="B222" s="32"/>
      <c r="C222" s="32"/>
      <c r="D222" s="32"/>
      <c r="E222" s="32"/>
      <c r="F222" s="32"/>
      <c r="G222" s="100"/>
      <c r="H222" s="168"/>
      <c r="I222" s="32"/>
      <c r="N222" s="32"/>
    </row>
    <row r="223" spans="1:14" x14ac:dyDescent="0.25">
      <c r="A223" s="185"/>
      <c r="B223" s="32"/>
      <c r="C223" s="32"/>
      <c r="D223" s="32"/>
      <c r="E223" s="32"/>
      <c r="F223" s="32"/>
      <c r="G223" s="100"/>
      <c r="H223" s="168"/>
      <c r="I223" s="32"/>
      <c r="N223" s="32"/>
    </row>
    <row r="224" spans="1:14" x14ac:dyDescent="0.25">
      <c r="A224" s="185"/>
      <c r="B224" s="32"/>
      <c r="C224" s="32"/>
      <c r="D224" s="32"/>
      <c r="E224" s="32"/>
      <c r="F224" s="32"/>
      <c r="G224" s="100"/>
      <c r="H224" s="168"/>
      <c r="I224" s="32"/>
      <c r="N224" s="32"/>
    </row>
    <row r="225" spans="1:14" x14ac:dyDescent="0.25">
      <c r="A225" s="185"/>
      <c r="B225" s="32"/>
      <c r="C225" s="32"/>
      <c r="D225" s="32"/>
      <c r="E225" s="32"/>
      <c r="F225" s="32"/>
      <c r="G225" s="100"/>
      <c r="H225" s="168"/>
      <c r="I225" s="32"/>
      <c r="N225" s="32"/>
    </row>
    <row r="226" spans="1:14" x14ac:dyDescent="0.25">
      <c r="A226" s="185"/>
      <c r="B226" s="32"/>
      <c r="C226" s="32"/>
      <c r="D226" s="32"/>
      <c r="E226" s="32"/>
      <c r="F226" s="32"/>
      <c r="G226" s="100"/>
      <c r="H226" s="168"/>
      <c r="I226" s="32"/>
      <c r="N226" s="32"/>
    </row>
    <row r="227" spans="1:14" x14ac:dyDescent="0.25">
      <c r="A227" s="185"/>
      <c r="B227" s="32"/>
      <c r="C227" s="32"/>
      <c r="D227" s="32"/>
      <c r="E227" s="32"/>
      <c r="F227" s="32"/>
      <c r="G227" s="100"/>
      <c r="H227" s="168"/>
      <c r="I227" s="32"/>
      <c r="N227" s="32"/>
    </row>
    <row r="228" spans="1:14" x14ac:dyDescent="0.25">
      <c r="A228" s="185"/>
      <c r="B228" s="32"/>
      <c r="C228" s="32"/>
      <c r="D228" s="32"/>
      <c r="E228" s="32"/>
      <c r="F228" s="32"/>
      <c r="G228" s="100"/>
      <c r="H228" s="168"/>
      <c r="I228" s="32"/>
      <c r="N228" s="32"/>
    </row>
    <row r="229" spans="1:14" x14ac:dyDescent="0.25">
      <c r="A229" s="185"/>
      <c r="B229" s="32"/>
      <c r="C229" s="32"/>
      <c r="D229" s="32"/>
      <c r="E229" s="32"/>
      <c r="F229" s="32"/>
      <c r="G229" s="100"/>
      <c r="H229" s="168"/>
      <c r="I229" s="32"/>
      <c r="N229" s="32"/>
    </row>
    <row r="230" spans="1:14" x14ac:dyDescent="0.25">
      <c r="A230" s="185"/>
      <c r="B230" s="32"/>
      <c r="C230" s="32"/>
      <c r="D230" s="32"/>
      <c r="E230" s="32"/>
      <c r="F230" s="32"/>
      <c r="G230" s="100"/>
      <c r="H230" s="168"/>
      <c r="I230" s="32"/>
      <c r="N230" s="32"/>
    </row>
    <row r="231" spans="1:14" x14ac:dyDescent="0.25">
      <c r="A231" s="185"/>
      <c r="B231" s="32"/>
      <c r="C231" s="32"/>
      <c r="D231" s="32"/>
      <c r="E231" s="32"/>
      <c r="F231" s="32"/>
      <c r="G231" s="100"/>
      <c r="H231" s="168"/>
      <c r="I231" s="32"/>
      <c r="N231" s="32"/>
    </row>
    <row r="232" spans="1:14" x14ac:dyDescent="0.25">
      <c r="A232" s="185"/>
      <c r="B232" s="32"/>
      <c r="C232" s="32"/>
      <c r="D232" s="32"/>
      <c r="E232" s="32"/>
      <c r="F232" s="32"/>
      <c r="G232" s="100"/>
      <c r="H232" s="168"/>
      <c r="I232" s="32"/>
      <c r="N232" s="32"/>
    </row>
    <row r="233" spans="1:14" x14ac:dyDescent="0.25">
      <c r="A233" s="185"/>
      <c r="B233" s="32"/>
      <c r="C233" s="32"/>
      <c r="D233" s="32"/>
      <c r="E233" s="32"/>
      <c r="F233" s="32"/>
      <c r="G233" s="100"/>
      <c r="H233" s="168"/>
      <c r="I233" s="32"/>
      <c r="N233" s="32"/>
    </row>
    <row r="234" spans="1:14" x14ac:dyDescent="0.25">
      <c r="A234" s="185"/>
      <c r="B234" s="32"/>
      <c r="C234" s="32"/>
      <c r="D234" s="32"/>
      <c r="E234" s="32"/>
      <c r="F234" s="32"/>
      <c r="G234" s="100"/>
      <c r="H234" s="168"/>
      <c r="I234" s="32"/>
      <c r="N234" s="32"/>
    </row>
    <row r="235" spans="1:14" x14ac:dyDescent="0.25">
      <c r="A235" s="185"/>
      <c r="B235" s="32"/>
      <c r="C235" s="32"/>
      <c r="D235" s="32"/>
      <c r="E235" s="32"/>
      <c r="F235" s="32"/>
      <c r="G235" s="100"/>
      <c r="H235" s="168"/>
      <c r="I235" s="32"/>
      <c r="N235" s="32"/>
    </row>
    <row r="236" spans="1:14" x14ac:dyDescent="0.25">
      <c r="A236" s="185"/>
      <c r="B236" s="32"/>
      <c r="C236" s="32"/>
      <c r="D236" s="32"/>
      <c r="E236" s="32"/>
      <c r="F236" s="32"/>
      <c r="G236" s="100"/>
      <c r="H236" s="168"/>
      <c r="I236" s="32"/>
      <c r="N236" s="32"/>
    </row>
    <row r="237" spans="1:14" x14ac:dyDescent="0.25">
      <c r="A237" s="185"/>
      <c r="B237" s="32"/>
      <c r="C237" s="32"/>
      <c r="D237" s="32"/>
      <c r="E237" s="32"/>
      <c r="F237" s="32"/>
      <c r="G237" s="100"/>
      <c r="H237" s="168"/>
      <c r="I237" s="32"/>
      <c r="N237" s="32"/>
    </row>
    <row r="238" spans="1:14" x14ac:dyDescent="0.25">
      <c r="A238" s="185"/>
      <c r="B238" s="32"/>
      <c r="C238" s="32"/>
      <c r="D238" s="32"/>
      <c r="E238" s="32"/>
      <c r="F238" s="32"/>
      <c r="G238" s="100"/>
      <c r="H238" s="168"/>
      <c r="I238" s="32"/>
      <c r="N238" s="32"/>
    </row>
    <row r="239" spans="1:14" x14ac:dyDescent="0.25">
      <c r="A239" s="185"/>
      <c r="B239" s="32"/>
      <c r="C239" s="32"/>
      <c r="D239" s="32"/>
      <c r="E239" s="32"/>
      <c r="F239" s="32"/>
      <c r="G239" s="100"/>
      <c r="H239" s="168"/>
      <c r="I239" s="32"/>
      <c r="N239" s="32"/>
    </row>
    <row r="240" spans="1:14" x14ac:dyDescent="0.25">
      <c r="A240" s="185"/>
      <c r="B240" s="32"/>
      <c r="C240" s="32"/>
      <c r="D240" s="32"/>
      <c r="E240" s="32"/>
      <c r="F240" s="32"/>
      <c r="G240" s="100"/>
      <c r="H240" s="168"/>
      <c r="I240" s="32"/>
      <c r="N240" s="32"/>
    </row>
    <row r="241" spans="1:14" x14ac:dyDescent="0.25">
      <c r="A241" s="185"/>
      <c r="B241" s="32"/>
      <c r="C241" s="32"/>
      <c r="D241" s="32"/>
      <c r="E241" s="32"/>
      <c r="F241" s="32"/>
      <c r="G241" s="100"/>
      <c r="H241" s="168"/>
      <c r="I241" s="32"/>
      <c r="N241" s="32"/>
    </row>
    <row r="242" spans="1:14" x14ac:dyDescent="0.25">
      <c r="A242" s="185"/>
      <c r="B242" s="32"/>
      <c r="C242" s="32"/>
      <c r="D242" s="32"/>
      <c r="E242" s="32"/>
      <c r="F242" s="32"/>
      <c r="G242" s="100"/>
      <c r="H242" s="168"/>
      <c r="I242" s="32"/>
      <c r="N242" s="32"/>
    </row>
    <row r="243" spans="1:14" x14ac:dyDescent="0.25">
      <c r="A243" s="185"/>
      <c r="B243" s="32"/>
      <c r="C243" s="32"/>
      <c r="D243" s="32"/>
      <c r="E243" s="32"/>
      <c r="F243" s="32"/>
      <c r="G243" s="100"/>
      <c r="H243" s="168"/>
      <c r="I243" s="32"/>
      <c r="N243" s="32"/>
    </row>
    <row r="244" spans="1:14" x14ac:dyDescent="0.25">
      <c r="A244" s="185"/>
      <c r="B244" s="32"/>
      <c r="C244" s="32"/>
      <c r="D244" s="32"/>
      <c r="E244" s="32"/>
      <c r="F244" s="32"/>
      <c r="G244" s="100"/>
      <c r="H244" s="168"/>
      <c r="I244" s="32"/>
      <c r="N244" s="32"/>
    </row>
    <row r="245" spans="1:14" x14ac:dyDescent="0.25">
      <c r="A245" s="185"/>
      <c r="B245" s="32"/>
      <c r="C245" s="32"/>
      <c r="D245" s="32"/>
      <c r="E245" s="32"/>
      <c r="F245" s="32"/>
      <c r="G245" s="100"/>
      <c r="H245" s="168"/>
      <c r="I245" s="32"/>
      <c r="N245" s="32"/>
    </row>
    <row r="246" spans="1:14" x14ac:dyDescent="0.25">
      <c r="A246" s="185"/>
      <c r="B246" s="32"/>
      <c r="C246" s="32"/>
      <c r="D246" s="32"/>
      <c r="E246" s="32"/>
      <c r="F246" s="32"/>
      <c r="G246" s="100"/>
      <c r="H246" s="168"/>
      <c r="I246" s="32"/>
      <c r="N246" s="32"/>
    </row>
    <row r="247" spans="1:14" x14ac:dyDescent="0.25">
      <c r="A247" s="185"/>
      <c r="B247" s="32"/>
      <c r="C247" s="32"/>
      <c r="D247" s="32"/>
      <c r="E247" s="32"/>
      <c r="F247" s="32"/>
      <c r="G247" s="100"/>
      <c r="H247" s="168"/>
      <c r="I247" s="32"/>
      <c r="N247" s="32"/>
    </row>
    <row r="248" spans="1:14" x14ac:dyDescent="0.25">
      <c r="A248" s="185"/>
      <c r="B248" s="32"/>
      <c r="C248" s="32"/>
      <c r="D248" s="32"/>
      <c r="E248" s="32"/>
      <c r="F248" s="32"/>
      <c r="G248" s="100"/>
      <c r="H248" s="168"/>
      <c r="I248" s="32"/>
      <c r="N248" s="32"/>
    </row>
    <row r="249" spans="1:14" x14ac:dyDescent="0.25">
      <c r="A249" s="185"/>
      <c r="B249" s="32"/>
      <c r="C249" s="32"/>
      <c r="D249" s="32"/>
      <c r="E249" s="32"/>
      <c r="F249" s="32"/>
      <c r="G249" s="100"/>
      <c r="H249" s="168"/>
      <c r="I249" s="32"/>
      <c r="N249" s="32"/>
    </row>
    <row r="250" spans="1:14" x14ac:dyDescent="0.25">
      <c r="A250" s="185"/>
      <c r="B250" s="32"/>
      <c r="C250" s="32"/>
      <c r="D250" s="32"/>
      <c r="E250" s="32"/>
      <c r="F250" s="32"/>
      <c r="G250" s="100"/>
      <c r="H250" s="168"/>
      <c r="I250" s="32"/>
      <c r="N250" s="32"/>
    </row>
    <row r="251" spans="1:14" x14ac:dyDescent="0.25">
      <c r="A251" s="185"/>
      <c r="B251" s="32"/>
      <c r="C251" s="32"/>
      <c r="D251" s="32"/>
      <c r="E251" s="32"/>
      <c r="F251" s="32"/>
      <c r="G251" s="100"/>
      <c r="H251" s="168"/>
      <c r="I251" s="32"/>
      <c r="N251" s="32"/>
    </row>
    <row r="252" spans="1:14" x14ac:dyDescent="0.25">
      <c r="A252" s="185"/>
      <c r="B252" s="32"/>
      <c r="C252" s="32"/>
      <c r="D252" s="32"/>
      <c r="E252" s="32"/>
      <c r="F252" s="32"/>
      <c r="G252" s="100"/>
      <c r="H252" s="168"/>
      <c r="I252" s="32"/>
      <c r="N252" s="32"/>
    </row>
    <row r="253" spans="1:14" x14ac:dyDescent="0.25">
      <c r="A253" s="185"/>
      <c r="B253" s="32"/>
      <c r="C253" s="32"/>
      <c r="D253" s="32"/>
      <c r="E253" s="32"/>
      <c r="F253" s="32"/>
      <c r="G253" s="100"/>
      <c r="H253" s="168"/>
      <c r="I253" s="32"/>
      <c r="N253" s="32"/>
    </row>
    <row r="254" spans="1:14" x14ac:dyDescent="0.25">
      <c r="A254" s="185"/>
      <c r="B254" s="32"/>
      <c r="C254" s="32"/>
      <c r="D254" s="32"/>
      <c r="E254" s="32"/>
      <c r="F254" s="32"/>
      <c r="G254" s="100"/>
      <c r="H254" s="168"/>
      <c r="I254" s="32"/>
      <c r="N254" s="32"/>
    </row>
    <row r="255" spans="1:14" x14ac:dyDescent="0.25">
      <c r="A255" s="185"/>
      <c r="B255" s="32"/>
      <c r="C255" s="32"/>
      <c r="D255" s="32"/>
      <c r="E255" s="32"/>
      <c r="F255" s="32"/>
      <c r="G255" s="100"/>
      <c r="H255" s="168"/>
      <c r="I255" s="32"/>
      <c r="N255" s="32"/>
    </row>
    <row r="256" spans="1:14" x14ac:dyDescent="0.25">
      <c r="A256" s="185"/>
      <c r="B256" s="32"/>
      <c r="C256" s="32"/>
      <c r="D256" s="32"/>
      <c r="E256" s="32"/>
      <c r="F256" s="32"/>
      <c r="G256" s="100"/>
      <c r="H256" s="168"/>
      <c r="I256" s="32"/>
      <c r="N256" s="32"/>
    </row>
    <row r="257" spans="1:14" x14ac:dyDescent="0.25">
      <c r="A257" s="185"/>
      <c r="B257" s="32"/>
      <c r="C257" s="32"/>
      <c r="D257" s="32"/>
      <c r="E257" s="32"/>
      <c r="F257" s="32"/>
      <c r="G257" s="100"/>
      <c r="H257" s="168"/>
      <c r="I257" s="32"/>
      <c r="N257" s="32"/>
    </row>
    <row r="258" spans="1:14" x14ac:dyDescent="0.25">
      <c r="A258" s="185"/>
      <c r="B258" s="32"/>
      <c r="C258" s="32"/>
      <c r="D258" s="32"/>
      <c r="E258" s="32"/>
      <c r="F258" s="32"/>
      <c r="G258" s="100"/>
      <c r="H258" s="168"/>
      <c r="I258" s="32"/>
      <c r="N258" s="32"/>
    </row>
    <row r="259" spans="1:14" x14ac:dyDescent="0.25">
      <c r="A259" s="185"/>
      <c r="B259" s="32"/>
      <c r="C259" s="32"/>
      <c r="D259" s="32"/>
      <c r="E259" s="32"/>
      <c r="F259" s="32"/>
      <c r="G259" s="100"/>
      <c r="H259" s="168"/>
      <c r="I259" s="32"/>
      <c r="N259" s="32"/>
    </row>
    <row r="260" spans="1:14" x14ac:dyDescent="0.25">
      <c r="A260" s="185"/>
      <c r="B260" s="32"/>
      <c r="C260" s="32"/>
      <c r="D260" s="32"/>
      <c r="E260" s="32"/>
      <c r="F260" s="32"/>
      <c r="G260" s="100"/>
      <c r="H260" s="168"/>
      <c r="I260" s="32"/>
      <c r="N260" s="32"/>
    </row>
    <row r="261" spans="1:14" x14ac:dyDescent="0.25">
      <c r="A261" s="185"/>
      <c r="B261" s="32"/>
      <c r="C261" s="32"/>
      <c r="D261" s="32"/>
      <c r="E261" s="32"/>
      <c r="F261" s="32"/>
      <c r="G261" s="100"/>
      <c r="H261" s="168"/>
      <c r="I261" s="32"/>
      <c r="N261" s="32"/>
    </row>
    <row r="262" spans="1:14" x14ac:dyDescent="0.25">
      <c r="A262" s="185"/>
      <c r="B262" s="32"/>
      <c r="C262" s="32"/>
      <c r="D262" s="32"/>
      <c r="E262" s="32"/>
      <c r="F262" s="32"/>
      <c r="G262" s="100"/>
      <c r="H262" s="168"/>
      <c r="I262" s="32"/>
      <c r="N262" s="32"/>
    </row>
    <row r="263" spans="1:14" x14ac:dyDescent="0.25">
      <c r="A263" s="185"/>
      <c r="B263" s="32"/>
      <c r="C263" s="32"/>
      <c r="D263" s="32"/>
      <c r="E263" s="32"/>
      <c r="F263" s="32"/>
      <c r="G263" s="100"/>
      <c r="H263" s="168"/>
      <c r="I263" s="32"/>
      <c r="N263" s="32"/>
    </row>
    <row r="264" spans="1:14" x14ac:dyDescent="0.25">
      <c r="A264" s="185"/>
      <c r="B264" s="32"/>
      <c r="C264" s="32"/>
      <c r="D264" s="32"/>
      <c r="E264" s="32"/>
      <c r="F264" s="32"/>
      <c r="G264" s="100"/>
      <c r="H264" s="168"/>
      <c r="I264" s="32"/>
      <c r="N264" s="32"/>
    </row>
    <row r="265" spans="1:14" x14ac:dyDescent="0.25">
      <c r="A265" s="185"/>
      <c r="B265" s="32"/>
      <c r="C265" s="32"/>
      <c r="D265" s="32"/>
      <c r="E265" s="32"/>
      <c r="F265" s="32"/>
      <c r="G265" s="100"/>
      <c r="H265" s="168"/>
      <c r="I265" s="32"/>
      <c r="N265" s="32"/>
    </row>
    <row r="266" spans="1:14" x14ac:dyDescent="0.25">
      <c r="A266" s="185"/>
      <c r="B266" s="32"/>
      <c r="C266" s="32"/>
      <c r="D266" s="32"/>
      <c r="E266" s="32"/>
      <c r="F266" s="32"/>
      <c r="G266" s="100"/>
      <c r="H266" s="168"/>
      <c r="I266" s="32"/>
      <c r="N266" s="32"/>
    </row>
    <row r="267" spans="1:14" x14ac:dyDescent="0.25">
      <c r="A267" s="185"/>
      <c r="B267" s="32"/>
      <c r="C267" s="32"/>
      <c r="D267" s="32"/>
      <c r="E267" s="32"/>
      <c r="F267" s="32"/>
      <c r="G267" s="100"/>
      <c r="H267" s="168"/>
      <c r="I267" s="32"/>
      <c r="N267" s="32"/>
    </row>
    <row r="268" spans="1:14" x14ac:dyDescent="0.25">
      <c r="A268" s="185"/>
      <c r="B268" s="32"/>
      <c r="C268" s="32"/>
      <c r="D268" s="32"/>
      <c r="E268" s="32"/>
      <c r="F268" s="32"/>
      <c r="G268" s="100"/>
      <c r="H268" s="168"/>
      <c r="I268" s="32"/>
      <c r="N268" s="32"/>
    </row>
    <row r="269" spans="1:14" x14ac:dyDescent="0.25">
      <c r="A269" s="185"/>
      <c r="B269" s="32"/>
      <c r="C269" s="32"/>
      <c r="D269" s="32"/>
      <c r="E269" s="32"/>
      <c r="F269" s="32"/>
      <c r="G269" s="100"/>
      <c r="H269" s="168"/>
      <c r="I269" s="32"/>
      <c r="N269" s="32"/>
    </row>
    <row r="270" spans="1:14" x14ac:dyDescent="0.25">
      <c r="A270" s="185"/>
      <c r="B270" s="32"/>
      <c r="C270" s="32"/>
      <c r="D270" s="32"/>
      <c r="E270" s="32"/>
      <c r="F270" s="32"/>
      <c r="G270" s="100"/>
      <c r="H270" s="168"/>
      <c r="I270" s="32"/>
      <c r="N270" s="32"/>
    </row>
    <row r="271" spans="1:14" x14ac:dyDescent="0.25">
      <c r="A271" s="185"/>
      <c r="B271" s="32"/>
      <c r="C271" s="32"/>
      <c r="D271" s="32"/>
      <c r="E271" s="32"/>
      <c r="F271" s="32"/>
      <c r="G271" s="100"/>
      <c r="H271" s="168"/>
      <c r="I271" s="32"/>
      <c r="N271" s="32"/>
    </row>
    <row r="272" spans="1:14" x14ac:dyDescent="0.25">
      <c r="A272" s="185"/>
      <c r="B272" s="32"/>
      <c r="C272" s="32"/>
      <c r="D272" s="32"/>
      <c r="E272" s="32"/>
      <c r="F272" s="32"/>
      <c r="G272" s="100"/>
      <c r="H272" s="168"/>
      <c r="I272" s="32"/>
      <c r="N272" s="32"/>
    </row>
    <row r="273" spans="1:14" x14ac:dyDescent="0.25">
      <c r="A273" s="185"/>
      <c r="B273" s="32"/>
      <c r="C273" s="32"/>
      <c r="D273" s="32"/>
      <c r="E273" s="32"/>
      <c r="F273" s="32"/>
      <c r="G273" s="100"/>
      <c r="H273" s="168"/>
      <c r="I273" s="32"/>
      <c r="N273" s="32"/>
    </row>
    <row r="274" spans="1:14" x14ac:dyDescent="0.25">
      <c r="A274" s="185"/>
      <c r="B274" s="32"/>
      <c r="C274" s="32"/>
      <c r="D274" s="32"/>
      <c r="E274" s="32"/>
      <c r="F274" s="32"/>
      <c r="G274" s="100"/>
      <c r="H274" s="168"/>
      <c r="I274" s="32"/>
      <c r="N274" s="32"/>
    </row>
    <row r="275" spans="1:14" x14ac:dyDescent="0.25">
      <c r="A275" s="185"/>
      <c r="B275" s="32"/>
      <c r="C275" s="32"/>
      <c r="D275" s="32"/>
      <c r="E275" s="32"/>
      <c r="F275" s="32"/>
      <c r="G275" s="100"/>
      <c r="H275" s="168"/>
      <c r="I275" s="32"/>
      <c r="N275" s="32"/>
    </row>
    <row r="276" spans="1:14" x14ac:dyDescent="0.25">
      <c r="A276" s="185"/>
      <c r="B276" s="32"/>
      <c r="C276" s="32"/>
      <c r="D276" s="32"/>
      <c r="E276" s="32"/>
      <c r="F276" s="32"/>
      <c r="G276" s="100"/>
      <c r="H276" s="168"/>
      <c r="I276" s="32"/>
      <c r="N276" s="32"/>
    </row>
    <row r="277" spans="1:14" x14ac:dyDescent="0.25">
      <c r="A277" s="185"/>
      <c r="B277" s="32"/>
      <c r="C277" s="32"/>
      <c r="D277" s="32"/>
      <c r="E277" s="32"/>
      <c r="F277" s="32"/>
      <c r="G277" s="100"/>
      <c r="H277" s="168"/>
      <c r="I277" s="32"/>
      <c r="N277" s="32"/>
    </row>
    <row r="278" spans="1:14" x14ac:dyDescent="0.25">
      <c r="A278" s="185"/>
      <c r="B278" s="32"/>
      <c r="C278" s="32"/>
      <c r="D278" s="32"/>
      <c r="E278" s="32"/>
      <c r="F278" s="32"/>
      <c r="G278" s="100"/>
      <c r="H278" s="168"/>
      <c r="I278" s="32"/>
      <c r="N278" s="32"/>
    </row>
    <row r="279" spans="1:14" x14ac:dyDescent="0.25">
      <c r="A279" s="185"/>
      <c r="B279" s="32"/>
      <c r="C279" s="32"/>
      <c r="D279" s="32"/>
      <c r="E279" s="32"/>
      <c r="F279" s="32"/>
      <c r="G279" s="100"/>
      <c r="H279" s="168"/>
      <c r="I279" s="32"/>
      <c r="N279" s="32"/>
    </row>
    <row r="280" spans="1:14" x14ac:dyDescent="0.25">
      <c r="A280" s="185"/>
      <c r="B280" s="32"/>
      <c r="C280" s="32"/>
      <c r="D280" s="32"/>
      <c r="E280" s="32"/>
      <c r="F280" s="32"/>
      <c r="G280" s="100"/>
      <c r="H280" s="168"/>
      <c r="I280" s="32"/>
      <c r="N280" s="32"/>
    </row>
    <row r="281" spans="1:14" x14ac:dyDescent="0.25">
      <c r="A281" s="185"/>
      <c r="B281" s="32"/>
      <c r="C281" s="32"/>
      <c r="D281" s="32"/>
      <c r="E281" s="32"/>
      <c r="F281" s="32"/>
      <c r="G281" s="100"/>
      <c r="H281" s="168"/>
      <c r="I281" s="32"/>
      <c r="N281" s="32"/>
    </row>
    <row r="282" spans="1:14" x14ac:dyDescent="0.25">
      <c r="A282" s="185"/>
      <c r="B282" s="32"/>
      <c r="C282" s="32"/>
      <c r="D282" s="32"/>
      <c r="E282" s="32"/>
      <c r="F282" s="32"/>
      <c r="G282" s="100"/>
      <c r="H282" s="168"/>
      <c r="I282" s="32"/>
      <c r="N282" s="32"/>
    </row>
    <row r="283" spans="1:14" x14ac:dyDescent="0.25">
      <c r="A283" s="185"/>
      <c r="B283" s="32"/>
      <c r="C283" s="32"/>
      <c r="D283" s="32"/>
      <c r="E283" s="32"/>
      <c r="F283" s="32"/>
      <c r="G283" s="100"/>
      <c r="H283" s="168"/>
      <c r="I283" s="32"/>
      <c r="N283" s="32"/>
    </row>
    <row r="284" spans="1:14" x14ac:dyDescent="0.25">
      <c r="A284" s="185"/>
      <c r="B284" s="32"/>
      <c r="C284" s="32"/>
      <c r="D284" s="32"/>
      <c r="E284" s="32"/>
      <c r="F284" s="32"/>
      <c r="G284" s="100"/>
      <c r="H284" s="168"/>
      <c r="I284" s="32"/>
      <c r="N284" s="32"/>
    </row>
    <row r="285" spans="1:14" x14ac:dyDescent="0.25">
      <c r="A285" s="185"/>
      <c r="B285" s="32"/>
      <c r="C285" s="32"/>
      <c r="D285" s="32"/>
      <c r="E285" s="32"/>
      <c r="F285" s="32"/>
      <c r="G285" s="100"/>
      <c r="H285" s="168"/>
      <c r="I285" s="32"/>
      <c r="N285" s="32"/>
    </row>
    <row r="286" spans="1:14" x14ac:dyDescent="0.25">
      <c r="A286" s="185"/>
      <c r="B286" s="32"/>
      <c r="C286" s="32"/>
      <c r="D286" s="32"/>
      <c r="E286" s="32"/>
      <c r="F286" s="32"/>
      <c r="G286" s="100"/>
      <c r="H286" s="168"/>
      <c r="I286" s="32"/>
      <c r="N286" s="32"/>
    </row>
    <row r="287" spans="1:14" x14ac:dyDescent="0.25">
      <c r="A287" s="185"/>
      <c r="B287" s="32"/>
      <c r="C287" s="32"/>
      <c r="D287" s="32"/>
      <c r="E287" s="32"/>
      <c r="F287" s="32"/>
      <c r="G287" s="100"/>
      <c r="H287" s="168"/>
      <c r="I287" s="32"/>
      <c r="N287" s="32"/>
    </row>
    <row r="288" spans="1:14" x14ac:dyDescent="0.25">
      <c r="A288" s="185"/>
      <c r="B288" s="32"/>
      <c r="C288" s="32"/>
      <c r="D288" s="32"/>
      <c r="E288" s="32"/>
      <c r="F288" s="32"/>
      <c r="G288" s="100"/>
      <c r="H288" s="168"/>
      <c r="I288" s="32"/>
      <c r="N288" s="32"/>
    </row>
    <row r="289" spans="1:14" x14ac:dyDescent="0.25">
      <c r="A289" s="185"/>
      <c r="B289" s="32"/>
      <c r="C289" s="32"/>
      <c r="D289" s="32"/>
      <c r="E289" s="32"/>
      <c r="F289" s="32"/>
      <c r="G289" s="100"/>
      <c r="H289" s="168"/>
      <c r="I289" s="32"/>
      <c r="N289" s="32"/>
    </row>
    <row r="290" spans="1:14" x14ac:dyDescent="0.25">
      <c r="A290" s="185"/>
      <c r="B290" s="32"/>
      <c r="C290" s="32"/>
      <c r="D290" s="32"/>
      <c r="E290" s="32"/>
      <c r="F290" s="32"/>
      <c r="G290" s="100"/>
      <c r="H290" s="168"/>
      <c r="I290" s="32"/>
      <c r="N290" s="32"/>
    </row>
    <row r="291" spans="1:14" x14ac:dyDescent="0.25">
      <c r="A291" s="185"/>
      <c r="B291" s="32"/>
      <c r="C291" s="32"/>
      <c r="D291" s="32"/>
      <c r="E291" s="32"/>
      <c r="F291" s="32"/>
      <c r="G291" s="100"/>
      <c r="H291" s="168"/>
      <c r="I291" s="32"/>
      <c r="N291" s="32"/>
    </row>
    <row r="292" spans="1:14" x14ac:dyDescent="0.25">
      <c r="A292" s="185"/>
      <c r="B292" s="32"/>
      <c r="C292" s="32"/>
      <c r="D292" s="32"/>
      <c r="E292" s="32"/>
      <c r="F292" s="32"/>
      <c r="G292" s="100"/>
      <c r="H292" s="168"/>
      <c r="I292" s="32"/>
      <c r="N292" s="32"/>
    </row>
    <row r="293" spans="1:14" x14ac:dyDescent="0.25">
      <c r="A293" s="185"/>
      <c r="B293" s="32"/>
      <c r="C293" s="32"/>
      <c r="D293" s="32"/>
      <c r="E293" s="32"/>
      <c r="F293" s="32"/>
      <c r="G293" s="100"/>
      <c r="H293" s="168"/>
      <c r="I293" s="32"/>
      <c r="N293" s="32"/>
    </row>
    <row r="294" spans="1:14" x14ac:dyDescent="0.25">
      <c r="A294" s="185"/>
      <c r="B294" s="32"/>
      <c r="C294" s="32"/>
      <c r="D294" s="32"/>
      <c r="E294" s="32"/>
      <c r="F294" s="32"/>
      <c r="G294" s="100"/>
      <c r="H294" s="168"/>
      <c r="I294" s="32"/>
      <c r="N294" s="32"/>
    </row>
    <row r="295" spans="1:14" x14ac:dyDescent="0.25">
      <c r="A295" s="185"/>
      <c r="B295" s="32"/>
      <c r="C295" s="32"/>
      <c r="D295" s="32"/>
      <c r="E295" s="32"/>
      <c r="F295" s="32"/>
      <c r="G295" s="100"/>
      <c r="H295" s="168"/>
      <c r="I295" s="32"/>
      <c r="N295" s="32"/>
    </row>
    <row r="296" spans="1:14" x14ac:dyDescent="0.25">
      <c r="A296" s="185"/>
      <c r="B296" s="32"/>
      <c r="C296" s="32"/>
      <c r="D296" s="32"/>
      <c r="E296" s="32"/>
      <c r="F296" s="32"/>
      <c r="G296" s="100"/>
      <c r="H296" s="168"/>
      <c r="I296" s="32"/>
      <c r="N296" s="32"/>
    </row>
    <row r="297" spans="1:14" x14ac:dyDescent="0.25">
      <c r="A297" s="185"/>
      <c r="B297" s="32"/>
      <c r="C297" s="32"/>
      <c r="D297" s="32"/>
      <c r="E297" s="32"/>
      <c r="F297" s="32"/>
      <c r="G297" s="100"/>
      <c r="H297" s="168"/>
      <c r="I297" s="32"/>
      <c r="N297" s="32"/>
    </row>
    <row r="298" spans="1:14" x14ac:dyDescent="0.25">
      <c r="A298" s="185"/>
      <c r="B298" s="32"/>
      <c r="C298" s="32"/>
      <c r="D298" s="32"/>
      <c r="E298" s="32"/>
      <c r="F298" s="32"/>
      <c r="G298" s="100"/>
      <c r="H298" s="168"/>
      <c r="I298" s="32"/>
      <c r="N298" s="32"/>
    </row>
    <row r="299" spans="1:14" x14ac:dyDescent="0.25">
      <c r="A299" s="185"/>
      <c r="B299" s="32"/>
      <c r="C299" s="32"/>
      <c r="D299" s="32"/>
      <c r="E299" s="32"/>
      <c r="F299" s="32"/>
      <c r="G299" s="100"/>
      <c r="H299" s="168"/>
      <c r="I299" s="32"/>
      <c r="N299" s="32"/>
    </row>
    <row r="300" spans="1:14" x14ac:dyDescent="0.25">
      <c r="A300" s="185"/>
      <c r="B300" s="32"/>
      <c r="C300" s="32"/>
      <c r="D300" s="32"/>
      <c r="E300" s="32"/>
      <c r="F300" s="32"/>
      <c r="G300" s="100"/>
      <c r="H300" s="168"/>
      <c r="I300" s="32"/>
      <c r="N300" s="32"/>
    </row>
    <row r="301" spans="1:14" x14ac:dyDescent="0.25">
      <c r="A301" s="185"/>
      <c r="B301" s="32"/>
      <c r="C301" s="32"/>
      <c r="D301" s="32"/>
      <c r="E301" s="32"/>
      <c r="F301" s="32"/>
      <c r="G301" s="100"/>
      <c r="H301" s="168"/>
      <c r="I301" s="32"/>
      <c r="N301" s="32"/>
    </row>
    <row r="302" spans="1:14" x14ac:dyDescent="0.25">
      <c r="A302" s="185"/>
      <c r="B302" s="32"/>
      <c r="C302" s="32"/>
      <c r="D302" s="32"/>
      <c r="E302" s="32"/>
      <c r="F302" s="32"/>
      <c r="G302" s="100"/>
      <c r="H302" s="168"/>
      <c r="I302" s="32"/>
      <c r="N302" s="32"/>
    </row>
    <row r="303" spans="1:14" x14ac:dyDescent="0.25">
      <c r="A303" s="185"/>
      <c r="B303" s="32"/>
      <c r="C303" s="32"/>
      <c r="D303" s="32"/>
      <c r="E303" s="32"/>
      <c r="F303" s="32"/>
      <c r="G303" s="100"/>
      <c r="H303" s="168"/>
      <c r="I303" s="32"/>
      <c r="N303" s="32"/>
    </row>
    <row r="304" spans="1:14" x14ac:dyDescent="0.25">
      <c r="A304" s="185"/>
      <c r="B304" s="32"/>
      <c r="C304" s="32"/>
      <c r="D304" s="32"/>
      <c r="E304" s="32"/>
      <c r="F304" s="32"/>
      <c r="G304" s="100"/>
      <c r="H304" s="168"/>
      <c r="I304" s="32"/>
      <c r="N304" s="32"/>
    </row>
    <row r="305" spans="1:14" x14ac:dyDescent="0.25">
      <c r="A305" s="185"/>
      <c r="B305" s="32"/>
      <c r="C305" s="32"/>
      <c r="D305" s="32"/>
      <c r="E305" s="32"/>
      <c r="F305" s="32"/>
      <c r="G305" s="100"/>
      <c r="H305" s="168"/>
      <c r="I305" s="32"/>
      <c r="N305" s="32"/>
    </row>
    <row r="306" spans="1:14" x14ac:dyDescent="0.25">
      <c r="A306" s="185"/>
      <c r="B306" s="32"/>
      <c r="C306" s="32"/>
      <c r="D306" s="32"/>
      <c r="E306" s="32"/>
      <c r="F306" s="32"/>
      <c r="G306" s="100"/>
      <c r="H306" s="168"/>
      <c r="I306" s="32"/>
      <c r="N306" s="32"/>
    </row>
    <row r="307" spans="1:14" x14ac:dyDescent="0.25">
      <c r="A307" s="185"/>
      <c r="B307" s="32"/>
      <c r="C307" s="32"/>
      <c r="D307" s="32"/>
      <c r="E307" s="32"/>
      <c r="F307" s="32"/>
      <c r="G307" s="100"/>
      <c r="H307" s="168"/>
      <c r="I307" s="32"/>
      <c r="N307" s="32"/>
    </row>
    <row r="308" spans="1:14" x14ac:dyDescent="0.25">
      <c r="A308" s="185"/>
      <c r="B308" s="32"/>
      <c r="C308" s="32"/>
      <c r="D308" s="32"/>
      <c r="E308" s="32"/>
      <c r="F308" s="32"/>
      <c r="G308" s="100"/>
      <c r="H308" s="168"/>
      <c r="I308" s="32"/>
      <c r="N308" s="32"/>
    </row>
    <row r="309" spans="1:14" x14ac:dyDescent="0.25">
      <c r="A309" s="185"/>
      <c r="B309" s="32"/>
      <c r="C309" s="32"/>
      <c r="D309" s="32"/>
      <c r="E309" s="32"/>
      <c r="F309" s="32"/>
      <c r="G309" s="100"/>
      <c r="H309" s="168"/>
      <c r="I309" s="32"/>
      <c r="N309" s="32"/>
    </row>
    <row r="310" spans="1:14" x14ac:dyDescent="0.25">
      <c r="A310" s="185"/>
      <c r="B310" s="32"/>
      <c r="C310" s="32"/>
      <c r="D310" s="32"/>
      <c r="E310" s="32"/>
      <c r="F310" s="32"/>
      <c r="G310" s="100"/>
      <c r="H310" s="168"/>
      <c r="I310" s="32"/>
      <c r="N310" s="32"/>
    </row>
    <row r="311" spans="1:14" x14ac:dyDescent="0.25">
      <c r="A311" s="185"/>
      <c r="B311" s="32"/>
      <c r="C311" s="32"/>
      <c r="D311" s="32"/>
      <c r="E311" s="32"/>
      <c r="F311" s="32"/>
      <c r="G311" s="100"/>
      <c r="H311" s="168"/>
      <c r="I311" s="32"/>
      <c r="N311" s="32"/>
    </row>
    <row r="312" spans="1:14" x14ac:dyDescent="0.25">
      <c r="A312" s="185"/>
      <c r="B312" s="32"/>
      <c r="C312" s="32"/>
      <c r="D312" s="32"/>
      <c r="E312" s="32"/>
      <c r="F312" s="32"/>
      <c r="G312" s="100"/>
      <c r="H312" s="168"/>
      <c r="I312" s="32"/>
      <c r="N312" s="32"/>
    </row>
    <row r="313" spans="1:14" x14ac:dyDescent="0.25">
      <c r="A313" s="185"/>
      <c r="B313" s="32"/>
      <c r="C313" s="32"/>
      <c r="D313" s="32"/>
      <c r="E313" s="32"/>
      <c r="F313" s="32"/>
      <c r="G313" s="100"/>
      <c r="H313" s="168"/>
      <c r="I313" s="32"/>
      <c r="N313" s="32"/>
    </row>
    <row r="314" spans="1:14" x14ac:dyDescent="0.25">
      <c r="A314" s="185"/>
      <c r="B314" s="32"/>
      <c r="C314" s="32"/>
      <c r="D314" s="32"/>
      <c r="E314" s="32"/>
      <c r="F314" s="32"/>
      <c r="G314" s="100"/>
      <c r="H314" s="168"/>
      <c r="I314" s="32"/>
      <c r="N314" s="32"/>
    </row>
    <row r="315" spans="1:14" x14ac:dyDescent="0.25">
      <c r="A315" s="185"/>
      <c r="B315" s="32"/>
      <c r="C315" s="32"/>
      <c r="D315" s="32"/>
      <c r="E315" s="32"/>
      <c r="F315" s="32"/>
      <c r="G315" s="100"/>
      <c r="H315" s="168"/>
      <c r="I315" s="32"/>
      <c r="N315" s="32"/>
    </row>
    <row r="316" spans="1:14" x14ac:dyDescent="0.25">
      <c r="A316" s="185"/>
      <c r="B316" s="32"/>
      <c r="C316" s="32"/>
      <c r="D316" s="32"/>
      <c r="E316" s="32"/>
      <c r="F316" s="32"/>
      <c r="G316" s="100"/>
      <c r="H316" s="168"/>
      <c r="I316" s="32"/>
      <c r="N316" s="32"/>
    </row>
    <row r="317" spans="1:14" x14ac:dyDescent="0.25">
      <c r="A317" s="185"/>
      <c r="B317" s="32"/>
      <c r="C317" s="32"/>
      <c r="D317" s="32"/>
      <c r="E317" s="32"/>
      <c r="F317" s="32"/>
      <c r="G317" s="100"/>
      <c r="H317" s="168"/>
      <c r="I317" s="32"/>
      <c r="N317" s="32"/>
    </row>
    <row r="318" spans="1:14" x14ac:dyDescent="0.25">
      <c r="A318" s="185"/>
      <c r="B318" s="32"/>
      <c r="C318" s="32"/>
      <c r="D318" s="32"/>
      <c r="E318" s="32"/>
      <c r="F318" s="32"/>
      <c r="G318" s="100"/>
      <c r="H318" s="168"/>
      <c r="I318" s="32"/>
      <c r="N318" s="32"/>
    </row>
    <row r="319" spans="1:14" x14ac:dyDescent="0.25">
      <c r="A319" s="185"/>
      <c r="B319" s="32"/>
      <c r="C319" s="32"/>
      <c r="D319" s="32"/>
      <c r="E319" s="32"/>
      <c r="F319" s="32"/>
      <c r="G319" s="100"/>
      <c r="H319" s="168"/>
      <c r="I319" s="32"/>
      <c r="N319" s="32"/>
    </row>
    <row r="320" spans="1:14" x14ac:dyDescent="0.25">
      <c r="A320" s="185"/>
      <c r="B320" s="32"/>
      <c r="C320" s="32"/>
      <c r="D320" s="32"/>
      <c r="E320" s="32"/>
      <c r="F320" s="32"/>
      <c r="G320" s="100"/>
      <c r="H320" s="168"/>
      <c r="I320" s="32"/>
      <c r="N320" s="32"/>
    </row>
    <row r="321" spans="1:14" x14ac:dyDescent="0.25">
      <c r="A321" s="185"/>
      <c r="B321" s="32"/>
      <c r="C321" s="32"/>
      <c r="D321" s="32"/>
      <c r="E321" s="32"/>
      <c r="F321" s="32"/>
      <c r="G321" s="100"/>
      <c r="H321" s="168"/>
      <c r="I321" s="32"/>
      <c r="N321" s="32"/>
    </row>
    <row r="322" spans="1:14" x14ac:dyDescent="0.25">
      <c r="A322" s="185"/>
      <c r="B322" s="32"/>
      <c r="C322" s="32"/>
      <c r="D322" s="32"/>
      <c r="E322" s="32"/>
      <c r="F322" s="32"/>
      <c r="G322" s="100"/>
      <c r="H322" s="168"/>
      <c r="I322" s="32"/>
      <c r="N322" s="32"/>
    </row>
    <row r="323" spans="1:14" x14ac:dyDescent="0.25">
      <c r="A323" s="185"/>
      <c r="B323" s="32"/>
      <c r="C323" s="32"/>
      <c r="D323" s="32"/>
      <c r="E323" s="32"/>
      <c r="F323" s="32"/>
      <c r="G323" s="100"/>
      <c r="H323" s="168"/>
      <c r="I323" s="32"/>
      <c r="N323" s="32"/>
    </row>
    <row r="324" spans="1:14" x14ac:dyDescent="0.25">
      <c r="A324" s="185"/>
      <c r="B324" s="32"/>
      <c r="C324" s="32"/>
      <c r="D324" s="32"/>
      <c r="E324" s="32"/>
      <c r="F324" s="32"/>
      <c r="G324" s="100"/>
      <c r="H324" s="168"/>
      <c r="I324" s="32"/>
      <c r="N324" s="32"/>
    </row>
    <row r="325" spans="1:14" x14ac:dyDescent="0.25">
      <c r="A325" s="185"/>
      <c r="B325" s="32"/>
      <c r="C325" s="32"/>
      <c r="D325" s="32"/>
      <c r="E325" s="32"/>
      <c r="F325" s="32"/>
      <c r="G325" s="100"/>
      <c r="H325" s="168"/>
      <c r="I325" s="32"/>
      <c r="N325" s="32"/>
    </row>
    <row r="326" spans="1:14" x14ac:dyDescent="0.25">
      <c r="A326" s="185"/>
      <c r="B326" s="32"/>
      <c r="C326" s="32"/>
      <c r="D326" s="32"/>
      <c r="E326" s="32"/>
      <c r="F326" s="32"/>
      <c r="G326" s="100"/>
      <c r="H326" s="168"/>
      <c r="I326" s="32"/>
      <c r="N326" s="32"/>
    </row>
    <row r="327" spans="1:14" x14ac:dyDescent="0.25">
      <c r="A327" s="185"/>
      <c r="B327" s="32"/>
      <c r="C327" s="32"/>
      <c r="D327" s="32"/>
      <c r="E327" s="32"/>
      <c r="F327" s="32"/>
      <c r="G327" s="100"/>
      <c r="H327" s="168"/>
      <c r="I327" s="32"/>
      <c r="N327" s="32"/>
    </row>
    <row r="328" spans="1:14" x14ac:dyDescent="0.25">
      <c r="A328" s="185"/>
      <c r="B328" s="32"/>
      <c r="C328" s="32"/>
      <c r="D328" s="32"/>
      <c r="E328" s="32"/>
      <c r="F328" s="32"/>
      <c r="G328" s="100"/>
      <c r="H328" s="168"/>
      <c r="I328" s="32"/>
      <c r="N328" s="32"/>
    </row>
    <row r="329" spans="1:14" x14ac:dyDescent="0.25">
      <c r="A329" s="185"/>
      <c r="B329" s="32"/>
      <c r="C329" s="32"/>
      <c r="D329" s="32"/>
      <c r="E329" s="32"/>
      <c r="F329" s="32"/>
      <c r="G329" s="100"/>
      <c r="H329" s="168"/>
      <c r="I329" s="32"/>
      <c r="N329" s="32"/>
    </row>
    <row r="330" spans="1:14" x14ac:dyDescent="0.25">
      <c r="A330" s="185"/>
      <c r="B330" s="32"/>
      <c r="C330" s="32"/>
      <c r="D330" s="32"/>
      <c r="E330" s="32"/>
      <c r="F330" s="32"/>
      <c r="G330" s="100"/>
      <c r="H330" s="168"/>
      <c r="I330" s="32"/>
      <c r="N330" s="32"/>
    </row>
    <row r="331" spans="1:14" x14ac:dyDescent="0.25">
      <c r="A331" s="185"/>
      <c r="B331" s="32"/>
      <c r="C331" s="32"/>
      <c r="D331" s="32"/>
      <c r="E331" s="32"/>
      <c r="F331" s="32"/>
      <c r="G331" s="100"/>
      <c r="H331" s="168"/>
      <c r="I331" s="32"/>
      <c r="N331" s="32"/>
    </row>
    <row r="332" spans="1:14" x14ac:dyDescent="0.25">
      <c r="A332" s="185"/>
      <c r="B332" s="32"/>
      <c r="C332" s="32"/>
      <c r="D332" s="32"/>
      <c r="E332" s="32"/>
      <c r="F332" s="32"/>
      <c r="G332" s="100"/>
      <c r="H332" s="168"/>
      <c r="I332" s="32"/>
      <c r="N332" s="32"/>
    </row>
    <row r="333" spans="1:14" x14ac:dyDescent="0.25">
      <c r="A333" s="185"/>
      <c r="B333" s="32"/>
      <c r="C333" s="32"/>
      <c r="D333" s="32"/>
      <c r="E333" s="32"/>
      <c r="F333" s="32"/>
      <c r="G333" s="100"/>
      <c r="H333" s="168"/>
      <c r="I333" s="32"/>
      <c r="N333" s="32"/>
    </row>
    <row r="334" spans="1:14" x14ac:dyDescent="0.25">
      <c r="A334" s="185"/>
      <c r="B334" s="32"/>
      <c r="C334" s="32"/>
      <c r="D334" s="32"/>
      <c r="E334" s="32"/>
      <c r="F334" s="32"/>
      <c r="G334" s="100"/>
      <c r="H334" s="168"/>
      <c r="I334" s="32"/>
      <c r="N334" s="32"/>
    </row>
    <row r="335" spans="1:14" x14ac:dyDescent="0.25">
      <c r="A335" s="185"/>
      <c r="B335" s="32"/>
      <c r="C335" s="32"/>
      <c r="D335" s="32"/>
      <c r="E335" s="32"/>
      <c r="F335" s="32"/>
      <c r="G335" s="100"/>
      <c r="H335" s="168"/>
      <c r="I335" s="32"/>
      <c r="N335" s="32"/>
    </row>
    <row r="336" spans="1:14" x14ac:dyDescent="0.25">
      <c r="A336" s="185"/>
      <c r="B336" s="32"/>
      <c r="C336" s="32"/>
      <c r="D336" s="32"/>
      <c r="E336" s="32"/>
      <c r="F336" s="32"/>
      <c r="G336" s="100"/>
      <c r="H336" s="168"/>
      <c r="I336" s="32"/>
      <c r="N336" s="32"/>
    </row>
    <row r="337" spans="1:14" x14ac:dyDescent="0.25">
      <c r="A337" s="185"/>
      <c r="B337" s="32"/>
      <c r="C337" s="32"/>
      <c r="D337" s="32"/>
      <c r="E337" s="32"/>
      <c r="F337" s="32"/>
      <c r="G337" s="100"/>
      <c r="H337" s="168"/>
      <c r="I337" s="32"/>
      <c r="N337" s="32"/>
    </row>
    <row r="338" spans="1:14" x14ac:dyDescent="0.25">
      <c r="A338" s="185"/>
      <c r="B338" s="32"/>
      <c r="C338" s="32"/>
      <c r="D338" s="32"/>
      <c r="E338" s="32"/>
      <c r="F338" s="32"/>
      <c r="G338" s="100"/>
      <c r="H338" s="168"/>
      <c r="I338" s="32"/>
      <c r="N338" s="32"/>
    </row>
    <row r="339" spans="1:14" x14ac:dyDescent="0.25">
      <c r="A339" s="185"/>
      <c r="B339" s="32"/>
      <c r="C339" s="32"/>
      <c r="D339" s="32"/>
      <c r="E339" s="32"/>
      <c r="F339" s="32"/>
      <c r="G339" s="100"/>
      <c r="H339" s="168"/>
      <c r="I339" s="32"/>
      <c r="N339" s="32"/>
    </row>
    <row r="340" spans="1:14" x14ac:dyDescent="0.25">
      <c r="A340" s="185"/>
      <c r="B340" s="32"/>
      <c r="C340" s="32"/>
      <c r="D340" s="32"/>
      <c r="E340" s="32"/>
      <c r="F340" s="32"/>
      <c r="G340" s="100"/>
      <c r="H340" s="168"/>
      <c r="I340" s="32"/>
      <c r="N340" s="32"/>
    </row>
    <row r="341" spans="1:14" x14ac:dyDescent="0.25">
      <c r="A341" s="185"/>
      <c r="B341" s="32"/>
      <c r="C341" s="32"/>
      <c r="D341" s="32"/>
      <c r="E341" s="32"/>
      <c r="F341" s="32"/>
      <c r="G341" s="100"/>
      <c r="H341" s="168"/>
      <c r="I341" s="32"/>
      <c r="N341" s="32"/>
    </row>
    <row r="342" spans="1:14" x14ac:dyDescent="0.25">
      <c r="A342" s="185"/>
      <c r="B342" s="32"/>
      <c r="C342" s="32"/>
      <c r="D342" s="32"/>
      <c r="E342" s="32"/>
      <c r="F342" s="32"/>
      <c r="G342" s="100"/>
      <c r="H342" s="168"/>
      <c r="I342" s="32"/>
      <c r="N342" s="32"/>
    </row>
    <row r="343" spans="1:14" x14ac:dyDescent="0.25">
      <c r="A343" s="185"/>
      <c r="B343" s="32"/>
      <c r="C343" s="32"/>
      <c r="D343" s="32"/>
      <c r="E343" s="32"/>
      <c r="F343" s="32"/>
      <c r="G343" s="100"/>
      <c r="H343" s="168"/>
      <c r="I343" s="32"/>
      <c r="N343" s="32"/>
    </row>
    <row r="344" spans="1:14" x14ac:dyDescent="0.25">
      <c r="A344" s="185"/>
      <c r="B344" s="32"/>
      <c r="C344" s="32"/>
      <c r="D344" s="32"/>
      <c r="E344" s="32"/>
      <c r="F344" s="32"/>
      <c r="G344" s="100"/>
      <c r="H344" s="168"/>
      <c r="I344" s="32"/>
      <c r="N344" s="32"/>
    </row>
    <row r="345" spans="1:14" x14ac:dyDescent="0.25">
      <c r="A345" s="185"/>
      <c r="B345" s="32"/>
      <c r="C345" s="32"/>
      <c r="D345" s="32"/>
      <c r="E345" s="32"/>
      <c r="F345" s="32"/>
      <c r="G345" s="100"/>
      <c r="H345" s="168"/>
      <c r="I345" s="32"/>
      <c r="N345" s="32"/>
    </row>
    <row r="346" spans="1:14" x14ac:dyDescent="0.25">
      <c r="A346" s="185"/>
      <c r="B346" s="32"/>
      <c r="C346" s="32"/>
      <c r="D346" s="32"/>
      <c r="E346" s="32"/>
      <c r="F346" s="32"/>
      <c r="G346" s="100"/>
      <c r="H346" s="168"/>
      <c r="I346" s="32"/>
      <c r="N346" s="32"/>
    </row>
    <row r="347" spans="1:14" x14ac:dyDescent="0.25">
      <c r="A347" s="185"/>
      <c r="B347" s="32"/>
      <c r="C347" s="32"/>
      <c r="D347" s="32"/>
      <c r="E347" s="32"/>
      <c r="F347" s="32"/>
      <c r="G347" s="100"/>
      <c r="H347" s="168"/>
      <c r="I347" s="32"/>
      <c r="N347" s="32"/>
    </row>
    <row r="348" spans="1:14" x14ac:dyDescent="0.25">
      <c r="A348" s="185"/>
      <c r="B348" s="32"/>
      <c r="C348" s="32"/>
      <c r="D348" s="32"/>
      <c r="E348" s="32"/>
      <c r="F348" s="32"/>
      <c r="G348" s="100"/>
      <c r="H348" s="168"/>
      <c r="I348" s="32"/>
      <c r="N348" s="32"/>
    </row>
    <row r="349" spans="1:14" x14ac:dyDescent="0.25">
      <c r="A349" s="185"/>
      <c r="B349" s="32"/>
      <c r="C349" s="32"/>
      <c r="D349" s="32"/>
      <c r="E349" s="32"/>
      <c r="F349" s="32"/>
      <c r="G349" s="100"/>
      <c r="H349" s="168"/>
      <c r="I349" s="32"/>
      <c r="N349" s="32"/>
    </row>
    <row r="350" spans="1:14" x14ac:dyDescent="0.25">
      <c r="A350" s="185"/>
      <c r="B350" s="32"/>
      <c r="C350" s="32"/>
      <c r="D350" s="32"/>
      <c r="E350" s="32"/>
      <c r="F350" s="32"/>
      <c r="G350" s="100"/>
      <c r="H350" s="168"/>
      <c r="I350" s="32"/>
      <c r="N350" s="32"/>
    </row>
    <row r="351" spans="1:14" x14ac:dyDescent="0.25">
      <c r="A351" s="185"/>
      <c r="B351" s="32"/>
      <c r="C351" s="32"/>
      <c r="D351" s="32"/>
      <c r="E351" s="32"/>
      <c r="F351" s="32"/>
      <c r="G351" s="100"/>
      <c r="H351" s="168"/>
      <c r="I351" s="32"/>
      <c r="N351" s="32"/>
    </row>
    <row r="352" spans="1:14" x14ac:dyDescent="0.25">
      <c r="A352" s="185"/>
      <c r="B352" s="32"/>
      <c r="C352" s="32"/>
      <c r="D352" s="32"/>
      <c r="E352" s="32"/>
      <c r="F352" s="32"/>
      <c r="G352" s="100"/>
      <c r="H352" s="168"/>
      <c r="I352" s="32"/>
      <c r="N352" s="32"/>
    </row>
    <row r="353" spans="1:14" x14ac:dyDescent="0.25">
      <c r="A353" s="185"/>
      <c r="B353" s="32"/>
      <c r="C353" s="32"/>
      <c r="D353" s="32"/>
      <c r="E353" s="32"/>
      <c r="F353" s="32"/>
      <c r="G353" s="100"/>
      <c r="H353" s="168"/>
      <c r="I353" s="32"/>
      <c r="N353" s="32"/>
    </row>
    <row r="354" spans="1:14" x14ac:dyDescent="0.25">
      <c r="A354" s="185"/>
      <c r="B354" s="32"/>
      <c r="C354" s="32"/>
      <c r="D354" s="32"/>
      <c r="E354" s="32"/>
      <c r="F354" s="32"/>
      <c r="G354" s="100"/>
      <c r="H354" s="168"/>
      <c r="I354" s="32"/>
      <c r="N354" s="32"/>
    </row>
    <row r="355" spans="1:14" x14ac:dyDescent="0.25">
      <c r="A355" s="185"/>
      <c r="B355" s="32"/>
      <c r="C355" s="32"/>
      <c r="D355" s="32"/>
      <c r="E355" s="32"/>
      <c r="F355" s="32"/>
      <c r="G355" s="100"/>
      <c r="H355" s="168"/>
      <c r="I355" s="32"/>
      <c r="N355" s="32"/>
    </row>
    <row r="356" spans="1:14" x14ac:dyDescent="0.25">
      <c r="A356" s="185"/>
      <c r="B356" s="32"/>
      <c r="C356" s="32"/>
      <c r="D356" s="32"/>
      <c r="E356" s="32"/>
      <c r="F356" s="32"/>
      <c r="G356" s="100"/>
      <c r="H356" s="168"/>
      <c r="I356" s="32"/>
      <c r="N356" s="32"/>
    </row>
    <row r="357" spans="1:14" x14ac:dyDescent="0.25">
      <c r="A357" s="185"/>
      <c r="B357" s="32"/>
      <c r="C357" s="32"/>
      <c r="D357" s="32"/>
      <c r="E357" s="32"/>
      <c r="F357" s="32"/>
      <c r="G357" s="100"/>
      <c r="H357" s="168"/>
      <c r="I357" s="32"/>
      <c r="N357" s="32"/>
    </row>
    <row r="358" spans="1:14" x14ac:dyDescent="0.25">
      <c r="A358" s="185"/>
      <c r="B358" s="32"/>
      <c r="C358" s="32"/>
      <c r="D358" s="32"/>
      <c r="E358" s="32"/>
      <c r="F358" s="32"/>
      <c r="G358" s="100"/>
      <c r="H358" s="168"/>
      <c r="I358" s="32"/>
      <c r="N358" s="32"/>
    </row>
    <row r="359" spans="1:14" x14ac:dyDescent="0.25">
      <c r="A359" s="185"/>
      <c r="B359" s="32"/>
      <c r="C359" s="32"/>
      <c r="D359" s="32"/>
      <c r="E359" s="32"/>
      <c r="F359" s="32"/>
      <c r="G359" s="100"/>
      <c r="H359" s="168"/>
      <c r="I359" s="32"/>
      <c r="N359" s="32"/>
    </row>
    <row r="360" spans="1:14" x14ac:dyDescent="0.25">
      <c r="A360" s="185"/>
      <c r="B360" s="32"/>
      <c r="C360" s="32"/>
      <c r="D360" s="32"/>
      <c r="E360" s="32"/>
      <c r="F360" s="32"/>
      <c r="G360" s="100"/>
      <c r="H360" s="168"/>
      <c r="I360" s="32"/>
      <c r="N360" s="32"/>
    </row>
    <row r="361" spans="1:14" x14ac:dyDescent="0.25">
      <c r="A361" s="185"/>
      <c r="B361" s="32"/>
      <c r="C361" s="32"/>
      <c r="D361" s="32"/>
      <c r="E361" s="32"/>
      <c r="F361" s="32"/>
      <c r="G361" s="100"/>
      <c r="H361" s="168"/>
      <c r="I361" s="32"/>
      <c r="N361" s="32"/>
    </row>
    <row r="362" spans="1:14" x14ac:dyDescent="0.25">
      <c r="A362" s="185"/>
      <c r="B362" s="32"/>
      <c r="C362" s="32"/>
      <c r="D362" s="32"/>
      <c r="E362" s="32"/>
      <c r="F362" s="32"/>
      <c r="G362" s="100"/>
      <c r="H362" s="168"/>
      <c r="I362" s="32"/>
      <c r="N362" s="32"/>
    </row>
    <row r="363" spans="1:14" x14ac:dyDescent="0.25">
      <c r="A363" s="185"/>
      <c r="B363" s="32"/>
      <c r="C363" s="32"/>
      <c r="D363" s="32"/>
      <c r="E363" s="32"/>
      <c r="F363" s="32"/>
      <c r="G363" s="100"/>
      <c r="H363" s="168"/>
      <c r="I363" s="32"/>
      <c r="N363" s="32"/>
    </row>
    <row r="364" spans="1:14" x14ac:dyDescent="0.25">
      <c r="A364" s="185"/>
      <c r="B364" s="32"/>
      <c r="C364" s="32"/>
      <c r="D364" s="32"/>
      <c r="E364" s="32"/>
      <c r="F364" s="32"/>
      <c r="G364" s="100"/>
      <c r="H364" s="168"/>
      <c r="I364" s="32"/>
      <c r="N364" s="32"/>
    </row>
    <row r="365" spans="1:14" x14ac:dyDescent="0.25">
      <c r="A365" s="185"/>
      <c r="B365" s="32"/>
      <c r="C365" s="32"/>
      <c r="D365" s="32"/>
      <c r="E365" s="32"/>
      <c r="F365" s="32"/>
      <c r="G365" s="100"/>
      <c r="H365" s="168"/>
      <c r="I365" s="32"/>
      <c r="N365" s="32"/>
    </row>
    <row r="366" spans="1:14" x14ac:dyDescent="0.25">
      <c r="A366" s="185"/>
      <c r="B366" s="32"/>
      <c r="C366" s="32"/>
      <c r="D366" s="32"/>
      <c r="E366" s="32"/>
      <c r="F366" s="32"/>
      <c r="G366" s="100"/>
      <c r="H366" s="168"/>
      <c r="I366" s="32"/>
      <c r="N366" s="32"/>
    </row>
    <row r="367" spans="1:14" x14ac:dyDescent="0.25">
      <c r="A367" s="185"/>
      <c r="B367" s="32"/>
      <c r="C367" s="32"/>
      <c r="D367" s="32"/>
      <c r="E367" s="32"/>
      <c r="F367" s="32"/>
      <c r="G367" s="100"/>
      <c r="H367" s="168"/>
      <c r="I367" s="32"/>
      <c r="N367" s="32"/>
    </row>
    <row r="368" spans="1:14" x14ac:dyDescent="0.25">
      <c r="A368" s="185"/>
      <c r="B368" s="32"/>
      <c r="C368" s="32"/>
      <c r="D368" s="32"/>
      <c r="E368" s="32"/>
      <c r="F368" s="32"/>
      <c r="G368" s="100"/>
      <c r="H368" s="168"/>
      <c r="I368" s="32"/>
      <c r="N368" s="32"/>
    </row>
    <row r="369" spans="1:14" x14ac:dyDescent="0.25">
      <c r="A369" s="185"/>
      <c r="B369" s="32"/>
      <c r="C369" s="32"/>
      <c r="D369" s="32"/>
      <c r="E369" s="32"/>
      <c r="F369" s="32"/>
      <c r="G369" s="100"/>
      <c r="H369" s="168"/>
      <c r="I369" s="32"/>
      <c r="N369" s="32"/>
    </row>
    <row r="370" spans="1:14" x14ac:dyDescent="0.25">
      <c r="A370" s="185"/>
      <c r="B370" s="32"/>
      <c r="C370" s="32"/>
      <c r="D370" s="32"/>
      <c r="E370" s="32"/>
      <c r="F370" s="32"/>
      <c r="G370" s="100"/>
      <c r="H370" s="168"/>
      <c r="I370" s="32"/>
      <c r="N370" s="32"/>
    </row>
    <row r="371" spans="1:14" x14ac:dyDescent="0.25">
      <c r="A371" s="185"/>
      <c r="B371" s="32"/>
      <c r="C371" s="32"/>
      <c r="D371" s="32"/>
      <c r="E371" s="32"/>
      <c r="F371" s="32"/>
      <c r="G371" s="100"/>
      <c r="H371" s="168"/>
      <c r="I371" s="32"/>
      <c r="N371" s="32"/>
    </row>
    <row r="372" spans="1:14" x14ac:dyDescent="0.25">
      <c r="A372" s="185"/>
      <c r="B372" s="32"/>
      <c r="C372" s="32"/>
      <c r="D372" s="32"/>
      <c r="E372" s="32"/>
      <c r="F372" s="32"/>
      <c r="G372" s="100"/>
      <c r="H372" s="168"/>
      <c r="I372" s="32"/>
      <c r="N372" s="32"/>
    </row>
    <row r="373" spans="1:14" x14ac:dyDescent="0.25">
      <c r="A373" s="185"/>
      <c r="B373" s="32"/>
      <c r="C373" s="32"/>
      <c r="D373" s="32"/>
      <c r="E373" s="32"/>
      <c r="F373" s="32"/>
      <c r="G373" s="100"/>
      <c r="H373" s="168"/>
      <c r="I373" s="32"/>
      <c r="N373" s="32"/>
    </row>
    <row r="374" spans="1:14" x14ac:dyDescent="0.25">
      <c r="A374" s="185"/>
      <c r="B374" s="32"/>
      <c r="C374" s="32"/>
      <c r="D374" s="32"/>
      <c r="E374" s="32"/>
      <c r="F374" s="32"/>
      <c r="G374" s="100"/>
      <c r="H374" s="168"/>
      <c r="I374" s="32"/>
      <c r="N374" s="32"/>
    </row>
    <row r="375" spans="1:14" x14ac:dyDescent="0.25">
      <c r="A375" s="185"/>
      <c r="B375" s="32"/>
      <c r="C375" s="32"/>
      <c r="D375" s="32"/>
      <c r="E375" s="32"/>
      <c r="F375" s="32"/>
      <c r="G375" s="100"/>
      <c r="H375" s="168"/>
      <c r="I375" s="32"/>
      <c r="N375" s="32"/>
    </row>
    <row r="376" spans="1:14" x14ac:dyDescent="0.25">
      <c r="A376" s="185"/>
      <c r="B376" s="32"/>
      <c r="C376" s="32"/>
      <c r="D376" s="32"/>
      <c r="E376" s="32"/>
      <c r="F376" s="32"/>
      <c r="G376" s="100"/>
      <c r="H376" s="168"/>
      <c r="I376" s="32"/>
      <c r="N376" s="32"/>
    </row>
    <row r="377" spans="1:14" x14ac:dyDescent="0.25">
      <c r="A377" s="185"/>
      <c r="B377" s="32"/>
      <c r="C377" s="32"/>
      <c r="D377" s="32"/>
      <c r="E377" s="32"/>
      <c r="F377" s="32"/>
      <c r="G377" s="100"/>
      <c r="H377" s="168"/>
      <c r="I377" s="32"/>
      <c r="N377" s="32"/>
    </row>
    <row r="378" spans="1:14" x14ac:dyDescent="0.25">
      <c r="A378" s="185"/>
      <c r="B378" s="32"/>
      <c r="C378" s="32"/>
      <c r="D378" s="32"/>
      <c r="E378" s="32"/>
      <c r="F378" s="32"/>
      <c r="G378" s="100"/>
      <c r="H378" s="168"/>
      <c r="I378" s="32"/>
      <c r="N378" s="32"/>
    </row>
    <row r="379" spans="1:14" x14ac:dyDescent="0.25">
      <c r="A379" s="185"/>
      <c r="B379" s="32"/>
      <c r="C379" s="32"/>
      <c r="D379" s="32"/>
      <c r="E379" s="32"/>
      <c r="F379" s="32"/>
      <c r="G379" s="100"/>
      <c r="H379" s="168"/>
      <c r="I379" s="32"/>
      <c r="N379" s="32"/>
    </row>
    <row r="380" spans="1:14" x14ac:dyDescent="0.25">
      <c r="A380" s="185"/>
      <c r="B380" s="32"/>
      <c r="C380" s="32"/>
      <c r="D380" s="32"/>
      <c r="E380" s="32"/>
      <c r="F380" s="32"/>
      <c r="G380" s="100"/>
      <c r="H380" s="168"/>
      <c r="I380" s="32"/>
      <c r="N380" s="32"/>
    </row>
    <row r="381" spans="1:14" x14ac:dyDescent="0.25">
      <c r="A381" s="185"/>
      <c r="B381" s="32"/>
      <c r="C381" s="32"/>
      <c r="D381" s="32"/>
      <c r="E381" s="32"/>
      <c r="F381" s="32"/>
      <c r="G381" s="100"/>
      <c r="H381" s="168"/>
      <c r="I381" s="32"/>
      <c r="N381" s="32"/>
    </row>
    <row r="382" spans="1:14" x14ac:dyDescent="0.25">
      <c r="A382" s="185"/>
      <c r="B382" s="32"/>
      <c r="C382" s="32"/>
      <c r="D382" s="32"/>
      <c r="E382" s="32"/>
      <c r="F382" s="32"/>
      <c r="G382" s="100"/>
      <c r="H382" s="168"/>
      <c r="I382" s="32"/>
      <c r="N382" s="32"/>
    </row>
    <row r="383" spans="1:14" x14ac:dyDescent="0.25">
      <c r="A383" s="185"/>
      <c r="B383" s="32"/>
      <c r="C383" s="32"/>
      <c r="D383" s="32"/>
      <c r="E383" s="32"/>
      <c r="F383" s="32"/>
      <c r="G383" s="100"/>
      <c r="H383" s="168"/>
      <c r="I383" s="32"/>
      <c r="N383" s="32"/>
    </row>
    <row r="384" spans="1:14" x14ac:dyDescent="0.25">
      <c r="A384" s="185"/>
      <c r="B384" s="32"/>
      <c r="C384" s="32"/>
      <c r="D384" s="32"/>
      <c r="E384" s="32"/>
      <c r="F384" s="32"/>
      <c r="G384" s="100"/>
      <c r="H384" s="168"/>
      <c r="I384" s="32"/>
      <c r="N384" s="32"/>
    </row>
    <row r="385" spans="1:14" x14ac:dyDescent="0.25">
      <c r="A385" s="185"/>
      <c r="B385" s="32"/>
      <c r="C385" s="32"/>
      <c r="D385" s="32"/>
      <c r="E385" s="32"/>
      <c r="F385" s="32"/>
      <c r="G385" s="100"/>
      <c r="H385" s="168"/>
      <c r="I385" s="32"/>
      <c r="N385" s="32"/>
    </row>
    <row r="386" spans="1:14" x14ac:dyDescent="0.25">
      <c r="A386" s="185"/>
      <c r="B386" s="32"/>
      <c r="C386" s="32"/>
      <c r="D386" s="32"/>
      <c r="E386" s="32"/>
      <c r="F386" s="32"/>
      <c r="G386" s="100"/>
      <c r="H386" s="168"/>
      <c r="I386" s="32"/>
      <c r="N386" s="32"/>
    </row>
    <row r="387" spans="1:14" x14ac:dyDescent="0.25">
      <c r="A387" s="185"/>
      <c r="B387" s="32"/>
      <c r="C387" s="32"/>
      <c r="D387" s="32"/>
      <c r="E387" s="32"/>
      <c r="F387" s="32"/>
      <c r="G387" s="100"/>
      <c r="H387" s="168"/>
      <c r="I387" s="32"/>
      <c r="N387" s="32"/>
    </row>
    <row r="388" spans="1:14" x14ac:dyDescent="0.25">
      <c r="A388" s="185"/>
      <c r="B388" s="32"/>
      <c r="C388" s="32"/>
      <c r="D388" s="32"/>
      <c r="E388" s="32"/>
      <c r="F388" s="32"/>
      <c r="G388" s="100"/>
      <c r="H388" s="168"/>
      <c r="I388" s="32"/>
      <c r="N388" s="32"/>
    </row>
    <row r="389" spans="1:14" x14ac:dyDescent="0.25">
      <c r="A389" s="185"/>
      <c r="B389" s="32"/>
      <c r="C389" s="32"/>
      <c r="D389" s="32"/>
      <c r="E389" s="32"/>
      <c r="F389" s="32"/>
      <c r="G389" s="100"/>
      <c r="H389" s="168"/>
      <c r="I389" s="32"/>
      <c r="N389" s="32"/>
    </row>
    <row r="390" spans="1:14" x14ac:dyDescent="0.25">
      <c r="A390" s="185"/>
      <c r="B390" s="32"/>
      <c r="C390" s="32"/>
      <c r="D390" s="32"/>
      <c r="E390" s="32"/>
      <c r="F390" s="32"/>
      <c r="G390" s="100"/>
      <c r="H390" s="168"/>
      <c r="I390" s="32"/>
      <c r="N390" s="32"/>
    </row>
    <row r="391" spans="1:14" x14ac:dyDescent="0.25">
      <c r="A391" s="185"/>
      <c r="B391" s="32"/>
      <c r="C391" s="32"/>
      <c r="D391" s="32"/>
      <c r="E391" s="32"/>
      <c r="F391" s="32"/>
      <c r="G391" s="100"/>
      <c r="H391" s="168"/>
      <c r="I391" s="32"/>
      <c r="N391" s="32"/>
    </row>
    <row r="392" spans="1:14" x14ac:dyDescent="0.25">
      <c r="A392" s="185"/>
      <c r="B392" s="32"/>
      <c r="C392" s="32"/>
      <c r="D392" s="32"/>
      <c r="E392" s="32"/>
      <c r="F392" s="32"/>
      <c r="G392" s="100"/>
      <c r="H392" s="168"/>
      <c r="I392" s="32"/>
      <c r="N392" s="32"/>
    </row>
    <row r="393" spans="1:14" x14ac:dyDescent="0.25">
      <c r="A393" s="185"/>
      <c r="B393" s="32"/>
      <c r="C393" s="32"/>
      <c r="D393" s="32"/>
      <c r="E393" s="32"/>
      <c r="F393" s="32"/>
      <c r="G393" s="100"/>
      <c r="H393" s="168"/>
      <c r="I393" s="32"/>
      <c r="N393" s="32"/>
    </row>
    <row r="394" spans="1:14" x14ac:dyDescent="0.25">
      <c r="A394" s="185"/>
      <c r="B394" s="32"/>
      <c r="C394" s="32"/>
      <c r="D394" s="32"/>
      <c r="E394" s="32"/>
      <c r="F394" s="32"/>
      <c r="G394" s="100"/>
      <c r="H394" s="168"/>
      <c r="I394" s="32"/>
      <c r="N394" s="32"/>
    </row>
    <row r="395" spans="1:14" x14ac:dyDescent="0.25">
      <c r="A395" s="185"/>
      <c r="B395" s="32"/>
      <c r="C395" s="32"/>
      <c r="D395" s="32"/>
      <c r="E395" s="32"/>
      <c r="F395" s="32"/>
      <c r="G395" s="100"/>
      <c r="H395" s="168"/>
      <c r="I395" s="32"/>
      <c r="N395" s="32"/>
    </row>
    <row r="396" spans="1:14" x14ac:dyDescent="0.25">
      <c r="A396" s="185"/>
      <c r="B396" s="32"/>
      <c r="C396" s="32"/>
      <c r="D396" s="32"/>
      <c r="E396" s="32"/>
      <c r="F396" s="32"/>
      <c r="G396" s="100"/>
      <c r="H396" s="168"/>
      <c r="I396" s="32"/>
      <c r="N396" s="32"/>
    </row>
    <row r="397" spans="1:14" x14ac:dyDescent="0.25">
      <c r="A397" s="185"/>
      <c r="B397" s="32"/>
      <c r="C397" s="32"/>
      <c r="D397" s="32"/>
      <c r="E397" s="32"/>
      <c r="F397" s="32"/>
      <c r="G397" s="100"/>
      <c r="H397" s="168"/>
      <c r="I397" s="32"/>
      <c r="N397" s="32"/>
    </row>
    <row r="398" spans="1:14" x14ac:dyDescent="0.25">
      <c r="A398" s="185"/>
      <c r="B398" s="32"/>
      <c r="C398" s="32"/>
      <c r="D398" s="32"/>
      <c r="E398" s="32"/>
      <c r="F398" s="32"/>
      <c r="G398" s="100"/>
      <c r="H398" s="168"/>
      <c r="I398" s="32"/>
      <c r="N398" s="32"/>
    </row>
    <row r="399" spans="1:14" x14ac:dyDescent="0.25">
      <c r="A399" s="185"/>
      <c r="B399" s="32"/>
      <c r="C399" s="32"/>
      <c r="D399" s="32"/>
      <c r="E399" s="32"/>
      <c r="F399" s="32"/>
      <c r="G399" s="100"/>
      <c r="H399" s="168"/>
      <c r="I399" s="32"/>
      <c r="N399" s="32"/>
    </row>
    <row r="400" spans="1:14" x14ac:dyDescent="0.25">
      <c r="A400" s="185"/>
      <c r="B400" s="32"/>
      <c r="C400" s="32"/>
      <c r="D400" s="32"/>
      <c r="E400" s="32"/>
      <c r="F400" s="32"/>
      <c r="G400" s="100"/>
      <c r="H400" s="168"/>
      <c r="I400" s="32"/>
      <c r="N400" s="32"/>
    </row>
    <row r="401" spans="1:14" x14ac:dyDescent="0.25">
      <c r="A401" s="185"/>
      <c r="B401" s="32"/>
      <c r="C401" s="32"/>
      <c r="D401" s="32"/>
      <c r="E401" s="32"/>
      <c r="F401" s="32"/>
      <c r="G401" s="100"/>
      <c r="H401" s="168"/>
      <c r="I401" s="32"/>
      <c r="N401" s="32"/>
    </row>
    <row r="402" spans="1:14" x14ac:dyDescent="0.25">
      <c r="A402" s="185"/>
      <c r="B402" s="32"/>
      <c r="C402" s="32"/>
      <c r="D402" s="32"/>
      <c r="E402" s="32"/>
      <c r="F402" s="32"/>
      <c r="G402" s="100"/>
      <c r="H402" s="168"/>
      <c r="I402" s="32"/>
      <c r="N402" s="32"/>
    </row>
    <row r="403" spans="1:14" x14ac:dyDescent="0.25">
      <c r="A403" s="185"/>
      <c r="B403" s="32"/>
      <c r="C403" s="32"/>
      <c r="D403" s="32"/>
      <c r="E403" s="32"/>
      <c r="F403" s="32"/>
      <c r="G403" s="100"/>
      <c r="H403" s="168"/>
      <c r="I403" s="32"/>
      <c r="N403" s="32"/>
    </row>
    <row r="404" spans="1:14" x14ac:dyDescent="0.25">
      <c r="A404" s="185"/>
      <c r="B404" s="32"/>
      <c r="C404" s="32"/>
      <c r="D404" s="32"/>
      <c r="E404" s="32"/>
      <c r="F404" s="32"/>
      <c r="G404" s="100"/>
      <c r="H404" s="168"/>
      <c r="I404" s="32"/>
      <c r="N404" s="32"/>
    </row>
    <row r="405" spans="1:14" x14ac:dyDescent="0.25">
      <c r="A405" s="185"/>
      <c r="B405" s="32"/>
      <c r="C405" s="32"/>
      <c r="D405" s="32"/>
      <c r="E405" s="32"/>
      <c r="F405" s="32"/>
      <c r="G405" s="100"/>
      <c r="H405" s="168"/>
      <c r="I405" s="32"/>
      <c r="N405" s="32"/>
    </row>
    <row r="406" spans="1:14" x14ac:dyDescent="0.25">
      <c r="A406" s="185"/>
      <c r="B406" s="32"/>
      <c r="C406" s="32"/>
      <c r="D406" s="32"/>
      <c r="E406" s="32"/>
      <c r="F406" s="32"/>
      <c r="G406" s="100"/>
      <c r="H406" s="168"/>
      <c r="I406" s="32"/>
      <c r="N406" s="32"/>
    </row>
    <row r="407" spans="1:14" x14ac:dyDescent="0.25">
      <c r="A407" s="185"/>
      <c r="B407" s="32"/>
      <c r="C407" s="32"/>
      <c r="D407" s="32"/>
      <c r="E407" s="32"/>
      <c r="F407" s="32"/>
      <c r="G407" s="100"/>
      <c r="H407" s="168"/>
      <c r="I407" s="32"/>
      <c r="N407" s="32"/>
    </row>
    <row r="408" spans="1:14" x14ac:dyDescent="0.25">
      <c r="A408" s="185"/>
      <c r="B408" s="32"/>
      <c r="C408" s="32"/>
      <c r="D408" s="32"/>
      <c r="E408" s="32"/>
      <c r="F408" s="32"/>
      <c r="G408" s="100"/>
      <c r="H408" s="168"/>
      <c r="I408" s="32"/>
      <c r="N408" s="32"/>
    </row>
    <row r="409" spans="1:14" x14ac:dyDescent="0.25">
      <c r="A409" s="185"/>
      <c r="B409" s="32"/>
      <c r="C409" s="32"/>
      <c r="D409" s="32"/>
      <c r="E409" s="32"/>
      <c r="F409" s="32"/>
      <c r="G409" s="100"/>
      <c r="H409" s="168"/>
      <c r="I409" s="32"/>
      <c r="N409" s="32"/>
    </row>
    <row r="410" spans="1:14" x14ac:dyDescent="0.25">
      <c r="A410" s="185"/>
      <c r="B410" s="32"/>
      <c r="C410" s="32"/>
      <c r="D410" s="32"/>
      <c r="E410" s="32"/>
      <c r="F410" s="32"/>
      <c r="G410" s="100"/>
      <c r="H410" s="168"/>
      <c r="I410" s="32"/>
      <c r="N410" s="32"/>
    </row>
    <row r="411" spans="1:14" x14ac:dyDescent="0.25">
      <c r="A411" s="185"/>
      <c r="B411" s="32"/>
      <c r="C411" s="32"/>
      <c r="D411" s="32"/>
      <c r="E411" s="32"/>
      <c r="F411" s="32"/>
      <c r="G411" s="100"/>
      <c r="H411" s="168"/>
      <c r="I411" s="32"/>
      <c r="N411" s="32"/>
    </row>
    <row r="412" spans="1:14" x14ac:dyDescent="0.25">
      <c r="A412" s="185"/>
      <c r="B412" s="32"/>
      <c r="C412" s="32"/>
      <c r="D412" s="32"/>
      <c r="E412" s="32"/>
      <c r="F412" s="32"/>
      <c r="G412" s="100"/>
      <c r="H412" s="168"/>
      <c r="I412" s="32"/>
      <c r="N412" s="32"/>
    </row>
    <row r="413" spans="1:14" x14ac:dyDescent="0.25">
      <c r="A413" s="185"/>
      <c r="B413" s="32"/>
      <c r="C413" s="32"/>
      <c r="D413" s="32"/>
      <c r="E413" s="32"/>
      <c r="F413" s="32"/>
      <c r="G413" s="100"/>
      <c r="H413" s="168"/>
      <c r="I413" s="32"/>
      <c r="N413" s="32"/>
    </row>
    <row r="414" spans="1:14" x14ac:dyDescent="0.25">
      <c r="A414" s="185"/>
      <c r="B414" s="32"/>
      <c r="C414" s="32"/>
      <c r="D414" s="32"/>
      <c r="E414" s="32"/>
      <c r="F414" s="32"/>
      <c r="G414" s="100"/>
      <c r="H414" s="168"/>
      <c r="I414" s="32"/>
      <c r="N414" s="32"/>
    </row>
    <row r="415" spans="1:14" x14ac:dyDescent="0.25">
      <c r="A415" s="185"/>
      <c r="B415" s="32"/>
      <c r="C415" s="32"/>
      <c r="D415" s="32"/>
      <c r="E415" s="32"/>
      <c r="F415" s="32"/>
      <c r="G415" s="100"/>
      <c r="H415" s="168"/>
      <c r="I415" s="32"/>
      <c r="N415" s="32"/>
    </row>
    <row r="416" spans="1:14" x14ac:dyDescent="0.25">
      <c r="A416" s="185"/>
      <c r="B416" s="32"/>
      <c r="C416" s="32"/>
      <c r="D416" s="32"/>
      <c r="E416" s="32"/>
      <c r="F416" s="32"/>
      <c r="G416" s="100"/>
      <c r="H416" s="168"/>
      <c r="I416" s="32"/>
      <c r="N416" s="32"/>
    </row>
    <row r="417" spans="1:14" x14ac:dyDescent="0.25">
      <c r="A417" s="185"/>
      <c r="B417" s="32"/>
      <c r="C417" s="32"/>
      <c r="D417" s="32"/>
      <c r="E417" s="32"/>
      <c r="F417" s="32"/>
      <c r="G417" s="100"/>
      <c r="H417" s="168"/>
      <c r="I417" s="32"/>
      <c r="N417" s="32"/>
    </row>
    <row r="418" spans="1:14" x14ac:dyDescent="0.25">
      <c r="A418" s="185"/>
      <c r="B418" s="32"/>
      <c r="C418" s="32"/>
      <c r="D418" s="32"/>
      <c r="E418" s="32"/>
      <c r="F418" s="32"/>
      <c r="G418" s="100"/>
      <c r="H418" s="168"/>
      <c r="I418" s="32"/>
      <c r="N418" s="32"/>
    </row>
    <row r="419" spans="1:14" x14ac:dyDescent="0.25">
      <c r="A419" s="185"/>
      <c r="B419" s="32"/>
      <c r="C419" s="32"/>
      <c r="D419" s="32"/>
      <c r="E419" s="32"/>
      <c r="F419" s="32"/>
      <c r="G419" s="100"/>
      <c r="H419" s="168"/>
      <c r="I419" s="32"/>
      <c r="N419" s="32"/>
    </row>
    <row r="420" spans="1:14" x14ac:dyDescent="0.25">
      <c r="A420" s="185"/>
      <c r="B420" s="32"/>
      <c r="C420" s="32"/>
      <c r="D420" s="32"/>
      <c r="E420" s="32"/>
      <c r="F420" s="32"/>
      <c r="G420" s="100"/>
      <c r="H420" s="168"/>
      <c r="I420" s="32"/>
      <c r="N420" s="32"/>
    </row>
    <row r="421" spans="1:14" x14ac:dyDescent="0.25">
      <c r="A421" s="185"/>
      <c r="B421" s="32"/>
      <c r="C421" s="32"/>
      <c r="D421" s="32"/>
      <c r="E421" s="32"/>
      <c r="F421" s="32"/>
      <c r="G421" s="100"/>
      <c r="H421" s="168"/>
      <c r="I421" s="32"/>
      <c r="N421" s="32"/>
    </row>
    <row r="422" spans="1:14" x14ac:dyDescent="0.25">
      <c r="A422" s="185"/>
      <c r="B422" s="32"/>
      <c r="C422" s="32"/>
      <c r="D422" s="32"/>
      <c r="E422" s="32"/>
      <c r="F422" s="32"/>
      <c r="G422" s="100"/>
      <c r="H422" s="168"/>
      <c r="I422" s="32"/>
      <c r="N422" s="32"/>
    </row>
    <row r="423" spans="1:14" x14ac:dyDescent="0.25">
      <c r="A423" s="185"/>
      <c r="B423" s="32"/>
      <c r="C423" s="32"/>
      <c r="D423" s="32"/>
      <c r="E423" s="32"/>
      <c r="F423" s="32"/>
      <c r="G423" s="100"/>
      <c r="H423" s="168"/>
      <c r="I423" s="32"/>
      <c r="N423" s="32"/>
    </row>
    <row r="424" spans="1:14" x14ac:dyDescent="0.25">
      <c r="A424" s="185"/>
      <c r="B424" s="32"/>
      <c r="C424" s="32"/>
      <c r="D424" s="32"/>
      <c r="E424" s="32"/>
      <c r="F424" s="32"/>
      <c r="G424" s="100"/>
      <c r="H424" s="168"/>
      <c r="I424" s="32"/>
      <c r="N424" s="32"/>
    </row>
    <row r="425" spans="1:14" x14ac:dyDescent="0.25">
      <c r="A425" s="185"/>
      <c r="B425" s="32"/>
      <c r="C425" s="32"/>
      <c r="D425" s="32"/>
      <c r="E425" s="32"/>
      <c r="F425" s="32"/>
      <c r="G425" s="100"/>
      <c r="H425" s="168"/>
      <c r="I425" s="32"/>
      <c r="N425" s="32"/>
    </row>
    <row r="426" spans="1:14" x14ac:dyDescent="0.25">
      <c r="A426" s="185"/>
      <c r="B426" s="32"/>
      <c r="C426" s="32"/>
      <c r="D426" s="32"/>
      <c r="E426" s="32"/>
      <c r="F426" s="32"/>
      <c r="G426" s="100"/>
      <c r="H426" s="168"/>
      <c r="I426" s="32"/>
      <c r="N426" s="32"/>
    </row>
    <row r="427" spans="1:14" x14ac:dyDescent="0.25">
      <c r="A427" s="185"/>
      <c r="B427" s="32"/>
      <c r="C427" s="32"/>
      <c r="D427" s="32"/>
      <c r="E427" s="32"/>
      <c r="F427" s="32"/>
      <c r="G427" s="100"/>
      <c r="H427" s="168"/>
      <c r="I427" s="32"/>
      <c r="N427" s="32"/>
    </row>
    <row r="428" spans="1:14" x14ac:dyDescent="0.25">
      <c r="A428" s="185"/>
      <c r="B428" s="32"/>
      <c r="C428" s="32"/>
      <c r="D428" s="32"/>
      <c r="E428" s="32"/>
      <c r="F428" s="32"/>
      <c r="G428" s="100"/>
      <c r="H428" s="168"/>
      <c r="I428" s="32"/>
      <c r="N428" s="32"/>
    </row>
    <row r="429" spans="1:14" x14ac:dyDescent="0.25">
      <c r="A429" s="185"/>
      <c r="B429" s="32"/>
      <c r="C429" s="32"/>
      <c r="D429" s="32"/>
      <c r="E429" s="32"/>
      <c r="F429" s="32"/>
      <c r="G429" s="100"/>
      <c r="H429" s="168"/>
      <c r="I429" s="32"/>
      <c r="N429" s="32"/>
    </row>
    <row r="430" spans="1:14" x14ac:dyDescent="0.25">
      <c r="A430" s="185"/>
      <c r="B430" s="32"/>
      <c r="C430" s="32"/>
      <c r="D430" s="32"/>
      <c r="E430" s="32"/>
      <c r="F430" s="32"/>
      <c r="G430" s="100"/>
      <c r="H430" s="168"/>
      <c r="I430" s="32"/>
      <c r="N430" s="32"/>
    </row>
    <row r="431" spans="1:14" x14ac:dyDescent="0.25">
      <c r="A431" s="185"/>
      <c r="B431" s="32"/>
      <c r="C431" s="32"/>
      <c r="D431" s="32"/>
      <c r="E431" s="32"/>
      <c r="F431" s="32"/>
      <c r="G431" s="100"/>
      <c r="H431" s="168"/>
      <c r="I431" s="32"/>
      <c r="N431" s="32"/>
    </row>
    <row r="432" spans="1:14" x14ac:dyDescent="0.25">
      <c r="A432" s="185"/>
      <c r="B432" s="32"/>
      <c r="C432" s="32"/>
      <c r="D432" s="32"/>
      <c r="E432" s="32"/>
      <c r="F432" s="32"/>
      <c r="G432" s="100"/>
      <c r="H432" s="168"/>
      <c r="I432" s="32"/>
      <c r="N432" s="32"/>
    </row>
    <row r="433" spans="1:14" x14ac:dyDescent="0.25">
      <c r="A433" s="185"/>
      <c r="B433" s="32"/>
      <c r="C433" s="32"/>
      <c r="D433" s="32"/>
      <c r="E433" s="32"/>
      <c r="F433" s="32"/>
      <c r="G433" s="100"/>
      <c r="H433" s="168"/>
      <c r="I433" s="32"/>
      <c r="N433" s="32"/>
    </row>
    <row r="434" spans="1:14" x14ac:dyDescent="0.25">
      <c r="A434" s="185"/>
      <c r="B434" s="32"/>
      <c r="C434" s="32"/>
      <c r="D434" s="32"/>
      <c r="E434" s="32"/>
      <c r="F434" s="32"/>
      <c r="G434" s="100"/>
      <c r="H434" s="168"/>
      <c r="I434" s="32"/>
      <c r="N434" s="32"/>
    </row>
    <row r="435" spans="1:14" x14ac:dyDescent="0.25">
      <c r="A435" s="185"/>
      <c r="B435" s="32"/>
      <c r="C435" s="32"/>
      <c r="D435" s="32"/>
      <c r="E435" s="32"/>
      <c r="F435" s="32"/>
      <c r="G435" s="100"/>
      <c r="H435" s="168"/>
      <c r="I435" s="32"/>
      <c r="N435" s="32"/>
    </row>
    <row r="436" spans="1:14" x14ac:dyDescent="0.25">
      <c r="A436" s="185"/>
      <c r="B436" s="32"/>
      <c r="C436" s="32"/>
      <c r="D436" s="32"/>
      <c r="E436" s="32"/>
      <c r="F436" s="32"/>
      <c r="G436" s="100"/>
      <c r="H436" s="168"/>
      <c r="I436" s="32"/>
      <c r="N436" s="32"/>
    </row>
    <row r="437" spans="1:14" x14ac:dyDescent="0.25">
      <c r="A437" s="185"/>
      <c r="B437" s="32"/>
      <c r="C437" s="32"/>
      <c r="D437" s="32"/>
      <c r="E437" s="32"/>
      <c r="F437" s="32"/>
      <c r="G437" s="100"/>
      <c r="H437" s="168"/>
      <c r="I437" s="32"/>
      <c r="N437" s="32"/>
    </row>
    <row r="438" spans="1:14" x14ac:dyDescent="0.25">
      <c r="A438" s="185"/>
      <c r="B438" s="32"/>
      <c r="C438" s="32"/>
      <c r="D438" s="32"/>
      <c r="E438" s="32"/>
      <c r="F438" s="32"/>
      <c r="G438" s="100"/>
      <c r="H438" s="168"/>
      <c r="I438" s="32"/>
      <c r="N438" s="32"/>
    </row>
    <row r="439" spans="1:14" x14ac:dyDescent="0.25">
      <c r="A439" s="185"/>
      <c r="B439" s="32"/>
      <c r="C439" s="32"/>
      <c r="D439" s="32"/>
      <c r="E439" s="32"/>
      <c r="F439" s="32"/>
      <c r="G439" s="100"/>
      <c r="H439" s="168"/>
      <c r="I439" s="32"/>
      <c r="N439" s="32"/>
    </row>
    <row r="440" spans="1:14" x14ac:dyDescent="0.25">
      <c r="A440" s="185"/>
      <c r="B440" s="32"/>
      <c r="C440" s="32"/>
      <c r="D440" s="32"/>
      <c r="E440" s="32"/>
      <c r="F440" s="32"/>
      <c r="G440" s="100"/>
      <c r="H440" s="168"/>
      <c r="I440" s="32"/>
      <c r="N440" s="32"/>
    </row>
    <row r="441" spans="1:14" x14ac:dyDescent="0.25">
      <c r="A441" s="185"/>
      <c r="B441" s="32"/>
      <c r="C441" s="32"/>
      <c r="D441" s="32"/>
      <c r="E441" s="32"/>
      <c r="F441" s="32"/>
      <c r="G441" s="100"/>
      <c r="H441" s="168"/>
      <c r="I441" s="32"/>
      <c r="N441" s="32"/>
    </row>
    <row r="442" spans="1:14" x14ac:dyDescent="0.25">
      <c r="A442" s="185"/>
      <c r="B442" s="32"/>
      <c r="C442" s="32"/>
      <c r="D442" s="32"/>
      <c r="E442" s="32"/>
      <c r="F442" s="32"/>
      <c r="G442" s="100"/>
      <c r="H442" s="168"/>
      <c r="I442" s="32"/>
      <c r="N442" s="32"/>
    </row>
    <row r="443" spans="1:14" x14ac:dyDescent="0.25">
      <c r="A443" s="185"/>
      <c r="B443" s="32"/>
      <c r="C443" s="32"/>
      <c r="D443" s="32"/>
      <c r="E443" s="32"/>
      <c r="F443" s="32"/>
      <c r="G443" s="100"/>
      <c r="H443" s="168"/>
      <c r="I443" s="32"/>
      <c r="N443" s="32"/>
    </row>
    <row r="444" spans="1:14" x14ac:dyDescent="0.25">
      <c r="A444" s="185"/>
      <c r="B444" s="32"/>
      <c r="C444" s="32"/>
      <c r="D444" s="32"/>
      <c r="E444" s="32"/>
      <c r="F444" s="32"/>
      <c r="G444" s="100"/>
      <c r="H444" s="168"/>
      <c r="I444" s="32"/>
      <c r="N444" s="32"/>
    </row>
    <row r="445" spans="1:14" x14ac:dyDescent="0.25">
      <c r="A445" s="185"/>
      <c r="B445" s="32"/>
      <c r="C445" s="32"/>
      <c r="D445" s="32"/>
      <c r="E445" s="32"/>
      <c r="F445" s="32"/>
      <c r="G445" s="100"/>
      <c r="H445" s="168"/>
      <c r="I445" s="32"/>
      <c r="N445" s="32"/>
    </row>
    <row r="446" spans="1:14" x14ac:dyDescent="0.25">
      <c r="A446" s="185"/>
      <c r="B446" s="32"/>
      <c r="C446" s="32"/>
      <c r="D446" s="32"/>
      <c r="E446" s="32"/>
      <c r="F446" s="32"/>
      <c r="G446" s="100"/>
      <c r="H446" s="168"/>
      <c r="I446" s="32"/>
      <c r="N446" s="32"/>
    </row>
    <row r="447" spans="1:14" x14ac:dyDescent="0.25">
      <c r="A447" s="185"/>
      <c r="B447" s="32"/>
      <c r="C447" s="32"/>
      <c r="D447" s="32"/>
      <c r="E447" s="32"/>
      <c r="F447" s="32"/>
      <c r="G447" s="100"/>
      <c r="H447" s="168"/>
      <c r="I447" s="32"/>
      <c r="N447" s="32"/>
    </row>
    <row r="448" spans="1:14" x14ac:dyDescent="0.25">
      <c r="A448" s="185"/>
      <c r="B448" s="32"/>
      <c r="C448" s="32"/>
      <c r="D448" s="32"/>
      <c r="E448" s="32"/>
      <c r="F448" s="32"/>
      <c r="G448" s="100"/>
      <c r="H448" s="168"/>
      <c r="I448" s="32"/>
      <c r="N448" s="32"/>
    </row>
    <row r="449" spans="1:14" x14ac:dyDescent="0.25">
      <c r="A449" s="185"/>
      <c r="B449" s="32"/>
      <c r="C449" s="32"/>
      <c r="D449" s="32"/>
      <c r="E449" s="32"/>
      <c r="F449" s="32"/>
      <c r="G449" s="100"/>
      <c r="H449" s="168"/>
      <c r="I449" s="32"/>
      <c r="N449" s="32"/>
    </row>
    <row r="450" spans="1:14" x14ac:dyDescent="0.25">
      <c r="A450" s="185"/>
      <c r="B450" s="32"/>
      <c r="C450" s="32"/>
      <c r="D450" s="32"/>
      <c r="E450" s="32"/>
      <c r="F450" s="32"/>
      <c r="G450" s="100"/>
      <c r="H450" s="168"/>
      <c r="I450" s="32"/>
      <c r="N450" s="32"/>
    </row>
    <row r="451" spans="1:14" x14ac:dyDescent="0.25">
      <c r="A451" s="185"/>
      <c r="B451" s="32"/>
      <c r="C451" s="32"/>
      <c r="D451" s="32"/>
      <c r="E451" s="32"/>
      <c r="F451" s="32"/>
      <c r="G451" s="100"/>
      <c r="H451" s="168"/>
      <c r="I451" s="32"/>
      <c r="N451" s="32"/>
    </row>
    <row r="452" spans="1:14" x14ac:dyDescent="0.25">
      <c r="A452" s="185"/>
      <c r="B452" s="32"/>
      <c r="C452" s="32"/>
      <c r="D452" s="32"/>
      <c r="E452" s="32"/>
      <c r="F452" s="32"/>
      <c r="G452" s="100"/>
      <c r="H452" s="168"/>
      <c r="I452" s="32"/>
      <c r="N452" s="32"/>
    </row>
  </sheetData>
  <sheetProtection algorithmName="SHA-512" hashValue="ZJIy7Ob++dOGWucsUw1HgjqvmDo5zHJqx0bEgkNsm34iJZo25PJHPGD+rcwpQEQIaUT9s0C9hSP9gLIRdXVPbQ==" saltValue="PKELpIdebNnPS2mkiOE3GQ==" spinCount="100000" sheet="1" objects="1" scenarios="1" insertRows="0" sort="0" autoFilter="0"/>
  <autoFilter ref="A12:AK97" xr:uid="{504D9397-2712-4346-B19C-A9947DDC8F1E}"/>
  <mergeCells count="24">
    <mergeCell ref="A99:A144"/>
    <mergeCell ref="A59:A74"/>
    <mergeCell ref="B63:B64"/>
    <mergeCell ref="B69:B70"/>
    <mergeCell ref="A75:A78"/>
    <mergeCell ref="B76:B77"/>
    <mergeCell ref="A79:A94"/>
    <mergeCell ref="A32:A58"/>
    <mergeCell ref="B34:B36"/>
    <mergeCell ref="B37:B41"/>
    <mergeCell ref="B42:B47"/>
    <mergeCell ref="B50:B51"/>
    <mergeCell ref="B54:B55"/>
    <mergeCell ref="B56:B57"/>
    <mergeCell ref="B1:C1"/>
    <mergeCell ref="A10:S10"/>
    <mergeCell ref="I11:M11"/>
    <mergeCell ref="N11:R11"/>
    <mergeCell ref="A13:A31"/>
    <mergeCell ref="B13:B19"/>
    <mergeCell ref="B20:B22"/>
    <mergeCell ref="B23:B24"/>
    <mergeCell ref="B27:B28"/>
    <mergeCell ref="B29:B30"/>
  </mergeCells>
  <conditionalFormatting sqref="I13:I111">
    <cfRule type="notContainsBlanks" dxfId="44" priority="3">
      <formula>LEN(TRIM(I13))&gt;0</formula>
    </cfRule>
  </conditionalFormatting>
  <conditionalFormatting sqref="I119:I126 I129:I137">
    <cfRule type="notContainsBlanks" dxfId="43" priority="7">
      <formula>LEN(TRIM(I119))&gt;0</formula>
    </cfRule>
  </conditionalFormatting>
  <conditionalFormatting sqref="N13:N146 I141:I146">
    <cfRule type="notContainsBlanks" dxfId="42" priority="1">
      <formula>LEN(TRIM(I13))&gt;0</formula>
    </cfRule>
  </conditionalFormatting>
  <dataValidations count="5">
    <dataValidation type="list" allowBlank="1" showInputMessage="1" showErrorMessage="1" sqref="C149:C152 B5:B8 D31" xr:uid="{2D9AB6A9-712C-4093-B813-B78A1240C099}">
      <formula1>"Reporting, APLL BK, Carrier BK, VOY, SPR/BOH, CLP, MBL, DN, Vendor, Email, Call, Shipment, BA, SAP &amp; GFF PO, Bill, COO, Times"</formula1>
    </dataValidation>
    <dataValidation type="list" allowBlank="1" showInputMessage="1" showErrorMessage="1" sqref="F149:F153 D5:E8 E11:E452" xr:uid="{E05DEB0E-D8B1-4B4D-AA99-D1009BEE0E1A}">
      <formula1>"Air,Sea,Air+Sea"</formula1>
    </dataValidation>
    <dataValidation type="list" allowBlank="1" showInputMessage="1" showErrorMessage="1" sqref="C153 C157:C452 C11 C146:C147" xr:uid="{2CD20A8D-5F26-4CAF-84AD-EF0D41731A9E}">
      <formula1>"Reporting, APLL BK, Carrier BK, VOY, SPR/BOH, CLP, MBL, DN, Vendor, Email, Call, Shipment, BA, SAP &amp; GFF PO, Bill, COO, Times, Container, SI, BL"</formula1>
    </dataValidation>
    <dataValidation type="list" allowBlank="1" showInputMessage="1" showErrorMessage="1" sqref="C12:C145" xr:uid="{319B0E7A-63E6-4E77-9D04-4159D0471E64}">
      <formula1>"Reporting, APLL BK, Carrier BK, VOY, SPR/BOH, CLP, MBL, DN, Vendor, Email, Call, Shipment, BA, SAP &amp; GFF PO, Bill, COO, Times, Container, SI, BL, FCR, PO"</formula1>
    </dataValidation>
    <dataValidation type="list" allowBlank="1" showInputMessage="1" showErrorMessage="1" sqref="C100:C101" xr:uid="{45AB382A-CC81-4D29-9C7F-7CF0CE8BB84A}">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F65D7-6002-4105-9A77-10870B8412DC}">
  <sheetPr codeName="Sheet34">
    <tabColor rgb="FF92D050"/>
  </sheetPr>
  <dimension ref="A1:AK452"/>
  <sheetViews>
    <sheetView showGridLines="0" topLeftCell="A84" zoomScale="55" zoomScaleNormal="55" workbookViewId="0">
      <selection activeCell="P99" sqref="P99:P144"/>
    </sheetView>
  </sheetViews>
  <sheetFormatPr defaultRowHeight="15" x14ac:dyDescent="0.25"/>
  <cols>
    <col min="1" max="1" width="12.5703125" style="83" customWidth="1"/>
    <col min="2" max="2" width="25.42578125" style="83" customWidth="1"/>
    <col min="3" max="3" width="24.140625" style="83" customWidth="1"/>
    <col min="4" max="4" width="61.5703125" style="83" bestFit="1" customWidth="1"/>
    <col min="5" max="5" width="15.140625" style="83" bestFit="1" customWidth="1"/>
    <col min="6" max="6" width="12" style="83" customWidth="1"/>
    <col min="7" max="7" width="10.7109375" style="93" bestFit="1" customWidth="1"/>
    <col min="8" max="8" width="52.85546875" style="83" customWidth="1"/>
    <col min="9" max="9" width="11.5703125" style="83" bestFit="1" customWidth="1"/>
    <col min="10" max="10" width="16.28515625" style="109" bestFit="1" customWidth="1"/>
    <col min="11" max="11" width="14.5703125" style="95" customWidth="1"/>
    <col min="12" max="12" width="15.42578125" style="95" customWidth="1"/>
    <col min="13" max="13" width="13.28515625" style="95" bestFit="1" customWidth="1"/>
    <col min="14" max="14" width="11.5703125" style="83" bestFit="1" customWidth="1"/>
    <col min="15" max="15" width="16.28515625" style="109" bestFit="1" customWidth="1"/>
    <col min="16" max="18" width="11.5703125" style="95" bestFit="1" customWidth="1"/>
    <col min="19" max="19" width="27.28515625" style="95" customWidth="1"/>
    <col min="20" max="16384" width="9.140625" style="83"/>
  </cols>
  <sheetData>
    <row r="1" spans="1:19"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19" s="84" customFormat="1" x14ac:dyDescent="0.25">
      <c r="A2" s="92"/>
      <c r="G2" s="93"/>
      <c r="J2" s="95"/>
      <c r="K2" s="95"/>
      <c r="L2" s="95"/>
      <c r="M2" s="95"/>
      <c r="O2" s="95"/>
      <c r="P2" s="95"/>
      <c r="Q2" s="95"/>
      <c r="R2" s="95"/>
      <c r="S2" s="95"/>
    </row>
    <row r="3" spans="1:19" s="84" customFormat="1" ht="15.75" thickBot="1" x14ac:dyDescent="0.3">
      <c r="G3" s="93"/>
      <c r="J3" s="95"/>
      <c r="K3" s="95"/>
      <c r="L3" s="95"/>
      <c r="M3" s="95"/>
      <c r="O3" s="95"/>
      <c r="P3" s="95"/>
      <c r="Q3" s="95"/>
      <c r="R3" s="95"/>
      <c r="S3" s="95"/>
    </row>
    <row r="4" spans="1:19" s="84" customFormat="1" x14ac:dyDescent="0.25">
      <c r="A4" s="96" t="s">
        <v>40</v>
      </c>
      <c r="B4" s="63"/>
      <c r="C4" s="63" t="s">
        <v>41</v>
      </c>
      <c r="D4" s="63"/>
      <c r="E4" s="63" t="s">
        <v>42</v>
      </c>
      <c r="F4" s="63" t="s">
        <v>43</v>
      </c>
      <c r="G4" s="202"/>
      <c r="H4" s="274"/>
      <c r="I4" s="744"/>
      <c r="J4" s="95"/>
      <c r="K4" s="95"/>
      <c r="L4" s="95"/>
      <c r="M4" s="95"/>
      <c r="O4" s="95"/>
      <c r="P4" s="95"/>
      <c r="Q4" s="95"/>
      <c r="R4" s="95"/>
      <c r="S4" s="95"/>
    </row>
    <row r="5" spans="1:19" s="84" customFormat="1" x14ac:dyDescent="0.25">
      <c r="A5" s="98"/>
      <c r="B5" s="99"/>
      <c r="C5" s="64" t="s">
        <v>44</v>
      </c>
      <c r="D5" s="64"/>
      <c r="E5" s="64"/>
      <c r="F5" s="64" t="s">
        <v>45</v>
      </c>
      <c r="G5" s="93"/>
      <c r="I5" s="745"/>
      <c r="J5" s="95"/>
      <c r="K5" s="95"/>
      <c r="L5" s="95"/>
      <c r="M5" s="95"/>
      <c r="O5" s="95"/>
      <c r="P5" s="95"/>
      <c r="Q5" s="95"/>
      <c r="R5" s="95"/>
      <c r="S5" s="95"/>
    </row>
    <row r="6" spans="1:19" s="84" customFormat="1" x14ac:dyDescent="0.25">
      <c r="A6" s="98"/>
      <c r="B6" s="102"/>
      <c r="C6" s="64" t="s">
        <v>46</v>
      </c>
      <c r="D6" s="64"/>
      <c r="E6" s="64"/>
      <c r="F6" s="64" t="s">
        <v>47</v>
      </c>
      <c r="G6" s="93"/>
      <c r="I6" s="745"/>
      <c r="J6" s="95"/>
      <c r="K6" s="95"/>
      <c r="L6" s="95"/>
      <c r="M6" s="95"/>
      <c r="O6" s="95"/>
      <c r="P6" s="95"/>
      <c r="Q6" s="95"/>
      <c r="R6" s="95"/>
      <c r="S6" s="95"/>
    </row>
    <row r="7" spans="1:19" s="84" customFormat="1" x14ac:dyDescent="0.25">
      <c r="A7" s="98"/>
      <c r="B7" s="103"/>
      <c r="C7" s="64" t="s">
        <v>48</v>
      </c>
      <c r="D7" s="64"/>
      <c r="E7" s="64"/>
      <c r="F7" s="64" t="s">
        <v>49</v>
      </c>
      <c r="G7" s="93"/>
      <c r="I7" s="745"/>
      <c r="J7" s="95"/>
      <c r="K7" s="95"/>
      <c r="L7" s="95"/>
      <c r="M7" s="95"/>
      <c r="O7" s="95"/>
      <c r="P7" s="95"/>
      <c r="Q7" s="95"/>
      <c r="R7" s="95"/>
      <c r="S7" s="95"/>
    </row>
    <row r="8" spans="1:19" s="84" customFormat="1" ht="15.75" thickBot="1" x14ac:dyDescent="0.3">
      <c r="A8" s="104"/>
      <c r="B8" s="105"/>
      <c r="C8" s="65" t="s">
        <v>50</v>
      </c>
      <c r="D8" s="65"/>
      <c r="E8" s="65"/>
      <c r="F8" s="65" t="s">
        <v>556</v>
      </c>
      <c r="G8" s="107"/>
      <c r="H8" s="23"/>
      <c r="I8" s="746"/>
      <c r="J8" s="95"/>
      <c r="K8" s="95"/>
      <c r="L8" s="95"/>
      <c r="M8" s="95"/>
      <c r="O8" s="95"/>
      <c r="P8" s="95"/>
      <c r="Q8" s="95"/>
      <c r="R8" s="95"/>
      <c r="S8" s="95"/>
    </row>
    <row r="9" spans="1:19" s="84" customFormat="1" ht="15.75" thickBot="1" x14ac:dyDescent="0.3">
      <c r="A9" s="92"/>
      <c r="G9" s="93"/>
      <c r="J9" s="95"/>
      <c r="K9" s="95"/>
      <c r="L9" s="95"/>
      <c r="M9" s="95"/>
      <c r="O9" s="95"/>
      <c r="P9" s="95"/>
      <c r="Q9" s="95"/>
      <c r="R9" s="95"/>
      <c r="S9" s="95"/>
    </row>
    <row r="10" spans="1:19" s="84" customFormat="1" ht="15.75" thickBot="1" x14ac:dyDescent="0.3">
      <c r="A10" s="1031" t="s">
        <v>18</v>
      </c>
      <c r="B10" s="1032"/>
      <c r="C10" s="1032"/>
      <c r="D10" s="1032"/>
      <c r="E10" s="1032"/>
      <c r="F10" s="1032"/>
      <c r="G10" s="1032"/>
      <c r="H10" s="1032"/>
      <c r="I10" s="1032"/>
      <c r="J10" s="1032"/>
      <c r="K10" s="1032"/>
      <c r="L10" s="1032"/>
      <c r="M10" s="1032"/>
      <c r="N10" s="1032"/>
      <c r="O10" s="1032"/>
      <c r="P10" s="1032"/>
      <c r="Q10" s="1032"/>
      <c r="R10" s="1032"/>
      <c r="S10" s="1033"/>
    </row>
    <row r="11" spans="1:19" s="84" customFormat="1" ht="15.75" thickBot="1" x14ac:dyDescent="0.3">
      <c r="A11" s="381"/>
      <c r="B11" s="66"/>
      <c r="C11" s="66"/>
      <c r="D11" s="66"/>
      <c r="E11" s="66"/>
      <c r="F11" s="66"/>
      <c r="G11" s="203"/>
      <c r="H11" s="67"/>
      <c r="I11" s="1034" t="str">
        <f>_xlfn.CONCAT($A$10," ","-"," ","Sea")</f>
        <v>CKPFEU - Sea</v>
      </c>
      <c r="J11" s="1035"/>
      <c r="K11" s="1035"/>
      <c r="L11" s="1035"/>
      <c r="M11" s="1036"/>
      <c r="N11" s="1034" t="str">
        <f>_xlfn.CONCAT($A$10," ","-"," ","Air")</f>
        <v>CKPFEU - Air</v>
      </c>
      <c r="O11" s="1035"/>
      <c r="P11" s="1035"/>
      <c r="Q11" s="1035"/>
      <c r="R11" s="1036"/>
      <c r="S11" s="374" t="s">
        <v>53</v>
      </c>
    </row>
    <row r="12" spans="1:19" s="84" customFormat="1" ht="4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19" x14ac:dyDescent="0.25">
      <c r="A13" s="1095" t="s">
        <v>67</v>
      </c>
      <c r="B13" s="1117" t="s">
        <v>68</v>
      </c>
      <c r="C13" s="621" t="s">
        <v>69</v>
      </c>
      <c r="D13" s="621" t="s">
        <v>70</v>
      </c>
      <c r="E13" s="621"/>
      <c r="F13" s="621"/>
      <c r="G13" s="622"/>
      <c r="H13" s="637"/>
      <c r="I13" s="751"/>
      <c r="J13" s="361"/>
      <c r="K13" s="259">
        <v>3</v>
      </c>
      <c r="L13" s="259">
        <f t="shared" ref="L13" si="0">IF(C13="APLL BK",G13,G13*J13)</f>
        <v>0</v>
      </c>
      <c r="M13" s="456">
        <f t="shared" ref="M13" si="1">IFERROR(IF(OR(E13="Sea",E13="Air+Sea"),IF(C13="APLL BK",G13*IF(I13="",1,I13),L13/K13*IF(I13="",1,I13)),0),0)</f>
        <v>0</v>
      </c>
      <c r="N13" s="751"/>
      <c r="O13" s="362"/>
      <c r="P13" s="259">
        <v>0</v>
      </c>
      <c r="Q13" s="260">
        <f t="shared" ref="Q13" si="2">IF(C13="APLL BK",G13,G13*O13)</f>
        <v>0</v>
      </c>
      <c r="R13" s="456">
        <f t="shared" ref="R13" si="3">IFERROR(IF(OR(E13="Air",E13="Air+Sea"),IF(C13="APLL BK",G13*IF(N13="",1,N13),Q13/P13*IF(N13="",1,N13)),0),0)</f>
        <v>0</v>
      </c>
      <c r="S13" s="625" t="e" cm="1">
        <f t="array" ref="S13">_xlfn.IFS(E13="Air",R13,E13="Sea",M13,E13="Air+Sea",M13+R13)</f>
        <v>#N/A</v>
      </c>
    </row>
    <row r="14" spans="1:19" ht="45" x14ac:dyDescent="0.25">
      <c r="A14" s="1096"/>
      <c r="B14" s="1110"/>
      <c r="C14" s="159" t="s">
        <v>69</v>
      </c>
      <c r="D14" s="159" t="s">
        <v>662</v>
      </c>
      <c r="E14" s="159"/>
      <c r="F14" s="159">
        <v>90</v>
      </c>
      <c r="G14" s="207">
        <v>155</v>
      </c>
      <c r="H14" s="776" t="s">
        <v>663</v>
      </c>
      <c r="I14" s="752"/>
      <c r="J14" s="190">
        <v>0</v>
      </c>
      <c r="K14" s="221">
        <v>3</v>
      </c>
      <c r="L14" s="221">
        <f t="shared" ref="L14:L77" si="4">IF(C14="APLL BK",G14,G14*J14)</f>
        <v>0</v>
      </c>
      <c r="M14" s="222">
        <f t="shared" ref="M14:M77" si="5">IFERROR(IF(OR(E14="Sea",E14="Air+Sea"),IF(C14="APLL BK",G14*IF(I14="",1,I14),L14/K14*IF(I14="",1,I14)),0),0)</f>
        <v>0</v>
      </c>
      <c r="N14" s="752"/>
      <c r="O14" s="443"/>
      <c r="P14" s="221">
        <v>0</v>
      </c>
      <c r="Q14" s="444">
        <f t="shared" ref="Q14:Q77" si="6">IF(C14="APLL BK",G14,G14*O14)</f>
        <v>0</v>
      </c>
      <c r="R14" s="222">
        <f t="shared" ref="R14:R77" si="7">IFERROR(IF(OR(E14="Air",E14="Air+Sea"),IF(C14="APLL BK",G14*IF(N14="",1,N14),Q14/P14*IF(N14="",1,N14)),0),0)</f>
        <v>0</v>
      </c>
      <c r="S14" s="454" t="e" cm="1">
        <f t="array" ref="S14">_xlfn.IFS(E14="Air",R14,E14="Sea",M14,E14="Air+Sea",M14+R14)</f>
        <v>#N/A</v>
      </c>
    </row>
    <row r="15" spans="1:19" ht="45" x14ac:dyDescent="0.25">
      <c r="A15" s="1096"/>
      <c r="B15" s="1110"/>
      <c r="C15" s="159" t="s">
        <v>69</v>
      </c>
      <c r="D15" s="159" t="s">
        <v>664</v>
      </c>
      <c r="E15" s="159"/>
      <c r="F15" s="159">
        <f>10*60</f>
        <v>600</v>
      </c>
      <c r="G15" s="207">
        <v>420</v>
      </c>
      <c r="H15" s="160" t="s">
        <v>665</v>
      </c>
      <c r="I15" s="752"/>
      <c r="J15" s="190">
        <v>0</v>
      </c>
      <c r="K15" s="221">
        <v>3</v>
      </c>
      <c r="L15" s="221">
        <f t="shared" si="4"/>
        <v>0</v>
      </c>
      <c r="M15" s="222">
        <f t="shared" si="5"/>
        <v>0</v>
      </c>
      <c r="N15" s="752"/>
      <c r="O15" s="443"/>
      <c r="P15" s="221">
        <v>0</v>
      </c>
      <c r="Q15" s="444">
        <f t="shared" si="6"/>
        <v>0</v>
      </c>
      <c r="R15" s="222">
        <f t="shared" si="7"/>
        <v>0</v>
      </c>
      <c r="S15" s="454" t="e" cm="1">
        <f t="array" ref="S15">_xlfn.IFS(E15="Air",R15,E15="Sea",M15,E15="Air+Sea",M15+R15)</f>
        <v>#N/A</v>
      </c>
    </row>
    <row r="16" spans="1:19" ht="45" x14ac:dyDescent="0.25">
      <c r="A16" s="1096"/>
      <c r="B16" s="1110"/>
      <c r="C16" s="159" t="s">
        <v>69</v>
      </c>
      <c r="D16" s="159" t="s">
        <v>666</v>
      </c>
      <c r="E16" s="159"/>
      <c r="F16" s="159">
        <v>90</v>
      </c>
      <c r="G16" s="207">
        <v>90</v>
      </c>
      <c r="H16" s="776" t="s">
        <v>667</v>
      </c>
      <c r="I16" s="752"/>
      <c r="J16" s="190">
        <v>0</v>
      </c>
      <c r="K16" s="221">
        <v>3</v>
      </c>
      <c r="L16" s="221">
        <f t="shared" si="4"/>
        <v>0</v>
      </c>
      <c r="M16" s="222">
        <f t="shared" si="5"/>
        <v>0</v>
      </c>
      <c r="N16" s="752"/>
      <c r="O16" s="443"/>
      <c r="P16" s="221">
        <v>0</v>
      </c>
      <c r="Q16" s="444">
        <f t="shared" si="6"/>
        <v>0</v>
      </c>
      <c r="R16" s="222">
        <f t="shared" si="7"/>
        <v>0</v>
      </c>
      <c r="S16" s="454" t="e" cm="1">
        <f t="array" ref="S16">_xlfn.IFS(E16="Air",R16,E16="Sea",M16,E16="Air+Sea",M16+R16)</f>
        <v>#N/A</v>
      </c>
    </row>
    <row r="17" spans="1:19" x14ac:dyDescent="0.25">
      <c r="A17" s="1096"/>
      <c r="B17" s="1110"/>
      <c r="C17" s="159" t="s">
        <v>69</v>
      </c>
      <c r="D17" s="159" t="s">
        <v>668</v>
      </c>
      <c r="E17" s="159"/>
      <c r="F17" s="159">
        <v>90</v>
      </c>
      <c r="G17" s="207">
        <v>90</v>
      </c>
      <c r="H17" s="160" t="s">
        <v>669</v>
      </c>
      <c r="I17" s="752"/>
      <c r="J17" s="190">
        <v>0</v>
      </c>
      <c r="K17" s="221">
        <v>3</v>
      </c>
      <c r="L17" s="221">
        <f t="shared" si="4"/>
        <v>0</v>
      </c>
      <c r="M17" s="222">
        <f t="shared" si="5"/>
        <v>0</v>
      </c>
      <c r="N17" s="752"/>
      <c r="O17" s="443"/>
      <c r="P17" s="221">
        <v>0</v>
      </c>
      <c r="Q17" s="444">
        <f t="shared" si="6"/>
        <v>0</v>
      </c>
      <c r="R17" s="222">
        <f t="shared" si="7"/>
        <v>0</v>
      </c>
      <c r="S17" s="454" t="e" cm="1">
        <f t="array" ref="S17">_xlfn.IFS(E17="Air",R17,E17="Sea",M17,E17="Air+Sea",M17+R17)</f>
        <v>#N/A</v>
      </c>
    </row>
    <row r="18" spans="1:19" ht="39" customHeight="1" x14ac:dyDescent="0.25">
      <c r="A18" s="1096"/>
      <c r="B18" s="1110"/>
      <c r="C18" s="159" t="s">
        <v>74</v>
      </c>
      <c r="D18" s="159" t="s">
        <v>75</v>
      </c>
      <c r="E18" s="159"/>
      <c r="F18" s="159">
        <v>6</v>
      </c>
      <c r="G18" s="207">
        <v>6</v>
      </c>
      <c r="H18" s="776" t="s">
        <v>670</v>
      </c>
      <c r="I18" s="752"/>
      <c r="J18" s="190"/>
      <c r="K18" s="221">
        <v>3</v>
      </c>
      <c r="L18" s="221">
        <f t="shared" si="4"/>
        <v>6</v>
      </c>
      <c r="M18" s="222">
        <f t="shared" si="5"/>
        <v>0</v>
      </c>
      <c r="N18" s="752"/>
      <c r="O18" s="443"/>
      <c r="P18" s="221">
        <v>0</v>
      </c>
      <c r="Q18" s="444">
        <f t="shared" si="6"/>
        <v>6</v>
      </c>
      <c r="R18" s="222">
        <f t="shared" si="7"/>
        <v>0</v>
      </c>
      <c r="S18" s="454" t="e" cm="1">
        <f t="array" ref="S18">_xlfn.IFS(E18="Air",R18,E18="Sea",M18,E18="Air+Sea",M18+R18)</f>
        <v>#N/A</v>
      </c>
    </row>
    <row r="19" spans="1:19" x14ac:dyDescent="0.25">
      <c r="A19" s="1096"/>
      <c r="B19" s="1110"/>
      <c r="C19" s="159" t="s">
        <v>388</v>
      </c>
      <c r="D19" s="188" t="s">
        <v>671</v>
      </c>
      <c r="E19" s="159"/>
      <c r="F19" s="159">
        <v>40</v>
      </c>
      <c r="G19" s="207">
        <v>50</v>
      </c>
      <c r="H19" s="160"/>
      <c r="I19" s="752"/>
      <c r="J19" s="190">
        <v>0</v>
      </c>
      <c r="K19" s="221">
        <v>3</v>
      </c>
      <c r="L19" s="221">
        <f t="shared" si="4"/>
        <v>0</v>
      </c>
      <c r="M19" s="222">
        <f t="shared" si="5"/>
        <v>0</v>
      </c>
      <c r="N19" s="752"/>
      <c r="O19" s="443"/>
      <c r="P19" s="221">
        <v>0</v>
      </c>
      <c r="Q19" s="444">
        <f t="shared" si="6"/>
        <v>0</v>
      </c>
      <c r="R19" s="222">
        <f t="shared" si="7"/>
        <v>0</v>
      </c>
      <c r="S19" s="454" t="e" cm="1">
        <f t="array" ref="S19">_xlfn.IFS(E19="Air",R19,E19="Sea",M19,E19="Air+Sea",M19+R19)</f>
        <v>#N/A</v>
      </c>
    </row>
    <row r="20" spans="1:19" ht="30" x14ac:dyDescent="0.25">
      <c r="A20" s="1096"/>
      <c r="B20" s="1110" t="s">
        <v>71</v>
      </c>
      <c r="C20" s="159" t="s">
        <v>69</v>
      </c>
      <c r="D20" s="159" t="s">
        <v>672</v>
      </c>
      <c r="E20" s="159"/>
      <c r="F20" s="159">
        <v>180</v>
      </c>
      <c r="G20" s="207">
        <v>180</v>
      </c>
      <c r="H20" s="160" t="s">
        <v>673</v>
      </c>
      <c r="I20" s="752"/>
      <c r="J20" s="190">
        <v>0</v>
      </c>
      <c r="K20" s="221">
        <v>3</v>
      </c>
      <c r="L20" s="221">
        <f t="shared" si="4"/>
        <v>0</v>
      </c>
      <c r="M20" s="222">
        <f t="shared" si="5"/>
        <v>0</v>
      </c>
      <c r="N20" s="752"/>
      <c r="O20" s="443"/>
      <c r="P20" s="221">
        <v>0</v>
      </c>
      <c r="Q20" s="444">
        <f t="shared" si="6"/>
        <v>0</v>
      </c>
      <c r="R20" s="222">
        <f t="shared" si="7"/>
        <v>0</v>
      </c>
      <c r="S20" s="454" t="e" cm="1">
        <f t="array" ref="S20">_xlfn.IFS(E20="Air",R20,E20="Sea",M20,E20="Air+Sea",M20+R20)</f>
        <v>#N/A</v>
      </c>
    </row>
    <row r="21" spans="1:19" ht="30" x14ac:dyDescent="0.25">
      <c r="A21" s="1096"/>
      <c r="B21" s="1110"/>
      <c r="C21" s="112" t="s">
        <v>74</v>
      </c>
      <c r="D21" s="114" t="s">
        <v>674</v>
      </c>
      <c r="E21" s="112" t="s">
        <v>11</v>
      </c>
      <c r="F21" s="112">
        <v>180</v>
      </c>
      <c r="G21" s="367">
        <v>120</v>
      </c>
      <c r="H21" s="140"/>
      <c r="I21" s="754">
        <v>0.125</v>
      </c>
      <c r="J21" s="354"/>
      <c r="K21" s="372">
        <v>3</v>
      </c>
      <c r="L21" s="372">
        <f t="shared" si="4"/>
        <v>120</v>
      </c>
      <c r="M21" s="248">
        <f t="shared" si="5"/>
        <v>15</v>
      </c>
      <c r="N21" s="752"/>
      <c r="O21" s="443"/>
      <c r="P21" s="221">
        <v>0</v>
      </c>
      <c r="Q21" s="444">
        <f t="shared" si="6"/>
        <v>120</v>
      </c>
      <c r="R21" s="222">
        <f t="shared" si="7"/>
        <v>0</v>
      </c>
      <c r="S21" s="626" cm="1">
        <f t="array" ref="S21">_xlfn.IFS(E21="Air",R21,E21="Sea",M21,E21="Air+Sea",M21+R21)</f>
        <v>15</v>
      </c>
    </row>
    <row r="22" spans="1:19" x14ac:dyDescent="0.25">
      <c r="A22" s="1096"/>
      <c r="B22" s="1110"/>
      <c r="C22" s="111" t="s">
        <v>74</v>
      </c>
      <c r="D22" s="111" t="s">
        <v>675</v>
      </c>
      <c r="E22" s="111" t="s">
        <v>11</v>
      </c>
      <c r="F22" s="111">
        <v>300</v>
      </c>
      <c r="G22" s="206">
        <v>300</v>
      </c>
      <c r="H22" s="124" t="s">
        <v>676</v>
      </c>
      <c r="I22" s="755">
        <v>0.125</v>
      </c>
      <c r="J22" s="749"/>
      <c r="K22" s="219">
        <v>3</v>
      </c>
      <c r="L22" s="219">
        <f t="shared" si="4"/>
        <v>300</v>
      </c>
      <c r="M22" s="220">
        <f t="shared" si="5"/>
        <v>37.5</v>
      </c>
      <c r="N22" s="752"/>
      <c r="O22" s="443"/>
      <c r="P22" s="221">
        <v>0</v>
      </c>
      <c r="Q22" s="444">
        <f t="shared" si="6"/>
        <v>300</v>
      </c>
      <c r="R22" s="222">
        <f t="shared" si="7"/>
        <v>0</v>
      </c>
      <c r="S22" s="453" cm="1">
        <f t="array" ref="S22">_xlfn.IFS(E22="Air",R22,E22="Sea",M22,E22="Air+Sea",M22+R22)</f>
        <v>37.5</v>
      </c>
    </row>
    <row r="23" spans="1:19" x14ac:dyDescent="0.25">
      <c r="A23" s="1096"/>
      <c r="B23" s="1110" t="s">
        <v>78</v>
      </c>
      <c r="C23" s="159" t="s">
        <v>69</v>
      </c>
      <c r="D23" s="159" t="s">
        <v>79</v>
      </c>
      <c r="E23" s="159"/>
      <c r="F23" s="159"/>
      <c r="G23" s="207"/>
      <c r="H23" s="160"/>
      <c r="I23" s="752"/>
      <c r="J23" s="190"/>
      <c r="K23" s="221">
        <v>3</v>
      </c>
      <c r="L23" s="221">
        <f t="shared" si="4"/>
        <v>0</v>
      </c>
      <c r="M23" s="222">
        <f t="shared" si="5"/>
        <v>0</v>
      </c>
      <c r="N23" s="752"/>
      <c r="O23" s="443"/>
      <c r="P23" s="221">
        <v>0</v>
      </c>
      <c r="Q23" s="444">
        <f t="shared" si="6"/>
        <v>0</v>
      </c>
      <c r="R23" s="222">
        <f t="shared" si="7"/>
        <v>0</v>
      </c>
      <c r="S23" s="454" t="e" cm="1">
        <f t="array" ref="S23">_xlfn.IFS(E23="Air",R23,E23="Sea",M23,E23="Air+Sea",M23+R23)</f>
        <v>#N/A</v>
      </c>
    </row>
    <row r="24" spans="1:19" x14ac:dyDescent="0.25">
      <c r="A24" s="1096"/>
      <c r="B24" s="1110"/>
      <c r="C24" s="112" t="s">
        <v>74</v>
      </c>
      <c r="D24" s="112" t="s">
        <v>677</v>
      </c>
      <c r="E24" s="112" t="s">
        <v>11</v>
      </c>
      <c r="F24" s="112">
        <v>100</v>
      </c>
      <c r="G24" s="367">
        <v>100</v>
      </c>
      <c r="H24" s="140" t="s">
        <v>678</v>
      </c>
      <c r="I24" s="754">
        <v>0.4</v>
      </c>
      <c r="J24" s="750"/>
      <c r="K24" s="372">
        <v>3</v>
      </c>
      <c r="L24" s="372">
        <f t="shared" si="4"/>
        <v>100</v>
      </c>
      <c r="M24" s="248">
        <f t="shared" si="5"/>
        <v>40</v>
      </c>
      <c r="N24" s="752"/>
      <c r="O24" s="443"/>
      <c r="P24" s="221">
        <v>0</v>
      </c>
      <c r="Q24" s="444">
        <f t="shared" si="6"/>
        <v>100</v>
      </c>
      <c r="R24" s="222">
        <f t="shared" si="7"/>
        <v>0</v>
      </c>
      <c r="S24" s="626" cm="1">
        <f t="array" ref="S24">_xlfn.IFS(E24="Air",R24,E24="Sea",M24,E24="Air+Sea",M24+R24)</f>
        <v>40</v>
      </c>
    </row>
    <row r="25" spans="1:19" ht="30" x14ac:dyDescent="0.25">
      <c r="A25" s="1096"/>
      <c r="B25" s="719"/>
      <c r="C25" s="112" t="s">
        <v>74</v>
      </c>
      <c r="D25" s="112" t="s">
        <v>679</v>
      </c>
      <c r="E25" s="112" t="s">
        <v>11</v>
      </c>
      <c r="F25" s="112">
        <v>300</v>
      </c>
      <c r="G25" s="367">
        <v>240</v>
      </c>
      <c r="H25" s="140" t="s">
        <v>680</v>
      </c>
      <c r="I25" s="754">
        <v>0.375</v>
      </c>
      <c r="J25" s="750"/>
      <c r="K25" s="372">
        <v>3</v>
      </c>
      <c r="L25" s="372">
        <f t="shared" si="4"/>
        <v>240</v>
      </c>
      <c r="M25" s="248">
        <f t="shared" si="5"/>
        <v>90</v>
      </c>
      <c r="N25" s="752"/>
      <c r="O25" s="443"/>
      <c r="P25" s="221">
        <v>0</v>
      </c>
      <c r="Q25" s="444">
        <f t="shared" si="6"/>
        <v>240</v>
      </c>
      <c r="R25" s="222">
        <f t="shared" si="7"/>
        <v>0</v>
      </c>
      <c r="S25" s="626" cm="1">
        <f t="array" ref="S25">_xlfn.IFS(E25="Air",R25,E25="Sea",M25,E25="Air+Sea",M25+R25)</f>
        <v>90</v>
      </c>
    </row>
    <row r="26" spans="1:19" x14ac:dyDescent="0.25">
      <c r="A26" s="1096"/>
      <c r="B26" s="462" t="s">
        <v>80</v>
      </c>
      <c r="C26" s="159" t="s">
        <v>81</v>
      </c>
      <c r="D26" s="159" t="s">
        <v>82</v>
      </c>
      <c r="E26" s="159"/>
      <c r="F26" s="159"/>
      <c r="G26" s="207"/>
      <c r="H26" s="160"/>
      <c r="I26" s="752"/>
      <c r="J26" s="190"/>
      <c r="K26" s="221">
        <v>3</v>
      </c>
      <c r="L26" s="221">
        <f t="shared" si="4"/>
        <v>0</v>
      </c>
      <c r="M26" s="222">
        <f t="shared" si="5"/>
        <v>0</v>
      </c>
      <c r="N26" s="752"/>
      <c r="O26" s="443"/>
      <c r="P26" s="221">
        <v>0</v>
      </c>
      <c r="Q26" s="444">
        <f t="shared" si="6"/>
        <v>0</v>
      </c>
      <c r="R26" s="222">
        <f t="shared" si="7"/>
        <v>0</v>
      </c>
      <c r="S26" s="454" t="e" cm="1">
        <f t="array" ref="S26">_xlfn.IFS(E26="Air",R26,E26="Sea",M26,E26="Air+Sea",M26+R26)</f>
        <v>#N/A</v>
      </c>
    </row>
    <row r="27" spans="1:19" x14ac:dyDescent="0.25">
      <c r="A27" s="1096"/>
      <c r="B27" s="1111" t="s">
        <v>83</v>
      </c>
      <c r="C27" s="159" t="s">
        <v>84</v>
      </c>
      <c r="D27" s="159" t="s">
        <v>85</v>
      </c>
      <c r="E27" s="159"/>
      <c r="F27" s="159"/>
      <c r="G27" s="207"/>
      <c r="H27" s="160"/>
      <c r="I27" s="752"/>
      <c r="J27" s="190"/>
      <c r="K27" s="221">
        <v>3</v>
      </c>
      <c r="L27" s="221">
        <f t="shared" si="4"/>
        <v>0</v>
      </c>
      <c r="M27" s="222">
        <f t="shared" si="5"/>
        <v>0</v>
      </c>
      <c r="N27" s="752"/>
      <c r="O27" s="443"/>
      <c r="P27" s="221">
        <v>0</v>
      </c>
      <c r="Q27" s="444">
        <f t="shared" si="6"/>
        <v>0</v>
      </c>
      <c r="R27" s="222">
        <f t="shared" si="7"/>
        <v>0</v>
      </c>
      <c r="S27" s="454" t="e" cm="1">
        <f t="array" ref="S27">_xlfn.IFS(E27="Air",R27,E27="Sea",M27,E27="Air+Sea",M27+R27)</f>
        <v>#N/A</v>
      </c>
    </row>
    <row r="28" spans="1:19" x14ac:dyDescent="0.25">
      <c r="A28" s="1096"/>
      <c r="B28" s="1111"/>
      <c r="C28" s="159" t="s">
        <v>84</v>
      </c>
      <c r="D28" s="159" t="s">
        <v>86</v>
      </c>
      <c r="E28" s="159"/>
      <c r="F28" s="159"/>
      <c r="G28" s="207"/>
      <c r="H28" s="160"/>
      <c r="I28" s="752"/>
      <c r="J28" s="190"/>
      <c r="K28" s="221">
        <v>3</v>
      </c>
      <c r="L28" s="221">
        <f t="shared" si="4"/>
        <v>0</v>
      </c>
      <c r="M28" s="222">
        <f t="shared" si="5"/>
        <v>0</v>
      </c>
      <c r="N28" s="752"/>
      <c r="O28" s="443"/>
      <c r="P28" s="221">
        <v>0</v>
      </c>
      <c r="Q28" s="444">
        <f t="shared" si="6"/>
        <v>0</v>
      </c>
      <c r="R28" s="222">
        <f t="shared" si="7"/>
        <v>0</v>
      </c>
      <c r="S28" s="454" t="e" cm="1">
        <f t="array" ref="S28">_xlfn.IFS(E28="Air",R28,E28="Sea",M28,E28="Air+Sea",M28+R28)</f>
        <v>#N/A</v>
      </c>
    </row>
    <row r="29" spans="1:19" x14ac:dyDescent="0.25">
      <c r="A29" s="1096"/>
      <c r="B29" s="1111" t="s">
        <v>87</v>
      </c>
      <c r="C29" s="159" t="s">
        <v>74</v>
      </c>
      <c r="D29" s="159" t="s">
        <v>88</v>
      </c>
      <c r="E29" s="159"/>
      <c r="F29" s="159"/>
      <c r="G29" s="207"/>
      <c r="H29" s="747"/>
      <c r="I29" s="752"/>
      <c r="J29" s="190"/>
      <c r="K29" s="221">
        <v>3</v>
      </c>
      <c r="L29" s="221">
        <f t="shared" si="4"/>
        <v>0</v>
      </c>
      <c r="M29" s="222">
        <f t="shared" si="5"/>
        <v>0</v>
      </c>
      <c r="N29" s="752"/>
      <c r="O29" s="443"/>
      <c r="P29" s="221">
        <v>0</v>
      </c>
      <c r="Q29" s="444">
        <f t="shared" si="6"/>
        <v>0</v>
      </c>
      <c r="R29" s="222">
        <f t="shared" si="7"/>
        <v>0</v>
      </c>
      <c r="S29" s="454" t="e" cm="1">
        <f t="array" ref="S29">_xlfn.IFS(E29="Air",R29,E29="Sea",M29,E29="Air+Sea",M29+R29)</f>
        <v>#N/A</v>
      </c>
    </row>
    <row r="30" spans="1:19" x14ac:dyDescent="0.25">
      <c r="A30" s="1096"/>
      <c r="B30" s="1111"/>
      <c r="C30" s="159" t="s">
        <v>74</v>
      </c>
      <c r="D30" s="159" t="s">
        <v>89</v>
      </c>
      <c r="E30" s="159"/>
      <c r="F30" s="159"/>
      <c r="G30" s="207"/>
      <c r="H30" s="747"/>
      <c r="I30" s="752"/>
      <c r="J30" s="190"/>
      <c r="K30" s="221">
        <v>3</v>
      </c>
      <c r="L30" s="221">
        <f t="shared" si="4"/>
        <v>0</v>
      </c>
      <c r="M30" s="222">
        <f t="shared" si="5"/>
        <v>0</v>
      </c>
      <c r="N30" s="752"/>
      <c r="O30" s="443"/>
      <c r="P30" s="221">
        <v>0</v>
      </c>
      <c r="Q30" s="444">
        <f t="shared" si="6"/>
        <v>0</v>
      </c>
      <c r="R30" s="222">
        <f t="shared" si="7"/>
        <v>0</v>
      </c>
      <c r="S30" s="454" t="e" cm="1">
        <f t="array" ref="S30">_xlfn.IFS(E30="Air",R30,E30="Sea",M30,E30="Air+Sea",M30+R30)</f>
        <v>#N/A</v>
      </c>
    </row>
    <row r="31" spans="1:19" x14ac:dyDescent="0.25">
      <c r="A31" s="1096"/>
      <c r="B31" s="462" t="s">
        <v>90</v>
      </c>
      <c r="C31" s="159"/>
      <c r="D31" s="334"/>
      <c r="E31" s="159"/>
      <c r="F31" s="159"/>
      <c r="G31" s="207"/>
      <c r="H31" s="160"/>
      <c r="I31" s="752"/>
      <c r="J31" s="190"/>
      <c r="K31" s="221">
        <v>3</v>
      </c>
      <c r="L31" s="221">
        <f t="shared" si="4"/>
        <v>0</v>
      </c>
      <c r="M31" s="222">
        <f t="shared" si="5"/>
        <v>0</v>
      </c>
      <c r="N31" s="752"/>
      <c r="O31" s="443"/>
      <c r="P31" s="221">
        <v>0</v>
      </c>
      <c r="Q31" s="444">
        <f t="shared" si="6"/>
        <v>0</v>
      </c>
      <c r="R31" s="222">
        <f t="shared" si="7"/>
        <v>0</v>
      </c>
      <c r="S31" s="454" t="e" cm="1">
        <f t="array" ref="S31">_xlfn.IFS(E31="Air",R31,E31="Sea",M31,E31="Air+Sea",M31+R31)</f>
        <v>#N/A</v>
      </c>
    </row>
    <row r="32" spans="1:19" x14ac:dyDescent="0.25">
      <c r="A32" s="1096" t="s">
        <v>91</v>
      </c>
      <c r="B32" s="719" t="s">
        <v>92</v>
      </c>
      <c r="C32" s="111" t="s">
        <v>69</v>
      </c>
      <c r="D32" s="128" t="s">
        <v>93</v>
      </c>
      <c r="E32" s="111" t="s">
        <v>11</v>
      </c>
      <c r="F32" s="111">
        <v>440</v>
      </c>
      <c r="G32" s="206">
        <v>440</v>
      </c>
      <c r="H32" s="124"/>
      <c r="I32" s="755"/>
      <c r="J32" s="191">
        <v>0</v>
      </c>
      <c r="K32" s="219">
        <v>3</v>
      </c>
      <c r="L32" s="219">
        <f t="shared" si="4"/>
        <v>0</v>
      </c>
      <c r="M32" s="220">
        <f t="shared" si="5"/>
        <v>0</v>
      </c>
      <c r="N32" s="752"/>
      <c r="O32" s="443"/>
      <c r="P32" s="221">
        <v>0</v>
      </c>
      <c r="Q32" s="444">
        <f t="shared" si="6"/>
        <v>0</v>
      </c>
      <c r="R32" s="222">
        <f t="shared" si="7"/>
        <v>0</v>
      </c>
      <c r="S32" s="453" cm="1">
        <f t="array" ref="S32">_xlfn.IFS(E32="Air",R32,E32="Sea",M32,E32="Air+Sea",M32+R32)</f>
        <v>0</v>
      </c>
    </row>
    <row r="33" spans="1:37" s="732" customFormat="1" x14ac:dyDescent="0.25">
      <c r="A33" s="1096"/>
      <c r="B33" s="509" t="s">
        <v>681</v>
      </c>
      <c r="C33" s="113" t="s">
        <v>100</v>
      </c>
      <c r="D33" s="113" t="s">
        <v>101</v>
      </c>
      <c r="E33" s="113" t="s">
        <v>11</v>
      </c>
      <c r="F33" s="113">
        <v>195</v>
      </c>
      <c r="G33" s="208">
        <v>195</v>
      </c>
      <c r="H33" s="124"/>
      <c r="I33" s="755"/>
      <c r="J33" s="191">
        <v>0</v>
      </c>
      <c r="K33" s="219">
        <v>3</v>
      </c>
      <c r="L33" s="219">
        <f t="shared" si="4"/>
        <v>0</v>
      </c>
      <c r="M33" s="220">
        <f t="shared" si="5"/>
        <v>0</v>
      </c>
      <c r="N33" s="752"/>
      <c r="O33" s="443"/>
      <c r="P33" s="221">
        <v>0</v>
      </c>
      <c r="Q33" s="444">
        <f t="shared" si="6"/>
        <v>0</v>
      </c>
      <c r="R33" s="222">
        <f t="shared" si="7"/>
        <v>0</v>
      </c>
      <c r="S33" s="453" cm="1">
        <f t="array" ref="S33">_xlfn.IFS(E33="Air",R33,E33="Sea",M33,E33="Air+Sea",M33+R33)</f>
        <v>0</v>
      </c>
      <c r="T33" s="83"/>
      <c r="U33" s="83"/>
      <c r="V33" s="83"/>
      <c r="W33" s="83"/>
      <c r="X33" s="83"/>
      <c r="Y33" s="83"/>
      <c r="Z33" s="83"/>
      <c r="AA33" s="83"/>
      <c r="AB33" s="83"/>
      <c r="AC33" s="83"/>
      <c r="AD33" s="83"/>
      <c r="AE33" s="83"/>
      <c r="AF33" s="83"/>
      <c r="AG33" s="83"/>
      <c r="AH33" s="83"/>
      <c r="AI33" s="83"/>
      <c r="AJ33" s="83"/>
      <c r="AK33" s="83"/>
    </row>
    <row r="34" spans="1:37" ht="30" x14ac:dyDescent="0.25">
      <c r="A34" s="1096"/>
      <c r="B34" s="1110" t="s">
        <v>80</v>
      </c>
      <c r="C34" s="112" t="s">
        <v>69</v>
      </c>
      <c r="D34" s="114" t="s">
        <v>682</v>
      </c>
      <c r="E34" s="112" t="s">
        <v>11</v>
      </c>
      <c r="F34" s="112">
        <v>1000</v>
      </c>
      <c r="G34" s="367">
        <v>500</v>
      </c>
      <c r="H34" s="140" t="s">
        <v>683</v>
      </c>
      <c r="I34" s="754"/>
      <c r="J34" s="354">
        <v>1</v>
      </c>
      <c r="K34" s="372">
        <v>3</v>
      </c>
      <c r="L34" s="372">
        <f t="shared" si="4"/>
        <v>500</v>
      </c>
      <c r="M34" s="248">
        <f t="shared" si="5"/>
        <v>166.66666666666666</v>
      </c>
      <c r="N34" s="752"/>
      <c r="O34" s="443"/>
      <c r="P34" s="221">
        <v>0</v>
      </c>
      <c r="Q34" s="444">
        <f t="shared" si="6"/>
        <v>0</v>
      </c>
      <c r="R34" s="222">
        <f t="shared" si="7"/>
        <v>0</v>
      </c>
      <c r="S34" s="626" cm="1">
        <f t="array" ref="S34">_xlfn.IFS(E34="Air",R34,E34="Sea",M34,E34="Air+Sea",M34+R34)</f>
        <v>166.66666666666666</v>
      </c>
    </row>
    <row r="35" spans="1:37" x14ac:dyDescent="0.25">
      <c r="A35" s="1096"/>
      <c r="B35" s="1110"/>
      <c r="C35" s="112" t="s">
        <v>97</v>
      </c>
      <c r="D35" s="112" t="s">
        <v>684</v>
      </c>
      <c r="E35" s="112" t="s">
        <v>11</v>
      </c>
      <c r="F35" s="112">
        <v>180</v>
      </c>
      <c r="G35" s="367">
        <v>120</v>
      </c>
      <c r="H35" s="140"/>
      <c r="I35" s="754"/>
      <c r="J35" s="354">
        <v>1</v>
      </c>
      <c r="K35" s="372">
        <v>3</v>
      </c>
      <c r="L35" s="372">
        <f t="shared" si="4"/>
        <v>120</v>
      </c>
      <c r="M35" s="248">
        <f t="shared" si="5"/>
        <v>40</v>
      </c>
      <c r="N35" s="752"/>
      <c r="O35" s="443"/>
      <c r="P35" s="221">
        <v>0</v>
      </c>
      <c r="Q35" s="444">
        <f t="shared" si="6"/>
        <v>0</v>
      </c>
      <c r="R35" s="222">
        <f t="shared" si="7"/>
        <v>0</v>
      </c>
      <c r="S35" s="626" cm="1">
        <f t="array" ref="S35">_xlfn.IFS(E35="Air",R35,E35="Sea",M35,E35="Air+Sea",M35+R35)</f>
        <v>40</v>
      </c>
    </row>
    <row r="36" spans="1:37" ht="45" x14ac:dyDescent="0.25">
      <c r="A36" s="1096"/>
      <c r="B36" s="1110"/>
      <c r="C36" s="112" t="s">
        <v>69</v>
      </c>
      <c r="D36" s="112" t="s">
        <v>685</v>
      </c>
      <c r="E36" s="112" t="s">
        <v>11</v>
      </c>
      <c r="F36" s="112">
        <f>4*60</f>
        <v>240</v>
      </c>
      <c r="G36" s="367">
        <v>300</v>
      </c>
      <c r="H36" s="140" t="s">
        <v>686</v>
      </c>
      <c r="I36" s="754"/>
      <c r="J36" s="354">
        <v>1</v>
      </c>
      <c r="K36" s="372">
        <v>3</v>
      </c>
      <c r="L36" s="372">
        <f t="shared" si="4"/>
        <v>300</v>
      </c>
      <c r="M36" s="248">
        <f t="shared" si="5"/>
        <v>100</v>
      </c>
      <c r="N36" s="752"/>
      <c r="O36" s="443"/>
      <c r="P36" s="221">
        <v>0</v>
      </c>
      <c r="Q36" s="444">
        <f t="shared" si="6"/>
        <v>0</v>
      </c>
      <c r="R36" s="222">
        <f t="shared" si="7"/>
        <v>0</v>
      </c>
      <c r="S36" s="626" cm="1">
        <f t="array" ref="S36">_xlfn.IFS(E36="Air",R36,E36="Sea",M36,E36="Air+Sea",M36+R36)</f>
        <v>100</v>
      </c>
    </row>
    <row r="37" spans="1:37" ht="30" x14ac:dyDescent="0.25">
      <c r="A37" s="1096"/>
      <c r="B37" s="1092" t="s">
        <v>94</v>
      </c>
      <c r="C37" s="113" t="s">
        <v>69</v>
      </c>
      <c r="D37" s="136" t="s">
        <v>687</v>
      </c>
      <c r="E37" s="111" t="s">
        <v>11</v>
      </c>
      <c r="F37" s="113">
        <v>560</v>
      </c>
      <c r="G37" s="208">
        <v>400</v>
      </c>
      <c r="H37" s="124" t="s">
        <v>688</v>
      </c>
      <c r="I37" s="755"/>
      <c r="J37" s="191">
        <v>1</v>
      </c>
      <c r="K37" s="219">
        <v>3</v>
      </c>
      <c r="L37" s="219">
        <f t="shared" si="4"/>
        <v>400</v>
      </c>
      <c r="M37" s="220">
        <f t="shared" si="5"/>
        <v>133.33333333333334</v>
      </c>
      <c r="N37" s="752"/>
      <c r="O37" s="443"/>
      <c r="P37" s="221">
        <v>0</v>
      </c>
      <c r="Q37" s="444">
        <f t="shared" si="6"/>
        <v>0</v>
      </c>
      <c r="R37" s="222">
        <f t="shared" si="7"/>
        <v>0</v>
      </c>
      <c r="S37" s="453" cm="1">
        <f t="array" ref="S37">_xlfn.IFS(E37="Air",R37,E37="Sea",M37,E37="Air+Sea",M37+R37)</f>
        <v>133.33333333333334</v>
      </c>
    </row>
    <row r="38" spans="1:37" x14ac:dyDescent="0.25">
      <c r="A38" s="1096"/>
      <c r="B38" s="1092"/>
      <c r="C38" s="114" t="s">
        <v>97</v>
      </c>
      <c r="D38" s="114" t="s">
        <v>689</v>
      </c>
      <c r="E38" s="112" t="s">
        <v>11</v>
      </c>
      <c r="F38" s="114">
        <v>120</v>
      </c>
      <c r="G38" s="368">
        <v>120</v>
      </c>
      <c r="H38" s="140"/>
      <c r="I38" s="754"/>
      <c r="J38" s="354">
        <v>1</v>
      </c>
      <c r="K38" s="372">
        <v>3</v>
      </c>
      <c r="L38" s="372">
        <f t="shared" si="4"/>
        <v>120</v>
      </c>
      <c r="M38" s="248">
        <f t="shared" si="5"/>
        <v>40</v>
      </c>
      <c r="N38" s="752"/>
      <c r="O38" s="443"/>
      <c r="P38" s="221">
        <v>0</v>
      </c>
      <c r="Q38" s="444">
        <f t="shared" si="6"/>
        <v>0</v>
      </c>
      <c r="R38" s="222">
        <f t="shared" si="7"/>
        <v>0</v>
      </c>
      <c r="S38" s="626" cm="1">
        <f t="array" ref="S38">_xlfn.IFS(E38="Air",R38,E38="Sea",M38,E38="Air+Sea",M38+R38)</f>
        <v>40</v>
      </c>
    </row>
    <row r="39" spans="1:37" x14ac:dyDescent="0.25">
      <c r="A39" s="1096"/>
      <c r="B39" s="1092"/>
      <c r="C39" s="114" t="s">
        <v>69</v>
      </c>
      <c r="D39" s="114" t="s">
        <v>690</v>
      </c>
      <c r="E39" s="112" t="s">
        <v>11</v>
      </c>
      <c r="F39" s="114">
        <v>180</v>
      </c>
      <c r="G39" s="368">
        <v>180</v>
      </c>
      <c r="H39" s="140" t="s">
        <v>691</v>
      </c>
      <c r="I39" s="754"/>
      <c r="J39" s="354">
        <v>1</v>
      </c>
      <c r="K39" s="372">
        <v>3</v>
      </c>
      <c r="L39" s="372">
        <f t="shared" si="4"/>
        <v>180</v>
      </c>
      <c r="M39" s="248">
        <f t="shared" si="5"/>
        <v>60</v>
      </c>
      <c r="N39" s="752"/>
      <c r="O39" s="443"/>
      <c r="P39" s="221">
        <v>0</v>
      </c>
      <c r="Q39" s="444">
        <f t="shared" si="6"/>
        <v>0</v>
      </c>
      <c r="R39" s="222">
        <f t="shared" si="7"/>
        <v>0</v>
      </c>
      <c r="S39" s="626" cm="1">
        <f t="array" ref="S39">_xlfn.IFS(E39="Air",R39,E39="Sea",M39,E39="Air+Sea",M39+R39)</f>
        <v>60</v>
      </c>
    </row>
    <row r="40" spans="1:37" ht="30" x14ac:dyDescent="0.25">
      <c r="A40" s="1096"/>
      <c r="B40" s="1092"/>
      <c r="C40" s="114" t="s">
        <v>84</v>
      </c>
      <c r="D40" s="114" t="s">
        <v>692</v>
      </c>
      <c r="E40" s="112" t="s">
        <v>11</v>
      </c>
      <c r="F40" s="114">
        <v>180</v>
      </c>
      <c r="G40" s="368">
        <v>180</v>
      </c>
      <c r="H40" s="140" t="s">
        <v>693</v>
      </c>
      <c r="I40" s="754"/>
      <c r="J40" s="354">
        <v>1</v>
      </c>
      <c r="K40" s="372">
        <v>3</v>
      </c>
      <c r="L40" s="372">
        <f t="shared" si="4"/>
        <v>180</v>
      </c>
      <c r="M40" s="248">
        <f t="shared" si="5"/>
        <v>60</v>
      </c>
      <c r="N40" s="752"/>
      <c r="O40" s="443"/>
      <c r="P40" s="221">
        <v>0</v>
      </c>
      <c r="Q40" s="444">
        <f t="shared" si="6"/>
        <v>0</v>
      </c>
      <c r="R40" s="222">
        <f t="shared" si="7"/>
        <v>0</v>
      </c>
      <c r="S40" s="626" cm="1">
        <f t="array" ref="S40">_xlfn.IFS(E40="Air",R40,E40="Sea",M40,E40="Air+Sea",M40+R40)</f>
        <v>60</v>
      </c>
    </row>
    <row r="41" spans="1:37" x14ac:dyDescent="0.25">
      <c r="A41" s="1096"/>
      <c r="B41" s="1092"/>
      <c r="C41" s="114" t="s">
        <v>69</v>
      </c>
      <c r="D41" s="114" t="s">
        <v>694</v>
      </c>
      <c r="E41" s="112" t="s">
        <v>11</v>
      </c>
      <c r="F41" s="114">
        <v>180</v>
      </c>
      <c r="G41" s="368">
        <v>120</v>
      </c>
      <c r="H41" s="140"/>
      <c r="I41" s="754"/>
      <c r="J41" s="354">
        <v>1</v>
      </c>
      <c r="K41" s="372">
        <v>3</v>
      </c>
      <c r="L41" s="372">
        <f t="shared" si="4"/>
        <v>120</v>
      </c>
      <c r="M41" s="248">
        <f t="shared" si="5"/>
        <v>40</v>
      </c>
      <c r="N41" s="752"/>
      <c r="O41" s="443"/>
      <c r="P41" s="221">
        <v>0</v>
      </c>
      <c r="Q41" s="444">
        <f t="shared" si="6"/>
        <v>0</v>
      </c>
      <c r="R41" s="222">
        <f t="shared" si="7"/>
        <v>0</v>
      </c>
      <c r="S41" s="626" cm="1">
        <f t="array" ref="S41">_xlfn.IFS(E41="Air",R41,E41="Sea",M41,E41="Air+Sea",M41+R41)</f>
        <v>40</v>
      </c>
    </row>
    <row r="42" spans="1:37" x14ac:dyDescent="0.25">
      <c r="A42" s="1096"/>
      <c r="B42" s="1092" t="s">
        <v>112</v>
      </c>
      <c r="C42" s="112" t="s">
        <v>69</v>
      </c>
      <c r="D42" s="112" t="s">
        <v>695</v>
      </c>
      <c r="E42" s="112" t="s">
        <v>11</v>
      </c>
      <c r="F42" s="112">
        <v>420</v>
      </c>
      <c r="G42" s="367">
        <v>300</v>
      </c>
      <c r="H42" s="140"/>
      <c r="I42" s="756"/>
      <c r="J42" s="354">
        <v>1</v>
      </c>
      <c r="K42" s="372">
        <v>3</v>
      </c>
      <c r="L42" s="372">
        <f t="shared" si="4"/>
        <v>300</v>
      </c>
      <c r="M42" s="248">
        <f t="shared" si="5"/>
        <v>100</v>
      </c>
      <c r="N42" s="752"/>
      <c r="O42" s="443"/>
      <c r="P42" s="221">
        <v>0</v>
      </c>
      <c r="Q42" s="444">
        <f t="shared" si="6"/>
        <v>0</v>
      </c>
      <c r="R42" s="222">
        <f t="shared" si="7"/>
        <v>0</v>
      </c>
      <c r="S42" s="626" cm="1">
        <f t="array" ref="S42">_xlfn.IFS(E42="Air",R42,E42="Sea",M42,E42="Air+Sea",M42+R42)</f>
        <v>100</v>
      </c>
    </row>
    <row r="43" spans="1:37" x14ac:dyDescent="0.25">
      <c r="A43" s="1096"/>
      <c r="B43" s="1092"/>
      <c r="C43" s="112" t="s">
        <v>69</v>
      </c>
      <c r="D43" s="112" t="s">
        <v>696</v>
      </c>
      <c r="E43" s="112" t="s">
        <v>11</v>
      </c>
      <c r="F43" s="112">
        <v>180</v>
      </c>
      <c r="G43" s="367">
        <v>60</v>
      </c>
      <c r="H43" s="140"/>
      <c r="I43" s="756"/>
      <c r="J43" s="354">
        <v>1</v>
      </c>
      <c r="K43" s="372">
        <v>3</v>
      </c>
      <c r="L43" s="372">
        <f t="shared" si="4"/>
        <v>60</v>
      </c>
      <c r="M43" s="248">
        <f t="shared" si="5"/>
        <v>20</v>
      </c>
      <c r="N43" s="752"/>
      <c r="O43" s="443"/>
      <c r="P43" s="221">
        <v>0</v>
      </c>
      <c r="Q43" s="444">
        <f t="shared" si="6"/>
        <v>0</v>
      </c>
      <c r="R43" s="222">
        <f t="shared" si="7"/>
        <v>0</v>
      </c>
      <c r="S43" s="626" cm="1">
        <f t="array" ref="S43">_xlfn.IFS(E43="Air",R43,E43="Sea",M43,E43="Air+Sea",M43+R43)</f>
        <v>20</v>
      </c>
    </row>
    <row r="44" spans="1:37" x14ac:dyDescent="0.25">
      <c r="A44" s="1096"/>
      <c r="B44" s="1092"/>
      <c r="C44" s="112" t="s">
        <v>69</v>
      </c>
      <c r="D44" s="112" t="s">
        <v>697</v>
      </c>
      <c r="E44" s="112" t="s">
        <v>11</v>
      </c>
      <c r="F44" s="112">
        <v>180</v>
      </c>
      <c r="G44" s="367">
        <v>120</v>
      </c>
      <c r="H44" s="140"/>
      <c r="I44" s="756"/>
      <c r="J44" s="354">
        <v>1</v>
      </c>
      <c r="K44" s="372">
        <v>3</v>
      </c>
      <c r="L44" s="372">
        <f t="shared" si="4"/>
        <v>120</v>
      </c>
      <c r="M44" s="248">
        <f t="shared" si="5"/>
        <v>40</v>
      </c>
      <c r="N44" s="752"/>
      <c r="O44" s="443"/>
      <c r="P44" s="221">
        <v>0</v>
      </c>
      <c r="Q44" s="444">
        <f t="shared" si="6"/>
        <v>0</v>
      </c>
      <c r="R44" s="222">
        <f t="shared" si="7"/>
        <v>0</v>
      </c>
      <c r="S44" s="626" cm="1">
        <f t="array" ref="S44">_xlfn.IFS(E44="Air",R44,E44="Sea",M44,E44="Air+Sea",M44+R44)</f>
        <v>40</v>
      </c>
    </row>
    <row r="45" spans="1:37" ht="30" x14ac:dyDescent="0.25">
      <c r="A45" s="1096"/>
      <c r="B45" s="1092"/>
      <c r="C45" s="112" t="s">
        <v>97</v>
      </c>
      <c r="D45" s="112" t="s">
        <v>698</v>
      </c>
      <c r="E45" s="112" t="s">
        <v>11</v>
      </c>
      <c r="F45" s="112">
        <v>240</v>
      </c>
      <c r="G45" s="367">
        <v>120</v>
      </c>
      <c r="H45" s="140" t="s">
        <v>693</v>
      </c>
      <c r="I45" s="756"/>
      <c r="J45" s="354">
        <v>1</v>
      </c>
      <c r="K45" s="372">
        <v>3</v>
      </c>
      <c r="L45" s="372">
        <f t="shared" si="4"/>
        <v>120</v>
      </c>
      <c r="M45" s="248">
        <f t="shared" si="5"/>
        <v>40</v>
      </c>
      <c r="N45" s="752"/>
      <c r="O45" s="443"/>
      <c r="P45" s="221">
        <v>0</v>
      </c>
      <c r="Q45" s="444">
        <f t="shared" si="6"/>
        <v>0</v>
      </c>
      <c r="R45" s="222">
        <f t="shared" si="7"/>
        <v>0</v>
      </c>
      <c r="S45" s="626" cm="1">
        <f t="array" ref="S45">_xlfn.IFS(E45="Air",R45,E45="Sea",M45,E45="Air+Sea",M45+R45)</f>
        <v>40</v>
      </c>
    </row>
    <row r="46" spans="1:37" x14ac:dyDescent="0.25">
      <c r="A46" s="1096"/>
      <c r="B46" s="1092"/>
      <c r="C46" s="113" t="s">
        <v>100</v>
      </c>
      <c r="D46" s="113" t="s">
        <v>699</v>
      </c>
      <c r="E46" s="113" t="s">
        <v>11</v>
      </c>
      <c r="F46" s="113">
        <v>30</v>
      </c>
      <c r="G46" s="208">
        <v>30</v>
      </c>
      <c r="H46" s="124"/>
      <c r="I46" s="757"/>
      <c r="J46" s="191">
        <v>1</v>
      </c>
      <c r="K46" s="219">
        <v>3</v>
      </c>
      <c r="L46" s="219">
        <f t="shared" si="4"/>
        <v>30</v>
      </c>
      <c r="M46" s="220">
        <f t="shared" si="5"/>
        <v>10</v>
      </c>
      <c r="N46" s="752"/>
      <c r="O46" s="443"/>
      <c r="P46" s="221">
        <v>0</v>
      </c>
      <c r="Q46" s="444">
        <f t="shared" si="6"/>
        <v>0</v>
      </c>
      <c r="R46" s="222">
        <f t="shared" si="7"/>
        <v>0</v>
      </c>
      <c r="S46" s="453" cm="1">
        <f t="array" ref="S46">_xlfn.IFS(E46="Air",R46,E46="Sea",M46,E46="Air+Sea",M46+R46)</f>
        <v>10</v>
      </c>
    </row>
    <row r="47" spans="1:37" x14ac:dyDescent="0.25">
      <c r="A47" s="1096"/>
      <c r="B47" s="1092"/>
      <c r="C47" s="111" t="s">
        <v>100</v>
      </c>
      <c r="D47" s="136" t="s">
        <v>114</v>
      </c>
      <c r="E47" s="111" t="s">
        <v>11</v>
      </c>
      <c r="F47" s="111">
        <v>100</v>
      </c>
      <c r="G47" s="206">
        <v>100</v>
      </c>
      <c r="H47" s="124"/>
      <c r="I47" s="757"/>
      <c r="J47" s="191">
        <v>1</v>
      </c>
      <c r="K47" s="219">
        <v>3</v>
      </c>
      <c r="L47" s="219">
        <f t="shared" si="4"/>
        <v>100</v>
      </c>
      <c r="M47" s="220">
        <f t="shared" si="5"/>
        <v>33.333333333333336</v>
      </c>
      <c r="N47" s="752"/>
      <c r="O47" s="443"/>
      <c r="P47" s="221">
        <v>0</v>
      </c>
      <c r="Q47" s="444">
        <f t="shared" si="6"/>
        <v>0</v>
      </c>
      <c r="R47" s="222">
        <f t="shared" si="7"/>
        <v>0</v>
      </c>
      <c r="S47" s="453" cm="1">
        <f t="array" ref="S47">_xlfn.IFS(E47="Air",R47,E47="Sea",M47,E47="Air+Sea",M47+R47)</f>
        <v>33.333333333333336</v>
      </c>
    </row>
    <row r="48" spans="1:37" x14ac:dyDescent="0.25">
      <c r="A48" s="1096"/>
      <c r="B48" s="509" t="s">
        <v>102</v>
      </c>
      <c r="C48" s="113" t="s">
        <v>103</v>
      </c>
      <c r="D48" s="136" t="s">
        <v>104</v>
      </c>
      <c r="E48" s="113" t="s">
        <v>11</v>
      </c>
      <c r="F48" s="113">
        <v>70</v>
      </c>
      <c r="G48" s="208">
        <v>70</v>
      </c>
      <c r="H48" s="124"/>
      <c r="I48" s="755"/>
      <c r="J48" s="191">
        <v>0.5</v>
      </c>
      <c r="K48" s="219">
        <v>3</v>
      </c>
      <c r="L48" s="219">
        <f t="shared" si="4"/>
        <v>35</v>
      </c>
      <c r="M48" s="220">
        <f t="shared" si="5"/>
        <v>11.666666666666666</v>
      </c>
      <c r="N48" s="752"/>
      <c r="O48" s="443"/>
      <c r="P48" s="221">
        <v>0</v>
      </c>
      <c r="Q48" s="444">
        <f t="shared" si="6"/>
        <v>0</v>
      </c>
      <c r="R48" s="222">
        <f t="shared" si="7"/>
        <v>0</v>
      </c>
      <c r="S48" s="453" cm="1">
        <f t="array" ref="S48">_xlfn.IFS(E48="Air",R48,E48="Sea",M48,E48="Air+Sea",M48+R48)</f>
        <v>11.666666666666666</v>
      </c>
    </row>
    <row r="49" spans="1:19" ht="30" x14ac:dyDescent="0.25">
      <c r="A49" s="1096"/>
      <c r="B49" s="509" t="s">
        <v>105</v>
      </c>
      <c r="C49" s="113" t="s">
        <v>74</v>
      </c>
      <c r="D49" s="136" t="s">
        <v>107</v>
      </c>
      <c r="E49" s="111" t="s">
        <v>11</v>
      </c>
      <c r="F49" s="113">
        <v>40</v>
      </c>
      <c r="G49" s="208">
        <v>40</v>
      </c>
      <c r="H49" s="728"/>
      <c r="I49" s="757">
        <v>0.4</v>
      </c>
      <c r="J49" s="749"/>
      <c r="K49" s="219">
        <v>3</v>
      </c>
      <c r="L49" s="219">
        <f t="shared" si="4"/>
        <v>40</v>
      </c>
      <c r="M49" s="220">
        <f t="shared" si="5"/>
        <v>16</v>
      </c>
      <c r="N49" s="752"/>
      <c r="O49" s="443"/>
      <c r="P49" s="221">
        <v>0</v>
      </c>
      <c r="Q49" s="444">
        <f t="shared" si="6"/>
        <v>40</v>
      </c>
      <c r="R49" s="222">
        <f t="shared" si="7"/>
        <v>0</v>
      </c>
      <c r="S49" s="453" cm="1">
        <f t="array" ref="S49">_xlfn.IFS(E49="Air",R49,E49="Sea",M49,E49="Air+Sea",M49+R49)</f>
        <v>16</v>
      </c>
    </row>
    <row r="50" spans="1:19" x14ac:dyDescent="0.25">
      <c r="A50" s="1096"/>
      <c r="B50" s="1093" t="s">
        <v>105</v>
      </c>
      <c r="C50" s="188" t="s">
        <v>74</v>
      </c>
      <c r="D50" s="159" t="s">
        <v>106</v>
      </c>
      <c r="E50" s="188"/>
      <c r="F50" s="188"/>
      <c r="G50" s="386"/>
      <c r="H50" s="160"/>
      <c r="I50" s="752"/>
      <c r="J50" s="190"/>
      <c r="K50" s="221">
        <v>3</v>
      </c>
      <c r="L50" s="221">
        <f t="shared" si="4"/>
        <v>0</v>
      </c>
      <c r="M50" s="222">
        <f t="shared" si="5"/>
        <v>0</v>
      </c>
      <c r="N50" s="752"/>
      <c r="O50" s="443"/>
      <c r="P50" s="221">
        <v>0</v>
      </c>
      <c r="Q50" s="444">
        <f t="shared" si="6"/>
        <v>0</v>
      </c>
      <c r="R50" s="222">
        <f t="shared" si="7"/>
        <v>0</v>
      </c>
      <c r="S50" s="454" t="e" cm="1">
        <f t="array" ref="S50">_xlfn.IFS(E50="Air",R50,E50="Sea",M50,E50="Air+Sea",M50+R50)</f>
        <v>#N/A</v>
      </c>
    </row>
    <row r="51" spans="1:19" x14ac:dyDescent="0.25">
      <c r="A51" s="1096"/>
      <c r="B51" s="1093"/>
      <c r="C51" s="188" t="s">
        <v>74</v>
      </c>
      <c r="D51" s="188" t="s">
        <v>107</v>
      </c>
      <c r="E51" s="188"/>
      <c r="F51" s="188"/>
      <c r="G51" s="386"/>
      <c r="H51" s="160"/>
      <c r="I51" s="752"/>
      <c r="J51" s="190"/>
      <c r="K51" s="221">
        <v>3</v>
      </c>
      <c r="L51" s="221">
        <f t="shared" si="4"/>
        <v>0</v>
      </c>
      <c r="M51" s="222">
        <f t="shared" si="5"/>
        <v>0</v>
      </c>
      <c r="N51" s="752"/>
      <c r="O51" s="443"/>
      <c r="P51" s="221">
        <v>0</v>
      </c>
      <c r="Q51" s="444">
        <f t="shared" si="6"/>
        <v>0</v>
      </c>
      <c r="R51" s="222">
        <f t="shared" si="7"/>
        <v>0</v>
      </c>
      <c r="S51" s="454" t="e" cm="1">
        <f t="array" ref="S51">_xlfn.IFS(E51="Air",R51,E51="Sea",M51,E51="Air+Sea",M51+R51)</f>
        <v>#N/A</v>
      </c>
    </row>
    <row r="52" spans="1:19" x14ac:dyDescent="0.25">
      <c r="A52" s="1096"/>
      <c r="B52" s="462" t="s">
        <v>110</v>
      </c>
      <c r="C52" s="159" t="s">
        <v>111</v>
      </c>
      <c r="D52" s="159" t="s">
        <v>98</v>
      </c>
      <c r="E52" s="159"/>
      <c r="F52" s="159"/>
      <c r="G52" s="207"/>
      <c r="H52" s="160"/>
      <c r="I52" s="752"/>
      <c r="J52" s="190"/>
      <c r="K52" s="221">
        <v>3</v>
      </c>
      <c r="L52" s="221">
        <f t="shared" si="4"/>
        <v>0</v>
      </c>
      <c r="M52" s="222">
        <f t="shared" si="5"/>
        <v>0</v>
      </c>
      <c r="N52" s="752"/>
      <c r="O52" s="443"/>
      <c r="P52" s="221">
        <v>0</v>
      </c>
      <c r="Q52" s="444">
        <f t="shared" si="6"/>
        <v>0</v>
      </c>
      <c r="R52" s="222">
        <f t="shared" si="7"/>
        <v>0</v>
      </c>
      <c r="S52" s="454" t="e" cm="1">
        <f t="array" ref="S52">_xlfn.IFS(E52="Air",R52,E52="Sea",M52,E52="Air+Sea",M52+R52)</f>
        <v>#N/A</v>
      </c>
    </row>
    <row r="53" spans="1:19" x14ac:dyDescent="0.25">
      <c r="A53" s="1096"/>
      <c r="B53" s="462" t="s">
        <v>90</v>
      </c>
      <c r="C53" s="159"/>
      <c r="D53" s="159" t="s">
        <v>700</v>
      </c>
      <c r="E53" s="159"/>
      <c r="F53" s="159"/>
      <c r="G53" s="207"/>
      <c r="H53" s="160"/>
      <c r="I53" s="752"/>
      <c r="J53" s="190"/>
      <c r="K53" s="221">
        <v>3</v>
      </c>
      <c r="L53" s="221">
        <f t="shared" si="4"/>
        <v>0</v>
      </c>
      <c r="M53" s="222">
        <f t="shared" si="5"/>
        <v>0</v>
      </c>
      <c r="N53" s="752"/>
      <c r="O53" s="443"/>
      <c r="P53" s="221">
        <v>0</v>
      </c>
      <c r="Q53" s="444">
        <f t="shared" si="6"/>
        <v>0</v>
      </c>
      <c r="R53" s="222">
        <f t="shared" si="7"/>
        <v>0</v>
      </c>
      <c r="S53" s="454" t="e" cm="1">
        <f t="array" ref="S53">_xlfn.IFS(E53="Air",R53,E53="Sea",M53,E53="Air+Sea",M53+R53)</f>
        <v>#N/A</v>
      </c>
    </row>
    <row r="54" spans="1:19" x14ac:dyDescent="0.25">
      <c r="A54" s="1096"/>
      <c r="B54" s="1092" t="s">
        <v>115</v>
      </c>
      <c r="C54" s="113" t="s">
        <v>116</v>
      </c>
      <c r="D54" s="113" t="s">
        <v>113</v>
      </c>
      <c r="E54" s="111" t="s">
        <v>11</v>
      </c>
      <c r="F54" s="111">
        <v>30</v>
      </c>
      <c r="G54" s="206">
        <v>30</v>
      </c>
      <c r="H54" s="124"/>
      <c r="I54" s="755"/>
      <c r="J54" s="191">
        <v>0.5</v>
      </c>
      <c r="K54" s="219">
        <v>3</v>
      </c>
      <c r="L54" s="219">
        <f t="shared" si="4"/>
        <v>15</v>
      </c>
      <c r="M54" s="220">
        <f t="shared" si="5"/>
        <v>5</v>
      </c>
      <c r="N54" s="752"/>
      <c r="O54" s="443"/>
      <c r="P54" s="221">
        <v>0</v>
      </c>
      <c r="Q54" s="444">
        <f t="shared" si="6"/>
        <v>0</v>
      </c>
      <c r="R54" s="222">
        <f t="shared" si="7"/>
        <v>0</v>
      </c>
      <c r="S54" s="453" cm="1">
        <f t="array" ref="S54">_xlfn.IFS(E54="Air",R54,E54="Sea",M54,E54="Air+Sea",M54+R54)</f>
        <v>5</v>
      </c>
    </row>
    <row r="55" spans="1:19" x14ac:dyDescent="0.25">
      <c r="A55" s="1096"/>
      <c r="B55" s="1092"/>
      <c r="C55" s="113" t="s">
        <v>116</v>
      </c>
      <c r="D55" s="128" t="s">
        <v>117</v>
      </c>
      <c r="E55" s="111" t="s">
        <v>11</v>
      </c>
      <c r="F55" s="111">
        <v>340</v>
      </c>
      <c r="G55" s="206">
        <v>340</v>
      </c>
      <c r="H55" s="124"/>
      <c r="I55" s="755"/>
      <c r="J55" s="191">
        <v>0.5</v>
      </c>
      <c r="K55" s="219">
        <v>3</v>
      </c>
      <c r="L55" s="219">
        <f t="shared" si="4"/>
        <v>170</v>
      </c>
      <c r="M55" s="220">
        <f t="shared" si="5"/>
        <v>56.666666666666664</v>
      </c>
      <c r="N55" s="752"/>
      <c r="O55" s="443"/>
      <c r="P55" s="221">
        <v>0</v>
      </c>
      <c r="Q55" s="444">
        <f t="shared" si="6"/>
        <v>0</v>
      </c>
      <c r="R55" s="222">
        <f t="shared" si="7"/>
        <v>0</v>
      </c>
      <c r="S55" s="453" cm="1">
        <f t="array" ref="S55">_xlfn.IFS(E55="Air",R55,E55="Sea",M55,E55="Air+Sea",M55+R55)</f>
        <v>56.666666666666664</v>
      </c>
    </row>
    <row r="56" spans="1:19" x14ac:dyDescent="0.25">
      <c r="A56" s="1096"/>
      <c r="B56" s="1092" t="s">
        <v>118</v>
      </c>
      <c r="C56" s="113" t="s">
        <v>103</v>
      </c>
      <c r="D56" s="113" t="s">
        <v>119</v>
      </c>
      <c r="E56" s="113" t="s">
        <v>11</v>
      </c>
      <c r="F56" s="113">
        <v>25</v>
      </c>
      <c r="G56" s="208">
        <v>25</v>
      </c>
      <c r="H56" s="124"/>
      <c r="I56" s="755"/>
      <c r="J56" s="191">
        <v>0.75</v>
      </c>
      <c r="K56" s="219">
        <v>3</v>
      </c>
      <c r="L56" s="219">
        <f t="shared" si="4"/>
        <v>18.75</v>
      </c>
      <c r="M56" s="220">
        <f t="shared" si="5"/>
        <v>6.25</v>
      </c>
      <c r="N56" s="752"/>
      <c r="O56" s="443"/>
      <c r="P56" s="221">
        <v>0</v>
      </c>
      <c r="Q56" s="444">
        <f t="shared" si="6"/>
        <v>0</v>
      </c>
      <c r="R56" s="222">
        <f t="shared" si="7"/>
        <v>0</v>
      </c>
      <c r="S56" s="453" cm="1">
        <f t="array" ref="S56">_xlfn.IFS(E56="Air",R56,E56="Sea",M56,E56="Air+Sea",M56+R56)</f>
        <v>6.25</v>
      </c>
    </row>
    <row r="57" spans="1:19" x14ac:dyDescent="0.25">
      <c r="A57" s="1096"/>
      <c r="B57" s="1092"/>
      <c r="C57" s="113" t="s">
        <v>103</v>
      </c>
      <c r="D57" s="136" t="s">
        <v>120</v>
      </c>
      <c r="E57" s="113" t="s">
        <v>11</v>
      </c>
      <c r="F57" s="113">
        <v>375</v>
      </c>
      <c r="G57" s="208">
        <v>375</v>
      </c>
      <c r="H57" s="124"/>
      <c r="I57" s="755"/>
      <c r="J57" s="191">
        <v>0.75</v>
      </c>
      <c r="K57" s="219">
        <v>3</v>
      </c>
      <c r="L57" s="219">
        <f t="shared" si="4"/>
        <v>281.25</v>
      </c>
      <c r="M57" s="220">
        <f t="shared" si="5"/>
        <v>93.75</v>
      </c>
      <c r="N57" s="752"/>
      <c r="O57" s="443"/>
      <c r="P57" s="221">
        <v>0</v>
      </c>
      <c r="Q57" s="444">
        <f t="shared" si="6"/>
        <v>0</v>
      </c>
      <c r="R57" s="222">
        <f t="shared" si="7"/>
        <v>0</v>
      </c>
      <c r="S57" s="453" cm="1">
        <f t="array" ref="S57">_xlfn.IFS(E57="Air",R57,E57="Sea",M57,E57="Air+Sea",M57+R57)</f>
        <v>93.75</v>
      </c>
    </row>
    <row r="58" spans="1:19" x14ac:dyDescent="0.25">
      <c r="A58" s="1096"/>
      <c r="B58" s="509" t="s">
        <v>108</v>
      </c>
      <c r="C58" s="113" t="s">
        <v>103</v>
      </c>
      <c r="D58" s="136" t="s">
        <v>109</v>
      </c>
      <c r="E58" s="113" t="s">
        <v>11</v>
      </c>
      <c r="F58" s="113">
        <v>175</v>
      </c>
      <c r="G58" s="208">
        <v>175</v>
      </c>
      <c r="H58" s="124"/>
      <c r="I58" s="755"/>
      <c r="J58" s="191">
        <v>0.5</v>
      </c>
      <c r="K58" s="219">
        <v>3</v>
      </c>
      <c r="L58" s="219">
        <f t="shared" si="4"/>
        <v>87.5</v>
      </c>
      <c r="M58" s="220">
        <f t="shared" si="5"/>
        <v>29.166666666666668</v>
      </c>
      <c r="N58" s="752"/>
      <c r="O58" s="443"/>
      <c r="P58" s="221">
        <v>0</v>
      </c>
      <c r="Q58" s="444">
        <f t="shared" si="6"/>
        <v>0</v>
      </c>
      <c r="R58" s="222">
        <f t="shared" si="7"/>
        <v>0</v>
      </c>
      <c r="S58" s="453" cm="1">
        <f t="array" ref="S58">_xlfn.IFS(E58="Air",R58,E58="Sea",M58,E58="Air+Sea",M58+R58)</f>
        <v>29.166666666666668</v>
      </c>
    </row>
    <row r="59" spans="1:19" x14ac:dyDescent="0.25">
      <c r="A59" s="1096" t="s">
        <v>121</v>
      </c>
      <c r="B59" s="719" t="s">
        <v>122</v>
      </c>
      <c r="C59" s="111" t="s">
        <v>123</v>
      </c>
      <c r="D59" s="128" t="s">
        <v>122</v>
      </c>
      <c r="E59" s="113" t="s">
        <v>11</v>
      </c>
      <c r="F59" s="111">
        <v>120</v>
      </c>
      <c r="G59" s="206">
        <v>120</v>
      </c>
      <c r="H59" s="124"/>
      <c r="I59" s="755"/>
      <c r="J59" s="191">
        <v>0.5</v>
      </c>
      <c r="K59" s="219">
        <v>3</v>
      </c>
      <c r="L59" s="219">
        <f t="shared" si="4"/>
        <v>60</v>
      </c>
      <c r="M59" s="220">
        <f t="shared" si="5"/>
        <v>20</v>
      </c>
      <c r="N59" s="752"/>
      <c r="O59" s="443"/>
      <c r="P59" s="221">
        <v>0</v>
      </c>
      <c r="Q59" s="444">
        <f t="shared" si="6"/>
        <v>0</v>
      </c>
      <c r="R59" s="222">
        <f t="shared" si="7"/>
        <v>0</v>
      </c>
      <c r="S59" s="453" cm="1">
        <f t="array" ref="S59">_xlfn.IFS(E59="Air",R59,E59="Sea",M59,E59="Air+Sea",M59+R59)</f>
        <v>20</v>
      </c>
    </row>
    <row r="60" spans="1:19" x14ac:dyDescent="0.25">
      <c r="A60" s="1096"/>
      <c r="B60" s="509" t="s">
        <v>124</v>
      </c>
      <c r="C60" s="113" t="s">
        <v>103</v>
      </c>
      <c r="D60" s="136" t="s">
        <v>125</v>
      </c>
      <c r="E60" s="113" t="s">
        <v>11</v>
      </c>
      <c r="F60" s="113">
        <v>120</v>
      </c>
      <c r="G60" s="208">
        <v>120</v>
      </c>
      <c r="H60" s="124"/>
      <c r="I60" s="755"/>
      <c r="J60" s="191">
        <v>0.5</v>
      </c>
      <c r="K60" s="219">
        <v>3</v>
      </c>
      <c r="L60" s="219">
        <f t="shared" si="4"/>
        <v>60</v>
      </c>
      <c r="M60" s="220">
        <f t="shared" si="5"/>
        <v>20</v>
      </c>
      <c r="N60" s="752"/>
      <c r="O60" s="443"/>
      <c r="P60" s="221">
        <v>0</v>
      </c>
      <c r="Q60" s="444">
        <f t="shared" si="6"/>
        <v>0</v>
      </c>
      <c r="R60" s="222">
        <f t="shared" si="7"/>
        <v>0</v>
      </c>
      <c r="S60" s="453" cm="1">
        <f t="array" ref="S60">_xlfn.IFS(E60="Air",R60,E60="Sea",M60,E60="Air+Sea",M60+R60)</f>
        <v>20</v>
      </c>
    </row>
    <row r="61" spans="1:19" x14ac:dyDescent="0.25">
      <c r="A61" s="1096"/>
      <c r="B61" s="462" t="s">
        <v>126</v>
      </c>
      <c r="C61" s="159" t="s">
        <v>103</v>
      </c>
      <c r="D61" s="159" t="s">
        <v>126</v>
      </c>
      <c r="E61" s="188"/>
      <c r="F61" s="159"/>
      <c r="G61" s="207"/>
      <c r="H61" s="160"/>
      <c r="I61" s="752"/>
      <c r="J61" s="190"/>
      <c r="K61" s="221">
        <v>3</v>
      </c>
      <c r="L61" s="221">
        <f t="shared" si="4"/>
        <v>0</v>
      </c>
      <c r="M61" s="222">
        <f t="shared" si="5"/>
        <v>0</v>
      </c>
      <c r="N61" s="752"/>
      <c r="O61" s="443"/>
      <c r="P61" s="221">
        <v>0</v>
      </c>
      <c r="Q61" s="444">
        <f t="shared" si="6"/>
        <v>0</v>
      </c>
      <c r="R61" s="222">
        <f t="shared" si="7"/>
        <v>0</v>
      </c>
      <c r="S61" s="454" t="e" cm="1">
        <f t="array" ref="S61">_xlfn.IFS(E61="Air",R61,E61="Sea",M61,E61="Air+Sea",M61+R61)</f>
        <v>#N/A</v>
      </c>
    </row>
    <row r="62" spans="1:19" x14ac:dyDescent="0.25">
      <c r="A62" s="1096"/>
      <c r="B62" s="462" t="s">
        <v>127</v>
      </c>
      <c r="C62" s="159" t="s">
        <v>128</v>
      </c>
      <c r="D62" s="159" t="s">
        <v>127</v>
      </c>
      <c r="E62" s="188"/>
      <c r="F62" s="159"/>
      <c r="G62" s="207"/>
      <c r="H62" s="160"/>
      <c r="I62" s="752"/>
      <c r="J62" s="190"/>
      <c r="K62" s="221">
        <v>3</v>
      </c>
      <c r="L62" s="221">
        <f t="shared" si="4"/>
        <v>0</v>
      </c>
      <c r="M62" s="222">
        <f t="shared" si="5"/>
        <v>0</v>
      </c>
      <c r="N62" s="752"/>
      <c r="O62" s="443"/>
      <c r="P62" s="221">
        <v>0</v>
      </c>
      <c r="Q62" s="444">
        <f t="shared" si="6"/>
        <v>0</v>
      </c>
      <c r="R62" s="222">
        <f t="shared" si="7"/>
        <v>0</v>
      </c>
      <c r="S62" s="454" t="e" cm="1">
        <f t="array" ref="S62">_xlfn.IFS(E62="Air",R62,E62="Sea",M62,E62="Air+Sea",M62+R62)</f>
        <v>#N/A</v>
      </c>
    </row>
    <row r="63" spans="1:19" x14ac:dyDescent="0.25">
      <c r="A63" s="1096"/>
      <c r="B63" s="1093" t="s">
        <v>130</v>
      </c>
      <c r="C63" s="188" t="s">
        <v>103</v>
      </c>
      <c r="D63" s="188" t="s">
        <v>131</v>
      </c>
      <c r="E63" s="188"/>
      <c r="F63" s="188"/>
      <c r="G63" s="386"/>
      <c r="H63" s="160"/>
      <c r="I63" s="752"/>
      <c r="J63" s="190"/>
      <c r="K63" s="221">
        <v>3</v>
      </c>
      <c r="L63" s="221">
        <f t="shared" si="4"/>
        <v>0</v>
      </c>
      <c r="M63" s="222">
        <f t="shared" si="5"/>
        <v>0</v>
      </c>
      <c r="N63" s="752"/>
      <c r="O63" s="443"/>
      <c r="P63" s="221">
        <v>0</v>
      </c>
      <c r="Q63" s="444">
        <f t="shared" si="6"/>
        <v>0</v>
      </c>
      <c r="R63" s="222">
        <f t="shared" si="7"/>
        <v>0</v>
      </c>
      <c r="S63" s="454" t="e" cm="1">
        <f t="array" ref="S63">_xlfn.IFS(E63="Air",R63,E63="Sea",M63,E63="Air+Sea",M63+R63)</f>
        <v>#N/A</v>
      </c>
    </row>
    <row r="64" spans="1:19" x14ac:dyDescent="0.25">
      <c r="A64" s="1096"/>
      <c r="B64" s="1093"/>
      <c r="C64" s="188" t="s">
        <v>103</v>
      </c>
      <c r="D64" s="188" t="s">
        <v>130</v>
      </c>
      <c r="E64" s="188"/>
      <c r="F64" s="188"/>
      <c r="G64" s="386"/>
      <c r="H64" s="160"/>
      <c r="I64" s="752"/>
      <c r="J64" s="190"/>
      <c r="K64" s="221">
        <v>3</v>
      </c>
      <c r="L64" s="221">
        <f t="shared" si="4"/>
        <v>0</v>
      </c>
      <c r="M64" s="222">
        <f t="shared" si="5"/>
        <v>0</v>
      </c>
      <c r="N64" s="752"/>
      <c r="O64" s="443"/>
      <c r="P64" s="221">
        <v>0</v>
      </c>
      <c r="Q64" s="444">
        <f t="shared" si="6"/>
        <v>0</v>
      </c>
      <c r="R64" s="222">
        <f t="shared" si="7"/>
        <v>0</v>
      </c>
      <c r="S64" s="454" t="e" cm="1">
        <f t="array" ref="S64">_xlfn.IFS(E64="Air",R64,E64="Sea",M64,E64="Air+Sea",M64+R64)</f>
        <v>#N/A</v>
      </c>
    </row>
    <row r="65" spans="1:19" x14ac:dyDescent="0.25">
      <c r="A65" s="1096"/>
      <c r="B65" s="462" t="s">
        <v>134</v>
      </c>
      <c r="C65" s="159" t="s">
        <v>135</v>
      </c>
      <c r="D65" s="159" t="s">
        <v>98</v>
      </c>
      <c r="E65" s="159"/>
      <c r="F65" s="159"/>
      <c r="G65" s="207"/>
      <c r="H65" s="160"/>
      <c r="I65" s="752"/>
      <c r="J65" s="190"/>
      <c r="K65" s="221">
        <v>3</v>
      </c>
      <c r="L65" s="221">
        <f t="shared" si="4"/>
        <v>0</v>
      </c>
      <c r="M65" s="222">
        <f t="shared" si="5"/>
        <v>0</v>
      </c>
      <c r="N65" s="752"/>
      <c r="O65" s="443"/>
      <c r="P65" s="221">
        <v>0</v>
      </c>
      <c r="Q65" s="444">
        <f t="shared" si="6"/>
        <v>0</v>
      </c>
      <c r="R65" s="222">
        <f t="shared" si="7"/>
        <v>0</v>
      </c>
      <c r="S65" s="454" t="e" cm="1">
        <f t="array" ref="S65">_xlfn.IFS(E65="Air",R65,E65="Sea",M65,E65="Air+Sea",M65+R65)</f>
        <v>#N/A</v>
      </c>
    </row>
    <row r="66" spans="1:19" x14ac:dyDescent="0.25">
      <c r="A66" s="1096"/>
      <c r="B66" s="462" t="s">
        <v>136</v>
      </c>
      <c r="C66" s="159" t="s">
        <v>103</v>
      </c>
      <c r="D66" s="159" t="s">
        <v>98</v>
      </c>
      <c r="E66" s="159"/>
      <c r="F66" s="159"/>
      <c r="G66" s="207"/>
      <c r="H66" s="160"/>
      <c r="I66" s="752"/>
      <c r="J66" s="190"/>
      <c r="K66" s="221">
        <v>3</v>
      </c>
      <c r="L66" s="221">
        <f t="shared" si="4"/>
        <v>0</v>
      </c>
      <c r="M66" s="222">
        <f t="shared" si="5"/>
        <v>0</v>
      </c>
      <c r="N66" s="752"/>
      <c r="O66" s="443"/>
      <c r="P66" s="221">
        <v>0</v>
      </c>
      <c r="Q66" s="444">
        <f t="shared" si="6"/>
        <v>0</v>
      </c>
      <c r="R66" s="222">
        <f t="shared" si="7"/>
        <v>0</v>
      </c>
      <c r="S66" s="454" t="e" cm="1">
        <f t="array" ref="S66">_xlfn.IFS(E66="Air",R66,E66="Sea",M66,E66="Air+Sea",M66+R66)</f>
        <v>#N/A</v>
      </c>
    </row>
    <row r="67" spans="1:19" x14ac:dyDescent="0.25">
      <c r="A67" s="1096"/>
      <c r="B67" s="462" t="s">
        <v>137</v>
      </c>
      <c r="C67" s="159" t="s">
        <v>74</v>
      </c>
      <c r="D67" s="159" t="s">
        <v>98</v>
      </c>
      <c r="E67" s="159"/>
      <c r="F67" s="159"/>
      <c r="G67" s="207"/>
      <c r="H67" s="160"/>
      <c r="I67" s="752"/>
      <c r="J67" s="190"/>
      <c r="K67" s="221">
        <v>3</v>
      </c>
      <c r="L67" s="221">
        <f t="shared" si="4"/>
        <v>0</v>
      </c>
      <c r="M67" s="222">
        <f t="shared" si="5"/>
        <v>0</v>
      </c>
      <c r="N67" s="752"/>
      <c r="O67" s="443"/>
      <c r="P67" s="221">
        <v>0</v>
      </c>
      <c r="Q67" s="444">
        <f t="shared" si="6"/>
        <v>0</v>
      </c>
      <c r="R67" s="222">
        <f t="shared" si="7"/>
        <v>0</v>
      </c>
      <c r="S67" s="454" t="e" cm="1">
        <f t="array" ref="S67">_xlfn.IFS(E67="Air",R67,E67="Sea",M67,E67="Air+Sea",M67+R67)</f>
        <v>#N/A</v>
      </c>
    </row>
    <row r="68" spans="1:19" x14ac:dyDescent="0.25">
      <c r="A68" s="1096"/>
      <c r="B68" s="462" t="s">
        <v>140</v>
      </c>
      <c r="C68" s="159" t="s">
        <v>139</v>
      </c>
      <c r="D68" s="159"/>
      <c r="E68" s="159"/>
      <c r="F68" s="159"/>
      <c r="G68" s="207"/>
      <c r="H68" s="160"/>
      <c r="I68" s="752"/>
      <c r="J68" s="190"/>
      <c r="K68" s="221">
        <v>3</v>
      </c>
      <c r="L68" s="221">
        <f t="shared" si="4"/>
        <v>0</v>
      </c>
      <c r="M68" s="222">
        <f t="shared" si="5"/>
        <v>0</v>
      </c>
      <c r="N68" s="752"/>
      <c r="O68" s="443"/>
      <c r="P68" s="221">
        <v>0</v>
      </c>
      <c r="Q68" s="444">
        <f t="shared" si="6"/>
        <v>0</v>
      </c>
      <c r="R68" s="222">
        <f t="shared" si="7"/>
        <v>0</v>
      </c>
      <c r="S68" s="454" t="e" cm="1">
        <f t="array" ref="S68">_xlfn.IFS(E68="Air",R68,E68="Sea",M68,E68="Air+Sea",M68+R68)</f>
        <v>#N/A</v>
      </c>
    </row>
    <row r="69" spans="1:19" x14ac:dyDescent="0.25">
      <c r="A69" s="1096"/>
      <c r="B69" s="1093" t="s">
        <v>141</v>
      </c>
      <c r="C69" s="188" t="s">
        <v>142</v>
      </c>
      <c r="D69" s="188" t="s">
        <v>143</v>
      </c>
      <c r="E69" s="188"/>
      <c r="F69" s="188"/>
      <c r="G69" s="386"/>
      <c r="H69" s="160"/>
      <c r="I69" s="752"/>
      <c r="J69" s="190"/>
      <c r="K69" s="221">
        <v>3</v>
      </c>
      <c r="L69" s="221">
        <f t="shared" si="4"/>
        <v>0</v>
      </c>
      <c r="M69" s="222">
        <f t="shared" si="5"/>
        <v>0</v>
      </c>
      <c r="N69" s="752"/>
      <c r="O69" s="443"/>
      <c r="P69" s="221">
        <v>0</v>
      </c>
      <c r="Q69" s="444">
        <f t="shared" si="6"/>
        <v>0</v>
      </c>
      <c r="R69" s="222">
        <f t="shared" si="7"/>
        <v>0</v>
      </c>
      <c r="S69" s="454" t="e" cm="1">
        <f t="array" ref="S69">_xlfn.IFS(E69="Air",R69,E69="Sea",M69,E69="Air+Sea",M69+R69)</f>
        <v>#N/A</v>
      </c>
    </row>
    <row r="70" spans="1:19" x14ac:dyDescent="0.25">
      <c r="A70" s="1096"/>
      <c r="B70" s="1093"/>
      <c r="C70" s="188" t="s">
        <v>142</v>
      </c>
      <c r="D70" s="188" t="s">
        <v>141</v>
      </c>
      <c r="E70" s="188"/>
      <c r="F70" s="188"/>
      <c r="G70" s="386"/>
      <c r="H70" s="160"/>
      <c r="I70" s="752"/>
      <c r="J70" s="190"/>
      <c r="K70" s="221">
        <v>3</v>
      </c>
      <c r="L70" s="221">
        <f t="shared" si="4"/>
        <v>0</v>
      </c>
      <c r="M70" s="222">
        <f t="shared" si="5"/>
        <v>0</v>
      </c>
      <c r="N70" s="752"/>
      <c r="O70" s="443"/>
      <c r="P70" s="221">
        <v>0</v>
      </c>
      <c r="Q70" s="444">
        <f t="shared" si="6"/>
        <v>0</v>
      </c>
      <c r="R70" s="222">
        <f t="shared" si="7"/>
        <v>0</v>
      </c>
      <c r="S70" s="454" t="e" cm="1">
        <f t="array" ref="S70">_xlfn.IFS(E70="Air",R70,E70="Sea",M70,E70="Air+Sea",M70+R70)</f>
        <v>#N/A</v>
      </c>
    </row>
    <row r="71" spans="1:19" x14ac:dyDescent="0.25">
      <c r="A71" s="1096"/>
      <c r="B71" s="462" t="s">
        <v>144</v>
      </c>
      <c r="C71" s="159" t="s">
        <v>145</v>
      </c>
      <c r="D71" s="159"/>
      <c r="E71" s="159"/>
      <c r="F71" s="159"/>
      <c r="G71" s="207"/>
      <c r="H71" s="160"/>
      <c r="I71" s="752"/>
      <c r="J71" s="190"/>
      <c r="K71" s="221">
        <v>3</v>
      </c>
      <c r="L71" s="221">
        <f t="shared" si="4"/>
        <v>0</v>
      </c>
      <c r="M71" s="222">
        <f t="shared" si="5"/>
        <v>0</v>
      </c>
      <c r="N71" s="752"/>
      <c r="O71" s="443"/>
      <c r="P71" s="221">
        <v>0</v>
      </c>
      <c r="Q71" s="444">
        <f t="shared" si="6"/>
        <v>0</v>
      </c>
      <c r="R71" s="222">
        <f t="shared" si="7"/>
        <v>0</v>
      </c>
      <c r="S71" s="454" t="e" cm="1">
        <f t="array" ref="S71">_xlfn.IFS(E71="Air",R71,E71="Sea",M71,E71="Air+Sea",M71+R71)</f>
        <v>#N/A</v>
      </c>
    </row>
    <row r="72" spans="1:19" x14ac:dyDescent="0.25">
      <c r="A72" s="1096"/>
      <c r="B72" s="509" t="s">
        <v>146</v>
      </c>
      <c r="C72" s="113" t="s">
        <v>145</v>
      </c>
      <c r="D72" s="136" t="s">
        <v>146</v>
      </c>
      <c r="E72" s="113" t="s">
        <v>11</v>
      </c>
      <c r="F72" s="113">
        <v>550</v>
      </c>
      <c r="G72" s="208">
        <v>550</v>
      </c>
      <c r="H72" s="124"/>
      <c r="I72" s="755"/>
      <c r="J72" s="191">
        <v>0</v>
      </c>
      <c r="K72" s="219">
        <v>3</v>
      </c>
      <c r="L72" s="219">
        <f t="shared" si="4"/>
        <v>0</v>
      </c>
      <c r="M72" s="220">
        <f t="shared" si="5"/>
        <v>0</v>
      </c>
      <c r="N72" s="752"/>
      <c r="O72" s="443"/>
      <c r="P72" s="221">
        <v>0</v>
      </c>
      <c r="Q72" s="444">
        <f t="shared" si="6"/>
        <v>0</v>
      </c>
      <c r="R72" s="222">
        <f t="shared" si="7"/>
        <v>0</v>
      </c>
      <c r="S72" s="453" cm="1">
        <f t="array" ref="S72">_xlfn.IFS(E72="Air",R72,E72="Sea",M72,E72="Air+Sea",M72+R72)</f>
        <v>0</v>
      </c>
    </row>
    <row r="73" spans="1:19" x14ac:dyDescent="0.25">
      <c r="A73" s="1096"/>
      <c r="B73" s="462" t="s">
        <v>147</v>
      </c>
      <c r="C73" s="159" t="s">
        <v>74</v>
      </c>
      <c r="D73" s="159" t="s">
        <v>98</v>
      </c>
      <c r="E73" s="159"/>
      <c r="F73" s="159"/>
      <c r="G73" s="207"/>
      <c r="H73" s="160"/>
      <c r="I73" s="752"/>
      <c r="J73" s="190"/>
      <c r="K73" s="221">
        <v>3</v>
      </c>
      <c r="L73" s="221">
        <f t="shared" si="4"/>
        <v>0</v>
      </c>
      <c r="M73" s="222">
        <f t="shared" si="5"/>
        <v>0</v>
      </c>
      <c r="N73" s="752"/>
      <c r="O73" s="443"/>
      <c r="P73" s="221">
        <v>0</v>
      </c>
      <c r="Q73" s="444">
        <f t="shared" si="6"/>
        <v>0</v>
      </c>
      <c r="R73" s="222">
        <f t="shared" si="7"/>
        <v>0</v>
      </c>
      <c r="S73" s="454" t="e" cm="1">
        <f t="array" ref="S73">_xlfn.IFS(E73="Air",R73,E73="Sea",M73,E73="Air+Sea",M73+R73)</f>
        <v>#N/A</v>
      </c>
    </row>
    <row r="74" spans="1:19" x14ac:dyDescent="0.25">
      <c r="A74" s="1096"/>
      <c r="B74" s="462" t="s">
        <v>90</v>
      </c>
      <c r="C74" s="159"/>
      <c r="D74" s="159" t="s">
        <v>98</v>
      </c>
      <c r="E74" s="159"/>
      <c r="F74" s="159"/>
      <c r="G74" s="207"/>
      <c r="H74" s="160"/>
      <c r="I74" s="752"/>
      <c r="J74" s="190"/>
      <c r="K74" s="221">
        <v>3</v>
      </c>
      <c r="L74" s="221">
        <f t="shared" si="4"/>
        <v>0</v>
      </c>
      <c r="M74" s="222">
        <f t="shared" si="5"/>
        <v>0</v>
      </c>
      <c r="N74" s="752"/>
      <c r="O74" s="443"/>
      <c r="P74" s="221">
        <v>0</v>
      </c>
      <c r="Q74" s="444">
        <f t="shared" si="6"/>
        <v>0</v>
      </c>
      <c r="R74" s="222">
        <f t="shared" si="7"/>
        <v>0</v>
      </c>
      <c r="S74" s="454" t="e" cm="1">
        <f t="array" ref="S74">_xlfn.IFS(E74="Air",R74,E74="Sea",M74,E74="Air+Sea",M74+R74)</f>
        <v>#N/A</v>
      </c>
    </row>
    <row r="75" spans="1:19" ht="30" x14ac:dyDescent="0.25">
      <c r="A75" s="1096" t="s">
        <v>148</v>
      </c>
      <c r="B75" s="460" t="s">
        <v>149</v>
      </c>
      <c r="C75" s="188" t="s">
        <v>150</v>
      </c>
      <c r="D75" s="188" t="s">
        <v>151</v>
      </c>
      <c r="E75" s="188"/>
      <c r="F75" s="188"/>
      <c r="G75" s="386"/>
      <c r="H75" s="160"/>
      <c r="I75" s="752"/>
      <c r="J75" s="190"/>
      <c r="K75" s="221">
        <v>3</v>
      </c>
      <c r="L75" s="221">
        <f t="shared" si="4"/>
        <v>0</v>
      </c>
      <c r="M75" s="222">
        <f t="shared" si="5"/>
        <v>0</v>
      </c>
      <c r="N75" s="752"/>
      <c r="O75" s="443"/>
      <c r="P75" s="221">
        <v>0</v>
      </c>
      <c r="Q75" s="444">
        <f t="shared" si="6"/>
        <v>0</v>
      </c>
      <c r="R75" s="222">
        <f t="shared" si="7"/>
        <v>0</v>
      </c>
      <c r="S75" s="454" t="e" cm="1">
        <f t="array" ref="S75">_xlfn.IFS(E75="Air",R75,E75="Sea",M75,E75="Air+Sea",M75+R75)</f>
        <v>#N/A</v>
      </c>
    </row>
    <row r="76" spans="1:19" x14ac:dyDescent="0.25">
      <c r="A76" s="1096"/>
      <c r="B76" s="1093" t="s">
        <v>152</v>
      </c>
      <c r="C76" s="188" t="s">
        <v>103</v>
      </c>
      <c r="D76" s="188" t="s">
        <v>153</v>
      </c>
      <c r="E76" s="188"/>
      <c r="F76" s="188"/>
      <c r="G76" s="386"/>
      <c r="H76" s="160"/>
      <c r="I76" s="752"/>
      <c r="J76" s="190"/>
      <c r="K76" s="221">
        <v>3</v>
      </c>
      <c r="L76" s="221">
        <f t="shared" si="4"/>
        <v>0</v>
      </c>
      <c r="M76" s="222">
        <f t="shared" si="5"/>
        <v>0</v>
      </c>
      <c r="N76" s="752"/>
      <c r="O76" s="443"/>
      <c r="P76" s="221">
        <v>0</v>
      </c>
      <c r="Q76" s="444">
        <f t="shared" si="6"/>
        <v>0</v>
      </c>
      <c r="R76" s="222">
        <f t="shared" si="7"/>
        <v>0</v>
      </c>
      <c r="S76" s="454" t="e" cm="1">
        <f t="array" ref="S76">_xlfn.IFS(E76="Air",R76,E76="Sea",M76,E76="Air+Sea",M76+R76)</f>
        <v>#N/A</v>
      </c>
    </row>
    <row r="77" spans="1:19" x14ac:dyDescent="0.25">
      <c r="A77" s="1096"/>
      <c r="B77" s="1093"/>
      <c r="C77" s="188" t="s">
        <v>103</v>
      </c>
      <c r="D77" s="188" t="s">
        <v>154</v>
      </c>
      <c r="E77" s="188"/>
      <c r="F77" s="188"/>
      <c r="G77" s="386"/>
      <c r="H77" s="160"/>
      <c r="I77" s="752"/>
      <c r="J77" s="190"/>
      <c r="K77" s="221">
        <v>3</v>
      </c>
      <c r="L77" s="221">
        <f t="shared" si="4"/>
        <v>0</v>
      </c>
      <c r="M77" s="222">
        <f t="shared" si="5"/>
        <v>0</v>
      </c>
      <c r="N77" s="752"/>
      <c r="O77" s="443"/>
      <c r="P77" s="221">
        <v>0</v>
      </c>
      <c r="Q77" s="444">
        <f t="shared" si="6"/>
        <v>0</v>
      </c>
      <c r="R77" s="222">
        <f t="shared" si="7"/>
        <v>0</v>
      </c>
      <c r="S77" s="454" t="e" cm="1">
        <f t="array" ref="S77">_xlfn.IFS(E77="Air",R77,E77="Sea",M77,E77="Air+Sea",M77+R77)</f>
        <v>#N/A</v>
      </c>
    </row>
    <row r="78" spans="1:19" x14ac:dyDescent="0.25">
      <c r="A78" s="1096"/>
      <c r="B78" s="462" t="s">
        <v>90</v>
      </c>
      <c r="C78" s="159"/>
      <c r="D78" s="159"/>
      <c r="E78" s="159"/>
      <c r="F78" s="159"/>
      <c r="G78" s="207"/>
      <c r="H78" s="160"/>
      <c r="I78" s="752"/>
      <c r="J78" s="190"/>
      <c r="K78" s="221">
        <v>3</v>
      </c>
      <c r="L78" s="221">
        <f t="shared" ref="L78:L94" si="8">IF(C78="APLL BK",G78,G78*J78)</f>
        <v>0</v>
      </c>
      <c r="M78" s="222">
        <f t="shared" ref="M78:M94" si="9">IFERROR(IF(OR(E78="Sea",E78="Air+Sea"),IF(C78="APLL BK",G78*IF(I78="",1,I78),L78/K78*IF(I78="",1,I78)),0),0)</f>
        <v>0</v>
      </c>
      <c r="N78" s="752"/>
      <c r="O78" s="443"/>
      <c r="P78" s="221">
        <v>0</v>
      </c>
      <c r="Q78" s="444">
        <f t="shared" ref="Q78:Q94" si="10">IF(C78="APLL BK",G78,G78*O78)</f>
        <v>0</v>
      </c>
      <c r="R78" s="222">
        <f t="shared" ref="R78:R94" si="11">IFERROR(IF(OR(E78="Air",E78="Air+Sea"),IF(C78="APLL BK",G78*IF(N78="",1,N78),Q78/P78*IF(N78="",1,N78)),0),0)</f>
        <v>0</v>
      </c>
      <c r="S78" s="454" t="e" cm="1">
        <f t="array" ref="S78">_xlfn.IFS(E78="Air",R78,E78="Sea",M78,E78="Air+Sea",M78+R78)</f>
        <v>#N/A</v>
      </c>
    </row>
    <row r="79" spans="1:19" x14ac:dyDescent="0.25">
      <c r="A79" s="1096" t="s">
        <v>155</v>
      </c>
      <c r="B79" s="509" t="s">
        <v>69</v>
      </c>
      <c r="C79" s="113" t="s">
        <v>69</v>
      </c>
      <c r="D79" s="136" t="s">
        <v>156</v>
      </c>
      <c r="E79" s="113" t="s">
        <v>11</v>
      </c>
      <c r="F79" s="113">
        <v>180</v>
      </c>
      <c r="G79" s="208">
        <v>180</v>
      </c>
      <c r="H79" s="124" t="s">
        <v>701</v>
      </c>
      <c r="I79" s="507"/>
      <c r="J79" s="191">
        <v>0</v>
      </c>
      <c r="K79" s="219">
        <v>3</v>
      </c>
      <c r="L79" s="219">
        <f t="shared" si="8"/>
        <v>0</v>
      </c>
      <c r="M79" s="220">
        <f t="shared" si="9"/>
        <v>0</v>
      </c>
      <c r="N79" s="459"/>
      <c r="O79" s="443"/>
      <c r="P79" s="221">
        <v>0</v>
      </c>
      <c r="Q79" s="444">
        <f t="shared" si="10"/>
        <v>0</v>
      </c>
      <c r="R79" s="222">
        <f t="shared" si="11"/>
        <v>0</v>
      </c>
      <c r="S79" s="453" cm="1">
        <f t="array" ref="S79">_xlfn.IFS(E79="Air",R79,E79="Sea",M79,E79="Air+Sea",M79+R79)</f>
        <v>0</v>
      </c>
    </row>
    <row r="80" spans="1:19" x14ac:dyDescent="0.25">
      <c r="A80" s="1096"/>
      <c r="B80" s="462" t="s">
        <v>90</v>
      </c>
      <c r="C80" s="159"/>
      <c r="D80" s="159"/>
      <c r="E80" s="159"/>
      <c r="F80" s="159"/>
      <c r="G80" s="207"/>
      <c r="H80" s="160"/>
      <c r="I80" s="752"/>
      <c r="J80" s="190"/>
      <c r="K80" s="221">
        <v>3</v>
      </c>
      <c r="L80" s="221">
        <f t="shared" si="8"/>
        <v>0</v>
      </c>
      <c r="M80" s="222">
        <f t="shared" si="9"/>
        <v>0</v>
      </c>
      <c r="N80" s="752"/>
      <c r="O80" s="443"/>
      <c r="P80" s="221">
        <v>0</v>
      </c>
      <c r="Q80" s="444">
        <f t="shared" si="10"/>
        <v>0</v>
      </c>
      <c r="R80" s="222">
        <f t="shared" si="11"/>
        <v>0</v>
      </c>
      <c r="S80" s="454" t="e" cm="1">
        <f t="array" ref="S80">_xlfn.IFS(E80="Air",R80,E80="Sea",M80,E80="Air+Sea",M80+R80)</f>
        <v>#N/A</v>
      </c>
    </row>
    <row r="81" spans="1:20" x14ac:dyDescent="0.25">
      <c r="A81" s="1096"/>
      <c r="B81" s="758" t="s">
        <v>157</v>
      </c>
      <c r="C81" s="115" t="s">
        <v>158</v>
      </c>
      <c r="D81" s="136" t="s">
        <v>159</v>
      </c>
      <c r="E81" s="115" t="s">
        <v>11</v>
      </c>
      <c r="F81" s="115">
        <v>870</v>
      </c>
      <c r="G81" s="209">
        <v>870</v>
      </c>
      <c r="H81" s="145"/>
      <c r="I81" s="758"/>
      <c r="J81" s="196">
        <v>0</v>
      </c>
      <c r="K81" s="224">
        <v>3</v>
      </c>
      <c r="L81" s="224">
        <f t="shared" si="8"/>
        <v>0</v>
      </c>
      <c r="M81" s="389">
        <f t="shared" si="9"/>
        <v>0</v>
      </c>
      <c r="N81" s="752"/>
      <c r="O81" s="443"/>
      <c r="P81" s="221">
        <v>0</v>
      </c>
      <c r="Q81" s="444">
        <f t="shared" si="10"/>
        <v>0</v>
      </c>
      <c r="R81" s="222">
        <f t="shared" si="11"/>
        <v>0</v>
      </c>
      <c r="S81" s="673" cm="1">
        <f t="array" ref="S81">_xlfn.IFS(E81="Air",R81,E81="Sea",M81,E81="Air+Sea",M81+R81)</f>
        <v>0</v>
      </c>
    </row>
    <row r="82" spans="1:20" x14ac:dyDescent="0.25">
      <c r="A82" s="1096"/>
      <c r="B82" s="758" t="s">
        <v>160</v>
      </c>
      <c r="C82" s="115" t="s">
        <v>142</v>
      </c>
      <c r="D82" s="136" t="s">
        <v>161</v>
      </c>
      <c r="E82" s="115" t="s">
        <v>11</v>
      </c>
      <c r="F82" s="115">
        <v>240</v>
      </c>
      <c r="G82" s="209">
        <v>240</v>
      </c>
      <c r="H82" s="145"/>
      <c r="I82" s="759"/>
      <c r="J82" s="196">
        <v>6</v>
      </c>
      <c r="K82" s="224">
        <v>3</v>
      </c>
      <c r="L82" s="224">
        <f t="shared" si="8"/>
        <v>1440</v>
      </c>
      <c r="M82" s="389">
        <f t="shared" si="9"/>
        <v>480</v>
      </c>
      <c r="N82" s="752"/>
      <c r="O82" s="443"/>
      <c r="P82" s="221">
        <v>0</v>
      </c>
      <c r="Q82" s="444">
        <f t="shared" si="10"/>
        <v>0</v>
      </c>
      <c r="R82" s="222">
        <f t="shared" si="11"/>
        <v>0</v>
      </c>
      <c r="S82" s="673" cm="1">
        <f t="array" ref="S82">_xlfn.IFS(E82="Air",R82,E82="Sea",M82,E82="Air+Sea",M82+R82)</f>
        <v>480</v>
      </c>
    </row>
    <row r="83" spans="1:20" x14ac:dyDescent="0.25">
      <c r="A83" s="1096"/>
      <c r="B83" s="758" t="s">
        <v>162</v>
      </c>
      <c r="C83" s="115" t="s">
        <v>163</v>
      </c>
      <c r="D83" s="136" t="s">
        <v>164</v>
      </c>
      <c r="E83" s="115" t="s">
        <v>11</v>
      </c>
      <c r="F83" s="115">
        <v>240</v>
      </c>
      <c r="G83" s="209">
        <v>240</v>
      </c>
      <c r="H83" s="145"/>
      <c r="I83" s="758"/>
      <c r="J83" s="196">
        <v>3</v>
      </c>
      <c r="K83" s="224">
        <v>3</v>
      </c>
      <c r="L83" s="224">
        <f t="shared" si="8"/>
        <v>720</v>
      </c>
      <c r="M83" s="389">
        <f t="shared" si="9"/>
        <v>240</v>
      </c>
      <c r="N83" s="752"/>
      <c r="O83" s="443"/>
      <c r="P83" s="221">
        <v>0</v>
      </c>
      <c r="Q83" s="444">
        <f t="shared" si="10"/>
        <v>0</v>
      </c>
      <c r="R83" s="222">
        <f t="shared" si="11"/>
        <v>0</v>
      </c>
      <c r="S83" s="673" cm="1">
        <f t="array" ref="S83">_xlfn.IFS(E83="Air",R83,E83="Sea",M83,E83="Air+Sea",M83+R83)</f>
        <v>240</v>
      </c>
    </row>
    <row r="84" spans="1:20" x14ac:dyDescent="0.25">
      <c r="A84" s="1096"/>
      <c r="B84" s="462" t="s">
        <v>165</v>
      </c>
      <c r="C84" s="159" t="s">
        <v>142</v>
      </c>
      <c r="D84" s="159"/>
      <c r="E84" s="159"/>
      <c r="F84" s="159"/>
      <c r="G84" s="207"/>
      <c r="H84" s="160"/>
      <c r="I84" s="752"/>
      <c r="J84" s="190"/>
      <c r="K84" s="221">
        <v>3</v>
      </c>
      <c r="L84" s="221">
        <f t="shared" si="8"/>
        <v>0</v>
      </c>
      <c r="M84" s="222">
        <f t="shared" si="9"/>
        <v>0</v>
      </c>
      <c r="N84" s="752"/>
      <c r="O84" s="443"/>
      <c r="P84" s="221">
        <v>0</v>
      </c>
      <c r="Q84" s="444">
        <f t="shared" si="10"/>
        <v>0</v>
      </c>
      <c r="R84" s="222">
        <f t="shared" si="11"/>
        <v>0</v>
      </c>
      <c r="S84" s="454" t="e" cm="1">
        <f t="array" ref="S84">_xlfn.IFS(E84="Air",R84,E84="Sea",M84,E84="Air+Sea",M84+R84)</f>
        <v>#N/A</v>
      </c>
    </row>
    <row r="85" spans="1:20" x14ac:dyDescent="0.25">
      <c r="A85" s="1096"/>
      <c r="B85" s="462" t="s">
        <v>166</v>
      </c>
      <c r="C85" s="159" t="s">
        <v>142</v>
      </c>
      <c r="D85" s="159"/>
      <c r="E85" s="159"/>
      <c r="F85" s="159"/>
      <c r="G85" s="207"/>
      <c r="H85" s="160"/>
      <c r="I85" s="752"/>
      <c r="J85" s="190"/>
      <c r="K85" s="221">
        <v>3</v>
      </c>
      <c r="L85" s="221">
        <f t="shared" si="8"/>
        <v>0</v>
      </c>
      <c r="M85" s="222">
        <f t="shared" si="9"/>
        <v>0</v>
      </c>
      <c r="N85" s="752"/>
      <c r="O85" s="443"/>
      <c r="P85" s="221">
        <v>0</v>
      </c>
      <c r="Q85" s="444">
        <f t="shared" si="10"/>
        <v>0</v>
      </c>
      <c r="R85" s="222">
        <f t="shared" si="11"/>
        <v>0</v>
      </c>
      <c r="S85" s="454" t="e" cm="1">
        <f t="array" ref="S85">_xlfn.IFS(E85="Air",R85,E85="Sea",M85,E85="Air+Sea",M85+R85)</f>
        <v>#N/A</v>
      </c>
    </row>
    <row r="86" spans="1:20" x14ac:dyDescent="0.25">
      <c r="A86" s="1096"/>
      <c r="B86" s="462" t="s">
        <v>167</v>
      </c>
      <c r="C86" s="159" t="s">
        <v>142</v>
      </c>
      <c r="D86" s="159"/>
      <c r="E86" s="159"/>
      <c r="F86" s="159"/>
      <c r="G86" s="207"/>
      <c r="H86" s="160"/>
      <c r="I86" s="752"/>
      <c r="J86" s="190"/>
      <c r="K86" s="221">
        <v>3</v>
      </c>
      <c r="L86" s="221">
        <f t="shared" si="8"/>
        <v>0</v>
      </c>
      <c r="M86" s="222">
        <f t="shared" si="9"/>
        <v>0</v>
      </c>
      <c r="N86" s="752"/>
      <c r="O86" s="443"/>
      <c r="P86" s="221">
        <v>0</v>
      </c>
      <c r="Q86" s="444">
        <f t="shared" si="10"/>
        <v>0</v>
      </c>
      <c r="R86" s="222">
        <f t="shared" si="11"/>
        <v>0</v>
      </c>
      <c r="S86" s="454" t="e" cm="1">
        <f t="array" ref="S86">_xlfn.IFS(E86="Air",R86,E86="Sea",M86,E86="Air+Sea",M86+R86)</f>
        <v>#N/A</v>
      </c>
    </row>
    <row r="87" spans="1:20" x14ac:dyDescent="0.25">
      <c r="A87" s="1096"/>
      <c r="B87" s="509" t="s">
        <v>168</v>
      </c>
      <c r="C87" s="113" t="s">
        <v>103</v>
      </c>
      <c r="D87" s="136" t="s">
        <v>169</v>
      </c>
      <c r="E87" s="113" t="s">
        <v>11</v>
      </c>
      <c r="F87" s="113">
        <v>205</v>
      </c>
      <c r="G87" s="208">
        <v>205</v>
      </c>
      <c r="H87" s="124"/>
      <c r="I87" s="755"/>
      <c r="J87" s="191">
        <v>0.5</v>
      </c>
      <c r="K87" s="219">
        <v>3</v>
      </c>
      <c r="L87" s="219">
        <f t="shared" si="8"/>
        <v>102.5</v>
      </c>
      <c r="M87" s="220">
        <f t="shared" si="9"/>
        <v>34.166666666666664</v>
      </c>
      <c r="N87" s="752"/>
      <c r="O87" s="443"/>
      <c r="P87" s="221">
        <v>0</v>
      </c>
      <c r="Q87" s="444">
        <f t="shared" si="10"/>
        <v>0</v>
      </c>
      <c r="R87" s="222">
        <f t="shared" si="11"/>
        <v>0</v>
      </c>
      <c r="S87" s="453" cm="1">
        <f t="array" ref="S87">_xlfn.IFS(E87="Air",R87,E87="Sea",M87,E87="Air+Sea",M87+R87)</f>
        <v>34.166666666666664</v>
      </c>
    </row>
    <row r="88" spans="1:20" x14ac:dyDescent="0.25">
      <c r="A88" s="1096"/>
      <c r="B88" s="462" t="s">
        <v>170</v>
      </c>
      <c r="C88" s="159" t="s">
        <v>171</v>
      </c>
      <c r="D88" s="159"/>
      <c r="E88" s="159"/>
      <c r="F88" s="159"/>
      <c r="G88" s="207"/>
      <c r="H88" s="160"/>
      <c r="I88" s="752"/>
      <c r="J88" s="190"/>
      <c r="K88" s="221">
        <v>3</v>
      </c>
      <c r="L88" s="221">
        <f t="shared" si="8"/>
        <v>0</v>
      </c>
      <c r="M88" s="222">
        <f t="shared" si="9"/>
        <v>0</v>
      </c>
      <c r="N88" s="752"/>
      <c r="O88" s="443"/>
      <c r="P88" s="221">
        <v>0</v>
      </c>
      <c r="Q88" s="444">
        <f t="shared" si="10"/>
        <v>0</v>
      </c>
      <c r="R88" s="222">
        <f t="shared" si="11"/>
        <v>0</v>
      </c>
      <c r="S88" s="454" t="e" cm="1">
        <f t="array" ref="S88">_xlfn.IFS(E88="Air",R88,E88="Sea",M88,E88="Air+Sea",M88+R88)</f>
        <v>#N/A</v>
      </c>
    </row>
    <row r="89" spans="1:20" x14ac:dyDescent="0.25">
      <c r="A89" s="1096"/>
      <c r="B89" s="462" t="s">
        <v>172</v>
      </c>
      <c r="C89" s="159" t="s">
        <v>69</v>
      </c>
      <c r="D89" s="159"/>
      <c r="E89" s="159"/>
      <c r="F89" s="159"/>
      <c r="G89" s="207"/>
      <c r="H89" s="160"/>
      <c r="I89" s="752"/>
      <c r="J89" s="190"/>
      <c r="K89" s="221">
        <v>3</v>
      </c>
      <c r="L89" s="221">
        <f t="shared" si="8"/>
        <v>0</v>
      </c>
      <c r="M89" s="222">
        <f t="shared" si="9"/>
        <v>0</v>
      </c>
      <c r="N89" s="752"/>
      <c r="O89" s="443"/>
      <c r="P89" s="221">
        <v>0</v>
      </c>
      <c r="Q89" s="444">
        <f t="shared" si="10"/>
        <v>0</v>
      </c>
      <c r="R89" s="222">
        <f t="shared" si="11"/>
        <v>0</v>
      </c>
      <c r="S89" s="454" t="e" cm="1">
        <f t="array" ref="S89">_xlfn.IFS(E89="Air",R89,E89="Sea",M89,E89="Air+Sea",M89+R89)</f>
        <v>#N/A</v>
      </c>
    </row>
    <row r="90" spans="1:20" x14ac:dyDescent="0.25">
      <c r="A90" s="1096"/>
      <c r="B90" s="462" t="s">
        <v>173</v>
      </c>
      <c r="C90" s="159" t="s">
        <v>145</v>
      </c>
      <c r="D90" s="159"/>
      <c r="E90" s="159"/>
      <c r="F90" s="159"/>
      <c r="G90" s="207"/>
      <c r="H90" s="160"/>
      <c r="I90" s="752"/>
      <c r="J90" s="190"/>
      <c r="K90" s="221">
        <v>3</v>
      </c>
      <c r="L90" s="221">
        <f t="shared" si="8"/>
        <v>0</v>
      </c>
      <c r="M90" s="222">
        <f t="shared" si="9"/>
        <v>0</v>
      </c>
      <c r="N90" s="752"/>
      <c r="O90" s="443"/>
      <c r="P90" s="221">
        <v>0</v>
      </c>
      <c r="Q90" s="444">
        <f t="shared" si="10"/>
        <v>0</v>
      </c>
      <c r="R90" s="222">
        <f t="shared" si="11"/>
        <v>0</v>
      </c>
      <c r="S90" s="454" t="e" cm="1">
        <f t="array" ref="S90">_xlfn.IFS(E90="Air",R90,E90="Sea",M90,E90="Air+Sea",M90+R90)</f>
        <v>#N/A</v>
      </c>
    </row>
    <row r="91" spans="1:20" x14ac:dyDescent="0.25">
      <c r="A91" s="1096"/>
      <c r="B91" s="462" t="s">
        <v>174</v>
      </c>
      <c r="C91" s="159" t="s">
        <v>175</v>
      </c>
      <c r="D91" s="159"/>
      <c r="E91" s="159"/>
      <c r="F91" s="159"/>
      <c r="G91" s="207"/>
      <c r="H91" s="160"/>
      <c r="I91" s="752"/>
      <c r="J91" s="190"/>
      <c r="K91" s="221">
        <v>3</v>
      </c>
      <c r="L91" s="221">
        <f t="shared" si="8"/>
        <v>0</v>
      </c>
      <c r="M91" s="222">
        <f t="shared" si="9"/>
        <v>0</v>
      </c>
      <c r="N91" s="752"/>
      <c r="O91" s="443"/>
      <c r="P91" s="221">
        <v>0</v>
      </c>
      <c r="Q91" s="444">
        <f t="shared" si="10"/>
        <v>0</v>
      </c>
      <c r="R91" s="222">
        <f t="shared" si="11"/>
        <v>0</v>
      </c>
      <c r="S91" s="454" t="e" cm="1">
        <f t="array" ref="S91">_xlfn.IFS(E91="Air",R91,E91="Sea",M91,E91="Air+Sea",M91+R91)</f>
        <v>#N/A</v>
      </c>
    </row>
    <row r="92" spans="1:20" x14ac:dyDescent="0.25">
      <c r="A92" s="1096"/>
      <c r="B92" s="462" t="s">
        <v>176</v>
      </c>
      <c r="C92" s="159" t="s">
        <v>145</v>
      </c>
      <c r="D92" s="159"/>
      <c r="E92" s="159"/>
      <c r="F92" s="159"/>
      <c r="G92" s="207"/>
      <c r="H92" s="160"/>
      <c r="I92" s="752"/>
      <c r="J92" s="190"/>
      <c r="K92" s="221">
        <v>3</v>
      </c>
      <c r="L92" s="221">
        <f t="shared" si="8"/>
        <v>0</v>
      </c>
      <c r="M92" s="222">
        <f t="shared" si="9"/>
        <v>0</v>
      </c>
      <c r="N92" s="752"/>
      <c r="O92" s="443"/>
      <c r="P92" s="221">
        <v>0</v>
      </c>
      <c r="Q92" s="444">
        <f t="shared" si="10"/>
        <v>0</v>
      </c>
      <c r="R92" s="222">
        <f t="shared" si="11"/>
        <v>0</v>
      </c>
      <c r="S92" s="454" t="e" cm="1">
        <f t="array" ref="S92">_xlfn.IFS(E92="Air",R92,E92="Sea",M92,E92="Air+Sea",M92+R92)</f>
        <v>#N/A</v>
      </c>
    </row>
    <row r="93" spans="1:20" x14ac:dyDescent="0.25">
      <c r="A93" s="1096"/>
      <c r="B93" s="758" t="s">
        <v>177</v>
      </c>
      <c r="C93" s="115" t="s">
        <v>178</v>
      </c>
      <c r="D93" s="115"/>
      <c r="E93" s="115" t="s">
        <v>11</v>
      </c>
      <c r="F93" s="733">
        <v>3600</v>
      </c>
      <c r="G93" s="741">
        <v>3600</v>
      </c>
      <c r="H93" s="147"/>
      <c r="I93" s="760"/>
      <c r="J93" s="193">
        <v>0</v>
      </c>
      <c r="K93" s="224">
        <v>3</v>
      </c>
      <c r="L93" s="224">
        <f t="shared" si="8"/>
        <v>0</v>
      </c>
      <c r="M93" s="389">
        <f t="shared" si="9"/>
        <v>0</v>
      </c>
      <c r="N93" s="752"/>
      <c r="O93" s="443"/>
      <c r="P93" s="221">
        <v>0</v>
      </c>
      <c r="Q93" s="444">
        <f t="shared" si="10"/>
        <v>0</v>
      </c>
      <c r="R93" s="222">
        <f t="shared" si="11"/>
        <v>0</v>
      </c>
      <c r="S93" s="673" cm="1">
        <f t="array" ref="S93">_xlfn.IFS(E93="Air",R93,E93="Sea",M93,E93="Air+Sea",M93+R93)</f>
        <v>0</v>
      </c>
    </row>
    <row r="94" spans="1:20" ht="15.75" thickBot="1" x14ac:dyDescent="0.3">
      <c r="A94" s="1097"/>
      <c r="B94" s="633" t="s">
        <v>179</v>
      </c>
      <c r="C94" s="164" t="s">
        <v>180</v>
      </c>
      <c r="D94" s="164"/>
      <c r="E94" s="164"/>
      <c r="F94" s="164"/>
      <c r="G94" s="211"/>
      <c r="H94" s="165"/>
      <c r="I94" s="753"/>
      <c r="J94" s="363"/>
      <c r="K94" s="262">
        <v>3</v>
      </c>
      <c r="L94" s="262">
        <f t="shared" si="8"/>
        <v>0</v>
      </c>
      <c r="M94" s="457">
        <f t="shared" si="9"/>
        <v>0</v>
      </c>
      <c r="N94" s="753"/>
      <c r="O94" s="450"/>
      <c r="P94" s="262">
        <v>0</v>
      </c>
      <c r="Q94" s="451">
        <f t="shared" si="10"/>
        <v>0</v>
      </c>
      <c r="R94" s="457">
        <f t="shared" si="11"/>
        <v>0</v>
      </c>
      <c r="S94" s="627" t="e" cm="1">
        <f t="array" ref="S94">_xlfn.IFS(E94="Air",R94,E94="Sea",M94,E94="Air+Sea",M94+R94)</f>
        <v>#N/A</v>
      </c>
    </row>
    <row r="95" spans="1:20" ht="15.75" thickBot="1" x14ac:dyDescent="0.3">
      <c r="A95" s="674"/>
      <c r="B95" s="32"/>
      <c r="C95" s="32"/>
      <c r="D95" s="32"/>
      <c r="E95" s="32"/>
      <c r="F95" s="32"/>
      <c r="G95" s="100"/>
      <c r="H95" s="168"/>
      <c r="I95" s="413"/>
      <c r="M95" s="270"/>
      <c r="N95" s="413"/>
      <c r="R95" s="270"/>
      <c r="S95" s="270"/>
    </row>
    <row r="96" spans="1:20" ht="60" x14ac:dyDescent="0.25">
      <c r="A96" s="674"/>
      <c r="B96" s="32"/>
      <c r="C96" s="32"/>
      <c r="D96" s="32"/>
      <c r="E96" s="32"/>
      <c r="F96" s="32"/>
      <c r="G96" s="100"/>
      <c r="H96" s="168"/>
      <c r="I96" s="413"/>
      <c r="J96" s="71" t="s">
        <v>181</v>
      </c>
      <c r="K96" s="229">
        <f>IF([2]Booking_SGN!$B$2="SGN",INDEX([2]!volume,MATCH($I$11,[2]!customer,0),MATCH([2]Booking_SGN!$C$3,[2]!week,0)),0)</f>
        <v>0</v>
      </c>
      <c r="L96" s="229">
        <f>SUM(L13:L94)</f>
        <v>6446</v>
      </c>
      <c r="M96" s="230">
        <f>SUM(M13:M94)</f>
        <v>2078.5</v>
      </c>
      <c r="N96" s="413"/>
      <c r="O96" s="71" t="s">
        <v>181</v>
      </c>
      <c r="P96" s="229">
        <f>IF([2]Booking_SGN!$B$2="SGN",INDEX([2]!volume,MATCH($N$11,[2]!customer,0),MATCH([2]Booking_SGN!$C$3,[2]!week,0)),0)</f>
        <v>0</v>
      </c>
      <c r="Q96" s="229">
        <f>SUM(Q13:Q95)</f>
        <v>806</v>
      </c>
      <c r="R96" s="230">
        <f>SUM(R13:R94)</f>
        <v>0</v>
      </c>
      <c r="S96" s="230">
        <f>R96+M96</f>
        <v>2078.5</v>
      </c>
      <c r="T96" s="171"/>
    </row>
    <row r="97" spans="1:20" ht="15.75" thickBot="1" x14ac:dyDescent="0.3">
      <c r="A97" s="674"/>
      <c r="B97" s="32"/>
      <c r="C97" s="32"/>
      <c r="D97" s="32"/>
      <c r="E97" s="32"/>
      <c r="F97" s="32"/>
      <c r="G97" s="100"/>
      <c r="H97" s="168"/>
      <c r="I97" s="413"/>
      <c r="J97" s="72" t="s">
        <v>182</v>
      </c>
      <c r="K97" s="73"/>
      <c r="L97" s="73"/>
      <c r="M97" s="231">
        <f>M96*K96/40/3600</f>
        <v>0</v>
      </c>
      <c r="N97" s="413"/>
      <c r="O97" s="72" t="s">
        <v>182</v>
      </c>
      <c r="P97" s="73"/>
      <c r="Q97" s="73"/>
      <c r="R97" s="231">
        <f>R96*P96/40/3600</f>
        <v>0</v>
      </c>
      <c r="S97" s="231">
        <f>R97+M97</f>
        <v>0</v>
      </c>
      <c r="T97" s="172"/>
    </row>
    <row r="98" spans="1:20" ht="15.75" thickBot="1" x14ac:dyDescent="0.3">
      <c r="A98" s="674"/>
      <c r="B98" s="32"/>
      <c r="C98" s="32"/>
      <c r="D98" s="32"/>
      <c r="E98" s="32"/>
      <c r="F98" s="32"/>
      <c r="G98" s="100"/>
      <c r="H98" s="168"/>
      <c r="I98" s="413"/>
      <c r="M98" s="270"/>
      <c r="N98" s="413"/>
      <c r="R98" s="270"/>
      <c r="S98" s="270"/>
    </row>
    <row r="99" spans="1:20" ht="26.25" customHeight="1" x14ac:dyDescent="0.25">
      <c r="A99" s="1095" t="s">
        <v>183</v>
      </c>
      <c r="B99" s="629" t="s">
        <v>184</v>
      </c>
      <c r="C99" s="621" t="s">
        <v>103</v>
      </c>
      <c r="D99" s="621" t="s">
        <v>185</v>
      </c>
      <c r="E99" s="621"/>
      <c r="F99" s="621"/>
      <c r="G99" s="622">
        <v>20</v>
      </c>
      <c r="H99" s="637"/>
      <c r="I99" s="767"/>
      <c r="J99" s="361"/>
      <c r="K99" s="259">
        <v>3</v>
      </c>
      <c r="L99" s="259">
        <f t="shared" ref="L99" si="12">IF(C99="APLL BK",G99,G99*J99)</f>
        <v>0</v>
      </c>
      <c r="M99" s="634">
        <f t="shared" ref="M99" si="13">IFERROR(IF(OR(E99="Sea",E99="Air+Sea"),IF(C99="APLL BK",G99*IF(I99="",1,I99),L99/K99*IF(I99="",1,I99)),0),0)</f>
        <v>0</v>
      </c>
      <c r="N99" s="687"/>
      <c r="O99" s="362"/>
      <c r="P99" s="259">
        <v>0</v>
      </c>
      <c r="Q99" s="260">
        <f t="shared" ref="Q99" si="14">IF(C99="APLL BK",G99,G99*O99)</f>
        <v>0</v>
      </c>
      <c r="R99" s="456">
        <f t="shared" ref="R99" si="15">IFERROR(IF(OR(E99="Air",E99="Air+Sea"),IF(C99="APLL BK",G99*IF(N99="",1,N99),Q99/P99*IF(N99="",1,N99)),0),0)</f>
        <v>0</v>
      </c>
      <c r="S99" s="625" t="e" cm="1">
        <f t="array" ref="S99">_xlfn.IFS(E99="Air",R99,E99="Sea",M99,E99="Air+Sea",M99+R99)</f>
        <v>#N/A</v>
      </c>
    </row>
    <row r="100" spans="1:20" ht="26.25" customHeight="1" x14ac:dyDescent="0.25">
      <c r="A100" s="1096"/>
      <c r="B100" s="772" t="s">
        <v>504</v>
      </c>
      <c r="C100" s="177" t="s">
        <v>69</v>
      </c>
      <c r="D100" s="761" t="s">
        <v>505</v>
      </c>
      <c r="E100" s="113" t="s">
        <v>11</v>
      </c>
      <c r="F100" s="156"/>
      <c r="G100" s="213">
        <v>90</v>
      </c>
      <c r="H100" s="178"/>
      <c r="I100" s="467"/>
      <c r="J100" s="200">
        <f>1/6</f>
        <v>0.16666666666666666</v>
      </c>
      <c r="K100" s="442">
        <v>3</v>
      </c>
      <c r="L100" s="219">
        <f t="shared" ref="L100:L144" si="16">IF(C100="APLL BK",G100,G100*J100)</f>
        <v>15</v>
      </c>
      <c r="M100" s="220">
        <f t="shared" ref="M100:M144" si="17">IFERROR(IF(OR(E100="Sea",E100="Air+Sea"),IF(C100="APLL BK",G100*IF(I100="",1,I100),L100/K100*IF(I100="",1,I100)),0),0)</f>
        <v>5</v>
      </c>
      <c r="N100" s="459"/>
      <c r="O100" s="443"/>
      <c r="P100" s="221">
        <v>0</v>
      </c>
      <c r="Q100" s="444">
        <f t="shared" ref="Q100:Q144" si="18">IF(C100="APLL BK",G100,G100*O100)</f>
        <v>0</v>
      </c>
      <c r="R100" s="222">
        <f t="shared" ref="R100:R144" si="19">IFERROR(IF(OR(E100="Air",E100="Air+Sea"),IF(C100="APLL BK",G100*IF(N100="",1,N100),Q100/P100*IF(N100="",1,N100)),0),0)</f>
        <v>0</v>
      </c>
      <c r="S100" s="453" cm="1">
        <f t="array" ref="S100">_xlfn.IFS(E100="Air",R100,E100="Sea",M100,E100="Air+Sea",M100+R100)</f>
        <v>5</v>
      </c>
    </row>
    <row r="101" spans="1:20" ht="26.25" customHeight="1" x14ac:dyDescent="0.25">
      <c r="A101" s="1096"/>
      <c r="B101" s="772" t="s">
        <v>506</v>
      </c>
      <c r="C101" s="177" t="s">
        <v>69</v>
      </c>
      <c r="D101" s="177" t="s">
        <v>507</v>
      </c>
      <c r="E101" s="113" t="s">
        <v>11</v>
      </c>
      <c r="F101" s="156"/>
      <c r="G101" s="213">
        <v>90</v>
      </c>
      <c r="H101" s="178"/>
      <c r="I101" s="467"/>
      <c r="J101" s="200">
        <f>1/6</f>
        <v>0.16666666666666666</v>
      </c>
      <c r="K101" s="442">
        <v>3</v>
      </c>
      <c r="L101" s="219">
        <f t="shared" si="16"/>
        <v>15</v>
      </c>
      <c r="M101" s="220">
        <f t="shared" si="17"/>
        <v>5</v>
      </c>
      <c r="N101" s="459"/>
      <c r="O101" s="443"/>
      <c r="P101" s="221">
        <v>0</v>
      </c>
      <c r="Q101" s="444">
        <f t="shared" si="18"/>
        <v>0</v>
      </c>
      <c r="R101" s="222">
        <f t="shared" si="19"/>
        <v>0</v>
      </c>
      <c r="S101" s="453" cm="1">
        <f t="array" ref="S101">_xlfn.IFS(E101="Air",R101,E101="Sea",M101,E101="Air+Sea",M101+R101)</f>
        <v>5</v>
      </c>
    </row>
    <row r="102" spans="1:20" x14ac:dyDescent="0.25">
      <c r="A102" s="1096"/>
      <c r="B102" s="509" t="s">
        <v>129</v>
      </c>
      <c r="C102" s="113" t="s">
        <v>103</v>
      </c>
      <c r="D102" s="113" t="s">
        <v>129</v>
      </c>
      <c r="E102" s="113" t="s">
        <v>11</v>
      </c>
      <c r="F102" s="113">
        <v>55</v>
      </c>
      <c r="G102" s="208">
        <v>55</v>
      </c>
      <c r="H102" s="124"/>
      <c r="I102" s="755"/>
      <c r="J102" s="191">
        <v>0</v>
      </c>
      <c r="K102" s="219">
        <v>3</v>
      </c>
      <c r="L102" s="219">
        <f t="shared" si="16"/>
        <v>0</v>
      </c>
      <c r="M102" s="220">
        <f t="shared" si="17"/>
        <v>0</v>
      </c>
      <c r="N102" s="752"/>
      <c r="O102" s="443"/>
      <c r="P102" s="221">
        <v>0</v>
      </c>
      <c r="Q102" s="444">
        <f t="shared" si="18"/>
        <v>0</v>
      </c>
      <c r="R102" s="222">
        <f t="shared" si="19"/>
        <v>0</v>
      </c>
      <c r="S102" s="453" cm="1">
        <f t="array" ref="S102">_xlfn.IFS(E102="Air",R102,E102="Sea",M102,E102="Air+Sea",M102+R102)</f>
        <v>0</v>
      </c>
    </row>
    <row r="103" spans="1:20" x14ac:dyDescent="0.25">
      <c r="A103" s="1096"/>
      <c r="B103" s="509" t="s">
        <v>509</v>
      </c>
      <c r="C103" s="113" t="s">
        <v>103</v>
      </c>
      <c r="D103" s="113" t="s">
        <v>509</v>
      </c>
      <c r="E103" s="113" t="s">
        <v>11</v>
      </c>
      <c r="F103" s="113">
        <v>115</v>
      </c>
      <c r="G103" s="208">
        <v>115</v>
      </c>
      <c r="H103" s="124"/>
      <c r="I103" s="755"/>
      <c r="J103" s="191">
        <v>0</v>
      </c>
      <c r="K103" s="219">
        <v>3</v>
      </c>
      <c r="L103" s="219">
        <f t="shared" si="16"/>
        <v>0</v>
      </c>
      <c r="M103" s="220">
        <f t="shared" si="17"/>
        <v>0</v>
      </c>
      <c r="N103" s="752"/>
      <c r="O103" s="443"/>
      <c r="P103" s="221">
        <v>0</v>
      </c>
      <c r="Q103" s="444">
        <f t="shared" si="18"/>
        <v>0</v>
      </c>
      <c r="R103" s="222">
        <f t="shared" si="19"/>
        <v>0</v>
      </c>
      <c r="S103" s="453" cm="1">
        <f t="array" ref="S103">_xlfn.IFS(E103="Air",R103,E103="Sea",M103,E103="Air+Sea",M103+R103)</f>
        <v>0</v>
      </c>
    </row>
    <row r="104" spans="1:20" x14ac:dyDescent="0.25">
      <c r="A104" s="1096"/>
      <c r="B104" s="509" t="s">
        <v>138</v>
      </c>
      <c r="C104" s="113" t="s">
        <v>139</v>
      </c>
      <c r="D104" s="113" t="s">
        <v>138</v>
      </c>
      <c r="E104" s="113" t="s">
        <v>11</v>
      </c>
      <c r="F104" s="113">
        <v>60</v>
      </c>
      <c r="G104" s="208">
        <v>60</v>
      </c>
      <c r="H104" s="124"/>
      <c r="I104" s="755"/>
      <c r="J104" s="191">
        <v>0</v>
      </c>
      <c r="K104" s="219">
        <v>3</v>
      </c>
      <c r="L104" s="219">
        <f t="shared" si="16"/>
        <v>0</v>
      </c>
      <c r="M104" s="220">
        <f t="shared" si="17"/>
        <v>0</v>
      </c>
      <c r="N104" s="752"/>
      <c r="O104" s="443"/>
      <c r="P104" s="221">
        <v>0</v>
      </c>
      <c r="Q104" s="444">
        <f t="shared" si="18"/>
        <v>0</v>
      </c>
      <c r="R104" s="222">
        <f t="shared" si="19"/>
        <v>0</v>
      </c>
      <c r="S104" s="453" cm="1">
        <f t="array" ref="S104">_xlfn.IFS(E104="Air",R104,E104="Sea",M104,E104="Air+Sea",M104+R104)</f>
        <v>0</v>
      </c>
    </row>
    <row r="105" spans="1:20" ht="26.1" customHeight="1" x14ac:dyDescent="0.25">
      <c r="A105" s="1096"/>
      <c r="B105" s="509" t="s">
        <v>186</v>
      </c>
      <c r="C105" s="177" t="s">
        <v>69</v>
      </c>
      <c r="D105" s="113" t="s">
        <v>187</v>
      </c>
      <c r="E105" s="113" t="s">
        <v>11</v>
      </c>
      <c r="F105" s="156"/>
      <c r="G105" s="213">
        <v>25</v>
      </c>
      <c r="H105" s="178"/>
      <c r="I105" s="636"/>
      <c r="J105" s="200"/>
      <c r="K105" s="219">
        <v>3</v>
      </c>
      <c r="L105" s="219">
        <f t="shared" si="16"/>
        <v>0</v>
      </c>
      <c r="M105" s="220">
        <f t="shared" si="17"/>
        <v>0</v>
      </c>
      <c r="N105" s="339"/>
      <c r="O105" s="443"/>
      <c r="P105" s="221">
        <v>0</v>
      </c>
      <c r="Q105" s="444">
        <f t="shared" si="18"/>
        <v>0</v>
      </c>
      <c r="R105" s="222">
        <f t="shared" si="19"/>
        <v>0</v>
      </c>
      <c r="S105" s="453" cm="1">
        <f t="array" ref="S105">_xlfn.IFS(E105="Air",R105,E105="Sea",M105,E105="Air+Sea",M105+R105)</f>
        <v>0</v>
      </c>
    </row>
    <row r="106" spans="1:20" ht="14.45" customHeight="1" x14ac:dyDescent="0.25">
      <c r="A106" s="1096"/>
      <c r="B106" s="509"/>
      <c r="C106" s="177" t="s">
        <v>69</v>
      </c>
      <c r="D106" s="113" t="s">
        <v>188</v>
      </c>
      <c r="E106" s="113" t="s">
        <v>11</v>
      </c>
      <c r="F106" s="156"/>
      <c r="G106" s="213">
        <v>5</v>
      </c>
      <c r="H106" s="178"/>
      <c r="I106" s="636"/>
      <c r="J106" s="200"/>
      <c r="K106" s="219">
        <v>3</v>
      </c>
      <c r="L106" s="219">
        <f t="shared" si="16"/>
        <v>0</v>
      </c>
      <c r="M106" s="220">
        <f t="shared" si="17"/>
        <v>0</v>
      </c>
      <c r="N106" s="339"/>
      <c r="O106" s="443"/>
      <c r="P106" s="221">
        <v>0</v>
      </c>
      <c r="Q106" s="444">
        <f t="shared" si="18"/>
        <v>0</v>
      </c>
      <c r="R106" s="222">
        <f t="shared" si="19"/>
        <v>0</v>
      </c>
      <c r="S106" s="453" cm="1">
        <f t="array" ref="S106">_xlfn.IFS(E106="Air",R106,E106="Sea",M106,E106="Air+Sea",M106+R106)</f>
        <v>0</v>
      </c>
    </row>
    <row r="107" spans="1:20" ht="14.45" customHeight="1" x14ac:dyDescent="0.25">
      <c r="A107" s="1096"/>
      <c r="B107" s="509"/>
      <c r="C107" s="177" t="s">
        <v>69</v>
      </c>
      <c r="D107" s="113" t="s">
        <v>189</v>
      </c>
      <c r="E107" s="113" t="s">
        <v>11</v>
      </c>
      <c r="F107" s="156"/>
      <c r="G107" s="213">
        <v>5</v>
      </c>
      <c r="H107" s="178"/>
      <c r="I107" s="636"/>
      <c r="J107" s="200"/>
      <c r="K107" s="219">
        <v>3</v>
      </c>
      <c r="L107" s="219">
        <f t="shared" si="16"/>
        <v>0</v>
      </c>
      <c r="M107" s="220">
        <f t="shared" si="17"/>
        <v>0</v>
      </c>
      <c r="N107" s="339"/>
      <c r="O107" s="443"/>
      <c r="P107" s="221">
        <v>0</v>
      </c>
      <c r="Q107" s="444">
        <f t="shared" si="18"/>
        <v>0</v>
      </c>
      <c r="R107" s="222">
        <f t="shared" si="19"/>
        <v>0</v>
      </c>
      <c r="S107" s="453" cm="1">
        <f t="array" ref="S107">_xlfn.IFS(E107="Air",R107,E107="Sea",M107,E107="Air+Sea",M107+R107)</f>
        <v>0</v>
      </c>
    </row>
    <row r="108" spans="1:20" ht="39" customHeight="1" x14ac:dyDescent="0.25">
      <c r="A108" s="1096"/>
      <c r="B108" s="509" t="s">
        <v>190</v>
      </c>
      <c r="C108" s="177" t="s">
        <v>553</v>
      </c>
      <c r="D108" s="113" t="s">
        <v>702</v>
      </c>
      <c r="E108" s="113" t="s">
        <v>11</v>
      </c>
      <c r="F108" s="345"/>
      <c r="G108" s="213">
        <v>10</v>
      </c>
      <c r="H108" s="180"/>
      <c r="I108" s="467"/>
      <c r="J108" s="200">
        <v>0.5</v>
      </c>
      <c r="K108" s="219">
        <v>3</v>
      </c>
      <c r="L108" s="219">
        <f t="shared" si="16"/>
        <v>5</v>
      </c>
      <c r="M108" s="220">
        <f t="shared" si="17"/>
        <v>1.6666666666666667</v>
      </c>
      <c r="N108" s="463"/>
      <c r="O108" s="443"/>
      <c r="P108" s="221">
        <v>0</v>
      </c>
      <c r="Q108" s="444">
        <f t="shared" si="18"/>
        <v>0</v>
      </c>
      <c r="R108" s="222">
        <f t="shared" si="19"/>
        <v>0</v>
      </c>
      <c r="S108" s="453" cm="1">
        <f t="array" ref="S108">_xlfn.IFS(E108="Air",R108,E108="Sea",M108,E108="Air+Sea",M108+R108)</f>
        <v>1.6666666666666667</v>
      </c>
    </row>
    <row r="109" spans="1:20" ht="14.45" customHeight="1" x14ac:dyDescent="0.25">
      <c r="A109" s="1096"/>
      <c r="B109" s="509"/>
      <c r="C109" s="177" t="s">
        <v>74</v>
      </c>
      <c r="D109" s="113" t="s">
        <v>192</v>
      </c>
      <c r="E109" s="113" t="s">
        <v>11</v>
      </c>
      <c r="F109" s="346"/>
      <c r="G109" s="213">
        <v>35</v>
      </c>
      <c r="H109" s="183"/>
      <c r="I109" s="467"/>
      <c r="J109" s="200"/>
      <c r="K109" s="219">
        <v>3</v>
      </c>
      <c r="L109" s="219">
        <f t="shared" si="16"/>
        <v>35</v>
      </c>
      <c r="M109" s="220">
        <f t="shared" si="17"/>
        <v>35</v>
      </c>
      <c r="N109" s="463"/>
      <c r="O109" s="443"/>
      <c r="P109" s="221">
        <v>0</v>
      </c>
      <c r="Q109" s="444">
        <f t="shared" si="18"/>
        <v>35</v>
      </c>
      <c r="R109" s="222">
        <f t="shared" si="19"/>
        <v>0</v>
      </c>
      <c r="S109" s="453" cm="1">
        <f t="array" ref="S109">_xlfn.IFS(E109="Air",R109,E109="Sea",M109,E109="Air+Sea",M109+R109)</f>
        <v>35</v>
      </c>
    </row>
    <row r="110" spans="1:20" ht="14.45" customHeight="1" x14ac:dyDescent="0.25">
      <c r="A110" s="1096"/>
      <c r="B110" s="509"/>
      <c r="C110" s="177" t="s">
        <v>74</v>
      </c>
      <c r="D110" s="113" t="s">
        <v>193</v>
      </c>
      <c r="E110" s="113" t="s">
        <v>11</v>
      </c>
      <c r="F110" s="346"/>
      <c r="G110" s="213">
        <v>5</v>
      </c>
      <c r="H110" s="183"/>
      <c r="I110" s="467"/>
      <c r="J110" s="200"/>
      <c r="K110" s="219">
        <v>3</v>
      </c>
      <c r="L110" s="219">
        <f t="shared" si="16"/>
        <v>5</v>
      </c>
      <c r="M110" s="220">
        <f t="shared" si="17"/>
        <v>5</v>
      </c>
      <c r="N110" s="463"/>
      <c r="O110" s="443"/>
      <c r="P110" s="221">
        <v>0</v>
      </c>
      <c r="Q110" s="444">
        <f t="shared" si="18"/>
        <v>5</v>
      </c>
      <c r="R110" s="222">
        <f t="shared" si="19"/>
        <v>0</v>
      </c>
      <c r="S110" s="453" cm="1">
        <f t="array" ref="S110">_xlfn.IFS(E110="Air",R110,E110="Sea",M110,E110="Air+Sea",M110+R110)</f>
        <v>5</v>
      </c>
    </row>
    <row r="111" spans="1:20" ht="14.45" customHeight="1" x14ac:dyDescent="0.25">
      <c r="A111" s="1096"/>
      <c r="B111" s="509"/>
      <c r="C111" s="177" t="s">
        <v>74</v>
      </c>
      <c r="D111" s="113" t="s">
        <v>194</v>
      </c>
      <c r="E111" s="113" t="s">
        <v>11</v>
      </c>
      <c r="F111" s="346"/>
      <c r="G111" s="213">
        <v>10</v>
      </c>
      <c r="H111" s="183"/>
      <c r="I111" s="467"/>
      <c r="J111" s="200"/>
      <c r="K111" s="219">
        <v>3</v>
      </c>
      <c r="L111" s="219">
        <f t="shared" si="16"/>
        <v>10</v>
      </c>
      <c r="M111" s="220">
        <f t="shared" si="17"/>
        <v>10</v>
      </c>
      <c r="N111" s="463"/>
      <c r="O111" s="443"/>
      <c r="P111" s="221">
        <v>0</v>
      </c>
      <c r="Q111" s="444">
        <f t="shared" si="18"/>
        <v>10</v>
      </c>
      <c r="R111" s="222">
        <f t="shared" si="19"/>
        <v>0</v>
      </c>
      <c r="S111" s="453" cm="1">
        <f t="array" ref="S111">_xlfn.IFS(E111="Air",R111,E111="Sea",M111,E111="Air+Sea",M111+R111)</f>
        <v>10</v>
      </c>
    </row>
    <row r="112" spans="1:20" ht="26.1" customHeight="1" x14ac:dyDescent="0.25">
      <c r="A112" s="1096"/>
      <c r="B112" s="722" t="s">
        <v>703</v>
      </c>
      <c r="C112" s="523" t="s">
        <v>103</v>
      </c>
      <c r="D112" s="114" t="s">
        <v>704</v>
      </c>
      <c r="E112" s="114" t="s">
        <v>11</v>
      </c>
      <c r="F112" s="332">
        <v>90</v>
      </c>
      <c r="G112" s="614">
        <v>90</v>
      </c>
      <c r="H112" s="736"/>
      <c r="I112" s="768"/>
      <c r="J112" s="762">
        <v>0.5</v>
      </c>
      <c r="K112" s="763">
        <v>3</v>
      </c>
      <c r="L112" s="763">
        <f t="shared" si="16"/>
        <v>45</v>
      </c>
      <c r="M112" s="742">
        <f t="shared" si="17"/>
        <v>15</v>
      </c>
      <c r="N112" s="463"/>
      <c r="O112" s="443"/>
      <c r="P112" s="221">
        <v>0</v>
      </c>
      <c r="Q112" s="444">
        <f t="shared" si="18"/>
        <v>0</v>
      </c>
      <c r="R112" s="222">
        <f t="shared" si="19"/>
        <v>0</v>
      </c>
      <c r="S112" s="626" cm="1">
        <f t="array" ref="S112">_xlfn.IFS(E112="Air",R112,E112="Sea",M112,E112="Air+Sea",M112+R112)</f>
        <v>15</v>
      </c>
    </row>
    <row r="113" spans="1:19" ht="26.1" customHeight="1" x14ac:dyDescent="0.25">
      <c r="A113" s="1096"/>
      <c r="B113" s="460" t="s">
        <v>195</v>
      </c>
      <c r="C113" s="517" t="s">
        <v>74</v>
      </c>
      <c r="D113" s="188" t="s">
        <v>196</v>
      </c>
      <c r="E113" s="188"/>
      <c r="F113" s="334"/>
      <c r="G113" s="647"/>
      <c r="H113" s="518"/>
      <c r="I113" s="769"/>
      <c r="J113" s="764">
        <v>1</v>
      </c>
      <c r="K113" s="765">
        <v>3</v>
      </c>
      <c r="L113" s="765">
        <f t="shared" si="16"/>
        <v>0</v>
      </c>
      <c r="M113" s="743">
        <f t="shared" si="17"/>
        <v>0</v>
      </c>
      <c r="N113" s="463"/>
      <c r="O113" s="443"/>
      <c r="P113" s="221">
        <v>0</v>
      </c>
      <c r="Q113" s="444">
        <f t="shared" si="18"/>
        <v>0</v>
      </c>
      <c r="R113" s="222">
        <f t="shared" si="19"/>
        <v>0</v>
      </c>
      <c r="S113" s="454" t="e" cm="1">
        <f t="array" ref="S113">_xlfn.IFS(E113="Air",R113,E113="Sea",M113,E113="Air+Sea",M113+R113)</f>
        <v>#N/A</v>
      </c>
    </row>
    <row r="114" spans="1:19" ht="26.1" customHeight="1" x14ac:dyDescent="0.25">
      <c r="A114" s="1096"/>
      <c r="B114" s="460" t="s">
        <v>197</v>
      </c>
      <c r="C114" s="517" t="s">
        <v>74</v>
      </c>
      <c r="D114" s="188" t="s">
        <v>198</v>
      </c>
      <c r="E114" s="188"/>
      <c r="F114" s="334"/>
      <c r="G114" s="647"/>
      <c r="H114" s="518"/>
      <c r="I114" s="769"/>
      <c r="J114" s="764">
        <v>1</v>
      </c>
      <c r="K114" s="765">
        <v>3</v>
      </c>
      <c r="L114" s="765">
        <f t="shared" si="16"/>
        <v>0</v>
      </c>
      <c r="M114" s="743">
        <f t="shared" si="17"/>
        <v>0</v>
      </c>
      <c r="N114" s="463"/>
      <c r="O114" s="443"/>
      <c r="P114" s="221">
        <v>0</v>
      </c>
      <c r="Q114" s="444">
        <f t="shared" si="18"/>
        <v>0</v>
      </c>
      <c r="R114" s="222">
        <f t="shared" si="19"/>
        <v>0</v>
      </c>
      <c r="S114" s="454" t="e" cm="1">
        <f t="array" ref="S114">_xlfn.IFS(E114="Air",R114,E114="Sea",M114,E114="Air+Sea",M114+R114)</f>
        <v>#N/A</v>
      </c>
    </row>
    <row r="115" spans="1:19" ht="14.45" customHeight="1" x14ac:dyDescent="0.25">
      <c r="A115" s="1096"/>
      <c r="B115" s="460"/>
      <c r="C115" s="517" t="s">
        <v>74</v>
      </c>
      <c r="D115" s="188" t="s">
        <v>199</v>
      </c>
      <c r="E115" s="188"/>
      <c r="F115" s="334"/>
      <c r="G115" s="647"/>
      <c r="H115" s="518"/>
      <c r="I115" s="769"/>
      <c r="J115" s="764">
        <v>1</v>
      </c>
      <c r="K115" s="765">
        <v>3</v>
      </c>
      <c r="L115" s="765">
        <f t="shared" si="16"/>
        <v>0</v>
      </c>
      <c r="M115" s="743">
        <f t="shared" si="17"/>
        <v>0</v>
      </c>
      <c r="N115" s="463"/>
      <c r="O115" s="443"/>
      <c r="P115" s="221">
        <v>0</v>
      </c>
      <c r="Q115" s="444">
        <f t="shared" si="18"/>
        <v>0</v>
      </c>
      <c r="R115" s="222">
        <f t="shared" si="19"/>
        <v>0</v>
      </c>
      <c r="S115" s="454" t="e" cm="1">
        <f t="array" ref="S115">_xlfn.IFS(E115="Air",R115,E115="Sea",M115,E115="Air+Sea",M115+R115)</f>
        <v>#N/A</v>
      </c>
    </row>
    <row r="116" spans="1:19" ht="14.45" customHeight="1" x14ac:dyDescent="0.25">
      <c r="A116" s="1096"/>
      <c r="B116" s="460"/>
      <c r="C116" s="517" t="s">
        <v>74</v>
      </c>
      <c r="D116" s="188" t="s">
        <v>200</v>
      </c>
      <c r="E116" s="188"/>
      <c r="F116" s="334"/>
      <c r="G116" s="647"/>
      <c r="H116" s="518"/>
      <c r="I116" s="769"/>
      <c r="J116" s="764">
        <v>1</v>
      </c>
      <c r="K116" s="765">
        <v>3</v>
      </c>
      <c r="L116" s="765">
        <f t="shared" si="16"/>
        <v>0</v>
      </c>
      <c r="M116" s="743">
        <f t="shared" si="17"/>
        <v>0</v>
      </c>
      <c r="N116" s="463"/>
      <c r="O116" s="443"/>
      <c r="P116" s="221">
        <v>0</v>
      </c>
      <c r="Q116" s="444">
        <f t="shared" si="18"/>
        <v>0</v>
      </c>
      <c r="R116" s="222">
        <f t="shared" si="19"/>
        <v>0</v>
      </c>
      <c r="S116" s="454" t="e" cm="1">
        <f t="array" ref="S116">_xlfn.IFS(E116="Air",R116,E116="Sea",M116,E116="Air+Sea",M116+R116)</f>
        <v>#N/A</v>
      </c>
    </row>
    <row r="117" spans="1:19" ht="14.45" customHeight="1" x14ac:dyDescent="0.25">
      <c r="A117" s="1096"/>
      <c r="B117" s="460" t="s">
        <v>201</v>
      </c>
      <c r="C117" s="517" t="s">
        <v>74</v>
      </c>
      <c r="D117" s="188" t="s">
        <v>202</v>
      </c>
      <c r="E117" s="188"/>
      <c r="F117" s="334"/>
      <c r="G117" s="647"/>
      <c r="H117" s="518"/>
      <c r="I117" s="769"/>
      <c r="J117" s="764">
        <v>45</v>
      </c>
      <c r="K117" s="765">
        <v>3</v>
      </c>
      <c r="L117" s="765">
        <f t="shared" si="16"/>
        <v>0</v>
      </c>
      <c r="M117" s="743">
        <f t="shared" si="17"/>
        <v>0</v>
      </c>
      <c r="N117" s="463"/>
      <c r="O117" s="443"/>
      <c r="P117" s="221">
        <v>0</v>
      </c>
      <c r="Q117" s="444">
        <f t="shared" si="18"/>
        <v>0</v>
      </c>
      <c r="R117" s="222">
        <f t="shared" si="19"/>
        <v>0</v>
      </c>
      <c r="S117" s="454" t="e" cm="1">
        <f t="array" ref="S117">_xlfn.IFS(E117="Air",R117,E117="Sea",M117,E117="Air+Sea",M117+R117)</f>
        <v>#N/A</v>
      </c>
    </row>
    <row r="118" spans="1:19" ht="14.45" customHeight="1" x14ac:dyDescent="0.25">
      <c r="A118" s="1096"/>
      <c r="B118" s="460" t="s">
        <v>203</v>
      </c>
      <c r="C118" s="517" t="s">
        <v>204</v>
      </c>
      <c r="D118" s="188" t="s">
        <v>205</v>
      </c>
      <c r="E118" s="188"/>
      <c r="F118" s="334"/>
      <c r="G118" s="647"/>
      <c r="H118" s="518"/>
      <c r="I118" s="769"/>
      <c r="J118" s="764">
        <v>45</v>
      </c>
      <c r="K118" s="765">
        <v>3</v>
      </c>
      <c r="L118" s="765">
        <f t="shared" si="16"/>
        <v>0</v>
      </c>
      <c r="M118" s="743">
        <f t="shared" si="17"/>
        <v>0</v>
      </c>
      <c r="N118" s="463"/>
      <c r="O118" s="443"/>
      <c r="P118" s="221">
        <v>0</v>
      </c>
      <c r="Q118" s="444">
        <f t="shared" si="18"/>
        <v>0</v>
      </c>
      <c r="R118" s="222">
        <f t="shared" si="19"/>
        <v>0</v>
      </c>
      <c r="S118" s="454" t="e" cm="1">
        <f t="array" ref="S118">_xlfn.IFS(E118="Air",R118,E118="Sea",M118,E118="Air+Sea",M118+R118)</f>
        <v>#N/A</v>
      </c>
    </row>
    <row r="119" spans="1:19" ht="14.45" customHeight="1" x14ac:dyDescent="0.25">
      <c r="A119" s="1096"/>
      <c r="B119" s="509" t="s">
        <v>206</v>
      </c>
      <c r="C119" s="177" t="s">
        <v>204</v>
      </c>
      <c r="D119" s="113" t="s">
        <v>207</v>
      </c>
      <c r="E119" s="113" t="s">
        <v>11</v>
      </c>
      <c r="F119" s="156">
        <v>30</v>
      </c>
      <c r="G119" s="213">
        <v>30</v>
      </c>
      <c r="H119" s="178"/>
      <c r="I119" s="467"/>
      <c r="J119" s="200">
        <v>0.5</v>
      </c>
      <c r="K119" s="219">
        <v>3</v>
      </c>
      <c r="L119" s="219">
        <f t="shared" si="16"/>
        <v>15</v>
      </c>
      <c r="M119" s="220">
        <f t="shared" si="17"/>
        <v>5</v>
      </c>
      <c r="N119" s="463"/>
      <c r="O119" s="443"/>
      <c r="P119" s="221">
        <v>0</v>
      </c>
      <c r="Q119" s="444">
        <f t="shared" si="18"/>
        <v>0</v>
      </c>
      <c r="R119" s="222">
        <f t="shared" si="19"/>
        <v>0</v>
      </c>
      <c r="S119" s="453" cm="1">
        <f t="array" ref="S119">_xlfn.IFS(E119="Air",R119,E119="Sea",M119,E119="Air+Sea",M119+R119)</f>
        <v>5</v>
      </c>
    </row>
    <row r="120" spans="1:19" ht="14.45" customHeight="1" x14ac:dyDescent="0.25">
      <c r="A120" s="1096"/>
      <c r="B120" s="509"/>
      <c r="C120" s="177" t="s">
        <v>204</v>
      </c>
      <c r="D120" s="113" t="s">
        <v>208</v>
      </c>
      <c r="E120" s="113" t="s">
        <v>11</v>
      </c>
      <c r="F120" s="156"/>
      <c r="G120" s="213">
        <v>60</v>
      </c>
      <c r="H120" s="178"/>
      <c r="I120" s="467"/>
      <c r="J120" s="200">
        <v>0.5</v>
      </c>
      <c r="K120" s="219">
        <v>3</v>
      </c>
      <c r="L120" s="219">
        <f t="shared" si="16"/>
        <v>30</v>
      </c>
      <c r="M120" s="220">
        <f t="shared" si="17"/>
        <v>10</v>
      </c>
      <c r="N120" s="463"/>
      <c r="O120" s="443"/>
      <c r="P120" s="221">
        <v>0</v>
      </c>
      <c r="Q120" s="444">
        <f t="shared" si="18"/>
        <v>0</v>
      </c>
      <c r="R120" s="222">
        <f t="shared" si="19"/>
        <v>0</v>
      </c>
      <c r="S120" s="453" cm="1">
        <f t="array" ref="S120">_xlfn.IFS(E120="Air",R120,E120="Sea",M120,E120="Air+Sea",M120+R120)</f>
        <v>10</v>
      </c>
    </row>
    <row r="121" spans="1:19" ht="14.45" customHeight="1" x14ac:dyDescent="0.25">
      <c r="A121" s="1096"/>
      <c r="B121" s="509"/>
      <c r="C121" s="177" t="s">
        <v>74</v>
      </c>
      <c r="D121" s="113" t="s">
        <v>209</v>
      </c>
      <c r="E121" s="113" t="s">
        <v>11</v>
      </c>
      <c r="F121" s="156"/>
      <c r="G121" s="213">
        <v>180</v>
      </c>
      <c r="H121" s="178"/>
      <c r="I121" s="467"/>
      <c r="J121" s="200"/>
      <c r="K121" s="219">
        <v>3</v>
      </c>
      <c r="L121" s="219">
        <f t="shared" si="16"/>
        <v>180</v>
      </c>
      <c r="M121" s="220">
        <f t="shared" si="17"/>
        <v>180</v>
      </c>
      <c r="N121" s="463"/>
      <c r="O121" s="443"/>
      <c r="P121" s="221">
        <v>0</v>
      </c>
      <c r="Q121" s="444">
        <f t="shared" si="18"/>
        <v>180</v>
      </c>
      <c r="R121" s="222">
        <f t="shared" si="19"/>
        <v>0</v>
      </c>
      <c r="S121" s="453" cm="1">
        <f t="array" ref="S121">_xlfn.IFS(E121="Air",R121,E121="Sea",M121,E121="Air+Sea",M121+R121)</f>
        <v>180</v>
      </c>
    </row>
    <row r="122" spans="1:19" ht="14.45" customHeight="1" x14ac:dyDescent="0.25">
      <c r="A122" s="1096"/>
      <c r="B122" s="509"/>
      <c r="C122" s="177" t="s">
        <v>74</v>
      </c>
      <c r="D122" s="113" t="s">
        <v>210</v>
      </c>
      <c r="E122" s="113" t="s">
        <v>11</v>
      </c>
      <c r="F122" s="156"/>
      <c r="G122" s="213">
        <v>75</v>
      </c>
      <c r="H122" s="178"/>
      <c r="I122" s="636"/>
      <c r="J122" s="200"/>
      <c r="K122" s="219">
        <v>3</v>
      </c>
      <c r="L122" s="219">
        <f t="shared" si="16"/>
        <v>75</v>
      </c>
      <c r="M122" s="220">
        <f t="shared" si="17"/>
        <v>75</v>
      </c>
      <c r="N122" s="339"/>
      <c r="O122" s="443"/>
      <c r="P122" s="221">
        <v>0</v>
      </c>
      <c r="Q122" s="444">
        <f t="shared" si="18"/>
        <v>75</v>
      </c>
      <c r="R122" s="222">
        <f t="shared" si="19"/>
        <v>0</v>
      </c>
      <c r="S122" s="453" cm="1">
        <f t="array" ref="S122">_xlfn.IFS(E122="Air",R122,E122="Sea",M122,E122="Air+Sea",M122+R122)</f>
        <v>75</v>
      </c>
    </row>
    <row r="123" spans="1:19" ht="14.45" customHeight="1" x14ac:dyDescent="0.25">
      <c r="A123" s="1096"/>
      <c r="B123" s="509" t="s">
        <v>211</v>
      </c>
      <c r="C123" s="177" t="s">
        <v>204</v>
      </c>
      <c r="D123" s="113" t="s">
        <v>212</v>
      </c>
      <c r="E123" s="113" t="s">
        <v>11</v>
      </c>
      <c r="F123" s="156"/>
      <c r="G123" s="213">
        <v>5</v>
      </c>
      <c r="H123" s="178"/>
      <c r="I123" s="636"/>
      <c r="J123" s="200">
        <v>0.5</v>
      </c>
      <c r="K123" s="219">
        <v>3</v>
      </c>
      <c r="L123" s="219">
        <f t="shared" si="16"/>
        <v>2.5</v>
      </c>
      <c r="M123" s="220">
        <f t="shared" si="17"/>
        <v>0.83333333333333337</v>
      </c>
      <c r="N123" s="339"/>
      <c r="O123" s="443"/>
      <c r="P123" s="221">
        <v>0</v>
      </c>
      <c r="Q123" s="444">
        <f t="shared" si="18"/>
        <v>0</v>
      </c>
      <c r="R123" s="222">
        <f t="shared" si="19"/>
        <v>0</v>
      </c>
      <c r="S123" s="453" cm="1">
        <f t="array" ref="S123">_xlfn.IFS(E123="Air",R123,E123="Sea",M123,E123="Air+Sea",M123+R123)</f>
        <v>0.83333333333333337</v>
      </c>
    </row>
    <row r="124" spans="1:19" ht="14.45" customHeight="1" x14ac:dyDescent="0.25">
      <c r="A124" s="1096"/>
      <c r="B124" s="509"/>
      <c r="C124" s="177" t="s">
        <v>204</v>
      </c>
      <c r="D124" s="113" t="s">
        <v>213</v>
      </c>
      <c r="E124" s="113" t="s">
        <v>11</v>
      </c>
      <c r="F124" s="156"/>
      <c r="G124" s="213">
        <v>15</v>
      </c>
      <c r="H124" s="178"/>
      <c r="I124" s="636"/>
      <c r="J124" s="200">
        <v>0.5</v>
      </c>
      <c r="K124" s="219">
        <v>3</v>
      </c>
      <c r="L124" s="219">
        <f t="shared" si="16"/>
        <v>7.5</v>
      </c>
      <c r="M124" s="220">
        <f t="shared" si="17"/>
        <v>2.5</v>
      </c>
      <c r="N124" s="339"/>
      <c r="O124" s="443"/>
      <c r="P124" s="221">
        <v>0</v>
      </c>
      <c r="Q124" s="444">
        <f t="shared" si="18"/>
        <v>0</v>
      </c>
      <c r="R124" s="222">
        <f t="shared" si="19"/>
        <v>0</v>
      </c>
      <c r="S124" s="453" cm="1">
        <f t="array" ref="S124">_xlfn.IFS(E124="Air",R124,E124="Sea",M124,E124="Air+Sea",M124+R124)</f>
        <v>2.5</v>
      </c>
    </row>
    <row r="125" spans="1:19" ht="14.45" customHeight="1" x14ac:dyDescent="0.25">
      <c r="A125" s="1096"/>
      <c r="B125" s="509"/>
      <c r="C125" s="177" t="s">
        <v>204</v>
      </c>
      <c r="D125" s="113" t="s">
        <v>214</v>
      </c>
      <c r="E125" s="113" t="s">
        <v>11</v>
      </c>
      <c r="F125" s="156"/>
      <c r="G125" s="213">
        <v>40</v>
      </c>
      <c r="H125" s="178"/>
      <c r="I125" s="636"/>
      <c r="J125" s="200">
        <v>0.5</v>
      </c>
      <c r="K125" s="219">
        <v>3</v>
      </c>
      <c r="L125" s="219">
        <f t="shared" si="16"/>
        <v>20</v>
      </c>
      <c r="M125" s="220">
        <f t="shared" si="17"/>
        <v>6.666666666666667</v>
      </c>
      <c r="N125" s="339"/>
      <c r="O125" s="443"/>
      <c r="P125" s="221">
        <v>0</v>
      </c>
      <c r="Q125" s="444">
        <f t="shared" si="18"/>
        <v>0</v>
      </c>
      <c r="R125" s="222">
        <f t="shared" si="19"/>
        <v>0</v>
      </c>
      <c r="S125" s="453" cm="1">
        <f t="array" ref="S125">_xlfn.IFS(E125="Air",R125,E125="Sea",M125,E125="Air+Sea",M125+R125)</f>
        <v>6.666666666666667</v>
      </c>
    </row>
    <row r="126" spans="1:19" ht="14.45" customHeight="1" x14ac:dyDescent="0.25">
      <c r="A126" s="1096"/>
      <c r="B126" s="509"/>
      <c r="C126" s="177" t="s">
        <v>204</v>
      </c>
      <c r="D126" s="113" t="s">
        <v>215</v>
      </c>
      <c r="E126" s="113" t="s">
        <v>11</v>
      </c>
      <c r="F126" s="156"/>
      <c r="G126" s="213">
        <v>5</v>
      </c>
      <c r="H126" s="178"/>
      <c r="I126" s="636"/>
      <c r="J126" s="200">
        <v>0.5</v>
      </c>
      <c r="K126" s="219">
        <v>3</v>
      </c>
      <c r="L126" s="219">
        <f t="shared" si="16"/>
        <v>2.5</v>
      </c>
      <c r="M126" s="220">
        <f t="shared" si="17"/>
        <v>0.83333333333333337</v>
      </c>
      <c r="N126" s="339"/>
      <c r="O126" s="443"/>
      <c r="P126" s="221">
        <v>0</v>
      </c>
      <c r="Q126" s="444">
        <f t="shared" si="18"/>
        <v>0</v>
      </c>
      <c r="R126" s="222">
        <f t="shared" si="19"/>
        <v>0</v>
      </c>
      <c r="S126" s="453" cm="1">
        <f t="array" ref="S126">_xlfn.IFS(E126="Air",R126,E126="Sea",M126,E126="Air+Sea",M126+R126)</f>
        <v>0.83333333333333337</v>
      </c>
    </row>
    <row r="127" spans="1:19" ht="14.45" customHeight="1" x14ac:dyDescent="0.25">
      <c r="A127" s="1096"/>
      <c r="B127" s="460" t="s">
        <v>216</v>
      </c>
      <c r="C127" s="517" t="s">
        <v>204</v>
      </c>
      <c r="D127" s="188" t="s">
        <v>217</v>
      </c>
      <c r="E127" s="188"/>
      <c r="F127" s="334"/>
      <c r="G127" s="647"/>
      <c r="H127" s="518"/>
      <c r="I127" s="769"/>
      <c r="J127" s="764">
        <v>5</v>
      </c>
      <c r="K127" s="765">
        <v>3</v>
      </c>
      <c r="L127" s="765">
        <f t="shared" si="16"/>
        <v>0</v>
      </c>
      <c r="M127" s="743">
        <f t="shared" si="17"/>
        <v>0</v>
      </c>
      <c r="N127" s="339"/>
      <c r="O127" s="443"/>
      <c r="P127" s="221">
        <v>0</v>
      </c>
      <c r="Q127" s="444">
        <f t="shared" si="18"/>
        <v>0</v>
      </c>
      <c r="R127" s="222">
        <f t="shared" si="19"/>
        <v>0</v>
      </c>
      <c r="S127" s="454" t="e" cm="1">
        <f t="array" ref="S127">_xlfn.IFS(E127="Air",R127,E127="Sea",M127,E127="Air+Sea",M127+R127)</f>
        <v>#N/A</v>
      </c>
    </row>
    <row r="128" spans="1:19" ht="14.45" customHeight="1" x14ac:dyDescent="0.25">
      <c r="A128" s="1096"/>
      <c r="B128" s="722"/>
      <c r="C128" s="523" t="s">
        <v>540</v>
      </c>
      <c r="D128" s="114" t="s">
        <v>705</v>
      </c>
      <c r="E128" s="114" t="s">
        <v>11</v>
      </c>
      <c r="F128" s="332">
        <v>5</v>
      </c>
      <c r="G128" s="614">
        <v>5</v>
      </c>
      <c r="H128" s="524"/>
      <c r="I128" s="770"/>
      <c r="J128" s="762">
        <v>0.5</v>
      </c>
      <c r="K128" s="763">
        <v>3</v>
      </c>
      <c r="L128" s="763">
        <f t="shared" si="16"/>
        <v>2.5</v>
      </c>
      <c r="M128" s="742">
        <f t="shared" si="17"/>
        <v>0.83333333333333337</v>
      </c>
      <c r="N128" s="339"/>
      <c r="O128" s="443"/>
      <c r="P128" s="221">
        <v>0</v>
      </c>
      <c r="Q128" s="444">
        <f t="shared" si="18"/>
        <v>0</v>
      </c>
      <c r="R128" s="222">
        <f t="shared" si="19"/>
        <v>0</v>
      </c>
      <c r="S128" s="626" cm="1">
        <f t="array" ref="S128">_xlfn.IFS(E128="Air",R128,E128="Sea",M128,E128="Air+Sea",M128+R128)</f>
        <v>0.83333333333333337</v>
      </c>
    </row>
    <row r="129" spans="1:19" ht="14.45" customHeight="1" x14ac:dyDescent="0.25">
      <c r="A129" s="1096"/>
      <c r="B129" s="509"/>
      <c r="C129" s="177" t="s">
        <v>204</v>
      </c>
      <c r="D129" s="113" t="s">
        <v>218</v>
      </c>
      <c r="E129" s="113" t="s">
        <v>11</v>
      </c>
      <c r="F129" s="156"/>
      <c r="G129" s="213">
        <v>30</v>
      </c>
      <c r="H129" s="178"/>
      <c r="I129" s="636"/>
      <c r="J129" s="200">
        <v>0.5</v>
      </c>
      <c r="K129" s="219">
        <v>3</v>
      </c>
      <c r="L129" s="219">
        <f t="shared" si="16"/>
        <v>15</v>
      </c>
      <c r="M129" s="220">
        <f t="shared" si="17"/>
        <v>5</v>
      </c>
      <c r="N129" s="339"/>
      <c r="O129" s="443"/>
      <c r="P129" s="221">
        <v>0</v>
      </c>
      <c r="Q129" s="444">
        <f t="shared" si="18"/>
        <v>0</v>
      </c>
      <c r="R129" s="222">
        <f t="shared" si="19"/>
        <v>0</v>
      </c>
      <c r="S129" s="453" cm="1">
        <f t="array" ref="S129">_xlfn.IFS(E129="Air",R129,E129="Sea",M129,E129="Air+Sea",M129+R129)</f>
        <v>5</v>
      </c>
    </row>
    <row r="130" spans="1:19" ht="14.45" customHeight="1" x14ac:dyDescent="0.25">
      <c r="A130" s="1096"/>
      <c r="B130" s="509"/>
      <c r="C130" s="177" t="s">
        <v>204</v>
      </c>
      <c r="D130" s="113" t="s">
        <v>219</v>
      </c>
      <c r="E130" s="113" t="s">
        <v>11</v>
      </c>
      <c r="F130" s="156"/>
      <c r="G130" s="213">
        <v>180</v>
      </c>
      <c r="H130" s="178"/>
      <c r="I130" s="636"/>
      <c r="J130" s="200">
        <v>0.5</v>
      </c>
      <c r="K130" s="219">
        <v>3</v>
      </c>
      <c r="L130" s="219">
        <f t="shared" si="16"/>
        <v>90</v>
      </c>
      <c r="M130" s="220">
        <f t="shared" si="17"/>
        <v>30</v>
      </c>
      <c r="N130" s="339"/>
      <c r="O130" s="443"/>
      <c r="P130" s="221">
        <v>0</v>
      </c>
      <c r="Q130" s="444">
        <f t="shared" si="18"/>
        <v>0</v>
      </c>
      <c r="R130" s="222">
        <f t="shared" si="19"/>
        <v>0</v>
      </c>
      <c r="S130" s="453" cm="1">
        <f t="array" ref="S130">_xlfn.IFS(E130="Air",R130,E130="Sea",M130,E130="Air+Sea",M130+R130)</f>
        <v>30</v>
      </c>
    </row>
    <row r="131" spans="1:19" ht="26.1" customHeight="1" x14ac:dyDescent="0.25">
      <c r="A131" s="1096"/>
      <c r="B131" s="509" t="s">
        <v>220</v>
      </c>
      <c r="C131" s="177" t="s">
        <v>103</v>
      </c>
      <c r="D131" s="113" t="s">
        <v>193</v>
      </c>
      <c r="E131" s="113" t="s">
        <v>11</v>
      </c>
      <c r="F131" s="156"/>
      <c r="G131" s="213">
        <v>5</v>
      </c>
      <c r="H131" s="178"/>
      <c r="I131" s="636"/>
      <c r="J131" s="200">
        <v>0.5</v>
      </c>
      <c r="K131" s="219">
        <v>3</v>
      </c>
      <c r="L131" s="219">
        <f t="shared" si="16"/>
        <v>2.5</v>
      </c>
      <c r="M131" s="220">
        <f t="shared" si="17"/>
        <v>0.83333333333333337</v>
      </c>
      <c r="N131" s="339"/>
      <c r="O131" s="443"/>
      <c r="P131" s="221">
        <v>0</v>
      </c>
      <c r="Q131" s="444">
        <f t="shared" si="18"/>
        <v>0</v>
      </c>
      <c r="R131" s="222">
        <f t="shared" si="19"/>
        <v>0</v>
      </c>
      <c r="S131" s="453" cm="1">
        <f t="array" ref="S131">_xlfn.IFS(E131="Air",R131,E131="Sea",M131,E131="Air+Sea",M131+R131)</f>
        <v>0.83333333333333337</v>
      </c>
    </row>
    <row r="132" spans="1:19" ht="14.45" customHeight="1" x14ac:dyDescent="0.25">
      <c r="A132" s="1096"/>
      <c r="B132" s="509"/>
      <c r="C132" s="177" t="s">
        <v>103</v>
      </c>
      <c r="D132" s="113" t="s">
        <v>221</v>
      </c>
      <c r="E132" s="113" t="s">
        <v>11</v>
      </c>
      <c r="F132" s="156"/>
      <c r="G132" s="213">
        <v>25</v>
      </c>
      <c r="H132" s="178"/>
      <c r="I132" s="467"/>
      <c r="J132" s="200">
        <v>0.5</v>
      </c>
      <c r="K132" s="219">
        <v>3</v>
      </c>
      <c r="L132" s="219">
        <f t="shared" si="16"/>
        <v>12.5</v>
      </c>
      <c r="M132" s="220">
        <f t="shared" si="17"/>
        <v>4.166666666666667</v>
      </c>
      <c r="N132" s="463"/>
      <c r="O132" s="443"/>
      <c r="P132" s="221">
        <v>0</v>
      </c>
      <c r="Q132" s="444">
        <f t="shared" si="18"/>
        <v>0</v>
      </c>
      <c r="R132" s="222">
        <f t="shared" si="19"/>
        <v>0</v>
      </c>
      <c r="S132" s="453" cm="1">
        <f t="array" ref="S132">_xlfn.IFS(E132="Air",R132,E132="Sea",M132,E132="Air+Sea",M132+R132)</f>
        <v>4.166666666666667</v>
      </c>
    </row>
    <row r="133" spans="1:19" ht="14.45" customHeight="1" x14ac:dyDescent="0.25">
      <c r="A133" s="1096"/>
      <c r="B133" s="509"/>
      <c r="C133" s="177" t="s">
        <v>103</v>
      </c>
      <c r="D133" s="113" t="s">
        <v>222</v>
      </c>
      <c r="E133" s="113" t="s">
        <v>11</v>
      </c>
      <c r="F133" s="156"/>
      <c r="G133" s="213">
        <v>20</v>
      </c>
      <c r="H133" s="178"/>
      <c r="I133" s="467"/>
      <c r="J133" s="200">
        <v>0.5</v>
      </c>
      <c r="K133" s="219">
        <v>3</v>
      </c>
      <c r="L133" s="219">
        <f t="shared" si="16"/>
        <v>10</v>
      </c>
      <c r="M133" s="220">
        <f t="shared" si="17"/>
        <v>3.3333333333333335</v>
      </c>
      <c r="N133" s="463"/>
      <c r="O133" s="443"/>
      <c r="P133" s="221">
        <v>0</v>
      </c>
      <c r="Q133" s="444">
        <f t="shared" si="18"/>
        <v>0</v>
      </c>
      <c r="R133" s="222">
        <f t="shared" si="19"/>
        <v>0</v>
      </c>
      <c r="S133" s="453" cm="1">
        <f t="array" ref="S133">_xlfn.IFS(E133="Air",R133,E133="Sea",M133,E133="Air+Sea",M133+R133)</f>
        <v>3.3333333333333335</v>
      </c>
    </row>
    <row r="134" spans="1:19" ht="14.45" customHeight="1" x14ac:dyDescent="0.25">
      <c r="A134" s="1096"/>
      <c r="B134" s="509" t="s">
        <v>157</v>
      </c>
      <c r="C134" s="177" t="s">
        <v>158</v>
      </c>
      <c r="D134" s="113" t="s">
        <v>159</v>
      </c>
      <c r="E134" s="113" t="s">
        <v>11</v>
      </c>
      <c r="F134" s="156">
        <v>870</v>
      </c>
      <c r="G134" s="156">
        <v>870</v>
      </c>
      <c r="H134" s="178"/>
      <c r="I134" s="467"/>
      <c r="J134" s="200">
        <v>0.25</v>
      </c>
      <c r="K134" s="219">
        <v>3</v>
      </c>
      <c r="L134" s="219">
        <f t="shared" si="16"/>
        <v>217.5</v>
      </c>
      <c r="M134" s="220">
        <f t="shared" si="17"/>
        <v>72.5</v>
      </c>
      <c r="N134" s="463"/>
      <c r="O134" s="443"/>
      <c r="P134" s="221">
        <v>0</v>
      </c>
      <c r="Q134" s="444">
        <f t="shared" si="18"/>
        <v>0</v>
      </c>
      <c r="R134" s="222">
        <f t="shared" si="19"/>
        <v>0</v>
      </c>
      <c r="S134" s="453" cm="1">
        <f t="array" ref="S134">_xlfn.IFS(E134="Air",R134,E134="Sea",M134,E134="Air+Sea",M134+R134)</f>
        <v>72.5</v>
      </c>
    </row>
    <row r="135" spans="1:19" ht="14.45" customHeight="1" x14ac:dyDescent="0.25">
      <c r="A135" s="1096"/>
      <c r="B135" s="509" t="s">
        <v>160</v>
      </c>
      <c r="C135" s="177" t="s">
        <v>142</v>
      </c>
      <c r="D135" s="113" t="s">
        <v>161</v>
      </c>
      <c r="E135" s="113" t="s">
        <v>11</v>
      </c>
      <c r="F135" s="156">
        <v>120</v>
      </c>
      <c r="G135" s="156">
        <v>120</v>
      </c>
      <c r="H135" s="178"/>
      <c r="I135" s="467"/>
      <c r="J135" s="200">
        <v>0</v>
      </c>
      <c r="K135" s="219">
        <v>3</v>
      </c>
      <c r="L135" s="219">
        <f t="shared" si="16"/>
        <v>0</v>
      </c>
      <c r="M135" s="220">
        <f t="shared" si="17"/>
        <v>0</v>
      </c>
      <c r="N135" s="463"/>
      <c r="O135" s="443"/>
      <c r="P135" s="221">
        <v>0</v>
      </c>
      <c r="Q135" s="444">
        <f t="shared" si="18"/>
        <v>0</v>
      </c>
      <c r="R135" s="222">
        <f t="shared" si="19"/>
        <v>0</v>
      </c>
      <c r="S135" s="453" cm="1">
        <f t="array" ref="S135">_xlfn.IFS(E135="Air",R135,E135="Sea",M135,E135="Air+Sea",M135+R135)</f>
        <v>0</v>
      </c>
    </row>
    <row r="136" spans="1:19" ht="14.45" customHeight="1" x14ac:dyDescent="0.25">
      <c r="A136" s="1096"/>
      <c r="B136" s="509" t="s">
        <v>162</v>
      </c>
      <c r="C136" s="177" t="s">
        <v>163</v>
      </c>
      <c r="D136" s="113" t="s">
        <v>164</v>
      </c>
      <c r="E136" s="113" t="s">
        <v>11</v>
      </c>
      <c r="F136" s="156">
        <v>60</v>
      </c>
      <c r="G136" s="156">
        <v>60</v>
      </c>
      <c r="H136" s="178"/>
      <c r="I136" s="467"/>
      <c r="J136" s="200">
        <v>0</v>
      </c>
      <c r="K136" s="219">
        <v>3</v>
      </c>
      <c r="L136" s="219">
        <f t="shared" si="16"/>
        <v>0</v>
      </c>
      <c r="M136" s="220">
        <f t="shared" si="17"/>
        <v>0</v>
      </c>
      <c r="N136" s="463"/>
      <c r="O136" s="443"/>
      <c r="P136" s="221">
        <v>0</v>
      </c>
      <c r="Q136" s="444">
        <f t="shared" si="18"/>
        <v>0</v>
      </c>
      <c r="R136" s="222">
        <f t="shared" si="19"/>
        <v>0</v>
      </c>
      <c r="S136" s="453" cm="1">
        <f t="array" ref="S136">_xlfn.IFS(E136="Air",R136,E136="Sea",M136,E136="Air+Sea",M136+R136)</f>
        <v>0</v>
      </c>
    </row>
    <row r="137" spans="1:19" ht="14.45" customHeight="1" x14ac:dyDescent="0.25">
      <c r="A137" s="1096"/>
      <c r="B137" s="509" t="s">
        <v>650</v>
      </c>
      <c r="C137" s="177" t="s">
        <v>103</v>
      </c>
      <c r="D137" s="113" t="s">
        <v>706</v>
      </c>
      <c r="E137" s="113" t="s">
        <v>11</v>
      </c>
      <c r="F137" s="177"/>
      <c r="G137" s="213">
        <v>45</v>
      </c>
      <c r="H137" s="178"/>
      <c r="I137" s="467"/>
      <c r="J137" s="200">
        <v>0</v>
      </c>
      <c r="K137" s="219">
        <v>3</v>
      </c>
      <c r="L137" s="219">
        <f t="shared" si="16"/>
        <v>0</v>
      </c>
      <c r="M137" s="220">
        <f t="shared" si="17"/>
        <v>0</v>
      </c>
      <c r="N137" s="463"/>
      <c r="O137" s="443"/>
      <c r="P137" s="221">
        <v>0</v>
      </c>
      <c r="Q137" s="444">
        <f t="shared" si="18"/>
        <v>0</v>
      </c>
      <c r="R137" s="222">
        <f t="shared" si="19"/>
        <v>0</v>
      </c>
      <c r="S137" s="453" cm="1">
        <f t="array" ref="S137">_xlfn.IFS(E137="Air",R137,E137="Sea",M137,E137="Air+Sea",M137+R137)</f>
        <v>0</v>
      </c>
    </row>
    <row r="138" spans="1:19" ht="14.45" customHeight="1" x14ac:dyDescent="0.25">
      <c r="A138" s="1096"/>
      <c r="B138" s="460"/>
      <c r="C138" s="517" t="s">
        <v>103</v>
      </c>
      <c r="D138" s="188" t="s">
        <v>225</v>
      </c>
      <c r="E138" s="188"/>
      <c r="F138" s="334"/>
      <c r="G138" s="647"/>
      <c r="H138" s="518"/>
      <c r="I138" s="769"/>
      <c r="J138" s="764"/>
      <c r="K138" s="765">
        <v>3</v>
      </c>
      <c r="L138" s="765">
        <f t="shared" si="16"/>
        <v>0</v>
      </c>
      <c r="M138" s="743">
        <f t="shared" si="17"/>
        <v>0</v>
      </c>
      <c r="N138" s="463"/>
      <c r="O138" s="443"/>
      <c r="P138" s="221">
        <v>0</v>
      </c>
      <c r="Q138" s="444">
        <f t="shared" si="18"/>
        <v>0</v>
      </c>
      <c r="R138" s="222">
        <f t="shared" si="19"/>
        <v>0</v>
      </c>
      <c r="S138" s="454" t="e" cm="1">
        <f t="array" ref="S138">_xlfn.IFS(E138="Air",R138,E138="Sea",M138,E138="Air+Sea",M138+R138)</f>
        <v>#N/A</v>
      </c>
    </row>
    <row r="139" spans="1:19" ht="14.45" customHeight="1" x14ac:dyDescent="0.25">
      <c r="A139" s="1096"/>
      <c r="B139" s="460"/>
      <c r="C139" s="517" t="s">
        <v>227</v>
      </c>
      <c r="D139" s="188" t="s">
        <v>228</v>
      </c>
      <c r="E139" s="188"/>
      <c r="F139" s="334"/>
      <c r="G139" s="647"/>
      <c r="H139" s="518"/>
      <c r="I139" s="769"/>
      <c r="J139" s="764"/>
      <c r="K139" s="765">
        <v>3</v>
      </c>
      <c r="L139" s="765">
        <f t="shared" si="16"/>
        <v>0</v>
      </c>
      <c r="M139" s="743">
        <f t="shared" si="17"/>
        <v>0</v>
      </c>
      <c r="N139" s="463"/>
      <c r="O139" s="443"/>
      <c r="P139" s="221">
        <v>0</v>
      </c>
      <c r="Q139" s="444">
        <f t="shared" si="18"/>
        <v>0</v>
      </c>
      <c r="R139" s="222">
        <f t="shared" si="19"/>
        <v>0</v>
      </c>
      <c r="S139" s="454" t="e" cm="1">
        <f t="array" ref="S139">_xlfn.IFS(E139="Air",R139,E139="Sea",M139,E139="Air+Sea",M139+R139)</f>
        <v>#N/A</v>
      </c>
    </row>
    <row r="140" spans="1:19" ht="14.45" customHeight="1" x14ac:dyDescent="0.25">
      <c r="A140" s="1096"/>
      <c r="B140" s="460"/>
      <c r="C140" s="517" t="s">
        <v>227</v>
      </c>
      <c r="D140" s="188" t="s">
        <v>229</v>
      </c>
      <c r="E140" s="188"/>
      <c r="F140" s="334"/>
      <c r="G140" s="647"/>
      <c r="H140" s="518"/>
      <c r="I140" s="769"/>
      <c r="J140" s="764"/>
      <c r="K140" s="765">
        <v>3</v>
      </c>
      <c r="L140" s="765">
        <f t="shared" si="16"/>
        <v>0</v>
      </c>
      <c r="M140" s="743">
        <f t="shared" si="17"/>
        <v>0</v>
      </c>
      <c r="N140" s="463"/>
      <c r="O140" s="443"/>
      <c r="P140" s="221">
        <v>0</v>
      </c>
      <c r="Q140" s="444">
        <f t="shared" si="18"/>
        <v>0</v>
      </c>
      <c r="R140" s="222">
        <f t="shared" si="19"/>
        <v>0</v>
      </c>
      <c r="S140" s="454" t="e" cm="1">
        <f t="array" ref="S140">_xlfn.IFS(E140="Air",R140,E140="Sea",M140,E140="Air+Sea",M140+R140)</f>
        <v>#N/A</v>
      </c>
    </row>
    <row r="141" spans="1:19" ht="14.45" customHeight="1" x14ac:dyDescent="0.25">
      <c r="A141" s="1096"/>
      <c r="B141" s="509" t="s">
        <v>226</v>
      </c>
      <c r="C141" s="113" t="s">
        <v>145</v>
      </c>
      <c r="D141" s="113" t="s">
        <v>230</v>
      </c>
      <c r="E141" s="113" t="s">
        <v>11</v>
      </c>
      <c r="F141" s="113"/>
      <c r="G141" s="213">
        <v>50</v>
      </c>
      <c r="H141" s="124"/>
      <c r="I141" s="467"/>
      <c r="J141" s="200">
        <v>0.5</v>
      </c>
      <c r="K141" s="219">
        <v>3</v>
      </c>
      <c r="L141" s="219">
        <f t="shared" si="16"/>
        <v>25</v>
      </c>
      <c r="M141" s="220">
        <f t="shared" si="17"/>
        <v>8.3333333333333339</v>
      </c>
      <c r="N141" s="463"/>
      <c r="O141" s="443"/>
      <c r="P141" s="221">
        <v>0</v>
      </c>
      <c r="Q141" s="444">
        <f t="shared" si="18"/>
        <v>0</v>
      </c>
      <c r="R141" s="222">
        <f t="shared" si="19"/>
        <v>0</v>
      </c>
      <c r="S141" s="453" cm="1">
        <f t="array" ref="S141">_xlfn.IFS(E141="Air",R141,E141="Sea",M141,E141="Air+Sea",M141+R141)</f>
        <v>8.3333333333333339</v>
      </c>
    </row>
    <row r="142" spans="1:19" ht="14.45" customHeight="1" x14ac:dyDescent="0.25">
      <c r="A142" s="1096"/>
      <c r="B142" s="509"/>
      <c r="C142" s="113" t="s">
        <v>145</v>
      </c>
      <c r="D142" s="113" t="s">
        <v>231</v>
      </c>
      <c r="E142" s="113" t="s">
        <v>11</v>
      </c>
      <c r="F142" s="113"/>
      <c r="G142" s="213">
        <v>10</v>
      </c>
      <c r="H142" s="124"/>
      <c r="I142" s="467"/>
      <c r="J142" s="200">
        <v>0.5</v>
      </c>
      <c r="K142" s="219">
        <v>3</v>
      </c>
      <c r="L142" s="219">
        <f t="shared" si="16"/>
        <v>5</v>
      </c>
      <c r="M142" s="220">
        <f t="shared" si="17"/>
        <v>1.6666666666666667</v>
      </c>
      <c r="N142" s="463"/>
      <c r="O142" s="443"/>
      <c r="P142" s="221">
        <v>0</v>
      </c>
      <c r="Q142" s="444">
        <f t="shared" si="18"/>
        <v>0</v>
      </c>
      <c r="R142" s="222">
        <f t="shared" si="19"/>
        <v>0</v>
      </c>
      <c r="S142" s="453" cm="1">
        <f t="array" ref="S142">_xlfn.IFS(E142="Air",R142,E142="Sea",M142,E142="Air+Sea",M142+R142)</f>
        <v>1.6666666666666667</v>
      </c>
    </row>
    <row r="143" spans="1:19" ht="14.45" customHeight="1" x14ac:dyDescent="0.25">
      <c r="A143" s="1096"/>
      <c r="B143" s="509"/>
      <c r="C143" s="113" t="s">
        <v>145</v>
      </c>
      <c r="D143" s="113" t="s">
        <v>232</v>
      </c>
      <c r="E143" s="113" t="s">
        <v>11</v>
      </c>
      <c r="F143" s="113"/>
      <c r="G143" s="213">
        <v>50</v>
      </c>
      <c r="H143" s="124"/>
      <c r="I143" s="467"/>
      <c r="J143" s="200">
        <v>0.5</v>
      </c>
      <c r="K143" s="219">
        <v>3</v>
      </c>
      <c r="L143" s="219">
        <f t="shared" si="16"/>
        <v>25</v>
      </c>
      <c r="M143" s="220">
        <f t="shared" si="17"/>
        <v>8.3333333333333339</v>
      </c>
      <c r="N143" s="460"/>
      <c r="O143" s="443"/>
      <c r="P143" s="221">
        <v>0</v>
      </c>
      <c r="Q143" s="444">
        <f t="shared" si="18"/>
        <v>0</v>
      </c>
      <c r="R143" s="222">
        <f t="shared" si="19"/>
        <v>0</v>
      </c>
      <c r="S143" s="453" cm="1">
        <f t="array" ref="S143">_xlfn.IFS(E143="Air",R143,E143="Sea",M143,E143="Air+Sea",M143+R143)</f>
        <v>8.3333333333333339</v>
      </c>
    </row>
    <row r="144" spans="1:19" ht="15.75" thickBot="1" x14ac:dyDescent="0.3">
      <c r="A144" s="1097"/>
      <c r="B144" s="724"/>
      <c r="C144" s="119" t="s">
        <v>145</v>
      </c>
      <c r="D144" s="119" t="s">
        <v>233</v>
      </c>
      <c r="E144" s="119" t="s">
        <v>11</v>
      </c>
      <c r="F144" s="119"/>
      <c r="G144" s="214">
        <v>5</v>
      </c>
      <c r="H144" s="150"/>
      <c r="I144" s="771"/>
      <c r="J144" s="201">
        <v>0.5</v>
      </c>
      <c r="K144" s="233">
        <v>3</v>
      </c>
      <c r="L144" s="233">
        <f t="shared" si="16"/>
        <v>2.5</v>
      </c>
      <c r="M144" s="234">
        <f t="shared" si="17"/>
        <v>0.83333333333333337</v>
      </c>
      <c r="N144" s="464"/>
      <c r="O144" s="450"/>
      <c r="P144" s="262">
        <v>0</v>
      </c>
      <c r="Q144" s="451">
        <f t="shared" si="18"/>
        <v>0</v>
      </c>
      <c r="R144" s="457">
        <f t="shared" si="19"/>
        <v>0</v>
      </c>
      <c r="S144" s="455" cm="1">
        <f t="array" ref="S144">_xlfn.IFS(E144="Air",R144,E144="Sea",M144,E144="Air+Sea",M144+R144)</f>
        <v>0.83333333333333337</v>
      </c>
    </row>
    <row r="145" spans="1:21" ht="18.75" customHeight="1" x14ac:dyDescent="0.25">
      <c r="A145" s="152"/>
      <c r="B145" s="120"/>
      <c r="C145" s="120"/>
      <c r="D145" s="120"/>
      <c r="E145" s="120"/>
      <c r="F145" s="120"/>
      <c r="G145" s="100"/>
      <c r="H145" s="120"/>
      <c r="I145" s="433"/>
      <c r="K145" s="235"/>
      <c r="L145" s="235"/>
      <c r="M145" s="373"/>
      <c r="N145" s="433"/>
      <c r="O145" s="580"/>
      <c r="P145" s="235"/>
      <c r="Q145" s="581"/>
      <c r="R145" s="581"/>
      <c r="S145" s="379"/>
      <c r="T145" s="475"/>
      <c r="U145" s="120"/>
    </row>
    <row r="146" spans="1:21" ht="18.75" customHeight="1" thickBot="1" x14ac:dyDescent="0.3">
      <c r="A146" s="184"/>
      <c r="B146" s="120"/>
      <c r="C146" s="120"/>
      <c r="D146" s="120"/>
      <c r="E146" s="120"/>
      <c r="F146" s="120"/>
      <c r="G146" s="100"/>
      <c r="H146" s="120"/>
      <c r="I146" s="433"/>
      <c r="K146" s="235"/>
      <c r="L146" s="235"/>
      <c r="M146" s="373"/>
      <c r="N146" s="433"/>
      <c r="O146" s="356"/>
      <c r="P146" s="235"/>
      <c r="Q146" s="373"/>
      <c r="R146" s="373"/>
      <c r="S146" s="379"/>
      <c r="T146" s="475"/>
      <c r="U146" s="120"/>
    </row>
    <row r="147" spans="1:21" ht="36.75" customHeight="1" x14ac:dyDescent="0.25">
      <c r="A147" s="167"/>
      <c r="B147" s="32"/>
      <c r="C147" s="32"/>
      <c r="D147" s="32"/>
      <c r="E147" s="32"/>
      <c r="F147" s="32"/>
      <c r="G147" s="100"/>
      <c r="H147" s="168"/>
      <c r="I147" s="413"/>
      <c r="J147" s="71" t="s">
        <v>234</v>
      </c>
      <c r="K147" s="229">
        <f>IF([2]Booking_SGN!$B$2="SGN",INDEX([2]!volume,MATCH($I$11,[2]!customer,0),MATCH([2]Booking_SGN!$C$3,[2]!week,0)),0)</f>
        <v>0</v>
      </c>
      <c r="L147" s="229">
        <f>SUM(L99:L146)</f>
        <v>870</v>
      </c>
      <c r="M147" s="229">
        <f>SUM(M99:M146)</f>
        <v>493.3333333333332</v>
      </c>
      <c r="N147" s="413"/>
      <c r="O147" s="71" t="s">
        <v>234</v>
      </c>
      <c r="P147" s="229">
        <f>IF([2]Booking_SGN!$B$2="SGN",INDEX([2]!volume,MATCH($N$11,[2]!customer,0),MATCH([2]Booking_SGN!$C$3,[2]!week,0)),0)</f>
        <v>0</v>
      </c>
      <c r="Q147" s="229">
        <f>SUM(Q99:Q146)</f>
        <v>305</v>
      </c>
      <c r="R147" s="230">
        <f>SUM(R99:R146)</f>
        <v>0</v>
      </c>
      <c r="S147" s="257">
        <f>R147+M147</f>
        <v>493.3333333333332</v>
      </c>
      <c r="T147" s="171"/>
    </row>
    <row r="148" spans="1:21" ht="15.75" thickBot="1" x14ac:dyDescent="0.3">
      <c r="A148" s="185"/>
      <c r="B148" s="168"/>
      <c r="C148" s="32"/>
      <c r="D148" s="32"/>
      <c r="E148" s="32"/>
      <c r="F148" s="32"/>
      <c r="G148" s="100"/>
      <c r="H148" s="168"/>
      <c r="I148" s="413"/>
      <c r="J148" s="72" t="s">
        <v>182</v>
      </c>
      <c r="K148" s="73"/>
      <c r="L148" s="73"/>
      <c r="M148" s="237">
        <f>M147*K147/40/3600</f>
        <v>0</v>
      </c>
      <c r="N148" s="413"/>
      <c r="O148" s="72" t="s">
        <v>182</v>
      </c>
      <c r="P148" s="73"/>
      <c r="Q148" s="73"/>
      <c r="R148" s="268">
        <f>R147*P147/40/3600</f>
        <v>0</v>
      </c>
      <c r="S148" s="269">
        <f>R148+M148</f>
        <v>0</v>
      </c>
      <c r="T148" s="186"/>
    </row>
    <row r="149" spans="1:21" x14ac:dyDescent="0.25">
      <c r="A149" s="185"/>
      <c r="B149" s="168"/>
      <c r="C149" s="32"/>
      <c r="D149" s="32"/>
      <c r="E149" s="32"/>
      <c r="F149" s="32"/>
      <c r="G149" s="100"/>
      <c r="H149" s="168"/>
      <c r="I149" s="413"/>
      <c r="J149" s="77"/>
      <c r="N149" s="413"/>
      <c r="O149" s="77"/>
      <c r="R149" s="270"/>
      <c r="S149" s="270"/>
    </row>
    <row r="150" spans="1:21" ht="15.75" thickBot="1" x14ac:dyDescent="0.3">
      <c r="A150" s="185"/>
      <c r="B150" s="168"/>
      <c r="C150" s="32"/>
      <c r="D150" s="32"/>
      <c r="E150" s="32"/>
      <c r="F150" s="32"/>
      <c r="G150" s="100"/>
      <c r="H150" s="168"/>
      <c r="I150" s="413"/>
      <c r="J150" s="77"/>
      <c r="N150" s="413"/>
      <c r="O150" s="77"/>
      <c r="R150" s="270"/>
      <c r="S150" s="270"/>
    </row>
    <row r="151" spans="1:21" ht="60" x14ac:dyDescent="0.25">
      <c r="A151" s="185"/>
      <c r="B151" s="168"/>
      <c r="C151" s="32"/>
      <c r="D151" s="32"/>
      <c r="E151" s="32"/>
      <c r="F151" s="32"/>
      <c r="G151" s="100"/>
      <c r="H151" s="168"/>
      <c r="I151" s="413"/>
      <c r="J151" s="71" t="s">
        <v>235</v>
      </c>
      <c r="K151" s="229">
        <f>IF([2]Booking_SGN!$B$2="SGN",INDEX([2]!volume,MATCH($I$11,[2]!customer,0),MATCH([2]Booking_SGN!$C$3,[2]!week,0)),0)</f>
        <v>0</v>
      </c>
      <c r="L151" s="229">
        <f>L147+L96</f>
        <v>7316</v>
      </c>
      <c r="M151" s="229">
        <f>M147+M96</f>
        <v>2571.833333333333</v>
      </c>
      <c r="N151" s="413"/>
      <c r="O151" s="71" t="s">
        <v>235</v>
      </c>
      <c r="P151" s="229">
        <f>IF([2]Booking_SGN!$B$2="SGN",INDEX([2]!volume,MATCH($N$11,[2]!customer,0),MATCH([2]Booking_SGN!$C$3,[2]!week,0)),0)</f>
        <v>0</v>
      </c>
      <c r="Q151" s="229">
        <f>Q147+Q96</f>
        <v>1111</v>
      </c>
      <c r="R151" s="230">
        <f>R147+R96</f>
        <v>0</v>
      </c>
      <c r="S151" s="257">
        <f>R151+M151</f>
        <v>2571.833333333333</v>
      </c>
      <c r="T151" s="187"/>
    </row>
    <row r="152" spans="1:21" ht="15.75" thickBot="1" x14ac:dyDescent="0.3">
      <c r="A152" s="185"/>
      <c r="B152" s="168"/>
      <c r="C152" s="32"/>
      <c r="D152" s="32"/>
      <c r="E152" s="32"/>
      <c r="F152" s="32"/>
      <c r="G152" s="100"/>
      <c r="H152" s="168"/>
      <c r="I152" s="413"/>
      <c r="J152" s="72" t="s">
        <v>236</v>
      </c>
      <c r="K152" s="73"/>
      <c r="L152" s="73"/>
      <c r="M152" s="237">
        <f>M148+M97</f>
        <v>0</v>
      </c>
      <c r="N152" s="413"/>
      <c r="O152" s="72" t="s">
        <v>236</v>
      </c>
      <c r="P152" s="73"/>
      <c r="Q152" s="73"/>
      <c r="R152" s="268">
        <f>R148+R97</f>
        <v>0</v>
      </c>
      <c r="S152" s="269">
        <f>R152+M152</f>
        <v>0</v>
      </c>
      <c r="T152" s="186"/>
    </row>
    <row r="153" spans="1:21" ht="15.75" thickBot="1" x14ac:dyDescent="0.3">
      <c r="A153" s="185"/>
      <c r="B153" s="32"/>
      <c r="C153" s="32"/>
      <c r="D153" s="32"/>
      <c r="E153" s="32"/>
      <c r="F153" s="32"/>
      <c r="G153" s="100"/>
      <c r="H153" s="168"/>
      <c r="I153" s="413"/>
      <c r="J153" s="77"/>
      <c r="N153" s="413"/>
      <c r="O153" s="77"/>
      <c r="R153" s="270"/>
      <c r="S153" s="270"/>
    </row>
    <row r="154" spans="1:21" x14ac:dyDescent="0.25">
      <c r="A154" s="185"/>
      <c r="B154" s="32"/>
      <c r="C154" s="32"/>
      <c r="D154" s="32"/>
      <c r="E154" s="32"/>
      <c r="F154" s="32"/>
      <c r="G154" s="100"/>
      <c r="H154" s="168"/>
      <c r="I154" s="413"/>
      <c r="J154" s="81" t="s">
        <v>237</v>
      </c>
      <c r="K154" s="238"/>
      <c r="L154" s="239"/>
      <c r="M154" s="239"/>
      <c r="N154" s="413"/>
      <c r="O154" s="81" t="s">
        <v>237</v>
      </c>
      <c r="P154" s="238"/>
      <c r="Q154" s="239"/>
      <c r="R154" s="271"/>
      <c r="S154" s="270"/>
    </row>
    <row r="155" spans="1:21" ht="15.75" thickBot="1" x14ac:dyDescent="0.3">
      <c r="A155" s="185"/>
      <c r="B155" s="32"/>
      <c r="C155" s="32"/>
      <c r="D155" s="32"/>
      <c r="E155" s="32"/>
      <c r="F155" s="32"/>
      <c r="G155" s="100"/>
      <c r="H155" s="168"/>
      <c r="I155" s="413"/>
      <c r="J155" s="82" t="s">
        <v>238</v>
      </c>
      <c r="K155" s="240"/>
      <c r="L155" s="241"/>
      <c r="M155" s="241"/>
      <c r="N155" s="413"/>
      <c r="O155" s="82" t="s">
        <v>238</v>
      </c>
      <c r="P155" s="240"/>
      <c r="Q155" s="241"/>
      <c r="R155" s="272"/>
      <c r="S155" s="232"/>
    </row>
    <row r="156" spans="1:21" ht="15.75" thickBot="1" x14ac:dyDescent="0.3">
      <c r="A156" s="185"/>
      <c r="E156" s="32"/>
      <c r="F156" s="32"/>
      <c r="G156" s="100"/>
      <c r="H156" s="168"/>
      <c r="I156" s="414"/>
      <c r="J156" s="199"/>
      <c r="K156" s="73"/>
      <c r="L156" s="73"/>
      <c r="M156" s="73"/>
      <c r="N156" s="414"/>
      <c r="O156" s="199"/>
      <c r="P156" s="73"/>
      <c r="Q156" s="73"/>
      <c r="R156" s="232"/>
      <c r="S156" s="273"/>
    </row>
    <row r="157" spans="1:21" x14ac:dyDescent="0.25">
      <c r="A157" s="185"/>
      <c r="B157" s="32"/>
      <c r="C157" s="32"/>
      <c r="D157" s="32"/>
      <c r="E157" s="32"/>
      <c r="F157" s="32"/>
      <c r="G157" s="100"/>
      <c r="H157" s="168"/>
      <c r="I157" s="32"/>
      <c r="N157" s="32"/>
    </row>
    <row r="158" spans="1:21" x14ac:dyDescent="0.25">
      <c r="A158" s="185"/>
      <c r="B158" s="32"/>
      <c r="C158" s="32"/>
      <c r="D158" s="32"/>
      <c r="E158" s="32"/>
      <c r="F158" s="32"/>
      <c r="G158" s="100"/>
      <c r="H158" s="168"/>
      <c r="I158" s="32"/>
      <c r="N158" s="32"/>
    </row>
    <row r="159" spans="1:21" x14ac:dyDescent="0.25">
      <c r="A159" s="185"/>
      <c r="B159" s="32"/>
      <c r="C159" s="32"/>
      <c r="D159" s="32"/>
      <c r="E159" s="32"/>
      <c r="F159" s="32"/>
      <c r="G159" s="100"/>
      <c r="H159" s="168"/>
      <c r="I159" s="32"/>
      <c r="N159" s="32"/>
    </row>
    <row r="160" spans="1:21" x14ac:dyDescent="0.25">
      <c r="A160" s="185"/>
      <c r="B160" s="32"/>
      <c r="C160" s="32"/>
      <c r="D160" s="32"/>
      <c r="E160" s="32"/>
      <c r="F160" s="32"/>
      <c r="G160" s="100"/>
      <c r="H160" s="168"/>
      <c r="I160" s="32"/>
      <c r="N160" s="32"/>
    </row>
    <row r="161" spans="1:14" x14ac:dyDescent="0.25">
      <c r="A161" s="185"/>
      <c r="B161" s="32"/>
      <c r="C161" s="32"/>
      <c r="D161" s="32"/>
      <c r="E161" s="32"/>
      <c r="F161" s="32"/>
      <c r="G161" s="100"/>
      <c r="H161" s="168"/>
      <c r="I161" s="32"/>
      <c r="N161" s="32"/>
    </row>
    <row r="162" spans="1:14" x14ac:dyDescent="0.25">
      <c r="A162" s="185"/>
      <c r="B162" s="32"/>
      <c r="C162" s="32"/>
      <c r="D162" s="32"/>
      <c r="E162" s="32"/>
      <c r="F162" s="32"/>
      <c r="G162" s="100"/>
      <c r="H162" s="168"/>
      <c r="I162" s="32"/>
      <c r="N162" s="32"/>
    </row>
    <row r="163" spans="1:14" x14ac:dyDescent="0.25">
      <c r="A163" s="185"/>
      <c r="B163" s="32"/>
      <c r="C163" s="32"/>
      <c r="D163" s="32"/>
      <c r="E163" s="32"/>
      <c r="F163" s="32"/>
      <c r="G163" s="100"/>
      <c r="H163" s="168"/>
      <c r="I163" s="32"/>
      <c r="N163" s="32"/>
    </row>
    <row r="164" spans="1:14" x14ac:dyDescent="0.25">
      <c r="A164" s="185"/>
      <c r="B164" s="32"/>
      <c r="C164" s="32"/>
      <c r="D164" s="32"/>
      <c r="E164" s="32"/>
      <c r="F164" s="32"/>
      <c r="G164" s="100"/>
      <c r="H164" s="168"/>
      <c r="I164" s="32"/>
      <c r="N164" s="32"/>
    </row>
    <row r="165" spans="1:14" x14ac:dyDescent="0.25">
      <c r="A165" s="185"/>
      <c r="B165" s="32"/>
      <c r="C165" s="32"/>
      <c r="D165" s="32"/>
      <c r="E165" s="32"/>
      <c r="F165" s="32"/>
      <c r="G165" s="100"/>
      <c r="H165" s="168"/>
      <c r="I165" s="32"/>
      <c r="N165" s="32"/>
    </row>
    <row r="166" spans="1:14" x14ac:dyDescent="0.25">
      <c r="A166" s="185"/>
      <c r="B166" s="32"/>
      <c r="C166" s="32"/>
      <c r="D166" s="32"/>
      <c r="E166" s="32"/>
      <c r="F166" s="32"/>
      <c r="G166" s="100"/>
      <c r="H166" s="168"/>
      <c r="I166" s="32"/>
      <c r="N166" s="32"/>
    </row>
    <row r="167" spans="1:14" x14ac:dyDescent="0.25">
      <c r="A167" s="185"/>
      <c r="B167" s="32"/>
      <c r="C167" s="32"/>
      <c r="D167" s="32"/>
      <c r="E167" s="32"/>
      <c r="F167" s="32"/>
      <c r="G167" s="100"/>
      <c r="H167" s="168"/>
      <c r="I167" s="32"/>
      <c r="N167" s="32"/>
    </row>
    <row r="168" spans="1:14" x14ac:dyDescent="0.25">
      <c r="A168" s="185"/>
      <c r="B168" s="32"/>
      <c r="C168" s="32"/>
      <c r="D168" s="32"/>
      <c r="E168" s="32"/>
      <c r="F168" s="32"/>
      <c r="G168" s="100"/>
      <c r="H168" s="168"/>
      <c r="I168" s="32"/>
      <c r="N168" s="32"/>
    </row>
    <row r="169" spans="1:14" x14ac:dyDescent="0.25">
      <c r="A169" s="185"/>
      <c r="B169" s="32"/>
      <c r="C169" s="32"/>
      <c r="D169" s="32"/>
      <c r="E169" s="32"/>
      <c r="F169" s="32"/>
      <c r="G169" s="100"/>
      <c r="H169" s="168"/>
      <c r="I169" s="32"/>
      <c r="N169" s="32"/>
    </row>
    <row r="170" spans="1:14" x14ac:dyDescent="0.25">
      <c r="A170" s="185"/>
      <c r="B170" s="32"/>
      <c r="C170" s="32"/>
      <c r="D170" s="32"/>
      <c r="E170" s="32"/>
      <c r="F170" s="32"/>
      <c r="G170" s="100"/>
      <c r="H170" s="168"/>
      <c r="I170" s="32"/>
      <c r="N170" s="32"/>
    </row>
    <row r="171" spans="1:14" x14ac:dyDescent="0.25">
      <c r="A171" s="185"/>
      <c r="B171" s="32"/>
      <c r="C171" s="32"/>
      <c r="D171" s="32"/>
      <c r="E171" s="32"/>
      <c r="F171" s="32"/>
      <c r="G171" s="100"/>
      <c r="H171" s="168"/>
      <c r="I171" s="32"/>
      <c r="N171" s="32"/>
    </row>
    <row r="172" spans="1:14" x14ac:dyDescent="0.25">
      <c r="A172" s="185"/>
      <c r="B172" s="32"/>
      <c r="C172" s="32"/>
      <c r="D172" s="32"/>
      <c r="E172" s="32"/>
      <c r="F172" s="32"/>
      <c r="G172" s="100"/>
      <c r="H172" s="168"/>
      <c r="I172" s="32"/>
      <c r="N172" s="32"/>
    </row>
    <row r="173" spans="1:14" x14ac:dyDescent="0.25">
      <c r="A173" s="185"/>
      <c r="B173" s="32"/>
      <c r="C173" s="32"/>
      <c r="D173" s="32"/>
      <c r="E173" s="32"/>
      <c r="F173" s="32"/>
      <c r="G173" s="100"/>
      <c r="H173" s="168"/>
      <c r="I173" s="32"/>
      <c r="N173" s="32"/>
    </row>
    <row r="174" spans="1:14" x14ac:dyDescent="0.25">
      <c r="A174" s="185"/>
      <c r="B174" s="32"/>
      <c r="C174" s="32"/>
      <c r="D174" s="32"/>
      <c r="E174" s="32"/>
      <c r="F174" s="32"/>
      <c r="G174" s="100"/>
      <c r="H174" s="168"/>
      <c r="I174" s="32"/>
      <c r="N174" s="32"/>
    </row>
    <row r="175" spans="1:14" x14ac:dyDescent="0.25">
      <c r="A175" s="185"/>
      <c r="B175" s="32"/>
      <c r="C175" s="32"/>
      <c r="D175" s="32"/>
      <c r="E175" s="32"/>
      <c r="F175" s="32"/>
      <c r="G175" s="100"/>
      <c r="H175" s="168"/>
      <c r="I175" s="32"/>
      <c r="N175" s="32"/>
    </row>
    <row r="176" spans="1:14" x14ac:dyDescent="0.25">
      <c r="A176" s="185"/>
      <c r="B176" s="32"/>
      <c r="C176" s="32"/>
      <c r="D176" s="32"/>
      <c r="E176" s="32"/>
      <c r="F176" s="32"/>
      <c r="G176" s="100"/>
      <c r="H176" s="168"/>
      <c r="I176" s="32"/>
      <c r="N176" s="32"/>
    </row>
    <row r="177" spans="1:14" x14ac:dyDescent="0.25">
      <c r="A177" s="185"/>
      <c r="B177" s="32"/>
      <c r="C177" s="32"/>
      <c r="D177" s="32"/>
      <c r="E177" s="32"/>
      <c r="F177" s="32"/>
      <c r="G177" s="100"/>
      <c r="H177" s="168"/>
      <c r="I177" s="32"/>
      <c r="N177" s="32"/>
    </row>
    <row r="178" spans="1:14" x14ac:dyDescent="0.25">
      <c r="A178" s="185"/>
      <c r="B178" s="32"/>
      <c r="C178" s="32"/>
      <c r="D178" s="32"/>
      <c r="E178" s="32"/>
      <c r="F178" s="32"/>
      <c r="G178" s="100"/>
      <c r="H178" s="168"/>
      <c r="I178" s="32"/>
      <c r="N178" s="32"/>
    </row>
    <row r="179" spans="1:14" x14ac:dyDescent="0.25">
      <c r="A179" s="185"/>
      <c r="B179" s="32"/>
      <c r="C179" s="32"/>
      <c r="D179" s="32"/>
      <c r="E179" s="32"/>
      <c r="F179" s="32"/>
      <c r="G179" s="100"/>
      <c r="H179" s="168"/>
      <c r="I179" s="32"/>
      <c r="N179" s="32"/>
    </row>
    <row r="180" spans="1:14" x14ac:dyDescent="0.25">
      <c r="A180" s="185"/>
      <c r="B180" s="32"/>
      <c r="C180" s="32"/>
      <c r="D180" s="32"/>
      <c r="E180" s="32"/>
      <c r="F180" s="32"/>
      <c r="G180" s="100"/>
      <c r="H180" s="168"/>
      <c r="I180" s="32"/>
      <c r="N180" s="32"/>
    </row>
    <row r="181" spans="1:14" x14ac:dyDescent="0.25">
      <c r="A181" s="185"/>
      <c r="B181" s="32"/>
      <c r="C181" s="32"/>
      <c r="D181" s="32"/>
      <c r="E181" s="32"/>
      <c r="F181" s="32"/>
      <c r="G181" s="100"/>
      <c r="H181" s="168"/>
      <c r="I181" s="32"/>
      <c r="N181" s="32"/>
    </row>
    <row r="182" spans="1:14" x14ac:dyDescent="0.25">
      <c r="A182" s="185"/>
      <c r="B182" s="32"/>
      <c r="C182" s="32"/>
      <c r="D182" s="32"/>
      <c r="E182" s="32"/>
      <c r="F182" s="32"/>
      <c r="G182" s="100"/>
      <c r="H182" s="168"/>
      <c r="I182" s="32"/>
      <c r="N182" s="32"/>
    </row>
    <row r="183" spans="1:14" x14ac:dyDescent="0.25">
      <c r="A183" s="185"/>
      <c r="B183" s="32"/>
      <c r="C183" s="32"/>
      <c r="D183" s="32"/>
      <c r="E183" s="32"/>
      <c r="F183" s="32"/>
      <c r="G183" s="100"/>
      <c r="H183" s="168"/>
      <c r="I183" s="32"/>
      <c r="N183" s="32"/>
    </row>
    <row r="184" spans="1:14" x14ac:dyDescent="0.25">
      <c r="A184" s="185"/>
      <c r="B184" s="32"/>
      <c r="C184" s="32"/>
      <c r="D184" s="32"/>
      <c r="E184" s="32"/>
      <c r="F184" s="32"/>
      <c r="G184" s="100"/>
      <c r="H184" s="168"/>
      <c r="I184" s="32"/>
      <c r="N184" s="32"/>
    </row>
    <row r="185" spans="1:14" x14ac:dyDescent="0.25">
      <c r="A185" s="185"/>
      <c r="B185" s="32"/>
      <c r="C185" s="32"/>
      <c r="D185" s="32"/>
      <c r="E185" s="32"/>
      <c r="F185" s="32"/>
      <c r="G185" s="100"/>
      <c r="H185" s="168"/>
      <c r="I185" s="32"/>
      <c r="N185" s="32"/>
    </row>
    <row r="186" spans="1:14" x14ac:dyDescent="0.25">
      <c r="A186" s="185"/>
      <c r="B186" s="32"/>
      <c r="C186" s="32"/>
      <c r="D186" s="32"/>
      <c r="E186" s="32"/>
      <c r="F186" s="32"/>
      <c r="G186" s="100"/>
      <c r="H186" s="168"/>
      <c r="I186" s="32"/>
      <c r="N186" s="32"/>
    </row>
    <row r="187" spans="1:14" x14ac:dyDescent="0.25">
      <c r="A187" s="185"/>
      <c r="B187" s="32"/>
      <c r="C187" s="32"/>
      <c r="D187" s="32"/>
      <c r="E187" s="32"/>
      <c r="F187" s="32"/>
      <c r="G187" s="100"/>
      <c r="H187" s="168"/>
      <c r="I187" s="32"/>
      <c r="N187" s="32"/>
    </row>
    <row r="188" spans="1:14" x14ac:dyDescent="0.25">
      <c r="A188" s="185"/>
      <c r="B188" s="32"/>
      <c r="C188" s="32"/>
      <c r="D188" s="32"/>
      <c r="E188" s="32"/>
      <c r="F188" s="32"/>
      <c r="G188" s="100"/>
      <c r="H188" s="168"/>
      <c r="I188" s="32"/>
      <c r="N188" s="32"/>
    </row>
    <row r="189" spans="1:14" x14ac:dyDescent="0.25">
      <c r="A189" s="185"/>
      <c r="B189" s="32"/>
      <c r="C189" s="32"/>
      <c r="D189" s="32"/>
      <c r="E189" s="32"/>
      <c r="F189" s="32"/>
      <c r="G189" s="100"/>
      <c r="H189" s="168"/>
      <c r="I189" s="32"/>
      <c r="N189" s="32"/>
    </row>
    <row r="190" spans="1:14" x14ac:dyDescent="0.25">
      <c r="A190" s="185"/>
      <c r="B190" s="32"/>
      <c r="C190" s="32"/>
      <c r="D190" s="32"/>
      <c r="E190" s="32"/>
      <c r="F190" s="32"/>
      <c r="G190" s="100"/>
      <c r="H190" s="168"/>
      <c r="I190" s="32"/>
      <c r="N190" s="32"/>
    </row>
    <row r="191" spans="1:14" x14ac:dyDescent="0.25">
      <c r="A191" s="185"/>
      <c r="B191" s="32"/>
      <c r="C191" s="32"/>
      <c r="D191" s="32"/>
      <c r="E191" s="32"/>
      <c r="F191" s="32"/>
      <c r="G191" s="100"/>
      <c r="H191" s="168"/>
      <c r="I191" s="32"/>
      <c r="N191" s="32"/>
    </row>
    <row r="192" spans="1:14" x14ac:dyDescent="0.25">
      <c r="A192" s="185"/>
      <c r="B192" s="32"/>
      <c r="C192" s="32"/>
      <c r="D192" s="32"/>
      <c r="E192" s="32"/>
      <c r="F192" s="32"/>
      <c r="G192" s="100"/>
      <c r="H192" s="168"/>
      <c r="I192" s="32"/>
      <c r="N192" s="32"/>
    </row>
    <row r="193" spans="1:14" x14ac:dyDescent="0.25">
      <c r="A193" s="185"/>
      <c r="B193" s="32"/>
      <c r="C193" s="32"/>
      <c r="D193" s="32"/>
      <c r="E193" s="32"/>
      <c r="F193" s="32"/>
      <c r="G193" s="100"/>
      <c r="H193" s="168"/>
      <c r="I193" s="32"/>
      <c r="N193" s="32"/>
    </row>
    <row r="194" spans="1:14" x14ac:dyDescent="0.25">
      <c r="A194" s="185"/>
      <c r="B194" s="32"/>
      <c r="C194" s="32"/>
      <c r="D194" s="32"/>
      <c r="E194" s="32"/>
      <c r="F194" s="32"/>
      <c r="G194" s="100"/>
      <c r="H194" s="168"/>
      <c r="I194" s="32"/>
      <c r="N194" s="32"/>
    </row>
    <row r="195" spans="1:14" x14ac:dyDescent="0.25">
      <c r="A195" s="185"/>
      <c r="B195" s="32"/>
      <c r="C195" s="32"/>
      <c r="D195" s="32"/>
      <c r="E195" s="32"/>
      <c r="F195" s="32"/>
      <c r="G195" s="100"/>
      <c r="H195" s="168"/>
      <c r="I195" s="32"/>
      <c r="N195" s="32"/>
    </row>
    <row r="196" spans="1:14" x14ac:dyDescent="0.25">
      <c r="A196" s="185"/>
      <c r="B196" s="32"/>
      <c r="C196" s="32"/>
      <c r="D196" s="32"/>
      <c r="E196" s="32"/>
      <c r="F196" s="32"/>
      <c r="G196" s="100"/>
      <c r="H196" s="168"/>
      <c r="I196" s="32"/>
      <c r="N196" s="32"/>
    </row>
    <row r="197" spans="1:14" x14ac:dyDescent="0.25">
      <c r="A197" s="185"/>
      <c r="B197" s="32"/>
      <c r="C197" s="32"/>
      <c r="D197" s="32"/>
      <c r="E197" s="32"/>
      <c r="F197" s="32"/>
      <c r="G197" s="100"/>
      <c r="H197" s="168"/>
      <c r="I197" s="32"/>
      <c r="N197" s="32"/>
    </row>
    <row r="198" spans="1:14" x14ac:dyDescent="0.25">
      <c r="A198" s="185"/>
      <c r="B198" s="32"/>
      <c r="C198" s="32"/>
      <c r="D198" s="32"/>
      <c r="E198" s="32"/>
      <c r="F198" s="32"/>
      <c r="G198" s="100"/>
      <c r="H198" s="168"/>
      <c r="I198" s="32"/>
      <c r="N198" s="32"/>
    </row>
    <row r="199" spans="1:14" x14ac:dyDescent="0.25">
      <c r="A199" s="185"/>
      <c r="B199" s="32"/>
      <c r="C199" s="32"/>
      <c r="D199" s="32"/>
      <c r="E199" s="32"/>
      <c r="F199" s="32"/>
      <c r="G199" s="100"/>
      <c r="H199" s="168"/>
      <c r="I199" s="32"/>
      <c r="N199" s="32"/>
    </row>
    <row r="200" spans="1:14" x14ac:dyDescent="0.25">
      <c r="A200" s="185"/>
      <c r="B200" s="32"/>
      <c r="C200" s="32"/>
      <c r="D200" s="32"/>
      <c r="E200" s="32"/>
      <c r="F200" s="32"/>
      <c r="G200" s="100"/>
      <c r="H200" s="168"/>
      <c r="I200" s="32"/>
      <c r="N200" s="32"/>
    </row>
    <row r="201" spans="1:14" x14ac:dyDescent="0.25">
      <c r="A201" s="185"/>
      <c r="B201" s="32"/>
      <c r="C201" s="32"/>
      <c r="D201" s="32"/>
      <c r="E201" s="32"/>
      <c r="F201" s="32"/>
      <c r="G201" s="100"/>
      <c r="H201" s="168"/>
      <c r="I201" s="32"/>
      <c r="N201" s="32"/>
    </row>
    <row r="202" spans="1:14" x14ac:dyDescent="0.25">
      <c r="A202" s="185"/>
      <c r="B202" s="32"/>
      <c r="C202" s="32"/>
      <c r="D202" s="32"/>
      <c r="E202" s="32"/>
      <c r="F202" s="32"/>
      <c r="G202" s="100"/>
      <c r="H202" s="168"/>
      <c r="I202" s="32"/>
      <c r="N202" s="32"/>
    </row>
    <row r="203" spans="1:14" x14ac:dyDescent="0.25">
      <c r="A203" s="185"/>
      <c r="B203" s="32"/>
      <c r="C203" s="32"/>
      <c r="D203" s="32"/>
      <c r="E203" s="32"/>
      <c r="F203" s="32"/>
      <c r="G203" s="100"/>
      <c r="H203" s="168"/>
      <c r="I203" s="32"/>
      <c r="N203" s="32"/>
    </row>
    <row r="204" spans="1:14" x14ac:dyDescent="0.25">
      <c r="A204" s="185"/>
      <c r="B204" s="32"/>
      <c r="C204" s="32"/>
      <c r="D204" s="32"/>
      <c r="E204" s="32"/>
      <c r="F204" s="32"/>
      <c r="G204" s="100"/>
      <c r="H204" s="168"/>
      <c r="I204" s="32"/>
      <c r="N204" s="32"/>
    </row>
    <row r="205" spans="1:14" x14ac:dyDescent="0.25">
      <c r="A205" s="185"/>
      <c r="B205" s="32"/>
      <c r="C205" s="32"/>
      <c r="D205" s="32"/>
      <c r="E205" s="32"/>
      <c r="F205" s="32"/>
      <c r="G205" s="100"/>
      <c r="H205" s="168"/>
      <c r="I205" s="32"/>
      <c r="N205" s="32"/>
    </row>
    <row r="206" spans="1:14" x14ac:dyDescent="0.25">
      <c r="A206" s="185"/>
      <c r="B206" s="32"/>
      <c r="C206" s="32"/>
      <c r="D206" s="32"/>
      <c r="E206" s="32"/>
      <c r="F206" s="32"/>
      <c r="G206" s="100"/>
      <c r="H206" s="168"/>
      <c r="I206" s="32"/>
      <c r="N206" s="32"/>
    </row>
    <row r="207" spans="1:14" x14ac:dyDescent="0.25">
      <c r="A207" s="185"/>
      <c r="B207" s="32"/>
      <c r="C207" s="32"/>
      <c r="D207" s="32"/>
      <c r="E207" s="32"/>
      <c r="F207" s="32"/>
      <c r="G207" s="100"/>
      <c r="H207" s="168"/>
      <c r="I207" s="32"/>
      <c r="N207" s="32"/>
    </row>
    <row r="208" spans="1:14" x14ac:dyDescent="0.25">
      <c r="A208" s="185"/>
      <c r="B208" s="32"/>
      <c r="C208" s="32"/>
      <c r="D208" s="32"/>
      <c r="E208" s="32"/>
      <c r="F208" s="32"/>
      <c r="G208" s="100"/>
      <c r="H208" s="168"/>
      <c r="I208" s="32"/>
      <c r="N208" s="32"/>
    </row>
    <row r="209" spans="1:14" x14ac:dyDescent="0.25">
      <c r="A209" s="185"/>
      <c r="B209" s="32"/>
      <c r="C209" s="32"/>
      <c r="D209" s="32"/>
      <c r="E209" s="32"/>
      <c r="F209" s="32"/>
      <c r="G209" s="100"/>
      <c r="H209" s="168"/>
      <c r="I209" s="32"/>
      <c r="N209" s="32"/>
    </row>
    <row r="210" spans="1:14" x14ac:dyDescent="0.25">
      <c r="A210" s="185"/>
      <c r="B210" s="32"/>
      <c r="C210" s="32"/>
      <c r="D210" s="32"/>
      <c r="E210" s="32"/>
      <c r="F210" s="32"/>
      <c r="G210" s="100"/>
      <c r="H210" s="168"/>
      <c r="I210" s="32"/>
      <c r="N210" s="32"/>
    </row>
    <row r="211" spans="1:14" x14ac:dyDescent="0.25">
      <c r="A211" s="185"/>
      <c r="B211" s="32"/>
      <c r="C211" s="32"/>
      <c r="D211" s="32"/>
      <c r="E211" s="32"/>
      <c r="F211" s="32"/>
      <c r="G211" s="100"/>
      <c r="H211" s="168"/>
      <c r="I211" s="32"/>
      <c r="N211" s="32"/>
    </row>
    <row r="212" spans="1:14" x14ac:dyDescent="0.25">
      <c r="A212" s="185"/>
      <c r="B212" s="32"/>
      <c r="C212" s="32"/>
      <c r="D212" s="32"/>
      <c r="E212" s="32"/>
      <c r="F212" s="32"/>
      <c r="G212" s="100"/>
      <c r="H212" s="168"/>
      <c r="I212" s="32"/>
      <c r="N212" s="32"/>
    </row>
    <row r="213" spans="1:14" x14ac:dyDescent="0.25">
      <c r="A213" s="185"/>
      <c r="B213" s="32"/>
      <c r="C213" s="32"/>
      <c r="D213" s="32"/>
      <c r="E213" s="32"/>
      <c r="F213" s="32"/>
      <c r="G213" s="100"/>
      <c r="H213" s="168"/>
      <c r="I213" s="32"/>
      <c r="N213" s="32"/>
    </row>
    <row r="214" spans="1:14" x14ac:dyDescent="0.25">
      <c r="A214" s="185"/>
      <c r="B214" s="32"/>
      <c r="C214" s="32"/>
      <c r="D214" s="32"/>
      <c r="E214" s="32"/>
      <c r="F214" s="32"/>
      <c r="G214" s="100"/>
      <c r="H214" s="168"/>
      <c r="I214" s="32"/>
      <c r="N214" s="32"/>
    </row>
    <row r="215" spans="1:14" x14ac:dyDescent="0.25">
      <c r="A215" s="185"/>
      <c r="B215" s="32"/>
      <c r="C215" s="32"/>
      <c r="D215" s="32"/>
      <c r="E215" s="32"/>
      <c r="F215" s="32"/>
      <c r="G215" s="100"/>
      <c r="H215" s="168"/>
      <c r="I215" s="32"/>
      <c r="N215" s="32"/>
    </row>
    <row r="216" spans="1:14" x14ac:dyDescent="0.25">
      <c r="A216" s="185"/>
      <c r="B216" s="32"/>
      <c r="C216" s="32"/>
      <c r="D216" s="32"/>
      <c r="E216" s="32"/>
      <c r="F216" s="32"/>
      <c r="G216" s="100"/>
      <c r="H216" s="168"/>
      <c r="I216" s="32"/>
      <c r="N216" s="32"/>
    </row>
    <row r="217" spans="1:14" x14ac:dyDescent="0.25">
      <c r="A217" s="185"/>
      <c r="B217" s="32"/>
      <c r="C217" s="32"/>
      <c r="D217" s="32"/>
      <c r="E217" s="32"/>
      <c r="F217" s="32"/>
      <c r="G217" s="100"/>
      <c r="H217" s="168"/>
      <c r="I217" s="32"/>
      <c r="N217" s="32"/>
    </row>
    <row r="218" spans="1:14" x14ac:dyDescent="0.25">
      <c r="A218" s="185"/>
      <c r="B218" s="32"/>
      <c r="C218" s="32"/>
      <c r="D218" s="32"/>
      <c r="E218" s="32"/>
      <c r="F218" s="32"/>
      <c r="G218" s="100"/>
      <c r="H218" s="168"/>
      <c r="I218" s="32"/>
      <c r="N218" s="32"/>
    </row>
    <row r="219" spans="1:14" x14ac:dyDescent="0.25">
      <c r="A219" s="185"/>
      <c r="B219" s="32"/>
      <c r="C219" s="32"/>
      <c r="D219" s="32"/>
      <c r="E219" s="32"/>
      <c r="F219" s="32"/>
      <c r="G219" s="100"/>
      <c r="H219" s="168"/>
      <c r="I219" s="32"/>
      <c r="N219" s="32"/>
    </row>
    <row r="220" spans="1:14" x14ac:dyDescent="0.25">
      <c r="A220" s="185"/>
      <c r="B220" s="32"/>
      <c r="C220" s="32"/>
      <c r="D220" s="32"/>
      <c r="E220" s="32"/>
      <c r="F220" s="32"/>
      <c r="G220" s="100"/>
      <c r="H220" s="168"/>
      <c r="I220" s="32"/>
      <c r="N220" s="32"/>
    </row>
    <row r="221" spans="1:14" x14ac:dyDescent="0.25">
      <c r="A221" s="185"/>
      <c r="B221" s="32"/>
      <c r="C221" s="32"/>
      <c r="D221" s="32"/>
      <c r="E221" s="32"/>
      <c r="F221" s="32"/>
      <c r="G221" s="100"/>
      <c r="H221" s="168"/>
      <c r="I221" s="32"/>
      <c r="N221" s="32"/>
    </row>
    <row r="222" spans="1:14" x14ac:dyDescent="0.25">
      <c r="A222" s="185"/>
      <c r="B222" s="32"/>
      <c r="C222" s="32"/>
      <c r="D222" s="32"/>
      <c r="E222" s="32"/>
      <c r="F222" s="32"/>
      <c r="G222" s="100"/>
      <c r="H222" s="168"/>
      <c r="I222" s="32"/>
      <c r="N222" s="32"/>
    </row>
    <row r="223" spans="1:14" x14ac:dyDescent="0.25">
      <c r="A223" s="185"/>
      <c r="B223" s="32"/>
      <c r="C223" s="32"/>
      <c r="D223" s="32"/>
      <c r="E223" s="32"/>
      <c r="F223" s="32"/>
      <c r="G223" s="100"/>
      <c r="H223" s="168"/>
      <c r="I223" s="32"/>
      <c r="N223" s="32"/>
    </row>
    <row r="224" spans="1:14" x14ac:dyDescent="0.25">
      <c r="A224" s="185"/>
      <c r="B224" s="32"/>
      <c r="C224" s="32"/>
      <c r="D224" s="32"/>
      <c r="E224" s="32"/>
      <c r="F224" s="32"/>
      <c r="G224" s="100"/>
      <c r="H224" s="168"/>
      <c r="I224" s="32"/>
      <c r="N224" s="32"/>
    </row>
    <row r="225" spans="1:14" x14ac:dyDescent="0.25">
      <c r="A225" s="185"/>
      <c r="B225" s="32"/>
      <c r="C225" s="32"/>
      <c r="D225" s="32"/>
      <c r="E225" s="32"/>
      <c r="F225" s="32"/>
      <c r="G225" s="100"/>
      <c r="H225" s="168"/>
      <c r="I225" s="32"/>
      <c r="N225" s="32"/>
    </row>
    <row r="226" spans="1:14" x14ac:dyDescent="0.25">
      <c r="A226" s="185"/>
      <c r="B226" s="32"/>
      <c r="C226" s="32"/>
      <c r="D226" s="32"/>
      <c r="E226" s="32"/>
      <c r="F226" s="32"/>
      <c r="G226" s="100"/>
      <c r="H226" s="168"/>
      <c r="I226" s="32"/>
      <c r="N226" s="32"/>
    </row>
    <row r="227" spans="1:14" x14ac:dyDescent="0.25">
      <c r="A227" s="185"/>
      <c r="B227" s="32"/>
      <c r="C227" s="32"/>
      <c r="D227" s="32"/>
      <c r="E227" s="32"/>
      <c r="F227" s="32"/>
      <c r="G227" s="100"/>
      <c r="H227" s="168"/>
      <c r="I227" s="32"/>
      <c r="N227" s="32"/>
    </row>
    <row r="228" spans="1:14" x14ac:dyDescent="0.25">
      <c r="A228" s="185"/>
      <c r="B228" s="32"/>
      <c r="C228" s="32"/>
      <c r="D228" s="32"/>
      <c r="E228" s="32"/>
      <c r="F228" s="32"/>
      <c r="G228" s="100"/>
      <c r="H228" s="168"/>
      <c r="I228" s="32"/>
      <c r="N228" s="32"/>
    </row>
    <row r="229" spans="1:14" x14ac:dyDescent="0.25">
      <c r="A229" s="185"/>
      <c r="B229" s="32"/>
      <c r="C229" s="32"/>
      <c r="D229" s="32"/>
      <c r="E229" s="32"/>
      <c r="F229" s="32"/>
      <c r="G229" s="100"/>
      <c r="H229" s="168"/>
      <c r="I229" s="32"/>
      <c r="N229" s="32"/>
    </row>
    <row r="230" spans="1:14" x14ac:dyDescent="0.25">
      <c r="A230" s="185"/>
      <c r="B230" s="32"/>
      <c r="C230" s="32"/>
      <c r="D230" s="32"/>
      <c r="E230" s="32"/>
      <c r="F230" s="32"/>
      <c r="G230" s="100"/>
      <c r="H230" s="168"/>
      <c r="I230" s="32"/>
      <c r="N230" s="32"/>
    </row>
    <row r="231" spans="1:14" x14ac:dyDescent="0.25">
      <c r="A231" s="185"/>
      <c r="B231" s="32"/>
      <c r="C231" s="32"/>
      <c r="D231" s="32"/>
      <c r="E231" s="32"/>
      <c r="F231" s="32"/>
      <c r="G231" s="100"/>
      <c r="H231" s="168"/>
      <c r="I231" s="32"/>
      <c r="N231" s="32"/>
    </row>
    <row r="232" spans="1:14" x14ac:dyDescent="0.25">
      <c r="A232" s="185"/>
      <c r="B232" s="32"/>
      <c r="C232" s="32"/>
      <c r="D232" s="32"/>
      <c r="E232" s="32"/>
      <c r="F232" s="32"/>
      <c r="G232" s="100"/>
      <c r="H232" s="168"/>
      <c r="I232" s="32"/>
      <c r="N232" s="32"/>
    </row>
    <row r="233" spans="1:14" x14ac:dyDescent="0.25">
      <c r="A233" s="185"/>
      <c r="B233" s="32"/>
      <c r="C233" s="32"/>
      <c r="D233" s="32"/>
      <c r="E233" s="32"/>
      <c r="F233" s="32"/>
      <c r="G233" s="100"/>
      <c r="H233" s="168"/>
      <c r="I233" s="32"/>
      <c r="N233" s="32"/>
    </row>
    <row r="234" spans="1:14" x14ac:dyDescent="0.25">
      <c r="A234" s="185"/>
      <c r="B234" s="32"/>
      <c r="C234" s="32"/>
      <c r="D234" s="32"/>
      <c r="E234" s="32"/>
      <c r="F234" s="32"/>
      <c r="G234" s="100"/>
      <c r="H234" s="168"/>
      <c r="I234" s="32"/>
      <c r="N234" s="32"/>
    </row>
    <row r="235" spans="1:14" x14ac:dyDescent="0.25">
      <c r="A235" s="185"/>
      <c r="B235" s="32"/>
      <c r="C235" s="32"/>
      <c r="D235" s="32"/>
      <c r="E235" s="32"/>
      <c r="F235" s="32"/>
      <c r="G235" s="100"/>
      <c r="H235" s="168"/>
      <c r="I235" s="32"/>
      <c r="N235" s="32"/>
    </row>
    <row r="236" spans="1:14" x14ac:dyDescent="0.25">
      <c r="A236" s="185"/>
      <c r="B236" s="32"/>
      <c r="C236" s="32"/>
      <c r="D236" s="32"/>
      <c r="E236" s="32"/>
      <c r="F236" s="32"/>
      <c r="G236" s="100"/>
      <c r="H236" s="168"/>
      <c r="I236" s="32"/>
      <c r="N236" s="32"/>
    </row>
    <row r="237" spans="1:14" x14ac:dyDescent="0.25">
      <c r="A237" s="185"/>
      <c r="B237" s="32"/>
      <c r="C237" s="32"/>
      <c r="D237" s="32"/>
      <c r="E237" s="32"/>
      <c r="F237" s="32"/>
      <c r="G237" s="100"/>
      <c r="H237" s="168"/>
      <c r="I237" s="32"/>
      <c r="N237" s="32"/>
    </row>
    <row r="238" spans="1:14" x14ac:dyDescent="0.25">
      <c r="A238" s="185"/>
      <c r="B238" s="32"/>
      <c r="C238" s="32"/>
      <c r="D238" s="32"/>
      <c r="E238" s="32"/>
      <c r="F238" s="32"/>
      <c r="G238" s="100"/>
      <c r="H238" s="168"/>
      <c r="I238" s="32"/>
      <c r="N238" s="32"/>
    </row>
    <row r="239" spans="1:14" x14ac:dyDescent="0.25">
      <c r="A239" s="185"/>
      <c r="B239" s="32"/>
      <c r="C239" s="32"/>
      <c r="D239" s="32"/>
      <c r="E239" s="32"/>
      <c r="F239" s="32"/>
      <c r="G239" s="100"/>
      <c r="H239" s="168"/>
      <c r="I239" s="32"/>
      <c r="N239" s="32"/>
    </row>
    <row r="240" spans="1:14" x14ac:dyDescent="0.25">
      <c r="A240" s="185"/>
      <c r="B240" s="32"/>
      <c r="C240" s="32"/>
      <c r="D240" s="32"/>
      <c r="E240" s="32"/>
      <c r="F240" s="32"/>
      <c r="G240" s="100"/>
      <c r="H240" s="168"/>
      <c r="I240" s="32"/>
      <c r="N240" s="32"/>
    </row>
    <row r="241" spans="1:14" x14ac:dyDescent="0.25">
      <c r="A241" s="185"/>
      <c r="B241" s="32"/>
      <c r="C241" s="32"/>
      <c r="D241" s="32"/>
      <c r="E241" s="32"/>
      <c r="F241" s="32"/>
      <c r="G241" s="100"/>
      <c r="H241" s="168"/>
      <c r="I241" s="32"/>
      <c r="N241" s="32"/>
    </row>
    <row r="242" spans="1:14" x14ac:dyDescent="0.25">
      <c r="A242" s="185"/>
      <c r="B242" s="32"/>
      <c r="C242" s="32"/>
      <c r="D242" s="32"/>
      <c r="E242" s="32"/>
      <c r="F242" s="32"/>
      <c r="G242" s="100"/>
      <c r="H242" s="168"/>
      <c r="I242" s="32"/>
      <c r="N242" s="32"/>
    </row>
    <row r="243" spans="1:14" x14ac:dyDescent="0.25">
      <c r="A243" s="185"/>
      <c r="B243" s="32"/>
      <c r="C243" s="32"/>
      <c r="D243" s="32"/>
      <c r="E243" s="32"/>
      <c r="F243" s="32"/>
      <c r="G243" s="100"/>
      <c r="H243" s="168"/>
      <c r="I243" s="32"/>
      <c r="N243" s="32"/>
    </row>
    <row r="244" spans="1:14" x14ac:dyDescent="0.25">
      <c r="A244" s="185"/>
      <c r="B244" s="32"/>
      <c r="C244" s="32"/>
      <c r="D244" s="32"/>
      <c r="E244" s="32"/>
      <c r="F244" s="32"/>
      <c r="G244" s="100"/>
      <c r="H244" s="168"/>
      <c r="I244" s="32"/>
      <c r="N244" s="32"/>
    </row>
    <row r="245" spans="1:14" x14ac:dyDescent="0.25">
      <c r="A245" s="185"/>
      <c r="B245" s="32"/>
      <c r="C245" s="32"/>
      <c r="D245" s="32"/>
      <c r="E245" s="32"/>
      <c r="F245" s="32"/>
      <c r="G245" s="100"/>
      <c r="H245" s="168"/>
      <c r="I245" s="32"/>
      <c r="N245" s="32"/>
    </row>
    <row r="246" spans="1:14" x14ac:dyDescent="0.25">
      <c r="A246" s="185"/>
      <c r="B246" s="32"/>
      <c r="C246" s="32"/>
      <c r="D246" s="32"/>
      <c r="E246" s="32"/>
      <c r="F246" s="32"/>
      <c r="G246" s="100"/>
      <c r="H246" s="168"/>
      <c r="I246" s="32"/>
      <c r="N246" s="32"/>
    </row>
    <row r="247" spans="1:14" x14ac:dyDescent="0.25">
      <c r="A247" s="185"/>
      <c r="B247" s="32"/>
      <c r="C247" s="32"/>
      <c r="D247" s="32"/>
      <c r="E247" s="32"/>
      <c r="F247" s="32"/>
      <c r="G247" s="100"/>
      <c r="H247" s="168"/>
      <c r="I247" s="32"/>
      <c r="N247" s="32"/>
    </row>
    <row r="248" spans="1:14" x14ac:dyDescent="0.25">
      <c r="A248" s="185"/>
      <c r="B248" s="32"/>
      <c r="C248" s="32"/>
      <c r="D248" s="32"/>
      <c r="E248" s="32"/>
      <c r="F248" s="32"/>
      <c r="G248" s="100"/>
      <c r="H248" s="168"/>
      <c r="I248" s="32"/>
      <c r="N248" s="32"/>
    </row>
    <row r="249" spans="1:14" x14ac:dyDescent="0.25">
      <c r="A249" s="185"/>
      <c r="B249" s="32"/>
      <c r="C249" s="32"/>
      <c r="D249" s="32"/>
      <c r="E249" s="32"/>
      <c r="F249" s="32"/>
      <c r="G249" s="100"/>
      <c r="H249" s="168"/>
      <c r="I249" s="32"/>
      <c r="N249" s="32"/>
    </row>
    <row r="250" spans="1:14" x14ac:dyDescent="0.25">
      <c r="A250" s="185"/>
      <c r="B250" s="32"/>
      <c r="C250" s="32"/>
      <c r="D250" s="32"/>
      <c r="E250" s="32"/>
      <c r="F250" s="32"/>
      <c r="G250" s="100"/>
      <c r="H250" s="168"/>
      <c r="I250" s="32"/>
      <c r="N250" s="32"/>
    </row>
    <row r="251" spans="1:14" x14ac:dyDescent="0.25">
      <c r="A251" s="185"/>
      <c r="B251" s="32"/>
      <c r="C251" s="32"/>
      <c r="D251" s="32"/>
      <c r="E251" s="32"/>
      <c r="F251" s="32"/>
      <c r="G251" s="100"/>
      <c r="H251" s="168"/>
      <c r="I251" s="32"/>
      <c r="N251" s="32"/>
    </row>
    <row r="252" spans="1:14" x14ac:dyDescent="0.25">
      <c r="A252" s="185"/>
      <c r="B252" s="32"/>
      <c r="C252" s="32"/>
      <c r="D252" s="32"/>
      <c r="E252" s="32"/>
      <c r="F252" s="32"/>
      <c r="G252" s="100"/>
      <c r="H252" s="168"/>
      <c r="I252" s="32"/>
      <c r="N252" s="32"/>
    </row>
    <row r="253" spans="1:14" x14ac:dyDescent="0.25">
      <c r="A253" s="185"/>
      <c r="B253" s="32"/>
      <c r="C253" s="32"/>
      <c r="D253" s="32"/>
      <c r="E253" s="32"/>
      <c r="F253" s="32"/>
      <c r="G253" s="100"/>
      <c r="H253" s="168"/>
      <c r="I253" s="32"/>
      <c r="N253" s="32"/>
    </row>
    <row r="254" spans="1:14" x14ac:dyDescent="0.25">
      <c r="A254" s="185"/>
      <c r="B254" s="32"/>
      <c r="C254" s="32"/>
      <c r="D254" s="32"/>
      <c r="E254" s="32"/>
      <c r="F254" s="32"/>
      <c r="G254" s="100"/>
      <c r="H254" s="168"/>
      <c r="I254" s="32"/>
      <c r="N254" s="32"/>
    </row>
    <row r="255" spans="1:14" x14ac:dyDescent="0.25">
      <c r="A255" s="185"/>
      <c r="B255" s="32"/>
      <c r="C255" s="32"/>
      <c r="D255" s="32"/>
      <c r="E255" s="32"/>
      <c r="F255" s="32"/>
      <c r="G255" s="100"/>
      <c r="H255" s="168"/>
      <c r="I255" s="32"/>
      <c r="N255" s="32"/>
    </row>
    <row r="256" spans="1:14" x14ac:dyDescent="0.25">
      <c r="A256" s="185"/>
      <c r="B256" s="32"/>
      <c r="C256" s="32"/>
      <c r="D256" s="32"/>
      <c r="E256" s="32"/>
      <c r="F256" s="32"/>
      <c r="G256" s="100"/>
      <c r="H256" s="168"/>
      <c r="I256" s="32"/>
      <c r="N256" s="32"/>
    </row>
    <row r="257" spans="1:14" x14ac:dyDescent="0.25">
      <c r="A257" s="185"/>
      <c r="B257" s="32"/>
      <c r="C257" s="32"/>
      <c r="D257" s="32"/>
      <c r="E257" s="32"/>
      <c r="F257" s="32"/>
      <c r="G257" s="100"/>
      <c r="H257" s="168"/>
      <c r="I257" s="32"/>
      <c r="N257" s="32"/>
    </row>
    <row r="258" spans="1:14" x14ac:dyDescent="0.25">
      <c r="A258" s="185"/>
      <c r="B258" s="32"/>
      <c r="C258" s="32"/>
      <c r="D258" s="32"/>
      <c r="E258" s="32"/>
      <c r="F258" s="32"/>
      <c r="G258" s="100"/>
      <c r="H258" s="168"/>
      <c r="I258" s="32"/>
      <c r="N258" s="32"/>
    </row>
    <row r="259" spans="1:14" x14ac:dyDescent="0.25">
      <c r="A259" s="185"/>
      <c r="B259" s="32"/>
      <c r="C259" s="32"/>
      <c r="D259" s="32"/>
      <c r="E259" s="32"/>
      <c r="F259" s="32"/>
      <c r="G259" s="100"/>
      <c r="H259" s="168"/>
      <c r="I259" s="32"/>
      <c r="N259" s="32"/>
    </row>
    <row r="260" spans="1:14" x14ac:dyDescent="0.25">
      <c r="A260" s="185"/>
      <c r="B260" s="32"/>
      <c r="C260" s="32"/>
      <c r="D260" s="32"/>
      <c r="E260" s="32"/>
      <c r="F260" s="32"/>
      <c r="G260" s="100"/>
      <c r="H260" s="168"/>
      <c r="I260" s="32"/>
      <c r="N260" s="32"/>
    </row>
    <row r="261" spans="1:14" x14ac:dyDescent="0.25">
      <c r="A261" s="185"/>
      <c r="B261" s="32"/>
      <c r="C261" s="32"/>
      <c r="D261" s="32"/>
      <c r="E261" s="32"/>
      <c r="F261" s="32"/>
      <c r="G261" s="100"/>
      <c r="H261" s="168"/>
      <c r="I261" s="32"/>
      <c r="N261" s="32"/>
    </row>
    <row r="262" spans="1:14" x14ac:dyDescent="0.25">
      <c r="A262" s="185"/>
      <c r="B262" s="32"/>
      <c r="C262" s="32"/>
      <c r="D262" s="32"/>
      <c r="E262" s="32"/>
      <c r="F262" s="32"/>
      <c r="G262" s="100"/>
      <c r="H262" s="168"/>
      <c r="I262" s="32"/>
      <c r="N262" s="32"/>
    </row>
    <row r="263" spans="1:14" x14ac:dyDescent="0.25">
      <c r="A263" s="185"/>
      <c r="B263" s="32"/>
      <c r="C263" s="32"/>
      <c r="D263" s="32"/>
      <c r="E263" s="32"/>
      <c r="F263" s="32"/>
      <c r="G263" s="100"/>
      <c r="H263" s="168"/>
      <c r="I263" s="32"/>
      <c r="N263" s="32"/>
    </row>
    <row r="264" spans="1:14" x14ac:dyDescent="0.25">
      <c r="A264" s="185"/>
      <c r="B264" s="32"/>
      <c r="C264" s="32"/>
      <c r="D264" s="32"/>
      <c r="E264" s="32"/>
      <c r="F264" s="32"/>
      <c r="G264" s="100"/>
      <c r="H264" s="168"/>
      <c r="I264" s="32"/>
      <c r="N264" s="32"/>
    </row>
    <row r="265" spans="1:14" x14ac:dyDescent="0.25">
      <c r="A265" s="185"/>
      <c r="B265" s="32"/>
      <c r="C265" s="32"/>
      <c r="D265" s="32"/>
      <c r="E265" s="32"/>
      <c r="F265" s="32"/>
      <c r="G265" s="100"/>
      <c r="H265" s="168"/>
      <c r="I265" s="32"/>
      <c r="N265" s="32"/>
    </row>
    <row r="266" spans="1:14" x14ac:dyDescent="0.25">
      <c r="A266" s="185"/>
      <c r="B266" s="32"/>
      <c r="C266" s="32"/>
      <c r="D266" s="32"/>
      <c r="E266" s="32"/>
      <c r="F266" s="32"/>
      <c r="G266" s="100"/>
      <c r="H266" s="168"/>
      <c r="I266" s="32"/>
      <c r="N266" s="32"/>
    </row>
    <row r="267" spans="1:14" x14ac:dyDescent="0.25">
      <c r="A267" s="185"/>
      <c r="B267" s="32"/>
      <c r="C267" s="32"/>
      <c r="D267" s="32"/>
      <c r="E267" s="32"/>
      <c r="F267" s="32"/>
      <c r="G267" s="100"/>
      <c r="H267" s="168"/>
      <c r="I267" s="32"/>
      <c r="N267" s="32"/>
    </row>
    <row r="268" spans="1:14" x14ac:dyDescent="0.25">
      <c r="A268" s="185"/>
      <c r="B268" s="32"/>
      <c r="C268" s="32"/>
      <c r="D268" s="32"/>
      <c r="E268" s="32"/>
      <c r="F268" s="32"/>
      <c r="G268" s="100"/>
      <c r="H268" s="168"/>
      <c r="I268" s="32"/>
      <c r="N268" s="32"/>
    </row>
    <row r="269" spans="1:14" x14ac:dyDescent="0.25">
      <c r="A269" s="185"/>
      <c r="B269" s="32"/>
      <c r="C269" s="32"/>
      <c r="D269" s="32"/>
      <c r="E269" s="32"/>
      <c r="F269" s="32"/>
      <c r="G269" s="100"/>
      <c r="H269" s="168"/>
      <c r="I269" s="32"/>
      <c r="N269" s="32"/>
    </row>
    <row r="270" spans="1:14" x14ac:dyDescent="0.25">
      <c r="A270" s="185"/>
      <c r="B270" s="32"/>
      <c r="C270" s="32"/>
      <c r="D270" s="32"/>
      <c r="E270" s="32"/>
      <c r="F270" s="32"/>
      <c r="G270" s="100"/>
      <c r="H270" s="168"/>
      <c r="I270" s="32"/>
      <c r="N270" s="32"/>
    </row>
    <row r="271" spans="1:14" x14ac:dyDescent="0.25">
      <c r="A271" s="185"/>
      <c r="B271" s="32"/>
      <c r="C271" s="32"/>
      <c r="D271" s="32"/>
      <c r="E271" s="32"/>
      <c r="F271" s="32"/>
      <c r="G271" s="100"/>
      <c r="H271" s="168"/>
      <c r="I271" s="32"/>
      <c r="N271" s="32"/>
    </row>
    <row r="272" spans="1:14" x14ac:dyDescent="0.25">
      <c r="A272" s="185"/>
      <c r="B272" s="32"/>
      <c r="C272" s="32"/>
      <c r="D272" s="32"/>
      <c r="E272" s="32"/>
      <c r="F272" s="32"/>
      <c r="G272" s="100"/>
      <c r="H272" s="168"/>
      <c r="I272" s="32"/>
      <c r="N272" s="32"/>
    </row>
    <row r="273" spans="1:14" x14ac:dyDescent="0.25">
      <c r="A273" s="185"/>
      <c r="B273" s="32"/>
      <c r="C273" s="32"/>
      <c r="D273" s="32"/>
      <c r="E273" s="32"/>
      <c r="F273" s="32"/>
      <c r="G273" s="100"/>
      <c r="H273" s="168"/>
      <c r="I273" s="32"/>
      <c r="N273" s="32"/>
    </row>
    <row r="274" spans="1:14" x14ac:dyDescent="0.25">
      <c r="A274" s="185"/>
      <c r="B274" s="32"/>
      <c r="C274" s="32"/>
      <c r="D274" s="32"/>
      <c r="E274" s="32"/>
      <c r="F274" s="32"/>
      <c r="G274" s="100"/>
      <c r="H274" s="168"/>
      <c r="I274" s="32"/>
      <c r="N274" s="32"/>
    </row>
    <row r="275" spans="1:14" x14ac:dyDescent="0.25">
      <c r="A275" s="185"/>
      <c r="B275" s="32"/>
      <c r="C275" s="32"/>
      <c r="D275" s="32"/>
      <c r="E275" s="32"/>
      <c r="F275" s="32"/>
      <c r="G275" s="100"/>
      <c r="H275" s="168"/>
      <c r="I275" s="32"/>
      <c r="N275" s="32"/>
    </row>
    <row r="276" spans="1:14" x14ac:dyDescent="0.25">
      <c r="A276" s="185"/>
      <c r="B276" s="32"/>
      <c r="C276" s="32"/>
      <c r="D276" s="32"/>
      <c r="E276" s="32"/>
      <c r="F276" s="32"/>
      <c r="G276" s="100"/>
      <c r="H276" s="168"/>
      <c r="I276" s="32"/>
      <c r="N276" s="32"/>
    </row>
    <row r="277" spans="1:14" x14ac:dyDescent="0.25">
      <c r="A277" s="185"/>
      <c r="B277" s="32"/>
      <c r="C277" s="32"/>
      <c r="D277" s="32"/>
      <c r="E277" s="32"/>
      <c r="F277" s="32"/>
      <c r="G277" s="100"/>
      <c r="H277" s="168"/>
      <c r="I277" s="32"/>
      <c r="N277" s="32"/>
    </row>
    <row r="278" spans="1:14" x14ac:dyDescent="0.25">
      <c r="A278" s="185"/>
      <c r="B278" s="32"/>
      <c r="C278" s="32"/>
      <c r="D278" s="32"/>
      <c r="E278" s="32"/>
      <c r="F278" s="32"/>
      <c r="G278" s="100"/>
      <c r="H278" s="168"/>
      <c r="I278" s="32"/>
      <c r="N278" s="32"/>
    </row>
    <row r="279" spans="1:14" x14ac:dyDescent="0.25">
      <c r="A279" s="185"/>
      <c r="B279" s="32"/>
      <c r="C279" s="32"/>
      <c r="D279" s="32"/>
      <c r="E279" s="32"/>
      <c r="F279" s="32"/>
      <c r="G279" s="100"/>
      <c r="H279" s="168"/>
      <c r="I279" s="32"/>
      <c r="N279" s="32"/>
    </row>
    <row r="280" spans="1:14" x14ac:dyDescent="0.25">
      <c r="A280" s="185"/>
      <c r="B280" s="32"/>
      <c r="C280" s="32"/>
      <c r="D280" s="32"/>
      <c r="E280" s="32"/>
      <c r="F280" s="32"/>
      <c r="G280" s="100"/>
      <c r="H280" s="168"/>
      <c r="I280" s="32"/>
      <c r="N280" s="32"/>
    </row>
    <row r="281" spans="1:14" x14ac:dyDescent="0.25">
      <c r="A281" s="185"/>
      <c r="B281" s="32"/>
      <c r="C281" s="32"/>
      <c r="D281" s="32"/>
      <c r="E281" s="32"/>
      <c r="F281" s="32"/>
      <c r="G281" s="100"/>
      <c r="H281" s="168"/>
      <c r="I281" s="32"/>
      <c r="N281" s="32"/>
    </row>
    <row r="282" spans="1:14" x14ac:dyDescent="0.25">
      <c r="A282" s="185"/>
      <c r="B282" s="32"/>
      <c r="C282" s="32"/>
      <c r="D282" s="32"/>
      <c r="E282" s="32"/>
      <c r="F282" s="32"/>
      <c r="G282" s="100"/>
      <c r="H282" s="168"/>
      <c r="I282" s="32"/>
      <c r="N282" s="32"/>
    </row>
    <row r="283" spans="1:14" x14ac:dyDescent="0.25">
      <c r="A283" s="185"/>
      <c r="B283" s="32"/>
      <c r="C283" s="32"/>
      <c r="D283" s="32"/>
      <c r="E283" s="32"/>
      <c r="F283" s="32"/>
      <c r="G283" s="100"/>
      <c r="H283" s="168"/>
      <c r="I283" s="32"/>
      <c r="N283" s="32"/>
    </row>
    <row r="284" spans="1:14" x14ac:dyDescent="0.25">
      <c r="A284" s="185"/>
      <c r="B284" s="32"/>
      <c r="C284" s="32"/>
      <c r="D284" s="32"/>
      <c r="E284" s="32"/>
      <c r="F284" s="32"/>
      <c r="G284" s="100"/>
      <c r="H284" s="168"/>
      <c r="I284" s="32"/>
      <c r="N284" s="32"/>
    </row>
    <row r="285" spans="1:14" x14ac:dyDescent="0.25">
      <c r="A285" s="185"/>
      <c r="B285" s="32"/>
      <c r="C285" s="32"/>
      <c r="D285" s="32"/>
      <c r="E285" s="32"/>
      <c r="F285" s="32"/>
      <c r="G285" s="100"/>
      <c r="H285" s="168"/>
      <c r="I285" s="32"/>
      <c r="N285" s="32"/>
    </row>
    <row r="286" spans="1:14" x14ac:dyDescent="0.25">
      <c r="A286" s="185"/>
      <c r="B286" s="32"/>
      <c r="C286" s="32"/>
      <c r="D286" s="32"/>
      <c r="E286" s="32"/>
      <c r="F286" s="32"/>
      <c r="G286" s="100"/>
      <c r="H286" s="168"/>
      <c r="I286" s="32"/>
      <c r="N286" s="32"/>
    </row>
    <row r="287" spans="1:14" x14ac:dyDescent="0.25">
      <c r="A287" s="185"/>
      <c r="B287" s="32"/>
      <c r="C287" s="32"/>
      <c r="D287" s="32"/>
      <c r="E287" s="32"/>
      <c r="F287" s="32"/>
      <c r="G287" s="100"/>
      <c r="H287" s="168"/>
      <c r="I287" s="32"/>
      <c r="N287" s="32"/>
    </row>
    <row r="288" spans="1:14" x14ac:dyDescent="0.25">
      <c r="A288" s="185"/>
      <c r="B288" s="32"/>
      <c r="C288" s="32"/>
      <c r="D288" s="32"/>
      <c r="E288" s="32"/>
      <c r="F288" s="32"/>
      <c r="G288" s="100"/>
      <c r="H288" s="168"/>
      <c r="I288" s="32"/>
      <c r="N288" s="32"/>
    </row>
    <row r="289" spans="1:14" x14ac:dyDescent="0.25">
      <c r="A289" s="185"/>
      <c r="B289" s="32"/>
      <c r="C289" s="32"/>
      <c r="D289" s="32"/>
      <c r="E289" s="32"/>
      <c r="F289" s="32"/>
      <c r="G289" s="100"/>
      <c r="H289" s="168"/>
      <c r="I289" s="32"/>
      <c r="N289" s="32"/>
    </row>
    <row r="290" spans="1:14" x14ac:dyDescent="0.25">
      <c r="A290" s="185"/>
      <c r="B290" s="32"/>
      <c r="C290" s="32"/>
      <c r="D290" s="32"/>
      <c r="E290" s="32"/>
      <c r="F290" s="32"/>
      <c r="G290" s="100"/>
      <c r="H290" s="168"/>
      <c r="I290" s="32"/>
      <c r="N290" s="32"/>
    </row>
    <row r="291" spans="1:14" x14ac:dyDescent="0.25">
      <c r="A291" s="185"/>
      <c r="B291" s="32"/>
      <c r="C291" s="32"/>
      <c r="D291" s="32"/>
      <c r="E291" s="32"/>
      <c r="F291" s="32"/>
      <c r="G291" s="100"/>
      <c r="H291" s="168"/>
      <c r="I291" s="32"/>
      <c r="N291" s="32"/>
    </row>
    <row r="292" spans="1:14" x14ac:dyDescent="0.25">
      <c r="A292" s="185"/>
      <c r="B292" s="32"/>
      <c r="C292" s="32"/>
      <c r="D292" s="32"/>
      <c r="E292" s="32"/>
      <c r="F292" s="32"/>
      <c r="G292" s="100"/>
      <c r="H292" s="168"/>
      <c r="I292" s="32"/>
      <c r="N292" s="32"/>
    </row>
    <row r="293" spans="1:14" x14ac:dyDescent="0.25">
      <c r="A293" s="185"/>
      <c r="B293" s="32"/>
      <c r="C293" s="32"/>
      <c r="D293" s="32"/>
      <c r="E293" s="32"/>
      <c r="F293" s="32"/>
      <c r="G293" s="100"/>
      <c r="H293" s="168"/>
      <c r="I293" s="32"/>
      <c r="N293" s="32"/>
    </row>
    <row r="294" spans="1:14" x14ac:dyDescent="0.25">
      <c r="A294" s="185"/>
      <c r="B294" s="32"/>
      <c r="C294" s="32"/>
      <c r="D294" s="32"/>
      <c r="E294" s="32"/>
      <c r="F294" s="32"/>
      <c r="G294" s="100"/>
      <c r="H294" s="168"/>
      <c r="I294" s="32"/>
      <c r="N294" s="32"/>
    </row>
    <row r="295" spans="1:14" x14ac:dyDescent="0.25">
      <c r="A295" s="185"/>
      <c r="B295" s="32"/>
      <c r="C295" s="32"/>
      <c r="D295" s="32"/>
      <c r="E295" s="32"/>
      <c r="F295" s="32"/>
      <c r="G295" s="100"/>
      <c r="H295" s="168"/>
      <c r="I295" s="32"/>
      <c r="N295" s="32"/>
    </row>
    <row r="296" spans="1:14" x14ac:dyDescent="0.25">
      <c r="A296" s="185"/>
      <c r="B296" s="32"/>
      <c r="C296" s="32"/>
      <c r="D296" s="32"/>
      <c r="E296" s="32"/>
      <c r="F296" s="32"/>
      <c r="G296" s="100"/>
      <c r="H296" s="168"/>
      <c r="I296" s="32"/>
      <c r="N296" s="32"/>
    </row>
    <row r="297" spans="1:14" x14ac:dyDescent="0.25">
      <c r="A297" s="185"/>
      <c r="B297" s="32"/>
      <c r="C297" s="32"/>
      <c r="D297" s="32"/>
      <c r="E297" s="32"/>
      <c r="F297" s="32"/>
      <c r="G297" s="100"/>
      <c r="H297" s="168"/>
      <c r="I297" s="32"/>
      <c r="N297" s="32"/>
    </row>
    <row r="298" spans="1:14" x14ac:dyDescent="0.25">
      <c r="A298" s="185"/>
      <c r="B298" s="32"/>
      <c r="C298" s="32"/>
      <c r="D298" s="32"/>
      <c r="E298" s="32"/>
      <c r="F298" s="32"/>
      <c r="G298" s="100"/>
      <c r="H298" s="168"/>
      <c r="I298" s="32"/>
      <c r="N298" s="32"/>
    </row>
    <row r="299" spans="1:14" x14ac:dyDescent="0.25">
      <c r="A299" s="185"/>
      <c r="B299" s="32"/>
      <c r="C299" s="32"/>
      <c r="D299" s="32"/>
      <c r="E299" s="32"/>
      <c r="F299" s="32"/>
      <c r="G299" s="100"/>
      <c r="H299" s="168"/>
      <c r="I299" s="32"/>
      <c r="N299" s="32"/>
    </row>
    <row r="300" spans="1:14" x14ac:dyDescent="0.25">
      <c r="A300" s="185"/>
      <c r="B300" s="32"/>
      <c r="C300" s="32"/>
      <c r="D300" s="32"/>
      <c r="E300" s="32"/>
      <c r="F300" s="32"/>
      <c r="G300" s="100"/>
      <c r="H300" s="168"/>
      <c r="I300" s="32"/>
      <c r="N300" s="32"/>
    </row>
    <row r="301" spans="1:14" x14ac:dyDescent="0.25">
      <c r="A301" s="185"/>
      <c r="B301" s="32"/>
      <c r="C301" s="32"/>
      <c r="D301" s="32"/>
      <c r="E301" s="32"/>
      <c r="F301" s="32"/>
      <c r="G301" s="100"/>
      <c r="H301" s="168"/>
      <c r="I301" s="32"/>
      <c r="N301" s="32"/>
    </row>
    <row r="302" spans="1:14" x14ac:dyDescent="0.25">
      <c r="A302" s="185"/>
      <c r="B302" s="32"/>
      <c r="C302" s="32"/>
      <c r="D302" s="32"/>
      <c r="E302" s="32"/>
      <c r="F302" s="32"/>
      <c r="G302" s="100"/>
      <c r="H302" s="168"/>
      <c r="I302" s="32"/>
      <c r="N302" s="32"/>
    </row>
    <row r="303" spans="1:14" x14ac:dyDescent="0.25">
      <c r="A303" s="185"/>
      <c r="B303" s="32"/>
      <c r="C303" s="32"/>
      <c r="D303" s="32"/>
      <c r="E303" s="32"/>
      <c r="F303" s="32"/>
      <c r="G303" s="100"/>
      <c r="H303" s="168"/>
      <c r="I303" s="32"/>
      <c r="N303" s="32"/>
    </row>
    <row r="304" spans="1:14" x14ac:dyDescent="0.25">
      <c r="A304" s="185"/>
      <c r="B304" s="32"/>
      <c r="C304" s="32"/>
      <c r="D304" s="32"/>
      <c r="E304" s="32"/>
      <c r="F304" s="32"/>
      <c r="G304" s="100"/>
      <c r="H304" s="168"/>
      <c r="I304" s="32"/>
      <c r="N304" s="32"/>
    </row>
    <row r="305" spans="1:14" x14ac:dyDescent="0.25">
      <c r="A305" s="185"/>
      <c r="B305" s="32"/>
      <c r="C305" s="32"/>
      <c r="D305" s="32"/>
      <c r="E305" s="32"/>
      <c r="F305" s="32"/>
      <c r="G305" s="100"/>
      <c r="H305" s="168"/>
      <c r="I305" s="32"/>
      <c r="N305" s="32"/>
    </row>
    <row r="306" spans="1:14" x14ac:dyDescent="0.25">
      <c r="A306" s="185"/>
      <c r="B306" s="32"/>
      <c r="C306" s="32"/>
      <c r="D306" s="32"/>
      <c r="E306" s="32"/>
      <c r="F306" s="32"/>
      <c r="G306" s="100"/>
      <c r="H306" s="168"/>
      <c r="I306" s="32"/>
      <c r="N306" s="32"/>
    </row>
    <row r="307" spans="1:14" x14ac:dyDescent="0.25">
      <c r="A307" s="185"/>
      <c r="B307" s="32"/>
      <c r="C307" s="32"/>
      <c r="D307" s="32"/>
      <c r="E307" s="32"/>
      <c r="F307" s="32"/>
      <c r="G307" s="100"/>
      <c r="H307" s="168"/>
      <c r="I307" s="32"/>
      <c r="N307" s="32"/>
    </row>
    <row r="308" spans="1:14" x14ac:dyDescent="0.25">
      <c r="A308" s="185"/>
      <c r="B308" s="32"/>
      <c r="C308" s="32"/>
      <c r="D308" s="32"/>
      <c r="E308" s="32"/>
      <c r="F308" s="32"/>
      <c r="G308" s="100"/>
      <c r="H308" s="168"/>
      <c r="I308" s="32"/>
      <c r="N308" s="32"/>
    </row>
    <row r="309" spans="1:14" x14ac:dyDescent="0.25">
      <c r="A309" s="185"/>
      <c r="B309" s="32"/>
      <c r="C309" s="32"/>
      <c r="D309" s="32"/>
      <c r="E309" s="32"/>
      <c r="F309" s="32"/>
      <c r="G309" s="100"/>
      <c r="H309" s="168"/>
      <c r="I309" s="32"/>
      <c r="N309" s="32"/>
    </row>
    <row r="310" spans="1:14" x14ac:dyDescent="0.25">
      <c r="A310" s="185"/>
      <c r="B310" s="32"/>
      <c r="C310" s="32"/>
      <c r="D310" s="32"/>
      <c r="E310" s="32"/>
      <c r="F310" s="32"/>
      <c r="G310" s="100"/>
      <c r="H310" s="168"/>
      <c r="I310" s="32"/>
      <c r="N310" s="32"/>
    </row>
    <row r="311" spans="1:14" x14ac:dyDescent="0.25">
      <c r="A311" s="185"/>
      <c r="B311" s="32"/>
      <c r="C311" s="32"/>
      <c r="D311" s="32"/>
      <c r="E311" s="32"/>
      <c r="F311" s="32"/>
      <c r="G311" s="100"/>
      <c r="H311" s="168"/>
      <c r="I311" s="32"/>
      <c r="N311" s="32"/>
    </row>
    <row r="312" spans="1:14" x14ac:dyDescent="0.25">
      <c r="A312" s="185"/>
      <c r="B312" s="32"/>
      <c r="C312" s="32"/>
      <c r="D312" s="32"/>
      <c r="E312" s="32"/>
      <c r="F312" s="32"/>
      <c r="G312" s="100"/>
      <c r="H312" s="168"/>
      <c r="I312" s="32"/>
      <c r="N312" s="32"/>
    </row>
    <row r="313" spans="1:14" x14ac:dyDescent="0.25">
      <c r="A313" s="185"/>
      <c r="B313" s="32"/>
      <c r="C313" s="32"/>
      <c r="D313" s="32"/>
      <c r="E313" s="32"/>
      <c r="F313" s="32"/>
      <c r="G313" s="100"/>
      <c r="H313" s="168"/>
      <c r="I313" s="32"/>
      <c r="N313" s="32"/>
    </row>
    <row r="314" spans="1:14" x14ac:dyDescent="0.25">
      <c r="A314" s="185"/>
      <c r="B314" s="32"/>
      <c r="C314" s="32"/>
      <c r="D314" s="32"/>
      <c r="E314" s="32"/>
      <c r="F314" s="32"/>
      <c r="G314" s="100"/>
      <c r="H314" s="168"/>
      <c r="I314" s="32"/>
      <c r="N314" s="32"/>
    </row>
    <row r="315" spans="1:14" x14ac:dyDescent="0.25">
      <c r="A315" s="185"/>
      <c r="B315" s="32"/>
      <c r="C315" s="32"/>
      <c r="D315" s="32"/>
      <c r="E315" s="32"/>
      <c r="F315" s="32"/>
      <c r="G315" s="100"/>
      <c r="H315" s="168"/>
      <c r="I315" s="32"/>
      <c r="N315" s="32"/>
    </row>
    <row r="316" spans="1:14" x14ac:dyDescent="0.25">
      <c r="A316" s="185"/>
      <c r="B316" s="32"/>
      <c r="C316" s="32"/>
      <c r="D316" s="32"/>
      <c r="E316" s="32"/>
      <c r="F316" s="32"/>
      <c r="G316" s="100"/>
      <c r="H316" s="168"/>
      <c r="I316" s="32"/>
      <c r="N316" s="32"/>
    </row>
    <row r="317" spans="1:14" x14ac:dyDescent="0.25">
      <c r="A317" s="185"/>
      <c r="B317" s="32"/>
      <c r="C317" s="32"/>
      <c r="D317" s="32"/>
      <c r="E317" s="32"/>
      <c r="F317" s="32"/>
      <c r="G317" s="100"/>
      <c r="H317" s="168"/>
      <c r="I317" s="32"/>
      <c r="N317" s="32"/>
    </row>
    <row r="318" spans="1:14" x14ac:dyDescent="0.25">
      <c r="A318" s="185"/>
      <c r="B318" s="32"/>
      <c r="C318" s="32"/>
      <c r="D318" s="32"/>
      <c r="E318" s="32"/>
      <c r="F318" s="32"/>
      <c r="G318" s="100"/>
      <c r="H318" s="168"/>
      <c r="I318" s="32"/>
      <c r="N318" s="32"/>
    </row>
    <row r="319" spans="1:14" x14ac:dyDescent="0.25">
      <c r="A319" s="185"/>
      <c r="B319" s="32"/>
      <c r="C319" s="32"/>
      <c r="D319" s="32"/>
      <c r="E319" s="32"/>
      <c r="F319" s="32"/>
      <c r="G319" s="100"/>
      <c r="H319" s="168"/>
      <c r="I319" s="32"/>
      <c r="N319" s="32"/>
    </row>
    <row r="320" spans="1:14" x14ac:dyDescent="0.25">
      <c r="A320" s="185"/>
      <c r="B320" s="32"/>
      <c r="C320" s="32"/>
      <c r="D320" s="32"/>
      <c r="E320" s="32"/>
      <c r="F320" s="32"/>
      <c r="G320" s="100"/>
      <c r="H320" s="168"/>
      <c r="I320" s="32"/>
      <c r="N320" s="32"/>
    </row>
    <row r="321" spans="1:14" x14ac:dyDescent="0.25">
      <c r="A321" s="185"/>
      <c r="B321" s="32"/>
      <c r="C321" s="32"/>
      <c r="D321" s="32"/>
      <c r="E321" s="32"/>
      <c r="F321" s="32"/>
      <c r="G321" s="100"/>
      <c r="H321" s="168"/>
      <c r="I321" s="32"/>
      <c r="N321" s="32"/>
    </row>
    <row r="322" spans="1:14" x14ac:dyDescent="0.25">
      <c r="A322" s="185"/>
      <c r="B322" s="32"/>
      <c r="C322" s="32"/>
      <c r="D322" s="32"/>
      <c r="E322" s="32"/>
      <c r="F322" s="32"/>
      <c r="G322" s="100"/>
      <c r="H322" s="168"/>
      <c r="I322" s="32"/>
      <c r="N322" s="32"/>
    </row>
    <row r="323" spans="1:14" x14ac:dyDescent="0.25">
      <c r="A323" s="185"/>
      <c r="B323" s="32"/>
      <c r="C323" s="32"/>
      <c r="D323" s="32"/>
      <c r="E323" s="32"/>
      <c r="F323" s="32"/>
      <c r="G323" s="100"/>
      <c r="H323" s="168"/>
      <c r="I323" s="32"/>
      <c r="N323" s="32"/>
    </row>
    <row r="324" spans="1:14" x14ac:dyDescent="0.25">
      <c r="A324" s="185"/>
      <c r="B324" s="32"/>
      <c r="C324" s="32"/>
      <c r="D324" s="32"/>
      <c r="E324" s="32"/>
      <c r="F324" s="32"/>
      <c r="G324" s="100"/>
      <c r="H324" s="168"/>
      <c r="I324" s="32"/>
      <c r="N324" s="32"/>
    </row>
    <row r="325" spans="1:14" x14ac:dyDescent="0.25">
      <c r="A325" s="185"/>
      <c r="B325" s="32"/>
      <c r="C325" s="32"/>
      <c r="D325" s="32"/>
      <c r="E325" s="32"/>
      <c r="F325" s="32"/>
      <c r="G325" s="100"/>
      <c r="H325" s="168"/>
      <c r="I325" s="32"/>
      <c r="N325" s="32"/>
    </row>
    <row r="326" spans="1:14" x14ac:dyDescent="0.25">
      <c r="A326" s="185"/>
      <c r="B326" s="32"/>
      <c r="C326" s="32"/>
      <c r="D326" s="32"/>
      <c r="E326" s="32"/>
      <c r="F326" s="32"/>
      <c r="G326" s="100"/>
      <c r="H326" s="168"/>
      <c r="I326" s="32"/>
      <c r="N326" s="32"/>
    </row>
    <row r="327" spans="1:14" x14ac:dyDescent="0.25">
      <c r="A327" s="185"/>
      <c r="B327" s="32"/>
      <c r="C327" s="32"/>
      <c r="D327" s="32"/>
      <c r="E327" s="32"/>
      <c r="F327" s="32"/>
      <c r="G327" s="100"/>
      <c r="H327" s="168"/>
      <c r="I327" s="32"/>
      <c r="N327" s="32"/>
    </row>
    <row r="328" spans="1:14" x14ac:dyDescent="0.25">
      <c r="A328" s="185"/>
      <c r="B328" s="32"/>
      <c r="C328" s="32"/>
      <c r="D328" s="32"/>
      <c r="E328" s="32"/>
      <c r="F328" s="32"/>
      <c r="G328" s="100"/>
      <c r="H328" s="168"/>
      <c r="I328" s="32"/>
      <c r="N328" s="32"/>
    </row>
    <row r="329" spans="1:14" x14ac:dyDescent="0.25">
      <c r="A329" s="185"/>
      <c r="B329" s="32"/>
      <c r="C329" s="32"/>
      <c r="D329" s="32"/>
      <c r="E329" s="32"/>
      <c r="F329" s="32"/>
      <c r="G329" s="100"/>
      <c r="H329" s="168"/>
      <c r="I329" s="32"/>
      <c r="N329" s="32"/>
    </row>
    <row r="330" spans="1:14" x14ac:dyDescent="0.25">
      <c r="A330" s="185"/>
      <c r="B330" s="32"/>
      <c r="C330" s="32"/>
      <c r="D330" s="32"/>
      <c r="E330" s="32"/>
      <c r="F330" s="32"/>
      <c r="G330" s="100"/>
      <c r="H330" s="168"/>
      <c r="I330" s="32"/>
      <c r="N330" s="32"/>
    </row>
    <row r="331" spans="1:14" x14ac:dyDescent="0.25">
      <c r="A331" s="185"/>
      <c r="B331" s="32"/>
      <c r="C331" s="32"/>
      <c r="D331" s="32"/>
      <c r="E331" s="32"/>
      <c r="F331" s="32"/>
      <c r="G331" s="100"/>
      <c r="H331" s="168"/>
      <c r="I331" s="32"/>
      <c r="N331" s="32"/>
    </row>
    <row r="332" spans="1:14" x14ac:dyDescent="0.25">
      <c r="A332" s="185"/>
      <c r="B332" s="32"/>
      <c r="C332" s="32"/>
      <c r="D332" s="32"/>
      <c r="E332" s="32"/>
      <c r="F332" s="32"/>
      <c r="G332" s="100"/>
      <c r="H332" s="168"/>
      <c r="I332" s="32"/>
      <c r="N332" s="32"/>
    </row>
    <row r="333" spans="1:14" x14ac:dyDescent="0.25">
      <c r="A333" s="185"/>
      <c r="B333" s="32"/>
      <c r="C333" s="32"/>
      <c r="D333" s="32"/>
      <c r="E333" s="32"/>
      <c r="F333" s="32"/>
      <c r="G333" s="100"/>
      <c r="H333" s="168"/>
      <c r="I333" s="32"/>
      <c r="N333" s="32"/>
    </row>
    <row r="334" spans="1:14" x14ac:dyDescent="0.25">
      <c r="A334" s="185"/>
      <c r="B334" s="32"/>
      <c r="C334" s="32"/>
      <c r="D334" s="32"/>
      <c r="E334" s="32"/>
      <c r="F334" s="32"/>
      <c r="G334" s="100"/>
      <c r="H334" s="168"/>
      <c r="I334" s="32"/>
      <c r="N334" s="32"/>
    </row>
    <row r="335" spans="1:14" x14ac:dyDescent="0.25">
      <c r="A335" s="185"/>
      <c r="B335" s="32"/>
      <c r="C335" s="32"/>
      <c r="D335" s="32"/>
      <c r="E335" s="32"/>
      <c r="F335" s="32"/>
      <c r="G335" s="100"/>
      <c r="H335" s="168"/>
      <c r="I335" s="32"/>
      <c r="N335" s="32"/>
    </row>
    <row r="336" spans="1:14" x14ac:dyDescent="0.25">
      <c r="A336" s="185"/>
      <c r="B336" s="32"/>
      <c r="C336" s="32"/>
      <c r="D336" s="32"/>
      <c r="E336" s="32"/>
      <c r="F336" s="32"/>
      <c r="G336" s="100"/>
      <c r="H336" s="168"/>
      <c r="I336" s="32"/>
      <c r="N336" s="32"/>
    </row>
    <row r="337" spans="1:14" x14ac:dyDescent="0.25">
      <c r="A337" s="185"/>
      <c r="B337" s="32"/>
      <c r="C337" s="32"/>
      <c r="D337" s="32"/>
      <c r="E337" s="32"/>
      <c r="F337" s="32"/>
      <c r="G337" s="100"/>
      <c r="H337" s="168"/>
      <c r="I337" s="32"/>
      <c r="N337" s="32"/>
    </row>
    <row r="338" spans="1:14" x14ac:dyDescent="0.25">
      <c r="A338" s="185"/>
      <c r="B338" s="32"/>
      <c r="C338" s="32"/>
      <c r="D338" s="32"/>
      <c r="E338" s="32"/>
      <c r="F338" s="32"/>
      <c r="G338" s="100"/>
      <c r="H338" s="168"/>
      <c r="I338" s="32"/>
      <c r="N338" s="32"/>
    </row>
    <row r="339" spans="1:14" x14ac:dyDescent="0.25">
      <c r="A339" s="185"/>
      <c r="B339" s="32"/>
      <c r="C339" s="32"/>
      <c r="D339" s="32"/>
      <c r="E339" s="32"/>
      <c r="F339" s="32"/>
      <c r="G339" s="100"/>
      <c r="H339" s="168"/>
      <c r="I339" s="32"/>
      <c r="N339" s="32"/>
    </row>
    <row r="340" spans="1:14" x14ac:dyDescent="0.25">
      <c r="A340" s="185"/>
      <c r="B340" s="32"/>
      <c r="C340" s="32"/>
      <c r="D340" s="32"/>
      <c r="E340" s="32"/>
      <c r="F340" s="32"/>
      <c r="G340" s="100"/>
      <c r="H340" s="168"/>
      <c r="I340" s="32"/>
      <c r="N340" s="32"/>
    </row>
    <row r="341" spans="1:14" x14ac:dyDescent="0.25">
      <c r="A341" s="185"/>
      <c r="B341" s="32"/>
      <c r="C341" s="32"/>
      <c r="D341" s="32"/>
      <c r="E341" s="32"/>
      <c r="F341" s="32"/>
      <c r="G341" s="100"/>
      <c r="H341" s="168"/>
      <c r="I341" s="32"/>
      <c r="N341" s="32"/>
    </row>
    <row r="342" spans="1:14" x14ac:dyDescent="0.25">
      <c r="A342" s="185"/>
      <c r="B342" s="32"/>
      <c r="C342" s="32"/>
      <c r="D342" s="32"/>
      <c r="E342" s="32"/>
      <c r="F342" s="32"/>
      <c r="G342" s="100"/>
      <c r="H342" s="168"/>
      <c r="I342" s="32"/>
      <c r="N342" s="32"/>
    </row>
    <row r="343" spans="1:14" x14ac:dyDescent="0.25">
      <c r="A343" s="185"/>
      <c r="B343" s="32"/>
      <c r="C343" s="32"/>
      <c r="D343" s="32"/>
      <c r="E343" s="32"/>
      <c r="F343" s="32"/>
      <c r="G343" s="100"/>
      <c r="H343" s="168"/>
      <c r="I343" s="32"/>
      <c r="N343" s="32"/>
    </row>
    <row r="344" spans="1:14" x14ac:dyDescent="0.25">
      <c r="A344" s="185"/>
      <c r="B344" s="32"/>
      <c r="C344" s="32"/>
      <c r="D344" s="32"/>
      <c r="E344" s="32"/>
      <c r="F344" s="32"/>
      <c r="G344" s="100"/>
      <c r="H344" s="168"/>
      <c r="I344" s="32"/>
      <c r="N344" s="32"/>
    </row>
    <row r="345" spans="1:14" x14ac:dyDescent="0.25">
      <c r="A345" s="185"/>
      <c r="B345" s="32"/>
      <c r="C345" s="32"/>
      <c r="D345" s="32"/>
      <c r="E345" s="32"/>
      <c r="F345" s="32"/>
      <c r="G345" s="100"/>
      <c r="H345" s="168"/>
      <c r="I345" s="32"/>
      <c r="N345" s="32"/>
    </row>
    <row r="346" spans="1:14" x14ac:dyDescent="0.25">
      <c r="A346" s="185"/>
      <c r="B346" s="32"/>
      <c r="C346" s="32"/>
      <c r="D346" s="32"/>
      <c r="E346" s="32"/>
      <c r="F346" s="32"/>
      <c r="G346" s="100"/>
      <c r="H346" s="168"/>
      <c r="I346" s="32"/>
      <c r="N346" s="32"/>
    </row>
    <row r="347" spans="1:14" x14ac:dyDescent="0.25">
      <c r="A347" s="185"/>
      <c r="B347" s="32"/>
      <c r="C347" s="32"/>
      <c r="D347" s="32"/>
      <c r="E347" s="32"/>
      <c r="F347" s="32"/>
      <c r="G347" s="100"/>
      <c r="H347" s="168"/>
      <c r="I347" s="32"/>
      <c r="N347" s="32"/>
    </row>
    <row r="348" spans="1:14" x14ac:dyDescent="0.25">
      <c r="A348" s="185"/>
      <c r="B348" s="32"/>
      <c r="C348" s="32"/>
      <c r="D348" s="32"/>
      <c r="E348" s="32"/>
      <c r="F348" s="32"/>
      <c r="G348" s="100"/>
      <c r="H348" s="168"/>
      <c r="I348" s="32"/>
      <c r="N348" s="32"/>
    </row>
    <row r="349" spans="1:14" x14ac:dyDescent="0.25">
      <c r="A349" s="185"/>
      <c r="B349" s="32"/>
      <c r="C349" s="32"/>
      <c r="D349" s="32"/>
      <c r="E349" s="32"/>
      <c r="F349" s="32"/>
      <c r="G349" s="100"/>
      <c r="H349" s="168"/>
      <c r="I349" s="32"/>
      <c r="N349" s="32"/>
    </row>
    <row r="350" spans="1:14" x14ac:dyDescent="0.25">
      <c r="A350" s="185"/>
      <c r="B350" s="32"/>
      <c r="C350" s="32"/>
      <c r="D350" s="32"/>
      <c r="E350" s="32"/>
      <c r="F350" s="32"/>
      <c r="G350" s="100"/>
      <c r="H350" s="168"/>
      <c r="I350" s="32"/>
      <c r="N350" s="32"/>
    </row>
    <row r="351" spans="1:14" x14ac:dyDescent="0.25">
      <c r="A351" s="185"/>
      <c r="B351" s="32"/>
      <c r="C351" s="32"/>
      <c r="D351" s="32"/>
      <c r="E351" s="32"/>
      <c r="F351" s="32"/>
      <c r="G351" s="100"/>
      <c r="H351" s="168"/>
      <c r="I351" s="32"/>
      <c r="N351" s="32"/>
    </row>
    <row r="352" spans="1:14" x14ac:dyDescent="0.25">
      <c r="A352" s="185"/>
      <c r="B352" s="32"/>
      <c r="C352" s="32"/>
      <c r="D352" s="32"/>
      <c r="E352" s="32"/>
      <c r="F352" s="32"/>
      <c r="G352" s="100"/>
      <c r="H352" s="168"/>
      <c r="I352" s="32"/>
      <c r="N352" s="32"/>
    </row>
    <row r="353" spans="1:14" x14ac:dyDescent="0.25">
      <c r="A353" s="185"/>
      <c r="B353" s="32"/>
      <c r="C353" s="32"/>
      <c r="D353" s="32"/>
      <c r="E353" s="32"/>
      <c r="F353" s="32"/>
      <c r="G353" s="100"/>
      <c r="H353" s="168"/>
      <c r="I353" s="32"/>
      <c r="N353" s="32"/>
    </row>
    <row r="354" spans="1:14" x14ac:dyDescent="0.25">
      <c r="A354" s="185"/>
      <c r="B354" s="32"/>
      <c r="C354" s="32"/>
      <c r="D354" s="32"/>
      <c r="E354" s="32"/>
      <c r="F354" s="32"/>
      <c r="G354" s="100"/>
      <c r="H354" s="168"/>
      <c r="I354" s="32"/>
      <c r="N354" s="32"/>
    </row>
    <row r="355" spans="1:14" x14ac:dyDescent="0.25">
      <c r="A355" s="185"/>
      <c r="B355" s="32"/>
      <c r="C355" s="32"/>
      <c r="D355" s="32"/>
      <c r="E355" s="32"/>
      <c r="F355" s="32"/>
      <c r="G355" s="100"/>
      <c r="H355" s="168"/>
      <c r="I355" s="32"/>
      <c r="N355" s="32"/>
    </row>
    <row r="356" spans="1:14" x14ac:dyDescent="0.25">
      <c r="A356" s="185"/>
      <c r="B356" s="32"/>
      <c r="C356" s="32"/>
      <c r="D356" s="32"/>
      <c r="E356" s="32"/>
      <c r="F356" s="32"/>
      <c r="G356" s="100"/>
      <c r="H356" s="168"/>
      <c r="I356" s="32"/>
      <c r="N356" s="32"/>
    </row>
    <row r="357" spans="1:14" x14ac:dyDescent="0.25">
      <c r="A357" s="185"/>
      <c r="B357" s="32"/>
      <c r="C357" s="32"/>
      <c r="D357" s="32"/>
      <c r="E357" s="32"/>
      <c r="F357" s="32"/>
      <c r="G357" s="100"/>
      <c r="H357" s="168"/>
      <c r="I357" s="32"/>
      <c r="N357" s="32"/>
    </row>
    <row r="358" spans="1:14" x14ac:dyDescent="0.25">
      <c r="A358" s="185"/>
      <c r="B358" s="32"/>
      <c r="C358" s="32"/>
      <c r="D358" s="32"/>
      <c r="E358" s="32"/>
      <c r="F358" s="32"/>
      <c r="G358" s="100"/>
      <c r="H358" s="168"/>
      <c r="I358" s="32"/>
      <c r="N358" s="32"/>
    </row>
    <row r="359" spans="1:14" x14ac:dyDescent="0.25">
      <c r="A359" s="185"/>
      <c r="B359" s="32"/>
      <c r="C359" s="32"/>
      <c r="D359" s="32"/>
      <c r="E359" s="32"/>
      <c r="F359" s="32"/>
      <c r="G359" s="100"/>
      <c r="H359" s="168"/>
      <c r="I359" s="32"/>
      <c r="N359" s="32"/>
    </row>
    <row r="360" spans="1:14" x14ac:dyDescent="0.25">
      <c r="A360" s="185"/>
      <c r="B360" s="32"/>
      <c r="C360" s="32"/>
      <c r="D360" s="32"/>
      <c r="E360" s="32"/>
      <c r="F360" s="32"/>
      <c r="G360" s="100"/>
      <c r="H360" s="168"/>
      <c r="I360" s="32"/>
      <c r="N360" s="32"/>
    </row>
    <row r="361" spans="1:14" x14ac:dyDescent="0.25">
      <c r="A361" s="185"/>
      <c r="B361" s="32"/>
      <c r="C361" s="32"/>
      <c r="D361" s="32"/>
      <c r="E361" s="32"/>
      <c r="F361" s="32"/>
      <c r="G361" s="100"/>
      <c r="H361" s="168"/>
      <c r="I361" s="32"/>
      <c r="N361" s="32"/>
    </row>
    <row r="362" spans="1:14" x14ac:dyDescent="0.25">
      <c r="A362" s="185"/>
      <c r="B362" s="32"/>
      <c r="C362" s="32"/>
      <c r="D362" s="32"/>
      <c r="E362" s="32"/>
      <c r="F362" s="32"/>
      <c r="G362" s="100"/>
      <c r="H362" s="168"/>
      <c r="I362" s="32"/>
      <c r="N362" s="32"/>
    </row>
    <row r="363" spans="1:14" x14ac:dyDescent="0.25">
      <c r="A363" s="185"/>
      <c r="B363" s="32"/>
      <c r="C363" s="32"/>
      <c r="D363" s="32"/>
      <c r="E363" s="32"/>
      <c r="F363" s="32"/>
      <c r="G363" s="100"/>
      <c r="H363" s="168"/>
      <c r="I363" s="32"/>
      <c r="N363" s="32"/>
    </row>
    <row r="364" spans="1:14" x14ac:dyDescent="0.25">
      <c r="A364" s="185"/>
      <c r="B364" s="32"/>
      <c r="C364" s="32"/>
      <c r="D364" s="32"/>
      <c r="E364" s="32"/>
      <c r="F364" s="32"/>
      <c r="G364" s="100"/>
      <c r="H364" s="168"/>
      <c r="I364" s="32"/>
      <c r="N364" s="32"/>
    </row>
    <row r="365" spans="1:14" x14ac:dyDescent="0.25">
      <c r="A365" s="185"/>
      <c r="B365" s="32"/>
      <c r="C365" s="32"/>
      <c r="D365" s="32"/>
      <c r="E365" s="32"/>
      <c r="F365" s="32"/>
      <c r="G365" s="100"/>
      <c r="H365" s="168"/>
      <c r="I365" s="32"/>
      <c r="N365" s="32"/>
    </row>
    <row r="366" spans="1:14" x14ac:dyDescent="0.25">
      <c r="A366" s="185"/>
      <c r="B366" s="32"/>
      <c r="C366" s="32"/>
      <c r="D366" s="32"/>
      <c r="E366" s="32"/>
      <c r="F366" s="32"/>
      <c r="G366" s="100"/>
      <c r="H366" s="168"/>
      <c r="I366" s="32"/>
      <c r="N366" s="32"/>
    </row>
    <row r="367" spans="1:14" x14ac:dyDescent="0.25">
      <c r="A367" s="185"/>
      <c r="B367" s="32"/>
      <c r="C367" s="32"/>
      <c r="D367" s="32"/>
      <c r="E367" s="32"/>
      <c r="F367" s="32"/>
      <c r="G367" s="100"/>
      <c r="H367" s="168"/>
      <c r="I367" s="32"/>
      <c r="N367" s="32"/>
    </row>
    <row r="368" spans="1:14" x14ac:dyDescent="0.25">
      <c r="A368" s="185"/>
      <c r="B368" s="32"/>
      <c r="C368" s="32"/>
      <c r="D368" s="32"/>
      <c r="E368" s="32"/>
      <c r="F368" s="32"/>
      <c r="G368" s="100"/>
      <c r="H368" s="168"/>
      <c r="I368" s="32"/>
      <c r="N368" s="32"/>
    </row>
    <row r="369" spans="1:14" x14ac:dyDescent="0.25">
      <c r="A369" s="185"/>
      <c r="B369" s="32"/>
      <c r="C369" s="32"/>
      <c r="D369" s="32"/>
      <c r="E369" s="32"/>
      <c r="F369" s="32"/>
      <c r="G369" s="100"/>
      <c r="H369" s="168"/>
      <c r="I369" s="32"/>
      <c r="N369" s="32"/>
    </row>
    <row r="370" spans="1:14" x14ac:dyDescent="0.25">
      <c r="A370" s="185"/>
      <c r="B370" s="32"/>
      <c r="C370" s="32"/>
      <c r="D370" s="32"/>
      <c r="E370" s="32"/>
      <c r="F370" s="32"/>
      <c r="G370" s="100"/>
      <c r="H370" s="168"/>
      <c r="I370" s="32"/>
      <c r="N370" s="32"/>
    </row>
    <row r="371" spans="1:14" x14ac:dyDescent="0.25">
      <c r="A371" s="185"/>
      <c r="B371" s="32"/>
      <c r="C371" s="32"/>
      <c r="D371" s="32"/>
      <c r="E371" s="32"/>
      <c r="F371" s="32"/>
      <c r="G371" s="100"/>
      <c r="H371" s="168"/>
      <c r="I371" s="32"/>
      <c r="N371" s="32"/>
    </row>
    <row r="372" spans="1:14" x14ac:dyDescent="0.25">
      <c r="A372" s="185"/>
      <c r="B372" s="32"/>
      <c r="C372" s="32"/>
      <c r="D372" s="32"/>
      <c r="E372" s="32"/>
      <c r="F372" s="32"/>
      <c r="G372" s="100"/>
      <c r="H372" s="168"/>
      <c r="I372" s="32"/>
      <c r="N372" s="32"/>
    </row>
    <row r="373" spans="1:14" x14ac:dyDescent="0.25">
      <c r="A373" s="185"/>
      <c r="B373" s="32"/>
      <c r="C373" s="32"/>
      <c r="D373" s="32"/>
      <c r="E373" s="32"/>
      <c r="F373" s="32"/>
      <c r="G373" s="100"/>
      <c r="H373" s="168"/>
      <c r="I373" s="32"/>
      <c r="N373" s="32"/>
    </row>
    <row r="374" spans="1:14" x14ac:dyDescent="0.25">
      <c r="A374" s="185"/>
      <c r="B374" s="32"/>
      <c r="C374" s="32"/>
      <c r="D374" s="32"/>
      <c r="E374" s="32"/>
      <c r="F374" s="32"/>
      <c r="G374" s="100"/>
      <c r="H374" s="168"/>
      <c r="I374" s="32"/>
      <c r="N374" s="32"/>
    </row>
    <row r="375" spans="1:14" x14ac:dyDescent="0.25">
      <c r="A375" s="185"/>
      <c r="B375" s="32"/>
      <c r="C375" s="32"/>
      <c r="D375" s="32"/>
      <c r="E375" s="32"/>
      <c r="F375" s="32"/>
      <c r="G375" s="100"/>
      <c r="H375" s="168"/>
      <c r="I375" s="32"/>
      <c r="N375" s="32"/>
    </row>
    <row r="376" spans="1:14" x14ac:dyDescent="0.25">
      <c r="A376" s="185"/>
      <c r="B376" s="32"/>
      <c r="C376" s="32"/>
      <c r="D376" s="32"/>
      <c r="E376" s="32"/>
      <c r="F376" s="32"/>
      <c r="G376" s="100"/>
      <c r="H376" s="168"/>
      <c r="I376" s="32"/>
      <c r="N376" s="32"/>
    </row>
    <row r="377" spans="1:14" x14ac:dyDescent="0.25">
      <c r="A377" s="185"/>
      <c r="B377" s="32"/>
      <c r="C377" s="32"/>
      <c r="D377" s="32"/>
      <c r="E377" s="32"/>
      <c r="F377" s="32"/>
      <c r="G377" s="100"/>
      <c r="H377" s="168"/>
      <c r="I377" s="32"/>
      <c r="N377" s="32"/>
    </row>
    <row r="378" spans="1:14" x14ac:dyDescent="0.25">
      <c r="A378" s="185"/>
      <c r="B378" s="32"/>
      <c r="C378" s="32"/>
      <c r="D378" s="32"/>
      <c r="E378" s="32"/>
      <c r="F378" s="32"/>
      <c r="G378" s="100"/>
      <c r="H378" s="168"/>
      <c r="I378" s="32"/>
      <c r="N378" s="32"/>
    </row>
    <row r="379" spans="1:14" x14ac:dyDescent="0.25">
      <c r="A379" s="185"/>
      <c r="B379" s="32"/>
      <c r="C379" s="32"/>
      <c r="D379" s="32"/>
      <c r="E379" s="32"/>
      <c r="F379" s="32"/>
      <c r="G379" s="100"/>
      <c r="H379" s="168"/>
      <c r="I379" s="32"/>
      <c r="N379" s="32"/>
    </row>
    <row r="380" spans="1:14" x14ac:dyDescent="0.25">
      <c r="A380" s="185"/>
      <c r="B380" s="32"/>
      <c r="C380" s="32"/>
      <c r="D380" s="32"/>
      <c r="E380" s="32"/>
      <c r="F380" s="32"/>
      <c r="G380" s="100"/>
      <c r="H380" s="168"/>
      <c r="I380" s="32"/>
      <c r="N380" s="32"/>
    </row>
    <row r="381" spans="1:14" x14ac:dyDescent="0.25">
      <c r="A381" s="185"/>
      <c r="B381" s="32"/>
      <c r="C381" s="32"/>
      <c r="D381" s="32"/>
      <c r="E381" s="32"/>
      <c r="F381" s="32"/>
      <c r="G381" s="100"/>
      <c r="H381" s="168"/>
      <c r="I381" s="32"/>
      <c r="N381" s="32"/>
    </row>
    <row r="382" spans="1:14" x14ac:dyDescent="0.25">
      <c r="A382" s="185"/>
      <c r="B382" s="32"/>
      <c r="C382" s="32"/>
      <c r="D382" s="32"/>
      <c r="E382" s="32"/>
      <c r="F382" s="32"/>
      <c r="G382" s="100"/>
      <c r="H382" s="168"/>
      <c r="I382" s="32"/>
      <c r="N382" s="32"/>
    </row>
    <row r="383" spans="1:14" x14ac:dyDescent="0.25">
      <c r="A383" s="185"/>
      <c r="B383" s="32"/>
      <c r="C383" s="32"/>
      <c r="D383" s="32"/>
      <c r="E383" s="32"/>
      <c r="F383" s="32"/>
      <c r="G383" s="100"/>
      <c r="H383" s="168"/>
      <c r="I383" s="32"/>
      <c r="N383" s="32"/>
    </row>
    <row r="384" spans="1:14" x14ac:dyDescent="0.25">
      <c r="A384" s="185"/>
      <c r="B384" s="32"/>
      <c r="C384" s="32"/>
      <c r="D384" s="32"/>
      <c r="E384" s="32"/>
      <c r="F384" s="32"/>
      <c r="G384" s="100"/>
      <c r="H384" s="168"/>
      <c r="I384" s="32"/>
      <c r="N384" s="32"/>
    </row>
    <row r="385" spans="1:14" x14ac:dyDescent="0.25">
      <c r="A385" s="185"/>
      <c r="B385" s="32"/>
      <c r="C385" s="32"/>
      <c r="D385" s="32"/>
      <c r="E385" s="32"/>
      <c r="F385" s="32"/>
      <c r="G385" s="100"/>
      <c r="H385" s="168"/>
      <c r="I385" s="32"/>
      <c r="N385" s="32"/>
    </row>
    <row r="386" spans="1:14" x14ac:dyDescent="0.25">
      <c r="A386" s="185"/>
      <c r="B386" s="32"/>
      <c r="C386" s="32"/>
      <c r="D386" s="32"/>
      <c r="E386" s="32"/>
      <c r="F386" s="32"/>
      <c r="G386" s="100"/>
      <c r="H386" s="168"/>
      <c r="I386" s="32"/>
      <c r="N386" s="32"/>
    </row>
    <row r="387" spans="1:14" x14ac:dyDescent="0.25">
      <c r="A387" s="185"/>
      <c r="B387" s="32"/>
      <c r="C387" s="32"/>
      <c r="D387" s="32"/>
      <c r="E387" s="32"/>
      <c r="F387" s="32"/>
      <c r="G387" s="100"/>
      <c r="H387" s="168"/>
      <c r="I387" s="32"/>
      <c r="N387" s="32"/>
    </row>
    <row r="388" spans="1:14" x14ac:dyDescent="0.25">
      <c r="A388" s="185"/>
      <c r="B388" s="32"/>
      <c r="C388" s="32"/>
      <c r="D388" s="32"/>
      <c r="E388" s="32"/>
      <c r="F388" s="32"/>
      <c r="G388" s="100"/>
      <c r="H388" s="168"/>
      <c r="I388" s="32"/>
      <c r="N388" s="32"/>
    </row>
    <row r="389" spans="1:14" x14ac:dyDescent="0.25">
      <c r="A389" s="185"/>
      <c r="B389" s="32"/>
      <c r="C389" s="32"/>
      <c r="D389" s="32"/>
      <c r="E389" s="32"/>
      <c r="F389" s="32"/>
      <c r="G389" s="100"/>
      <c r="H389" s="168"/>
      <c r="I389" s="32"/>
      <c r="N389" s="32"/>
    </row>
    <row r="390" spans="1:14" x14ac:dyDescent="0.25">
      <c r="A390" s="185"/>
      <c r="B390" s="32"/>
      <c r="C390" s="32"/>
      <c r="D390" s="32"/>
      <c r="E390" s="32"/>
      <c r="F390" s="32"/>
      <c r="G390" s="100"/>
      <c r="H390" s="168"/>
      <c r="I390" s="32"/>
      <c r="N390" s="32"/>
    </row>
    <row r="391" spans="1:14" x14ac:dyDescent="0.25">
      <c r="A391" s="185"/>
      <c r="B391" s="32"/>
      <c r="C391" s="32"/>
      <c r="D391" s="32"/>
      <c r="E391" s="32"/>
      <c r="F391" s="32"/>
      <c r="G391" s="100"/>
      <c r="H391" s="168"/>
      <c r="I391" s="32"/>
      <c r="N391" s="32"/>
    </row>
    <row r="392" spans="1:14" x14ac:dyDescent="0.25">
      <c r="A392" s="185"/>
      <c r="B392" s="32"/>
      <c r="C392" s="32"/>
      <c r="D392" s="32"/>
      <c r="E392" s="32"/>
      <c r="F392" s="32"/>
      <c r="G392" s="100"/>
      <c r="H392" s="168"/>
      <c r="I392" s="32"/>
      <c r="N392" s="32"/>
    </row>
    <row r="393" spans="1:14" x14ac:dyDescent="0.25">
      <c r="A393" s="185"/>
      <c r="B393" s="32"/>
      <c r="C393" s="32"/>
      <c r="D393" s="32"/>
      <c r="E393" s="32"/>
      <c r="F393" s="32"/>
      <c r="G393" s="100"/>
      <c r="H393" s="168"/>
      <c r="I393" s="32"/>
      <c r="N393" s="32"/>
    </row>
    <row r="394" spans="1:14" x14ac:dyDescent="0.25">
      <c r="A394" s="185"/>
      <c r="B394" s="32"/>
      <c r="C394" s="32"/>
      <c r="D394" s="32"/>
      <c r="E394" s="32"/>
      <c r="F394" s="32"/>
      <c r="G394" s="100"/>
      <c r="H394" s="168"/>
      <c r="I394" s="32"/>
      <c r="N394" s="32"/>
    </row>
    <row r="395" spans="1:14" x14ac:dyDescent="0.25">
      <c r="A395" s="185"/>
      <c r="B395" s="32"/>
      <c r="C395" s="32"/>
      <c r="D395" s="32"/>
      <c r="E395" s="32"/>
      <c r="F395" s="32"/>
      <c r="G395" s="100"/>
      <c r="H395" s="168"/>
      <c r="I395" s="32"/>
      <c r="N395" s="32"/>
    </row>
    <row r="396" spans="1:14" x14ac:dyDescent="0.25">
      <c r="A396" s="185"/>
      <c r="B396" s="32"/>
      <c r="C396" s="32"/>
      <c r="D396" s="32"/>
      <c r="E396" s="32"/>
      <c r="F396" s="32"/>
      <c r="G396" s="100"/>
      <c r="H396" s="168"/>
      <c r="I396" s="32"/>
      <c r="N396" s="32"/>
    </row>
    <row r="397" spans="1:14" x14ac:dyDescent="0.25">
      <c r="A397" s="185"/>
      <c r="B397" s="32"/>
      <c r="C397" s="32"/>
      <c r="D397" s="32"/>
      <c r="E397" s="32"/>
      <c r="F397" s="32"/>
      <c r="G397" s="100"/>
      <c r="H397" s="168"/>
      <c r="I397" s="32"/>
      <c r="N397" s="32"/>
    </row>
    <row r="398" spans="1:14" x14ac:dyDescent="0.25">
      <c r="A398" s="185"/>
      <c r="B398" s="32"/>
      <c r="C398" s="32"/>
      <c r="D398" s="32"/>
      <c r="E398" s="32"/>
      <c r="F398" s="32"/>
      <c r="G398" s="100"/>
      <c r="H398" s="168"/>
      <c r="I398" s="32"/>
      <c r="N398" s="32"/>
    </row>
    <row r="399" spans="1:14" x14ac:dyDescent="0.25">
      <c r="A399" s="185"/>
      <c r="B399" s="32"/>
      <c r="C399" s="32"/>
      <c r="D399" s="32"/>
      <c r="E399" s="32"/>
      <c r="F399" s="32"/>
      <c r="G399" s="100"/>
      <c r="H399" s="168"/>
      <c r="I399" s="32"/>
      <c r="N399" s="32"/>
    </row>
    <row r="400" spans="1:14" x14ac:dyDescent="0.25">
      <c r="A400" s="185"/>
      <c r="B400" s="32"/>
      <c r="C400" s="32"/>
      <c r="D400" s="32"/>
      <c r="E400" s="32"/>
      <c r="F400" s="32"/>
      <c r="G400" s="100"/>
      <c r="H400" s="168"/>
      <c r="I400" s="32"/>
      <c r="N400" s="32"/>
    </row>
    <row r="401" spans="1:14" x14ac:dyDescent="0.25">
      <c r="A401" s="185"/>
      <c r="B401" s="32"/>
      <c r="C401" s="32"/>
      <c r="D401" s="32"/>
      <c r="E401" s="32"/>
      <c r="F401" s="32"/>
      <c r="G401" s="100"/>
      <c r="H401" s="168"/>
      <c r="I401" s="32"/>
      <c r="N401" s="32"/>
    </row>
    <row r="402" spans="1:14" x14ac:dyDescent="0.25">
      <c r="A402" s="185"/>
      <c r="B402" s="32"/>
      <c r="C402" s="32"/>
      <c r="D402" s="32"/>
      <c r="E402" s="32"/>
      <c r="F402" s="32"/>
      <c r="G402" s="100"/>
      <c r="H402" s="168"/>
      <c r="I402" s="32"/>
      <c r="N402" s="32"/>
    </row>
    <row r="403" spans="1:14" x14ac:dyDescent="0.25">
      <c r="A403" s="185"/>
      <c r="B403" s="32"/>
      <c r="C403" s="32"/>
      <c r="D403" s="32"/>
      <c r="E403" s="32"/>
      <c r="F403" s="32"/>
      <c r="G403" s="100"/>
      <c r="H403" s="168"/>
      <c r="I403" s="32"/>
      <c r="N403" s="32"/>
    </row>
    <row r="404" spans="1:14" x14ac:dyDescent="0.25">
      <c r="A404" s="185"/>
      <c r="B404" s="32"/>
      <c r="C404" s="32"/>
      <c r="D404" s="32"/>
      <c r="E404" s="32"/>
      <c r="F404" s="32"/>
      <c r="G404" s="100"/>
      <c r="H404" s="168"/>
      <c r="I404" s="32"/>
      <c r="N404" s="32"/>
    </row>
    <row r="405" spans="1:14" x14ac:dyDescent="0.25">
      <c r="A405" s="185"/>
      <c r="B405" s="32"/>
      <c r="C405" s="32"/>
      <c r="D405" s="32"/>
      <c r="E405" s="32"/>
      <c r="F405" s="32"/>
      <c r="G405" s="100"/>
      <c r="H405" s="168"/>
      <c r="I405" s="32"/>
      <c r="N405" s="32"/>
    </row>
    <row r="406" spans="1:14" x14ac:dyDescent="0.25">
      <c r="A406" s="185"/>
      <c r="B406" s="32"/>
      <c r="C406" s="32"/>
      <c r="D406" s="32"/>
      <c r="E406" s="32"/>
      <c r="F406" s="32"/>
      <c r="G406" s="100"/>
      <c r="H406" s="168"/>
      <c r="I406" s="32"/>
      <c r="N406" s="32"/>
    </row>
    <row r="407" spans="1:14" x14ac:dyDescent="0.25">
      <c r="A407" s="185"/>
      <c r="B407" s="32"/>
      <c r="C407" s="32"/>
      <c r="D407" s="32"/>
      <c r="E407" s="32"/>
      <c r="F407" s="32"/>
      <c r="G407" s="100"/>
      <c r="H407" s="168"/>
      <c r="I407" s="32"/>
      <c r="N407" s="32"/>
    </row>
    <row r="408" spans="1:14" x14ac:dyDescent="0.25">
      <c r="A408" s="185"/>
      <c r="B408" s="32"/>
      <c r="C408" s="32"/>
      <c r="D408" s="32"/>
      <c r="E408" s="32"/>
      <c r="F408" s="32"/>
      <c r="G408" s="100"/>
      <c r="H408" s="168"/>
      <c r="I408" s="32"/>
      <c r="N408" s="32"/>
    </row>
    <row r="409" spans="1:14" x14ac:dyDescent="0.25">
      <c r="A409" s="185"/>
      <c r="B409" s="32"/>
      <c r="C409" s="32"/>
      <c r="D409" s="32"/>
      <c r="E409" s="32"/>
      <c r="F409" s="32"/>
      <c r="G409" s="100"/>
      <c r="H409" s="168"/>
      <c r="I409" s="32"/>
      <c r="N409" s="32"/>
    </row>
    <row r="410" spans="1:14" x14ac:dyDescent="0.25">
      <c r="A410" s="185"/>
      <c r="B410" s="32"/>
      <c r="C410" s="32"/>
      <c r="D410" s="32"/>
      <c r="E410" s="32"/>
      <c r="F410" s="32"/>
      <c r="G410" s="100"/>
      <c r="H410" s="168"/>
      <c r="I410" s="32"/>
      <c r="N410" s="32"/>
    </row>
    <row r="411" spans="1:14" x14ac:dyDescent="0.25">
      <c r="A411" s="185"/>
      <c r="B411" s="32"/>
      <c r="C411" s="32"/>
      <c r="D411" s="32"/>
      <c r="E411" s="32"/>
      <c r="F411" s="32"/>
      <c r="G411" s="100"/>
      <c r="H411" s="168"/>
      <c r="I411" s="32"/>
      <c r="N411" s="32"/>
    </row>
    <row r="412" spans="1:14" x14ac:dyDescent="0.25">
      <c r="A412" s="185"/>
      <c r="B412" s="32"/>
      <c r="C412" s="32"/>
      <c r="D412" s="32"/>
      <c r="E412" s="32"/>
      <c r="F412" s="32"/>
      <c r="G412" s="100"/>
      <c r="H412" s="168"/>
      <c r="I412" s="32"/>
      <c r="N412" s="32"/>
    </row>
    <row r="413" spans="1:14" x14ac:dyDescent="0.25">
      <c r="A413" s="185"/>
      <c r="B413" s="32"/>
      <c r="C413" s="32"/>
      <c r="D413" s="32"/>
      <c r="E413" s="32"/>
      <c r="F413" s="32"/>
      <c r="G413" s="100"/>
      <c r="H413" s="168"/>
      <c r="I413" s="32"/>
      <c r="N413" s="32"/>
    </row>
    <row r="414" spans="1:14" x14ac:dyDescent="0.25">
      <c r="A414" s="185"/>
      <c r="B414" s="32"/>
      <c r="C414" s="32"/>
      <c r="D414" s="32"/>
      <c r="E414" s="32"/>
      <c r="F414" s="32"/>
      <c r="G414" s="100"/>
      <c r="H414" s="168"/>
      <c r="I414" s="32"/>
      <c r="N414" s="32"/>
    </row>
    <row r="415" spans="1:14" x14ac:dyDescent="0.25">
      <c r="A415" s="185"/>
      <c r="B415" s="32"/>
      <c r="C415" s="32"/>
      <c r="D415" s="32"/>
      <c r="E415" s="32"/>
      <c r="F415" s="32"/>
      <c r="G415" s="100"/>
      <c r="H415" s="168"/>
      <c r="I415" s="32"/>
      <c r="N415" s="32"/>
    </row>
    <row r="416" spans="1:14" x14ac:dyDescent="0.25">
      <c r="A416" s="185"/>
      <c r="B416" s="32"/>
      <c r="C416" s="32"/>
      <c r="D416" s="32"/>
      <c r="E416" s="32"/>
      <c r="F416" s="32"/>
      <c r="G416" s="100"/>
      <c r="H416" s="168"/>
      <c r="I416" s="32"/>
      <c r="N416" s="32"/>
    </row>
    <row r="417" spans="1:14" x14ac:dyDescent="0.25">
      <c r="A417" s="185"/>
      <c r="B417" s="32"/>
      <c r="C417" s="32"/>
      <c r="D417" s="32"/>
      <c r="E417" s="32"/>
      <c r="F417" s="32"/>
      <c r="G417" s="100"/>
      <c r="H417" s="168"/>
      <c r="I417" s="32"/>
      <c r="N417" s="32"/>
    </row>
    <row r="418" spans="1:14" x14ac:dyDescent="0.25">
      <c r="A418" s="185"/>
      <c r="B418" s="32"/>
      <c r="C418" s="32"/>
      <c r="D418" s="32"/>
      <c r="E418" s="32"/>
      <c r="F418" s="32"/>
      <c r="G418" s="100"/>
      <c r="H418" s="168"/>
      <c r="I418" s="32"/>
      <c r="N418" s="32"/>
    </row>
    <row r="419" spans="1:14" x14ac:dyDescent="0.25">
      <c r="A419" s="185"/>
      <c r="B419" s="32"/>
      <c r="C419" s="32"/>
      <c r="D419" s="32"/>
      <c r="E419" s="32"/>
      <c r="F419" s="32"/>
      <c r="G419" s="100"/>
      <c r="H419" s="168"/>
      <c r="I419" s="32"/>
      <c r="N419" s="32"/>
    </row>
    <row r="420" spans="1:14" x14ac:dyDescent="0.25">
      <c r="A420" s="185"/>
      <c r="B420" s="32"/>
      <c r="C420" s="32"/>
      <c r="D420" s="32"/>
      <c r="E420" s="32"/>
      <c r="F420" s="32"/>
      <c r="G420" s="100"/>
      <c r="H420" s="168"/>
      <c r="I420" s="32"/>
      <c r="N420" s="32"/>
    </row>
    <row r="421" spans="1:14" x14ac:dyDescent="0.25">
      <c r="A421" s="185"/>
      <c r="B421" s="32"/>
      <c r="C421" s="32"/>
      <c r="D421" s="32"/>
      <c r="E421" s="32"/>
      <c r="F421" s="32"/>
      <c r="G421" s="100"/>
      <c r="H421" s="168"/>
      <c r="I421" s="32"/>
      <c r="N421" s="32"/>
    </row>
    <row r="422" spans="1:14" x14ac:dyDescent="0.25">
      <c r="A422" s="185"/>
      <c r="B422" s="32"/>
      <c r="C422" s="32"/>
      <c r="D422" s="32"/>
      <c r="E422" s="32"/>
      <c r="F422" s="32"/>
      <c r="G422" s="100"/>
      <c r="H422" s="168"/>
      <c r="I422" s="32"/>
      <c r="N422" s="32"/>
    </row>
    <row r="423" spans="1:14" x14ac:dyDescent="0.25">
      <c r="A423" s="185"/>
      <c r="B423" s="32"/>
      <c r="C423" s="32"/>
      <c r="D423" s="32"/>
      <c r="E423" s="32"/>
      <c r="F423" s="32"/>
      <c r="G423" s="100"/>
      <c r="H423" s="168"/>
      <c r="I423" s="32"/>
      <c r="N423" s="32"/>
    </row>
    <row r="424" spans="1:14" x14ac:dyDescent="0.25">
      <c r="A424" s="185"/>
      <c r="B424" s="32"/>
      <c r="C424" s="32"/>
      <c r="D424" s="32"/>
      <c r="E424" s="32"/>
      <c r="F424" s="32"/>
      <c r="G424" s="100"/>
      <c r="H424" s="168"/>
      <c r="I424" s="32"/>
      <c r="N424" s="32"/>
    </row>
    <row r="425" spans="1:14" x14ac:dyDescent="0.25">
      <c r="A425" s="185"/>
      <c r="B425" s="32"/>
      <c r="C425" s="32"/>
      <c r="D425" s="32"/>
      <c r="E425" s="32"/>
      <c r="F425" s="32"/>
      <c r="G425" s="100"/>
      <c r="H425" s="168"/>
      <c r="I425" s="32"/>
      <c r="N425" s="32"/>
    </row>
    <row r="426" spans="1:14" x14ac:dyDescent="0.25">
      <c r="A426" s="185"/>
      <c r="B426" s="32"/>
      <c r="C426" s="32"/>
      <c r="D426" s="32"/>
      <c r="E426" s="32"/>
      <c r="F426" s="32"/>
      <c r="G426" s="100"/>
      <c r="H426" s="168"/>
      <c r="I426" s="32"/>
      <c r="N426" s="32"/>
    </row>
    <row r="427" spans="1:14" x14ac:dyDescent="0.25">
      <c r="A427" s="185"/>
      <c r="B427" s="32"/>
      <c r="C427" s="32"/>
      <c r="D427" s="32"/>
      <c r="E427" s="32"/>
      <c r="F427" s="32"/>
      <c r="G427" s="100"/>
      <c r="H427" s="168"/>
      <c r="I427" s="32"/>
      <c r="N427" s="32"/>
    </row>
    <row r="428" spans="1:14" x14ac:dyDescent="0.25">
      <c r="A428" s="185"/>
      <c r="B428" s="32"/>
      <c r="C428" s="32"/>
      <c r="D428" s="32"/>
      <c r="E428" s="32"/>
      <c r="F428" s="32"/>
      <c r="G428" s="100"/>
      <c r="H428" s="168"/>
      <c r="I428" s="32"/>
      <c r="N428" s="32"/>
    </row>
    <row r="429" spans="1:14" x14ac:dyDescent="0.25">
      <c r="A429" s="185"/>
      <c r="B429" s="32"/>
      <c r="C429" s="32"/>
      <c r="D429" s="32"/>
      <c r="E429" s="32"/>
      <c r="F429" s="32"/>
      <c r="G429" s="100"/>
      <c r="H429" s="168"/>
      <c r="I429" s="32"/>
      <c r="N429" s="32"/>
    </row>
    <row r="430" spans="1:14" x14ac:dyDescent="0.25">
      <c r="A430" s="185"/>
      <c r="B430" s="32"/>
      <c r="C430" s="32"/>
      <c r="D430" s="32"/>
      <c r="E430" s="32"/>
      <c r="F430" s="32"/>
      <c r="G430" s="100"/>
      <c r="H430" s="168"/>
      <c r="I430" s="32"/>
      <c r="N430" s="32"/>
    </row>
    <row r="431" spans="1:14" x14ac:dyDescent="0.25">
      <c r="A431" s="185"/>
      <c r="B431" s="32"/>
      <c r="C431" s="32"/>
      <c r="D431" s="32"/>
      <c r="E431" s="32"/>
      <c r="F431" s="32"/>
      <c r="G431" s="100"/>
      <c r="H431" s="168"/>
      <c r="I431" s="32"/>
      <c r="N431" s="32"/>
    </row>
    <row r="432" spans="1:14" x14ac:dyDescent="0.25">
      <c r="A432" s="185"/>
      <c r="B432" s="32"/>
      <c r="C432" s="32"/>
      <c r="D432" s="32"/>
      <c r="E432" s="32"/>
      <c r="F432" s="32"/>
      <c r="G432" s="100"/>
      <c r="H432" s="168"/>
      <c r="I432" s="32"/>
      <c r="N432" s="32"/>
    </row>
    <row r="433" spans="1:14" x14ac:dyDescent="0.25">
      <c r="A433" s="185"/>
      <c r="B433" s="32"/>
      <c r="C433" s="32"/>
      <c r="D433" s="32"/>
      <c r="E433" s="32"/>
      <c r="F433" s="32"/>
      <c r="G433" s="100"/>
      <c r="H433" s="168"/>
      <c r="I433" s="32"/>
      <c r="N433" s="32"/>
    </row>
    <row r="434" spans="1:14" x14ac:dyDescent="0.25">
      <c r="A434" s="185"/>
      <c r="B434" s="32"/>
      <c r="C434" s="32"/>
      <c r="D434" s="32"/>
      <c r="E434" s="32"/>
      <c r="F434" s="32"/>
      <c r="G434" s="100"/>
      <c r="H434" s="168"/>
      <c r="I434" s="32"/>
      <c r="N434" s="32"/>
    </row>
    <row r="435" spans="1:14" x14ac:dyDescent="0.25">
      <c r="A435" s="185"/>
      <c r="B435" s="32"/>
      <c r="C435" s="32"/>
      <c r="D435" s="32"/>
      <c r="E435" s="32"/>
      <c r="F435" s="32"/>
      <c r="G435" s="100"/>
      <c r="H435" s="168"/>
      <c r="I435" s="32"/>
      <c r="N435" s="32"/>
    </row>
    <row r="436" spans="1:14" x14ac:dyDescent="0.25">
      <c r="A436" s="185"/>
      <c r="B436" s="32"/>
      <c r="C436" s="32"/>
      <c r="D436" s="32"/>
      <c r="E436" s="32"/>
      <c r="F436" s="32"/>
      <c r="G436" s="100"/>
      <c r="H436" s="168"/>
      <c r="I436" s="32"/>
      <c r="N436" s="32"/>
    </row>
    <row r="437" spans="1:14" x14ac:dyDescent="0.25">
      <c r="A437" s="185"/>
      <c r="B437" s="32"/>
      <c r="C437" s="32"/>
      <c r="D437" s="32"/>
      <c r="E437" s="32"/>
      <c r="F437" s="32"/>
      <c r="G437" s="100"/>
      <c r="H437" s="168"/>
      <c r="I437" s="32"/>
      <c r="N437" s="32"/>
    </row>
    <row r="438" spans="1:14" x14ac:dyDescent="0.25">
      <c r="A438" s="185"/>
      <c r="B438" s="32"/>
      <c r="C438" s="32"/>
      <c r="D438" s="32"/>
      <c r="E438" s="32"/>
      <c r="F438" s="32"/>
      <c r="G438" s="100"/>
      <c r="H438" s="168"/>
      <c r="I438" s="32"/>
      <c r="N438" s="32"/>
    </row>
    <row r="439" spans="1:14" x14ac:dyDescent="0.25">
      <c r="A439" s="185"/>
      <c r="B439" s="32"/>
      <c r="C439" s="32"/>
      <c r="D439" s="32"/>
      <c r="E439" s="32"/>
      <c r="F439" s="32"/>
      <c r="G439" s="100"/>
      <c r="H439" s="168"/>
      <c r="I439" s="32"/>
      <c r="N439" s="32"/>
    </row>
    <row r="440" spans="1:14" x14ac:dyDescent="0.25">
      <c r="A440" s="185"/>
      <c r="B440" s="32"/>
      <c r="C440" s="32"/>
      <c r="D440" s="32"/>
      <c r="E440" s="32"/>
      <c r="F440" s="32"/>
      <c r="G440" s="100"/>
      <c r="H440" s="168"/>
      <c r="I440" s="32"/>
      <c r="N440" s="32"/>
    </row>
    <row r="441" spans="1:14" x14ac:dyDescent="0.25">
      <c r="A441" s="185"/>
      <c r="B441" s="32"/>
      <c r="C441" s="32"/>
      <c r="D441" s="32"/>
      <c r="E441" s="32"/>
      <c r="F441" s="32"/>
      <c r="G441" s="100"/>
      <c r="H441" s="168"/>
      <c r="I441" s="32"/>
      <c r="N441" s="32"/>
    </row>
    <row r="442" spans="1:14" x14ac:dyDescent="0.25">
      <c r="A442" s="185"/>
      <c r="B442" s="32"/>
      <c r="C442" s="32"/>
      <c r="D442" s="32"/>
      <c r="E442" s="32"/>
      <c r="F442" s="32"/>
      <c r="G442" s="100"/>
      <c r="H442" s="168"/>
      <c r="I442" s="32"/>
      <c r="N442" s="32"/>
    </row>
    <row r="443" spans="1:14" x14ac:dyDescent="0.25">
      <c r="A443" s="185"/>
      <c r="B443" s="32"/>
      <c r="C443" s="32"/>
      <c r="D443" s="32"/>
      <c r="E443" s="32"/>
      <c r="F443" s="32"/>
      <c r="G443" s="100"/>
      <c r="H443" s="168"/>
      <c r="I443" s="32"/>
      <c r="N443" s="32"/>
    </row>
    <row r="444" spans="1:14" x14ac:dyDescent="0.25">
      <c r="A444" s="185"/>
      <c r="B444" s="32"/>
      <c r="C444" s="32"/>
      <c r="D444" s="32"/>
      <c r="E444" s="32"/>
      <c r="F444" s="32"/>
      <c r="G444" s="100"/>
      <c r="H444" s="168"/>
      <c r="I444" s="32"/>
      <c r="N444" s="32"/>
    </row>
    <row r="445" spans="1:14" x14ac:dyDescent="0.25">
      <c r="A445" s="185"/>
      <c r="B445" s="32"/>
      <c r="C445" s="32"/>
      <c r="D445" s="32"/>
      <c r="E445" s="32"/>
      <c r="F445" s="32"/>
      <c r="G445" s="100"/>
      <c r="H445" s="168"/>
      <c r="I445" s="32"/>
      <c r="N445" s="32"/>
    </row>
    <row r="446" spans="1:14" x14ac:dyDescent="0.25">
      <c r="A446" s="185"/>
      <c r="B446" s="32"/>
      <c r="C446" s="32"/>
      <c r="D446" s="32"/>
      <c r="E446" s="32"/>
      <c r="F446" s="32"/>
      <c r="G446" s="100"/>
      <c r="H446" s="168"/>
      <c r="I446" s="32"/>
      <c r="N446" s="32"/>
    </row>
    <row r="447" spans="1:14" x14ac:dyDescent="0.25">
      <c r="A447" s="185"/>
      <c r="B447" s="32"/>
      <c r="C447" s="32"/>
      <c r="D447" s="32"/>
      <c r="E447" s="32"/>
      <c r="F447" s="32"/>
      <c r="G447" s="100"/>
      <c r="H447" s="168"/>
      <c r="I447" s="32"/>
      <c r="N447" s="32"/>
    </row>
    <row r="448" spans="1:14" x14ac:dyDescent="0.25">
      <c r="A448" s="185"/>
      <c r="B448" s="32"/>
      <c r="C448" s="32"/>
      <c r="D448" s="32"/>
      <c r="E448" s="32"/>
      <c r="F448" s="32"/>
      <c r="G448" s="100"/>
      <c r="H448" s="168"/>
      <c r="I448" s="32"/>
      <c r="N448" s="32"/>
    </row>
    <row r="449" spans="1:14" x14ac:dyDescent="0.25">
      <c r="A449" s="185"/>
      <c r="B449" s="32"/>
      <c r="C449" s="32"/>
      <c r="D449" s="32"/>
      <c r="E449" s="32"/>
      <c r="F449" s="32"/>
      <c r="G449" s="100"/>
      <c r="H449" s="168"/>
      <c r="I449" s="32"/>
      <c r="N449" s="32"/>
    </row>
    <row r="450" spans="1:14" x14ac:dyDescent="0.25">
      <c r="A450" s="185"/>
      <c r="B450" s="32"/>
      <c r="C450" s="32"/>
      <c r="D450" s="32"/>
      <c r="E450" s="32"/>
      <c r="F450" s="32"/>
      <c r="G450" s="100"/>
      <c r="H450" s="168"/>
      <c r="I450" s="32"/>
      <c r="N450" s="32"/>
    </row>
    <row r="451" spans="1:14" x14ac:dyDescent="0.25">
      <c r="A451" s="185"/>
      <c r="B451" s="32"/>
      <c r="C451" s="32"/>
      <c r="D451" s="32"/>
      <c r="E451" s="32"/>
      <c r="F451" s="32"/>
      <c r="G451" s="100"/>
      <c r="H451" s="168"/>
      <c r="I451" s="32"/>
      <c r="N451" s="32"/>
    </row>
    <row r="452" spans="1:14" x14ac:dyDescent="0.25">
      <c r="A452" s="185"/>
      <c r="B452" s="32"/>
      <c r="C452" s="32"/>
      <c r="D452" s="32"/>
      <c r="E452" s="32"/>
      <c r="F452" s="32"/>
      <c r="G452" s="100"/>
      <c r="H452" s="168"/>
      <c r="I452" s="32"/>
      <c r="N452" s="32"/>
    </row>
  </sheetData>
  <sheetProtection algorithmName="SHA-512" hashValue="ybCxZ0NPDMbSIBdNj7YxGzINGj3jHei1gnOQ6i2HYhWq9rtCCx0xQkJehxb1x2Ax/KHn5dvMFGzJ0Q1ne9l7sQ==" saltValue="GuLKCU11y8gS6T/qx7poBQ==" spinCount="100000" sheet="1" objects="1" scenarios="1" insertRows="0" sort="0" autoFilter="0"/>
  <autoFilter ref="A12:AK97" xr:uid="{504D9397-2712-4346-B19C-A9947DDC8F1E}"/>
  <mergeCells count="24">
    <mergeCell ref="A99:A144"/>
    <mergeCell ref="A59:A74"/>
    <mergeCell ref="B63:B64"/>
    <mergeCell ref="B69:B70"/>
    <mergeCell ref="A75:A78"/>
    <mergeCell ref="B76:B77"/>
    <mergeCell ref="A79:A94"/>
    <mergeCell ref="A32:A58"/>
    <mergeCell ref="B34:B36"/>
    <mergeCell ref="B37:B41"/>
    <mergeCell ref="B42:B47"/>
    <mergeCell ref="B50:B51"/>
    <mergeCell ref="B54:B55"/>
    <mergeCell ref="B56:B57"/>
    <mergeCell ref="B1:C1"/>
    <mergeCell ref="A10:S10"/>
    <mergeCell ref="I11:M11"/>
    <mergeCell ref="N11:R11"/>
    <mergeCell ref="A13:A31"/>
    <mergeCell ref="B13:B19"/>
    <mergeCell ref="B20:B22"/>
    <mergeCell ref="B23:B24"/>
    <mergeCell ref="B27:B28"/>
    <mergeCell ref="B29:B30"/>
  </mergeCells>
  <conditionalFormatting sqref="I13:I111">
    <cfRule type="notContainsBlanks" dxfId="41" priority="2">
      <formula>LEN(TRIM(I13))&gt;0</formula>
    </cfRule>
  </conditionalFormatting>
  <conditionalFormatting sqref="I119:I126 I129:I137">
    <cfRule type="notContainsBlanks" dxfId="40" priority="5">
      <formula>LEN(TRIM(I119))&gt;0</formula>
    </cfRule>
  </conditionalFormatting>
  <conditionalFormatting sqref="N13:N146 I141:I146">
    <cfRule type="notContainsBlanks" dxfId="39" priority="1">
      <formula>LEN(TRIM(I13))&gt;0</formula>
    </cfRule>
  </conditionalFormatting>
  <dataValidations count="5">
    <dataValidation type="list" allowBlank="1" showInputMessage="1" showErrorMessage="1" sqref="C153 C157:C452 C11 C146:C147" xr:uid="{0553259A-95DA-41CA-930F-877321DC70FF}">
      <formula1>"Reporting, APLL BK, Carrier BK, VOY, SPR/BOH, CLP, MBL, DN, Vendor, Email, Call, Shipment, BA, SAP &amp; GFF PO, Bill, COO, Times, Container, SI, BL"</formula1>
    </dataValidation>
    <dataValidation type="list" allowBlank="1" showInputMessage="1" showErrorMessage="1" sqref="F149:F153 E11:E452 D5:E8" xr:uid="{71225F3F-837D-4310-BF4C-69D83A581F66}">
      <formula1>"Air,Sea,Air+Sea"</formula1>
    </dataValidation>
    <dataValidation type="list" allowBlank="1" showInputMessage="1" showErrorMessage="1" sqref="C149:C152 D31 B5:B8" xr:uid="{ED297D07-A70C-49FD-8A9B-04052C7209A2}">
      <formula1>"Reporting, APLL BK, Carrier BK, VOY, SPR/BOH, CLP, MBL, DN, Vendor, Email, Call, Shipment, BA, SAP &amp; GFF PO, Bill, COO, Times"</formula1>
    </dataValidation>
    <dataValidation type="list" allowBlank="1" showInputMessage="1" showErrorMessage="1" sqref="C12:C145" xr:uid="{F918794F-38CC-4AE6-8A89-BD72F64AFBEB}">
      <formula1>"Reporting, APLL BK, Carrier BK, VOY, SPR/BOH, CLP, MBL, DN, Vendor, Email, Call, Shipment, BA, SAP &amp; GFF PO, Bill, COO, Times, Container, SI, BL, FCR, PO"</formula1>
    </dataValidation>
    <dataValidation type="list" allowBlank="1" showInputMessage="1" showErrorMessage="1" sqref="C100:C101" xr:uid="{03E07235-BE11-41B9-B7A5-B647CC253E21}">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C2F9C-63F9-45DF-9B74-7E5593A97DB3}">
  <sheetPr codeName="Sheet35">
    <tabColor rgb="FF92D050"/>
  </sheetPr>
  <dimension ref="A1:AK452"/>
  <sheetViews>
    <sheetView showGridLines="0" topLeftCell="A86" zoomScale="55" zoomScaleNormal="55" workbookViewId="0">
      <selection activeCell="K99" sqref="K99:K144"/>
    </sheetView>
  </sheetViews>
  <sheetFormatPr defaultRowHeight="15" x14ac:dyDescent="0.25"/>
  <cols>
    <col min="1" max="1" width="12.5703125" style="83" customWidth="1"/>
    <col min="2" max="2" width="25.42578125" style="83" customWidth="1"/>
    <col min="3" max="3" width="24.140625" style="83" customWidth="1"/>
    <col min="4" max="4" width="61.5703125" style="83" bestFit="1" customWidth="1"/>
    <col min="5" max="5" width="15.140625" style="83" bestFit="1" customWidth="1"/>
    <col min="6" max="6" width="12" style="83" customWidth="1"/>
    <col min="7" max="7" width="10.7109375" style="93" bestFit="1" customWidth="1"/>
    <col min="8" max="8" width="52.85546875" style="83" customWidth="1"/>
    <col min="9" max="9" width="11.5703125" style="83" bestFit="1" customWidth="1"/>
    <col min="10" max="10" width="16.28515625" style="109" bestFit="1" customWidth="1"/>
    <col min="11" max="11" width="14.5703125" style="95" customWidth="1"/>
    <col min="12" max="12" width="15.42578125" style="95" customWidth="1"/>
    <col min="13" max="13" width="13.28515625" style="95" bestFit="1" customWidth="1"/>
    <col min="14" max="14" width="11.5703125" style="83" bestFit="1" customWidth="1"/>
    <col min="15" max="15" width="16.28515625" style="109" bestFit="1" customWidth="1"/>
    <col min="16" max="18" width="11.5703125" style="95" bestFit="1" customWidth="1"/>
    <col min="19" max="19" width="27.28515625" style="95" customWidth="1"/>
    <col min="20" max="16384" width="9.140625" style="83"/>
  </cols>
  <sheetData>
    <row r="1" spans="1:19"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19" s="84" customFormat="1" x14ac:dyDescent="0.25">
      <c r="A2" s="92"/>
      <c r="G2" s="93"/>
      <c r="J2" s="95"/>
      <c r="K2" s="95"/>
      <c r="L2" s="95"/>
      <c r="M2" s="95"/>
      <c r="O2" s="95"/>
      <c r="P2" s="95"/>
      <c r="Q2" s="95"/>
      <c r="R2" s="95"/>
      <c r="S2" s="95"/>
    </row>
    <row r="3" spans="1:19" s="84" customFormat="1" ht="15.75" thickBot="1" x14ac:dyDescent="0.3">
      <c r="G3" s="93"/>
      <c r="J3" s="95"/>
      <c r="K3" s="95"/>
      <c r="L3" s="95"/>
      <c r="M3" s="95"/>
      <c r="O3" s="95"/>
      <c r="P3" s="95"/>
      <c r="Q3" s="95"/>
      <c r="R3" s="95"/>
      <c r="S3" s="95"/>
    </row>
    <row r="4" spans="1:19" s="84" customFormat="1" x14ac:dyDescent="0.25">
      <c r="A4" s="96" t="s">
        <v>40</v>
      </c>
      <c r="B4" s="63"/>
      <c r="C4" s="63" t="s">
        <v>41</v>
      </c>
      <c r="D4" s="63"/>
      <c r="E4" s="63" t="s">
        <v>42</v>
      </c>
      <c r="F4" s="63" t="s">
        <v>43</v>
      </c>
      <c r="G4" s="202"/>
      <c r="H4" s="274"/>
      <c r="I4" s="744"/>
      <c r="J4" s="95"/>
      <c r="K4" s="95"/>
      <c r="L4" s="95"/>
      <c r="M4" s="95"/>
      <c r="O4" s="95"/>
      <c r="P4" s="95"/>
      <c r="Q4" s="95"/>
      <c r="R4" s="95"/>
      <c r="S4" s="95"/>
    </row>
    <row r="5" spans="1:19" s="84" customFormat="1" x14ac:dyDescent="0.25">
      <c r="A5" s="98"/>
      <c r="B5" s="99"/>
      <c r="C5" s="64" t="s">
        <v>44</v>
      </c>
      <c r="D5" s="64"/>
      <c r="E5" s="64"/>
      <c r="F5" s="64" t="s">
        <v>45</v>
      </c>
      <c r="G5" s="93"/>
      <c r="I5" s="745"/>
      <c r="J5" s="95"/>
      <c r="K5" s="95"/>
      <c r="L5" s="95"/>
      <c r="M5" s="95"/>
      <c r="O5" s="95"/>
      <c r="P5" s="95"/>
      <c r="Q5" s="95"/>
      <c r="R5" s="95"/>
      <c r="S5" s="95"/>
    </row>
    <row r="6" spans="1:19" s="84" customFormat="1" x14ac:dyDescent="0.25">
      <c r="A6" s="98"/>
      <c r="B6" s="102"/>
      <c r="C6" s="64" t="s">
        <v>46</v>
      </c>
      <c r="D6" s="64"/>
      <c r="E6" s="64"/>
      <c r="F6" s="64" t="s">
        <v>47</v>
      </c>
      <c r="G6" s="93"/>
      <c r="I6" s="745"/>
      <c r="J6" s="95"/>
      <c r="K6" s="95"/>
      <c r="L6" s="95"/>
      <c r="M6" s="95"/>
      <c r="O6" s="95"/>
      <c r="P6" s="95"/>
      <c r="Q6" s="95"/>
      <c r="R6" s="95"/>
      <c r="S6" s="95"/>
    </row>
    <row r="7" spans="1:19" s="84" customFormat="1" x14ac:dyDescent="0.25">
      <c r="A7" s="98"/>
      <c r="B7" s="103"/>
      <c r="C7" s="64" t="s">
        <v>48</v>
      </c>
      <c r="D7" s="64"/>
      <c r="E7" s="64"/>
      <c r="F7" s="64" t="s">
        <v>49</v>
      </c>
      <c r="G7" s="93"/>
      <c r="I7" s="745"/>
      <c r="J7" s="95"/>
      <c r="K7" s="95"/>
      <c r="L7" s="95"/>
      <c r="M7" s="95"/>
      <c r="O7" s="95"/>
      <c r="P7" s="95"/>
      <c r="Q7" s="95"/>
      <c r="R7" s="95"/>
      <c r="S7" s="95"/>
    </row>
    <row r="8" spans="1:19" s="84" customFormat="1" ht="15.75" thickBot="1" x14ac:dyDescent="0.3">
      <c r="A8" s="104"/>
      <c r="B8" s="105"/>
      <c r="C8" s="65" t="s">
        <v>50</v>
      </c>
      <c r="D8" s="65"/>
      <c r="E8" s="65"/>
      <c r="F8" s="65" t="s">
        <v>556</v>
      </c>
      <c r="G8" s="107"/>
      <c r="H8" s="23"/>
      <c r="I8" s="746"/>
      <c r="J8" s="95"/>
      <c r="K8" s="95"/>
      <c r="L8" s="95"/>
      <c r="M8" s="95"/>
      <c r="O8" s="95"/>
      <c r="P8" s="95"/>
      <c r="Q8" s="95"/>
      <c r="R8" s="95"/>
      <c r="S8" s="95"/>
    </row>
    <row r="9" spans="1:19" s="84" customFormat="1" ht="15.75" thickBot="1" x14ac:dyDescent="0.3">
      <c r="A9" s="92"/>
      <c r="G9" s="93"/>
      <c r="J9" s="95"/>
      <c r="K9" s="95"/>
      <c r="L9" s="95"/>
      <c r="M9" s="95"/>
      <c r="O9" s="95"/>
      <c r="P9" s="95"/>
      <c r="Q9" s="95"/>
      <c r="R9" s="95"/>
      <c r="S9" s="95"/>
    </row>
    <row r="10" spans="1:19" s="84" customFormat="1" ht="15.75" thickBot="1" x14ac:dyDescent="0.3">
      <c r="A10" s="1031" t="s">
        <v>37</v>
      </c>
      <c r="B10" s="1032"/>
      <c r="C10" s="1032"/>
      <c r="D10" s="1032"/>
      <c r="E10" s="1032"/>
      <c r="F10" s="1032"/>
      <c r="G10" s="1032"/>
      <c r="H10" s="1032"/>
      <c r="I10" s="1032"/>
      <c r="J10" s="1032"/>
      <c r="K10" s="1032"/>
      <c r="L10" s="1032"/>
      <c r="M10" s="1032"/>
      <c r="N10" s="1032"/>
      <c r="O10" s="1032"/>
      <c r="P10" s="1032"/>
      <c r="Q10" s="1032"/>
      <c r="R10" s="1032"/>
      <c r="S10" s="1033"/>
    </row>
    <row r="11" spans="1:19" s="84" customFormat="1" ht="15.75" thickBot="1" x14ac:dyDescent="0.3">
      <c r="A11" s="381"/>
      <c r="B11" s="66"/>
      <c r="C11" s="66"/>
      <c r="D11" s="66"/>
      <c r="E11" s="66"/>
      <c r="F11" s="66"/>
      <c r="G11" s="203"/>
      <c r="H11" s="67"/>
      <c r="I11" s="1034" t="str">
        <f>_xlfn.CONCAT($A$10," ","-"," ","Sea")</f>
        <v>TOMRTL - Sea</v>
      </c>
      <c r="J11" s="1035"/>
      <c r="K11" s="1035"/>
      <c r="L11" s="1035"/>
      <c r="M11" s="1036"/>
      <c r="N11" s="1034" t="str">
        <f>_xlfn.CONCAT($A$10," ","-"," ","Air")</f>
        <v>TOMRTL - Air</v>
      </c>
      <c r="O11" s="1035"/>
      <c r="P11" s="1035"/>
      <c r="Q11" s="1035"/>
      <c r="R11" s="1036"/>
      <c r="S11" s="374" t="s">
        <v>53</v>
      </c>
    </row>
    <row r="12" spans="1:19" s="84" customFormat="1" ht="4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19" x14ac:dyDescent="0.25">
      <c r="A13" s="1095" t="s">
        <v>67</v>
      </c>
      <c r="B13" s="1117" t="s">
        <v>68</v>
      </c>
      <c r="C13" s="621" t="s">
        <v>69</v>
      </c>
      <c r="D13" s="621" t="s">
        <v>70</v>
      </c>
      <c r="E13" s="621"/>
      <c r="F13" s="621"/>
      <c r="G13" s="622"/>
      <c r="H13" s="637"/>
      <c r="I13" s="751"/>
      <c r="J13" s="361"/>
      <c r="K13" s="259">
        <v>3</v>
      </c>
      <c r="L13" s="259">
        <f t="shared" ref="L13" si="0">IF(C13="APLL BK",G13,G13*J13)</f>
        <v>0</v>
      </c>
      <c r="M13" s="456">
        <f t="shared" ref="M13" si="1">IFERROR(IF(OR(E13="Sea",E13="Air+Sea"),IF(C13="APLL BK",G13*IF(I13="",1,I13),L13/K13*IF(I13="",1,I13)),0),0)</f>
        <v>0</v>
      </c>
      <c r="N13" s="751"/>
      <c r="O13" s="362"/>
      <c r="P13" s="259">
        <v>0</v>
      </c>
      <c r="Q13" s="260">
        <f t="shared" ref="Q13" si="2">IF(C13="APLL BK",G13,G13*O13)</f>
        <v>0</v>
      </c>
      <c r="R13" s="456">
        <f t="shared" ref="R13" si="3">IFERROR(IF(OR(E13="Air",E13="Air+Sea"),IF(C13="APLL BK",G13*IF(N13="",1,N13),Q13/P13*IF(N13="",1,N13)),0),0)</f>
        <v>0</v>
      </c>
      <c r="S13" s="625" t="e" cm="1">
        <f t="array" ref="S13">_xlfn.IFS(E13="Air",R13,E13="Sea",M13,E13="Air+Sea",M13+R13)</f>
        <v>#N/A</v>
      </c>
    </row>
    <row r="14" spans="1:19" ht="45" x14ac:dyDescent="0.25">
      <c r="A14" s="1096"/>
      <c r="B14" s="1110"/>
      <c r="C14" s="159" t="s">
        <v>69</v>
      </c>
      <c r="D14" s="159" t="s">
        <v>662</v>
      </c>
      <c r="E14" s="159"/>
      <c r="F14" s="159">
        <v>90</v>
      </c>
      <c r="G14" s="207">
        <v>155</v>
      </c>
      <c r="H14" s="776" t="s">
        <v>663</v>
      </c>
      <c r="I14" s="752"/>
      <c r="J14" s="190">
        <v>0</v>
      </c>
      <c r="K14" s="221">
        <v>3</v>
      </c>
      <c r="L14" s="221">
        <f t="shared" ref="L14:L77" si="4">IF(C14="APLL BK",G14,G14*J14)</f>
        <v>0</v>
      </c>
      <c r="M14" s="222">
        <f t="shared" ref="M14:M77" si="5">IFERROR(IF(OR(E14="Sea",E14="Air+Sea"),IF(C14="APLL BK",G14*IF(I14="",1,I14),L14/K14*IF(I14="",1,I14)),0),0)</f>
        <v>0</v>
      </c>
      <c r="N14" s="752"/>
      <c r="O14" s="443"/>
      <c r="P14" s="221">
        <v>0</v>
      </c>
      <c r="Q14" s="444">
        <f t="shared" ref="Q14:Q77" si="6">IF(C14="APLL BK",G14,G14*O14)</f>
        <v>0</v>
      </c>
      <c r="R14" s="222">
        <f t="shared" ref="R14:R77" si="7">IFERROR(IF(OR(E14="Air",E14="Air+Sea"),IF(C14="APLL BK",G14*IF(N14="",1,N14),Q14/P14*IF(N14="",1,N14)),0),0)</f>
        <v>0</v>
      </c>
      <c r="S14" s="454" t="e" cm="1">
        <f t="array" ref="S14">_xlfn.IFS(E14="Air",R14,E14="Sea",M14,E14="Air+Sea",M14+R14)</f>
        <v>#N/A</v>
      </c>
    </row>
    <row r="15" spans="1:19" ht="45" x14ac:dyDescent="0.25">
      <c r="A15" s="1096"/>
      <c r="B15" s="1110"/>
      <c r="C15" s="159" t="s">
        <v>69</v>
      </c>
      <c r="D15" s="159" t="s">
        <v>664</v>
      </c>
      <c r="E15" s="159"/>
      <c r="F15" s="159">
        <f>10*60</f>
        <v>600</v>
      </c>
      <c r="G15" s="207">
        <v>420</v>
      </c>
      <c r="H15" s="160" t="s">
        <v>665</v>
      </c>
      <c r="I15" s="752"/>
      <c r="J15" s="190">
        <v>0</v>
      </c>
      <c r="K15" s="221">
        <v>3</v>
      </c>
      <c r="L15" s="221">
        <f t="shared" si="4"/>
        <v>0</v>
      </c>
      <c r="M15" s="222">
        <f t="shared" si="5"/>
        <v>0</v>
      </c>
      <c r="N15" s="752"/>
      <c r="O15" s="443"/>
      <c r="P15" s="221">
        <v>0</v>
      </c>
      <c r="Q15" s="444">
        <f t="shared" si="6"/>
        <v>0</v>
      </c>
      <c r="R15" s="222">
        <f t="shared" si="7"/>
        <v>0</v>
      </c>
      <c r="S15" s="454" t="e" cm="1">
        <f t="array" ref="S15">_xlfn.IFS(E15="Air",R15,E15="Sea",M15,E15="Air+Sea",M15+R15)</f>
        <v>#N/A</v>
      </c>
    </row>
    <row r="16" spans="1:19" ht="45" x14ac:dyDescent="0.25">
      <c r="A16" s="1096"/>
      <c r="B16" s="1110"/>
      <c r="C16" s="159" t="s">
        <v>69</v>
      </c>
      <c r="D16" s="159" t="s">
        <v>666</v>
      </c>
      <c r="E16" s="159"/>
      <c r="F16" s="159">
        <v>90</v>
      </c>
      <c r="G16" s="207">
        <v>90</v>
      </c>
      <c r="H16" s="776" t="s">
        <v>667</v>
      </c>
      <c r="I16" s="752"/>
      <c r="J16" s="190">
        <v>0</v>
      </c>
      <c r="K16" s="221">
        <v>3</v>
      </c>
      <c r="L16" s="221">
        <f t="shared" si="4"/>
        <v>0</v>
      </c>
      <c r="M16" s="222">
        <f t="shared" si="5"/>
        <v>0</v>
      </c>
      <c r="N16" s="752"/>
      <c r="O16" s="443"/>
      <c r="P16" s="221">
        <v>0</v>
      </c>
      <c r="Q16" s="444">
        <f t="shared" si="6"/>
        <v>0</v>
      </c>
      <c r="R16" s="222">
        <f t="shared" si="7"/>
        <v>0</v>
      </c>
      <c r="S16" s="454" t="e" cm="1">
        <f t="array" ref="S16">_xlfn.IFS(E16="Air",R16,E16="Sea",M16,E16="Air+Sea",M16+R16)</f>
        <v>#N/A</v>
      </c>
    </row>
    <row r="17" spans="1:19" x14ac:dyDescent="0.25">
      <c r="A17" s="1096"/>
      <c r="B17" s="1110"/>
      <c r="C17" s="159" t="s">
        <v>69</v>
      </c>
      <c r="D17" s="159" t="s">
        <v>668</v>
      </c>
      <c r="E17" s="159"/>
      <c r="F17" s="159">
        <v>90</v>
      </c>
      <c r="G17" s="207">
        <v>90</v>
      </c>
      <c r="H17" s="160" t="s">
        <v>669</v>
      </c>
      <c r="I17" s="752"/>
      <c r="J17" s="190">
        <v>0</v>
      </c>
      <c r="K17" s="221">
        <v>3</v>
      </c>
      <c r="L17" s="221">
        <f t="shared" si="4"/>
        <v>0</v>
      </c>
      <c r="M17" s="222">
        <f t="shared" si="5"/>
        <v>0</v>
      </c>
      <c r="N17" s="752"/>
      <c r="O17" s="443"/>
      <c r="P17" s="221">
        <v>0</v>
      </c>
      <c r="Q17" s="444">
        <f t="shared" si="6"/>
        <v>0</v>
      </c>
      <c r="R17" s="222">
        <f t="shared" si="7"/>
        <v>0</v>
      </c>
      <c r="S17" s="454" t="e" cm="1">
        <f t="array" ref="S17">_xlfn.IFS(E17="Air",R17,E17="Sea",M17,E17="Air+Sea",M17+R17)</f>
        <v>#N/A</v>
      </c>
    </row>
    <row r="18" spans="1:19" ht="39" customHeight="1" x14ac:dyDescent="0.25">
      <c r="A18" s="1096"/>
      <c r="B18" s="1110"/>
      <c r="C18" s="159" t="s">
        <v>74</v>
      </c>
      <c r="D18" s="159" t="s">
        <v>75</v>
      </c>
      <c r="E18" s="159"/>
      <c r="F18" s="159">
        <v>6</v>
      </c>
      <c r="G18" s="207">
        <v>6</v>
      </c>
      <c r="H18" s="776" t="s">
        <v>670</v>
      </c>
      <c r="I18" s="752"/>
      <c r="J18" s="190"/>
      <c r="K18" s="221">
        <v>3</v>
      </c>
      <c r="L18" s="221">
        <f t="shared" si="4"/>
        <v>6</v>
      </c>
      <c r="M18" s="222">
        <f t="shared" si="5"/>
        <v>0</v>
      </c>
      <c r="N18" s="752"/>
      <c r="O18" s="443"/>
      <c r="P18" s="221">
        <v>0</v>
      </c>
      <c r="Q18" s="444">
        <f t="shared" si="6"/>
        <v>6</v>
      </c>
      <c r="R18" s="222">
        <f t="shared" si="7"/>
        <v>0</v>
      </c>
      <c r="S18" s="454" t="e" cm="1">
        <f t="array" ref="S18">_xlfn.IFS(E18="Air",R18,E18="Sea",M18,E18="Air+Sea",M18+R18)</f>
        <v>#N/A</v>
      </c>
    </row>
    <row r="19" spans="1:19" x14ac:dyDescent="0.25">
      <c r="A19" s="1096"/>
      <c r="B19" s="1110"/>
      <c r="C19" s="159" t="s">
        <v>388</v>
      </c>
      <c r="D19" s="188" t="s">
        <v>671</v>
      </c>
      <c r="E19" s="159"/>
      <c r="F19" s="159">
        <v>40</v>
      </c>
      <c r="G19" s="207">
        <v>50</v>
      </c>
      <c r="H19" s="160"/>
      <c r="I19" s="752"/>
      <c r="J19" s="190">
        <v>0</v>
      </c>
      <c r="K19" s="221">
        <v>3</v>
      </c>
      <c r="L19" s="221">
        <f t="shared" si="4"/>
        <v>0</v>
      </c>
      <c r="M19" s="222">
        <f t="shared" si="5"/>
        <v>0</v>
      </c>
      <c r="N19" s="752"/>
      <c r="O19" s="443"/>
      <c r="P19" s="221">
        <v>0</v>
      </c>
      <c r="Q19" s="444">
        <f t="shared" si="6"/>
        <v>0</v>
      </c>
      <c r="R19" s="222">
        <f t="shared" si="7"/>
        <v>0</v>
      </c>
      <c r="S19" s="454" t="e" cm="1">
        <f t="array" ref="S19">_xlfn.IFS(E19="Air",R19,E19="Sea",M19,E19="Air+Sea",M19+R19)</f>
        <v>#N/A</v>
      </c>
    </row>
    <row r="20" spans="1:19" ht="30" x14ac:dyDescent="0.25">
      <c r="A20" s="1096"/>
      <c r="B20" s="1110" t="s">
        <v>71</v>
      </c>
      <c r="C20" s="159" t="s">
        <v>69</v>
      </c>
      <c r="D20" s="159" t="s">
        <v>672</v>
      </c>
      <c r="E20" s="159"/>
      <c r="F20" s="159">
        <v>180</v>
      </c>
      <c r="G20" s="207">
        <v>180</v>
      </c>
      <c r="H20" s="160" t="s">
        <v>673</v>
      </c>
      <c r="I20" s="752"/>
      <c r="J20" s="190">
        <v>0</v>
      </c>
      <c r="K20" s="221">
        <v>3</v>
      </c>
      <c r="L20" s="221">
        <f t="shared" si="4"/>
        <v>0</v>
      </c>
      <c r="M20" s="222">
        <f t="shared" si="5"/>
        <v>0</v>
      </c>
      <c r="N20" s="752"/>
      <c r="O20" s="443"/>
      <c r="P20" s="221">
        <v>0</v>
      </c>
      <c r="Q20" s="444">
        <f t="shared" si="6"/>
        <v>0</v>
      </c>
      <c r="R20" s="222">
        <f t="shared" si="7"/>
        <v>0</v>
      </c>
      <c r="S20" s="454" t="e" cm="1">
        <f t="array" ref="S20">_xlfn.IFS(E20="Air",R20,E20="Sea",M20,E20="Air+Sea",M20+R20)</f>
        <v>#N/A</v>
      </c>
    </row>
    <row r="21" spans="1:19" ht="30" x14ac:dyDescent="0.25">
      <c r="A21" s="1096"/>
      <c r="B21" s="1110"/>
      <c r="C21" s="112" t="s">
        <v>74</v>
      </c>
      <c r="D21" s="114" t="s">
        <v>674</v>
      </c>
      <c r="E21" s="112" t="s">
        <v>11</v>
      </c>
      <c r="F21" s="112">
        <v>180</v>
      </c>
      <c r="G21" s="367">
        <v>120</v>
      </c>
      <c r="H21" s="140"/>
      <c r="I21" s="754">
        <v>0.125</v>
      </c>
      <c r="J21" s="354"/>
      <c r="K21" s="372">
        <v>3</v>
      </c>
      <c r="L21" s="372">
        <f t="shared" si="4"/>
        <v>120</v>
      </c>
      <c r="M21" s="248">
        <f t="shared" si="5"/>
        <v>15</v>
      </c>
      <c r="N21" s="752"/>
      <c r="O21" s="443"/>
      <c r="P21" s="221">
        <v>0</v>
      </c>
      <c r="Q21" s="444">
        <f t="shared" si="6"/>
        <v>120</v>
      </c>
      <c r="R21" s="222">
        <f t="shared" si="7"/>
        <v>0</v>
      </c>
      <c r="S21" s="626" cm="1">
        <f t="array" ref="S21">_xlfn.IFS(E21="Air",R21,E21="Sea",M21,E21="Air+Sea",M21+R21)</f>
        <v>15</v>
      </c>
    </row>
    <row r="22" spans="1:19" x14ac:dyDescent="0.25">
      <c r="A22" s="1096"/>
      <c r="B22" s="1110"/>
      <c r="C22" s="111" t="s">
        <v>74</v>
      </c>
      <c r="D22" s="111" t="s">
        <v>675</v>
      </c>
      <c r="E22" s="111" t="s">
        <v>11</v>
      </c>
      <c r="F22" s="111">
        <v>300</v>
      </c>
      <c r="G22" s="206">
        <v>300</v>
      </c>
      <c r="H22" s="124" t="s">
        <v>676</v>
      </c>
      <c r="I22" s="755">
        <v>0.125</v>
      </c>
      <c r="J22" s="749"/>
      <c r="K22" s="219">
        <v>3</v>
      </c>
      <c r="L22" s="219">
        <f t="shared" si="4"/>
        <v>300</v>
      </c>
      <c r="M22" s="220">
        <f t="shared" si="5"/>
        <v>37.5</v>
      </c>
      <c r="N22" s="752"/>
      <c r="O22" s="443"/>
      <c r="P22" s="221">
        <v>0</v>
      </c>
      <c r="Q22" s="444">
        <f t="shared" si="6"/>
        <v>300</v>
      </c>
      <c r="R22" s="222">
        <f t="shared" si="7"/>
        <v>0</v>
      </c>
      <c r="S22" s="453" cm="1">
        <f t="array" ref="S22">_xlfn.IFS(E22="Air",R22,E22="Sea",M22,E22="Air+Sea",M22+R22)</f>
        <v>37.5</v>
      </c>
    </row>
    <row r="23" spans="1:19" x14ac:dyDescent="0.25">
      <c r="A23" s="1096"/>
      <c r="B23" s="1110" t="s">
        <v>78</v>
      </c>
      <c r="C23" s="159" t="s">
        <v>69</v>
      </c>
      <c r="D23" s="159" t="s">
        <v>79</v>
      </c>
      <c r="E23" s="159"/>
      <c r="F23" s="159"/>
      <c r="G23" s="207"/>
      <c r="H23" s="160"/>
      <c r="I23" s="752"/>
      <c r="J23" s="190"/>
      <c r="K23" s="221">
        <v>3</v>
      </c>
      <c r="L23" s="221">
        <f t="shared" si="4"/>
        <v>0</v>
      </c>
      <c r="M23" s="222">
        <f t="shared" si="5"/>
        <v>0</v>
      </c>
      <c r="N23" s="752"/>
      <c r="O23" s="443"/>
      <c r="P23" s="221">
        <v>0</v>
      </c>
      <c r="Q23" s="444">
        <f t="shared" si="6"/>
        <v>0</v>
      </c>
      <c r="R23" s="222">
        <f t="shared" si="7"/>
        <v>0</v>
      </c>
      <c r="S23" s="454" t="e" cm="1">
        <f t="array" ref="S23">_xlfn.IFS(E23="Air",R23,E23="Sea",M23,E23="Air+Sea",M23+R23)</f>
        <v>#N/A</v>
      </c>
    </row>
    <row r="24" spans="1:19" x14ac:dyDescent="0.25">
      <c r="A24" s="1096"/>
      <c r="B24" s="1110"/>
      <c r="C24" s="112" t="s">
        <v>74</v>
      </c>
      <c r="D24" s="112" t="s">
        <v>677</v>
      </c>
      <c r="E24" s="112" t="s">
        <v>11</v>
      </c>
      <c r="F24" s="112">
        <v>100</v>
      </c>
      <c r="G24" s="367">
        <v>100</v>
      </c>
      <c r="H24" s="140" t="s">
        <v>678</v>
      </c>
      <c r="I24" s="754">
        <v>0.4</v>
      </c>
      <c r="J24" s="750"/>
      <c r="K24" s="372">
        <v>3</v>
      </c>
      <c r="L24" s="372">
        <f t="shared" si="4"/>
        <v>100</v>
      </c>
      <c r="M24" s="248">
        <f t="shared" si="5"/>
        <v>40</v>
      </c>
      <c r="N24" s="752"/>
      <c r="O24" s="443"/>
      <c r="P24" s="221">
        <v>0</v>
      </c>
      <c r="Q24" s="444">
        <f t="shared" si="6"/>
        <v>100</v>
      </c>
      <c r="R24" s="222">
        <f t="shared" si="7"/>
        <v>0</v>
      </c>
      <c r="S24" s="626" cm="1">
        <f t="array" ref="S24">_xlfn.IFS(E24="Air",R24,E24="Sea",M24,E24="Air+Sea",M24+R24)</f>
        <v>40</v>
      </c>
    </row>
    <row r="25" spans="1:19" ht="30" x14ac:dyDescent="0.25">
      <c r="A25" s="1096"/>
      <c r="B25" s="719"/>
      <c r="C25" s="112" t="s">
        <v>74</v>
      </c>
      <c r="D25" s="112" t="s">
        <v>679</v>
      </c>
      <c r="E25" s="112" t="s">
        <v>11</v>
      </c>
      <c r="F25" s="112">
        <v>300</v>
      </c>
      <c r="G25" s="367">
        <v>240</v>
      </c>
      <c r="H25" s="140" t="s">
        <v>680</v>
      </c>
      <c r="I25" s="754">
        <v>0.375</v>
      </c>
      <c r="J25" s="750"/>
      <c r="K25" s="372">
        <v>3</v>
      </c>
      <c r="L25" s="372">
        <f t="shared" si="4"/>
        <v>240</v>
      </c>
      <c r="M25" s="248">
        <f t="shared" si="5"/>
        <v>90</v>
      </c>
      <c r="N25" s="752"/>
      <c r="O25" s="443"/>
      <c r="P25" s="221">
        <v>0</v>
      </c>
      <c r="Q25" s="444">
        <f t="shared" si="6"/>
        <v>240</v>
      </c>
      <c r="R25" s="222">
        <f t="shared" si="7"/>
        <v>0</v>
      </c>
      <c r="S25" s="626" cm="1">
        <f t="array" ref="S25">_xlfn.IFS(E25="Air",R25,E25="Sea",M25,E25="Air+Sea",M25+R25)</f>
        <v>90</v>
      </c>
    </row>
    <row r="26" spans="1:19" x14ac:dyDescent="0.25">
      <c r="A26" s="1096"/>
      <c r="B26" s="462" t="s">
        <v>80</v>
      </c>
      <c r="C26" s="159" t="s">
        <v>81</v>
      </c>
      <c r="D26" s="159" t="s">
        <v>82</v>
      </c>
      <c r="E26" s="159"/>
      <c r="F26" s="159"/>
      <c r="G26" s="207"/>
      <c r="H26" s="160"/>
      <c r="I26" s="752"/>
      <c r="J26" s="190"/>
      <c r="K26" s="221">
        <v>3</v>
      </c>
      <c r="L26" s="221">
        <f t="shared" si="4"/>
        <v>0</v>
      </c>
      <c r="M26" s="222">
        <f t="shared" si="5"/>
        <v>0</v>
      </c>
      <c r="N26" s="752"/>
      <c r="O26" s="443"/>
      <c r="P26" s="221">
        <v>0</v>
      </c>
      <c r="Q26" s="444">
        <f t="shared" si="6"/>
        <v>0</v>
      </c>
      <c r="R26" s="222">
        <f t="shared" si="7"/>
        <v>0</v>
      </c>
      <c r="S26" s="454" t="e" cm="1">
        <f t="array" ref="S26">_xlfn.IFS(E26="Air",R26,E26="Sea",M26,E26="Air+Sea",M26+R26)</f>
        <v>#N/A</v>
      </c>
    </row>
    <row r="27" spans="1:19" x14ac:dyDescent="0.25">
      <c r="A27" s="1096"/>
      <c r="B27" s="1111" t="s">
        <v>83</v>
      </c>
      <c r="C27" s="159" t="s">
        <v>84</v>
      </c>
      <c r="D27" s="159" t="s">
        <v>85</v>
      </c>
      <c r="E27" s="159"/>
      <c r="F27" s="159"/>
      <c r="G27" s="207"/>
      <c r="H27" s="160"/>
      <c r="I27" s="752"/>
      <c r="J27" s="190"/>
      <c r="K27" s="221">
        <v>3</v>
      </c>
      <c r="L27" s="221">
        <f t="shared" si="4"/>
        <v>0</v>
      </c>
      <c r="M27" s="222">
        <f t="shared" si="5"/>
        <v>0</v>
      </c>
      <c r="N27" s="752"/>
      <c r="O27" s="443"/>
      <c r="P27" s="221">
        <v>0</v>
      </c>
      <c r="Q27" s="444">
        <f t="shared" si="6"/>
        <v>0</v>
      </c>
      <c r="R27" s="222">
        <f t="shared" si="7"/>
        <v>0</v>
      </c>
      <c r="S27" s="454" t="e" cm="1">
        <f t="array" ref="S27">_xlfn.IFS(E27="Air",R27,E27="Sea",M27,E27="Air+Sea",M27+R27)</f>
        <v>#N/A</v>
      </c>
    </row>
    <row r="28" spans="1:19" x14ac:dyDescent="0.25">
      <c r="A28" s="1096"/>
      <c r="B28" s="1111"/>
      <c r="C28" s="159" t="s">
        <v>84</v>
      </c>
      <c r="D28" s="159" t="s">
        <v>86</v>
      </c>
      <c r="E28" s="159"/>
      <c r="F28" s="159"/>
      <c r="G28" s="207"/>
      <c r="H28" s="160"/>
      <c r="I28" s="752"/>
      <c r="J28" s="190"/>
      <c r="K28" s="221">
        <v>3</v>
      </c>
      <c r="L28" s="221">
        <f t="shared" si="4"/>
        <v>0</v>
      </c>
      <c r="M28" s="222">
        <f t="shared" si="5"/>
        <v>0</v>
      </c>
      <c r="N28" s="752"/>
      <c r="O28" s="443"/>
      <c r="P28" s="221">
        <v>0</v>
      </c>
      <c r="Q28" s="444">
        <f t="shared" si="6"/>
        <v>0</v>
      </c>
      <c r="R28" s="222">
        <f t="shared" si="7"/>
        <v>0</v>
      </c>
      <c r="S28" s="454" t="e" cm="1">
        <f t="array" ref="S28">_xlfn.IFS(E28="Air",R28,E28="Sea",M28,E28="Air+Sea",M28+R28)</f>
        <v>#N/A</v>
      </c>
    </row>
    <row r="29" spans="1:19" x14ac:dyDescent="0.25">
      <c r="A29" s="1096"/>
      <c r="B29" s="1111" t="s">
        <v>87</v>
      </c>
      <c r="C29" s="159" t="s">
        <v>74</v>
      </c>
      <c r="D29" s="159" t="s">
        <v>88</v>
      </c>
      <c r="E29" s="159"/>
      <c r="F29" s="159"/>
      <c r="G29" s="207"/>
      <c r="H29" s="747"/>
      <c r="I29" s="752"/>
      <c r="J29" s="190"/>
      <c r="K29" s="221">
        <v>3</v>
      </c>
      <c r="L29" s="221">
        <f t="shared" si="4"/>
        <v>0</v>
      </c>
      <c r="M29" s="222">
        <f t="shared" si="5"/>
        <v>0</v>
      </c>
      <c r="N29" s="752"/>
      <c r="O29" s="443"/>
      <c r="P29" s="221">
        <v>0</v>
      </c>
      <c r="Q29" s="444">
        <f t="shared" si="6"/>
        <v>0</v>
      </c>
      <c r="R29" s="222">
        <f t="shared" si="7"/>
        <v>0</v>
      </c>
      <c r="S29" s="454" t="e" cm="1">
        <f t="array" ref="S29">_xlfn.IFS(E29="Air",R29,E29="Sea",M29,E29="Air+Sea",M29+R29)</f>
        <v>#N/A</v>
      </c>
    </row>
    <row r="30" spans="1:19" x14ac:dyDescent="0.25">
      <c r="A30" s="1096"/>
      <c r="B30" s="1111"/>
      <c r="C30" s="159" t="s">
        <v>74</v>
      </c>
      <c r="D30" s="159" t="s">
        <v>89</v>
      </c>
      <c r="E30" s="159"/>
      <c r="F30" s="159"/>
      <c r="G30" s="207"/>
      <c r="H30" s="747"/>
      <c r="I30" s="752"/>
      <c r="J30" s="190"/>
      <c r="K30" s="221">
        <v>3</v>
      </c>
      <c r="L30" s="221">
        <f t="shared" si="4"/>
        <v>0</v>
      </c>
      <c r="M30" s="222">
        <f t="shared" si="5"/>
        <v>0</v>
      </c>
      <c r="N30" s="752"/>
      <c r="O30" s="443"/>
      <c r="P30" s="221">
        <v>0</v>
      </c>
      <c r="Q30" s="444">
        <f t="shared" si="6"/>
        <v>0</v>
      </c>
      <c r="R30" s="222">
        <f t="shared" si="7"/>
        <v>0</v>
      </c>
      <c r="S30" s="454" t="e" cm="1">
        <f t="array" ref="S30">_xlfn.IFS(E30="Air",R30,E30="Sea",M30,E30="Air+Sea",M30+R30)</f>
        <v>#N/A</v>
      </c>
    </row>
    <row r="31" spans="1:19" x14ac:dyDescent="0.25">
      <c r="A31" s="1096"/>
      <c r="B31" s="462" t="s">
        <v>90</v>
      </c>
      <c r="C31" s="159"/>
      <c r="D31" s="334"/>
      <c r="E31" s="159"/>
      <c r="F31" s="159"/>
      <c r="G31" s="207"/>
      <c r="H31" s="160"/>
      <c r="I31" s="752"/>
      <c r="J31" s="190"/>
      <c r="K31" s="221">
        <v>3</v>
      </c>
      <c r="L31" s="221">
        <f t="shared" si="4"/>
        <v>0</v>
      </c>
      <c r="M31" s="222">
        <f t="shared" si="5"/>
        <v>0</v>
      </c>
      <c r="N31" s="752"/>
      <c r="O31" s="443"/>
      <c r="P31" s="221">
        <v>0</v>
      </c>
      <c r="Q31" s="444">
        <f t="shared" si="6"/>
        <v>0</v>
      </c>
      <c r="R31" s="222">
        <f t="shared" si="7"/>
        <v>0</v>
      </c>
      <c r="S31" s="454" t="e" cm="1">
        <f t="array" ref="S31">_xlfn.IFS(E31="Air",R31,E31="Sea",M31,E31="Air+Sea",M31+R31)</f>
        <v>#N/A</v>
      </c>
    </row>
    <row r="32" spans="1:19" x14ac:dyDescent="0.25">
      <c r="A32" s="1096" t="s">
        <v>91</v>
      </c>
      <c r="B32" s="719" t="s">
        <v>92</v>
      </c>
      <c r="C32" s="111" t="s">
        <v>69</v>
      </c>
      <c r="D32" s="128" t="s">
        <v>93</v>
      </c>
      <c r="E32" s="111" t="s">
        <v>11</v>
      </c>
      <c r="F32" s="111">
        <v>440</v>
      </c>
      <c r="G32" s="206">
        <v>440</v>
      </c>
      <c r="H32" s="124"/>
      <c r="I32" s="755"/>
      <c r="J32" s="191">
        <v>0</v>
      </c>
      <c r="K32" s="219">
        <v>3</v>
      </c>
      <c r="L32" s="219">
        <f t="shared" si="4"/>
        <v>0</v>
      </c>
      <c r="M32" s="220">
        <f t="shared" si="5"/>
        <v>0</v>
      </c>
      <c r="N32" s="752"/>
      <c r="O32" s="443"/>
      <c r="P32" s="221">
        <v>0</v>
      </c>
      <c r="Q32" s="444">
        <f t="shared" si="6"/>
        <v>0</v>
      </c>
      <c r="R32" s="222">
        <f t="shared" si="7"/>
        <v>0</v>
      </c>
      <c r="S32" s="453" cm="1">
        <f t="array" ref="S32">_xlfn.IFS(E32="Air",R32,E32="Sea",M32,E32="Air+Sea",M32+R32)</f>
        <v>0</v>
      </c>
    </row>
    <row r="33" spans="1:37" s="732" customFormat="1" x14ac:dyDescent="0.25">
      <c r="A33" s="1096"/>
      <c r="B33" s="509" t="s">
        <v>681</v>
      </c>
      <c r="C33" s="113" t="s">
        <v>100</v>
      </c>
      <c r="D33" s="113" t="s">
        <v>101</v>
      </c>
      <c r="E33" s="113" t="s">
        <v>11</v>
      </c>
      <c r="F33" s="113">
        <v>195</v>
      </c>
      <c r="G33" s="208">
        <v>195</v>
      </c>
      <c r="H33" s="124"/>
      <c r="I33" s="755"/>
      <c r="J33" s="191">
        <v>0</v>
      </c>
      <c r="K33" s="219">
        <v>3</v>
      </c>
      <c r="L33" s="219">
        <f t="shared" si="4"/>
        <v>0</v>
      </c>
      <c r="M33" s="220">
        <f t="shared" si="5"/>
        <v>0</v>
      </c>
      <c r="N33" s="752"/>
      <c r="O33" s="443"/>
      <c r="P33" s="221">
        <v>0</v>
      </c>
      <c r="Q33" s="444">
        <f t="shared" si="6"/>
        <v>0</v>
      </c>
      <c r="R33" s="222">
        <f t="shared" si="7"/>
        <v>0</v>
      </c>
      <c r="S33" s="453" cm="1">
        <f t="array" ref="S33">_xlfn.IFS(E33="Air",R33,E33="Sea",M33,E33="Air+Sea",M33+R33)</f>
        <v>0</v>
      </c>
      <c r="T33" s="83"/>
      <c r="U33" s="83"/>
      <c r="V33" s="83"/>
      <c r="W33" s="83"/>
      <c r="X33" s="83"/>
      <c r="Y33" s="83"/>
      <c r="Z33" s="83"/>
      <c r="AA33" s="83"/>
      <c r="AB33" s="83"/>
      <c r="AC33" s="83"/>
      <c r="AD33" s="83"/>
      <c r="AE33" s="83"/>
      <c r="AF33" s="83"/>
      <c r="AG33" s="83"/>
      <c r="AH33" s="83"/>
      <c r="AI33" s="83"/>
      <c r="AJ33" s="83"/>
      <c r="AK33" s="83"/>
    </row>
    <row r="34" spans="1:37" ht="30" x14ac:dyDescent="0.25">
      <c r="A34" s="1096"/>
      <c r="B34" s="1110" t="s">
        <v>80</v>
      </c>
      <c r="C34" s="112" t="s">
        <v>69</v>
      </c>
      <c r="D34" s="114" t="s">
        <v>682</v>
      </c>
      <c r="E34" s="112" t="s">
        <v>11</v>
      </c>
      <c r="F34" s="112">
        <v>1000</v>
      </c>
      <c r="G34" s="367">
        <v>500</v>
      </c>
      <c r="H34" s="140" t="s">
        <v>683</v>
      </c>
      <c r="I34" s="754"/>
      <c r="J34" s="354">
        <v>1</v>
      </c>
      <c r="K34" s="372">
        <v>3</v>
      </c>
      <c r="L34" s="372">
        <f t="shared" si="4"/>
        <v>500</v>
      </c>
      <c r="M34" s="248">
        <f t="shared" si="5"/>
        <v>166.66666666666666</v>
      </c>
      <c r="N34" s="752"/>
      <c r="O34" s="443"/>
      <c r="P34" s="221">
        <v>0</v>
      </c>
      <c r="Q34" s="444">
        <f t="shared" si="6"/>
        <v>0</v>
      </c>
      <c r="R34" s="222">
        <f t="shared" si="7"/>
        <v>0</v>
      </c>
      <c r="S34" s="626" cm="1">
        <f t="array" ref="S34">_xlfn.IFS(E34="Air",R34,E34="Sea",M34,E34="Air+Sea",M34+R34)</f>
        <v>166.66666666666666</v>
      </c>
    </row>
    <row r="35" spans="1:37" x14ac:dyDescent="0.25">
      <c r="A35" s="1096"/>
      <c r="B35" s="1110"/>
      <c r="C35" s="112" t="s">
        <v>97</v>
      </c>
      <c r="D35" s="112" t="s">
        <v>684</v>
      </c>
      <c r="E35" s="112" t="s">
        <v>11</v>
      </c>
      <c r="F35" s="112">
        <v>180</v>
      </c>
      <c r="G35" s="367">
        <v>120</v>
      </c>
      <c r="H35" s="140"/>
      <c r="I35" s="754"/>
      <c r="J35" s="354">
        <v>1</v>
      </c>
      <c r="K35" s="372">
        <v>3</v>
      </c>
      <c r="L35" s="372">
        <f t="shared" si="4"/>
        <v>120</v>
      </c>
      <c r="M35" s="248">
        <f t="shared" si="5"/>
        <v>40</v>
      </c>
      <c r="N35" s="752"/>
      <c r="O35" s="443"/>
      <c r="P35" s="221">
        <v>0</v>
      </c>
      <c r="Q35" s="444">
        <f t="shared" si="6"/>
        <v>0</v>
      </c>
      <c r="R35" s="222">
        <f t="shared" si="7"/>
        <v>0</v>
      </c>
      <c r="S35" s="626" cm="1">
        <f t="array" ref="S35">_xlfn.IFS(E35="Air",R35,E35="Sea",M35,E35="Air+Sea",M35+R35)</f>
        <v>40</v>
      </c>
    </row>
    <row r="36" spans="1:37" ht="45" x14ac:dyDescent="0.25">
      <c r="A36" s="1096"/>
      <c r="B36" s="1110"/>
      <c r="C36" s="112" t="s">
        <v>69</v>
      </c>
      <c r="D36" s="112" t="s">
        <v>685</v>
      </c>
      <c r="E36" s="112" t="s">
        <v>11</v>
      </c>
      <c r="F36" s="112">
        <f>4*60</f>
        <v>240</v>
      </c>
      <c r="G36" s="367">
        <v>300</v>
      </c>
      <c r="H36" s="140" t="s">
        <v>686</v>
      </c>
      <c r="I36" s="754"/>
      <c r="J36" s="354">
        <v>1</v>
      </c>
      <c r="K36" s="372">
        <v>3</v>
      </c>
      <c r="L36" s="372">
        <f t="shared" si="4"/>
        <v>300</v>
      </c>
      <c r="M36" s="248">
        <f t="shared" si="5"/>
        <v>100</v>
      </c>
      <c r="N36" s="752"/>
      <c r="O36" s="443"/>
      <c r="P36" s="221">
        <v>0</v>
      </c>
      <c r="Q36" s="444">
        <f t="shared" si="6"/>
        <v>0</v>
      </c>
      <c r="R36" s="222">
        <f t="shared" si="7"/>
        <v>0</v>
      </c>
      <c r="S36" s="626" cm="1">
        <f t="array" ref="S36">_xlfn.IFS(E36="Air",R36,E36="Sea",M36,E36="Air+Sea",M36+R36)</f>
        <v>100</v>
      </c>
    </row>
    <row r="37" spans="1:37" ht="30" x14ac:dyDescent="0.25">
      <c r="A37" s="1096"/>
      <c r="B37" s="1092" t="s">
        <v>94</v>
      </c>
      <c r="C37" s="113" t="s">
        <v>69</v>
      </c>
      <c r="D37" s="136" t="s">
        <v>687</v>
      </c>
      <c r="E37" s="111" t="s">
        <v>11</v>
      </c>
      <c r="F37" s="113">
        <v>560</v>
      </c>
      <c r="G37" s="208">
        <v>400</v>
      </c>
      <c r="H37" s="124" t="s">
        <v>688</v>
      </c>
      <c r="I37" s="755"/>
      <c r="J37" s="191">
        <v>1</v>
      </c>
      <c r="K37" s="219">
        <v>3</v>
      </c>
      <c r="L37" s="219">
        <f t="shared" si="4"/>
        <v>400</v>
      </c>
      <c r="M37" s="220">
        <f t="shared" si="5"/>
        <v>133.33333333333334</v>
      </c>
      <c r="N37" s="752"/>
      <c r="O37" s="443"/>
      <c r="P37" s="221">
        <v>0</v>
      </c>
      <c r="Q37" s="444">
        <f t="shared" si="6"/>
        <v>0</v>
      </c>
      <c r="R37" s="222">
        <f t="shared" si="7"/>
        <v>0</v>
      </c>
      <c r="S37" s="453" cm="1">
        <f t="array" ref="S37">_xlfn.IFS(E37="Air",R37,E37="Sea",M37,E37="Air+Sea",M37+R37)</f>
        <v>133.33333333333334</v>
      </c>
    </row>
    <row r="38" spans="1:37" x14ac:dyDescent="0.25">
      <c r="A38" s="1096"/>
      <c r="B38" s="1092"/>
      <c r="C38" s="114" t="s">
        <v>97</v>
      </c>
      <c r="D38" s="114" t="s">
        <v>689</v>
      </c>
      <c r="E38" s="112" t="s">
        <v>11</v>
      </c>
      <c r="F38" s="114">
        <v>120</v>
      </c>
      <c r="G38" s="368">
        <v>120</v>
      </c>
      <c r="H38" s="140"/>
      <c r="I38" s="754"/>
      <c r="J38" s="354">
        <v>1</v>
      </c>
      <c r="K38" s="372">
        <v>3</v>
      </c>
      <c r="L38" s="372">
        <f t="shared" si="4"/>
        <v>120</v>
      </c>
      <c r="M38" s="248">
        <f t="shared" si="5"/>
        <v>40</v>
      </c>
      <c r="N38" s="752"/>
      <c r="O38" s="443"/>
      <c r="P38" s="221">
        <v>0</v>
      </c>
      <c r="Q38" s="444">
        <f t="shared" si="6"/>
        <v>0</v>
      </c>
      <c r="R38" s="222">
        <f t="shared" si="7"/>
        <v>0</v>
      </c>
      <c r="S38" s="626" cm="1">
        <f t="array" ref="S38">_xlfn.IFS(E38="Air",R38,E38="Sea",M38,E38="Air+Sea",M38+R38)</f>
        <v>40</v>
      </c>
    </row>
    <row r="39" spans="1:37" x14ac:dyDescent="0.25">
      <c r="A39" s="1096"/>
      <c r="B39" s="1092"/>
      <c r="C39" s="114" t="s">
        <v>69</v>
      </c>
      <c r="D39" s="114" t="s">
        <v>690</v>
      </c>
      <c r="E39" s="112" t="s">
        <v>11</v>
      </c>
      <c r="F39" s="114">
        <v>180</v>
      </c>
      <c r="G39" s="368">
        <v>180</v>
      </c>
      <c r="H39" s="140" t="s">
        <v>691</v>
      </c>
      <c r="I39" s="754"/>
      <c r="J39" s="354">
        <v>1</v>
      </c>
      <c r="K39" s="372">
        <v>3</v>
      </c>
      <c r="L39" s="372">
        <f t="shared" si="4"/>
        <v>180</v>
      </c>
      <c r="M39" s="248">
        <f t="shared" si="5"/>
        <v>60</v>
      </c>
      <c r="N39" s="752"/>
      <c r="O39" s="443"/>
      <c r="P39" s="221">
        <v>0</v>
      </c>
      <c r="Q39" s="444">
        <f t="shared" si="6"/>
        <v>0</v>
      </c>
      <c r="R39" s="222">
        <f t="shared" si="7"/>
        <v>0</v>
      </c>
      <c r="S39" s="626" cm="1">
        <f t="array" ref="S39">_xlfn.IFS(E39="Air",R39,E39="Sea",M39,E39="Air+Sea",M39+R39)</f>
        <v>60</v>
      </c>
    </row>
    <row r="40" spans="1:37" ht="30" x14ac:dyDescent="0.25">
      <c r="A40" s="1096"/>
      <c r="B40" s="1092"/>
      <c r="C40" s="114" t="s">
        <v>84</v>
      </c>
      <c r="D40" s="114" t="s">
        <v>692</v>
      </c>
      <c r="E40" s="112" t="s">
        <v>11</v>
      </c>
      <c r="F40" s="114">
        <v>180</v>
      </c>
      <c r="G40" s="368">
        <v>180</v>
      </c>
      <c r="H40" s="140" t="s">
        <v>693</v>
      </c>
      <c r="I40" s="754"/>
      <c r="J40" s="354">
        <v>1</v>
      </c>
      <c r="K40" s="372">
        <v>3</v>
      </c>
      <c r="L40" s="372">
        <f t="shared" si="4"/>
        <v>180</v>
      </c>
      <c r="M40" s="248">
        <f t="shared" si="5"/>
        <v>60</v>
      </c>
      <c r="N40" s="752"/>
      <c r="O40" s="443"/>
      <c r="P40" s="221">
        <v>0</v>
      </c>
      <c r="Q40" s="444">
        <f t="shared" si="6"/>
        <v>0</v>
      </c>
      <c r="R40" s="222">
        <f t="shared" si="7"/>
        <v>0</v>
      </c>
      <c r="S40" s="626" cm="1">
        <f t="array" ref="S40">_xlfn.IFS(E40="Air",R40,E40="Sea",M40,E40="Air+Sea",M40+R40)</f>
        <v>60</v>
      </c>
    </row>
    <row r="41" spans="1:37" x14ac:dyDescent="0.25">
      <c r="A41" s="1096"/>
      <c r="B41" s="1092"/>
      <c r="C41" s="114" t="s">
        <v>69</v>
      </c>
      <c r="D41" s="114" t="s">
        <v>694</v>
      </c>
      <c r="E41" s="112" t="s">
        <v>11</v>
      </c>
      <c r="F41" s="114">
        <v>180</v>
      </c>
      <c r="G41" s="368">
        <v>120</v>
      </c>
      <c r="H41" s="140"/>
      <c r="I41" s="754"/>
      <c r="J41" s="354">
        <v>1</v>
      </c>
      <c r="K41" s="372">
        <v>3</v>
      </c>
      <c r="L41" s="372">
        <f t="shared" si="4"/>
        <v>120</v>
      </c>
      <c r="M41" s="248">
        <f t="shared" si="5"/>
        <v>40</v>
      </c>
      <c r="N41" s="752"/>
      <c r="O41" s="443"/>
      <c r="P41" s="221">
        <v>0</v>
      </c>
      <c r="Q41" s="444">
        <f t="shared" si="6"/>
        <v>0</v>
      </c>
      <c r="R41" s="222">
        <f t="shared" si="7"/>
        <v>0</v>
      </c>
      <c r="S41" s="626" cm="1">
        <f t="array" ref="S41">_xlfn.IFS(E41="Air",R41,E41="Sea",M41,E41="Air+Sea",M41+R41)</f>
        <v>40</v>
      </c>
    </row>
    <row r="42" spans="1:37" x14ac:dyDescent="0.25">
      <c r="A42" s="1096"/>
      <c r="B42" s="1092" t="s">
        <v>112</v>
      </c>
      <c r="C42" s="112" t="s">
        <v>69</v>
      </c>
      <c r="D42" s="112" t="s">
        <v>695</v>
      </c>
      <c r="E42" s="112" t="s">
        <v>11</v>
      </c>
      <c r="F42" s="112">
        <v>420</v>
      </c>
      <c r="G42" s="367">
        <v>300</v>
      </c>
      <c r="H42" s="140"/>
      <c r="I42" s="756"/>
      <c r="J42" s="354">
        <v>1</v>
      </c>
      <c r="K42" s="372">
        <v>3</v>
      </c>
      <c r="L42" s="372">
        <f t="shared" si="4"/>
        <v>300</v>
      </c>
      <c r="M42" s="248">
        <f t="shared" si="5"/>
        <v>100</v>
      </c>
      <c r="N42" s="752"/>
      <c r="O42" s="443"/>
      <c r="P42" s="221">
        <v>0</v>
      </c>
      <c r="Q42" s="444">
        <f t="shared" si="6"/>
        <v>0</v>
      </c>
      <c r="R42" s="222">
        <f t="shared" si="7"/>
        <v>0</v>
      </c>
      <c r="S42" s="626" cm="1">
        <f t="array" ref="S42">_xlfn.IFS(E42="Air",R42,E42="Sea",M42,E42="Air+Sea",M42+R42)</f>
        <v>100</v>
      </c>
    </row>
    <row r="43" spans="1:37" x14ac:dyDescent="0.25">
      <c r="A43" s="1096"/>
      <c r="B43" s="1092"/>
      <c r="C43" s="112" t="s">
        <v>69</v>
      </c>
      <c r="D43" s="112" t="s">
        <v>696</v>
      </c>
      <c r="E43" s="112" t="s">
        <v>11</v>
      </c>
      <c r="F43" s="112">
        <v>180</v>
      </c>
      <c r="G43" s="367">
        <v>60</v>
      </c>
      <c r="H43" s="140"/>
      <c r="I43" s="756"/>
      <c r="J43" s="354">
        <v>1</v>
      </c>
      <c r="K43" s="372">
        <v>3</v>
      </c>
      <c r="L43" s="372">
        <f t="shared" si="4"/>
        <v>60</v>
      </c>
      <c r="M43" s="248">
        <f t="shared" si="5"/>
        <v>20</v>
      </c>
      <c r="N43" s="752"/>
      <c r="O43" s="443"/>
      <c r="P43" s="221">
        <v>0</v>
      </c>
      <c r="Q43" s="444">
        <f t="shared" si="6"/>
        <v>0</v>
      </c>
      <c r="R43" s="222">
        <f t="shared" si="7"/>
        <v>0</v>
      </c>
      <c r="S43" s="626" cm="1">
        <f t="array" ref="S43">_xlfn.IFS(E43="Air",R43,E43="Sea",M43,E43="Air+Sea",M43+R43)</f>
        <v>20</v>
      </c>
    </row>
    <row r="44" spans="1:37" x14ac:dyDescent="0.25">
      <c r="A44" s="1096"/>
      <c r="B44" s="1092"/>
      <c r="C44" s="112" t="s">
        <v>69</v>
      </c>
      <c r="D44" s="112" t="s">
        <v>697</v>
      </c>
      <c r="E44" s="112" t="s">
        <v>11</v>
      </c>
      <c r="F44" s="112">
        <v>180</v>
      </c>
      <c r="G44" s="367">
        <v>120</v>
      </c>
      <c r="H44" s="140"/>
      <c r="I44" s="756"/>
      <c r="J44" s="354">
        <v>1</v>
      </c>
      <c r="K44" s="372">
        <v>3</v>
      </c>
      <c r="L44" s="372">
        <f t="shared" si="4"/>
        <v>120</v>
      </c>
      <c r="M44" s="248">
        <f t="shared" si="5"/>
        <v>40</v>
      </c>
      <c r="N44" s="752"/>
      <c r="O44" s="443"/>
      <c r="P44" s="221">
        <v>0</v>
      </c>
      <c r="Q44" s="444">
        <f t="shared" si="6"/>
        <v>0</v>
      </c>
      <c r="R44" s="222">
        <f t="shared" si="7"/>
        <v>0</v>
      </c>
      <c r="S44" s="626" cm="1">
        <f t="array" ref="S44">_xlfn.IFS(E44="Air",R44,E44="Sea",M44,E44="Air+Sea",M44+R44)</f>
        <v>40</v>
      </c>
    </row>
    <row r="45" spans="1:37" ht="30" x14ac:dyDescent="0.25">
      <c r="A45" s="1096"/>
      <c r="B45" s="1092"/>
      <c r="C45" s="112" t="s">
        <v>97</v>
      </c>
      <c r="D45" s="112" t="s">
        <v>698</v>
      </c>
      <c r="E45" s="112" t="s">
        <v>11</v>
      </c>
      <c r="F45" s="112">
        <v>240</v>
      </c>
      <c r="G45" s="367">
        <v>120</v>
      </c>
      <c r="H45" s="140" t="s">
        <v>693</v>
      </c>
      <c r="I45" s="756"/>
      <c r="J45" s="354">
        <v>1</v>
      </c>
      <c r="K45" s="372">
        <v>3</v>
      </c>
      <c r="L45" s="372">
        <f t="shared" si="4"/>
        <v>120</v>
      </c>
      <c r="M45" s="248">
        <f t="shared" si="5"/>
        <v>40</v>
      </c>
      <c r="N45" s="752"/>
      <c r="O45" s="443"/>
      <c r="P45" s="221">
        <v>0</v>
      </c>
      <c r="Q45" s="444">
        <f t="shared" si="6"/>
        <v>0</v>
      </c>
      <c r="R45" s="222">
        <f t="shared" si="7"/>
        <v>0</v>
      </c>
      <c r="S45" s="626" cm="1">
        <f t="array" ref="S45">_xlfn.IFS(E45="Air",R45,E45="Sea",M45,E45="Air+Sea",M45+R45)</f>
        <v>40</v>
      </c>
    </row>
    <row r="46" spans="1:37" x14ac:dyDescent="0.25">
      <c r="A46" s="1096"/>
      <c r="B46" s="1092"/>
      <c r="C46" s="113" t="s">
        <v>100</v>
      </c>
      <c r="D46" s="113" t="s">
        <v>699</v>
      </c>
      <c r="E46" s="113" t="s">
        <v>11</v>
      </c>
      <c r="F46" s="113">
        <v>30</v>
      </c>
      <c r="G46" s="208">
        <v>30</v>
      </c>
      <c r="H46" s="124"/>
      <c r="I46" s="757"/>
      <c r="J46" s="191">
        <v>1</v>
      </c>
      <c r="K46" s="219">
        <v>3</v>
      </c>
      <c r="L46" s="219">
        <f t="shared" si="4"/>
        <v>30</v>
      </c>
      <c r="M46" s="220">
        <f t="shared" si="5"/>
        <v>10</v>
      </c>
      <c r="N46" s="752"/>
      <c r="O46" s="443"/>
      <c r="P46" s="221">
        <v>0</v>
      </c>
      <c r="Q46" s="444">
        <f t="shared" si="6"/>
        <v>0</v>
      </c>
      <c r="R46" s="222">
        <f t="shared" si="7"/>
        <v>0</v>
      </c>
      <c r="S46" s="453" cm="1">
        <f t="array" ref="S46">_xlfn.IFS(E46="Air",R46,E46="Sea",M46,E46="Air+Sea",M46+R46)</f>
        <v>10</v>
      </c>
    </row>
    <row r="47" spans="1:37" x14ac:dyDescent="0.25">
      <c r="A47" s="1096"/>
      <c r="B47" s="1092"/>
      <c r="C47" s="111" t="s">
        <v>100</v>
      </c>
      <c r="D47" s="136" t="s">
        <v>114</v>
      </c>
      <c r="E47" s="111" t="s">
        <v>11</v>
      </c>
      <c r="F47" s="111">
        <v>100</v>
      </c>
      <c r="G47" s="206">
        <v>100</v>
      </c>
      <c r="H47" s="124"/>
      <c r="I47" s="757"/>
      <c r="J47" s="191">
        <v>1</v>
      </c>
      <c r="K47" s="219">
        <v>3</v>
      </c>
      <c r="L47" s="219">
        <f t="shared" si="4"/>
        <v>100</v>
      </c>
      <c r="M47" s="220">
        <f t="shared" si="5"/>
        <v>33.333333333333336</v>
      </c>
      <c r="N47" s="752"/>
      <c r="O47" s="443"/>
      <c r="P47" s="221">
        <v>0</v>
      </c>
      <c r="Q47" s="444">
        <f t="shared" si="6"/>
        <v>0</v>
      </c>
      <c r="R47" s="222">
        <f t="shared" si="7"/>
        <v>0</v>
      </c>
      <c r="S47" s="453" cm="1">
        <f t="array" ref="S47">_xlfn.IFS(E47="Air",R47,E47="Sea",M47,E47="Air+Sea",M47+R47)</f>
        <v>33.333333333333336</v>
      </c>
    </row>
    <row r="48" spans="1:37" x14ac:dyDescent="0.25">
      <c r="A48" s="1096"/>
      <c r="B48" s="509" t="s">
        <v>102</v>
      </c>
      <c r="C48" s="113" t="s">
        <v>103</v>
      </c>
      <c r="D48" s="136" t="s">
        <v>104</v>
      </c>
      <c r="E48" s="113" t="s">
        <v>11</v>
      </c>
      <c r="F48" s="113">
        <v>70</v>
      </c>
      <c r="G48" s="208">
        <v>70</v>
      </c>
      <c r="H48" s="124"/>
      <c r="I48" s="755"/>
      <c r="J48" s="191">
        <v>1</v>
      </c>
      <c r="K48" s="219">
        <v>3</v>
      </c>
      <c r="L48" s="219">
        <f t="shared" si="4"/>
        <v>70</v>
      </c>
      <c r="M48" s="220">
        <f t="shared" si="5"/>
        <v>23.333333333333332</v>
      </c>
      <c r="N48" s="752"/>
      <c r="O48" s="443"/>
      <c r="P48" s="221">
        <v>0</v>
      </c>
      <c r="Q48" s="444">
        <f t="shared" si="6"/>
        <v>0</v>
      </c>
      <c r="R48" s="222">
        <f t="shared" si="7"/>
        <v>0</v>
      </c>
      <c r="S48" s="453" cm="1">
        <f t="array" ref="S48">_xlfn.IFS(E48="Air",R48,E48="Sea",M48,E48="Air+Sea",M48+R48)</f>
        <v>23.333333333333332</v>
      </c>
    </row>
    <row r="49" spans="1:19" ht="30" x14ac:dyDescent="0.25">
      <c r="A49" s="1096"/>
      <c r="B49" s="509" t="s">
        <v>105</v>
      </c>
      <c r="C49" s="113" t="s">
        <v>74</v>
      </c>
      <c r="D49" s="136" t="s">
        <v>107</v>
      </c>
      <c r="E49" s="111" t="s">
        <v>11</v>
      </c>
      <c r="F49" s="113">
        <v>40</v>
      </c>
      <c r="G49" s="208">
        <v>40</v>
      </c>
      <c r="H49" s="728"/>
      <c r="I49" s="757">
        <v>0.4</v>
      </c>
      <c r="J49" s="749"/>
      <c r="K49" s="219">
        <v>3</v>
      </c>
      <c r="L49" s="219">
        <f t="shared" si="4"/>
        <v>40</v>
      </c>
      <c r="M49" s="220">
        <f t="shared" si="5"/>
        <v>16</v>
      </c>
      <c r="N49" s="752"/>
      <c r="O49" s="443"/>
      <c r="P49" s="221">
        <v>0</v>
      </c>
      <c r="Q49" s="444">
        <f t="shared" si="6"/>
        <v>40</v>
      </c>
      <c r="R49" s="222">
        <f t="shared" si="7"/>
        <v>0</v>
      </c>
      <c r="S49" s="453" cm="1">
        <f t="array" ref="S49">_xlfn.IFS(E49="Air",R49,E49="Sea",M49,E49="Air+Sea",M49+R49)</f>
        <v>16</v>
      </c>
    </row>
    <row r="50" spans="1:19" x14ac:dyDescent="0.25">
      <c r="A50" s="1096"/>
      <c r="B50" s="1093" t="s">
        <v>105</v>
      </c>
      <c r="C50" s="188" t="s">
        <v>74</v>
      </c>
      <c r="D50" s="159" t="s">
        <v>106</v>
      </c>
      <c r="E50" s="188"/>
      <c r="F50" s="188"/>
      <c r="G50" s="386"/>
      <c r="H50" s="160"/>
      <c r="I50" s="752"/>
      <c r="J50" s="190"/>
      <c r="K50" s="221">
        <v>3</v>
      </c>
      <c r="L50" s="221">
        <f t="shared" si="4"/>
        <v>0</v>
      </c>
      <c r="M50" s="222">
        <f t="shared" si="5"/>
        <v>0</v>
      </c>
      <c r="N50" s="752"/>
      <c r="O50" s="443"/>
      <c r="P50" s="221">
        <v>0</v>
      </c>
      <c r="Q50" s="444">
        <f t="shared" si="6"/>
        <v>0</v>
      </c>
      <c r="R50" s="222">
        <f t="shared" si="7"/>
        <v>0</v>
      </c>
      <c r="S50" s="454" t="e" cm="1">
        <f t="array" ref="S50">_xlfn.IFS(E50="Air",R50,E50="Sea",M50,E50="Air+Sea",M50+R50)</f>
        <v>#N/A</v>
      </c>
    </row>
    <row r="51" spans="1:19" x14ac:dyDescent="0.25">
      <c r="A51" s="1096"/>
      <c r="B51" s="1093"/>
      <c r="C51" s="188" t="s">
        <v>74</v>
      </c>
      <c r="D51" s="188" t="s">
        <v>107</v>
      </c>
      <c r="E51" s="188"/>
      <c r="F51" s="188"/>
      <c r="G51" s="386"/>
      <c r="H51" s="160"/>
      <c r="I51" s="752"/>
      <c r="J51" s="190"/>
      <c r="K51" s="221">
        <v>3</v>
      </c>
      <c r="L51" s="221">
        <f t="shared" si="4"/>
        <v>0</v>
      </c>
      <c r="M51" s="222">
        <f t="shared" si="5"/>
        <v>0</v>
      </c>
      <c r="N51" s="752"/>
      <c r="O51" s="443"/>
      <c r="P51" s="221">
        <v>0</v>
      </c>
      <c r="Q51" s="444">
        <f t="shared" si="6"/>
        <v>0</v>
      </c>
      <c r="R51" s="222">
        <f t="shared" si="7"/>
        <v>0</v>
      </c>
      <c r="S51" s="454" t="e" cm="1">
        <f t="array" ref="S51">_xlfn.IFS(E51="Air",R51,E51="Sea",M51,E51="Air+Sea",M51+R51)</f>
        <v>#N/A</v>
      </c>
    </row>
    <row r="52" spans="1:19" x14ac:dyDescent="0.25">
      <c r="A52" s="1096"/>
      <c r="B52" s="462" t="s">
        <v>110</v>
      </c>
      <c r="C52" s="159" t="s">
        <v>111</v>
      </c>
      <c r="D52" s="159" t="s">
        <v>98</v>
      </c>
      <c r="E52" s="159"/>
      <c r="F52" s="159"/>
      <c r="G52" s="207"/>
      <c r="H52" s="160"/>
      <c r="I52" s="752"/>
      <c r="J52" s="190"/>
      <c r="K52" s="221">
        <v>3</v>
      </c>
      <c r="L52" s="221">
        <f t="shared" si="4"/>
        <v>0</v>
      </c>
      <c r="M52" s="222">
        <f t="shared" si="5"/>
        <v>0</v>
      </c>
      <c r="N52" s="752"/>
      <c r="O52" s="443"/>
      <c r="P52" s="221">
        <v>0</v>
      </c>
      <c r="Q52" s="444">
        <f t="shared" si="6"/>
        <v>0</v>
      </c>
      <c r="R52" s="222">
        <f t="shared" si="7"/>
        <v>0</v>
      </c>
      <c r="S52" s="454" t="e" cm="1">
        <f t="array" ref="S52">_xlfn.IFS(E52="Air",R52,E52="Sea",M52,E52="Air+Sea",M52+R52)</f>
        <v>#N/A</v>
      </c>
    </row>
    <row r="53" spans="1:19" x14ac:dyDescent="0.25">
      <c r="A53" s="1096"/>
      <c r="B53" s="462" t="s">
        <v>90</v>
      </c>
      <c r="C53" s="159"/>
      <c r="D53" s="159" t="s">
        <v>700</v>
      </c>
      <c r="E53" s="159"/>
      <c r="F53" s="159"/>
      <c r="G53" s="207"/>
      <c r="H53" s="160"/>
      <c r="I53" s="752"/>
      <c r="J53" s="190"/>
      <c r="K53" s="221">
        <v>3</v>
      </c>
      <c r="L53" s="221">
        <f t="shared" si="4"/>
        <v>0</v>
      </c>
      <c r="M53" s="222">
        <f t="shared" si="5"/>
        <v>0</v>
      </c>
      <c r="N53" s="752"/>
      <c r="O53" s="443"/>
      <c r="P53" s="221">
        <v>0</v>
      </c>
      <c r="Q53" s="444">
        <f t="shared" si="6"/>
        <v>0</v>
      </c>
      <c r="R53" s="222">
        <f t="shared" si="7"/>
        <v>0</v>
      </c>
      <c r="S53" s="454" t="e" cm="1">
        <f t="array" ref="S53">_xlfn.IFS(E53="Air",R53,E53="Sea",M53,E53="Air+Sea",M53+R53)</f>
        <v>#N/A</v>
      </c>
    </row>
    <row r="54" spans="1:19" x14ac:dyDescent="0.25">
      <c r="A54" s="1096"/>
      <c r="B54" s="1092" t="s">
        <v>115</v>
      </c>
      <c r="C54" s="113" t="s">
        <v>116</v>
      </c>
      <c r="D54" s="113" t="s">
        <v>113</v>
      </c>
      <c r="E54" s="111" t="s">
        <v>11</v>
      </c>
      <c r="F54" s="111">
        <v>30</v>
      </c>
      <c r="G54" s="206">
        <v>30</v>
      </c>
      <c r="H54" s="124"/>
      <c r="I54" s="755"/>
      <c r="J54" s="191">
        <v>1</v>
      </c>
      <c r="K54" s="219">
        <v>3</v>
      </c>
      <c r="L54" s="219">
        <f t="shared" si="4"/>
        <v>30</v>
      </c>
      <c r="M54" s="220">
        <f t="shared" si="5"/>
        <v>10</v>
      </c>
      <c r="N54" s="752"/>
      <c r="O54" s="443"/>
      <c r="P54" s="221">
        <v>0</v>
      </c>
      <c r="Q54" s="444">
        <f t="shared" si="6"/>
        <v>0</v>
      </c>
      <c r="R54" s="222">
        <f t="shared" si="7"/>
        <v>0</v>
      </c>
      <c r="S54" s="453" cm="1">
        <f t="array" ref="S54">_xlfn.IFS(E54="Air",R54,E54="Sea",M54,E54="Air+Sea",M54+R54)</f>
        <v>10</v>
      </c>
    </row>
    <row r="55" spans="1:19" x14ac:dyDescent="0.25">
      <c r="A55" s="1096"/>
      <c r="B55" s="1092"/>
      <c r="C55" s="113" t="s">
        <v>116</v>
      </c>
      <c r="D55" s="128" t="s">
        <v>117</v>
      </c>
      <c r="E55" s="111" t="s">
        <v>11</v>
      </c>
      <c r="F55" s="111">
        <v>340</v>
      </c>
      <c r="G55" s="206">
        <v>340</v>
      </c>
      <c r="H55" s="124"/>
      <c r="I55" s="755"/>
      <c r="J55" s="191">
        <v>1</v>
      </c>
      <c r="K55" s="219">
        <v>3</v>
      </c>
      <c r="L55" s="219">
        <f t="shared" si="4"/>
        <v>340</v>
      </c>
      <c r="M55" s="220">
        <f t="shared" si="5"/>
        <v>113.33333333333333</v>
      </c>
      <c r="N55" s="752"/>
      <c r="O55" s="443"/>
      <c r="P55" s="221">
        <v>0</v>
      </c>
      <c r="Q55" s="444">
        <f t="shared" si="6"/>
        <v>0</v>
      </c>
      <c r="R55" s="222">
        <f t="shared" si="7"/>
        <v>0</v>
      </c>
      <c r="S55" s="453" cm="1">
        <f t="array" ref="S55">_xlfn.IFS(E55="Air",R55,E55="Sea",M55,E55="Air+Sea",M55+R55)</f>
        <v>113.33333333333333</v>
      </c>
    </row>
    <row r="56" spans="1:19" x14ac:dyDescent="0.25">
      <c r="A56" s="1096"/>
      <c r="B56" s="1092" t="s">
        <v>118</v>
      </c>
      <c r="C56" s="113" t="s">
        <v>103</v>
      </c>
      <c r="D56" s="113" t="s">
        <v>119</v>
      </c>
      <c r="E56" s="113" t="s">
        <v>11</v>
      </c>
      <c r="F56" s="113">
        <v>25</v>
      </c>
      <c r="G56" s="208">
        <v>25</v>
      </c>
      <c r="H56" s="124"/>
      <c r="I56" s="755"/>
      <c r="J56" s="191">
        <v>1.5</v>
      </c>
      <c r="K56" s="219">
        <v>3</v>
      </c>
      <c r="L56" s="219">
        <f t="shared" si="4"/>
        <v>37.5</v>
      </c>
      <c r="M56" s="220">
        <f t="shared" si="5"/>
        <v>12.5</v>
      </c>
      <c r="N56" s="752"/>
      <c r="O56" s="443"/>
      <c r="P56" s="221">
        <v>0</v>
      </c>
      <c r="Q56" s="444">
        <f t="shared" si="6"/>
        <v>0</v>
      </c>
      <c r="R56" s="222">
        <f t="shared" si="7"/>
        <v>0</v>
      </c>
      <c r="S56" s="453" cm="1">
        <f t="array" ref="S56">_xlfn.IFS(E56="Air",R56,E56="Sea",M56,E56="Air+Sea",M56+R56)</f>
        <v>12.5</v>
      </c>
    </row>
    <row r="57" spans="1:19" x14ac:dyDescent="0.25">
      <c r="A57" s="1096"/>
      <c r="B57" s="1092"/>
      <c r="C57" s="113" t="s">
        <v>103</v>
      </c>
      <c r="D57" s="136" t="s">
        <v>120</v>
      </c>
      <c r="E57" s="113" t="s">
        <v>11</v>
      </c>
      <c r="F57" s="113">
        <v>375</v>
      </c>
      <c r="G57" s="208">
        <v>375</v>
      </c>
      <c r="H57" s="124"/>
      <c r="I57" s="755"/>
      <c r="J57" s="191">
        <v>1.5</v>
      </c>
      <c r="K57" s="219">
        <v>3</v>
      </c>
      <c r="L57" s="219">
        <f t="shared" si="4"/>
        <v>562.5</v>
      </c>
      <c r="M57" s="220">
        <f t="shared" si="5"/>
        <v>187.5</v>
      </c>
      <c r="N57" s="752"/>
      <c r="O57" s="443"/>
      <c r="P57" s="221">
        <v>0</v>
      </c>
      <c r="Q57" s="444">
        <f t="shared" si="6"/>
        <v>0</v>
      </c>
      <c r="R57" s="222">
        <f t="shared" si="7"/>
        <v>0</v>
      </c>
      <c r="S57" s="453" cm="1">
        <f t="array" ref="S57">_xlfn.IFS(E57="Air",R57,E57="Sea",M57,E57="Air+Sea",M57+R57)</f>
        <v>187.5</v>
      </c>
    </row>
    <row r="58" spans="1:19" x14ac:dyDescent="0.25">
      <c r="A58" s="1096"/>
      <c r="B58" s="509" t="s">
        <v>108</v>
      </c>
      <c r="C58" s="113" t="s">
        <v>103</v>
      </c>
      <c r="D58" s="136" t="s">
        <v>109</v>
      </c>
      <c r="E58" s="113" t="s">
        <v>11</v>
      </c>
      <c r="F58" s="113">
        <v>175</v>
      </c>
      <c r="G58" s="208">
        <v>175</v>
      </c>
      <c r="H58" s="124"/>
      <c r="I58" s="755"/>
      <c r="J58" s="191">
        <v>1</v>
      </c>
      <c r="K58" s="219">
        <v>3</v>
      </c>
      <c r="L58" s="219">
        <f t="shared" si="4"/>
        <v>175</v>
      </c>
      <c r="M58" s="220">
        <f t="shared" si="5"/>
        <v>58.333333333333336</v>
      </c>
      <c r="N58" s="752"/>
      <c r="O58" s="443"/>
      <c r="P58" s="221">
        <v>0</v>
      </c>
      <c r="Q58" s="444">
        <f t="shared" si="6"/>
        <v>0</v>
      </c>
      <c r="R58" s="222">
        <f t="shared" si="7"/>
        <v>0</v>
      </c>
      <c r="S58" s="453" cm="1">
        <f t="array" ref="S58">_xlfn.IFS(E58="Air",R58,E58="Sea",M58,E58="Air+Sea",M58+R58)</f>
        <v>58.333333333333336</v>
      </c>
    </row>
    <row r="59" spans="1:19" x14ac:dyDescent="0.25">
      <c r="A59" s="1096" t="s">
        <v>121</v>
      </c>
      <c r="B59" s="719" t="s">
        <v>122</v>
      </c>
      <c r="C59" s="111" t="s">
        <v>123</v>
      </c>
      <c r="D59" s="128" t="s">
        <v>122</v>
      </c>
      <c r="E59" s="113" t="s">
        <v>11</v>
      </c>
      <c r="F59" s="111">
        <v>120</v>
      </c>
      <c r="G59" s="206">
        <v>120</v>
      </c>
      <c r="H59" s="124"/>
      <c r="I59" s="755"/>
      <c r="J59" s="191">
        <v>1</v>
      </c>
      <c r="K59" s="219">
        <v>3</v>
      </c>
      <c r="L59" s="219">
        <f t="shared" si="4"/>
        <v>120</v>
      </c>
      <c r="M59" s="220">
        <f t="shared" si="5"/>
        <v>40</v>
      </c>
      <c r="N59" s="752"/>
      <c r="O59" s="443"/>
      <c r="P59" s="221">
        <v>0</v>
      </c>
      <c r="Q59" s="444">
        <f t="shared" si="6"/>
        <v>0</v>
      </c>
      <c r="R59" s="222">
        <f t="shared" si="7"/>
        <v>0</v>
      </c>
      <c r="S59" s="453" cm="1">
        <f t="array" ref="S59">_xlfn.IFS(E59="Air",R59,E59="Sea",M59,E59="Air+Sea",M59+R59)</f>
        <v>40</v>
      </c>
    </row>
    <row r="60" spans="1:19" x14ac:dyDescent="0.25">
      <c r="A60" s="1096"/>
      <c r="B60" s="509" t="s">
        <v>124</v>
      </c>
      <c r="C60" s="113" t="s">
        <v>103</v>
      </c>
      <c r="D60" s="136" t="s">
        <v>125</v>
      </c>
      <c r="E60" s="113" t="s">
        <v>11</v>
      </c>
      <c r="F60" s="113">
        <v>120</v>
      </c>
      <c r="G60" s="208">
        <v>120</v>
      </c>
      <c r="H60" s="124"/>
      <c r="I60" s="755"/>
      <c r="J60" s="191">
        <v>1</v>
      </c>
      <c r="K60" s="219">
        <v>3</v>
      </c>
      <c r="L60" s="219">
        <f t="shared" si="4"/>
        <v>120</v>
      </c>
      <c r="M60" s="220">
        <f t="shared" si="5"/>
        <v>40</v>
      </c>
      <c r="N60" s="752"/>
      <c r="O60" s="443"/>
      <c r="P60" s="221">
        <v>0</v>
      </c>
      <c r="Q60" s="444">
        <f t="shared" si="6"/>
        <v>0</v>
      </c>
      <c r="R60" s="222">
        <f t="shared" si="7"/>
        <v>0</v>
      </c>
      <c r="S60" s="453" cm="1">
        <f t="array" ref="S60">_xlfn.IFS(E60="Air",R60,E60="Sea",M60,E60="Air+Sea",M60+R60)</f>
        <v>40</v>
      </c>
    </row>
    <row r="61" spans="1:19" x14ac:dyDescent="0.25">
      <c r="A61" s="1096"/>
      <c r="B61" s="462" t="s">
        <v>126</v>
      </c>
      <c r="C61" s="159" t="s">
        <v>103</v>
      </c>
      <c r="D61" s="159" t="s">
        <v>126</v>
      </c>
      <c r="E61" s="188"/>
      <c r="F61" s="159"/>
      <c r="G61" s="207"/>
      <c r="H61" s="160"/>
      <c r="I61" s="752"/>
      <c r="J61" s="190"/>
      <c r="K61" s="221">
        <v>3</v>
      </c>
      <c r="L61" s="221">
        <f t="shared" si="4"/>
        <v>0</v>
      </c>
      <c r="M61" s="222">
        <f t="shared" si="5"/>
        <v>0</v>
      </c>
      <c r="N61" s="752"/>
      <c r="O61" s="443"/>
      <c r="P61" s="221">
        <v>0</v>
      </c>
      <c r="Q61" s="444">
        <f t="shared" si="6"/>
        <v>0</v>
      </c>
      <c r="R61" s="222">
        <f t="shared" si="7"/>
        <v>0</v>
      </c>
      <c r="S61" s="454" t="e" cm="1">
        <f t="array" ref="S61">_xlfn.IFS(E61="Air",R61,E61="Sea",M61,E61="Air+Sea",M61+R61)</f>
        <v>#N/A</v>
      </c>
    </row>
    <row r="62" spans="1:19" x14ac:dyDescent="0.25">
      <c r="A62" s="1096"/>
      <c r="B62" s="462" t="s">
        <v>127</v>
      </c>
      <c r="C62" s="159" t="s">
        <v>128</v>
      </c>
      <c r="D62" s="159" t="s">
        <v>127</v>
      </c>
      <c r="E62" s="188"/>
      <c r="F62" s="159"/>
      <c r="G62" s="207"/>
      <c r="H62" s="160"/>
      <c r="I62" s="752"/>
      <c r="J62" s="190"/>
      <c r="K62" s="221">
        <v>3</v>
      </c>
      <c r="L62" s="221">
        <f t="shared" si="4"/>
        <v>0</v>
      </c>
      <c r="M62" s="222">
        <f t="shared" si="5"/>
        <v>0</v>
      </c>
      <c r="N62" s="752"/>
      <c r="O62" s="443"/>
      <c r="P62" s="221">
        <v>0</v>
      </c>
      <c r="Q62" s="444">
        <f t="shared" si="6"/>
        <v>0</v>
      </c>
      <c r="R62" s="222">
        <f t="shared" si="7"/>
        <v>0</v>
      </c>
      <c r="S62" s="454" t="e" cm="1">
        <f t="array" ref="S62">_xlfn.IFS(E62="Air",R62,E62="Sea",M62,E62="Air+Sea",M62+R62)</f>
        <v>#N/A</v>
      </c>
    </row>
    <row r="63" spans="1:19" x14ac:dyDescent="0.25">
      <c r="A63" s="1096"/>
      <c r="B63" s="1093" t="s">
        <v>130</v>
      </c>
      <c r="C63" s="188" t="s">
        <v>103</v>
      </c>
      <c r="D63" s="188" t="s">
        <v>131</v>
      </c>
      <c r="E63" s="188"/>
      <c r="F63" s="188"/>
      <c r="G63" s="386"/>
      <c r="H63" s="160"/>
      <c r="I63" s="752"/>
      <c r="J63" s="190"/>
      <c r="K63" s="221">
        <v>3</v>
      </c>
      <c r="L63" s="221">
        <f t="shared" si="4"/>
        <v>0</v>
      </c>
      <c r="M63" s="222">
        <f t="shared" si="5"/>
        <v>0</v>
      </c>
      <c r="N63" s="752"/>
      <c r="O63" s="443"/>
      <c r="P63" s="221">
        <v>0</v>
      </c>
      <c r="Q63" s="444">
        <f t="shared" si="6"/>
        <v>0</v>
      </c>
      <c r="R63" s="222">
        <f t="shared" si="7"/>
        <v>0</v>
      </c>
      <c r="S63" s="454" t="e" cm="1">
        <f t="array" ref="S63">_xlfn.IFS(E63="Air",R63,E63="Sea",M63,E63="Air+Sea",M63+R63)</f>
        <v>#N/A</v>
      </c>
    </row>
    <row r="64" spans="1:19" x14ac:dyDescent="0.25">
      <c r="A64" s="1096"/>
      <c r="B64" s="1093"/>
      <c r="C64" s="188" t="s">
        <v>103</v>
      </c>
      <c r="D64" s="188" t="s">
        <v>130</v>
      </c>
      <c r="E64" s="188"/>
      <c r="F64" s="188"/>
      <c r="G64" s="386"/>
      <c r="H64" s="160"/>
      <c r="I64" s="752"/>
      <c r="J64" s="190"/>
      <c r="K64" s="221">
        <v>3</v>
      </c>
      <c r="L64" s="221">
        <f t="shared" si="4"/>
        <v>0</v>
      </c>
      <c r="M64" s="222">
        <f t="shared" si="5"/>
        <v>0</v>
      </c>
      <c r="N64" s="752"/>
      <c r="O64" s="443"/>
      <c r="P64" s="221">
        <v>0</v>
      </c>
      <c r="Q64" s="444">
        <f t="shared" si="6"/>
        <v>0</v>
      </c>
      <c r="R64" s="222">
        <f t="shared" si="7"/>
        <v>0</v>
      </c>
      <c r="S64" s="454" t="e" cm="1">
        <f t="array" ref="S64">_xlfn.IFS(E64="Air",R64,E64="Sea",M64,E64="Air+Sea",M64+R64)</f>
        <v>#N/A</v>
      </c>
    </row>
    <row r="65" spans="1:19" x14ac:dyDescent="0.25">
      <c r="A65" s="1096"/>
      <c r="B65" s="462" t="s">
        <v>134</v>
      </c>
      <c r="C65" s="159" t="s">
        <v>135</v>
      </c>
      <c r="D65" s="159" t="s">
        <v>98</v>
      </c>
      <c r="E65" s="159"/>
      <c r="F65" s="159"/>
      <c r="G65" s="207"/>
      <c r="H65" s="160"/>
      <c r="I65" s="752"/>
      <c r="J65" s="190"/>
      <c r="K65" s="221">
        <v>3</v>
      </c>
      <c r="L65" s="221">
        <f t="shared" si="4"/>
        <v>0</v>
      </c>
      <c r="M65" s="222">
        <f t="shared" si="5"/>
        <v>0</v>
      </c>
      <c r="N65" s="752"/>
      <c r="O65" s="443"/>
      <c r="P65" s="221">
        <v>0</v>
      </c>
      <c r="Q65" s="444">
        <f t="shared" si="6"/>
        <v>0</v>
      </c>
      <c r="R65" s="222">
        <f t="shared" si="7"/>
        <v>0</v>
      </c>
      <c r="S65" s="454" t="e" cm="1">
        <f t="array" ref="S65">_xlfn.IFS(E65="Air",R65,E65="Sea",M65,E65="Air+Sea",M65+R65)</f>
        <v>#N/A</v>
      </c>
    </row>
    <row r="66" spans="1:19" x14ac:dyDescent="0.25">
      <c r="A66" s="1096"/>
      <c r="B66" s="462" t="s">
        <v>136</v>
      </c>
      <c r="C66" s="159" t="s">
        <v>103</v>
      </c>
      <c r="D66" s="159" t="s">
        <v>98</v>
      </c>
      <c r="E66" s="159"/>
      <c r="F66" s="159"/>
      <c r="G66" s="207"/>
      <c r="H66" s="160"/>
      <c r="I66" s="752"/>
      <c r="J66" s="190"/>
      <c r="K66" s="221">
        <v>3</v>
      </c>
      <c r="L66" s="221">
        <f t="shared" si="4"/>
        <v>0</v>
      </c>
      <c r="M66" s="222">
        <f t="shared" si="5"/>
        <v>0</v>
      </c>
      <c r="N66" s="752"/>
      <c r="O66" s="443"/>
      <c r="P66" s="221">
        <v>0</v>
      </c>
      <c r="Q66" s="444">
        <f t="shared" si="6"/>
        <v>0</v>
      </c>
      <c r="R66" s="222">
        <f t="shared" si="7"/>
        <v>0</v>
      </c>
      <c r="S66" s="454" t="e" cm="1">
        <f t="array" ref="S66">_xlfn.IFS(E66="Air",R66,E66="Sea",M66,E66="Air+Sea",M66+R66)</f>
        <v>#N/A</v>
      </c>
    </row>
    <row r="67" spans="1:19" x14ac:dyDescent="0.25">
      <c r="A67" s="1096"/>
      <c r="B67" s="462" t="s">
        <v>137</v>
      </c>
      <c r="C67" s="159" t="s">
        <v>74</v>
      </c>
      <c r="D67" s="159" t="s">
        <v>98</v>
      </c>
      <c r="E67" s="159"/>
      <c r="F67" s="159"/>
      <c r="G67" s="207"/>
      <c r="H67" s="160"/>
      <c r="I67" s="752"/>
      <c r="J67" s="190"/>
      <c r="K67" s="221">
        <v>3</v>
      </c>
      <c r="L67" s="221">
        <f t="shared" si="4"/>
        <v>0</v>
      </c>
      <c r="M67" s="222">
        <f t="shared" si="5"/>
        <v>0</v>
      </c>
      <c r="N67" s="752"/>
      <c r="O67" s="443"/>
      <c r="P67" s="221">
        <v>0</v>
      </c>
      <c r="Q67" s="444">
        <f t="shared" si="6"/>
        <v>0</v>
      </c>
      <c r="R67" s="222">
        <f t="shared" si="7"/>
        <v>0</v>
      </c>
      <c r="S67" s="454" t="e" cm="1">
        <f t="array" ref="S67">_xlfn.IFS(E67="Air",R67,E67="Sea",M67,E67="Air+Sea",M67+R67)</f>
        <v>#N/A</v>
      </c>
    </row>
    <row r="68" spans="1:19" x14ac:dyDescent="0.25">
      <c r="A68" s="1096"/>
      <c r="B68" s="462" t="s">
        <v>140</v>
      </c>
      <c r="C68" s="159" t="s">
        <v>139</v>
      </c>
      <c r="D68" s="159"/>
      <c r="E68" s="159"/>
      <c r="F68" s="159"/>
      <c r="G68" s="207"/>
      <c r="H68" s="160"/>
      <c r="I68" s="752"/>
      <c r="J68" s="190"/>
      <c r="K68" s="221">
        <v>3</v>
      </c>
      <c r="L68" s="221">
        <f t="shared" si="4"/>
        <v>0</v>
      </c>
      <c r="M68" s="222">
        <f t="shared" si="5"/>
        <v>0</v>
      </c>
      <c r="N68" s="752"/>
      <c r="O68" s="443"/>
      <c r="P68" s="221">
        <v>0</v>
      </c>
      <c r="Q68" s="444">
        <f t="shared" si="6"/>
        <v>0</v>
      </c>
      <c r="R68" s="222">
        <f t="shared" si="7"/>
        <v>0</v>
      </c>
      <c r="S68" s="454" t="e" cm="1">
        <f t="array" ref="S68">_xlfn.IFS(E68="Air",R68,E68="Sea",M68,E68="Air+Sea",M68+R68)</f>
        <v>#N/A</v>
      </c>
    </row>
    <row r="69" spans="1:19" x14ac:dyDescent="0.25">
      <c r="A69" s="1096"/>
      <c r="B69" s="1093" t="s">
        <v>141</v>
      </c>
      <c r="C69" s="188" t="s">
        <v>142</v>
      </c>
      <c r="D69" s="188" t="s">
        <v>143</v>
      </c>
      <c r="E69" s="188"/>
      <c r="F69" s="188"/>
      <c r="G69" s="386"/>
      <c r="H69" s="160"/>
      <c r="I69" s="752"/>
      <c r="J69" s="190"/>
      <c r="K69" s="221">
        <v>3</v>
      </c>
      <c r="L69" s="221">
        <f t="shared" si="4"/>
        <v>0</v>
      </c>
      <c r="M69" s="222">
        <f t="shared" si="5"/>
        <v>0</v>
      </c>
      <c r="N69" s="752"/>
      <c r="O69" s="443"/>
      <c r="P69" s="221">
        <v>0</v>
      </c>
      <c r="Q69" s="444">
        <f t="shared" si="6"/>
        <v>0</v>
      </c>
      <c r="R69" s="222">
        <f t="shared" si="7"/>
        <v>0</v>
      </c>
      <c r="S69" s="454" t="e" cm="1">
        <f t="array" ref="S69">_xlfn.IFS(E69="Air",R69,E69="Sea",M69,E69="Air+Sea",M69+R69)</f>
        <v>#N/A</v>
      </c>
    </row>
    <row r="70" spans="1:19" x14ac:dyDescent="0.25">
      <c r="A70" s="1096"/>
      <c r="B70" s="1093"/>
      <c r="C70" s="188" t="s">
        <v>142</v>
      </c>
      <c r="D70" s="188" t="s">
        <v>141</v>
      </c>
      <c r="E70" s="188"/>
      <c r="F70" s="188"/>
      <c r="G70" s="386"/>
      <c r="H70" s="160"/>
      <c r="I70" s="752"/>
      <c r="J70" s="190"/>
      <c r="K70" s="221">
        <v>3</v>
      </c>
      <c r="L70" s="221">
        <f t="shared" si="4"/>
        <v>0</v>
      </c>
      <c r="M70" s="222">
        <f t="shared" si="5"/>
        <v>0</v>
      </c>
      <c r="N70" s="752"/>
      <c r="O70" s="443"/>
      <c r="P70" s="221">
        <v>0</v>
      </c>
      <c r="Q70" s="444">
        <f t="shared" si="6"/>
        <v>0</v>
      </c>
      <c r="R70" s="222">
        <f t="shared" si="7"/>
        <v>0</v>
      </c>
      <c r="S70" s="454" t="e" cm="1">
        <f t="array" ref="S70">_xlfn.IFS(E70="Air",R70,E70="Sea",M70,E70="Air+Sea",M70+R70)</f>
        <v>#N/A</v>
      </c>
    </row>
    <row r="71" spans="1:19" x14ac:dyDescent="0.25">
      <c r="A71" s="1096"/>
      <c r="B71" s="462" t="s">
        <v>144</v>
      </c>
      <c r="C71" s="159" t="s">
        <v>145</v>
      </c>
      <c r="D71" s="159"/>
      <c r="E71" s="159"/>
      <c r="F71" s="159"/>
      <c r="G71" s="207"/>
      <c r="H71" s="160"/>
      <c r="I71" s="752"/>
      <c r="J71" s="190"/>
      <c r="K71" s="221">
        <v>3</v>
      </c>
      <c r="L71" s="221">
        <f t="shared" si="4"/>
        <v>0</v>
      </c>
      <c r="M71" s="222">
        <f t="shared" si="5"/>
        <v>0</v>
      </c>
      <c r="N71" s="752"/>
      <c r="O71" s="443"/>
      <c r="P71" s="221">
        <v>0</v>
      </c>
      <c r="Q71" s="444">
        <f t="shared" si="6"/>
        <v>0</v>
      </c>
      <c r="R71" s="222">
        <f t="shared" si="7"/>
        <v>0</v>
      </c>
      <c r="S71" s="454" t="e" cm="1">
        <f t="array" ref="S71">_xlfn.IFS(E71="Air",R71,E71="Sea",M71,E71="Air+Sea",M71+R71)</f>
        <v>#N/A</v>
      </c>
    </row>
    <row r="72" spans="1:19" x14ac:dyDescent="0.25">
      <c r="A72" s="1096"/>
      <c r="B72" s="509" t="s">
        <v>146</v>
      </c>
      <c r="C72" s="113" t="s">
        <v>145</v>
      </c>
      <c r="D72" s="136" t="s">
        <v>146</v>
      </c>
      <c r="E72" s="113" t="s">
        <v>11</v>
      </c>
      <c r="F72" s="113">
        <v>550</v>
      </c>
      <c r="G72" s="208">
        <v>550</v>
      </c>
      <c r="H72" s="124"/>
      <c r="I72" s="755"/>
      <c r="J72" s="191">
        <v>0</v>
      </c>
      <c r="K72" s="219">
        <v>3</v>
      </c>
      <c r="L72" s="219">
        <f t="shared" si="4"/>
        <v>0</v>
      </c>
      <c r="M72" s="220">
        <f t="shared" si="5"/>
        <v>0</v>
      </c>
      <c r="N72" s="752"/>
      <c r="O72" s="443"/>
      <c r="P72" s="221">
        <v>0</v>
      </c>
      <c r="Q72" s="444">
        <f t="shared" si="6"/>
        <v>0</v>
      </c>
      <c r="R72" s="222">
        <f t="shared" si="7"/>
        <v>0</v>
      </c>
      <c r="S72" s="453" cm="1">
        <f t="array" ref="S72">_xlfn.IFS(E72="Air",R72,E72="Sea",M72,E72="Air+Sea",M72+R72)</f>
        <v>0</v>
      </c>
    </row>
    <row r="73" spans="1:19" x14ac:dyDescent="0.25">
      <c r="A73" s="1096"/>
      <c r="B73" s="462" t="s">
        <v>147</v>
      </c>
      <c r="C73" s="159" t="s">
        <v>74</v>
      </c>
      <c r="D73" s="159" t="s">
        <v>98</v>
      </c>
      <c r="E73" s="159"/>
      <c r="F73" s="159"/>
      <c r="G73" s="207"/>
      <c r="H73" s="160"/>
      <c r="I73" s="752"/>
      <c r="J73" s="190"/>
      <c r="K73" s="221">
        <v>3</v>
      </c>
      <c r="L73" s="221">
        <f t="shared" si="4"/>
        <v>0</v>
      </c>
      <c r="M73" s="222">
        <f t="shared" si="5"/>
        <v>0</v>
      </c>
      <c r="N73" s="752"/>
      <c r="O73" s="443"/>
      <c r="P73" s="221">
        <v>0</v>
      </c>
      <c r="Q73" s="444">
        <f t="shared" si="6"/>
        <v>0</v>
      </c>
      <c r="R73" s="222">
        <f t="shared" si="7"/>
        <v>0</v>
      </c>
      <c r="S73" s="454" t="e" cm="1">
        <f t="array" ref="S73">_xlfn.IFS(E73="Air",R73,E73="Sea",M73,E73="Air+Sea",M73+R73)</f>
        <v>#N/A</v>
      </c>
    </row>
    <row r="74" spans="1:19" x14ac:dyDescent="0.25">
      <c r="A74" s="1096"/>
      <c r="B74" s="462" t="s">
        <v>90</v>
      </c>
      <c r="C74" s="159"/>
      <c r="D74" s="159" t="s">
        <v>98</v>
      </c>
      <c r="E74" s="159"/>
      <c r="F74" s="159"/>
      <c r="G74" s="207"/>
      <c r="H74" s="160"/>
      <c r="I74" s="752"/>
      <c r="J74" s="190"/>
      <c r="K74" s="221">
        <v>3</v>
      </c>
      <c r="L74" s="221">
        <f t="shared" si="4"/>
        <v>0</v>
      </c>
      <c r="M74" s="222">
        <f t="shared" si="5"/>
        <v>0</v>
      </c>
      <c r="N74" s="752"/>
      <c r="O74" s="443"/>
      <c r="P74" s="221">
        <v>0</v>
      </c>
      <c r="Q74" s="444">
        <f t="shared" si="6"/>
        <v>0</v>
      </c>
      <c r="R74" s="222">
        <f t="shared" si="7"/>
        <v>0</v>
      </c>
      <c r="S74" s="454" t="e" cm="1">
        <f t="array" ref="S74">_xlfn.IFS(E74="Air",R74,E74="Sea",M74,E74="Air+Sea",M74+R74)</f>
        <v>#N/A</v>
      </c>
    </row>
    <row r="75" spans="1:19" ht="30" x14ac:dyDescent="0.25">
      <c r="A75" s="1096" t="s">
        <v>148</v>
      </c>
      <c r="B75" s="460" t="s">
        <v>149</v>
      </c>
      <c r="C75" s="188" t="s">
        <v>150</v>
      </c>
      <c r="D75" s="188" t="s">
        <v>151</v>
      </c>
      <c r="E75" s="188"/>
      <c r="F75" s="188"/>
      <c r="G75" s="386"/>
      <c r="H75" s="160"/>
      <c r="I75" s="752"/>
      <c r="J75" s="190"/>
      <c r="K75" s="221">
        <v>3</v>
      </c>
      <c r="L75" s="221">
        <f t="shared" si="4"/>
        <v>0</v>
      </c>
      <c r="M75" s="222">
        <f t="shared" si="5"/>
        <v>0</v>
      </c>
      <c r="N75" s="752"/>
      <c r="O75" s="443"/>
      <c r="P75" s="221">
        <v>0</v>
      </c>
      <c r="Q75" s="444">
        <f t="shared" si="6"/>
        <v>0</v>
      </c>
      <c r="R75" s="222">
        <f t="shared" si="7"/>
        <v>0</v>
      </c>
      <c r="S75" s="454" t="e" cm="1">
        <f t="array" ref="S75">_xlfn.IFS(E75="Air",R75,E75="Sea",M75,E75="Air+Sea",M75+R75)</f>
        <v>#N/A</v>
      </c>
    </row>
    <row r="76" spans="1:19" x14ac:dyDescent="0.25">
      <c r="A76" s="1096"/>
      <c r="B76" s="1093" t="s">
        <v>152</v>
      </c>
      <c r="C76" s="188" t="s">
        <v>103</v>
      </c>
      <c r="D76" s="188" t="s">
        <v>153</v>
      </c>
      <c r="E76" s="188"/>
      <c r="F76" s="188"/>
      <c r="G76" s="386"/>
      <c r="H76" s="160"/>
      <c r="I76" s="752"/>
      <c r="J76" s="190"/>
      <c r="K76" s="221">
        <v>3</v>
      </c>
      <c r="L76" s="221">
        <f t="shared" si="4"/>
        <v>0</v>
      </c>
      <c r="M76" s="222">
        <f t="shared" si="5"/>
        <v>0</v>
      </c>
      <c r="N76" s="752"/>
      <c r="O76" s="443"/>
      <c r="P76" s="221">
        <v>0</v>
      </c>
      <c r="Q76" s="444">
        <f t="shared" si="6"/>
        <v>0</v>
      </c>
      <c r="R76" s="222">
        <f t="shared" si="7"/>
        <v>0</v>
      </c>
      <c r="S76" s="454" t="e" cm="1">
        <f t="array" ref="S76">_xlfn.IFS(E76="Air",R76,E76="Sea",M76,E76="Air+Sea",M76+R76)</f>
        <v>#N/A</v>
      </c>
    </row>
    <row r="77" spans="1:19" x14ac:dyDescent="0.25">
      <c r="A77" s="1096"/>
      <c r="B77" s="1093"/>
      <c r="C77" s="188" t="s">
        <v>103</v>
      </c>
      <c r="D77" s="188" t="s">
        <v>154</v>
      </c>
      <c r="E77" s="188"/>
      <c r="F77" s="188"/>
      <c r="G77" s="386"/>
      <c r="H77" s="160"/>
      <c r="I77" s="752"/>
      <c r="J77" s="190"/>
      <c r="K77" s="221">
        <v>3</v>
      </c>
      <c r="L77" s="221">
        <f t="shared" si="4"/>
        <v>0</v>
      </c>
      <c r="M77" s="222">
        <f t="shared" si="5"/>
        <v>0</v>
      </c>
      <c r="N77" s="752"/>
      <c r="O77" s="443"/>
      <c r="P77" s="221">
        <v>0</v>
      </c>
      <c r="Q77" s="444">
        <f t="shared" si="6"/>
        <v>0</v>
      </c>
      <c r="R77" s="222">
        <f t="shared" si="7"/>
        <v>0</v>
      </c>
      <c r="S77" s="454" t="e" cm="1">
        <f t="array" ref="S77">_xlfn.IFS(E77="Air",R77,E77="Sea",M77,E77="Air+Sea",M77+R77)</f>
        <v>#N/A</v>
      </c>
    </row>
    <row r="78" spans="1:19" x14ac:dyDescent="0.25">
      <c r="A78" s="1096"/>
      <c r="B78" s="462" t="s">
        <v>90</v>
      </c>
      <c r="C78" s="159"/>
      <c r="D78" s="159"/>
      <c r="E78" s="159"/>
      <c r="F78" s="159"/>
      <c r="G78" s="207"/>
      <c r="H78" s="160"/>
      <c r="I78" s="752"/>
      <c r="J78" s="190"/>
      <c r="K78" s="221">
        <v>3</v>
      </c>
      <c r="L78" s="221">
        <f t="shared" ref="L78:L94" si="8">IF(C78="APLL BK",G78,G78*J78)</f>
        <v>0</v>
      </c>
      <c r="M78" s="222">
        <f t="shared" ref="M78:M94" si="9">IFERROR(IF(OR(E78="Sea",E78="Air+Sea"),IF(C78="APLL BK",G78*IF(I78="",1,I78),L78/K78*IF(I78="",1,I78)),0),0)</f>
        <v>0</v>
      </c>
      <c r="N78" s="752"/>
      <c r="O78" s="443"/>
      <c r="P78" s="221">
        <v>0</v>
      </c>
      <c r="Q78" s="444">
        <f t="shared" ref="Q78:Q94" si="10">IF(C78="APLL BK",G78,G78*O78)</f>
        <v>0</v>
      </c>
      <c r="R78" s="222">
        <f t="shared" ref="R78:R94" si="11">IFERROR(IF(OR(E78="Air",E78="Air+Sea"),IF(C78="APLL BK",G78*IF(N78="",1,N78),Q78/P78*IF(N78="",1,N78)),0),0)</f>
        <v>0</v>
      </c>
      <c r="S78" s="454" t="e" cm="1">
        <f t="array" ref="S78">_xlfn.IFS(E78="Air",R78,E78="Sea",M78,E78="Air+Sea",M78+R78)</f>
        <v>#N/A</v>
      </c>
    </row>
    <row r="79" spans="1:19" x14ac:dyDescent="0.25">
      <c r="A79" s="1096" t="s">
        <v>155</v>
      </c>
      <c r="B79" s="509" t="s">
        <v>69</v>
      </c>
      <c r="C79" s="113" t="s">
        <v>69</v>
      </c>
      <c r="D79" s="136" t="s">
        <v>156</v>
      </c>
      <c r="E79" s="113" t="s">
        <v>11</v>
      </c>
      <c r="F79" s="113">
        <v>180</v>
      </c>
      <c r="G79" s="208">
        <v>180</v>
      </c>
      <c r="H79" s="124" t="s">
        <v>701</v>
      </c>
      <c r="I79" s="507"/>
      <c r="J79" s="191">
        <v>0</v>
      </c>
      <c r="K79" s="219">
        <v>3</v>
      </c>
      <c r="L79" s="219">
        <f t="shared" si="8"/>
        <v>0</v>
      </c>
      <c r="M79" s="220">
        <f t="shared" si="9"/>
        <v>0</v>
      </c>
      <c r="N79" s="459"/>
      <c r="O79" s="443"/>
      <c r="P79" s="221">
        <v>0</v>
      </c>
      <c r="Q79" s="444">
        <f t="shared" si="10"/>
        <v>0</v>
      </c>
      <c r="R79" s="222">
        <f t="shared" si="11"/>
        <v>0</v>
      </c>
      <c r="S79" s="453" cm="1">
        <f t="array" ref="S79">_xlfn.IFS(E79="Air",R79,E79="Sea",M79,E79="Air+Sea",M79+R79)</f>
        <v>0</v>
      </c>
    </row>
    <row r="80" spans="1:19" x14ac:dyDescent="0.25">
      <c r="A80" s="1096"/>
      <c r="B80" s="462" t="s">
        <v>90</v>
      </c>
      <c r="C80" s="159"/>
      <c r="D80" s="159"/>
      <c r="E80" s="159" t="s">
        <v>11</v>
      </c>
      <c r="F80" s="159"/>
      <c r="G80" s="207"/>
      <c r="H80" s="160"/>
      <c r="I80" s="752"/>
      <c r="J80" s="190"/>
      <c r="K80" s="221">
        <v>3</v>
      </c>
      <c r="L80" s="221">
        <f t="shared" si="8"/>
        <v>0</v>
      </c>
      <c r="M80" s="222">
        <f t="shared" si="9"/>
        <v>0</v>
      </c>
      <c r="N80" s="752"/>
      <c r="O80" s="443"/>
      <c r="P80" s="221">
        <v>0</v>
      </c>
      <c r="Q80" s="444">
        <f t="shared" si="10"/>
        <v>0</v>
      </c>
      <c r="R80" s="222">
        <f t="shared" si="11"/>
        <v>0</v>
      </c>
      <c r="S80" s="454" cm="1">
        <f t="array" ref="S80">_xlfn.IFS(E80="Air",R80,E80="Sea",M80,E80="Air+Sea",M80+R80)</f>
        <v>0</v>
      </c>
    </row>
    <row r="81" spans="1:20" x14ac:dyDescent="0.25">
      <c r="A81" s="1096"/>
      <c r="B81" s="758" t="s">
        <v>157</v>
      </c>
      <c r="C81" s="115" t="s">
        <v>158</v>
      </c>
      <c r="D81" s="136" t="s">
        <v>159</v>
      </c>
      <c r="E81" s="115" t="s">
        <v>11</v>
      </c>
      <c r="F81" s="115">
        <v>870</v>
      </c>
      <c r="G81" s="209">
        <v>870</v>
      </c>
      <c r="H81" s="145"/>
      <c r="I81" s="758"/>
      <c r="J81" s="196">
        <v>0</v>
      </c>
      <c r="K81" s="224">
        <v>3</v>
      </c>
      <c r="L81" s="224">
        <f t="shared" si="8"/>
        <v>0</v>
      </c>
      <c r="M81" s="389">
        <f t="shared" si="9"/>
        <v>0</v>
      </c>
      <c r="N81" s="752"/>
      <c r="O81" s="443"/>
      <c r="P81" s="221">
        <v>0</v>
      </c>
      <c r="Q81" s="444">
        <f t="shared" si="10"/>
        <v>0</v>
      </c>
      <c r="R81" s="222">
        <f t="shared" si="11"/>
        <v>0</v>
      </c>
      <c r="S81" s="673" cm="1">
        <f t="array" ref="S81">_xlfn.IFS(E81="Air",R81,E81="Sea",M81,E81="Air+Sea",M81+R81)</f>
        <v>0</v>
      </c>
    </row>
    <row r="82" spans="1:20" x14ac:dyDescent="0.25">
      <c r="A82" s="1096"/>
      <c r="B82" s="758" t="s">
        <v>160</v>
      </c>
      <c r="C82" s="115" t="s">
        <v>142</v>
      </c>
      <c r="D82" s="136" t="s">
        <v>161</v>
      </c>
      <c r="E82" s="115" t="s">
        <v>11</v>
      </c>
      <c r="F82" s="115">
        <v>240</v>
      </c>
      <c r="G82" s="209">
        <v>240</v>
      </c>
      <c r="H82" s="145"/>
      <c r="I82" s="759"/>
      <c r="J82" s="196">
        <v>6</v>
      </c>
      <c r="K82" s="224">
        <v>3</v>
      </c>
      <c r="L82" s="224">
        <f t="shared" si="8"/>
        <v>1440</v>
      </c>
      <c r="M82" s="389">
        <f t="shared" si="9"/>
        <v>480</v>
      </c>
      <c r="N82" s="752"/>
      <c r="O82" s="443"/>
      <c r="P82" s="221">
        <v>0</v>
      </c>
      <c r="Q82" s="444">
        <f t="shared" si="10"/>
        <v>0</v>
      </c>
      <c r="R82" s="222">
        <f t="shared" si="11"/>
        <v>0</v>
      </c>
      <c r="S82" s="673" cm="1">
        <f t="array" ref="S82">_xlfn.IFS(E82="Air",R82,E82="Sea",M82,E82="Air+Sea",M82+R82)</f>
        <v>480</v>
      </c>
    </row>
    <row r="83" spans="1:20" x14ac:dyDescent="0.25">
      <c r="A83" s="1096"/>
      <c r="B83" s="758" t="s">
        <v>162</v>
      </c>
      <c r="C83" s="115" t="s">
        <v>163</v>
      </c>
      <c r="D83" s="136" t="s">
        <v>164</v>
      </c>
      <c r="E83" s="115" t="s">
        <v>11</v>
      </c>
      <c r="F83" s="115">
        <v>240</v>
      </c>
      <c r="G83" s="209">
        <v>240</v>
      </c>
      <c r="H83" s="145"/>
      <c r="I83" s="758"/>
      <c r="J83" s="196">
        <v>3</v>
      </c>
      <c r="K83" s="224">
        <v>3</v>
      </c>
      <c r="L83" s="224">
        <f t="shared" si="8"/>
        <v>720</v>
      </c>
      <c r="M83" s="389">
        <f t="shared" si="9"/>
        <v>240</v>
      </c>
      <c r="N83" s="752"/>
      <c r="O83" s="443"/>
      <c r="P83" s="221">
        <v>0</v>
      </c>
      <c r="Q83" s="444">
        <f t="shared" si="10"/>
        <v>0</v>
      </c>
      <c r="R83" s="222">
        <f t="shared" si="11"/>
        <v>0</v>
      </c>
      <c r="S83" s="673" cm="1">
        <f t="array" ref="S83">_xlfn.IFS(E83="Air",R83,E83="Sea",M83,E83="Air+Sea",M83+R83)</f>
        <v>240</v>
      </c>
    </row>
    <row r="84" spans="1:20" x14ac:dyDescent="0.25">
      <c r="A84" s="1096"/>
      <c r="B84" s="462" t="s">
        <v>165</v>
      </c>
      <c r="C84" s="159" t="s">
        <v>142</v>
      </c>
      <c r="D84" s="159"/>
      <c r="E84" s="159"/>
      <c r="F84" s="159"/>
      <c r="G84" s="207"/>
      <c r="H84" s="160"/>
      <c r="I84" s="752"/>
      <c r="J84" s="190"/>
      <c r="K84" s="221">
        <v>3</v>
      </c>
      <c r="L84" s="221">
        <f t="shared" si="8"/>
        <v>0</v>
      </c>
      <c r="M84" s="222">
        <f t="shared" si="9"/>
        <v>0</v>
      </c>
      <c r="N84" s="752"/>
      <c r="O84" s="443"/>
      <c r="P84" s="221">
        <v>0</v>
      </c>
      <c r="Q84" s="444">
        <f t="shared" si="10"/>
        <v>0</v>
      </c>
      <c r="R84" s="222">
        <f t="shared" si="11"/>
        <v>0</v>
      </c>
      <c r="S84" s="454" t="e" cm="1">
        <f t="array" ref="S84">_xlfn.IFS(E84="Air",R84,E84="Sea",M84,E84="Air+Sea",M84+R84)</f>
        <v>#N/A</v>
      </c>
    </row>
    <row r="85" spans="1:20" x14ac:dyDescent="0.25">
      <c r="A85" s="1096"/>
      <c r="B85" s="462" t="s">
        <v>166</v>
      </c>
      <c r="C85" s="159" t="s">
        <v>142</v>
      </c>
      <c r="D85" s="159"/>
      <c r="E85" s="159"/>
      <c r="F85" s="159"/>
      <c r="G85" s="207"/>
      <c r="H85" s="160"/>
      <c r="I85" s="752"/>
      <c r="J85" s="190"/>
      <c r="K85" s="221">
        <v>3</v>
      </c>
      <c r="L85" s="221">
        <f t="shared" si="8"/>
        <v>0</v>
      </c>
      <c r="M85" s="222">
        <f t="shared" si="9"/>
        <v>0</v>
      </c>
      <c r="N85" s="752"/>
      <c r="O85" s="443"/>
      <c r="P85" s="221">
        <v>0</v>
      </c>
      <c r="Q85" s="444">
        <f t="shared" si="10"/>
        <v>0</v>
      </c>
      <c r="R85" s="222">
        <f t="shared" si="11"/>
        <v>0</v>
      </c>
      <c r="S85" s="454" t="e" cm="1">
        <f t="array" ref="S85">_xlfn.IFS(E85="Air",R85,E85="Sea",M85,E85="Air+Sea",M85+R85)</f>
        <v>#N/A</v>
      </c>
    </row>
    <row r="86" spans="1:20" x14ac:dyDescent="0.25">
      <c r="A86" s="1096"/>
      <c r="B86" s="462" t="s">
        <v>167</v>
      </c>
      <c r="C86" s="159" t="s">
        <v>142</v>
      </c>
      <c r="D86" s="159"/>
      <c r="E86" s="159"/>
      <c r="F86" s="159"/>
      <c r="G86" s="207"/>
      <c r="H86" s="160"/>
      <c r="I86" s="752"/>
      <c r="J86" s="190"/>
      <c r="K86" s="221">
        <v>3</v>
      </c>
      <c r="L86" s="221">
        <f t="shared" si="8"/>
        <v>0</v>
      </c>
      <c r="M86" s="222">
        <f t="shared" si="9"/>
        <v>0</v>
      </c>
      <c r="N86" s="752"/>
      <c r="O86" s="443"/>
      <c r="P86" s="221">
        <v>0</v>
      </c>
      <c r="Q86" s="444">
        <f t="shared" si="10"/>
        <v>0</v>
      </c>
      <c r="R86" s="222">
        <f t="shared" si="11"/>
        <v>0</v>
      </c>
      <c r="S86" s="454" t="e" cm="1">
        <f t="array" ref="S86">_xlfn.IFS(E86="Air",R86,E86="Sea",M86,E86="Air+Sea",M86+R86)</f>
        <v>#N/A</v>
      </c>
    </row>
    <row r="87" spans="1:20" x14ac:dyDescent="0.25">
      <c r="A87" s="1096"/>
      <c r="B87" s="509" t="s">
        <v>168</v>
      </c>
      <c r="C87" s="113" t="s">
        <v>103</v>
      </c>
      <c r="D87" s="136" t="s">
        <v>169</v>
      </c>
      <c r="E87" s="113" t="s">
        <v>11</v>
      </c>
      <c r="F87" s="113">
        <v>205</v>
      </c>
      <c r="G87" s="208">
        <v>205</v>
      </c>
      <c r="H87" s="124"/>
      <c r="I87" s="755"/>
      <c r="J87" s="191">
        <v>1</v>
      </c>
      <c r="K87" s="219">
        <v>3</v>
      </c>
      <c r="L87" s="219">
        <f t="shared" si="8"/>
        <v>205</v>
      </c>
      <c r="M87" s="220">
        <f t="shared" si="9"/>
        <v>68.333333333333329</v>
      </c>
      <c r="N87" s="752"/>
      <c r="O87" s="443"/>
      <c r="P87" s="221">
        <v>0</v>
      </c>
      <c r="Q87" s="444">
        <f t="shared" si="10"/>
        <v>0</v>
      </c>
      <c r="R87" s="222">
        <f t="shared" si="11"/>
        <v>0</v>
      </c>
      <c r="S87" s="453" cm="1">
        <f t="array" ref="S87">_xlfn.IFS(E87="Air",R87,E87="Sea",M87,E87="Air+Sea",M87+R87)</f>
        <v>68.333333333333329</v>
      </c>
    </row>
    <row r="88" spans="1:20" x14ac:dyDescent="0.25">
      <c r="A88" s="1096"/>
      <c r="B88" s="462" t="s">
        <v>170</v>
      </c>
      <c r="C88" s="159" t="s">
        <v>171</v>
      </c>
      <c r="D88" s="159"/>
      <c r="E88" s="159"/>
      <c r="F88" s="159"/>
      <c r="G88" s="207"/>
      <c r="H88" s="160"/>
      <c r="I88" s="752"/>
      <c r="J88" s="190"/>
      <c r="K88" s="221">
        <v>3</v>
      </c>
      <c r="L88" s="221">
        <f t="shared" si="8"/>
        <v>0</v>
      </c>
      <c r="M88" s="222">
        <f t="shared" si="9"/>
        <v>0</v>
      </c>
      <c r="N88" s="752"/>
      <c r="O88" s="443"/>
      <c r="P88" s="221">
        <v>0</v>
      </c>
      <c r="Q88" s="444">
        <f t="shared" si="10"/>
        <v>0</v>
      </c>
      <c r="R88" s="222">
        <f t="shared" si="11"/>
        <v>0</v>
      </c>
      <c r="S88" s="454" t="e" cm="1">
        <f t="array" ref="S88">_xlfn.IFS(E88="Air",R88,E88="Sea",M88,E88="Air+Sea",M88+R88)</f>
        <v>#N/A</v>
      </c>
    </row>
    <row r="89" spans="1:20" x14ac:dyDescent="0.25">
      <c r="A89" s="1096"/>
      <c r="B89" s="462" t="s">
        <v>172</v>
      </c>
      <c r="C89" s="159" t="s">
        <v>69</v>
      </c>
      <c r="D89" s="159"/>
      <c r="E89" s="159"/>
      <c r="F89" s="159"/>
      <c r="G89" s="207"/>
      <c r="H89" s="160"/>
      <c r="I89" s="752"/>
      <c r="J89" s="190"/>
      <c r="K89" s="221">
        <v>3</v>
      </c>
      <c r="L89" s="221">
        <f t="shared" si="8"/>
        <v>0</v>
      </c>
      <c r="M89" s="222">
        <f t="shared" si="9"/>
        <v>0</v>
      </c>
      <c r="N89" s="752"/>
      <c r="O89" s="443"/>
      <c r="P89" s="221">
        <v>0</v>
      </c>
      <c r="Q89" s="444">
        <f t="shared" si="10"/>
        <v>0</v>
      </c>
      <c r="R89" s="222">
        <f t="shared" si="11"/>
        <v>0</v>
      </c>
      <c r="S89" s="454" t="e" cm="1">
        <f t="array" ref="S89">_xlfn.IFS(E89="Air",R89,E89="Sea",M89,E89="Air+Sea",M89+R89)</f>
        <v>#N/A</v>
      </c>
    </row>
    <row r="90" spans="1:20" x14ac:dyDescent="0.25">
      <c r="A90" s="1096"/>
      <c r="B90" s="462" t="s">
        <v>173</v>
      </c>
      <c r="C90" s="159" t="s">
        <v>145</v>
      </c>
      <c r="D90" s="159"/>
      <c r="E90" s="159"/>
      <c r="F90" s="159"/>
      <c r="G90" s="207"/>
      <c r="H90" s="160"/>
      <c r="I90" s="752"/>
      <c r="J90" s="190"/>
      <c r="K90" s="221">
        <v>3</v>
      </c>
      <c r="L90" s="221">
        <f t="shared" si="8"/>
        <v>0</v>
      </c>
      <c r="M90" s="222">
        <f t="shared" si="9"/>
        <v>0</v>
      </c>
      <c r="N90" s="752"/>
      <c r="O90" s="443"/>
      <c r="P90" s="221">
        <v>0</v>
      </c>
      <c r="Q90" s="444">
        <f t="shared" si="10"/>
        <v>0</v>
      </c>
      <c r="R90" s="222">
        <f t="shared" si="11"/>
        <v>0</v>
      </c>
      <c r="S90" s="454" t="e" cm="1">
        <f t="array" ref="S90">_xlfn.IFS(E90="Air",R90,E90="Sea",M90,E90="Air+Sea",M90+R90)</f>
        <v>#N/A</v>
      </c>
    </row>
    <row r="91" spans="1:20" x14ac:dyDescent="0.25">
      <c r="A91" s="1096"/>
      <c r="B91" s="462" t="s">
        <v>174</v>
      </c>
      <c r="C91" s="159" t="s">
        <v>175</v>
      </c>
      <c r="D91" s="159"/>
      <c r="E91" s="159"/>
      <c r="F91" s="159"/>
      <c r="G91" s="207"/>
      <c r="H91" s="160"/>
      <c r="I91" s="752"/>
      <c r="J91" s="190"/>
      <c r="K91" s="221">
        <v>3</v>
      </c>
      <c r="L91" s="221">
        <f t="shared" si="8"/>
        <v>0</v>
      </c>
      <c r="M91" s="222">
        <f t="shared" si="9"/>
        <v>0</v>
      </c>
      <c r="N91" s="752"/>
      <c r="O91" s="443"/>
      <c r="P91" s="221">
        <v>0</v>
      </c>
      <c r="Q91" s="444">
        <f t="shared" si="10"/>
        <v>0</v>
      </c>
      <c r="R91" s="222">
        <f t="shared" si="11"/>
        <v>0</v>
      </c>
      <c r="S91" s="454" t="e" cm="1">
        <f t="array" ref="S91">_xlfn.IFS(E91="Air",R91,E91="Sea",M91,E91="Air+Sea",M91+R91)</f>
        <v>#N/A</v>
      </c>
    </row>
    <row r="92" spans="1:20" x14ac:dyDescent="0.25">
      <c r="A92" s="1096"/>
      <c r="B92" s="462" t="s">
        <v>176</v>
      </c>
      <c r="C92" s="159" t="s">
        <v>145</v>
      </c>
      <c r="D92" s="159"/>
      <c r="E92" s="159"/>
      <c r="F92" s="159"/>
      <c r="G92" s="207"/>
      <c r="H92" s="160"/>
      <c r="I92" s="752"/>
      <c r="J92" s="190"/>
      <c r="K92" s="221">
        <v>3</v>
      </c>
      <c r="L92" s="221">
        <f t="shared" si="8"/>
        <v>0</v>
      </c>
      <c r="M92" s="222">
        <f t="shared" si="9"/>
        <v>0</v>
      </c>
      <c r="N92" s="752"/>
      <c r="O92" s="443"/>
      <c r="P92" s="221">
        <v>0</v>
      </c>
      <c r="Q92" s="444">
        <f t="shared" si="10"/>
        <v>0</v>
      </c>
      <c r="R92" s="222">
        <f t="shared" si="11"/>
        <v>0</v>
      </c>
      <c r="S92" s="454" t="e" cm="1">
        <f t="array" ref="S92">_xlfn.IFS(E92="Air",R92,E92="Sea",M92,E92="Air+Sea",M92+R92)</f>
        <v>#N/A</v>
      </c>
    </row>
    <row r="93" spans="1:20" x14ac:dyDescent="0.25">
      <c r="A93" s="1096"/>
      <c r="B93" s="758" t="s">
        <v>177</v>
      </c>
      <c r="C93" s="115" t="s">
        <v>178</v>
      </c>
      <c r="D93" s="115"/>
      <c r="E93" s="115" t="s">
        <v>11</v>
      </c>
      <c r="F93" s="733">
        <v>3600</v>
      </c>
      <c r="G93" s="741">
        <v>3600</v>
      </c>
      <c r="H93" s="147"/>
      <c r="I93" s="760"/>
      <c r="J93" s="193">
        <v>0</v>
      </c>
      <c r="K93" s="224">
        <v>3</v>
      </c>
      <c r="L93" s="224">
        <f t="shared" si="8"/>
        <v>0</v>
      </c>
      <c r="M93" s="389">
        <f t="shared" si="9"/>
        <v>0</v>
      </c>
      <c r="N93" s="752"/>
      <c r="O93" s="443"/>
      <c r="P93" s="221">
        <v>0</v>
      </c>
      <c r="Q93" s="444">
        <f t="shared" si="10"/>
        <v>0</v>
      </c>
      <c r="R93" s="222">
        <f t="shared" si="11"/>
        <v>0</v>
      </c>
      <c r="S93" s="673" cm="1">
        <f t="array" ref="S93">_xlfn.IFS(E93="Air",R93,E93="Sea",M93,E93="Air+Sea",M93+R93)</f>
        <v>0</v>
      </c>
    </row>
    <row r="94" spans="1:20" ht="15.75" thickBot="1" x14ac:dyDescent="0.3">
      <c r="A94" s="1097"/>
      <c r="B94" s="633" t="s">
        <v>179</v>
      </c>
      <c r="C94" s="164" t="s">
        <v>180</v>
      </c>
      <c r="D94" s="164"/>
      <c r="E94" s="164"/>
      <c r="F94" s="164"/>
      <c r="G94" s="211"/>
      <c r="H94" s="165"/>
      <c r="I94" s="753"/>
      <c r="J94" s="363"/>
      <c r="K94" s="262">
        <v>3</v>
      </c>
      <c r="L94" s="262">
        <f t="shared" si="8"/>
        <v>0</v>
      </c>
      <c r="M94" s="457">
        <f t="shared" si="9"/>
        <v>0</v>
      </c>
      <c r="N94" s="753"/>
      <c r="O94" s="450"/>
      <c r="P94" s="262">
        <v>0</v>
      </c>
      <c r="Q94" s="451">
        <f t="shared" si="10"/>
        <v>0</v>
      </c>
      <c r="R94" s="457">
        <f t="shared" si="11"/>
        <v>0</v>
      </c>
      <c r="S94" s="627" t="e" cm="1">
        <f t="array" ref="S94">_xlfn.IFS(E94="Air",R94,E94="Sea",M94,E94="Air+Sea",M94+R94)</f>
        <v>#N/A</v>
      </c>
    </row>
    <row r="95" spans="1:20" ht="15.75" thickBot="1" x14ac:dyDescent="0.3">
      <c r="A95" s="674"/>
      <c r="B95" s="32"/>
      <c r="C95" s="32"/>
      <c r="D95" s="32"/>
      <c r="E95" s="32"/>
      <c r="F95" s="32"/>
      <c r="G95" s="100"/>
      <c r="H95" s="168"/>
      <c r="I95" s="413"/>
      <c r="M95" s="270"/>
      <c r="N95" s="413"/>
      <c r="R95" s="270"/>
      <c r="S95" s="270"/>
    </row>
    <row r="96" spans="1:20" ht="60" x14ac:dyDescent="0.25">
      <c r="A96" s="674"/>
      <c r="B96" s="32"/>
      <c r="C96" s="32"/>
      <c r="D96" s="32"/>
      <c r="E96" s="32"/>
      <c r="F96" s="32"/>
      <c r="G96" s="100"/>
      <c r="H96" s="168"/>
      <c r="I96" s="413"/>
      <c r="J96" s="71" t="s">
        <v>181</v>
      </c>
      <c r="K96" s="229">
        <f>IF([2]Booking_SGN!$B$2="SGN",INDEX([2]!volume,MATCH($I$11,[2]!customer,0),MATCH([2]Booking_SGN!$C$3,[2]!week,0)),0)</f>
        <v>1</v>
      </c>
      <c r="L96" s="229">
        <f>SUM(L13:L94)</f>
        <v>7276</v>
      </c>
      <c r="M96" s="230">
        <f>SUM(M13:M94)</f>
        <v>2355.1666666666665</v>
      </c>
      <c r="N96" s="413"/>
      <c r="O96" s="71" t="s">
        <v>181</v>
      </c>
      <c r="P96" s="229">
        <f>IF([2]Booking_SGN!$B$2="SGN",INDEX([2]!volume,MATCH($N$11,[2]!customer,0),MATCH([2]Booking_SGN!$C$3,[2]!week,0)),0)</f>
        <v>0</v>
      </c>
      <c r="Q96" s="229">
        <f>SUM(Q13:Q95)</f>
        <v>806</v>
      </c>
      <c r="R96" s="230">
        <f>SUM(R13:R94)</f>
        <v>0</v>
      </c>
      <c r="S96" s="230">
        <f>R96+M96</f>
        <v>2355.1666666666665</v>
      </c>
      <c r="T96" s="171"/>
    </row>
    <row r="97" spans="1:20" ht="15.75" thickBot="1" x14ac:dyDescent="0.3">
      <c r="A97" s="674"/>
      <c r="B97" s="32"/>
      <c r="C97" s="32"/>
      <c r="D97" s="32"/>
      <c r="E97" s="32"/>
      <c r="F97" s="32"/>
      <c r="G97" s="100"/>
      <c r="H97" s="168"/>
      <c r="I97" s="413"/>
      <c r="J97" s="72" t="s">
        <v>182</v>
      </c>
      <c r="K97" s="73"/>
      <c r="L97" s="73"/>
      <c r="M97" s="231">
        <f>M96*K96/40/3600</f>
        <v>1.6355324074074074E-2</v>
      </c>
      <c r="N97" s="413"/>
      <c r="O97" s="72" t="s">
        <v>182</v>
      </c>
      <c r="P97" s="73"/>
      <c r="Q97" s="73"/>
      <c r="R97" s="231">
        <f>R96*P96/40/3600</f>
        <v>0</v>
      </c>
      <c r="S97" s="231">
        <f>R97+M97</f>
        <v>1.6355324074074074E-2</v>
      </c>
      <c r="T97" s="172"/>
    </row>
    <row r="98" spans="1:20" ht="15.75" thickBot="1" x14ac:dyDescent="0.3">
      <c r="A98" s="674"/>
      <c r="B98" s="32"/>
      <c r="C98" s="32"/>
      <c r="D98" s="32"/>
      <c r="E98" s="32"/>
      <c r="F98" s="32"/>
      <c r="G98" s="100"/>
      <c r="H98" s="168"/>
      <c r="I98" s="413"/>
      <c r="M98" s="270"/>
      <c r="N98" s="413"/>
      <c r="R98" s="270"/>
      <c r="S98" s="270"/>
    </row>
    <row r="99" spans="1:20" ht="26.25" customHeight="1" x14ac:dyDescent="0.25">
      <c r="A99" s="1095" t="s">
        <v>183</v>
      </c>
      <c r="B99" s="629" t="s">
        <v>184</v>
      </c>
      <c r="C99" s="621" t="s">
        <v>103</v>
      </c>
      <c r="D99" s="621" t="s">
        <v>185</v>
      </c>
      <c r="E99" s="621"/>
      <c r="F99" s="621"/>
      <c r="G99" s="622">
        <v>20</v>
      </c>
      <c r="H99" s="637"/>
      <c r="I99" s="767"/>
      <c r="J99" s="361"/>
      <c r="K99" s="259">
        <v>3</v>
      </c>
      <c r="L99" s="259">
        <f t="shared" ref="L99" si="12">IF(C99="APLL BK",G99,G99*J99)</f>
        <v>0</v>
      </c>
      <c r="M99" s="634">
        <f t="shared" ref="M99" si="13">IFERROR(IF(OR(E99="Sea",E99="Air+Sea"),IF(C99="APLL BK",G99*IF(I99="",1,I99),L99/K99*IF(I99="",1,I99)),0),0)</f>
        <v>0</v>
      </c>
      <c r="N99" s="687"/>
      <c r="O99" s="362"/>
      <c r="P99" s="259">
        <v>0</v>
      </c>
      <c r="Q99" s="260">
        <f t="shared" ref="Q99" si="14">IF(C99="APLL BK",G99,G99*O99)</f>
        <v>0</v>
      </c>
      <c r="R99" s="456">
        <f t="shared" ref="R99" si="15">IFERROR(IF(OR(E99="Air",E99="Air+Sea"),IF(C99="APLL BK",G99*IF(N99="",1,N99),Q99/P99*IF(N99="",1,N99)),0),0)</f>
        <v>0</v>
      </c>
      <c r="S99" s="625" t="e" cm="1">
        <f t="array" ref="S99">_xlfn.IFS(E99="Air",R99,E99="Sea",M99,E99="Air+Sea",M99+R99)</f>
        <v>#N/A</v>
      </c>
    </row>
    <row r="100" spans="1:20" ht="26.25" customHeight="1" x14ac:dyDescent="0.25">
      <c r="A100" s="1096"/>
      <c r="B100" s="772" t="s">
        <v>504</v>
      </c>
      <c r="C100" s="177" t="s">
        <v>69</v>
      </c>
      <c r="D100" s="761" t="s">
        <v>505</v>
      </c>
      <c r="E100" s="113" t="s">
        <v>11</v>
      </c>
      <c r="F100" s="156"/>
      <c r="G100" s="213">
        <v>90</v>
      </c>
      <c r="H100" s="178"/>
      <c r="I100" s="467"/>
      <c r="J100" s="200">
        <f>1/6</f>
        <v>0.16666666666666666</v>
      </c>
      <c r="K100" s="442">
        <v>3</v>
      </c>
      <c r="L100" s="219">
        <f t="shared" ref="L100:L144" si="16">IF(C100="APLL BK",G100,G100*J100)</f>
        <v>15</v>
      </c>
      <c r="M100" s="220">
        <f t="shared" ref="M100:M144" si="17">IFERROR(IF(OR(E100="Sea",E100="Air+Sea"),IF(C100="APLL BK",G100*IF(I100="",1,I100),L100/K100*IF(I100="",1,I100)),0),0)</f>
        <v>5</v>
      </c>
      <c r="N100" s="459"/>
      <c r="O100" s="443"/>
      <c r="P100" s="221">
        <v>0</v>
      </c>
      <c r="Q100" s="444">
        <f t="shared" ref="Q100:Q144" si="18">IF(C100="APLL BK",G100,G100*O100)</f>
        <v>0</v>
      </c>
      <c r="R100" s="222">
        <f t="shared" ref="R100:R144" si="19">IFERROR(IF(OR(E100="Air",E100="Air+Sea"),IF(C100="APLL BK",G100*IF(N100="",1,N100),Q100/P100*IF(N100="",1,N100)),0),0)</f>
        <v>0</v>
      </c>
      <c r="S100" s="453" cm="1">
        <f t="array" ref="S100">_xlfn.IFS(E100="Air",R100,E100="Sea",M100,E100="Air+Sea",M100+R100)</f>
        <v>5</v>
      </c>
    </row>
    <row r="101" spans="1:20" ht="26.25" customHeight="1" x14ac:dyDescent="0.25">
      <c r="A101" s="1096"/>
      <c r="B101" s="772" t="s">
        <v>506</v>
      </c>
      <c r="C101" s="177" t="s">
        <v>69</v>
      </c>
      <c r="D101" s="177" t="s">
        <v>507</v>
      </c>
      <c r="E101" s="113" t="s">
        <v>11</v>
      </c>
      <c r="F101" s="156"/>
      <c r="G101" s="213">
        <v>90</v>
      </c>
      <c r="H101" s="178"/>
      <c r="I101" s="467"/>
      <c r="J101" s="200">
        <f>1/6</f>
        <v>0.16666666666666666</v>
      </c>
      <c r="K101" s="442">
        <v>3</v>
      </c>
      <c r="L101" s="219">
        <f t="shared" si="16"/>
        <v>15</v>
      </c>
      <c r="M101" s="220">
        <f t="shared" si="17"/>
        <v>5</v>
      </c>
      <c r="N101" s="459"/>
      <c r="O101" s="443"/>
      <c r="P101" s="221">
        <v>0</v>
      </c>
      <c r="Q101" s="444">
        <f t="shared" si="18"/>
        <v>0</v>
      </c>
      <c r="R101" s="222">
        <f t="shared" si="19"/>
        <v>0</v>
      </c>
      <c r="S101" s="453" cm="1">
        <f t="array" ref="S101">_xlfn.IFS(E101="Air",R101,E101="Sea",M101,E101="Air+Sea",M101+R101)</f>
        <v>5</v>
      </c>
    </row>
    <row r="102" spans="1:20" x14ac:dyDescent="0.25">
      <c r="A102" s="1096"/>
      <c r="B102" s="509" t="s">
        <v>129</v>
      </c>
      <c r="C102" s="113" t="s">
        <v>103</v>
      </c>
      <c r="D102" s="113" t="s">
        <v>129</v>
      </c>
      <c r="E102" s="113" t="s">
        <v>11</v>
      </c>
      <c r="F102" s="113">
        <v>55</v>
      </c>
      <c r="G102" s="208">
        <v>55</v>
      </c>
      <c r="H102" s="124"/>
      <c r="I102" s="755"/>
      <c r="J102" s="191">
        <v>0</v>
      </c>
      <c r="K102" s="219">
        <v>3</v>
      </c>
      <c r="L102" s="219">
        <f t="shared" si="16"/>
        <v>0</v>
      </c>
      <c r="M102" s="220">
        <f t="shared" si="17"/>
        <v>0</v>
      </c>
      <c r="N102" s="752"/>
      <c r="O102" s="443"/>
      <c r="P102" s="221">
        <v>0</v>
      </c>
      <c r="Q102" s="444">
        <f t="shared" si="18"/>
        <v>0</v>
      </c>
      <c r="R102" s="222">
        <f t="shared" si="19"/>
        <v>0</v>
      </c>
      <c r="S102" s="453" cm="1">
        <f t="array" ref="S102">_xlfn.IFS(E102="Air",R102,E102="Sea",M102,E102="Air+Sea",M102+R102)</f>
        <v>0</v>
      </c>
    </row>
    <row r="103" spans="1:20" x14ac:dyDescent="0.25">
      <c r="A103" s="1096"/>
      <c r="B103" s="509" t="s">
        <v>509</v>
      </c>
      <c r="C103" s="113" t="s">
        <v>103</v>
      </c>
      <c r="D103" s="113" t="s">
        <v>509</v>
      </c>
      <c r="E103" s="113" t="s">
        <v>11</v>
      </c>
      <c r="F103" s="113">
        <v>115</v>
      </c>
      <c r="G103" s="208">
        <v>115</v>
      </c>
      <c r="H103" s="124"/>
      <c r="I103" s="755"/>
      <c r="J103" s="191">
        <v>0</v>
      </c>
      <c r="K103" s="219">
        <v>3</v>
      </c>
      <c r="L103" s="219">
        <f t="shared" si="16"/>
        <v>0</v>
      </c>
      <c r="M103" s="220">
        <f t="shared" si="17"/>
        <v>0</v>
      </c>
      <c r="N103" s="752"/>
      <c r="O103" s="443"/>
      <c r="P103" s="221">
        <v>0</v>
      </c>
      <c r="Q103" s="444">
        <f t="shared" si="18"/>
        <v>0</v>
      </c>
      <c r="R103" s="222">
        <f t="shared" si="19"/>
        <v>0</v>
      </c>
      <c r="S103" s="453" cm="1">
        <f t="array" ref="S103">_xlfn.IFS(E103="Air",R103,E103="Sea",M103,E103="Air+Sea",M103+R103)</f>
        <v>0</v>
      </c>
    </row>
    <row r="104" spans="1:20" x14ac:dyDescent="0.25">
      <c r="A104" s="1096"/>
      <c r="B104" s="509" t="s">
        <v>138</v>
      </c>
      <c r="C104" s="113" t="s">
        <v>139</v>
      </c>
      <c r="D104" s="113" t="s">
        <v>138</v>
      </c>
      <c r="E104" s="113" t="s">
        <v>11</v>
      </c>
      <c r="F104" s="113">
        <v>60</v>
      </c>
      <c r="G104" s="208">
        <v>60</v>
      </c>
      <c r="H104" s="124"/>
      <c r="I104" s="755"/>
      <c r="J104" s="191">
        <v>0</v>
      </c>
      <c r="K104" s="219">
        <v>3</v>
      </c>
      <c r="L104" s="219">
        <f t="shared" si="16"/>
        <v>0</v>
      </c>
      <c r="M104" s="220">
        <f t="shared" si="17"/>
        <v>0</v>
      </c>
      <c r="N104" s="752"/>
      <c r="O104" s="443"/>
      <c r="P104" s="221">
        <v>0</v>
      </c>
      <c r="Q104" s="444">
        <f t="shared" si="18"/>
        <v>0</v>
      </c>
      <c r="R104" s="222">
        <f t="shared" si="19"/>
        <v>0</v>
      </c>
      <c r="S104" s="453" cm="1">
        <f t="array" ref="S104">_xlfn.IFS(E104="Air",R104,E104="Sea",M104,E104="Air+Sea",M104+R104)</f>
        <v>0</v>
      </c>
    </row>
    <row r="105" spans="1:20" ht="26.1" customHeight="1" x14ac:dyDescent="0.25">
      <c r="A105" s="1096"/>
      <c r="B105" s="509" t="s">
        <v>186</v>
      </c>
      <c r="C105" s="177" t="s">
        <v>69</v>
      </c>
      <c r="D105" s="113" t="s">
        <v>187</v>
      </c>
      <c r="E105" s="113" t="s">
        <v>11</v>
      </c>
      <c r="F105" s="156"/>
      <c r="G105" s="213">
        <v>25</v>
      </c>
      <c r="H105" s="178"/>
      <c r="I105" s="636"/>
      <c r="J105" s="200"/>
      <c r="K105" s="219">
        <v>3</v>
      </c>
      <c r="L105" s="219">
        <f t="shared" si="16"/>
        <v>0</v>
      </c>
      <c r="M105" s="220">
        <f t="shared" si="17"/>
        <v>0</v>
      </c>
      <c r="N105" s="339"/>
      <c r="O105" s="443"/>
      <c r="P105" s="221">
        <v>0</v>
      </c>
      <c r="Q105" s="444">
        <f t="shared" si="18"/>
        <v>0</v>
      </c>
      <c r="R105" s="222">
        <f t="shared" si="19"/>
        <v>0</v>
      </c>
      <c r="S105" s="453" cm="1">
        <f t="array" ref="S105">_xlfn.IFS(E105="Air",R105,E105="Sea",M105,E105="Air+Sea",M105+R105)</f>
        <v>0</v>
      </c>
    </row>
    <row r="106" spans="1:20" ht="14.45" customHeight="1" x14ac:dyDescent="0.25">
      <c r="A106" s="1096"/>
      <c r="B106" s="509"/>
      <c r="C106" s="177" t="s">
        <v>69</v>
      </c>
      <c r="D106" s="113" t="s">
        <v>188</v>
      </c>
      <c r="E106" s="113" t="s">
        <v>11</v>
      </c>
      <c r="F106" s="156"/>
      <c r="G106" s="213">
        <v>5</v>
      </c>
      <c r="H106" s="178"/>
      <c r="I106" s="636"/>
      <c r="J106" s="200"/>
      <c r="K106" s="219">
        <v>3</v>
      </c>
      <c r="L106" s="219">
        <f t="shared" si="16"/>
        <v>0</v>
      </c>
      <c r="M106" s="220">
        <f t="shared" si="17"/>
        <v>0</v>
      </c>
      <c r="N106" s="339"/>
      <c r="O106" s="443"/>
      <c r="P106" s="221">
        <v>0</v>
      </c>
      <c r="Q106" s="444">
        <f t="shared" si="18"/>
        <v>0</v>
      </c>
      <c r="R106" s="222">
        <f t="shared" si="19"/>
        <v>0</v>
      </c>
      <c r="S106" s="453" cm="1">
        <f t="array" ref="S106">_xlfn.IFS(E106="Air",R106,E106="Sea",M106,E106="Air+Sea",M106+R106)</f>
        <v>0</v>
      </c>
    </row>
    <row r="107" spans="1:20" ht="14.45" customHeight="1" x14ac:dyDescent="0.25">
      <c r="A107" s="1096"/>
      <c r="B107" s="509"/>
      <c r="C107" s="177" t="s">
        <v>69</v>
      </c>
      <c r="D107" s="113" t="s">
        <v>189</v>
      </c>
      <c r="E107" s="113" t="s">
        <v>11</v>
      </c>
      <c r="F107" s="156"/>
      <c r="G107" s="213">
        <v>5</v>
      </c>
      <c r="H107" s="178"/>
      <c r="I107" s="636"/>
      <c r="J107" s="200"/>
      <c r="K107" s="219">
        <v>3</v>
      </c>
      <c r="L107" s="219">
        <f t="shared" si="16"/>
        <v>0</v>
      </c>
      <c r="M107" s="220">
        <f t="shared" si="17"/>
        <v>0</v>
      </c>
      <c r="N107" s="339"/>
      <c r="O107" s="443"/>
      <c r="P107" s="221">
        <v>0</v>
      </c>
      <c r="Q107" s="444">
        <f t="shared" si="18"/>
        <v>0</v>
      </c>
      <c r="R107" s="222">
        <f t="shared" si="19"/>
        <v>0</v>
      </c>
      <c r="S107" s="453" cm="1">
        <f t="array" ref="S107">_xlfn.IFS(E107="Air",R107,E107="Sea",M107,E107="Air+Sea",M107+R107)</f>
        <v>0</v>
      </c>
    </row>
    <row r="108" spans="1:20" ht="39" customHeight="1" x14ac:dyDescent="0.25">
      <c r="A108" s="1096"/>
      <c r="B108" s="509" t="s">
        <v>190</v>
      </c>
      <c r="C108" s="177" t="s">
        <v>553</v>
      </c>
      <c r="D108" s="113" t="s">
        <v>702</v>
      </c>
      <c r="E108" s="113" t="s">
        <v>11</v>
      </c>
      <c r="F108" s="345"/>
      <c r="G108" s="213">
        <v>10</v>
      </c>
      <c r="H108" s="180"/>
      <c r="I108" s="467"/>
      <c r="J108" s="200">
        <v>1</v>
      </c>
      <c r="K108" s="219">
        <v>3</v>
      </c>
      <c r="L108" s="219">
        <f t="shared" si="16"/>
        <v>10</v>
      </c>
      <c r="M108" s="220">
        <f t="shared" si="17"/>
        <v>3.3333333333333335</v>
      </c>
      <c r="N108" s="463"/>
      <c r="O108" s="443"/>
      <c r="P108" s="221">
        <v>0</v>
      </c>
      <c r="Q108" s="444">
        <f t="shared" si="18"/>
        <v>0</v>
      </c>
      <c r="R108" s="222">
        <f t="shared" si="19"/>
        <v>0</v>
      </c>
      <c r="S108" s="453" cm="1">
        <f t="array" ref="S108">_xlfn.IFS(E108="Air",R108,E108="Sea",M108,E108="Air+Sea",M108+R108)</f>
        <v>3.3333333333333335</v>
      </c>
    </row>
    <row r="109" spans="1:20" ht="14.45" customHeight="1" x14ac:dyDescent="0.25">
      <c r="A109" s="1096"/>
      <c r="B109" s="509"/>
      <c r="C109" s="177" t="s">
        <v>74</v>
      </c>
      <c r="D109" s="113" t="s">
        <v>192</v>
      </c>
      <c r="E109" s="113" t="s">
        <v>11</v>
      </c>
      <c r="F109" s="346"/>
      <c r="G109" s="213">
        <v>35</v>
      </c>
      <c r="H109" s="183"/>
      <c r="I109" s="467"/>
      <c r="J109" s="200"/>
      <c r="K109" s="219">
        <v>3</v>
      </c>
      <c r="L109" s="219">
        <f t="shared" si="16"/>
        <v>35</v>
      </c>
      <c r="M109" s="220">
        <f t="shared" si="17"/>
        <v>35</v>
      </c>
      <c r="N109" s="463"/>
      <c r="O109" s="443"/>
      <c r="P109" s="221">
        <v>0</v>
      </c>
      <c r="Q109" s="444">
        <f t="shared" si="18"/>
        <v>35</v>
      </c>
      <c r="R109" s="222">
        <f t="shared" si="19"/>
        <v>0</v>
      </c>
      <c r="S109" s="453" cm="1">
        <f t="array" ref="S109">_xlfn.IFS(E109="Air",R109,E109="Sea",M109,E109="Air+Sea",M109+R109)</f>
        <v>35</v>
      </c>
    </row>
    <row r="110" spans="1:20" ht="14.45" customHeight="1" x14ac:dyDescent="0.25">
      <c r="A110" s="1096"/>
      <c r="B110" s="509"/>
      <c r="C110" s="177" t="s">
        <v>74</v>
      </c>
      <c r="D110" s="113" t="s">
        <v>193</v>
      </c>
      <c r="E110" s="113" t="s">
        <v>11</v>
      </c>
      <c r="F110" s="346"/>
      <c r="G110" s="213">
        <v>5</v>
      </c>
      <c r="H110" s="183"/>
      <c r="I110" s="467"/>
      <c r="J110" s="200"/>
      <c r="K110" s="219">
        <v>3</v>
      </c>
      <c r="L110" s="219">
        <f t="shared" si="16"/>
        <v>5</v>
      </c>
      <c r="M110" s="220">
        <f t="shared" si="17"/>
        <v>5</v>
      </c>
      <c r="N110" s="463"/>
      <c r="O110" s="443"/>
      <c r="P110" s="221">
        <v>0</v>
      </c>
      <c r="Q110" s="444">
        <f t="shared" si="18"/>
        <v>5</v>
      </c>
      <c r="R110" s="222">
        <f t="shared" si="19"/>
        <v>0</v>
      </c>
      <c r="S110" s="453" cm="1">
        <f t="array" ref="S110">_xlfn.IFS(E110="Air",R110,E110="Sea",M110,E110="Air+Sea",M110+R110)</f>
        <v>5</v>
      </c>
    </row>
    <row r="111" spans="1:20" ht="14.45" customHeight="1" x14ac:dyDescent="0.25">
      <c r="A111" s="1096"/>
      <c r="B111" s="509"/>
      <c r="C111" s="177" t="s">
        <v>74</v>
      </c>
      <c r="D111" s="113" t="s">
        <v>194</v>
      </c>
      <c r="E111" s="113" t="s">
        <v>11</v>
      </c>
      <c r="F111" s="346"/>
      <c r="G111" s="213">
        <v>10</v>
      </c>
      <c r="H111" s="183"/>
      <c r="I111" s="467"/>
      <c r="J111" s="200"/>
      <c r="K111" s="219">
        <v>3</v>
      </c>
      <c r="L111" s="219">
        <f t="shared" si="16"/>
        <v>10</v>
      </c>
      <c r="M111" s="220">
        <f t="shared" si="17"/>
        <v>10</v>
      </c>
      <c r="N111" s="463"/>
      <c r="O111" s="443"/>
      <c r="P111" s="221">
        <v>0</v>
      </c>
      <c r="Q111" s="444">
        <f t="shared" si="18"/>
        <v>10</v>
      </c>
      <c r="R111" s="222">
        <f t="shared" si="19"/>
        <v>0</v>
      </c>
      <c r="S111" s="453" cm="1">
        <f t="array" ref="S111">_xlfn.IFS(E111="Air",R111,E111="Sea",M111,E111="Air+Sea",M111+R111)</f>
        <v>10</v>
      </c>
    </row>
    <row r="112" spans="1:20" ht="26.1" customHeight="1" x14ac:dyDescent="0.25">
      <c r="A112" s="1096"/>
      <c r="B112" s="722" t="s">
        <v>703</v>
      </c>
      <c r="C112" s="523" t="s">
        <v>103</v>
      </c>
      <c r="D112" s="114" t="s">
        <v>704</v>
      </c>
      <c r="E112" s="114" t="s">
        <v>11</v>
      </c>
      <c r="F112" s="332">
        <v>90</v>
      </c>
      <c r="G112" s="614">
        <v>90</v>
      </c>
      <c r="H112" s="736"/>
      <c r="I112" s="768"/>
      <c r="J112" s="762">
        <v>1</v>
      </c>
      <c r="K112" s="763">
        <v>3</v>
      </c>
      <c r="L112" s="763">
        <f t="shared" si="16"/>
        <v>90</v>
      </c>
      <c r="M112" s="742">
        <f t="shared" si="17"/>
        <v>30</v>
      </c>
      <c r="N112" s="463"/>
      <c r="O112" s="443"/>
      <c r="P112" s="221">
        <v>0</v>
      </c>
      <c r="Q112" s="444">
        <f t="shared" si="18"/>
        <v>0</v>
      </c>
      <c r="R112" s="222">
        <f t="shared" si="19"/>
        <v>0</v>
      </c>
      <c r="S112" s="626" cm="1">
        <f t="array" ref="S112">_xlfn.IFS(E112="Air",R112,E112="Sea",M112,E112="Air+Sea",M112+R112)</f>
        <v>30</v>
      </c>
    </row>
    <row r="113" spans="1:19" ht="26.1" customHeight="1" x14ac:dyDescent="0.25">
      <c r="A113" s="1096"/>
      <c r="B113" s="460" t="s">
        <v>195</v>
      </c>
      <c r="C113" s="517" t="s">
        <v>74</v>
      </c>
      <c r="D113" s="188" t="s">
        <v>196</v>
      </c>
      <c r="E113" s="188"/>
      <c r="F113" s="334"/>
      <c r="G113" s="647"/>
      <c r="H113" s="518"/>
      <c r="I113" s="769"/>
      <c r="J113" s="764">
        <v>1</v>
      </c>
      <c r="K113" s="765">
        <v>3</v>
      </c>
      <c r="L113" s="765">
        <f t="shared" si="16"/>
        <v>0</v>
      </c>
      <c r="M113" s="743">
        <f t="shared" si="17"/>
        <v>0</v>
      </c>
      <c r="N113" s="463"/>
      <c r="O113" s="443"/>
      <c r="P113" s="221">
        <v>0</v>
      </c>
      <c r="Q113" s="444">
        <f t="shared" si="18"/>
        <v>0</v>
      </c>
      <c r="R113" s="222">
        <f t="shared" si="19"/>
        <v>0</v>
      </c>
      <c r="S113" s="454" t="e" cm="1">
        <f t="array" ref="S113">_xlfn.IFS(E113="Air",R113,E113="Sea",M113,E113="Air+Sea",M113+R113)</f>
        <v>#N/A</v>
      </c>
    </row>
    <row r="114" spans="1:19" ht="26.1" customHeight="1" x14ac:dyDescent="0.25">
      <c r="A114" s="1096"/>
      <c r="B114" s="460" t="s">
        <v>197</v>
      </c>
      <c r="C114" s="517" t="s">
        <v>74</v>
      </c>
      <c r="D114" s="188" t="s">
        <v>198</v>
      </c>
      <c r="E114" s="188"/>
      <c r="F114" s="334"/>
      <c r="G114" s="647"/>
      <c r="H114" s="518"/>
      <c r="I114" s="769"/>
      <c r="J114" s="764">
        <v>1</v>
      </c>
      <c r="K114" s="765">
        <v>3</v>
      </c>
      <c r="L114" s="765">
        <f t="shared" si="16"/>
        <v>0</v>
      </c>
      <c r="M114" s="743">
        <f t="shared" si="17"/>
        <v>0</v>
      </c>
      <c r="N114" s="463"/>
      <c r="O114" s="443"/>
      <c r="P114" s="221">
        <v>0</v>
      </c>
      <c r="Q114" s="444">
        <f t="shared" si="18"/>
        <v>0</v>
      </c>
      <c r="R114" s="222">
        <f t="shared" si="19"/>
        <v>0</v>
      </c>
      <c r="S114" s="454" t="e" cm="1">
        <f t="array" ref="S114">_xlfn.IFS(E114="Air",R114,E114="Sea",M114,E114="Air+Sea",M114+R114)</f>
        <v>#N/A</v>
      </c>
    </row>
    <row r="115" spans="1:19" ht="14.45" customHeight="1" x14ac:dyDescent="0.25">
      <c r="A115" s="1096"/>
      <c r="B115" s="460"/>
      <c r="C115" s="517" t="s">
        <v>74</v>
      </c>
      <c r="D115" s="188" t="s">
        <v>199</v>
      </c>
      <c r="E115" s="188"/>
      <c r="F115" s="334"/>
      <c r="G115" s="647"/>
      <c r="H115" s="518"/>
      <c r="I115" s="769"/>
      <c r="J115" s="764">
        <v>1</v>
      </c>
      <c r="K115" s="765">
        <v>3</v>
      </c>
      <c r="L115" s="765">
        <f t="shared" si="16"/>
        <v>0</v>
      </c>
      <c r="M115" s="743">
        <f t="shared" si="17"/>
        <v>0</v>
      </c>
      <c r="N115" s="463"/>
      <c r="O115" s="443"/>
      <c r="P115" s="221">
        <v>0</v>
      </c>
      <c r="Q115" s="444">
        <f t="shared" si="18"/>
        <v>0</v>
      </c>
      <c r="R115" s="222">
        <f t="shared" si="19"/>
        <v>0</v>
      </c>
      <c r="S115" s="454" t="e" cm="1">
        <f t="array" ref="S115">_xlfn.IFS(E115="Air",R115,E115="Sea",M115,E115="Air+Sea",M115+R115)</f>
        <v>#N/A</v>
      </c>
    </row>
    <row r="116" spans="1:19" ht="14.45" customHeight="1" x14ac:dyDescent="0.25">
      <c r="A116" s="1096"/>
      <c r="B116" s="460"/>
      <c r="C116" s="517" t="s">
        <v>74</v>
      </c>
      <c r="D116" s="188" t="s">
        <v>200</v>
      </c>
      <c r="E116" s="188"/>
      <c r="F116" s="334"/>
      <c r="G116" s="647"/>
      <c r="H116" s="518"/>
      <c r="I116" s="769"/>
      <c r="J116" s="764">
        <v>1</v>
      </c>
      <c r="K116" s="765">
        <v>3</v>
      </c>
      <c r="L116" s="765">
        <f t="shared" si="16"/>
        <v>0</v>
      </c>
      <c r="M116" s="743">
        <f t="shared" si="17"/>
        <v>0</v>
      </c>
      <c r="N116" s="463"/>
      <c r="O116" s="443"/>
      <c r="P116" s="221">
        <v>0</v>
      </c>
      <c r="Q116" s="444">
        <f t="shared" si="18"/>
        <v>0</v>
      </c>
      <c r="R116" s="222">
        <f t="shared" si="19"/>
        <v>0</v>
      </c>
      <c r="S116" s="454" t="e" cm="1">
        <f t="array" ref="S116">_xlfn.IFS(E116="Air",R116,E116="Sea",M116,E116="Air+Sea",M116+R116)</f>
        <v>#N/A</v>
      </c>
    </row>
    <row r="117" spans="1:19" ht="14.45" customHeight="1" x14ac:dyDescent="0.25">
      <c r="A117" s="1096"/>
      <c r="B117" s="460" t="s">
        <v>201</v>
      </c>
      <c r="C117" s="517" t="s">
        <v>74</v>
      </c>
      <c r="D117" s="188" t="s">
        <v>202</v>
      </c>
      <c r="E117" s="188"/>
      <c r="F117" s="334"/>
      <c r="G117" s="647"/>
      <c r="H117" s="518"/>
      <c r="I117" s="769"/>
      <c r="J117" s="764">
        <v>45</v>
      </c>
      <c r="K117" s="765">
        <v>3</v>
      </c>
      <c r="L117" s="765">
        <f t="shared" si="16"/>
        <v>0</v>
      </c>
      <c r="M117" s="743">
        <f t="shared" si="17"/>
        <v>0</v>
      </c>
      <c r="N117" s="463"/>
      <c r="O117" s="443"/>
      <c r="P117" s="221">
        <v>0</v>
      </c>
      <c r="Q117" s="444">
        <f t="shared" si="18"/>
        <v>0</v>
      </c>
      <c r="R117" s="222">
        <f t="shared" si="19"/>
        <v>0</v>
      </c>
      <c r="S117" s="454" t="e" cm="1">
        <f t="array" ref="S117">_xlfn.IFS(E117="Air",R117,E117="Sea",M117,E117="Air+Sea",M117+R117)</f>
        <v>#N/A</v>
      </c>
    </row>
    <row r="118" spans="1:19" ht="14.45" customHeight="1" x14ac:dyDescent="0.25">
      <c r="A118" s="1096"/>
      <c r="B118" s="460" t="s">
        <v>203</v>
      </c>
      <c r="C118" s="517" t="s">
        <v>204</v>
      </c>
      <c r="D118" s="188" t="s">
        <v>205</v>
      </c>
      <c r="E118" s="188"/>
      <c r="F118" s="334"/>
      <c r="G118" s="647"/>
      <c r="H118" s="518"/>
      <c r="I118" s="769"/>
      <c r="J118" s="764">
        <v>45</v>
      </c>
      <c r="K118" s="765">
        <v>3</v>
      </c>
      <c r="L118" s="765">
        <f t="shared" si="16"/>
        <v>0</v>
      </c>
      <c r="M118" s="743">
        <f t="shared" si="17"/>
        <v>0</v>
      </c>
      <c r="N118" s="463"/>
      <c r="O118" s="443"/>
      <c r="P118" s="221">
        <v>0</v>
      </c>
      <c r="Q118" s="444">
        <f t="shared" si="18"/>
        <v>0</v>
      </c>
      <c r="R118" s="222">
        <f t="shared" si="19"/>
        <v>0</v>
      </c>
      <c r="S118" s="454" t="e" cm="1">
        <f t="array" ref="S118">_xlfn.IFS(E118="Air",R118,E118="Sea",M118,E118="Air+Sea",M118+R118)</f>
        <v>#N/A</v>
      </c>
    </row>
    <row r="119" spans="1:19" ht="14.45" customHeight="1" x14ac:dyDescent="0.25">
      <c r="A119" s="1096"/>
      <c r="B119" s="509" t="s">
        <v>206</v>
      </c>
      <c r="C119" s="177" t="s">
        <v>204</v>
      </c>
      <c r="D119" s="113" t="s">
        <v>207</v>
      </c>
      <c r="E119" s="113" t="s">
        <v>11</v>
      </c>
      <c r="F119" s="156">
        <v>30</v>
      </c>
      <c r="G119" s="213">
        <v>30</v>
      </c>
      <c r="H119" s="178"/>
      <c r="I119" s="467"/>
      <c r="J119" s="200">
        <v>1</v>
      </c>
      <c r="K119" s="219">
        <v>3</v>
      </c>
      <c r="L119" s="219">
        <f t="shared" si="16"/>
        <v>30</v>
      </c>
      <c r="M119" s="220">
        <f t="shared" si="17"/>
        <v>10</v>
      </c>
      <c r="N119" s="463"/>
      <c r="O119" s="443"/>
      <c r="P119" s="221">
        <v>0</v>
      </c>
      <c r="Q119" s="444">
        <f t="shared" si="18"/>
        <v>0</v>
      </c>
      <c r="R119" s="222">
        <f t="shared" si="19"/>
        <v>0</v>
      </c>
      <c r="S119" s="453" cm="1">
        <f t="array" ref="S119">_xlfn.IFS(E119="Air",R119,E119="Sea",M119,E119="Air+Sea",M119+R119)</f>
        <v>10</v>
      </c>
    </row>
    <row r="120" spans="1:19" ht="14.45" customHeight="1" x14ac:dyDescent="0.25">
      <c r="A120" s="1096"/>
      <c r="B120" s="509"/>
      <c r="C120" s="177" t="s">
        <v>204</v>
      </c>
      <c r="D120" s="113" t="s">
        <v>208</v>
      </c>
      <c r="E120" s="113" t="s">
        <v>11</v>
      </c>
      <c r="F120" s="156"/>
      <c r="G120" s="213">
        <v>60</v>
      </c>
      <c r="H120" s="178"/>
      <c r="I120" s="467"/>
      <c r="J120" s="200">
        <v>1</v>
      </c>
      <c r="K120" s="219">
        <v>3</v>
      </c>
      <c r="L120" s="219">
        <f t="shared" si="16"/>
        <v>60</v>
      </c>
      <c r="M120" s="220">
        <f t="shared" si="17"/>
        <v>20</v>
      </c>
      <c r="N120" s="463"/>
      <c r="O120" s="443"/>
      <c r="P120" s="221">
        <v>0</v>
      </c>
      <c r="Q120" s="444">
        <f t="shared" si="18"/>
        <v>0</v>
      </c>
      <c r="R120" s="222">
        <f t="shared" si="19"/>
        <v>0</v>
      </c>
      <c r="S120" s="453" cm="1">
        <f t="array" ref="S120">_xlfn.IFS(E120="Air",R120,E120="Sea",M120,E120="Air+Sea",M120+R120)</f>
        <v>20</v>
      </c>
    </row>
    <row r="121" spans="1:19" ht="14.45" customHeight="1" x14ac:dyDescent="0.25">
      <c r="A121" s="1096"/>
      <c r="B121" s="509"/>
      <c r="C121" s="177" t="s">
        <v>74</v>
      </c>
      <c r="D121" s="113" t="s">
        <v>209</v>
      </c>
      <c r="E121" s="113" t="s">
        <v>11</v>
      </c>
      <c r="F121" s="156"/>
      <c r="G121" s="213">
        <v>180</v>
      </c>
      <c r="H121" s="178"/>
      <c r="I121" s="467"/>
      <c r="J121" s="200"/>
      <c r="K121" s="219">
        <v>3</v>
      </c>
      <c r="L121" s="219">
        <f t="shared" si="16"/>
        <v>180</v>
      </c>
      <c r="M121" s="220">
        <f t="shared" si="17"/>
        <v>180</v>
      </c>
      <c r="N121" s="463"/>
      <c r="O121" s="443"/>
      <c r="P121" s="221">
        <v>0</v>
      </c>
      <c r="Q121" s="444">
        <f t="shared" si="18"/>
        <v>180</v>
      </c>
      <c r="R121" s="222">
        <f t="shared" si="19"/>
        <v>0</v>
      </c>
      <c r="S121" s="453" cm="1">
        <f t="array" ref="S121">_xlfn.IFS(E121="Air",R121,E121="Sea",M121,E121="Air+Sea",M121+R121)</f>
        <v>180</v>
      </c>
    </row>
    <row r="122" spans="1:19" ht="14.45" customHeight="1" x14ac:dyDescent="0.25">
      <c r="A122" s="1096"/>
      <c r="B122" s="509"/>
      <c r="C122" s="177" t="s">
        <v>74</v>
      </c>
      <c r="D122" s="113" t="s">
        <v>210</v>
      </c>
      <c r="E122" s="113" t="s">
        <v>11</v>
      </c>
      <c r="F122" s="156"/>
      <c r="G122" s="213">
        <v>75</v>
      </c>
      <c r="H122" s="178"/>
      <c r="I122" s="636"/>
      <c r="J122" s="200"/>
      <c r="K122" s="219">
        <v>3</v>
      </c>
      <c r="L122" s="219">
        <f t="shared" si="16"/>
        <v>75</v>
      </c>
      <c r="M122" s="220">
        <f t="shared" si="17"/>
        <v>75</v>
      </c>
      <c r="N122" s="339"/>
      <c r="O122" s="443"/>
      <c r="P122" s="221">
        <v>0</v>
      </c>
      <c r="Q122" s="444">
        <f t="shared" si="18"/>
        <v>75</v>
      </c>
      <c r="R122" s="222">
        <f t="shared" si="19"/>
        <v>0</v>
      </c>
      <c r="S122" s="453" cm="1">
        <f t="array" ref="S122">_xlfn.IFS(E122="Air",R122,E122="Sea",M122,E122="Air+Sea",M122+R122)</f>
        <v>75</v>
      </c>
    </row>
    <row r="123" spans="1:19" ht="14.45" customHeight="1" x14ac:dyDescent="0.25">
      <c r="A123" s="1096"/>
      <c r="B123" s="509" t="s">
        <v>211</v>
      </c>
      <c r="C123" s="177" t="s">
        <v>204</v>
      </c>
      <c r="D123" s="113" t="s">
        <v>212</v>
      </c>
      <c r="E123" s="113" t="s">
        <v>11</v>
      </c>
      <c r="F123" s="156"/>
      <c r="G123" s="213">
        <v>5</v>
      </c>
      <c r="H123" s="178"/>
      <c r="I123" s="636"/>
      <c r="J123" s="200">
        <v>1</v>
      </c>
      <c r="K123" s="219">
        <v>3</v>
      </c>
      <c r="L123" s="219">
        <f t="shared" si="16"/>
        <v>5</v>
      </c>
      <c r="M123" s="220">
        <f t="shared" si="17"/>
        <v>1.6666666666666667</v>
      </c>
      <c r="N123" s="339"/>
      <c r="O123" s="443"/>
      <c r="P123" s="221">
        <v>0</v>
      </c>
      <c r="Q123" s="444">
        <f t="shared" si="18"/>
        <v>0</v>
      </c>
      <c r="R123" s="222">
        <f t="shared" si="19"/>
        <v>0</v>
      </c>
      <c r="S123" s="453" cm="1">
        <f t="array" ref="S123">_xlfn.IFS(E123="Air",R123,E123="Sea",M123,E123="Air+Sea",M123+R123)</f>
        <v>1.6666666666666667</v>
      </c>
    </row>
    <row r="124" spans="1:19" ht="14.45" customHeight="1" x14ac:dyDescent="0.25">
      <c r="A124" s="1096"/>
      <c r="B124" s="509"/>
      <c r="C124" s="177" t="s">
        <v>204</v>
      </c>
      <c r="D124" s="113" t="s">
        <v>213</v>
      </c>
      <c r="E124" s="113" t="s">
        <v>11</v>
      </c>
      <c r="F124" s="156"/>
      <c r="G124" s="213">
        <v>15</v>
      </c>
      <c r="H124" s="178"/>
      <c r="I124" s="636"/>
      <c r="J124" s="200">
        <v>1</v>
      </c>
      <c r="K124" s="219">
        <v>3</v>
      </c>
      <c r="L124" s="219">
        <f t="shared" si="16"/>
        <v>15</v>
      </c>
      <c r="M124" s="220">
        <f t="shared" si="17"/>
        <v>5</v>
      </c>
      <c r="N124" s="339"/>
      <c r="O124" s="443"/>
      <c r="P124" s="221">
        <v>0</v>
      </c>
      <c r="Q124" s="444">
        <f t="shared" si="18"/>
        <v>0</v>
      </c>
      <c r="R124" s="222">
        <f t="shared" si="19"/>
        <v>0</v>
      </c>
      <c r="S124" s="453" cm="1">
        <f t="array" ref="S124">_xlfn.IFS(E124="Air",R124,E124="Sea",M124,E124="Air+Sea",M124+R124)</f>
        <v>5</v>
      </c>
    </row>
    <row r="125" spans="1:19" ht="14.45" customHeight="1" x14ac:dyDescent="0.25">
      <c r="A125" s="1096"/>
      <c r="B125" s="509"/>
      <c r="C125" s="177" t="s">
        <v>204</v>
      </c>
      <c r="D125" s="113" t="s">
        <v>214</v>
      </c>
      <c r="E125" s="113" t="s">
        <v>11</v>
      </c>
      <c r="F125" s="156"/>
      <c r="G125" s="213">
        <v>40</v>
      </c>
      <c r="H125" s="178"/>
      <c r="I125" s="636"/>
      <c r="J125" s="200">
        <v>1</v>
      </c>
      <c r="K125" s="219">
        <v>3</v>
      </c>
      <c r="L125" s="219">
        <f t="shared" si="16"/>
        <v>40</v>
      </c>
      <c r="M125" s="220">
        <f t="shared" si="17"/>
        <v>13.333333333333334</v>
      </c>
      <c r="N125" s="339"/>
      <c r="O125" s="443"/>
      <c r="P125" s="221">
        <v>0</v>
      </c>
      <c r="Q125" s="444">
        <f t="shared" si="18"/>
        <v>0</v>
      </c>
      <c r="R125" s="222">
        <f t="shared" si="19"/>
        <v>0</v>
      </c>
      <c r="S125" s="453" cm="1">
        <f t="array" ref="S125">_xlfn.IFS(E125="Air",R125,E125="Sea",M125,E125="Air+Sea",M125+R125)</f>
        <v>13.333333333333334</v>
      </c>
    </row>
    <row r="126" spans="1:19" ht="14.45" customHeight="1" x14ac:dyDescent="0.25">
      <c r="A126" s="1096"/>
      <c r="B126" s="509"/>
      <c r="C126" s="177" t="s">
        <v>204</v>
      </c>
      <c r="D126" s="113" t="s">
        <v>215</v>
      </c>
      <c r="E126" s="113" t="s">
        <v>11</v>
      </c>
      <c r="F126" s="156"/>
      <c r="G126" s="213">
        <v>5</v>
      </c>
      <c r="H126" s="178"/>
      <c r="I126" s="636"/>
      <c r="J126" s="200">
        <v>1</v>
      </c>
      <c r="K126" s="219">
        <v>3</v>
      </c>
      <c r="L126" s="219">
        <f t="shared" si="16"/>
        <v>5</v>
      </c>
      <c r="M126" s="220">
        <f t="shared" si="17"/>
        <v>1.6666666666666667</v>
      </c>
      <c r="N126" s="339"/>
      <c r="O126" s="443"/>
      <c r="P126" s="221">
        <v>0</v>
      </c>
      <c r="Q126" s="444">
        <f t="shared" si="18"/>
        <v>0</v>
      </c>
      <c r="R126" s="222">
        <f t="shared" si="19"/>
        <v>0</v>
      </c>
      <c r="S126" s="453" cm="1">
        <f t="array" ref="S126">_xlfn.IFS(E126="Air",R126,E126="Sea",M126,E126="Air+Sea",M126+R126)</f>
        <v>1.6666666666666667</v>
      </c>
    </row>
    <row r="127" spans="1:19" ht="14.45" customHeight="1" x14ac:dyDescent="0.25">
      <c r="A127" s="1096"/>
      <c r="B127" s="460" t="s">
        <v>216</v>
      </c>
      <c r="C127" s="517" t="s">
        <v>204</v>
      </c>
      <c r="D127" s="188" t="s">
        <v>217</v>
      </c>
      <c r="E127" s="188"/>
      <c r="F127" s="334"/>
      <c r="G127" s="647"/>
      <c r="H127" s="518"/>
      <c r="I127" s="769"/>
      <c r="J127" s="764">
        <v>5</v>
      </c>
      <c r="K127" s="765">
        <v>3</v>
      </c>
      <c r="L127" s="765">
        <f t="shared" si="16"/>
        <v>0</v>
      </c>
      <c r="M127" s="743">
        <f t="shared" si="17"/>
        <v>0</v>
      </c>
      <c r="N127" s="339"/>
      <c r="O127" s="443"/>
      <c r="P127" s="221">
        <v>0</v>
      </c>
      <c r="Q127" s="444">
        <f t="shared" si="18"/>
        <v>0</v>
      </c>
      <c r="R127" s="222">
        <f t="shared" si="19"/>
        <v>0</v>
      </c>
      <c r="S127" s="454" t="e" cm="1">
        <f t="array" ref="S127">_xlfn.IFS(E127="Air",R127,E127="Sea",M127,E127="Air+Sea",M127+R127)</f>
        <v>#N/A</v>
      </c>
    </row>
    <row r="128" spans="1:19" ht="14.45" customHeight="1" x14ac:dyDescent="0.25">
      <c r="A128" s="1096"/>
      <c r="B128" s="722"/>
      <c r="C128" s="523" t="s">
        <v>540</v>
      </c>
      <c r="D128" s="114" t="s">
        <v>705</v>
      </c>
      <c r="E128" s="114" t="s">
        <v>11</v>
      </c>
      <c r="F128" s="332">
        <v>5</v>
      </c>
      <c r="G128" s="614">
        <v>5</v>
      </c>
      <c r="H128" s="524"/>
      <c r="I128" s="770"/>
      <c r="J128" s="762">
        <v>1</v>
      </c>
      <c r="K128" s="763">
        <v>3</v>
      </c>
      <c r="L128" s="763">
        <f t="shared" si="16"/>
        <v>5</v>
      </c>
      <c r="M128" s="742">
        <f t="shared" si="17"/>
        <v>1.6666666666666667</v>
      </c>
      <c r="N128" s="339"/>
      <c r="O128" s="443"/>
      <c r="P128" s="221">
        <v>0</v>
      </c>
      <c r="Q128" s="444">
        <f t="shared" si="18"/>
        <v>0</v>
      </c>
      <c r="R128" s="222">
        <f t="shared" si="19"/>
        <v>0</v>
      </c>
      <c r="S128" s="626" cm="1">
        <f t="array" ref="S128">_xlfn.IFS(E128="Air",R128,E128="Sea",M128,E128="Air+Sea",M128+R128)</f>
        <v>1.6666666666666667</v>
      </c>
    </row>
    <row r="129" spans="1:19" ht="14.45" customHeight="1" x14ac:dyDescent="0.25">
      <c r="A129" s="1096"/>
      <c r="B129" s="509"/>
      <c r="C129" s="177" t="s">
        <v>204</v>
      </c>
      <c r="D129" s="113" t="s">
        <v>218</v>
      </c>
      <c r="E129" s="113" t="s">
        <v>11</v>
      </c>
      <c r="F129" s="156"/>
      <c r="G129" s="213">
        <v>30</v>
      </c>
      <c r="H129" s="178"/>
      <c r="I129" s="636"/>
      <c r="J129" s="200">
        <v>1</v>
      </c>
      <c r="K129" s="219">
        <v>3</v>
      </c>
      <c r="L129" s="219">
        <f t="shared" si="16"/>
        <v>30</v>
      </c>
      <c r="M129" s="220">
        <f t="shared" si="17"/>
        <v>10</v>
      </c>
      <c r="N129" s="339"/>
      <c r="O129" s="443"/>
      <c r="P129" s="221">
        <v>0</v>
      </c>
      <c r="Q129" s="444">
        <f t="shared" si="18"/>
        <v>0</v>
      </c>
      <c r="R129" s="222">
        <f t="shared" si="19"/>
        <v>0</v>
      </c>
      <c r="S129" s="453" cm="1">
        <f t="array" ref="S129">_xlfn.IFS(E129="Air",R129,E129="Sea",M129,E129="Air+Sea",M129+R129)</f>
        <v>10</v>
      </c>
    </row>
    <row r="130" spans="1:19" ht="14.45" customHeight="1" x14ac:dyDescent="0.25">
      <c r="A130" s="1096"/>
      <c r="B130" s="509"/>
      <c r="C130" s="177" t="s">
        <v>204</v>
      </c>
      <c r="D130" s="113" t="s">
        <v>219</v>
      </c>
      <c r="E130" s="113" t="s">
        <v>11</v>
      </c>
      <c r="F130" s="156"/>
      <c r="G130" s="213">
        <v>180</v>
      </c>
      <c r="H130" s="178"/>
      <c r="I130" s="636"/>
      <c r="J130" s="200">
        <v>1</v>
      </c>
      <c r="K130" s="219">
        <v>3</v>
      </c>
      <c r="L130" s="219">
        <f t="shared" si="16"/>
        <v>180</v>
      </c>
      <c r="M130" s="220">
        <f t="shared" si="17"/>
        <v>60</v>
      </c>
      <c r="N130" s="339"/>
      <c r="O130" s="443"/>
      <c r="P130" s="221">
        <v>0</v>
      </c>
      <c r="Q130" s="444">
        <f t="shared" si="18"/>
        <v>0</v>
      </c>
      <c r="R130" s="222">
        <f t="shared" si="19"/>
        <v>0</v>
      </c>
      <c r="S130" s="453" cm="1">
        <f t="array" ref="S130">_xlfn.IFS(E130="Air",R130,E130="Sea",M130,E130="Air+Sea",M130+R130)</f>
        <v>60</v>
      </c>
    </row>
    <row r="131" spans="1:19" ht="26.1" customHeight="1" x14ac:dyDescent="0.25">
      <c r="A131" s="1096"/>
      <c r="B131" s="509" t="s">
        <v>220</v>
      </c>
      <c r="C131" s="177" t="s">
        <v>103</v>
      </c>
      <c r="D131" s="113" t="s">
        <v>193</v>
      </c>
      <c r="E131" s="113" t="s">
        <v>11</v>
      </c>
      <c r="F131" s="156"/>
      <c r="G131" s="213">
        <v>5</v>
      </c>
      <c r="H131" s="178"/>
      <c r="I131" s="636"/>
      <c r="J131" s="200">
        <v>1</v>
      </c>
      <c r="K131" s="219">
        <v>3</v>
      </c>
      <c r="L131" s="219">
        <f t="shared" si="16"/>
        <v>5</v>
      </c>
      <c r="M131" s="220">
        <f t="shared" si="17"/>
        <v>1.6666666666666667</v>
      </c>
      <c r="N131" s="339"/>
      <c r="O131" s="443"/>
      <c r="P131" s="221">
        <v>0</v>
      </c>
      <c r="Q131" s="444">
        <f t="shared" si="18"/>
        <v>0</v>
      </c>
      <c r="R131" s="222">
        <f t="shared" si="19"/>
        <v>0</v>
      </c>
      <c r="S131" s="453" cm="1">
        <f t="array" ref="S131">_xlfn.IFS(E131="Air",R131,E131="Sea",M131,E131="Air+Sea",M131+R131)</f>
        <v>1.6666666666666667</v>
      </c>
    </row>
    <row r="132" spans="1:19" ht="14.45" customHeight="1" x14ac:dyDescent="0.25">
      <c r="A132" s="1096"/>
      <c r="B132" s="509"/>
      <c r="C132" s="177" t="s">
        <v>103</v>
      </c>
      <c r="D132" s="113" t="s">
        <v>221</v>
      </c>
      <c r="E132" s="113" t="s">
        <v>11</v>
      </c>
      <c r="F132" s="156"/>
      <c r="G132" s="213">
        <v>25</v>
      </c>
      <c r="H132" s="178"/>
      <c r="I132" s="467"/>
      <c r="J132" s="200">
        <v>1</v>
      </c>
      <c r="K132" s="219">
        <v>3</v>
      </c>
      <c r="L132" s="219">
        <f t="shared" si="16"/>
        <v>25</v>
      </c>
      <c r="M132" s="220">
        <f t="shared" si="17"/>
        <v>8.3333333333333339</v>
      </c>
      <c r="N132" s="463"/>
      <c r="O132" s="443"/>
      <c r="P132" s="221">
        <v>0</v>
      </c>
      <c r="Q132" s="444">
        <f t="shared" si="18"/>
        <v>0</v>
      </c>
      <c r="R132" s="222">
        <f t="shared" si="19"/>
        <v>0</v>
      </c>
      <c r="S132" s="453" cm="1">
        <f t="array" ref="S132">_xlfn.IFS(E132="Air",R132,E132="Sea",M132,E132="Air+Sea",M132+R132)</f>
        <v>8.3333333333333339</v>
      </c>
    </row>
    <row r="133" spans="1:19" ht="14.45" customHeight="1" x14ac:dyDescent="0.25">
      <c r="A133" s="1096"/>
      <c r="B133" s="509"/>
      <c r="C133" s="177" t="s">
        <v>103</v>
      </c>
      <c r="D133" s="113" t="s">
        <v>222</v>
      </c>
      <c r="E133" s="113" t="s">
        <v>11</v>
      </c>
      <c r="F133" s="156"/>
      <c r="G133" s="213">
        <v>20</v>
      </c>
      <c r="H133" s="178"/>
      <c r="I133" s="467"/>
      <c r="J133" s="200">
        <v>1</v>
      </c>
      <c r="K133" s="219">
        <v>3</v>
      </c>
      <c r="L133" s="219">
        <f t="shared" si="16"/>
        <v>20</v>
      </c>
      <c r="M133" s="220">
        <f t="shared" si="17"/>
        <v>6.666666666666667</v>
      </c>
      <c r="N133" s="463"/>
      <c r="O133" s="443"/>
      <c r="P133" s="221">
        <v>0</v>
      </c>
      <c r="Q133" s="444">
        <f t="shared" si="18"/>
        <v>0</v>
      </c>
      <c r="R133" s="222">
        <f t="shared" si="19"/>
        <v>0</v>
      </c>
      <c r="S133" s="453" cm="1">
        <f t="array" ref="S133">_xlfn.IFS(E133="Air",R133,E133="Sea",M133,E133="Air+Sea",M133+R133)</f>
        <v>6.666666666666667</v>
      </c>
    </row>
    <row r="134" spans="1:19" ht="14.45" customHeight="1" x14ac:dyDescent="0.25">
      <c r="A134" s="1096"/>
      <c r="B134" s="509" t="s">
        <v>157</v>
      </c>
      <c r="C134" s="177" t="s">
        <v>158</v>
      </c>
      <c r="D134" s="113" t="s">
        <v>159</v>
      </c>
      <c r="E134" s="113" t="s">
        <v>11</v>
      </c>
      <c r="F134" s="156">
        <v>870</v>
      </c>
      <c r="G134" s="156">
        <v>870</v>
      </c>
      <c r="H134" s="178"/>
      <c r="I134" s="467"/>
      <c r="J134" s="200">
        <v>0</v>
      </c>
      <c r="K134" s="219">
        <v>3</v>
      </c>
      <c r="L134" s="219">
        <f t="shared" si="16"/>
        <v>0</v>
      </c>
      <c r="M134" s="220">
        <f t="shared" si="17"/>
        <v>0</v>
      </c>
      <c r="N134" s="463"/>
      <c r="O134" s="443"/>
      <c r="P134" s="221">
        <v>0</v>
      </c>
      <c r="Q134" s="444">
        <f t="shared" si="18"/>
        <v>0</v>
      </c>
      <c r="R134" s="222">
        <f t="shared" si="19"/>
        <v>0</v>
      </c>
      <c r="S134" s="453" cm="1">
        <f t="array" ref="S134">_xlfn.IFS(E134="Air",R134,E134="Sea",M134,E134="Air+Sea",M134+R134)</f>
        <v>0</v>
      </c>
    </row>
    <row r="135" spans="1:19" ht="14.45" customHeight="1" x14ac:dyDescent="0.25">
      <c r="A135" s="1096"/>
      <c r="B135" s="509" t="s">
        <v>160</v>
      </c>
      <c r="C135" s="177" t="s">
        <v>142</v>
      </c>
      <c r="D135" s="113" t="s">
        <v>161</v>
      </c>
      <c r="E135" s="113" t="s">
        <v>11</v>
      </c>
      <c r="F135" s="156">
        <v>120</v>
      </c>
      <c r="G135" s="156">
        <v>120</v>
      </c>
      <c r="H135" s="178"/>
      <c r="I135" s="467"/>
      <c r="J135" s="200">
        <v>0.25</v>
      </c>
      <c r="K135" s="219">
        <v>3</v>
      </c>
      <c r="L135" s="219">
        <f t="shared" si="16"/>
        <v>30</v>
      </c>
      <c r="M135" s="220">
        <f t="shared" si="17"/>
        <v>10</v>
      </c>
      <c r="N135" s="463"/>
      <c r="O135" s="443"/>
      <c r="P135" s="221">
        <v>0</v>
      </c>
      <c r="Q135" s="444">
        <f t="shared" si="18"/>
        <v>0</v>
      </c>
      <c r="R135" s="222">
        <f t="shared" si="19"/>
        <v>0</v>
      </c>
      <c r="S135" s="453" cm="1">
        <f t="array" ref="S135">_xlfn.IFS(E135="Air",R135,E135="Sea",M135,E135="Air+Sea",M135+R135)</f>
        <v>10</v>
      </c>
    </row>
    <row r="136" spans="1:19" ht="14.45" customHeight="1" x14ac:dyDescent="0.25">
      <c r="A136" s="1096"/>
      <c r="B136" s="509" t="s">
        <v>162</v>
      </c>
      <c r="C136" s="177" t="s">
        <v>163</v>
      </c>
      <c r="D136" s="113" t="s">
        <v>164</v>
      </c>
      <c r="E136" s="113" t="s">
        <v>11</v>
      </c>
      <c r="F136" s="156">
        <v>60</v>
      </c>
      <c r="G136" s="156">
        <v>60</v>
      </c>
      <c r="H136" s="178"/>
      <c r="I136" s="467"/>
      <c r="J136" s="200">
        <v>0.25</v>
      </c>
      <c r="K136" s="219">
        <v>3</v>
      </c>
      <c r="L136" s="219">
        <f t="shared" si="16"/>
        <v>15</v>
      </c>
      <c r="M136" s="220">
        <f t="shared" si="17"/>
        <v>5</v>
      </c>
      <c r="N136" s="463"/>
      <c r="O136" s="443"/>
      <c r="P136" s="221">
        <v>0</v>
      </c>
      <c r="Q136" s="444">
        <f t="shared" si="18"/>
        <v>0</v>
      </c>
      <c r="R136" s="222">
        <f t="shared" si="19"/>
        <v>0</v>
      </c>
      <c r="S136" s="453" cm="1">
        <f t="array" ref="S136">_xlfn.IFS(E136="Air",R136,E136="Sea",M136,E136="Air+Sea",M136+R136)</f>
        <v>5</v>
      </c>
    </row>
    <row r="137" spans="1:19" ht="14.45" customHeight="1" x14ac:dyDescent="0.25">
      <c r="A137" s="1096"/>
      <c r="B137" s="509" t="s">
        <v>650</v>
      </c>
      <c r="C137" s="177" t="s">
        <v>103</v>
      </c>
      <c r="D137" s="113" t="s">
        <v>706</v>
      </c>
      <c r="E137" s="113" t="s">
        <v>11</v>
      </c>
      <c r="F137" s="177"/>
      <c r="G137" s="213">
        <v>45</v>
      </c>
      <c r="H137" s="178"/>
      <c r="I137" s="467"/>
      <c r="J137" s="200">
        <v>1</v>
      </c>
      <c r="K137" s="219">
        <v>3</v>
      </c>
      <c r="L137" s="219">
        <f t="shared" si="16"/>
        <v>45</v>
      </c>
      <c r="M137" s="220">
        <f t="shared" si="17"/>
        <v>15</v>
      </c>
      <c r="N137" s="463"/>
      <c r="O137" s="443"/>
      <c r="P137" s="221">
        <v>0</v>
      </c>
      <c r="Q137" s="444">
        <f t="shared" si="18"/>
        <v>0</v>
      </c>
      <c r="R137" s="222">
        <f t="shared" si="19"/>
        <v>0</v>
      </c>
      <c r="S137" s="453" cm="1">
        <f t="array" ref="S137">_xlfn.IFS(E137="Air",R137,E137="Sea",M137,E137="Air+Sea",M137+R137)</f>
        <v>15</v>
      </c>
    </row>
    <row r="138" spans="1:19" ht="14.45" customHeight="1" x14ac:dyDescent="0.25">
      <c r="A138" s="1096"/>
      <c r="B138" s="460"/>
      <c r="C138" s="517" t="s">
        <v>103</v>
      </c>
      <c r="D138" s="188" t="s">
        <v>225</v>
      </c>
      <c r="E138" s="188"/>
      <c r="F138" s="334"/>
      <c r="G138" s="647"/>
      <c r="H138" s="518"/>
      <c r="I138" s="769"/>
      <c r="J138" s="764"/>
      <c r="K138" s="765">
        <v>3</v>
      </c>
      <c r="L138" s="765">
        <f t="shared" si="16"/>
        <v>0</v>
      </c>
      <c r="M138" s="743">
        <f t="shared" si="17"/>
        <v>0</v>
      </c>
      <c r="N138" s="463"/>
      <c r="O138" s="443"/>
      <c r="P138" s="221">
        <v>0</v>
      </c>
      <c r="Q138" s="444">
        <f t="shared" si="18"/>
        <v>0</v>
      </c>
      <c r="R138" s="222">
        <f t="shared" si="19"/>
        <v>0</v>
      </c>
      <c r="S138" s="454" t="e" cm="1">
        <f t="array" ref="S138">_xlfn.IFS(E138="Air",R138,E138="Sea",M138,E138="Air+Sea",M138+R138)</f>
        <v>#N/A</v>
      </c>
    </row>
    <row r="139" spans="1:19" ht="14.45" customHeight="1" x14ac:dyDescent="0.25">
      <c r="A139" s="1096"/>
      <c r="B139" s="460"/>
      <c r="C139" s="517" t="s">
        <v>227</v>
      </c>
      <c r="D139" s="188" t="s">
        <v>228</v>
      </c>
      <c r="E139" s="188"/>
      <c r="F139" s="334"/>
      <c r="G139" s="647"/>
      <c r="H139" s="518"/>
      <c r="I139" s="769"/>
      <c r="J139" s="764"/>
      <c r="K139" s="765">
        <v>3</v>
      </c>
      <c r="L139" s="765">
        <f t="shared" si="16"/>
        <v>0</v>
      </c>
      <c r="M139" s="743">
        <f t="shared" si="17"/>
        <v>0</v>
      </c>
      <c r="N139" s="463"/>
      <c r="O139" s="443"/>
      <c r="P139" s="221">
        <v>0</v>
      </c>
      <c r="Q139" s="444">
        <f t="shared" si="18"/>
        <v>0</v>
      </c>
      <c r="R139" s="222">
        <f t="shared" si="19"/>
        <v>0</v>
      </c>
      <c r="S139" s="454" t="e" cm="1">
        <f t="array" ref="S139">_xlfn.IFS(E139="Air",R139,E139="Sea",M139,E139="Air+Sea",M139+R139)</f>
        <v>#N/A</v>
      </c>
    </row>
    <row r="140" spans="1:19" ht="14.45" customHeight="1" x14ac:dyDescent="0.25">
      <c r="A140" s="1096"/>
      <c r="B140" s="460"/>
      <c r="C140" s="517" t="s">
        <v>227</v>
      </c>
      <c r="D140" s="188" t="s">
        <v>229</v>
      </c>
      <c r="E140" s="188"/>
      <c r="F140" s="334"/>
      <c r="G140" s="647"/>
      <c r="H140" s="518"/>
      <c r="I140" s="769"/>
      <c r="J140" s="764"/>
      <c r="K140" s="765">
        <v>3</v>
      </c>
      <c r="L140" s="765">
        <f t="shared" si="16"/>
        <v>0</v>
      </c>
      <c r="M140" s="743">
        <f t="shared" si="17"/>
        <v>0</v>
      </c>
      <c r="N140" s="463"/>
      <c r="O140" s="443"/>
      <c r="P140" s="221">
        <v>0</v>
      </c>
      <c r="Q140" s="444">
        <f t="shared" si="18"/>
        <v>0</v>
      </c>
      <c r="R140" s="222">
        <f t="shared" si="19"/>
        <v>0</v>
      </c>
      <c r="S140" s="454" t="e" cm="1">
        <f t="array" ref="S140">_xlfn.IFS(E140="Air",R140,E140="Sea",M140,E140="Air+Sea",M140+R140)</f>
        <v>#N/A</v>
      </c>
    </row>
    <row r="141" spans="1:19" ht="14.45" customHeight="1" x14ac:dyDescent="0.25">
      <c r="A141" s="1096"/>
      <c r="B141" s="509" t="s">
        <v>226</v>
      </c>
      <c r="C141" s="113" t="s">
        <v>145</v>
      </c>
      <c r="D141" s="113" t="s">
        <v>230</v>
      </c>
      <c r="E141" s="113" t="s">
        <v>11</v>
      </c>
      <c r="F141" s="113"/>
      <c r="G141" s="213">
        <v>50</v>
      </c>
      <c r="H141" s="124"/>
      <c r="I141" s="467"/>
      <c r="J141" s="200">
        <v>1</v>
      </c>
      <c r="K141" s="219">
        <v>3</v>
      </c>
      <c r="L141" s="219">
        <f t="shared" si="16"/>
        <v>50</v>
      </c>
      <c r="M141" s="220">
        <f t="shared" si="17"/>
        <v>16.666666666666668</v>
      </c>
      <c r="N141" s="463"/>
      <c r="O141" s="443"/>
      <c r="P141" s="221">
        <v>0</v>
      </c>
      <c r="Q141" s="444">
        <f t="shared" si="18"/>
        <v>0</v>
      </c>
      <c r="R141" s="222">
        <f t="shared" si="19"/>
        <v>0</v>
      </c>
      <c r="S141" s="453" cm="1">
        <f t="array" ref="S141">_xlfn.IFS(E141="Air",R141,E141="Sea",M141,E141="Air+Sea",M141+R141)</f>
        <v>16.666666666666668</v>
      </c>
    </row>
    <row r="142" spans="1:19" ht="14.45" customHeight="1" x14ac:dyDescent="0.25">
      <c r="A142" s="1096"/>
      <c r="B142" s="509"/>
      <c r="C142" s="113" t="s">
        <v>145</v>
      </c>
      <c r="D142" s="113" t="s">
        <v>231</v>
      </c>
      <c r="E142" s="113" t="s">
        <v>11</v>
      </c>
      <c r="F142" s="113"/>
      <c r="G142" s="213">
        <v>10</v>
      </c>
      <c r="H142" s="124"/>
      <c r="I142" s="467"/>
      <c r="J142" s="200">
        <v>1</v>
      </c>
      <c r="K142" s="219">
        <v>3</v>
      </c>
      <c r="L142" s="219">
        <f t="shared" si="16"/>
        <v>10</v>
      </c>
      <c r="M142" s="220">
        <f t="shared" si="17"/>
        <v>3.3333333333333335</v>
      </c>
      <c r="N142" s="463"/>
      <c r="O142" s="443"/>
      <c r="P142" s="221">
        <v>0</v>
      </c>
      <c r="Q142" s="444">
        <f t="shared" si="18"/>
        <v>0</v>
      </c>
      <c r="R142" s="222">
        <f t="shared" si="19"/>
        <v>0</v>
      </c>
      <c r="S142" s="453" cm="1">
        <f t="array" ref="S142">_xlfn.IFS(E142="Air",R142,E142="Sea",M142,E142="Air+Sea",M142+R142)</f>
        <v>3.3333333333333335</v>
      </c>
    </row>
    <row r="143" spans="1:19" ht="14.45" customHeight="1" x14ac:dyDescent="0.25">
      <c r="A143" s="1096"/>
      <c r="B143" s="509"/>
      <c r="C143" s="113" t="s">
        <v>145</v>
      </c>
      <c r="D143" s="113" t="s">
        <v>232</v>
      </c>
      <c r="E143" s="113" t="s">
        <v>11</v>
      </c>
      <c r="F143" s="113"/>
      <c r="G143" s="213">
        <v>50</v>
      </c>
      <c r="H143" s="124"/>
      <c r="I143" s="467"/>
      <c r="J143" s="200">
        <v>1</v>
      </c>
      <c r="K143" s="219">
        <v>3</v>
      </c>
      <c r="L143" s="219">
        <f t="shared" si="16"/>
        <v>50</v>
      </c>
      <c r="M143" s="220">
        <f t="shared" si="17"/>
        <v>16.666666666666668</v>
      </c>
      <c r="N143" s="460"/>
      <c r="O143" s="443"/>
      <c r="P143" s="221">
        <v>0</v>
      </c>
      <c r="Q143" s="444">
        <f t="shared" si="18"/>
        <v>0</v>
      </c>
      <c r="R143" s="222">
        <f t="shared" si="19"/>
        <v>0</v>
      </c>
      <c r="S143" s="453" cm="1">
        <f t="array" ref="S143">_xlfn.IFS(E143="Air",R143,E143="Sea",M143,E143="Air+Sea",M143+R143)</f>
        <v>16.666666666666668</v>
      </c>
    </row>
    <row r="144" spans="1:19" ht="15.75" thickBot="1" x14ac:dyDescent="0.3">
      <c r="A144" s="1097"/>
      <c r="B144" s="724"/>
      <c r="C144" s="119" t="s">
        <v>145</v>
      </c>
      <c r="D144" s="119" t="s">
        <v>233</v>
      </c>
      <c r="E144" s="119" t="s">
        <v>11</v>
      </c>
      <c r="F144" s="119"/>
      <c r="G144" s="214">
        <v>5</v>
      </c>
      <c r="H144" s="150"/>
      <c r="I144" s="771"/>
      <c r="J144" s="201">
        <v>1</v>
      </c>
      <c r="K144" s="233">
        <v>3</v>
      </c>
      <c r="L144" s="233">
        <f t="shared" si="16"/>
        <v>5</v>
      </c>
      <c r="M144" s="234">
        <f t="shared" si="17"/>
        <v>1.6666666666666667</v>
      </c>
      <c r="N144" s="464"/>
      <c r="O144" s="450"/>
      <c r="P144" s="262">
        <v>0</v>
      </c>
      <c r="Q144" s="451">
        <f t="shared" si="18"/>
        <v>0</v>
      </c>
      <c r="R144" s="457">
        <f t="shared" si="19"/>
        <v>0</v>
      </c>
      <c r="S144" s="455" cm="1">
        <f t="array" ref="S144">_xlfn.IFS(E144="Air",R144,E144="Sea",M144,E144="Air+Sea",M144+R144)</f>
        <v>1.6666666666666667</v>
      </c>
    </row>
    <row r="145" spans="1:21" ht="18.75" customHeight="1" x14ac:dyDescent="0.25">
      <c r="A145" s="152"/>
      <c r="B145" s="120"/>
      <c r="C145" s="120"/>
      <c r="D145" s="120"/>
      <c r="E145" s="120"/>
      <c r="F145" s="120"/>
      <c r="G145" s="100"/>
      <c r="H145" s="120"/>
      <c r="I145" s="433"/>
      <c r="K145" s="235"/>
      <c r="L145" s="235"/>
      <c r="M145" s="373"/>
      <c r="N145" s="433"/>
      <c r="O145" s="580"/>
      <c r="P145" s="235"/>
      <c r="Q145" s="581"/>
      <c r="R145" s="581"/>
      <c r="S145" s="379"/>
      <c r="T145" s="475"/>
      <c r="U145" s="120"/>
    </row>
    <row r="146" spans="1:21" ht="18.75" customHeight="1" thickBot="1" x14ac:dyDescent="0.3">
      <c r="A146" s="184"/>
      <c r="B146" s="120"/>
      <c r="C146" s="120"/>
      <c r="D146" s="120"/>
      <c r="E146" s="120"/>
      <c r="F146" s="120"/>
      <c r="G146" s="100"/>
      <c r="H146" s="120"/>
      <c r="I146" s="433"/>
      <c r="K146" s="235"/>
      <c r="L146" s="235"/>
      <c r="M146" s="373"/>
      <c r="N146" s="433"/>
      <c r="O146" s="356"/>
      <c r="P146" s="235"/>
      <c r="Q146" s="373"/>
      <c r="R146" s="373"/>
      <c r="S146" s="379"/>
      <c r="T146" s="475"/>
      <c r="U146" s="120"/>
    </row>
    <row r="147" spans="1:21" ht="36.75" customHeight="1" x14ac:dyDescent="0.25">
      <c r="A147" s="167"/>
      <c r="B147" s="32"/>
      <c r="C147" s="32"/>
      <c r="D147" s="32"/>
      <c r="E147" s="32"/>
      <c r="F147" s="32"/>
      <c r="G147" s="100"/>
      <c r="H147" s="168"/>
      <c r="I147" s="413"/>
      <c r="J147" s="71" t="s">
        <v>234</v>
      </c>
      <c r="K147" s="229">
        <f>IF([2]Booking_SGN!$B$2="SGN",INDEX([2]!volume,MATCH($I$11,[2]!customer,0),MATCH([2]Booking_SGN!$C$3,[2]!week,0)),0)</f>
        <v>1</v>
      </c>
      <c r="L147" s="229">
        <f>SUM(L99:L146)</f>
        <v>1060</v>
      </c>
      <c r="M147" s="229">
        <f>SUM(M99:M146)</f>
        <v>556.66666666666674</v>
      </c>
      <c r="N147" s="413"/>
      <c r="O147" s="71" t="s">
        <v>234</v>
      </c>
      <c r="P147" s="229">
        <f>IF([2]Booking_SGN!$B$2="SGN",INDEX([2]!volume,MATCH($N$11,[2]!customer,0),MATCH([2]Booking_SGN!$C$3,[2]!week,0)),0)</f>
        <v>0</v>
      </c>
      <c r="Q147" s="229">
        <f>SUM(Q99:Q146)</f>
        <v>305</v>
      </c>
      <c r="R147" s="230">
        <f>SUM(R99:R146)</f>
        <v>0</v>
      </c>
      <c r="S147" s="257">
        <f>R147+M147</f>
        <v>556.66666666666674</v>
      </c>
      <c r="T147" s="171"/>
    </row>
    <row r="148" spans="1:21" ht="15.75" thickBot="1" x14ac:dyDescent="0.3">
      <c r="A148" s="185"/>
      <c r="B148" s="168"/>
      <c r="C148" s="32"/>
      <c r="D148" s="32"/>
      <c r="E148" s="32"/>
      <c r="F148" s="32"/>
      <c r="G148" s="100"/>
      <c r="H148" s="168"/>
      <c r="I148" s="413"/>
      <c r="J148" s="72" t="s">
        <v>182</v>
      </c>
      <c r="K148" s="73"/>
      <c r="L148" s="73"/>
      <c r="M148" s="237">
        <f>M147*K147/40/3600</f>
        <v>3.8657407407407412E-3</v>
      </c>
      <c r="N148" s="413"/>
      <c r="O148" s="72" t="s">
        <v>182</v>
      </c>
      <c r="P148" s="73"/>
      <c r="Q148" s="73"/>
      <c r="R148" s="268">
        <f>R147*P147/40/3600</f>
        <v>0</v>
      </c>
      <c r="S148" s="269">
        <f>R148+M148</f>
        <v>3.8657407407407412E-3</v>
      </c>
      <c r="T148" s="186"/>
    </row>
    <row r="149" spans="1:21" x14ac:dyDescent="0.25">
      <c r="A149" s="185"/>
      <c r="B149" s="168"/>
      <c r="C149" s="32"/>
      <c r="D149" s="32"/>
      <c r="E149" s="32"/>
      <c r="F149" s="32"/>
      <c r="G149" s="100"/>
      <c r="H149" s="168"/>
      <c r="I149" s="413"/>
      <c r="J149" s="77"/>
      <c r="N149" s="413"/>
      <c r="O149" s="77"/>
      <c r="R149" s="270"/>
      <c r="S149" s="270"/>
    </row>
    <row r="150" spans="1:21" ht="15.75" thickBot="1" x14ac:dyDescent="0.3">
      <c r="A150" s="185"/>
      <c r="B150" s="168"/>
      <c r="C150" s="32"/>
      <c r="D150" s="32"/>
      <c r="E150" s="32"/>
      <c r="F150" s="32"/>
      <c r="G150" s="100"/>
      <c r="H150" s="168"/>
      <c r="I150" s="413"/>
      <c r="J150" s="77"/>
      <c r="N150" s="413"/>
      <c r="O150" s="77"/>
      <c r="R150" s="270"/>
      <c r="S150" s="270"/>
    </row>
    <row r="151" spans="1:21" ht="60" x14ac:dyDescent="0.25">
      <c r="A151" s="185"/>
      <c r="B151" s="168"/>
      <c r="C151" s="32"/>
      <c r="D151" s="32"/>
      <c r="E151" s="32"/>
      <c r="F151" s="32"/>
      <c r="G151" s="100"/>
      <c r="H151" s="168"/>
      <c r="I151" s="413"/>
      <c r="J151" s="71" t="s">
        <v>235</v>
      </c>
      <c r="K151" s="229">
        <f>IF([2]Booking_SGN!$B$2="SGN",INDEX([2]!volume,MATCH($I$11,[2]!customer,0),MATCH([2]Booking_SGN!$C$3,[2]!week,0)),0)</f>
        <v>1</v>
      </c>
      <c r="L151" s="229">
        <f>L147+L96</f>
        <v>8336</v>
      </c>
      <c r="M151" s="229">
        <f>M147+M96</f>
        <v>2911.833333333333</v>
      </c>
      <c r="N151" s="413"/>
      <c r="O151" s="71" t="s">
        <v>235</v>
      </c>
      <c r="P151" s="229">
        <f>IF([2]Booking_SGN!$B$2="SGN",INDEX([2]!volume,MATCH($N$11,[2]!customer,0),MATCH([2]Booking_SGN!$C$3,[2]!week,0)),0)</f>
        <v>0</v>
      </c>
      <c r="Q151" s="229">
        <f>Q147+Q96</f>
        <v>1111</v>
      </c>
      <c r="R151" s="230">
        <f>R147+R96</f>
        <v>0</v>
      </c>
      <c r="S151" s="257">
        <f>R151+M151</f>
        <v>2911.833333333333</v>
      </c>
      <c r="T151" s="187"/>
    </row>
    <row r="152" spans="1:21" ht="15.75" thickBot="1" x14ac:dyDescent="0.3">
      <c r="A152" s="185"/>
      <c r="B152" s="168"/>
      <c r="C152" s="32"/>
      <c r="D152" s="32"/>
      <c r="E152" s="32"/>
      <c r="F152" s="32"/>
      <c r="G152" s="100"/>
      <c r="H152" s="168"/>
      <c r="I152" s="413"/>
      <c r="J152" s="72" t="s">
        <v>236</v>
      </c>
      <c r="K152" s="73"/>
      <c r="L152" s="73"/>
      <c r="M152" s="237">
        <f>M148+M97</f>
        <v>2.0221064814814817E-2</v>
      </c>
      <c r="N152" s="413"/>
      <c r="O152" s="72" t="s">
        <v>236</v>
      </c>
      <c r="P152" s="73"/>
      <c r="Q152" s="73"/>
      <c r="R152" s="268">
        <f>R148+R97</f>
        <v>0</v>
      </c>
      <c r="S152" s="269">
        <f>R152+M152</f>
        <v>2.0221064814814817E-2</v>
      </c>
      <c r="T152" s="186"/>
    </row>
    <row r="153" spans="1:21" ht="15.75" thickBot="1" x14ac:dyDescent="0.3">
      <c r="A153" s="185"/>
      <c r="B153" s="32"/>
      <c r="C153" s="32"/>
      <c r="D153" s="32"/>
      <c r="E153" s="32"/>
      <c r="F153" s="32"/>
      <c r="G153" s="100"/>
      <c r="H153" s="168"/>
      <c r="I153" s="413"/>
      <c r="J153" s="77"/>
      <c r="N153" s="413"/>
      <c r="O153" s="77"/>
      <c r="R153" s="270"/>
      <c r="S153" s="270"/>
    </row>
    <row r="154" spans="1:21" x14ac:dyDescent="0.25">
      <c r="A154" s="185"/>
      <c r="B154" s="32"/>
      <c r="C154" s="32"/>
      <c r="D154" s="32"/>
      <c r="E154" s="32"/>
      <c r="F154" s="32"/>
      <c r="G154" s="100"/>
      <c r="H154" s="168"/>
      <c r="I154" s="413"/>
      <c r="J154" s="81" t="s">
        <v>237</v>
      </c>
      <c r="K154" s="238"/>
      <c r="L154" s="239"/>
      <c r="M154" s="239"/>
      <c r="N154" s="413"/>
      <c r="O154" s="81" t="s">
        <v>237</v>
      </c>
      <c r="P154" s="238"/>
      <c r="Q154" s="239"/>
      <c r="R154" s="271"/>
      <c r="S154" s="270"/>
    </row>
    <row r="155" spans="1:21" ht="15.75" thickBot="1" x14ac:dyDescent="0.3">
      <c r="A155" s="185"/>
      <c r="B155" s="32"/>
      <c r="C155" s="32"/>
      <c r="D155" s="32"/>
      <c r="E155" s="32"/>
      <c r="F155" s="32"/>
      <c r="G155" s="100"/>
      <c r="H155" s="168"/>
      <c r="I155" s="413"/>
      <c r="J155" s="82" t="s">
        <v>238</v>
      </c>
      <c r="K155" s="240"/>
      <c r="L155" s="241"/>
      <c r="M155" s="241"/>
      <c r="N155" s="413"/>
      <c r="O155" s="82" t="s">
        <v>238</v>
      </c>
      <c r="P155" s="240"/>
      <c r="Q155" s="241"/>
      <c r="R155" s="272"/>
      <c r="S155" s="232"/>
    </row>
    <row r="156" spans="1:21" ht="15.75" thickBot="1" x14ac:dyDescent="0.3">
      <c r="A156" s="185"/>
      <c r="E156" s="32"/>
      <c r="F156" s="32"/>
      <c r="G156" s="100"/>
      <c r="H156" s="168"/>
      <c r="I156" s="414"/>
      <c r="J156" s="199"/>
      <c r="K156" s="73"/>
      <c r="L156" s="73"/>
      <c r="M156" s="73"/>
      <c r="N156" s="414"/>
      <c r="O156" s="199"/>
      <c r="P156" s="73"/>
      <c r="Q156" s="73"/>
      <c r="R156" s="232"/>
      <c r="S156" s="273"/>
    </row>
    <row r="157" spans="1:21" x14ac:dyDescent="0.25">
      <c r="A157" s="185"/>
      <c r="B157" s="32"/>
      <c r="C157" s="32"/>
      <c r="D157" s="32"/>
      <c r="E157" s="32"/>
      <c r="F157" s="32"/>
      <c r="G157" s="100"/>
      <c r="H157" s="168"/>
      <c r="I157" s="32"/>
      <c r="N157" s="32"/>
    </row>
    <row r="158" spans="1:21" x14ac:dyDescent="0.25">
      <c r="A158" s="185"/>
      <c r="B158" s="32"/>
      <c r="C158" s="32"/>
      <c r="D158" s="32"/>
      <c r="E158" s="32"/>
      <c r="F158" s="32"/>
      <c r="G158" s="100"/>
      <c r="H158" s="168"/>
      <c r="I158" s="32"/>
      <c r="N158" s="32"/>
    </row>
    <row r="159" spans="1:21" x14ac:dyDescent="0.25">
      <c r="A159" s="185"/>
      <c r="B159" s="32"/>
      <c r="C159" s="32"/>
      <c r="D159" s="32"/>
      <c r="E159" s="32"/>
      <c r="F159" s="32"/>
      <c r="G159" s="100"/>
      <c r="H159" s="168"/>
      <c r="I159" s="32"/>
      <c r="N159" s="32"/>
    </row>
    <row r="160" spans="1:21" x14ac:dyDescent="0.25">
      <c r="A160" s="185"/>
      <c r="B160" s="32"/>
      <c r="C160" s="32"/>
      <c r="D160" s="32"/>
      <c r="E160" s="32"/>
      <c r="F160" s="32"/>
      <c r="G160" s="100"/>
      <c r="H160" s="168"/>
      <c r="I160" s="32"/>
      <c r="N160" s="32"/>
    </row>
    <row r="161" spans="1:14" x14ac:dyDescent="0.25">
      <c r="A161" s="185"/>
      <c r="B161" s="32"/>
      <c r="C161" s="32"/>
      <c r="D161" s="32"/>
      <c r="E161" s="32"/>
      <c r="F161" s="32"/>
      <c r="G161" s="100"/>
      <c r="H161" s="168"/>
      <c r="I161" s="32"/>
      <c r="N161" s="32"/>
    </row>
    <row r="162" spans="1:14" x14ac:dyDescent="0.25">
      <c r="A162" s="185"/>
      <c r="B162" s="32"/>
      <c r="C162" s="32"/>
      <c r="D162" s="32"/>
      <c r="E162" s="32"/>
      <c r="F162" s="32"/>
      <c r="G162" s="100"/>
      <c r="H162" s="168"/>
      <c r="I162" s="32"/>
      <c r="N162" s="32"/>
    </row>
    <row r="163" spans="1:14" x14ac:dyDescent="0.25">
      <c r="A163" s="185"/>
      <c r="B163" s="32"/>
      <c r="C163" s="32"/>
      <c r="D163" s="32"/>
      <c r="E163" s="32"/>
      <c r="F163" s="32"/>
      <c r="G163" s="100"/>
      <c r="H163" s="168"/>
      <c r="I163" s="32"/>
      <c r="N163" s="32"/>
    </row>
    <row r="164" spans="1:14" x14ac:dyDescent="0.25">
      <c r="A164" s="185"/>
      <c r="B164" s="32"/>
      <c r="C164" s="32"/>
      <c r="D164" s="32"/>
      <c r="E164" s="32"/>
      <c r="F164" s="32"/>
      <c r="G164" s="100"/>
      <c r="H164" s="168"/>
      <c r="I164" s="32"/>
      <c r="N164" s="32"/>
    </row>
    <row r="165" spans="1:14" x14ac:dyDescent="0.25">
      <c r="A165" s="185"/>
      <c r="B165" s="32"/>
      <c r="C165" s="32"/>
      <c r="D165" s="32"/>
      <c r="E165" s="32"/>
      <c r="F165" s="32"/>
      <c r="G165" s="100"/>
      <c r="H165" s="168"/>
      <c r="I165" s="32"/>
      <c r="N165" s="32"/>
    </row>
    <row r="166" spans="1:14" x14ac:dyDescent="0.25">
      <c r="A166" s="185"/>
      <c r="B166" s="32"/>
      <c r="C166" s="32"/>
      <c r="D166" s="32"/>
      <c r="E166" s="32"/>
      <c r="F166" s="32"/>
      <c r="G166" s="100"/>
      <c r="H166" s="168"/>
      <c r="I166" s="32"/>
      <c r="N166" s="32"/>
    </row>
    <row r="167" spans="1:14" x14ac:dyDescent="0.25">
      <c r="A167" s="185"/>
      <c r="B167" s="32"/>
      <c r="C167" s="32"/>
      <c r="D167" s="32"/>
      <c r="E167" s="32"/>
      <c r="F167" s="32"/>
      <c r="G167" s="100"/>
      <c r="H167" s="168"/>
      <c r="I167" s="32"/>
      <c r="N167" s="32"/>
    </row>
    <row r="168" spans="1:14" x14ac:dyDescent="0.25">
      <c r="A168" s="185"/>
      <c r="B168" s="32"/>
      <c r="C168" s="32"/>
      <c r="D168" s="32"/>
      <c r="E168" s="32"/>
      <c r="F168" s="32"/>
      <c r="G168" s="100"/>
      <c r="H168" s="168"/>
      <c r="I168" s="32"/>
      <c r="N168" s="32"/>
    </row>
    <row r="169" spans="1:14" x14ac:dyDescent="0.25">
      <c r="A169" s="185"/>
      <c r="B169" s="32"/>
      <c r="C169" s="32"/>
      <c r="D169" s="32"/>
      <c r="E169" s="32"/>
      <c r="F169" s="32"/>
      <c r="G169" s="100"/>
      <c r="H169" s="168"/>
      <c r="I169" s="32"/>
      <c r="N169" s="32"/>
    </row>
    <row r="170" spans="1:14" x14ac:dyDescent="0.25">
      <c r="A170" s="185"/>
      <c r="B170" s="32"/>
      <c r="C170" s="32"/>
      <c r="D170" s="32"/>
      <c r="E170" s="32"/>
      <c r="F170" s="32"/>
      <c r="G170" s="100"/>
      <c r="H170" s="168"/>
      <c r="I170" s="32"/>
      <c r="N170" s="32"/>
    </row>
    <row r="171" spans="1:14" x14ac:dyDescent="0.25">
      <c r="A171" s="185"/>
      <c r="B171" s="32"/>
      <c r="C171" s="32"/>
      <c r="D171" s="32"/>
      <c r="E171" s="32"/>
      <c r="F171" s="32"/>
      <c r="G171" s="100"/>
      <c r="H171" s="168"/>
      <c r="I171" s="32"/>
      <c r="N171" s="32"/>
    </row>
    <row r="172" spans="1:14" x14ac:dyDescent="0.25">
      <c r="A172" s="185"/>
      <c r="B172" s="32"/>
      <c r="C172" s="32"/>
      <c r="D172" s="32"/>
      <c r="E172" s="32"/>
      <c r="F172" s="32"/>
      <c r="G172" s="100"/>
      <c r="H172" s="168"/>
      <c r="I172" s="32"/>
      <c r="N172" s="32"/>
    </row>
    <row r="173" spans="1:14" x14ac:dyDescent="0.25">
      <c r="A173" s="185"/>
      <c r="B173" s="32"/>
      <c r="C173" s="32"/>
      <c r="D173" s="32"/>
      <c r="E173" s="32"/>
      <c r="F173" s="32"/>
      <c r="G173" s="100"/>
      <c r="H173" s="168"/>
      <c r="I173" s="32"/>
      <c r="N173" s="32"/>
    </row>
    <row r="174" spans="1:14" x14ac:dyDescent="0.25">
      <c r="A174" s="185"/>
      <c r="B174" s="32"/>
      <c r="C174" s="32"/>
      <c r="D174" s="32"/>
      <c r="E174" s="32"/>
      <c r="F174" s="32"/>
      <c r="G174" s="100"/>
      <c r="H174" s="168"/>
      <c r="I174" s="32"/>
      <c r="N174" s="32"/>
    </row>
    <row r="175" spans="1:14" x14ac:dyDescent="0.25">
      <c r="A175" s="185"/>
      <c r="B175" s="32"/>
      <c r="C175" s="32"/>
      <c r="D175" s="32"/>
      <c r="E175" s="32"/>
      <c r="F175" s="32"/>
      <c r="G175" s="100"/>
      <c r="H175" s="168"/>
      <c r="I175" s="32"/>
      <c r="N175" s="32"/>
    </row>
    <row r="176" spans="1:14" x14ac:dyDescent="0.25">
      <c r="A176" s="185"/>
      <c r="B176" s="32"/>
      <c r="C176" s="32"/>
      <c r="D176" s="32"/>
      <c r="E176" s="32"/>
      <c r="F176" s="32"/>
      <c r="G176" s="100"/>
      <c r="H176" s="168"/>
      <c r="I176" s="32"/>
      <c r="N176" s="32"/>
    </row>
    <row r="177" spans="1:14" x14ac:dyDescent="0.25">
      <c r="A177" s="185"/>
      <c r="B177" s="32"/>
      <c r="C177" s="32"/>
      <c r="D177" s="32"/>
      <c r="E177" s="32"/>
      <c r="F177" s="32"/>
      <c r="G177" s="100"/>
      <c r="H177" s="168"/>
      <c r="I177" s="32"/>
      <c r="N177" s="32"/>
    </row>
    <row r="178" spans="1:14" x14ac:dyDescent="0.25">
      <c r="A178" s="185"/>
      <c r="B178" s="32"/>
      <c r="C178" s="32"/>
      <c r="D178" s="32"/>
      <c r="E178" s="32"/>
      <c r="F178" s="32"/>
      <c r="G178" s="100"/>
      <c r="H178" s="168"/>
      <c r="I178" s="32"/>
      <c r="N178" s="32"/>
    </row>
    <row r="179" spans="1:14" x14ac:dyDescent="0.25">
      <c r="A179" s="185"/>
      <c r="B179" s="32"/>
      <c r="C179" s="32"/>
      <c r="D179" s="32"/>
      <c r="E179" s="32"/>
      <c r="F179" s="32"/>
      <c r="G179" s="100"/>
      <c r="H179" s="168"/>
      <c r="I179" s="32"/>
      <c r="N179" s="32"/>
    </row>
    <row r="180" spans="1:14" x14ac:dyDescent="0.25">
      <c r="A180" s="185"/>
      <c r="B180" s="32"/>
      <c r="C180" s="32"/>
      <c r="D180" s="32"/>
      <c r="E180" s="32"/>
      <c r="F180" s="32"/>
      <c r="G180" s="100"/>
      <c r="H180" s="168"/>
      <c r="I180" s="32"/>
      <c r="N180" s="32"/>
    </row>
    <row r="181" spans="1:14" x14ac:dyDescent="0.25">
      <c r="A181" s="185"/>
      <c r="B181" s="32"/>
      <c r="C181" s="32"/>
      <c r="D181" s="32"/>
      <c r="E181" s="32"/>
      <c r="F181" s="32"/>
      <c r="G181" s="100"/>
      <c r="H181" s="168"/>
      <c r="I181" s="32"/>
      <c r="N181" s="32"/>
    </row>
    <row r="182" spans="1:14" x14ac:dyDescent="0.25">
      <c r="A182" s="185"/>
      <c r="B182" s="32"/>
      <c r="C182" s="32"/>
      <c r="D182" s="32"/>
      <c r="E182" s="32"/>
      <c r="F182" s="32"/>
      <c r="G182" s="100"/>
      <c r="H182" s="168"/>
      <c r="I182" s="32"/>
      <c r="N182" s="32"/>
    </row>
    <row r="183" spans="1:14" x14ac:dyDescent="0.25">
      <c r="A183" s="185"/>
      <c r="B183" s="32"/>
      <c r="C183" s="32"/>
      <c r="D183" s="32"/>
      <c r="E183" s="32"/>
      <c r="F183" s="32"/>
      <c r="G183" s="100"/>
      <c r="H183" s="168"/>
      <c r="I183" s="32"/>
      <c r="N183" s="32"/>
    </row>
    <row r="184" spans="1:14" x14ac:dyDescent="0.25">
      <c r="A184" s="185"/>
      <c r="B184" s="32"/>
      <c r="C184" s="32"/>
      <c r="D184" s="32"/>
      <c r="E184" s="32"/>
      <c r="F184" s="32"/>
      <c r="G184" s="100"/>
      <c r="H184" s="168"/>
      <c r="I184" s="32"/>
      <c r="N184" s="32"/>
    </row>
    <row r="185" spans="1:14" x14ac:dyDescent="0.25">
      <c r="A185" s="185"/>
      <c r="B185" s="32"/>
      <c r="C185" s="32"/>
      <c r="D185" s="32"/>
      <c r="E185" s="32"/>
      <c r="F185" s="32"/>
      <c r="G185" s="100"/>
      <c r="H185" s="168"/>
      <c r="I185" s="32"/>
      <c r="N185" s="32"/>
    </row>
    <row r="186" spans="1:14" x14ac:dyDescent="0.25">
      <c r="A186" s="185"/>
      <c r="B186" s="32"/>
      <c r="C186" s="32"/>
      <c r="D186" s="32"/>
      <c r="E186" s="32"/>
      <c r="F186" s="32"/>
      <c r="G186" s="100"/>
      <c r="H186" s="168"/>
      <c r="I186" s="32"/>
      <c r="N186" s="32"/>
    </row>
    <row r="187" spans="1:14" x14ac:dyDescent="0.25">
      <c r="A187" s="185"/>
      <c r="B187" s="32"/>
      <c r="C187" s="32"/>
      <c r="D187" s="32"/>
      <c r="E187" s="32"/>
      <c r="F187" s="32"/>
      <c r="G187" s="100"/>
      <c r="H187" s="168"/>
      <c r="I187" s="32"/>
      <c r="N187" s="32"/>
    </row>
    <row r="188" spans="1:14" x14ac:dyDescent="0.25">
      <c r="A188" s="185"/>
      <c r="B188" s="32"/>
      <c r="C188" s="32"/>
      <c r="D188" s="32"/>
      <c r="E188" s="32"/>
      <c r="F188" s="32"/>
      <c r="G188" s="100"/>
      <c r="H188" s="168"/>
      <c r="I188" s="32"/>
      <c r="N188" s="32"/>
    </row>
    <row r="189" spans="1:14" x14ac:dyDescent="0.25">
      <c r="A189" s="185"/>
      <c r="B189" s="32"/>
      <c r="C189" s="32"/>
      <c r="D189" s="32"/>
      <c r="E189" s="32"/>
      <c r="F189" s="32"/>
      <c r="G189" s="100"/>
      <c r="H189" s="168"/>
      <c r="I189" s="32"/>
      <c r="N189" s="32"/>
    </row>
    <row r="190" spans="1:14" x14ac:dyDescent="0.25">
      <c r="A190" s="185"/>
      <c r="B190" s="32"/>
      <c r="C190" s="32"/>
      <c r="D190" s="32"/>
      <c r="E190" s="32"/>
      <c r="F190" s="32"/>
      <c r="G190" s="100"/>
      <c r="H190" s="168"/>
      <c r="I190" s="32"/>
      <c r="N190" s="32"/>
    </row>
    <row r="191" spans="1:14" x14ac:dyDescent="0.25">
      <c r="A191" s="185"/>
      <c r="B191" s="32"/>
      <c r="C191" s="32"/>
      <c r="D191" s="32"/>
      <c r="E191" s="32"/>
      <c r="F191" s="32"/>
      <c r="G191" s="100"/>
      <c r="H191" s="168"/>
      <c r="I191" s="32"/>
      <c r="N191" s="32"/>
    </row>
    <row r="192" spans="1:14" x14ac:dyDescent="0.25">
      <c r="A192" s="185"/>
      <c r="B192" s="32"/>
      <c r="C192" s="32"/>
      <c r="D192" s="32"/>
      <c r="E192" s="32"/>
      <c r="F192" s="32"/>
      <c r="G192" s="100"/>
      <c r="H192" s="168"/>
      <c r="I192" s="32"/>
      <c r="N192" s="32"/>
    </row>
    <row r="193" spans="1:14" x14ac:dyDescent="0.25">
      <c r="A193" s="185"/>
      <c r="B193" s="32"/>
      <c r="C193" s="32"/>
      <c r="D193" s="32"/>
      <c r="E193" s="32"/>
      <c r="F193" s="32"/>
      <c r="G193" s="100"/>
      <c r="H193" s="168"/>
      <c r="I193" s="32"/>
      <c r="N193" s="32"/>
    </row>
    <row r="194" spans="1:14" x14ac:dyDescent="0.25">
      <c r="A194" s="185"/>
      <c r="B194" s="32"/>
      <c r="C194" s="32"/>
      <c r="D194" s="32"/>
      <c r="E194" s="32"/>
      <c r="F194" s="32"/>
      <c r="G194" s="100"/>
      <c r="H194" s="168"/>
      <c r="I194" s="32"/>
      <c r="N194" s="32"/>
    </row>
    <row r="195" spans="1:14" x14ac:dyDescent="0.25">
      <c r="A195" s="185"/>
      <c r="B195" s="32"/>
      <c r="C195" s="32"/>
      <c r="D195" s="32"/>
      <c r="E195" s="32"/>
      <c r="F195" s="32"/>
      <c r="G195" s="100"/>
      <c r="H195" s="168"/>
      <c r="I195" s="32"/>
      <c r="N195" s="32"/>
    </row>
    <row r="196" spans="1:14" x14ac:dyDescent="0.25">
      <c r="A196" s="185"/>
      <c r="B196" s="32"/>
      <c r="C196" s="32"/>
      <c r="D196" s="32"/>
      <c r="E196" s="32"/>
      <c r="F196" s="32"/>
      <c r="G196" s="100"/>
      <c r="H196" s="168"/>
      <c r="I196" s="32"/>
      <c r="N196" s="32"/>
    </row>
    <row r="197" spans="1:14" x14ac:dyDescent="0.25">
      <c r="A197" s="185"/>
      <c r="B197" s="32"/>
      <c r="C197" s="32"/>
      <c r="D197" s="32"/>
      <c r="E197" s="32"/>
      <c r="F197" s="32"/>
      <c r="G197" s="100"/>
      <c r="H197" s="168"/>
      <c r="I197" s="32"/>
      <c r="N197" s="32"/>
    </row>
    <row r="198" spans="1:14" x14ac:dyDescent="0.25">
      <c r="A198" s="185"/>
      <c r="B198" s="32"/>
      <c r="C198" s="32"/>
      <c r="D198" s="32"/>
      <c r="E198" s="32"/>
      <c r="F198" s="32"/>
      <c r="G198" s="100"/>
      <c r="H198" s="168"/>
      <c r="I198" s="32"/>
      <c r="N198" s="32"/>
    </row>
    <row r="199" spans="1:14" x14ac:dyDescent="0.25">
      <c r="A199" s="185"/>
      <c r="B199" s="32"/>
      <c r="C199" s="32"/>
      <c r="D199" s="32"/>
      <c r="E199" s="32"/>
      <c r="F199" s="32"/>
      <c r="G199" s="100"/>
      <c r="H199" s="168"/>
      <c r="I199" s="32"/>
      <c r="N199" s="32"/>
    </row>
    <row r="200" spans="1:14" x14ac:dyDescent="0.25">
      <c r="A200" s="185"/>
      <c r="B200" s="32"/>
      <c r="C200" s="32"/>
      <c r="D200" s="32"/>
      <c r="E200" s="32"/>
      <c r="F200" s="32"/>
      <c r="G200" s="100"/>
      <c r="H200" s="168"/>
      <c r="I200" s="32"/>
      <c r="N200" s="32"/>
    </row>
    <row r="201" spans="1:14" x14ac:dyDescent="0.25">
      <c r="A201" s="185"/>
      <c r="B201" s="32"/>
      <c r="C201" s="32"/>
      <c r="D201" s="32"/>
      <c r="E201" s="32"/>
      <c r="F201" s="32"/>
      <c r="G201" s="100"/>
      <c r="H201" s="168"/>
      <c r="I201" s="32"/>
      <c r="N201" s="32"/>
    </row>
    <row r="202" spans="1:14" x14ac:dyDescent="0.25">
      <c r="A202" s="185"/>
      <c r="B202" s="32"/>
      <c r="C202" s="32"/>
      <c r="D202" s="32"/>
      <c r="E202" s="32"/>
      <c r="F202" s="32"/>
      <c r="G202" s="100"/>
      <c r="H202" s="168"/>
      <c r="I202" s="32"/>
      <c r="N202" s="32"/>
    </row>
    <row r="203" spans="1:14" x14ac:dyDescent="0.25">
      <c r="A203" s="185"/>
      <c r="B203" s="32"/>
      <c r="C203" s="32"/>
      <c r="D203" s="32"/>
      <c r="E203" s="32"/>
      <c r="F203" s="32"/>
      <c r="G203" s="100"/>
      <c r="H203" s="168"/>
      <c r="I203" s="32"/>
      <c r="N203" s="32"/>
    </row>
    <row r="204" spans="1:14" x14ac:dyDescent="0.25">
      <c r="A204" s="185"/>
      <c r="B204" s="32"/>
      <c r="C204" s="32"/>
      <c r="D204" s="32"/>
      <c r="E204" s="32"/>
      <c r="F204" s="32"/>
      <c r="G204" s="100"/>
      <c r="H204" s="168"/>
      <c r="I204" s="32"/>
      <c r="N204" s="32"/>
    </row>
    <row r="205" spans="1:14" x14ac:dyDescent="0.25">
      <c r="A205" s="185"/>
      <c r="B205" s="32"/>
      <c r="C205" s="32"/>
      <c r="D205" s="32"/>
      <c r="E205" s="32"/>
      <c r="F205" s="32"/>
      <c r="G205" s="100"/>
      <c r="H205" s="168"/>
      <c r="I205" s="32"/>
      <c r="N205" s="32"/>
    </row>
    <row r="206" spans="1:14" x14ac:dyDescent="0.25">
      <c r="A206" s="185"/>
      <c r="B206" s="32"/>
      <c r="C206" s="32"/>
      <c r="D206" s="32"/>
      <c r="E206" s="32"/>
      <c r="F206" s="32"/>
      <c r="G206" s="100"/>
      <c r="H206" s="168"/>
      <c r="I206" s="32"/>
      <c r="N206" s="32"/>
    </row>
    <row r="207" spans="1:14" x14ac:dyDescent="0.25">
      <c r="A207" s="185"/>
      <c r="B207" s="32"/>
      <c r="C207" s="32"/>
      <c r="D207" s="32"/>
      <c r="E207" s="32"/>
      <c r="F207" s="32"/>
      <c r="G207" s="100"/>
      <c r="H207" s="168"/>
      <c r="I207" s="32"/>
      <c r="N207" s="32"/>
    </row>
    <row r="208" spans="1:14" x14ac:dyDescent="0.25">
      <c r="A208" s="185"/>
      <c r="B208" s="32"/>
      <c r="C208" s="32"/>
      <c r="D208" s="32"/>
      <c r="E208" s="32"/>
      <c r="F208" s="32"/>
      <c r="G208" s="100"/>
      <c r="H208" s="168"/>
      <c r="I208" s="32"/>
      <c r="N208" s="32"/>
    </row>
    <row r="209" spans="1:14" x14ac:dyDescent="0.25">
      <c r="A209" s="185"/>
      <c r="B209" s="32"/>
      <c r="C209" s="32"/>
      <c r="D209" s="32"/>
      <c r="E209" s="32"/>
      <c r="F209" s="32"/>
      <c r="G209" s="100"/>
      <c r="H209" s="168"/>
      <c r="I209" s="32"/>
      <c r="N209" s="32"/>
    </row>
    <row r="210" spans="1:14" x14ac:dyDescent="0.25">
      <c r="A210" s="185"/>
      <c r="B210" s="32"/>
      <c r="C210" s="32"/>
      <c r="D210" s="32"/>
      <c r="E210" s="32"/>
      <c r="F210" s="32"/>
      <c r="G210" s="100"/>
      <c r="H210" s="168"/>
      <c r="I210" s="32"/>
      <c r="N210" s="32"/>
    </row>
    <row r="211" spans="1:14" x14ac:dyDescent="0.25">
      <c r="A211" s="185"/>
      <c r="B211" s="32"/>
      <c r="C211" s="32"/>
      <c r="D211" s="32"/>
      <c r="E211" s="32"/>
      <c r="F211" s="32"/>
      <c r="G211" s="100"/>
      <c r="H211" s="168"/>
      <c r="I211" s="32"/>
      <c r="N211" s="32"/>
    </row>
    <row r="212" spans="1:14" x14ac:dyDescent="0.25">
      <c r="A212" s="185"/>
      <c r="B212" s="32"/>
      <c r="C212" s="32"/>
      <c r="D212" s="32"/>
      <c r="E212" s="32"/>
      <c r="F212" s="32"/>
      <c r="G212" s="100"/>
      <c r="H212" s="168"/>
      <c r="I212" s="32"/>
      <c r="N212" s="32"/>
    </row>
    <row r="213" spans="1:14" x14ac:dyDescent="0.25">
      <c r="A213" s="185"/>
      <c r="B213" s="32"/>
      <c r="C213" s="32"/>
      <c r="D213" s="32"/>
      <c r="E213" s="32"/>
      <c r="F213" s="32"/>
      <c r="G213" s="100"/>
      <c r="H213" s="168"/>
      <c r="I213" s="32"/>
      <c r="N213" s="32"/>
    </row>
    <row r="214" spans="1:14" x14ac:dyDescent="0.25">
      <c r="A214" s="185"/>
      <c r="B214" s="32"/>
      <c r="C214" s="32"/>
      <c r="D214" s="32"/>
      <c r="E214" s="32"/>
      <c r="F214" s="32"/>
      <c r="G214" s="100"/>
      <c r="H214" s="168"/>
      <c r="I214" s="32"/>
      <c r="N214" s="32"/>
    </row>
    <row r="215" spans="1:14" x14ac:dyDescent="0.25">
      <c r="A215" s="185"/>
      <c r="B215" s="32"/>
      <c r="C215" s="32"/>
      <c r="D215" s="32"/>
      <c r="E215" s="32"/>
      <c r="F215" s="32"/>
      <c r="G215" s="100"/>
      <c r="H215" s="168"/>
      <c r="I215" s="32"/>
      <c r="N215" s="32"/>
    </row>
    <row r="216" spans="1:14" x14ac:dyDescent="0.25">
      <c r="A216" s="185"/>
      <c r="B216" s="32"/>
      <c r="C216" s="32"/>
      <c r="D216" s="32"/>
      <c r="E216" s="32"/>
      <c r="F216" s="32"/>
      <c r="G216" s="100"/>
      <c r="H216" s="168"/>
      <c r="I216" s="32"/>
      <c r="N216" s="32"/>
    </row>
    <row r="217" spans="1:14" x14ac:dyDescent="0.25">
      <c r="A217" s="185"/>
      <c r="B217" s="32"/>
      <c r="C217" s="32"/>
      <c r="D217" s="32"/>
      <c r="E217" s="32"/>
      <c r="F217" s="32"/>
      <c r="G217" s="100"/>
      <c r="H217" s="168"/>
      <c r="I217" s="32"/>
      <c r="N217" s="32"/>
    </row>
    <row r="218" spans="1:14" x14ac:dyDescent="0.25">
      <c r="A218" s="185"/>
      <c r="B218" s="32"/>
      <c r="C218" s="32"/>
      <c r="D218" s="32"/>
      <c r="E218" s="32"/>
      <c r="F218" s="32"/>
      <c r="G218" s="100"/>
      <c r="H218" s="168"/>
      <c r="I218" s="32"/>
      <c r="N218" s="32"/>
    </row>
    <row r="219" spans="1:14" x14ac:dyDescent="0.25">
      <c r="A219" s="185"/>
      <c r="B219" s="32"/>
      <c r="C219" s="32"/>
      <c r="D219" s="32"/>
      <c r="E219" s="32"/>
      <c r="F219" s="32"/>
      <c r="G219" s="100"/>
      <c r="H219" s="168"/>
      <c r="I219" s="32"/>
      <c r="N219" s="32"/>
    </row>
    <row r="220" spans="1:14" x14ac:dyDescent="0.25">
      <c r="A220" s="185"/>
      <c r="B220" s="32"/>
      <c r="C220" s="32"/>
      <c r="D220" s="32"/>
      <c r="E220" s="32"/>
      <c r="F220" s="32"/>
      <c r="G220" s="100"/>
      <c r="H220" s="168"/>
      <c r="I220" s="32"/>
      <c r="N220" s="32"/>
    </row>
    <row r="221" spans="1:14" x14ac:dyDescent="0.25">
      <c r="A221" s="185"/>
      <c r="B221" s="32"/>
      <c r="C221" s="32"/>
      <c r="D221" s="32"/>
      <c r="E221" s="32"/>
      <c r="F221" s="32"/>
      <c r="G221" s="100"/>
      <c r="H221" s="168"/>
      <c r="I221" s="32"/>
      <c r="N221" s="32"/>
    </row>
    <row r="222" spans="1:14" x14ac:dyDescent="0.25">
      <c r="A222" s="185"/>
      <c r="B222" s="32"/>
      <c r="C222" s="32"/>
      <c r="D222" s="32"/>
      <c r="E222" s="32"/>
      <c r="F222" s="32"/>
      <c r="G222" s="100"/>
      <c r="H222" s="168"/>
      <c r="I222" s="32"/>
      <c r="N222" s="32"/>
    </row>
    <row r="223" spans="1:14" x14ac:dyDescent="0.25">
      <c r="A223" s="185"/>
      <c r="B223" s="32"/>
      <c r="C223" s="32"/>
      <c r="D223" s="32"/>
      <c r="E223" s="32"/>
      <c r="F223" s="32"/>
      <c r="G223" s="100"/>
      <c r="H223" s="168"/>
      <c r="I223" s="32"/>
      <c r="N223" s="32"/>
    </row>
    <row r="224" spans="1:14" x14ac:dyDescent="0.25">
      <c r="A224" s="185"/>
      <c r="B224" s="32"/>
      <c r="C224" s="32"/>
      <c r="D224" s="32"/>
      <c r="E224" s="32"/>
      <c r="F224" s="32"/>
      <c r="G224" s="100"/>
      <c r="H224" s="168"/>
      <c r="I224" s="32"/>
      <c r="N224" s="32"/>
    </row>
    <row r="225" spans="1:14" x14ac:dyDescent="0.25">
      <c r="A225" s="185"/>
      <c r="B225" s="32"/>
      <c r="C225" s="32"/>
      <c r="D225" s="32"/>
      <c r="E225" s="32"/>
      <c r="F225" s="32"/>
      <c r="G225" s="100"/>
      <c r="H225" s="168"/>
      <c r="I225" s="32"/>
      <c r="N225" s="32"/>
    </row>
    <row r="226" spans="1:14" x14ac:dyDescent="0.25">
      <c r="A226" s="185"/>
      <c r="B226" s="32"/>
      <c r="C226" s="32"/>
      <c r="D226" s="32"/>
      <c r="E226" s="32"/>
      <c r="F226" s="32"/>
      <c r="G226" s="100"/>
      <c r="H226" s="168"/>
      <c r="I226" s="32"/>
      <c r="N226" s="32"/>
    </row>
    <row r="227" spans="1:14" x14ac:dyDescent="0.25">
      <c r="A227" s="185"/>
      <c r="B227" s="32"/>
      <c r="C227" s="32"/>
      <c r="D227" s="32"/>
      <c r="E227" s="32"/>
      <c r="F227" s="32"/>
      <c r="G227" s="100"/>
      <c r="H227" s="168"/>
      <c r="I227" s="32"/>
      <c r="N227" s="32"/>
    </row>
    <row r="228" spans="1:14" x14ac:dyDescent="0.25">
      <c r="A228" s="185"/>
      <c r="B228" s="32"/>
      <c r="C228" s="32"/>
      <c r="D228" s="32"/>
      <c r="E228" s="32"/>
      <c r="F228" s="32"/>
      <c r="G228" s="100"/>
      <c r="H228" s="168"/>
      <c r="I228" s="32"/>
      <c r="N228" s="32"/>
    </row>
    <row r="229" spans="1:14" x14ac:dyDescent="0.25">
      <c r="A229" s="185"/>
      <c r="B229" s="32"/>
      <c r="C229" s="32"/>
      <c r="D229" s="32"/>
      <c r="E229" s="32"/>
      <c r="F229" s="32"/>
      <c r="G229" s="100"/>
      <c r="H229" s="168"/>
      <c r="I229" s="32"/>
      <c r="N229" s="32"/>
    </row>
    <row r="230" spans="1:14" x14ac:dyDescent="0.25">
      <c r="A230" s="185"/>
      <c r="B230" s="32"/>
      <c r="C230" s="32"/>
      <c r="D230" s="32"/>
      <c r="E230" s="32"/>
      <c r="F230" s="32"/>
      <c r="G230" s="100"/>
      <c r="H230" s="168"/>
      <c r="I230" s="32"/>
      <c r="N230" s="32"/>
    </row>
    <row r="231" spans="1:14" x14ac:dyDescent="0.25">
      <c r="A231" s="185"/>
      <c r="B231" s="32"/>
      <c r="C231" s="32"/>
      <c r="D231" s="32"/>
      <c r="E231" s="32"/>
      <c r="F231" s="32"/>
      <c r="G231" s="100"/>
      <c r="H231" s="168"/>
      <c r="I231" s="32"/>
      <c r="N231" s="32"/>
    </row>
    <row r="232" spans="1:14" x14ac:dyDescent="0.25">
      <c r="A232" s="185"/>
      <c r="B232" s="32"/>
      <c r="C232" s="32"/>
      <c r="D232" s="32"/>
      <c r="E232" s="32"/>
      <c r="F232" s="32"/>
      <c r="G232" s="100"/>
      <c r="H232" s="168"/>
      <c r="I232" s="32"/>
      <c r="N232" s="32"/>
    </row>
    <row r="233" spans="1:14" x14ac:dyDescent="0.25">
      <c r="A233" s="185"/>
      <c r="B233" s="32"/>
      <c r="C233" s="32"/>
      <c r="D233" s="32"/>
      <c r="E233" s="32"/>
      <c r="F233" s="32"/>
      <c r="G233" s="100"/>
      <c r="H233" s="168"/>
      <c r="I233" s="32"/>
      <c r="N233" s="32"/>
    </row>
    <row r="234" spans="1:14" x14ac:dyDescent="0.25">
      <c r="A234" s="185"/>
      <c r="B234" s="32"/>
      <c r="C234" s="32"/>
      <c r="D234" s="32"/>
      <c r="E234" s="32"/>
      <c r="F234" s="32"/>
      <c r="G234" s="100"/>
      <c r="H234" s="168"/>
      <c r="I234" s="32"/>
      <c r="N234" s="32"/>
    </row>
    <row r="235" spans="1:14" x14ac:dyDescent="0.25">
      <c r="A235" s="185"/>
      <c r="B235" s="32"/>
      <c r="C235" s="32"/>
      <c r="D235" s="32"/>
      <c r="E235" s="32"/>
      <c r="F235" s="32"/>
      <c r="G235" s="100"/>
      <c r="H235" s="168"/>
      <c r="I235" s="32"/>
      <c r="N235" s="32"/>
    </row>
    <row r="236" spans="1:14" x14ac:dyDescent="0.25">
      <c r="A236" s="185"/>
      <c r="B236" s="32"/>
      <c r="C236" s="32"/>
      <c r="D236" s="32"/>
      <c r="E236" s="32"/>
      <c r="F236" s="32"/>
      <c r="G236" s="100"/>
      <c r="H236" s="168"/>
      <c r="I236" s="32"/>
      <c r="N236" s="32"/>
    </row>
    <row r="237" spans="1:14" x14ac:dyDescent="0.25">
      <c r="A237" s="185"/>
      <c r="B237" s="32"/>
      <c r="C237" s="32"/>
      <c r="D237" s="32"/>
      <c r="E237" s="32"/>
      <c r="F237" s="32"/>
      <c r="G237" s="100"/>
      <c r="H237" s="168"/>
      <c r="I237" s="32"/>
      <c r="N237" s="32"/>
    </row>
    <row r="238" spans="1:14" x14ac:dyDescent="0.25">
      <c r="A238" s="185"/>
      <c r="B238" s="32"/>
      <c r="C238" s="32"/>
      <c r="D238" s="32"/>
      <c r="E238" s="32"/>
      <c r="F238" s="32"/>
      <c r="G238" s="100"/>
      <c r="H238" s="168"/>
      <c r="I238" s="32"/>
      <c r="N238" s="32"/>
    </row>
    <row r="239" spans="1:14" x14ac:dyDescent="0.25">
      <c r="A239" s="185"/>
      <c r="B239" s="32"/>
      <c r="C239" s="32"/>
      <c r="D239" s="32"/>
      <c r="E239" s="32"/>
      <c r="F239" s="32"/>
      <c r="G239" s="100"/>
      <c r="H239" s="168"/>
      <c r="I239" s="32"/>
      <c r="N239" s="32"/>
    </row>
    <row r="240" spans="1:14" x14ac:dyDescent="0.25">
      <c r="A240" s="185"/>
      <c r="B240" s="32"/>
      <c r="C240" s="32"/>
      <c r="D240" s="32"/>
      <c r="E240" s="32"/>
      <c r="F240" s="32"/>
      <c r="G240" s="100"/>
      <c r="H240" s="168"/>
      <c r="I240" s="32"/>
      <c r="N240" s="32"/>
    </row>
    <row r="241" spans="1:14" x14ac:dyDescent="0.25">
      <c r="A241" s="185"/>
      <c r="B241" s="32"/>
      <c r="C241" s="32"/>
      <c r="D241" s="32"/>
      <c r="E241" s="32"/>
      <c r="F241" s="32"/>
      <c r="G241" s="100"/>
      <c r="H241" s="168"/>
      <c r="I241" s="32"/>
      <c r="N241" s="32"/>
    </row>
    <row r="242" spans="1:14" x14ac:dyDescent="0.25">
      <c r="A242" s="185"/>
      <c r="B242" s="32"/>
      <c r="C242" s="32"/>
      <c r="D242" s="32"/>
      <c r="E242" s="32"/>
      <c r="F242" s="32"/>
      <c r="G242" s="100"/>
      <c r="H242" s="168"/>
      <c r="I242" s="32"/>
      <c r="N242" s="32"/>
    </row>
    <row r="243" spans="1:14" x14ac:dyDescent="0.25">
      <c r="A243" s="185"/>
      <c r="B243" s="32"/>
      <c r="C243" s="32"/>
      <c r="D243" s="32"/>
      <c r="E243" s="32"/>
      <c r="F243" s="32"/>
      <c r="G243" s="100"/>
      <c r="H243" s="168"/>
      <c r="I243" s="32"/>
      <c r="N243" s="32"/>
    </row>
    <row r="244" spans="1:14" x14ac:dyDescent="0.25">
      <c r="A244" s="185"/>
      <c r="B244" s="32"/>
      <c r="C244" s="32"/>
      <c r="D244" s="32"/>
      <c r="E244" s="32"/>
      <c r="F244" s="32"/>
      <c r="G244" s="100"/>
      <c r="H244" s="168"/>
      <c r="I244" s="32"/>
      <c r="N244" s="32"/>
    </row>
    <row r="245" spans="1:14" x14ac:dyDescent="0.25">
      <c r="A245" s="185"/>
      <c r="B245" s="32"/>
      <c r="C245" s="32"/>
      <c r="D245" s="32"/>
      <c r="E245" s="32"/>
      <c r="F245" s="32"/>
      <c r="G245" s="100"/>
      <c r="H245" s="168"/>
      <c r="I245" s="32"/>
      <c r="N245" s="32"/>
    </row>
    <row r="246" spans="1:14" x14ac:dyDescent="0.25">
      <c r="A246" s="185"/>
      <c r="B246" s="32"/>
      <c r="C246" s="32"/>
      <c r="D246" s="32"/>
      <c r="E246" s="32"/>
      <c r="F246" s="32"/>
      <c r="G246" s="100"/>
      <c r="H246" s="168"/>
      <c r="I246" s="32"/>
      <c r="N246" s="32"/>
    </row>
    <row r="247" spans="1:14" x14ac:dyDescent="0.25">
      <c r="A247" s="185"/>
      <c r="B247" s="32"/>
      <c r="C247" s="32"/>
      <c r="D247" s="32"/>
      <c r="E247" s="32"/>
      <c r="F247" s="32"/>
      <c r="G247" s="100"/>
      <c r="H247" s="168"/>
      <c r="I247" s="32"/>
      <c r="N247" s="32"/>
    </row>
    <row r="248" spans="1:14" x14ac:dyDescent="0.25">
      <c r="A248" s="185"/>
      <c r="B248" s="32"/>
      <c r="C248" s="32"/>
      <c r="D248" s="32"/>
      <c r="E248" s="32"/>
      <c r="F248" s="32"/>
      <c r="G248" s="100"/>
      <c r="H248" s="168"/>
      <c r="I248" s="32"/>
      <c r="N248" s="32"/>
    </row>
    <row r="249" spans="1:14" x14ac:dyDescent="0.25">
      <c r="A249" s="185"/>
      <c r="B249" s="32"/>
      <c r="C249" s="32"/>
      <c r="D249" s="32"/>
      <c r="E249" s="32"/>
      <c r="F249" s="32"/>
      <c r="G249" s="100"/>
      <c r="H249" s="168"/>
      <c r="I249" s="32"/>
      <c r="N249" s="32"/>
    </row>
    <row r="250" spans="1:14" x14ac:dyDescent="0.25">
      <c r="A250" s="185"/>
      <c r="B250" s="32"/>
      <c r="C250" s="32"/>
      <c r="D250" s="32"/>
      <c r="E250" s="32"/>
      <c r="F250" s="32"/>
      <c r="G250" s="100"/>
      <c r="H250" s="168"/>
      <c r="I250" s="32"/>
      <c r="N250" s="32"/>
    </row>
    <row r="251" spans="1:14" x14ac:dyDescent="0.25">
      <c r="A251" s="185"/>
      <c r="B251" s="32"/>
      <c r="C251" s="32"/>
      <c r="D251" s="32"/>
      <c r="E251" s="32"/>
      <c r="F251" s="32"/>
      <c r="G251" s="100"/>
      <c r="H251" s="168"/>
      <c r="I251" s="32"/>
      <c r="N251" s="32"/>
    </row>
    <row r="252" spans="1:14" x14ac:dyDescent="0.25">
      <c r="A252" s="185"/>
      <c r="B252" s="32"/>
      <c r="C252" s="32"/>
      <c r="D252" s="32"/>
      <c r="E252" s="32"/>
      <c r="F252" s="32"/>
      <c r="G252" s="100"/>
      <c r="H252" s="168"/>
      <c r="I252" s="32"/>
      <c r="N252" s="32"/>
    </row>
    <row r="253" spans="1:14" x14ac:dyDescent="0.25">
      <c r="A253" s="185"/>
      <c r="B253" s="32"/>
      <c r="C253" s="32"/>
      <c r="D253" s="32"/>
      <c r="E253" s="32"/>
      <c r="F253" s="32"/>
      <c r="G253" s="100"/>
      <c r="H253" s="168"/>
      <c r="I253" s="32"/>
      <c r="N253" s="32"/>
    </row>
    <row r="254" spans="1:14" x14ac:dyDescent="0.25">
      <c r="A254" s="185"/>
      <c r="B254" s="32"/>
      <c r="C254" s="32"/>
      <c r="D254" s="32"/>
      <c r="E254" s="32"/>
      <c r="F254" s="32"/>
      <c r="G254" s="100"/>
      <c r="H254" s="168"/>
      <c r="I254" s="32"/>
      <c r="N254" s="32"/>
    </row>
    <row r="255" spans="1:14" x14ac:dyDescent="0.25">
      <c r="A255" s="185"/>
      <c r="B255" s="32"/>
      <c r="C255" s="32"/>
      <c r="D255" s="32"/>
      <c r="E255" s="32"/>
      <c r="F255" s="32"/>
      <c r="G255" s="100"/>
      <c r="H255" s="168"/>
      <c r="I255" s="32"/>
      <c r="N255" s="32"/>
    </row>
    <row r="256" spans="1:14" x14ac:dyDescent="0.25">
      <c r="A256" s="185"/>
      <c r="B256" s="32"/>
      <c r="C256" s="32"/>
      <c r="D256" s="32"/>
      <c r="E256" s="32"/>
      <c r="F256" s="32"/>
      <c r="G256" s="100"/>
      <c r="H256" s="168"/>
      <c r="I256" s="32"/>
      <c r="N256" s="32"/>
    </row>
    <row r="257" spans="1:14" x14ac:dyDescent="0.25">
      <c r="A257" s="185"/>
      <c r="B257" s="32"/>
      <c r="C257" s="32"/>
      <c r="D257" s="32"/>
      <c r="E257" s="32"/>
      <c r="F257" s="32"/>
      <c r="G257" s="100"/>
      <c r="H257" s="168"/>
      <c r="I257" s="32"/>
      <c r="N257" s="32"/>
    </row>
    <row r="258" spans="1:14" x14ac:dyDescent="0.25">
      <c r="A258" s="185"/>
      <c r="B258" s="32"/>
      <c r="C258" s="32"/>
      <c r="D258" s="32"/>
      <c r="E258" s="32"/>
      <c r="F258" s="32"/>
      <c r="G258" s="100"/>
      <c r="H258" s="168"/>
      <c r="I258" s="32"/>
      <c r="N258" s="32"/>
    </row>
    <row r="259" spans="1:14" x14ac:dyDescent="0.25">
      <c r="A259" s="185"/>
      <c r="B259" s="32"/>
      <c r="C259" s="32"/>
      <c r="D259" s="32"/>
      <c r="E259" s="32"/>
      <c r="F259" s="32"/>
      <c r="G259" s="100"/>
      <c r="H259" s="168"/>
      <c r="I259" s="32"/>
      <c r="N259" s="32"/>
    </row>
    <row r="260" spans="1:14" x14ac:dyDescent="0.25">
      <c r="A260" s="185"/>
      <c r="B260" s="32"/>
      <c r="C260" s="32"/>
      <c r="D260" s="32"/>
      <c r="E260" s="32"/>
      <c r="F260" s="32"/>
      <c r="G260" s="100"/>
      <c r="H260" s="168"/>
      <c r="I260" s="32"/>
      <c r="N260" s="32"/>
    </row>
    <row r="261" spans="1:14" x14ac:dyDescent="0.25">
      <c r="A261" s="185"/>
      <c r="B261" s="32"/>
      <c r="C261" s="32"/>
      <c r="D261" s="32"/>
      <c r="E261" s="32"/>
      <c r="F261" s="32"/>
      <c r="G261" s="100"/>
      <c r="H261" s="168"/>
      <c r="I261" s="32"/>
      <c r="N261" s="32"/>
    </row>
    <row r="262" spans="1:14" x14ac:dyDescent="0.25">
      <c r="A262" s="185"/>
      <c r="B262" s="32"/>
      <c r="C262" s="32"/>
      <c r="D262" s="32"/>
      <c r="E262" s="32"/>
      <c r="F262" s="32"/>
      <c r="G262" s="100"/>
      <c r="H262" s="168"/>
      <c r="I262" s="32"/>
      <c r="N262" s="32"/>
    </row>
    <row r="263" spans="1:14" x14ac:dyDescent="0.25">
      <c r="A263" s="185"/>
      <c r="B263" s="32"/>
      <c r="C263" s="32"/>
      <c r="D263" s="32"/>
      <c r="E263" s="32"/>
      <c r="F263" s="32"/>
      <c r="G263" s="100"/>
      <c r="H263" s="168"/>
      <c r="I263" s="32"/>
      <c r="N263" s="32"/>
    </row>
    <row r="264" spans="1:14" x14ac:dyDescent="0.25">
      <c r="A264" s="185"/>
      <c r="B264" s="32"/>
      <c r="C264" s="32"/>
      <c r="D264" s="32"/>
      <c r="E264" s="32"/>
      <c r="F264" s="32"/>
      <c r="G264" s="100"/>
      <c r="H264" s="168"/>
      <c r="I264" s="32"/>
      <c r="N264" s="32"/>
    </row>
    <row r="265" spans="1:14" x14ac:dyDescent="0.25">
      <c r="A265" s="185"/>
      <c r="B265" s="32"/>
      <c r="C265" s="32"/>
      <c r="D265" s="32"/>
      <c r="E265" s="32"/>
      <c r="F265" s="32"/>
      <c r="G265" s="100"/>
      <c r="H265" s="168"/>
      <c r="I265" s="32"/>
      <c r="N265" s="32"/>
    </row>
    <row r="266" spans="1:14" x14ac:dyDescent="0.25">
      <c r="A266" s="185"/>
      <c r="B266" s="32"/>
      <c r="C266" s="32"/>
      <c r="D266" s="32"/>
      <c r="E266" s="32"/>
      <c r="F266" s="32"/>
      <c r="G266" s="100"/>
      <c r="H266" s="168"/>
      <c r="I266" s="32"/>
      <c r="N266" s="32"/>
    </row>
    <row r="267" spans="1:14" x14ac:dyDescent="0.25">
      <c r="A267" s="185"/>
      <c r="B267" s="32"/>
      <c r="C267" s="32"/>
      <c r="D267" s="32"/>
      <c r="E267" s="32"/>
      <c r="F267" s="32"/>
      <c r="G267" s="100"/>
      <c r="H267" s="168"/>
      <c r="I267" s="32"/>
      <c r="N267" s="32"/>
    </row>
    <row r="268" spans="1:14" x14ac:dyDescent="0.25">
      <c r="A268" s="185"/>
      <c r="B268" s="32"/>
      <c r="C268" s="32"/>
      <c r="D268" s="32"/>
      <c r="E268" s="32"/>
      <c r="F268" s="32"/>
      <c r="G268" s="100"/>
      <c r="H268" s="168"/>
      <c r="I268" s="32"/>
      <c r="N268" s="32"/>
    </row>
    <row r="269" spans="1:14" x14ac:dyDescent="0.25">
      <c r="A269" s="185"/>
      <c r="B269" s="32"/>
      <c r="C269" s="32"/>
      <c r="D269" s="32"/>
      <c r="E269" s="32"/>
      <c r="F269" s="32"/>
      <c r="G269" s="100"/>
      <c r="H269" s="168"/>
      <c r="I269" s="32"/>
      <c r="N269" s="32"/>
    </row>
    <row r="270" spans="1:14" x14ac:dyDescent="0.25">
      <c r="A270" s="185"/>
      <c r="B270" s="32"/>
      <c r="C270" s="32"/>
      <c r="D270" s="32"/>
      <c r="E270" s="32"/>
      <c r="F270" s="32"/>
      <c r="G270" s="100"/>
      <c r="H270" s="168"/>
      <c r="I270" s="32"/>
      <c r="N270" s="32"/>
    </row>
    <row r="271" spans="1:14" x14ac:dyDescent="0.25">
      <c r="A271" s="185"/>
      <c r="B271" s="32"/>
      <c r="C271" s="32"/>
      <c r="D271" s="32"/>
      <c r="E271" s="32"/>
      <c r="F271" s="32"/>
      <c r="G271" s="100"/>
      <c r="H271" s="168"/>
      <c r="I271" s="32"/>
      <c r="N271" s="32"/>
    </row>
    <row r="272" spans="1:14" x14ac:dyDescent="0.25">
      <c r="A272" s="185"/>
      <c r="B272" s="32"/>
      <c r="C272" s="32"/>
      <c r="D272" s="32"/>
      <c r="E272" s="32"/>
      <c r="F272" s="32"/>
      <c r="G272" s="100"/>
      <c r="H272" s="168"/>
      <c r="I272" s="32"/>
      <c r="N272" s="32"/>
    </row>
    <row r="273" spans="1:14" x14ac:dyDescent="0.25">
      <c r="A273" s="185"/>
      <c r="B273" s="32"/>
      <c r="C273" s="32"/>
      <c r="D273" s="32"/>
      <c r="E273" s="32"/>
      <c r="F273" s="32"/>
      <c r="G273" s="100"/>
      <c r="H273" s="168"/>
      <c r="I273" s="32"/>
      <c r="N273" s="32"/>
    </row>
    <row r="274" spans="1:14" x14ac:dyDescent="0.25">
      <c r="A274" s="185"/>
      <c r="B274" s="32"/>
      <c r="C274" s="32"/>
      <c r="D274" s="32"/>
      <c r="E274" s="32"/>
      <c r="F274" s="32"/>
      <c r="G274" s="100"/>
      <c r="H274" s="168"/>
      <c r="I274" s="32"/>
      <c r="N274" s="32"/>
    </row>
    <row r="275" spans="1:14" x14ac:dyDescent="0.25">
      <c r="A275" s="185"/>
      <c r="B275" s="32"/>
      <c r="C275" s="32"/>
      <c r="D275" s="32"/>
      <c r="E275" s="32"/>
      <c r="F275" s="32"/>
      <c r="G275" s="100"/>
      <c r="H275" s="168"/>
      <c r="I275" s="32"/>
      <c r="N275" s="32"/>
    </row>
    <row r="276" spans="1:14" x14ac:dyDescent="0.25">
      <c r="A276" s="185"/>
      <c r="B276" s="32"/>
      <c r="C276" s="32"/>
      <c r="D276" s="32"/>
      <c r="E276" s="32"/>
      <c r="F276" s="32"/>
      <c r="G276" s="100"/>
      <c r="H276" s="168"/>
      <c r="I276" s="32"/>
      <c r="N276" s="32"/>
    </row>
    <row r="277" spans="1:14" x14ac:dyDescent="0.25">
      <c r="A277" s="185"/>
      <c r="B277" s="32"/>
      <c r="C277" s="32"/>
      <c r="D277" s="32"/>
      <c r="E277" s="32"/>
      <c r="F277" s="32"/>
      <c r="G277" s="100"/>
      <c r="H277" s="168"/>
      <c r="I277" s="32"/>
      <c r="N277" s="32"/>
    </row>
    <row r="278" spans="1:14" x14ac:dyDescent="0.25">
      <c r="A278" s="185"/>
      <c r="B278" s="32"/>
      <c r="C278" s="32"/>
      <c r="D278" s="32"/>
      <c r="E278" s="32"/>
      <c r="F278" s="32"/>
      <c r="G278" s="100"/>
      <c r="H278" s="168"/>
      <c r="I278" s="32"/>
      <c r="N278" s="32"/>
    </row>
    <row r="279" spans="1:14" x14ac:dyDescent="0.25">
      <c r="A279" s="185"/>
      <c r="B279" s="32"/>
      <c r="C279" s="32"/>
      <c r="D279" s="32"/>
      <c r="E279" s="32"/>
      <c r="F279" s="32"/>
      <c r="G279" s="100"/>
      <c r="H279" s="168"/>
      <c r="I279" s="32"/>
      <c r="N279" s="32"/>
    </row>
    <row r="280" spans="1:14" x14ac:dyDescent="0.25">
      <c r="A280" s="185"/>
      <c r="B280" s="32"/>
      <c r="C280" s="32"/>
      <c r="D280" s="32"/>
      <c r="E280" s="32"/>
      <c r="F280" s="32"/>
      <c r="G280" s="100"/>
      <c r="H280" s="168"/>
      <c r="I280" s="32"/>
      <c r="N280" s="32"/>
    </row>
    <row r="281" spans="1:14" x14ac:dyDescent="0.25">
      <c r="A281" s="185"/>
      <c r="B281" s="32"/>
      <c r="C281" s="32"/>
      <c r="D281" s="32"/>
      <c r="E281" s="32"/>
      <c r="F281" s="32"/>
      <c r="G281" s="100"/>
      <c r="H281" s="168"/>
      <c r="I281" s="32"/>
      <c r="N281" s="32"/>
    </row>
    <row r="282" spans="1:14" x14ac:dyDescent="0.25">
      <c r="A282" s="185"/>
      <c r="B282" s="32"/>
      <c r="C282" s="32"/>
      <c r="D282" s="32"/>
      <c r="E282" s="32"/>
      <c r="F282" s="32"/>
      <c r="G282" s="100"/>
      <c r="H282" s="168"/>
      <c r="I282" s="32"/>
      <c r="N282" s="32"/>
    </row>
    <row r="283" spans="1:14" x14ac:dyDescent="0.25">
      <c r="A283" s="185"/>
      <c r="B283" s="32"/>
      <c r="C283" s="32"/>
      <c r="D283" s="32"/>
      <c r="E283" s="32"/>
      <c r="F283" s="32"/>
      <c r="G283" s="100"/>
      <c r="H283" s="168"/>
      <c r="I283" s="32"/>
      <c r="N283" s="32"/>
    </row>
    <row r="284" spans="1:14" x14ac:dyDescent="0.25">
      <c r="A284" s="185"/>
      <c r="B284" s="32"/>
      <c r="C284" s="32"/>
      <c r="D284" s="32"/>
      <c r="E284" s="32"/>
      <c r="F284" s="32"/>
      <c r="G284" s="100"/>
      <c r="H284" s="168"/>
      <c r="I284" s="32"/>
      <c r="N284" s="32"/>
    </row>
    <row r="285" spans="1:14" x14ac:dyDescent="0.25">
      <c r="A285" s="185"/>
      <c r="B285" s="32"/>
      <c r="C285" s="32"/>
      <c r="D285" s="32"/>
      <c r="E285" s="32"/>
      <c r="F285" s="32"/>
      <c r="G285" s="100"/>
      <c r="H285" s="168"/>
      <c r="I285" s="32"/>
      <c r="N285" s="32"/>
    </row>
    <row r="286" spans="1:14" x14ac:dyDescent="0.25">
      <c r="A286" s="185"/>
      <c r="B286" s="32"/>
      <c r="C286" s="32"/>
      <c r="D286" s="32"/>
      <c r="E286" s="32"/>
      <c r="F286" s="32"/>
      <c r="G286" s="100"/>
      <c r="H286" s="168"/>
      <c r="I286" s="32"/>
      <c r="N286" s="32"/>
    </row>
    <row r="287" spans="1:14" x14ac:dyDescent="0.25">
      <c r="A287" s="185"/>
      <c r="B287" s="32"/>
      <c r="C287" s="32"/>
      <c r="D287" s="32"/>
      <c r="E287" s="32"/>
      <c r="F287" s="32"/>
      <c r="G287" s="100"/>
      <c r="H287" s="168"/>
      <c r="I287" s="32"/>
      <c r="N287" s="32"/>
    </row>
    <row r="288" spans="1:14" x14ac:dyDescent="0.25">
      <c r="A288" s="185"/>
      <c r="B288" s="32"/>
      <c r="C288" s="32"/>
      <c r="D288" s="32"/>
      <c r="E288" s="32"/>
      <c r="F288" s="32"/>
      <c r="G288" s="100"/>
      <c r="H288" s="168"/>
      <c r="I288" s="32"/>
      <c r="N288" s="32"/>
    </row>
    <row r="289" spans="1:14" x14ac:dyDescent="0.25">
      <c r="A289" s="185"/>
      <c r="B289" s="32"/>
      <c r="C289" s="32"/>
      <c r="D289" s="32"/>
      <c r="E289" s="32"/>
      <c r="F289" s="32"/>
      <c r="G289" s="100"/>
      <c r="H289" s="168"/>
      <c r="I289" s="32"/>
      <c r="N289" s="32"/>
    </row>
    <row r="290" spans="1:14" x14ac:dyDescent="0.25">
      <c r="A290" s="185"/>
      <c r="B290" s="32"/>
      <c r="C290" s="32"/>
      <c r="D290" s="32"/>
      <c r="E290" s="32"/>
      <c r="F290" s="32"/>
      <c r="G290" s="100"/>
      <c r="H290" s="168"/>
      <c r="I290" s="32"/>
      <c r="N290" s="32"/>
    </row>
    <row r="291" spans="1:14" x14ac:dyDescent="0.25">
      <c r="A291" s="185"/>
      <c r="B291" s="32"/>
      <c r="C291" s="32"/>
      <c r="D291" s="32"/>
      <c r="E291" s="32"/>
      <c r="F291" s="32"/>
      <c r="G291" s="100"/>
      <c r="H291" s="168"/>
      <c r="I291" s="32"/>
      <c r="N291" s="32"/>
    </row>
    <row r="292" spans="1:14" x14ac:dyDescent="0.25">
      <c r="A292" s="185"/>
      <c r="B292" s="32"/>
      <c r="C292" s="32"/>
      <c r="D292" s="32"/>
      <c r="E292" s="32"/>
      <c r="F292" s="32"/>
      <c r="G292" s="100"/>
      <c r="H292" s="168"/>
      <c r="I292" s="32"/>
      <c r="N292" s="32"/>
    </row>
    <row r="293" spans="1:14" x14ac:dyDescent="0.25">
      <c r="A293" s="185"/>
      <c r="B293" s="32"/>
      <c r="C293" s="32"/>
      <c r="D293" s="32"/>
      <c r="E293" s="32"/>
      <c r="F293" s="32"/>
      <c r="G293" s="100"/>
      <c r="H293" s="168"/>
      <c r="I293" s="32"/>
      <c r="N293" s="32"/>
    </row>
    <row r="294" spans="1:14" x14ac:dyDescent="0.25">
      <c r="A294" s="185"/>
      <c r="B294" s="32"/>
      <c r="C294" s="32"/>
      <c r="D294" s="32"/>
      <c r="E294" s="32"/>
      <c r="F294" s="32"/>
      <c r="G294" s="100"/>
      <c r="H294" s="168"/>
      <c r="I294" s="32"/>
      <c r="N294" s="32"/>
    </row>
    <row r="295" spans="1:14" x14ac:dyDescent="0.25">
      <c r="A295" s="185"/>
      <c r="B295" s="32"/>
      <c r="C295" s="32"/>
      <c r="D295" s="32"/>
      <c r="E295" s="32"/>
      <c r="F295" s="32"/>
      <c r="G295" s="100"/>
      <c r="H295" s="168"/>
      <c r="I295" s="32"/>
      <c r="N295" s="32"/>
    </row>
    <row r="296" spans="1:14" x14ac:dyDescent="0.25">
      <c r="A296" s="185"/>
      <c r="B296" s="32"/>
      <c r="C296" s="32"/>
      <c r="D296" s="32"/>
      <c r="E296" s="32"/>
      <c r="F296" s="32"/>
      <c r="G296" s="100"/>
      <c r="H296" s="168"/>
      <c r="I296" s="32"/>
      <c r="N296" s="32"/>
    </row>
    <row r="297" spans="1:14" x14ac:dyDescent="0.25">
      <c r="A297" s="185"/>
      <c r="B297" s="32"/>
      <c r="C297" s="32"/>
      <c r="D297" s="32"/>
      <c r="E297" s="32"/>
      <c r="F297" s="32"/>
      <c r="G297" s="100"/>
      <c r="H297" s="168"/>
      <c r="I297" s="32"/>
      <c r="N297" s="32"/>
    </row>
    <row r="298" spans="1:14" x14ac:dyDescent="0.25">
      <c r="A298" s="185"/>
      <c r="B298" s="32"/>
      <c r="C298" s="32"/>
      <c r="D298" s="32"/>
      <c r="E298" s="32"/>
      <c r="F298" s="32"/>
      <c r="G298" s="100"/>
      <c r="H298" s="168"/>
      <c r="I298" s="32"/>
      <c r="N298" s="32"/>
    </row>
    <row r="299" spans="1:14" x14ac:dyDescent="0.25">
      <c r="A299" s="185"/>
      <c r="B299" s="32"/>
      <c r="C299" s="32"/>
      <c r="D299" s="32"/>
      <c r="E299" s="32"/>
      <c r="F299" s="32"/>
      <c r="G299" s="100"/>
      <c r="H299" s="168"/>
      <c r="I299" s="32"/>
      <c r="N299" s="32"/>
    </row>
    <row r="300" spans="1:14" x14ac:dyDescent="0.25">
      <c r="A300" s="185"/>
      <c r="B300" s="32"/>
      <c r="C300" s="32"/>
      <c r="D300" s="32"/>
      <c r="E300" s="32"/>
      <c r="F300" s="32"/>
      <c r="G300" s="100"/>
      <c r="H300" s="168"/>
      <c r="I300" s="32"/>
      <c r="N300" s="32"/>
    </row>
    <row r="301" spans="1:14" x14ac:dyDescent="0.25">
      <c r="A301" s="185"/>
      <c r="B301" s="32"/>
      <c r="C301" s="32"/>
      <c r="D301" s="32"/>
      <c r="E301" s="32"/>
      <c r="F301" s="32"/>
      <c r="G301" s="100"/>
      <c r="H301" s="168"/>
      <c r="I301" s="32"/>
      <c r="N301" s="32"/>
    </row>
    <row r="302" spans="1:14" x14ac:dyDescent="0.25">
      <c r="A302" s="185"/>
      <c r="B302" s="32"/>
      <c r="C302" s="32"/>
      <c r="D302" s="32"/>
      <c r="E302" s="32"/>
      <c r="F302" s="32"/>
      <c r="G302" s="100"/>
      <c r="H302" s="168"/>
      <c r="I302" s="32"/>
      <c r="N302" s="32"/>
    </row>
    <row r="303" spans="1:14" x14ac:dyDescent="0.25">
      <c r="A303" s="185"/>
      <c r="B303" s="32"/>
      <c r="C303" s="32"/>
      <c r="D303" s="32"/>
      <c r="E303" s="32"/>
      <c r="F303" s="32"/>
      <c r="G303" s="100"/>
      <c r="H303" s="168"/>
      <c r="I303" s="32"/>
      <c r="N303" s="32"/>
    </row>
    <row r="304" spans="1:14" x14ac:dyDescent="0.25">
      <c r="A304" s="185"/>
      <c r="B304" s="32"/>
      <c r="C304" s="32"/>
      <c r="D304" s="32"/>
      <c r="E304" s="32"/>
      <c r="F304" s="32"/>
      <c r="G304" s="100"/>
      <c r="H304" s="168"/>
      <c r="I304" s="32"/>
      <c r="N304" s="32"/>
    </row>
    <row r="305" spans="1:14" x14ac:dyDescent="0.25">
      <c r="A305" s="185"/>
      <c r="B305" s="32"/>
      <c r="C305" s="32"/>
      <c r="D305" s="32"/>
      <c r="E305" s="32"/>
      <c r="F305" s="32"/>
      <c r="G305" s="100"/>
      <c r="H305" s="168"/>
      <c r="I305" s="32"/>
      <c r="N305" s="32"/>
    </row>
    <row r="306" spans="1:14" x14ac:dyDescent="0.25">
      <c r="A306" s="185"/>
      <c r="B306" s="32"/>
      <c r="C306" s="32"/>
      <c r="D306" s="32"/>
      <c r="E306" s="32"/>
      <c r="F306" s="32"/>
      <c r="G306" s="100"/>
      <c r="H306" s="168"/>
      <c r="I306" s="32"/>
      <c r="N306" s="32"/>
    </row>
    <row r="307" spans="1:14" x14ac:dyDescent="0.25">
      <c r="A307" s="185"/>
      <c r="B307" s="32"/>
      <c r="C307" s="32"/>
      <c r="D307" s="32"/>
      <c r="E307" s="32"/>
      <c r="F307" s="32"/>
      <c r="G307" s="100"/>
      <c r="H307" s="168"/>
      <c r="I307" s="32"/>
      <c r="N307" s="32"/>
    </row>
    <row r="308" spans="1:14" x14ac:dyDescent="0.25">
      <c r="A308" s="185"/>
      <c r="B308" s="32"/>
      <c r="C308" s="32"/>
      <c r="D308" s="32"/>
      <c r="E308" s="32"/>
      <c r="F308" s="32"/>
      <c r="G308" s="100"/>
      <c r="H308" s="168"/>
      <c r="I308" s="32"/>
      <c r="N308" s="32"/>
    </row>
    <row r="309" spans="1:14" x14ac:dyDescent="0.25">
      <c r="A309" s="185"/>
      <c r="B309" s="32"/>
      <c r="C309" s="32"/>
      <c r="D309" s="32"/>
      <c r="E309" s="32"/>
      <c r="F309" s="32"/>
      <c r="G309" s="100"/>
      <c r="H309" s="168"/>
      <c r="I309" s="32"/>
      <c r="N309" s="32"/>
    </row>
    <row r="310" spans="1:14" x14ac:dyDescent="0.25">
      <c r="A310" s="185"/>
      <c r="B310" s="32"/>
      <c r="C310" s="32"/>
      <c r="D310" s="32"/>
      <c r="E310" s="32"/>
      <c r="F310" s="32"/>
      <c r="G310" s="100"/>
      <c r="H310" s="168"/>
      <c r="I310" s="32"/>
      <c r="N310" s="32"/>
    </row>
    <row r="311" spans="1:14" x14ac:dyDescent="0.25">
      <c r="A311" s="185"/>
      <c r="B311" s="32"/>
      <c r="C311" s="32"/>
      <c r="D311" s="32"/>
      <c r="E311" s="32"/>
      <c r="F311" s="32"/>
      <c r="G311" s="100"/>
      <c r="H311" s="168"/>
      <c r="I311" s="32"/>
      <c r="N311" s="32"/>
    </row>
    <row r="312" spans="1:14" x14ac:dyDescent="0.25">
      <c r="A312" s="185"/>
      <c r="B312" s="32"/>
      <c r="C312" s="32"/>
      <c r="D312" s="32"/>
      <c r="E312" s="32"/>
      <c r="F312" s="32"/>
      <c r="G312" s="100"/>
      <c r="H312" s="168"/>
      <c r="I312" s="32"/>
      <c r="N312" s="32"/>
    </row>
    <row r="313" spans="1:14" x14ac:dyDescent="0.25">
      <c r="A313" s="185"/>
      <c r="B313" s="32"/>
      <c r="C313" s="32"/>
      <c r="D313" s="32"/>
      <c r="E313" s="32"/>
      <c r="F313" s="32"/>
      <c r="G313" s="100"/>
      <c r="H313" s="168"/>
      <c r="I313" s="32"/>
      <c r="N313" s="32"/>
    </row>
    <row r="314" spans="1:14" x14ac:dyDescent="0.25">
      <c r="A314" s="185"/>
      <c r="B314" s="32"/>
      <c r="C314" s="32"/>
      <c r="D314" s="32"/>
      <c r="E314" s="32"/>
      <c r="F314" s="32"/>
      <c r="G314" s="100"/>
      <c r="H314" s="168"/>
      <c r="I314" s="32"/>
      <c r="N314" s="32"/>
    </row>
    <row r="315" spans="1:14" x14ac:dyDescent="0.25">
      <c r="A315" s="185"/>
      <c r="B315" s="32"/>
      <c r="C315" s="32"/>
      <c r="D315" s="32"/>
      <c r="E315" s="32"/>
      <c r="F315" s="32"/>
      <c r="G315" s="100"/>
      <c r="H315" s="168"/>
      <c r="I315" s="32"/>
      <c r="N315" s="32"/>
    </row>
    <row r="316" spans="1:14" x14ac:dyDescent="0.25">
      <c r="A316" s="185"/>
      <c r="B316" s="32"/>
      <c r="C316" s="32"/>
      <c r="D316" s="32"/>
      <c r="E316" s="32"/>
      <c r="F316" s="32"/>
      <c r="G316" s="100"/>
      <c r="H316" s="168"/>
      <c r="I316" s="32"/>
      <c r="N316" s="32"/>
    </row>
    <row r="317" spans="1:14" x14ac:dyDescent="0.25">
      <c r="A317" s="185"/>
      <c r="B317" s="32"/>
      <c r="C317" s="32"/>
      <c r="D317" s="32"/>
      <c r="E317" s="32"/>
      <c r="F317" s="32"/>
      <c r="G317" s="100"/>
      <c r="H317" s="168"/>
      <c r="I317" s="32"/>
      <c r="N317" s="32"/>
    </row>
    <row r="318" spans="1:14" x14ac:dyDescent="0.25">
      <c r="A318" s="185"/>
      <c r="B318" s="32"/>
      <c r="C318" s="32"/>
      <c r="D318" s="32"/>
      <c r="E318" s="32"/>
      <c r="F318" s="32"/>
      <c r="G318" s="100"/>
      <c r="H318" s="168"/>
      <c r="I318" s="32"/>
      <c r="N318" s="32"/>
    </row>
    <row r="319" spans="1:14" x14ac:dyDescent="0.25">
      <c r="A319" s="185"/>
      <c r="B319" s="32"/>
      <c r="C319" s="32"/>
      <c r="D319" s="32"/>
      <c r="E319" s="32"/>
      <c r="F319" s="32"/>
      <c r="G319" s="100"/>
      <c r="H319" s="168"/>
      <c r="I319" s="32"/>
      <c r="N319" s="32"/>
    </row>
    <row r="320" spans="1:14" x14ac:dyDescent="0.25">
      <c r="A320" s="185"/>
      <c r="B320" s="32"/>
      <c r="C320" s="32"/>
      <c r="D320" s="32"/>
      <c r="E320" s="32"/>
      <c r="F320" s="32"/>
      <c r="G320" s="100"/>
      <c r="H320" s="168"/>
      <c r="I320" s="32"/>
      <c r="N320" s="32"/>
    </row>
    <row r="321" spans="1:14" x14ac:dyDescent="0.25">
      <c r="A321" s="185"/>
      <c r="B321" s="32"/>
      <c r="C321" s="32"/>
      <c r="D321" s="32"/>
      <c r="E321" s="32"/>
      <c r="F321" s="32"/>
      <c r="G321" s="100"/>
      <c r="H321" s="168"/>
      <c r="I321" s="32"/>
      <c r="N321" s="32"/>
    </row>
    <row r="322" spans="1:14" x14ac:dyDescent="0.25">
      <c r="A322" s="185"/>
      <c r="B322" s="32"/>
      <c r="C322" s="32"/>
      <c r="D322" s="32"/>
      <c r="E322" s="32"/>
      <c r="F322" s="32"/>
      <c r="G322" s="100"/>
      <c r="H322" s="168"/>
      <c r="I322" s="32"/>
      <c r="N322" s="32"/>
    </row>
    <row r="323" spans="1:14" x14ac:dyDescent="0.25">
      <c r="A323" s="185"/>
      <c r="B323" s="32"/>
      <c r="C323" s="32"/>
      <c r="D323" s="32"/>
      <c r="E323" s="32"/>
      <c r="F323" s="32"/>
      <c r="G323" s="100"/>
      <c r="H323" s="168"/>
      <c r="I323" s="32"/>
      <c r="N323" s="32"/>
    </row>
    <row r="324" spans="1:14" x14ac:dyDescent="0.25">
      <c r="A324" s="185"/>
      <c r="B324" s="32"/>
      <c r="C324" s="32"/>
      <c r="D324" s="32"/>
      <c r="E324" s="32"/>
      <c r="F324" s="32"/>
      <c r="G324" s="100"/>
      <c r="H324" s="168"/>
      <c r="I324" s="32"/>
      <c r="N324" s="32"/>
    </row>
    <row r="325" spans="1:14" x14ac:dyDescent="0.25">
      <c r="A325" s="185"/>
      <c r="B325" s="32"/>
      <c r="C325" s="32"/>
      <c r="D325" s="32"/>
      <c r="E325" s="32"/>
      <c r="F325" s="32"/>
      <c r="G325" s="100"/>
      <c r="H325" s="168"/>
      <c r="I325" s="32"/>
      <c r="N325" s="32"/>
    </row>
    <row r="326" spans="1:14" x14ac:dyDescent="0.25">
      <c r="A326" s="185"/>
      <c r="B326" s="32"/>
      <c r="C326" s="32"/>
      <c r="D326" s="32"/>
      <c r="E326" s="32"/>
      <c r="F326" s="32"/>
      <c r="G326" s="100"/>
      <c r="H326" s="168"/>
      <c r="I326" s="32"/>
      <c r="N326" s="32"/>
    </row>
    <row r="327" spans="1:14" x14ac:dyDescent="0.25">
      <c r="A327" s="185"/>
      <c r="B327" s="32"/>
      <c r="C327" s="32"/>
      <c r="D327" s="32"/>
      <c r="E327" s="32"/>
      <c r="F327" s="32"/>
      <c r="G327" s="100"/>
      <c r="H327" s="168"/>
      <c r="I327" s="32"/>
      <c r="N327" s="32"/>
    </row>
    <row r="328" spans="1:14" x14ac:dyDescent="0.25">
      <c r="A328" s="185"/>
      <c r="B328" s="32"/>
      <c r="C328" s="32"/>
      <c r="D328" s="32"/>
      <c r="E328" s="32"/>
      <c r="F328" s="32"/>
      <c r="G328" s="100"/>
      <c r="H328" s="168"/>
      <c r="I328" s="32"/>
      <c r="N328" s="32"/>
    </row>
    <row r="329" spans="1:14" x14ac:dyDescent="0.25">
      <c r="A329" s="185"/>
      <c r="B329" s="32"/>
      <c r="C329" s="32"/>
      <c r="D329" s="32"/>
      <c r="E329" s="32"/>
      <c r="F329" s="32"/>
      <c r="G329" s="100"/>
      <c r="H329" s="168"/>
      <c r="I329" s="32"/>
      <c r="N329" s="32"/>
    </row>
    <row r="330" spans="1:14" x14ac:dyDescent="0.25">
      <c r="A330" s="185"/>
      <c r="B330" s="32"/>
      <c r="C330" s="32"/>
      <c r="D330" s="32"/>
      <c r="E330" s="32"/>
      <c r="F330" s="32"/>
      <c r="G330" s="100"/>
      <c r="H330" s="168"/>
      <c r="I330" s="32"/>
      <c r="N330" s="32"/>
    </row>
    <row r="331" spans="1:14" x14ac:dyDescent="0.25">
      <c r="A331" s="185"/>
      <c r="B331" s="32"/>
      <c r="C331" s="32"/>
      <c r="D331" s="32"/>
      <c r="E331" s="32"/>
      <c r="F331" s="32"/>
      <c r="G331" s="100"/>
      <c r="H331" s="168"/>
      <c r="I331" s="32"/>
      <c r="N331" s="32"/>
    </row>
    <row r="332" spans="1:14" x14ac:dyDescent="0.25">
      <c r="A332" s="185"/>
      <c r="B332" s="32"/>
      <c r="C332" s="32"/>
      <c r="D332" s="32"/>
      <c r="E332" s="32"/>
      <c r="F332" s="32"/>
      <c r="G332" s="100"/>
      <c r="H332" s="168"/>
      <c r="I332" s="32"/>
      <c r="N332" s="32"/>
    </row>
    <row r="333" spans="1:14" x14ac:dyDescent="0.25">
      <c r="A333" s="185"/>
      <c r="B333" s="32"/>
      <c r="C333" s="32"/>
      <c r="D333" s="32"/>
      <c r="E333" s="32"/>
      <c r="F333" s="32"/>
      <c r="G333" s="100"/>
      <c r="H333" s="168"/>
      <c r="I333" s="32"/>
      <c r="N333" s="32"/>
    </row>
    <row r="334" spans="1:14" x14ac:dyDescent="0.25">
      <c r="A334" s="185"/>
      <c r="B334" s="32"/>
      <c r="C334" s="32"/>
      <c r="D334" s="32"/>
      <c r="E334" s="32"/>
      <c r="F334" s="32"/>
      <c r="G334" s="100"/>
      <c r="H334" s="168"/>
      <c r="I334" s="32"/>
      <c r="N334" s="32"/>
    </row>
    <row r="335" spans="1:14" x14ac:dyDescent="0.25">
      <c r="A335" s="185"/>
      <c r="B335" s="32"/>
      <c r="C335" s="32"/>
      <c r="D335" s="32"/>
      <c r="E335" s="32"/>
      <c r="F335" s="32"/>
      <c r="G335" s="100"/>
      <c r="H335" s="168"/>
      <c r="I335" s="32"/>
      <c r="N335" s="32"/>
    </row>
    <row r="336" spans="1:14" x14ac:dyDescent="0.25">
      <c r="A336" s="185"/>
      <c r="B336" s="32"/>
      <c r="C336" s="32"/>
      <c r="D336" s="32"/>
      <c r="E336" s="32"/>
      <c r="F336" s="32"/>
      <c r="G336" s="100"/>
      <c r="H336" s="168"/>
      <c r="I336" s="32"/>
      <c r="N336" s="32"/>
    </row>
    <row r="337" spans="1:14" x14ac:dyDescent="0.25">
      <c r="A337" s="185"/>
      <c r="B337" s="32"/>
      <c r="C337" s="32"/>
      <c r="D337" s="32"/>
      <c r="E337" s="32"/>
      <c r="F337" s="32"/>
      <c r="G337" s="100"/>
      <c r="H337" s="168"/>
      <c r="I337" s="32"/>
      <c r="N337" s="32"/>
    </row>
    <row r="338" spans="1:14" x14ac:dyDescent="0.25">
      <c r="A338" s="185"/>
      <c r="B338" s="32"/>
      <c r="C338" s="32"/>
      <c r="D338" s="32"/>
      <c r="E338" s="32"/>
      <c r="F338" s="32"/>
      <c r="G338" s="100"/>
      <c r="H338" s="168"/>
      <c r="I338" s="32"/>
      <c r="N338" s="32"/>
    </row>
    <row r="339" spans="1:14" x14ac:dyDescent="0.25">
      <c r="A339" s="185"/>
      <c r="B339" s="32"/>
      <c r="C339" s="32"/>
      <c r="D339" s="32"/>
      <c r="E339" s="32"/>
      <c r="F339" s="32"/>
      <c r="G339" s="100"/>
      <c r="H339" s="168"/>
      <c r="I339" s="32"/>
      <c r="N339" s="32"/>
    </row>
    <row r="340" spans="1:14" x14ac:dyDescent="0.25">
      <c r="A340" s="185"/>
      <c r="B340" s="32"/>
      <c r="C340" s="32"/>
      <c r="D340" s="32"/>
      <c r="E340" s="32"/>
      <c r="F340" s="32"/>
      <c r="G340" s="100"/>
      <c r="H340" s="168"/>
      <c r="I340" s="32"/>
      <c r="N340" s="32"/>
    </row>
    <row r="341" spans="1:14" x14ac:dyDescent="0.25">
      <c r="A341" s="185"/>
      <c r="B341" s="32"/>
      <c r="C341" s="32"/>
      <c r="D341" s="32"/>
      <c r="E341" s="32"/>
      <c r="F341" s="32"/>
      <c r="G341" s="100"/>
      <c r="H341" s="168"/>
      <c r="I341" s="32"/>
      <c r="N341" s="32"/>
    </row>
    <row r="342" spans="1:14" x14ac:dyDescent="0.25">
      <c r="A342" s="185"/>
      <c r="B342" s="32"/>
      <c r="C342" s="32"/>
      <c r="D342" s="32"/>
      <c r="E342" s="32"/>
      <c r="F342" s="32"/>
      <c r="G342" s="100"/>
      <c r="H342" s="168"/>
      <c r="I342" s="32"/>
      <c r="N342" s="32"/>
    </row>
    <row r="343" spans="1:14" x14ac:dyDescent="0.25">
      <c r="A343" s="185"/>
      <c r="B343" s="32"/>
      <c r="C343" s="32"/>
      <c r="D343" s="32"/>
      <c r="E343" s="32"/>
      <c r="F343" s="32"/>
      <c r="G343" s="100"/>
      <c r="H343" s="168"/>
      <c r="I343" s="32"/>
      <c r="N343" s="32"/>
    </row>
    <row r="344" spans="1:14" x14ac:dyDescent="0.25">
      <c r="A344" s="185"/>
      <c r="B344" s="32"/>
      <c r="C344" s="32"/>
      <c r="D344" s="32"/>
      <c r="E344" s="32"/>
      <c r="F344" s="32"/>
      <c r="G344" s="100"/>
      <c r="H344" s="168"/>
      <c r="I344" s="32"/>
      <c r="N344" s="32"/>
    </row>
    <row r="345" spans="1:14" x14ac:dyDescent="0.25">
      <c r="A345" s="185"/>
      <c r="B345" s="32"/>
      <c r="C345" s="32"/>
      <c r="D345" s="32"/>
      <c r="E345" s="32"/>
      <c r="F345" s="32"/>
      <c r="G345" s="100"/>
      <c r="H345" s="168"/>
      <c r="I345" s="32"/>
      <c r="N345" s="32"/>
    </row>
    <row r="346" spans="1:14" x14ac:dyDescent="0.25">
      <c r="A346" s="185"/>
      <c r="B346" s="32"/>
      <c r="C346" s="32"/>
      <c r="D346" s="32"/>
      <c r="E346" s="32"/>
      <c r="F346" s="32"/>
      <c r="G346" s="100"/>
      <c r="H346" s="168"/>
      <c r="I346" s="32"/>
      <c r="N346" s="32"/>
    </row>
    <row r="347" spans="1:14" x14ac:dyDescent="0.25">
      <c r="A347" s="185"/>
      <c r="B347" s="32"/>
      <c r="C347" s="32"/>
      <c r="D347" s="32"/>
      <c r="E347" s="32"/>
      <c r="F347" s="32"/>
      <c r="G347" s="100"/>
      <c r="H347" s="168"/>
      <c r="I347" s="32"/>
      <c r="N347" s="32"/>
    </row>
    <row r="348" spans="1:14" x14ac:dyDescent="0.25">
      <c r="A348" s="185"/>
      <c r="B348" s="32"/>
      <c r="C348" s="32"/>
      <c r="D348" s="32"/>
      <c r="E348" s="32"/>
      <c r="F348" s="32"/>
      <c r="G348" s="100"/>
      <c r="H348" s="168"/>
      <c r="I348" s="32"/>
      <c r="N348" s="32"/>
    </row>
    <row r="349" spans="1:14" x14ac:dyDescent="0.25">
      <c r="A349" s="185"/>
      <c r="B349" s="32"/>
      <c r="C349" s="32"/>
      <c r="D349" s="32"/>
      <c r="E349" s="32"/>
      <c r="F349" s="32"/>
      <c r="G349" s="100"/>
      <c r="H349" s="168"/>
      <c r="I349" s="32"/>
      <c r="N349" s="32"/>
    </row>
    <row r="350" spans="1:14" x14ac:dyDescent="0.25">
      <c r="A350" s="185"/>
      <c r="B350" s="32"/>
      <c r="C350" s="32"/>
      <c r="D350" s="32"/>
      <c r="E350" s="32"/>
      <c r="F350" s="32"/>
      <c r="G350" s="100"/>
      <c r="H350" s="168"/>
      <c r="I350" s="32"/>
      <c r="N350" s="32"/>
    </row>
    <row r="351" spans="1:14" x14ac:dyDescent="0.25">
      <c r="A351" s="185"/>
      <c r="B351" s="32"/>
      <c r="C351" s="32"/>
      <c r="D351" s="32"/>
      <c r="E351" s="32"/>
      <c r="F351" s="32"/>
      <c r="G351" s="100"/>
      <c r="H351" s="168"/>
      <c r="I351" s="32"/>
      <c r="N351" s="32"/>
    </row>
    <row r="352" spans="1:14" x14ac:dyDescent="0.25">
      <c r="A352" s="185"/>
      <c r="B352" s="32"/>
      <c r="C352" s="32"/>
      <c r="D352" s="32"/>
      <c r="E352" s="32"/>
      <c r="F352" s="32"/>
      <c r="G352" s="100"/>
      <c r="H352" s="168"/>
      <c r="I352" s="32"/>
      <c r="N352" s="32"/>
    </row>
    <row r="353" spans="1:14" x14ac:dyDescent="0.25">
      <c r="A353" s="185"/>
      <c r="B353" s="32"/>
      <c r="C353" s="32"/>
      <c r="D353" s="32"/>
      <c r="E353" s="32"/>
      <c r="F353" s="32"/>
      <c r="G353" s="100"/>
      <c r="H353" s="168"/>
      <c r="I353" s="32"/>
      <c r="N353" s="32"/>
    </row>
    <row r="354" spans="1:14" x14ac:dyDescent="0.25">
      <c r="A354" s="185"/>
      <c r="B354" s="32"/>
      <c r="C354" s="32"/>
      <c r="D354" s="32"/>
      <c r="E354" s="32"/>
      <c r="F354" s="32"/>
      <c r="G354" s="100"/>
      <c r="H354" s="168"/>
      <c r="I354" s="32"/>
      <c r="N354" s="32"/>
    </row>
    <row r="355" spans="1:14" x14ac:dyDescent="0.25">
      <c r="A355" s="185"/>
      <c r="B355" s="32"/>
      <c r="C355" s="32"/>
      <c r="D355" s="32"/>
      <c r="E355" s="32"/>
      <c r="F355" s="32"/>
      <c r="G355" s="100"/>
      <c r="H355" s="168"/>
      <c r="I355" s="32"/>
      <c r="N355" s="32"/>
    </row>
    <row r="356" spans="1:14" x14ac:dyDescent="0.25">
      <c r="A356" s="185"/>
      <c r="B356" s="32"/>
      <c r="C356" s="32"/>
      <c r="D356" s="32"/>
      <c r="E356" s="32"/>
      <c r="F356" s="32"/>
      <c r="G356" s="100"/>
      <c r="H356" s="168"/>
      <c r="I356" s="32"/>
      <c r="N356" s="32"/>
    </row>
    <row r="357" spans="1:14" x14ac:dyDescent="0.25">
      <c r="A357" s="185"/>
      <c r="B357" s="32"/>
      <c r="C357" s="32"/>
      <c r="D357" s="32"/>
      <c r="E357" s="32"/>
      <c r="F357" s="32"/>
      <c r="G357" s="100"/>
      <c r="H357" s="168"/>
      <c r="I357" s="32"/>
      <c r="N357" s="32"/>
    </row>
    <row r="358" spans="1:14" x14ac:dyDescent="0.25">
      <c r="A358" s="185"/>
      <c r="B358" s="32"/>
      <c r="C358" s="32"/>
      <c r="D358" s="32"/>
      <c r="E358" s="32"/>
      <c r="F358" s="32"/>
      <c r="G358" s="100"/>
      <c r="H358" s="168"/>
      <c r="I358" s="32"/>
      <c r="N358" s="32"/>
    </row>
    <row r="359" spans="1:14" x14ac:dyDescent="0.25">
      <c r="A359" s="185"/>
      <c r="B359" s="32"/>
      <c r="C359" s="32"/>
      <c r="D359" s="32"/>
      <c r="E359" s="32"/>
      <c r="F359" s="32"/>
      <c r="G359" s="100"/>
      <c r="H359" s="168"/>
      <c r="I359" s="32"/>
      <c r="N359" s="32"/>
    </row>
    <row r="360" spans="1:14" x14ac:dyDescent="0.25">
      <c r="A360" s="185"/>
      <c r="B360" s="32"/>
      <c r="C360" s="32"/>
      <c r="D360" s="32"/>
      <c r="E360" s="32"/>
      <c r="F360" s="32"/>
      <c r="G360" s="100"/>
      <c r="H360" s="168"/>
      <c r="I360" s="32"/>
      <c r="N360" s="32"/>
    </row>
    <row r="361" spans="1:14" x14ac:dyDescent="0.25">
      <c r="A361" s="185"/>
      <c r="B361" s="32"/>
      <c r="C361" s="32"/>
      <c r="D361" s="32"/>
      <c r="E361" s="32"/>
      <c r="F361" s="32"/>
      <c r="G361" s="100"/>
      <c r="H361" s="168"/>
      <c r="I361" s="32"/>
      <c r="N361" s="32"/>
    </row>
    <row r="362" spans="1:14" x14ac:dyDescent="0.25">
      <c r="A362" s="185"/>
      <c r="B362" s="32"/>
      <c r="C362" s="32"/>
      <c r="D362" s="32"/>
      <c r="E362" s="32"/>
      <c r="F362" s="32"/>
      <c r="G362" s="100"/>
      <c r="H362" s="168"/>
      <c r="I362" s="32"/>
      <c r="N362" s="32"/>
    </row>
    <row r="363" spans="1:14" x14ac:dyDescent="0.25">
      <c r="A363" s="185"/>
      <c r="B363" s="32"/>
      <c r="C363" s="32"/>
      <c r="D363" s="32"/>
      <c r="E363" s="32"/>
      <c r="F363" s="32"/>
      <c r="G363" s="100"/>
      <c r="H363" s="168"/>
      <c r="I363" s="32"/>
      <c r="N363" s="32"/>
    </row>
    <row r="364" spans="1:14" x14ac:dyDescent="0.25">
      <c r="A364" s="185"/>
      <c r="B364" s="32"/>
      <c r="C364" s="32"/>
      <c r="D364" s="32"/>
      <c r="E364" s="32"/>
      <c r="F364" s="32"/>
      <c r="G364" s="100"/>
      <c r="H364" s="168"/>
      <c r="I364" s="32"/>
      <c r="N364" s="32"/>
    </row>
    <row r="365" spans="1:14" x14ac:dyDescent="0.25">
      <c r="A365" s="185"/>
      <c r="B365" s="32"/>
      <c r="C365" s="32"/>
      <c r="D365" s="32"/>
      <c r="E365" s="32"/>
      <c r="F365" s="32"/>
      <c r="G365" s="100"/>
      <c r="H365" s="168"/>
      <c r="I365" s="32"/>
      <c r="N365" s="32"/>
    </row>
    <row r="366" spans="1:14" x14ac:dyDescent="0.25">
      <c r="A366" s="185"/>
      <c r="B366" s="32"/>
      <c r="C366" s="32"/>
      <c r="D366" s="32"/>
      <c r="E366" s="32"/>
      <c r="F366" s="32"/>
      <c r="G366" s="100"/>
      <c r="H366" s="168"/>
      <c r="I366" s="32"/>
      <c r="N366" s="32"/>
    </row>
    <row r="367" spans="1:14" x14ac:dyDescent="0.25">
      <c r="A367" s="185"/>
      <c r="B367" s="32"/>
      <c r="C367" s="32"/>
      <c r="D367" s="32"/>
      <c r="E367" s="32"/>
      <c r="F367" s="32"/>
      <c r="G367" s="100"/>
      <c r="H367" s="168"/>
      <c r="I367" s="32"/>
      <c r="N367" s="32"/>
    </row>
    <row r="368" spans="1:14" x14ac:dyDescent="0.25">
      <c r="A368" s="185"/>
      <c r="B368" s="32"/>
      <c r="C368" s="32"/>
      <c r="D368" s="32"/>
      <c r="E368" s="32"/>
      <c r="F368" s="32"/>
      <c r="G368" s="100"/>
      <c r="H368" s="168"/>
      <c r="I368" s="32"/>
      <c r="N368" s="32"/>
    </row>
    <row r="369" spans="1:14" x14ac:dyDescent="0.25">
      <c r="A369" s="185"/>
      <c r="B369" s="32"/>
      <c r="C369" s="32"/>
      <c r="D369" s="32"/>
      <c r="E369" s="32"/>
      <c r="F369" s="32"/>
      <c r="G369" s="100"/>
      <c r="H369" s="168"/>
      <c r="I369" s="32"/>
      <c r="N369" s="32"/>
    </row>
    <row r="370" spans="1:14" x14ac:dyDescent="0.25">
      <c r="A370" s="185"/>
      <c r="B370" s="32"/>
      <c r="C370" s="32"/>
      <c r="D370" s="32"/>
      <c r="E370" s="32"/>
      <c r="F370" s="32"/>
      <c r="G370" s="100"/>
      <c r="H370" s="168"/>
      <c r="I370" s="32"/>
      <c r="N370" s="32"/>
    </row>
    <row r="371" spans="1:14" x14ac:dyDescent="0.25">
      <c r="A371" s="185"/>
      <c r="B371" s="32"/>
      <c r="C371" s="32"/>
      <c r="D371" s="32"/>
      <c r="E371" s="32"/>
      <c r="F371" s="32"/>
      <c r="G371" s="100"/>
      <c r="H371" s="168"/>
      <c r="I371" s="32"/>
      <c r="N371" s="32"/>
    </row>
    <row r="372" spans="1:14" x14ac:dyDescent="0.25">
      <c r="A372" s="185"/>
      <c r="B372" s="32"/>
      <c r="C372" s="32"/>
      <c r="D372" s="32"/>
      <c r="E372" s="32"/>
      <c r="F372" s="32"/>
      <c r="G372" s="100"/>
      <c r="H372" s="168"/>
      <c r="I372" s="32"/>
      <c r="N372" s="32"/>
    </row>
    <row r="373" spans="1:14" x14ac:dyDescent="0.25">
      <c r="A373" s="185"/>
      <c r="B373" s="32"/>
      <c r="C373" s="32"/>
      <c r="D373" s="32"/>
      <c r="E373" s="32"/>
      <c r="F373" s="32"/>
      <c r="G373" s="100"/>
      <c r="H373" s="168"/>
      <c r="I373" s="32"/>
      <c r="N373" s="32"/>
    </row>
    <row r="374" spans="1:14" x14ac:dyDescent="0.25">
      <c r="A374" s="185"/>
      <c r="B374" s="32"/>
      <c r="C374" s="32"/>
      <c r="D374" s="32"/>
      <c r="E374" s="32"/>
      <c r="F374" s="32"/>
      <c r="G374" s="100"/>
      <c r="H374" s="168"/>
      <c r="I374" s="32"/>
      <c r="N374" s="32"/>
    </row>
    <row r="375" spans="1:14" x14ac:dyDescent="0.25">
      <c r="A375" s="185"/>
      <c r="B375" s="32"/>
      <c r="C375" s="32"/>
      <c r="D375" s="32"/>
      <c r="E375" s="32"/>
      <c r="F375" s="32"/>
      <c r="G375" s="100"/>
      <c r="H375" s="168"/>
      <c r="I375" s="32"/>
      <c r="N375" s="32"/>
    </row>
    <row r="376" spans="1:14" x14ac:dyDescent="0.25">
      <c r="A376" s="185"/>
      <c r="B376" s="32"/>
      <c r="C376" s="32"/>
      <c r="D376" s="32"/>
      <c r="E376" s="32"/>
      <c r="F376" s="32"/>
      <c r="G376" s="100"/>
      <c r="H376" s="168"/>
      <c r="I376" s="32"/>
      <c r="N376" s="32"/>
    </row>
    <row r="377" spans="1:14" x14ac:dyDescent="0.25">
      <c r="A377" s="185"/>
      <c r="B377" s="32"/>
      <c r="C377" s="32"/>
      <c r="D377" s="32"/>
      <c r="E377" s="32"/>
      <c r="F377" s="32"/>
      <c r="G377" s="100"/>
      <c r="H377" s="168"/>
      <c r="I377" s="32"/>
      <c r="N377" s="32"/>
    </row>
    <row r="378" spans="1:14" x14ac:dyDescent="0.25">
      <c r="A378" s="185"/>
      <c r="B378" s="32"/>
      <c r="C378" s="32"/>
      <c r="D378" s="32"/>
      <c r="E378" s="32"/>
      <c r="F378" s="32"/>
      <c r="G378" s="100"/>
      <c r="H378" s="168"/>
      <c r="I378" s="32"/>
      <c r="N378" s="32"/>
    </row>
    <row r="379" spans="1:14" x14ac:dyDescent="0.25">
      <c r="A379" s="185"/>
      <c r="B379" s="32"/>
      <c r="C379" s="32"/>
      <c r="D379" s="32"/>
      <c r="E379" s="32"/>
      <c r="F379" s="32"/>
      <c r="G379" s="100"/>
      <c r="H379" s="168"/>
      <c r="I379" s="32"/>
      <c r="N379" s="32"/>
    </row>
    <row r="380" spans="1:14" x14ac:dyDescent="0.25">
      <c r="A380" s="185"/>
      <c r="B380" s="32"/>
      <c r="C380" s="32"/>
      <c r="D380" s="32"/>
      <c r="E380" s="32"/>
      <c r="F380" s="32"/>
      <c r="G380" s="100"/>
      <c r="H380" s="168"/>
      <c r="I380" s="32"/>
      <c r="N380" s="32"/>
    </row>
    <row r="381" spans="1:14" x14ac:dyDescent="0.25">
      <c r="A381" s="185"/>
      <c r="B381" s="32"/>
      <c r="C381" s="32"/>
      <c r="D381" s="32"/>
      <c r="E381" s="32"/>
      <c r="F381" s="32"/>
      <c r="G381" s="100"/>
      <c r="H381" s="168"/>
      <c r="I381" s="32"/>
      <c r="N381" s="32"/>
    </row>
    <row r="382" spans="1:14" x14ac:dyDescent="0.25">
      <c r="A382" s="185"/>
      <c r="B382" s="32"/>
      <c r="C382" s="32"/>
      <c r="D382" s="32"/>
      <c r="E382" s="32"/>
      <c r="F382" s="32"/>
      <c r="G382" s="100"/>
      <c r="H382" s="168"/>
      <c r="I382" s="32"/>
      <c r="N382" s="32"/>
    </row>
    <row r="383" spans="1:14" x14ac:dyDescent="0.25">
      <c r="A383" s="185"/>
      <c r="B383" s="32"/>
      <c r="C383" s="32"/>
      <c r="D383" s="32"/>
      <c r="E383" s="32"/>
      <c r="F383" s="32"/>
      <c r="G383" s="100"/>
      <c r="H383" s="168"/>
      <c r="I383" s="32"/>
      <c r="N383" s="32"/>
    </row>
    <row r="384" spans="1:14" x14ac:dyDescent="0.25">
      <c r="A384" s="185"/>
      <c r="B384" s="32"/>
      <c r="C384" s="32"/>
      <c r="D384" s="32"/>
      <c r="E384" s="32"/>
      <c r="F384" s="32"/>
      <c r="G384" s="100"/>
      <c r="H384" s="168"/>
      <c r="I384" s="32"/>
      <c r="N384" s="32"/>
    </row>
    <row r="385" spans="1:14" x14ac:dyDescent="0.25">
      <c r="A385" s="185"/>
      <c r="B385" s="32"/>
      <c r="C385" s="32"/>
      <c r="D385" s="32"/>
      <c r="E385" s="32"/>
      <c r="F385" s="32"/>
      <c r="G385" s="100"/>
      <c r="H385" s="168"/>
      <c r="I385" s="32"/>
      <c r="N385" s="32"/>
    </row>
    <row r="386" spans="1:14" x14ac:dyDescent="0.25">
      <c r="A386" s="185"/>
      <c r="B386" s="32"/>
      <c r="C386" s="32"/>
      <c r="D386" s="32"/>
      <c r="E386" s="32"/>
      <c r="F386" s="32"/>
      <c r="G386" s="100"/>
      <c r="H386" s="168"/>
      <c r="I386" s="32"/>
      <c r="N386" s="32"/>
    </row>
    <row r="387" spans="1:14" x14ac:dyDescent="0.25">
      <c r="A387" s="185"/>
      <c r="B387" s="32"/>
      <c r="C387" s="32"/>
      <c r="D387" s="32"/>
      <c r="E387" s="32"/>
      <c r="F387" s="32"/>
      <c r="G387" s="100"/>
      <c r="H387" s="168"/>
      <c r="I387" s="32"/>
      <c r="N387" s="32"/>
    </row>
    <row r="388" spans="1:14" x14ac:dyDescent="0.25">
      <c r="A388" s="185"/>
      <c r="B388" s="32"/>
      <c r="C388" s="32"/>
      <c r="D388" s="32"/>
      <c r="E388" s="32"/>
      <c r="F388" s="32"/>
      <c r="G388" s="100"/>
      <c r="H388" s="168"/>
      <c r="I388" s="32"/>
      <c r="N388" s="32"/>
    </row>
    <row r="389" spans="1:14" x14ac:dyDescent="0.25">
      <c r="A389" s="185"/>
      <c r="B389" s="32"/>
      <c r="C389" s="32"/>
      <c r="D389" s="32"/>
      <c r="E389" s="32"/>
      <c r="F389" s="32"/>
      <c r="G389" s="100"/>
      <c r="H389" s="168"/>
      <c r="I389" s="32"/>
      <c r="N389" s="32"/>
    </row>
    <row r="390" spans="1:14" x14ac:dyDescent="0.25">
      <c r="A390" s="185"/>
      <c r="B390" s="32"/>
      <c r="C390" s="32"/>
      <c r="D390" s="32"/>
      <c r="E390" s="32"/>
      <c r="F390" s="32"/>
      <c r="G390" s="100"/>
      <c r="H390" s="168"/>
      <c r="I390" s="32"/>
      <c r="N390" s="32"/>
    </row>
    <row r="391" spans="1:14" x14ac:dyDescent="0.25">
      <c r="A391" s="185"/>
      <c r="B391" s="32"/>
      <c r="C391" s="32"/>
      <c r="D391" s="32"/>
      <c r="E391" s="32"/>
      <c r="F391" s="32"/>
      <c r="G391" s="100"/>
      <c r="H391" s="168"/>
      <c r="I391" s="32"/>
      <c r="N391" s="32"/>
    </row>
    <row r="392" spans="1:14" x14ac:dyDescent="0.25">
      <c r="A392" s="185"/>
      <c r="B392" s="32"/>
      <c r="C392" s="32"/>
      <c r="D392" s="32"/>
      <c r="E392" s="32"/>
      <c r="F392" s="32"/>
      <c r="G392" s="100"/>
      <c r="H392" s="168"/>
      <c r="I392" s="32"/>
      <c r="N392" s="32"/>
    </row>
    <row r="393" spans="1:14" x14ac:dyDescent="0.25">
      <c r="A393" s="185"/>
      <c r="B393" s="32"/>
      <c r="C393" s="32"/>
      <c r="D393" s="32"/>
      <c r="E393" s="32"/>
      <c r="F393" s="32"/>
      <c r="G393" s="100"/>
      <c r="H393" s="168"/>
      <c r="I393" s="32"/>
      <c r="N393" s="32"/>
    </row>
    <row r="394" spans="1:14" x14ac:dyDescent="0.25">
      <c r="A394" s="185"/>
      <c r="B394" s="32"/>
      <c r="C394" s="32"/>
      <c r="D394" s="32"/>
      <c r="E394" s="32"/>
      <c r="F394" s="32"/>
      <c r="G394" s="100"/>
      <c r="H394" s="168"/>
      <c r="I394" s="32"/>
      <c r="N394" s="32"/>
    </row>
    <row r="395" spans="1:14" x14ac:dyDescent="0.25">
      <c r="A395" s="185"/>
      <c r="B395" s="32"/>
      <c r="C395" s="32"/>
      <c r="D395" s="32"/>
      <c r="E395" s="32"/>
      <c r="F395" s="32"/>
      <c r="G395" s="100"/>
      <c r="H395" s="168"/>
      <c r="I395" s="32"/>
      <c r="N395" s="32"/>
    </row>
    <row r="396" spans="1:14" x14ac:dyDescent="0.25">
      <c r="A396" s="185"/>
      <c r="B396" s="32"/>
      <c r="C396" s="32"/>
      <c r="D396" s="32"/>
      <c r="E396" s="32"/>
      <c r="F396" s="32"/>
      <c r="G396" s="100"/>
      <c r="H396" s="168"/>
      <c r="I396" s="32"/>
      <c r="N396" s="32"/>
    </row>
    <row r="397" spans="1:14" x14ac:dyDescent="0.25">
      <c r="A397" s="185"/>
      <c r="B397" s="32"/>
      <c r="C397" s="32"/>
      <c r="D397" s="32"/>
      <c r="E397" s="32"/>
      <c r="F397" s="32"/>
      <c r="G397" s="100"/>
      <c r="H397" s="168"/>
      <c r="I397" s="32"/>
      <c r="N397" s="32"/>
    </row>
    <row r="398" spans="1:14" x14ac:dyDescent="0.25">
      <c r="A398" s="185"/>
      <c r="B398" s="32"/>
      <c r="C398" s="32"/>
      <c r="D398" s="32"/>
      <c r="E398" s="32"/>
      <c r="F398" s="32"/>
      <c r="G398" s="100"/>
      <c r="H398" s="168"/>
      <c r="I398" s="32"/>
      <c r="N398" s="32"/>
    </row>
    <row r="399" spans="1:14" x14ac:dyDescent="0.25">
      <c r="A399" s="185"/>
      <c r="B399" s="32"/>
      <c r="C399" s="32"/>
      <c r="D399" s="32"/>
      <c r="E399" s="32"/>
      <c r="F399" s="32"/>
      <c r="G399" s="100"/>
      <c r="H399" s="168"/>
      <c r="I399" s="32"/>
      <c r="N399" s="32"/>
    </row>
    <row r="400" spans="1:14" x14ac:dyDescent="0.25">
      <c r="A400" s="185"/>
      <c r="B400" s="32"/>
      <c r="C400" s="32"/>
      <c r="D400" s="32"/>
      <c r="E400" s="32"/>
      <c r="F400" s="32"/>
      <c r="G400" s="100"/>
      <c r="H400" s="168"/>
      <c r="I400" s="32"/>
      <c r="N400" s="32"/>
    </row>
    <row r="401" spans="1:14" x14ac:dyDescent="0.25">
      <c r="A401" s="185"/>
      <c r="B401" s="32"/>
      <c r="C401" s="32"/>
      <c r="D401" s="32"/>
      <c r="E401" s="32"/>
      <c r="F401" s="32"/>
      <c r="G401" s="100"/>
      <c r="H401" s="168"/>
      <c r="I401" s="32"/>
      <c r="N401" s="32"/>
    </row>
    <row r="402" spans="1:14" x14ac:dyDescent="0.25">
      <c r="A402" s="185"/>
      <c r="B402" s="32"/>
      <c r="C402" s="32"/>
      <c r="D402" s="32"/>
      <c r="E402" s="32"/>
      <c r="F402" s="32"/>
      <c r="G402" s="100"/>
      <c r="H402" s="168"/>
      <c r="I402" s="32"/>
      <c r="N402" s="32"/>
    </row>
    <row r="403" spans="1:14" x14ac:dyDescent="0.25">
      <c r="A403" s="185"/>
      <c r="B403" s="32"/>
      <c r="C403" s="32"/>
      <c r="D403" s="32"/>
      <c r="E403" s="32"/>
      <c r="F403" s="32"/>
      <c r="G403" s="100"/>
      <c r="H403" s="168"/>
      <c r="I403" s="32"/>
      <c r="N403" s="32"/>
    </row>
    <row r="404" spans="1:14" x14ac:dyDescent="0.25">
      <c r="A404" s="185"/>
      <c r="B404" s="32"/>
      <c r="C404" s="32"/>
      <c r="D404" s="32"/>
      <c r="E404" s="32"/>
      <c r="F404" s="32"/>
      <c r="G404" s="100"/>
      <c r="H404" s="168"/>
      <c r="I404" s="32"/>
      <c r="N404" s="32"/>
    </row>
    <row r="405" spans="1:14" x14ac:dyDescent="0.25">
      <c r="A405" s="185"/>
      <c r="B405" s="32"/>
      <c r="C405" s="32"/>
      <c r="D405" s="32"/>
      <c r="E405" s="32"/>
      <c r="F405" s="32"/>
      <c r="G405" s="100"/>
      <c r="H405" s="168"/>
      <c r="I405" s="32"/>
      <c r="N405" s="32"/>
    </row>
    <row r="406" spans="1:14" x14ac:dyDescent="0.25">
      <c r="A406" s="185"/>
      <c r="B406" s="32"/>
      <c r="C406" s="32"/>
      <c r="D406" s="32"/>
      <c r="E406" s="32"/>
      <c r="F406" s="32"/>
      <c r="G406" s="100"/>
      <c r="H406" s="168"/>
      <c r="I406" s="32"/>
      <c r="N406" s="32"/>
    </row>
    <row r="407" spans="1:14" x14ac:dyDescent="0.25">
      <c r="A407" s="185"/>
      <c r="B407" s="32"/>
      <c r="C407" s="32"/>
      <c r="D407" s="32"/>
      <c r="E407" s="32"/>
      <c r="F407" s="32"/>
      <c r="G407" s="100"/>
      <c r="H407" s="168"/>
      <c r="I407" s="32"/>
      <c r="N407" s="32"/>
    </row>
    <row r="408" spans="1:14" x14ac:dyDescent="0.25">
      <c r="A408" s="185"/>
      <c r="B408" s="32"/>
      <c r="C408" s="32"/>
      <c r="D408" s="32"/>
      <c r="E408" s="32"/>
      <c r="F408" s="32"/>
      <c r="G408" s="100"/>
      <c r="H408" s="168"/>
      <c r="I408" s="32"/>
      <c r="N408" s="32"/>
    </row>
    <row r="409" spans="1:14" x14ac:dyDescent="0.25">
      <c r="A409" s="185"/>
      <c r="B409" s="32"/>
      <c r="C409" s="32"/>
      <c r="D409" s="32"/>
      <c r="E409" s="32"/>
      <c r="F409" s="32"/>
      <c r="G409" s="100"/>
      <c r="H409" s="168"/>
      <c r="I409" s="32"/>
      <c r="N409" s="32"/>
    </row>
    <row r="410" spans="1:14" x14ac:dyDescent="0.25">
      <c r="A410" s="185"/>
      <c r="B410" s="32"/>
      <c r="C410" s="32"/>
      <c r="D410" s="32"/>
      <c r="E410" s="32"/>
      <c r="F410" s="32"/>
      <c r="G410" s="100"/>
      <c r="H410" s="168"/>
      <c r="I410" s="32"/>
      <c r="N410" s="32"/>
    </row>
    <row r="411" spans="1:14" x14ac:dyDescent="0.25">
      <c r="A411" s="185"/>
      <c r="B411" s="32"/>
      <c r="C411" s="32"/>
      <c r="D411" s="32"/>
      <c r="E411" s="32"/>
      <c r="F411" s="32"/>
      <c r="G411" s="100"/>
      <c r="H411" s="168"/>
      <c r="I411" s="32"/>
      <c r="N411" s="32"/>
    </row>
    <row r="412" spans="1:14" x14ac:dyDescent="0.25">
      <c r="A412" s="185"/>
      <c r="B412" s="32"/>
      <c r="C412" s="32"/>
      <c r="D412" s="32"/>
      <c r="E412" s="32"/>
      <c r="F412" s="32"/>
      <c r="G412" s="100"/>
      <c r="H412" s="168"/>
      <c r="I412" s="32"/>
      <c r="N412" s="32"/>
    </row>
    <row r="413" spans="1:14" x14ac:dyDescent="0.25">
      <c r="A413" s="185"/>
      <c r="B413" s="32"/>
      <c r="C413" s="32"/>
      <c r="D413" s="32"/>
      <c r="E413" s="32"/>
      <c r="F413" s="32"/>
      <c r="G413" s="100"/>
      <c r="H413" s="168"/>
      <c r="I413" s="32"/>
      <c r="N413" s="32"/>
    </row>
    <row r="414" spans="1:14" x14ac:dyDescent="0.25">
      <c r="A414" s="185"/>
      <c r="B414" s="32"/>
      <c r="C414" s="32"/>
      <c r="D414" s="32"/>
      <c r="E414" s="32"/>
      <c r="F414" s="32"/>
      <c r="G414" s="100"/>
      <c r="H414" s="168"/>
      <c r="I414" s="32"/>
      <c r="N414" s="32"/>
    </row>
    <row r="415" spans="1:14" x14ac:dyDescent="0.25">
      <c r="A415" s="185"/>
      <c r="B415" s="32"/>
      <c r="C415" s="32"/>
      <c r="D415" s="32"/>
      <c r="E415" s="32"/>
      <c r="F415" s="32"/>
      <c r="G415" s="100"/>
      <c r="H415" s="168"/>
      <c r="I415" s="32"/>
      <c r="N415" s="32"/>
    </row>
    <row r="416" spans="1:14" x14ac:dyDescent="0.25">
      <c r="A416" s="185"/>
      <c r="B416" s="32"/>
      <c r="C416" s="32"/>
      <c r="D416" s="32"/>
      <c r="E416" s="32"/>
      <c r="F416" s="32"/>
      <c r="G416" s="100"/>
      <c r="H416" s="168"/>
      <c r="I416" s="32"/>
      <c r="N416" s="32"/>
    </row>
    <row r="417" spans="1:14" x14ac:dyDescent="0.25">
      <c r="A417" s="185"/>
      <c r="B417" s="32"/>
      <c r="C417" s="32"/>
      <c r="D417" s="32"/>
      <c r="E417" s="32"/>
      <c r="F417" s="32"/>
      <c r="G417" s="100"/>
      <c r="H417" s="168"/>
      <c r="I417" s="32"/>
      <c r="N417" s="32"/>
    </row>
    <row r="418" spans="1:14" x14ac:dyDescent="0.25">
      <c r="A418" s="185"/>
      <c r="B418" s="32"/>
      <c r="C418" s="32"/>
      <c r="D418" s="32"/>
      <c r="E418" s="32"/>
      <c r="F418" s="32"/>
      <c r="G418" s="100"/>
      <c r="H418" s="168"/>
      <c r="I418" s="32"/>
      <c r="N418" s="32"/>
    </row>
    <row r="419" spans="1:14" x14ac:dyDescent="0.25">
      <c r="A419" s="185"/>
      <c r="B419" s="32"/>
      <c r="C419" s="32"/>
      <c r="D419" s="32"/>
      <c r="E419" s="32"/>
      <c r="F419" s="32"/>
      <c r="G419" s="100"/>
      <c r="H419" s="168"/>
      <c r="I419" s="32"/>
      <c r="N419" s="32"/>
    </row>
    <row r="420" spans="1:14" x14ac:dyDescent="0.25">
      <c r="A420" s="185"/>
      <c r="B420" s="32"/>
      <c r="C420" s="32"/>
      <c r="D420" s="32"/>
      <c r="E420" s="32"/>
      <c r="F420" s="32"/>
      <c r="G420" s="100"/>
      <c r="H420" s="168"/>
      <c r="I420" s="32"/>
      <c r="N420" s="32"/>
    </row>
    <row r="421" spans="1:14" x14ac:dyDescent="0.25">
      <c r="A421" s="185"/>
      <c r="B421" s="32"/>
      <c r="C421" s="32"/>
      <c r="D421" s="32"/>
      <c r="E421" s="32"/>
      <c r="F421" s="32"/>
      <c r="G421" s="100"/>
      <c r="H421" s="168"/>
      <c r="I421" s="32"/>
      <c r="N421" s="32"/>
    </row>
    <row r="422" spans="1:14" x14ac:dyDescent="0.25">
      <c r="A422" s="185"/>
      <c r="B422" s="32"/>
      <c r="C422" s="32"/>
      <c r="D422" s="32"/>
      <c r="E422" s="32"/>
      <c r="F422" s="32"/>
      <c r="G422" s="100"/>
      <c r="H422" s="168"/>
      <c r="I422" s="32"/>
      <c r="N422" s="32"/>
    </row>
    <row r="423" spans="1:14" x14ac:dyDescent="0.25">
      <c r="A423" s="185"/>
      <c r="B423" s="32"/>
      <c r="C423" s="32"/>
      <c r="D423" s="32"/>
      <c r="E423" s="32"/>
      <c r="F423" s="32"/>
      <c r="G423" s="100"/>
      <c r="H423" s="168"/>
      <c r="I423" s="32"/>
      <c r="N423" s="32"/>
    </row>
    <row r="424" spans="1:14" x14ac:dyDescent="0.25">
      <c r="A424" s="185"/>
      <c r="B424" s="32"/>
      <c r="C424" s="32"/>
      <c r="D424" s="32"/>
      <c r="E424" s="32"/>
      <c r="F424" s="32"/>
      <c r="G424" s="100"/>
      <c r="H424" s="168"/>
      <c r="I424" s="32"/>
      <c r="N424" s="32"/>
    </row>
    <row r="425" spans="1:14" x14ac:dyDescent="0.25">
      <c r="A425" s="185"/>
      <c r="B425" s="32"/>
      <c r="C425" s="32"/>
      <c r="D425" s="32"/>
      <c r="E425" s="32"/>
      <c r="F425" s="32"/>
      <c r="G425" s="100"/>
      <c r="H425" s="168"/>
      <c r="I425" s="32"/>
      <c r="N425" s="32"/>
    </row>
    <row r="426" spans="1:14" x14ac:dyDescent="0.25">
      <c r="A426" s="185"/>
      <c r="B426" s="32"/>
      <c r="C426" s="32"/>
      <c r="D426" s="32"/>
      <c r="E426" s="32"/>
      <c r="F426" s="32"/>
      <c r="G426" s="100"/>
      <c r="H426" s="168"/>
      <c r="I426" s="32"/>
      <c r="N426" s="32"/>
    </row>
    <row r="427" spans="1:14" x14ac:dyDescent="0.25">
      <c r="A427" s="185"/>
      <c r="B427" s="32"/>
      <c r="C427" s="32"/>
      <c r="D427" s="32"/>
      <c r="E427" s="32"/>
      <c r="F427" s="32"/>
      <c r="G427" s="100"/>
      <c r="H427" s="168"/>
      <c r="I427" s="32"/>
      <c r="N427" s="32"/>
    </row>
    <row r="428" spans="1:14" x14ac:dyDescent="0.25">
      <c r="A428" s="185"/>
      <c r="B428" s="32"/>
      <c r="C428" s="32"/>
      <c r="D428" s="32"/>
      <c r="E428" s="32"/>
      <c r="F428" s="32"/>
      <c r="G428" s="100"/>
      <c r="H428" s="168"/>
      <c r="I428" s="32"/>
      <c r="N428" s="32"/>
    </row>
    <row r="429" spans="1:14" x14ac:dyDescent="0.25">
      <c r="A429" s="185"/>
      <c r="B429" s="32"/>
      <c r="C429" s="32"/>
      <c r="D429" s="32"/>
      <c r="E429" s="32"/>
      <c r="F429" s="32"/>
      <c r="G429" s="100"/>
      <c r="H429" s="168"/>
      <c r="I429" s="32"/>
      <c r="N429" s="32"/>
    </row>
    <row r="430" spans="1:14" x14ac:dyDescent="0.25">
      <c r="A430" s="185"/>
      <c r="B430" s="32"/>
      <c r="C430" s="32"/>
      <c r="D430" s="32"/>
      <c r="E430" s="32"/>
      <c r="F430" s="32"/>
      <c r="G430" s="100"/>
      <c r="H430" s="168"/>
      <c r="I430" s="32"/>
      <c r="N430" s="32"/>
    </row>
    <row r="431" spans="1:14" x14ac:dyDescent="0.25">
      <c r="A431" s="185"/>
      <c r="B431" s="32"/>
      <c r="C431" s="32"/>
      <c r="D431" s="32"/>
      <c r="E431" s="32"/>
      <c r="F431" s="32"/>
      <c r="G431" s="100"/>
      <c r="H431" s="168"/>
      <c r="I431" s="32"/>
      <c r="N431" s="32"/>
    </row>
    <row r="432" spans="1:14" x14ac:dyDescent="0.25">
      <c r="A432" s="185"/>
      <c r="B432" s="32"/>
      <c r="C432" s="32"/>
      <c r="D432" s="32"/>
      <c r="E432" s="32"/>
      <c r="F432" s="32"/>
      <c r="G432" s="100"/>
      <c r="H432" s="168"/>
      <c r="I432" s="32"/>
      <c r="N432" s="32"/>
    </row>
    <row r="433" spans="1:14" x14ac:dyDescent="0.25">
      <c r="A433" s="185"/>
      <c r="B433" s="32"/>
      <c r="C433" s="32"/>
      <c r="D433" s="32"/>
      <c r="E433" s="32"/>
      <c r="F433" s="32"/>
      <c r="G433" s="100"/>
      <c r="H433" s="168"/>
      <c r="I433" s="32"/>
      <c r="N433" s="32"/>
    </row>
    <row r="434" spans="1:14" x14ac:dyDescent="0.25">
      <c r="A434" s="185"/>
      <c r="B434" s="32"/>
      <c r="C434" s="32"/>
      <c r="D434" s="32"/>
      <c r="E434" s="32"/>
      <c r="F434" s="32"/>
      <c r="G434" s="100"/>
      <c r="H434" s="168"/>
      <c r="I434" s="32"/>
      <c r="N434" s="32"/>
    </row>
    <row r="435" spans="1:14" x14ac:dyDescent="0.25">
      <c r="A435" s="185"/>
      <c r="B435" s="32"/>
      <c r="C435" s="32"/>
      <c r="D435" s="32"/>
      <c r="E435" s="32"/>
      <c r="F435" s="32"/>
      <c r="G435" s="100"/>
      <c r="H435" s="168"/>
      <c r="I435" s="32"/>
      <c r="N435" s="32"/>
    </row>
    <row r="436" spans="1:14" x14ac:dyDescent="0.25">
      <c r="A436" s="185"/>
      <c r="B436" s="32"/>
      <c r="C436" s="32"/>
      <c r="D436" s="32"/>
      <c r="E436" s="32"/>
      <c r="F436" s="32"/>
      <c r="G436" s="100"/>
      <c r="H436" s="168"/>
      <c r="I436" s="32"/>
      <c r="N436" s="32"/>
    </row>
    <row r="437" spans="1:14" x14ac:dyDescent="0.25">
      <c r="A437" s="185"/>
      <c r="B437" s="32"/>
      <c r="C437" s="32"/>
      <c r="D437" s="32"/>
      <c r="E437" s="32"/>
      <c r="F437" s="32"/>
      <c r="G437" s="100"/>
      <c r="H437" s="168"/>
      <c r="I437" s="32"/>
      <c r="N437" s="32"/>
    </row>
    <row r="438" spans="1:14" x14ac:dyDescent="0.25">
      <c r="A438" s="185"/>
      <c r="B438" s="32"/>
      <c r="C438" s="32"/>
      <c r="D438" s="32"/>
      <c r="E438" s="32"/>
      <c r="F438" s="32"/>
      <c r="G438" s="100"/>
      <c r="H438" s="168"/>
      <c r="I438" s="32"/>
      <c r="N438" s="32"/>
    </row>
    <row r="439" spans="1:14" x14ac:dyDescent="0.25">
      <c r="A439" s="185"/>
      <c r="B439" s="32"/>
      <c r="C439" s="32"/>
      <c r="D439" s="32"/>
      <c r="E439" s="32"/>
      <c r="F439" s="32"/>
      <c r="G439" s="100"/>
      <c r="H439" s="168"/>
      <c r="I439" s="32"/>
      <c r="N439" s="32"/>
    </row>
    <row r="440" spans="1:14" x14ac:dyDescent="0.25">
      <c r="A440" s="185"/>
      <c r="B440" s="32"/>
      <c r="C440" s="32"/>
      <c r="D440" s="32"/>
      <c r="E440" s="32"/>
      <c r="F440" s="32"/>
      <c r="G440" s="100"/>
      <c r="H440" s="168"/>
      <c r="I440" s="32"/>
      <c r="N440" s="32"/>
    </row>
    <row r="441" spans="1:14" x14ac:dyDescent="0.25">
      <c r="A441" s="185"/>
      <c r="B441" s="32"/>
      <c r="C441" s="32"/>
      <c r="D441" s="32"/>
      <c r="E441" s="32"/>
      <c r="F441" s="32"/>
      <c r="G441" s="100"/>
      <c r="H441" s="168"/>
      <c r="I441" s="32"/>
      <c r="N441" s="32"/>
    </row>
    <row r="442" spans="1:14" x14ac:dyDescent="0.25">
      <c r="A442" s="185"/>
      <c r="B442" s="32"/>
      <c r="C442" s="32"/>
      <c r="D442" s="32"/>
      <c r="E442" s="32"/>
      <c r="F442" s="32"/>
      <c r="G442" s="100"/>
      <c r="H442" s="168"/>
      <c r="I442" s="32"/>
      <c r="N442" s="32"/>
    </row>
    <row r="443" spans="1:14" x14ac:dyDescent="0.25">
      <c r="A443" s="185"/>
      <c r="B443" s="32"/>
      <c r="C443" s="32"/>
      <c r="D443" s="32"/>
      <c r="E443" s="32"/>
      <c r="F443" s="32"/>
      <c r="G443" s="100"/>
      <c r="H443" s="168"/>
      <c r="I443" s="32"/>
      <c r="N443" s="32"/>
    </row>
    <row r="444" spans="1:14" x14ac:dyDescent="0.25">
      <c r="A444" s="185"/>
      <c r="B444" s="32"/>
      <c r="C444" s="32"/>
      <c r="D444" s="32"/>
      <c r="E444" s="32"/>
      <c r="F444" s="32"/>
      <c r="G444" s="100"/>
      <c r="H444" s="168"/>
      <c r="I444" s="32"/>
      <c r="N444" s="32"/>
    </row>
    <row r="445" spans="1:14" x14ac:dyDescent="0.25">
      <c r="A445" s="185"/>
      <c r="B445" s="32"/>
      <c r="C445" s="32"/>
      <c r="D445" s="32"/>
      <c r="E445" s="32"/>
      <c r="F445" s="32"/>
      <c r="G445" s="100"/>
      <c r="H445" s="168"/>
      <c r="I445" s="32"/>
      <c r="N445" s="32"/>
    </row>
    <row r="446" spans="1:14" x14ac:dyDescent="0.25">
      <c r="A446" s="185"/>
      <c r="B446" s="32"/>
      <c r="C446" s="32"/>
      <c r="D446" s="32"/>
      <c r="E446" s="32"/>
      <c r="F446" s="32"/>
      <c r="G446" s="100"/>
      <c r="H446" s="168"/>
      <c r="I446" s="32"/>
      <c r="N446" s="32"/>
    </row>
    <row r="447" spans="1:14" x14ac:dyDescent="0.25">
      <c r="A447" s="185"/>
      <c r="B447" s="32"/>
      <c r="C447" s="32"/>
      <c r="D447" s="32"/>
      <c r="E447" s="32"/>
      <c r="F447" s="32"/>
      <c r="G447" s="100"/>
      <c r="H447" s="168"/>
      <c r="I447" s="32"/>
      <c r="N447" s="32"/>
    </row>
    <row r="448" spans="1:14" x14ac:dyDescent="0.25">
      <c r="A448" s="185"/>
      <c r="B448" s="32"/>
      <c r="C448" s="32"/>
      <c r="D448" s="32"/>
      <c r="E448" s="32"/>
      <c r="F448" s="32"/>
      <c r="G448" s="100"/>
      <c r="H448" s="168"/>
      <c r="I448" s="32"/>
      <c r="N448" s="32"/>
    </row>
    <row r="449" spans="1:14" x14ac:dyDescent="0.25">
      <c r="A449" s="185"/>
      <c r="B449" s="32"/>
      <c r="C449" s="32"/>
      <c r="D449" s="32"/>
      <c r="E449" s="32"/>
      <c r="F449" s="32"/>
      <c r="G449" s="100"/>
      <c r="H449" s="168"/>
      <c r="I449" s="32"/>
      <c r="N449" s="32"/>
    </row>
    <row r="450" spans="1:14" x14ac:dyDescent="0.25">
      <c r="A450" s="185"/>
      <c r="B450" s="32"/>
      <c r="C450" s="32"/>
      <c r="D450" s="32"/>
      <c r="E450" s="32"/>
      <c r="F450" s="32"/>
      <c r="G450" s="100"/>
      <c r="H450" s="168"/>
      <c r="I450" s="32"/>
      <c r="N450" s="32"/>
    </row>
    <row r="451" spans="1:14" x14ac:dyDescent="0.25">
      <c r="A451" s="185"/>
      <c r="B451" s="32"/>
      <c r="C451" s="32"/>
      <c r="D451" s="32"/>
      <c r="E451" s="32"/>
      <c r="F451" s="32"/>
      <c r="G451" s="100"/>
      <c r="H451" s="168"/>
      <c r="I451" s="32"/>
      <c r="N451" s="32"/>
    </row>
    <row r="452" spans="1:14" x14ac:dyDescent="0.25">
      <c r="A452" s="185"/>
      <c r="B452" s="32"/>
      <c r="C452" s="32"/>
      <c r="D452" s="32"/>
      <c r="E452" s="32"/>
      <c r="F452" s="32"/>
      <c r="G452" s="100"/>
      <c r="H452" s="168"/>
      <c r="I452" s="32"/>
      <c r="N452" s="32"/>
    </row>
  </sheetData>
  <sheetProtection algorithmName="SHA-512" hashValue="2BNxOPo8BFl+9VAnBAtggfvTM4/nPeUzlznzAqdlU1Zw1N6dRuMYApENzfOxA5bdUnYz/b1F0MO+VzPF6nTAUQ==" saltValue="vnlqocq65Wwo2A10dL5ZzQ==" spinCount="100000" sheet="1" objects="1" scenarios="1" insertRows="0" sort="0" autoFilter="0"/>
  <autoFilter ref="A12:AK97" xr:uid="{504D9397-2712-4346-B19C-A9947DDC8F1E}"/>
  <mergeCells count="24">
    <mergeCell ref="A79:A94"/>
    <mergeCell ref="A99:A144"/>
    <mergeCell ref="A59:A74"/>
    <mergeCell ref="B63:B64"/>
    <mergeCell ref="B69:B70"/>
    <mergeCell ref="A75:A78"/>
    <mergeCell ref="B76:B77"/>
    <mergeCell ref="A32:A58"/>
    <mergeCell ref="B34:B36"/>
    <mergeCell ref="B37:B41"/>
    <mergeCell ref="B42:B47"/>
    <mergeCell ref="B50:B51"/>
    <mergeCell ref="B54:B55"/>
    <mergeCell ref="B56:B57"/>
    <mergeCell ref="B1:C1"/>
    <mergeCell ref="A10:S10"/>
    <mergeCell ref="I11:M11"/>
    <mergeCell ref="N11:R11"/>
    <mergeCell ref="A13:A31"/>
    <mergeCell ref="B13:B19"/>
    <mergeCell ref="B20:B22"/>
    <mergeCell ref="B23:B24"/>
    <mergeCell ref="B27:B28"/>
    <mergeCell ref="B29:B30"/>
  </mergeCells>
  <conditionalFormatting sqref="I13:I111">
    <cfRule type="notContainsBlanks" dxfId="38" priority="2">
      <formula>LEN(TRIM(I13))&gt;0</formula>
    </cfRule>
  </conditionalFormatting>
  <conditionalFormatting sqref="I119:I126 I129:I137">
    <cfRule type="notContainsBlanks" dxfId="37" priority="5">
      <formula>LEN(TRIM(I119))&gt;0</formula>
    </cfRule>
  </conditionalFormatting>
  <conditionalFormatting sqref="N13:N146 I141:I146">
    <cfRule type="notContainsBlanks" dxfId="36" priority="1">
      <formula>LEN(TRIM(I13))&gt;0</formula>
    </cfRule>
  </conditionalFormatting>
  <dataValidations count="5">
    <dataValidation type="list" allowBlank="1" showInputMessage="1" showErrorMessage="1" sqref="D31 B5:B8 C149:C152" xr:uid="{37093BD3-EA3E-49E0-A27A-DE17DF7DD2D8}">
      <formula1>"Reporting, APLL BK, Carrier BK, VOY, SPR/BOH, CLP, MBL, DN, Vendor, Email, Call, Shipment, BA, SAP &amp; GFF PO, Bill, COO, Times"</formula1>
    </dataValidation>
    <dataValidation type="list" allowBlank="1" showInputMessage="1" showErrorMessage="1" sqref="D5:E8 F149:F153 E11:E450" xr:uid="{82A307A1-0F44-49CC-BC97-5FAF5D3D2F55}">
      <formula1>"Air,Sea,Air+Sea"</formula1>
    </dataValidation>
    <dataValidation type="list" allowBlank="1" showInputMessage="1" showErrorMessage="1" sqref="C157:C450 C11 C153 C146:C147" xr:uid="{FCE40DB6-A52C-411D-A84F-A5FE28CC4D86}">
      <formula1>"Reporting, APLL BK, Carrier BK, VOY, SPR/BOH, CLP, MBL, DN, Vendor, Email, Call, Shipment, BA, SAP &amp; GFF PO, Bill, COO, Times, Container, SI, BL"</formula1>
    </dataValidation>
    <dataValidation type="list" allowBlank="1" showInputMessage="1" showErrorMessage="1" sqref="C12:C145" xr:uid="{511DCFAD-BF2E-49F6-BEF0-4AAB3738BC2D}">
      <formula1>"Reporting, APLL BK, Carrier BK, VOY, SPR/BOH, CLP, MBL, DN, Vendor, Email, Call, Shipment, BA, SAP &amp; GFF PO, Bill, COO, Times, Container, SI, BL, FCR, PO"</formula1>
    </dataValidation>
    <dataValidation type="list" allowBlank="1" showInputMessage="1" showErrorMessage="1" sqref="C100:C101" xr:uid="{A9FDE7B4-CF70-4E81-A882-F4DCD6FD1487}">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049BA-0C1A-4535-983F-3B7C345A468A}">
  <sheetPr codeName="Sheet36">
    <tabColor rgb="FF92D050"/>
  </sheetPr>
  <dimension ref="A1:AK452"/>
  <sheetViews>
    <sheetView showGridLines="0" topLeftCell="A92" zoomScale="55" zoomScaleNormal="55" workbookViewId="0">
      <selection activeCell="P99" sqref="P99:P144"/>
    </sheetView>
  </sheetViews>
  <sheetFormatPr defaultRowHeight="15" x14ac:dyDescent="0.25"/>
  <cols>
    <col min="1" max="1" width="12.5703125" style="83" customWidth="1"/>
    <col min="2" max="2" width="25.42578125" style="83" customWidth="1"/>
    <col min="3" max="3" width="24.140625" style="83" customWidth="1"/>
    <col min="4" max="4" width="61.5703125" style="83" bestFit="1" customWidth="1"/>
    <col min="5" max="5" width="15.140625" style="83" bestFit="1" customWidth="1"/>
    <col min="6" max="6" width="12" style="83" customWidth="1"/>
    <col min="7" max="7" width="10.7109375" style="93" bestFit="1" customWidth="1"/>
    <col min="8" max="8" width="52.85546875" style="83" customWidth="1"/>
    <col min="9" max="9" width="11.5703125" style="83" bestFit="1" customWidth="1"/>
    <col min="10" max="10" width="16.28515625" style="109" bestFit="1" customWidth="1"/>
    <col min="11" max="11" width="14.5703125" style="95" customWidth="1"/>
    <col min="12" max="12" width="15.42578125" style="95" customWidth="1"/>
    <col min="13" max="13" width="13.28515625" style="95" bestFit="1" customWidth="1"/>
    <col min="14" max="14" width="11.5703125" style="83" bestFit="1" customWidth="1"/>
    <col min="15" max="15" width="16.28515625" style="109" bestFit="1" customWidth="1"/>
    <col min="16" max="18" width="11.5703125" style="95" bestFit="1" customWidth="1"/>
    <col min="19" max="19" width="27.28515625" style="95" customWidth="1"/>
    <col min="20" max="16384" width="9.140625" style="83"/>
  </cols>
  <sheetData>
    <row r="1" spans="1:19"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19" s="84" customFormat="1" x14ac:dyDescent="0.25">
      <c r="A2" s="92"/>
      <c r="G2" s="93"/>
      <c r="J2" s="95"/>
      <c r="K2" s="95"/>
      <c r="L2" s="95"/>
      <c r="M2" s="95"/>
      <c r="O2" s="95"/>
      <c r="P2" s="95"/>
      <c r="Q2" s="95"/>
      <c r="R2" s="95"/>
      <c r="S2" s="95"/>
    </row>
    <row r="3" spans="1:19" s="84" customFormat="1" ht="15.75" thickBot="1" x14ac:dyDescent="0.3">
      <c r="G3" s="93"/>
      <c r="J3" s="95"/>
      <c r="K3" s="95"/>
      <c r="L3" s="95"/>
      <c r="M3" s="95"/>
      <c r="O3" s="95"/>
      <c r="P3" s="95"/>
      <c r="Q3" s="95"/>
      <c r="R3" s="95"/>
      <c r="S3" s="95"/>
    </row>
    <row r="4" spans="1:19" s="84" customFormat="1" x14ac:dyDescent="0.25">
      <c r="A4" s="96" t="s">
        <v>40</v>
      </c>
      <c r="B4" s="63"/>
      <c r="C4" s="63" t="s">
        <v>41</v>
      </c>
      <c r="D4" s="63"/>
      <c r="E4" s="63" t="s">
        <v>42</v>
      </c>
      <c r="F4" s="63" t="s">
        <v>43</v>
      </c>
      <c r="G4" s="202"/>
      <c r="H4" s="274"/>
      <c r="I4" s="744"/>
      <c r="J4" s="95"/>
      <c r="K4" s="95"/>
      <c r="L4" s="95"/>
      <c r="M4" s="95"/>
      <c r="O4" s="95"/>
      <c r="P4" s="95"/>
      <c r="Q4" s="95"/>
      <c r="R4" s="95"/>
      <c r="S4" s="95"/>
    </row>
    <row r="5" spans="1:19" s="84" customFormat="1" x14ac:dyDescent="0.25">
      <c r="A5" s="98"/>
      <c r="B5" s="99"/>
      <c r="C5" s="64" t="s">
        <v>44</v>
      </c>
      <c r="D5" s="64"/>
      <c r="E5" s="64"/>
      <c r="F5" s="64" t="s">
        <v>45</v>
      </c>
      <c r="G5" s="93"/>
      <c r="I5" s="745"/>
      <c r="J5" s="95"/>
      <c r="K5" s="95"/>
      <c r="L5" s="95"/>
      <c r="M5" s="95"/>
      <c r="O5" s="95"/>
      <c r="P5" s="95"/>
      <c r="Q5" s="95"/>
      <c r="R5" s="95"/>
      <c r="S5" s="95"/>
    </row>
    <row r="6" spans="1:19" s="84" customFormat="1" x14ac:dyDescent="0.25">
      <c r="A6" s="98"/>
      <c r="B6" s="102"/>
      <c r="C6" s="64" t="s">
        <v>46</v>
      </c>
      <c r="D6" s="64"/>
      <c r="E6" s="64"/>
      <c r="F6" s="64" t="s">
        <v>47</v>
      </c>
      <c r="G6" s="93"/>
      <c r="I6" s="745"/>
      <c r="J6" s="95"/>
      <c r="K6" s="95"/>
      <c r="L6" s="95"/>
      <c r="M6" s="95"/>
      <c r="O6" s="95"/>
      <c r="P6" s="95"/>
      <c r="Q6" s="95"/>
      <c r="R6" s="95"/>
      <c r="S6" s="95"/>
    </row>
    <row r="7" spans="1:19" s="84" customFormat="1" x14ac:dyDescent="0.25">
      <c r="A7" s="98"/>
      <c r="B7" s="103"/>
      <c r="C7" s="64" t="s">
        <v>48</v>
      </c>
      <c r="D7" s="64"/>
      <c r="E7" s="64"/>
      <c r="F7" s="64" t="s">
        <v>49</v>
      </c>
      <c r="G7" s="93"/>
      <c r="I7" s="745"/>
      <c r="J7" s="95"/>
      <c r="K7" s="95"/>
      <c r="L7" s="95"/>
      <c r="M7" s="95"/>
      <c r="O7" s="95"/>
      <c r="P7" s="95"/>
      <c r="Q7" s="95"/>
      <c r="R7" s="95"/>
      <c r="S7" s="95"/>
    </row>
    <row r="8" spans="1:19" s="84" customFormat="1" ht="15.75" thickBot="1" x14ac:dyDescent="0.3">
      <c r="A8" s="104"/>
      <c r="B8" s="105"/>
      <c r="C8" s="65" t="s">
        <v>50</v>
      </c>
      <c r="D8" s="65"/>
      <c r="E8" s="65"/>
      <c r="F8" s="65" t="s">
        <v>556</v>
      </c>
      <c r="G8" s="107"/>
      <c r="H8" s="23"/>
      <c r="I8" s="746"/>
      <c r="J8" s="95"/>
      <c r="K8" s="95"/>
      <c r="L8" s="95"/>
      <c r="M8" s="95"/>
      <c r="O8" s="95"/>
      <c r="P8" s="95"/>
      <c r="Q8" s="95"/>
      <c r="R8" s="95"/>
      <c r="S8" s="95"/>
    </row>
    <row r="9" spans="1:19" s="84" customFormat="1" ht="15.75" thickBot="1" x14ac:dyDescent="0.3">
      <c r="A9" s="92"/>
      <c r="G9" s="93"/>
      <c r="J9" s="95"/>
      <c r="K9" s="95"/>
      <c r="L9" s="95"/>
      <c r="M9" s="95"/>
      <c r="O9" s="95"/>
      <c r="P9" s="95"/>
      <c r="Q9" s="95"/>
      <c r="R9" s="95"/>
      <c r="S9" s="95"/>
    </row>
    <row r="10" spans="1:19" s="84" customFormat="1" ht="15.75" thickBot="1" x14ac:dyDescent="0.3">
      <c r="A10" s="1031" t="s">
        <v>15</v>
      </c>
      <c r="B10" s="1032"/>
      <c r="C10" s="1032"/>
      <c r="D10" s="1032"/>
      <c r="E10" s="1032"/>
      <c r="F10" s="1032"/>
      <c r="G10" s="1032"/>
      <c r="H10" s="1032"/>
      <c r="I10" s="1032"/>
      <c r="J10" s="1032"/>
      <c r="K10" s="1032"/>
      <c r="L10" s="1032"/>
      <c r="M10" s="1032"/>
      <c r="N10" s="1032"/>
      <c r="O10" s="1032"/>
      <c r="P10" s="1032"/>
      <c r="Q10" s="1032"/>
      <c r="R10" s="1032"/>
      <c r="S10" s="1033"/>
    </row>
    <row r="11" spans="1:19" s="84" customFormat="1" ht="15.75" thickBot="1" x14ac:dyDescent="0.3">
      <c r="A11" s="381"/>
      <c r="B11" s="66"/>
      <c r="C11" s="66"/>
      <c r="D11" s="66"/>
      <c r="E11" s="66"/>
      <c r="F11" s="66"/>
      <c r="G11" s="203"/>
      <c r="H11" s="67"/>
      <c r="I11" s="1034" t="str">
        <f>_xlfn.CONCAT($A$10," ","-"," ","Sea")</f>
        <v>CKFWEU - Sea</v>
      </c>
      <c r="J11" s="1035"/>
      <c r="K11" s="1035"/>
      <c r="L11" s="1035"/>
      <c r="M11" s="1036"/>
      <c r="N11" s="1034" t="str">
        <f>_xlfn.CONCAT($A$10," ","-"," ","Air")</f>
        <v>CKFWEU - Air</v>
      </c>
      <c r="O11" s="1035"/>
      <c r="P11" s="1035"/>
      <c r="Q11" s="1035"/>
      <c r="R11" s="1036"/>
      <c r="S11" s="374" t="s">
        <v>53</v>
      </c>
    </row>
    <row r="12" spans="1:19" s="84" customFormat="1" ht="4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19" x14ac:dyDescent="0.25">
      <c r="A13" s="1095" t="s">
        <v>67</v>
      </c>
      <c r="B13" s="1117" t="s">
        <v>68</v>
      </c>
      <c r="C13" s="621" t="s">
        <v>69</v>
      </c>
      <c r="D13" s="621" t="s">
        <v>70</v>
      </c>
      <c r="E13" s="621"/>
      <c r="F13" s="621"/>
      <c r="G13" s="622"/>
      <c r="H13" s="637"/>
      <c r="I13" s="751"/>
      <c r="J13" s="361"/>
      <c r="K13" s="259">
        <v>3</v>
      </c>
      <c r="L13" s="259">
        <f t="shared" ref="L13" si="0">IF(C13="APLL BK",G13,G13*J13)</f>
        <v>0</v>
      </c>
      <c r="M13" s="456">
        <f t="shared" ref="M13" si="1">IFERROR(IF(OR(E13="Sea",E13="Air+Sea"),IF(C13="APLL BK",G13*IF(I13="",1,I13),L13/K13*IF(I13="",1,I13)),0),0)</f>
        <v>0</v>
      </c>
      <c r="N13" s="751"/>
      <c r="O13" s="362"/>
      <c r="P13" s="259">
        <v>0</v>
      </c>
      <c r="Q13" s="260">
        <f t="shared" ref="Q13" si="2">IF(C13="APLL BK",G13,G13*O13)</f>
        <v>0</v>
      </c>
      <c r="R13" s="456">
        <f t="shared" ref="R13" si="3">IFERROR(IF(OR(E13="Air",E13="Air+Sea"),IF(C13="APLL BK",G13*IF(N13="",1,N13),Q13/P13*IF(N13="",1,N13)),0),0)</f>
        <v>0</v>
      </c>
      <c r="S13" s="625" t="e" cm="1">
        <f t="array" ref="S13">_xlfn.IFS(E13="Air",R13,E13="Sea",M13,E13="Air+Sea",M13+R13)</f>
        <v>#N/A</v>
      </c>
    </row>
    <row r="14" spans="1:19" ht="45" x14ac:dyDescent="0.25">
      <c r="A14" s="1096"/>
      <c r="B14" s="1110"/>
      <c r="C14" s="159" t="s">
        <v>69</v>
      </c>
      <c r="D14" s="159" t="s">
        <v>662</v>
      </c>
      <c r="E14" s="159"/>
      <c r="F14" s="159">
        <v>90</v>
      </c>
      <c r="G14" s="207">
        <v>155</v>
      </c>
      <c r="H14" s="776" t="s">
        <v>663</v>
      </c>
      <c r="I14" s="752"/>
      <c r="J14" s="190">
        <v>0</v>
      </c>
      <c r="K14" s="221">
        <v>3</v>
      </c>
      <c r="L14" s="221">
        <f t="shared" ref="L14:L77" si="4">IF(C14="APLL BK",G14,G14*J14)</f>
        <v>0</v>
      </c>
      <c r="M14" s="222">
        <f t="shared" ref="M14:M77" si="5">IFERROR(IF(OR(E14="Sea",E14="Air+Sea"),IF(C14="APLL BK",G14*IF(I14="",1,I14),L14/K14*IF(I14="",1,I14)),0),0)</f>
        <v>0</v>
      </c>
      <c r="N14" s="752"/>
      <c r="O14" s="443"/>
      <c r="P14" s="221">
        <v>0</v>
      </c>
      <c r="Q14" s="444">
        <f t="shared" ref="Q14:Q77" si="6">IF(C14="APLL BK",G14,G14*O14)</f>
        <v>0</v>
      </c>
      <c r="R14" s="222">
        <f t="shared" ref="R14:R77" si="7">IFERROR(IF(OR(E14="Air",E14="Air+Sea"),IF(C14="APLL BK",G14*IF(N14="",1,N14),Q14/P14*IF(N14="",1,N14)),0),0)</f>
        <v>0</v>
      </c>
      <c r="S14" s="454" t="e" cm="1">
        <f t="array" ref="S14">_xlfn.IFS(E14="Air",R14,E14="Sea",M14,E14="Air+Sea",M14+R14)</f>
        <v>#N/A</v>
      </c>
    </row>
    <row r="15" spans="1:19" ht="45" x14ac:dyDescent="0.25">
      <c r="A15" s="1096"/>
      <c r="B15" s="1110"/>
      <c r="C15" s="159" t="s">
        <v>69</v>
      </c>
      <c r="D15" s="159" t="s">
        <v>664</v>
      </c>
      <c r="E15" s="159"/>
      <c r="F15" s="159">
        <f>10*60</f>
        <v>600</v>
      </c>
      <c r="G15" s="207">
        <v>420</v>
      </c>
      <c r="H15" s="160" t="s">
        <v>665</v>
      </c>
      <c r="I15" s="752"/>
      <c r="J15" s="190">
        <v>0</v>
      </c>
      <c r="K15" s="221">
        <v>3</v>
      </c>
      <c r="L15" s="221">
        <f t="shared" si="4"/>
        <v>0</v>
      </c>
      <c r="M15" s="222">
        <f t="shared" si="5"/>
        <v>0</v>
      </c>
      <c r="N15" s="752"/>
      <c r="O15" s="443"/>
      <c r="P15" s="221">
        <v>0</v>
      </c>
      <c r="Q15" s="444">
        <f t="shared" si="6"/>
        <v>0</v>
      </c>
      <c r="R15" s="222">
        <f t="shared" si="7"/>
        <v>0</v>
      </c>
      <c r="S15" s="454" t="e" cm="1">
        <f t="array" ref="S15">_xlfn.IFS(E15="Air",R15,E15="Sea",M15,E15="Air+Sea",M15+R15)</f>
        <v>#N/A</v>
      </c>
    </row>
    <row r="16" spans="1:19" ht="45" x14ac:dyDescent="0.25">
      <c r="A16" s="1096"/>
      <c r="B16" s="1110"/>
      <c r="C16" s="159" t="s">
        <v>69</v>
      </c>
      <c r="D16" s="159" t="s">
        <v>666</v>
      </c>
      <c r="E16" s="159"/>
      <c r="F16" s="159">
        <v>90</v>
      </c>
      <c r="G16" s="207">
        <v>90</v>
      </c>
      <c r="H16" s="776" t="s">
        <v>667</v>
      </c>
      <c r="I16" s="752"/>
      <c r="J16" s="190">
        <v>0</v>
      </c>
      <c r="K16" s="221">
        <v>3</v>
      </c>
      <c r="L16" s="221">
        <f t="shared" si="4"/>
        <v>0</v>
      </c>
      <c r="M16" s="222">
        <f t="shared" si="5"/>
        <v>0</v>
      </c>
      <c r="N16" s="752"/>
      <c r="O16" s="443"/>
      <c r="P16" s="221">
        <v>0</v>
      </c>
      <c r="Q16" s="444">
        <f t="shared" si="6"/>
        <v>0</v>
      </c>
      <c r="R16" s="222">
        <f t="shared" si="7"/>
        <v>0</v>
      </c>
      <c r="S16" s="454" t="e" cm="1">
        <f t="array" ref="S16">_xlfn.IFS(E16="Air",R16,E16="Sea",M16,E16="Air+Sea",M16+R16)</f>
        <v>#N/A</v>
      </c>
    </row>
    <row r="17" spans="1:19" x14ac:dyDescent="0.25">
      <c r="A17" s="1096"/>
      <c r="B17" s="1110"/>
      <c r="C17" s="159" t="s">
        <v>69</v>
      </c>
      <c r="D17" s="159" t="s">
        <v>668</v>
      </c>
      <c r="E17" s="159"/>
      <c r="F17" s="159">
        <v>90</v>
      </c>
      <c r="G17" s="207">
        <v>90</v>
      </c>
      <c r="H17" s="160" t="s">
        <v>669</v>
      </c>
      <c r="I17" s="752"/>
      <c r="J17" s="190">
        <v>0</v>
      </c>
      <c r="K17" s="221">
        <v>3</v>
      </c>
      <c r="L17" s="221">
        <f t="shared" si="4"/>
        <v>0</v>
      </c>
      <c r="M17" s="222">
        <f t="shared" si="5"/>
        <v>0</v>
      </c>
      <c r="N17" s="752"/>
      <c r="O17" s="443"/>
      <c r="P17" s="221">
        <v>0</v>
      </c>
      <c r="Q17" s="444">
        <f t="shared" si="6"/>
        <v>0</v>
      </c>
      <c r="R17" s="222">
        <f t="shared" si="7"/>
        <v>0</v>
      </c>
      <c r="S17" s="454" t="e" cm="1">
        <f t="array" ref="S17">_xlfn.IFS(E17="Air",R17,E17="Sea",M17,E17="Air+Sea",M17+R17)</f>
        <v>#N/A</v>
      </c>
    </row>
    <row r="18" spans="1:19" ht="39" customHeight="1" x14ac:dyDescent="0.25">
      <c r="A18" s="1096"/>
      <c r="B18" s="1110"/>
      <c r="C18" s="159" t="s">
        <v>74</v>
      </c>
      <c r="D18" s="159" t="s">
        <v>75</v>
      </c>
      <c r="E18" s="159"/>
      <c r="F18" s="159">
        <v>6</v>
      </c>
      <c r="G18" s="207">
        <v>6</v>
      </c>
      <c r="H18" s="776" t="s">
        <v>670</v>
      </c>
      <c r="I18" s="752"/>
      <c r="J18" s="190"/>
      <c r="K18" s="221">
        <v>3</v>
      </c>
      <c r="L18" s="221">
        <f t="shared" si="4"/>
        <v>6</v>
      </c>
      <c r="M18" s="222">
        <f t="shared" si="5"/>
        <v>0</v>
      </c>
      <c r="N18" s="752"/>
      <c r="O18" s="443"/>
      <c r="P18" s="221">
        <v>0</v>
      </c>
      <c r="Q18" s="444">
        <f t="shared" si="6"/>
        <v>6</v>
      </c>
      <c r="R18" s="222">
        <f t="shared" si="7"/>
        <v>0</v>
      </c>
      <c r="S18" s="454" t="e" cm="1">
        <f t="array" ref="S18">_xlfn.IFS(E18="Air",R18,E18="Sea",M18,E18="Air+Sea",M18+R18)</f>
        <v>#N/A</v>
      </c>
    </row>
    <row r="19" spans="1:19" x14ac:dyDescent="0.25">
      <c r="A19" s="1096"/>
      <c r="B19" s="1110"/>
      <c r="C19" s="159" t="s">
        <v>388</v>
      </c>
      <c r="D19" s="188" t="s">
        <v>671</v>
      </c>
      <c r="E19" s="159"/>
      <c r="F19" s="159">
        <v>40</v>
      </c>
      <c r="G19" s="207">
        <v>50</v>
      </c>
      <c r="H19" s="160"/>
      <c r="I19" s="752"/>
      <c r="J19" s="190">
        <v>0</v>
      </c>
      <c r="K19" s="221">
        <v>3</v>
      </c>
      <c r="L19" s="221">
        <f t="shared" si="4"/>
        <v>0</v>
      </c>
      <c r="M19" s="222">
        <f t="shared" si="5"/>
        <v>0</v>
      </c>
      <c r="N19" s="752"/>
      <c r="O19" s="443"/>
      <c r="P19" s="221">
        <v>0</v>
      </c>
      <c r="Q19" s="444">
        <f t="shared" si="6"/>
        <v>0</v>
      </c>
      <c r="R19" s="222">
        <f t="shared" si="7"/>
        <v>0</v>
      </c>
      <c r="S19" s="454" t="e" cm="1">
        <f t="array" ref="S19">_xlfn.IFS(E19="Air",R19,E19="Sea",M19,E19="Air+Sea",M19+R19)</f>
        <v>#N/A</v>
      </c>
    </row>
    <row r="20" spans="1:19" ht="30" x14ac:dyDescent="0.25">
      <c r="A20" s="1096"/>
      <c r="B20" s="1110" t="s">
        <v>71</v>
      </c>
      <c r="C20" s="159" t="s">
        <v>69</v>
      </c>
      <c r="D20" s="159" t="s">
        <v>672</v>
      </c>
      <c r="E20" s="159"/>
      <c r="F20" s="159">
        <v>180</v>
      </c>
      <c r="G20" s="207">
        <v>180</v>
      </c>
      <c r="H20" s="160" t="s">
        <v>673</v>
      </c>
      <c r="I20" s="752"/>
      <c r="J20" s="190">
        <v>0</v>
      </c>
      <c r="K20" s="221">
        <v>3</v>
      </c>
      <c r="L20" s="221">
        <f t="shared" si="4"/>
        <v>0</v>
      </c>
      <c r="M20" s="222">
        <f t="shared" si="5"/>
        <v>0</v>
      </c>
      <c r="N20" s="752"/>
      <c r="O20" s="443"/>
      <c r="P20" s="221">
        <v>0</v>
      </c>
      <c r="Q20" s="444">
        <f t="shared" si="6"/>
        <v>0</v>
      </c>
      <c r="R20" s="222">
        <f t="shared" si="7"/>
        <v>0</v>
      </c>
      <c r="S20" s="454" t="e" cm="1">
        <f t="array" ref="S20">_xlfn.IFS(E20="Air",R20,E20="Sea",M20,E20="Air+Sea",M20+R20)</f>
        <v>#N/A</v>
      </c>
    </row>
    <row r="21" spans="1:19" ht="30" x14ac:dyDescent="0.25">
      <c r="A21" s="1096"/>
      <c r="B21" s="1110"/>
      <c r="C21" s="112" t="s">
        <v>74</v>
      </c>
      <c r="D21" s="114" t="s">
        <v>674</v>
      </c>
      <c r="E21" s="112" t="s">
        <v>11</v>
      </c>
      <c r="F21" s="112">
        <v>180</v>
      </c>
      <c r="G21" s="367">
        <v>120</v>
      </c>
      <c r="H21" s="140"/>
      <c r="I21" s="754">
        <v>0.125</v>
      </c>
      <c r="J21" s="354"/>
      <c r="K21" s="372">
        <v>3</v>
      </c>
      <c r="L21" s="372">
        <f t="shared" si="4"/>
        <v>120</v>
      </c>
      <c r="M21" s="248">
        <f t="shared" si="5"/>
        <v>15</v>
      </c>
      <c r="N21" s="752"/>
      <c r="O21" s="443"/>
      <c r="P21" s="221">
        <v>0</v>
      </c>
      <c r="Q21" s="444">
        <f t="shared" si="6"/>
        <v>120</v>
      </c>
      <c r="R21" s="222">
        <f t="shared" si="7"/>
        <v>0</v>
      </c>
      <c r="S21" s="626" cm="1">
        <f t="array" ref="S21">_xlfn.IFS(E21="Air",R21,E21="Sea",M21,E21="Air+Sea",M21+R21)</f>
        <v>15</v>
      </c>
    </row>
    <row r="22" spans="1:19" x14ac:dyDescent="0.25">
      <c r="A22" s="1096"/>
      <c r="B22" s="1110"/>
      <c r="C22" s="111" t="s">
        <v>74</v>
      </c>
      <c r="D22" s="111" t="s">
        <v>675</v>
      </c>
      <c r="E22" s="111" t="s">
        <v>11</v>
      </c>
      <c r="F22" s="111">
        <v>300</v>
      </c>
      <c r="G22" s="206">
        <v>300</v>
      </c>
      <c r="H22" s="124" t="s">
        <v>676</v>
      </c>
      <c r="I22" s="755">
        <v>0.125</v>
      </c>
      <c r="J22" s="749"/>
      <c r="K22" s="219">
        <v>3</v>
      </c>
      <c r="L22" s="219">
        <f t="shared" si="4"/>
        <v>300</v>
      </c>
      <c r="M22" s="220">
        <f t="shared" si="5"/>
        <v>37.5</v>
      </c>
      <c r="N22" s="752"/>
      <c r="O22" s="443"/>
      <c r="P22" s="221">
        <v>0</v>
      </c>
      <c r="Q22" s="444">
        <f t="shared" si="6"/>
        <v>300</v>
      </c>
      <c r="R22" s="222">
        <f t="shared" si="7"/>
        <v>0</v>
      </c>
      <c r="S22" s="453" cm="1">
        <f t="array" ref="S22">_xlfn.IFS(E22="Air",R22,E22="Sea",M22,E22="Air+Sea",M22+R22)</f>
        <v>37.5</v>
      </c>
    </row>
    <row r="23" spans="1:19" x14ac:dyDescent="0.25">
      <c r="A23" s="1096"/>
      <c r="B23" s="1110" t="s">
        <v>78</v>
      </c>
      <c r="C23" s="159" t="s">
        <v>69</v>
      </c>
      <c r="D23" s="159" t="s">
        <v>79</v>
      </c>
      <c r="E23" s="159"/>
      <c r="F23" s="159"/>
      <c r="G23" s="207"/>
      <c r="H23" s="160"/>
      <c r="I23" s="752"/>
      <c r="J23" s="190"/>
      <c r="K23" s="221">
        <v>3</v>
      </c>
      <c r="L23" s="221">
        <f t="shared" si="4"/>
        <v>0</v>
      </c>
      <c r="M23" s="222">
        <f t="shared" si="5"/>
        <v>0</v>
      </c>
      <c r="N23" s="752"/>
      <c r="O23" s="443"/>
      <c r="P23" s="221">
        <v>0</v>
      </c>
      <c r="Q23" s="444">
        <f t="shared" si="6"/>
        <v>0</v>
      </c>
      <c r="R23" s="222">
        <f t="shared" si="7"/>
        <v>0</v>
      </c>
      <c r="S23" s="454" t="e" cm="1">
        <f t="array" ref="S23">_xlfn.IFS(E23="Air",R23,E23="Sea",M23,E23="Air+Sea",M23+R23)</f>
        <v>#N/A</v>
      </c>
    </row>
    <row r="24" spans="1:19" x14ac:dyDescent="0.25">
      <c r="A24" s="1096"/>
      <c r="B24" s="1110"/>
      <c r="C24" s="112" t="s">
        <v>74</v>
      </c>
      <c r="D24" s="112" t="s">
        <v>677</v>
      </c>
      <c r="E24" s="112" t="s">
        <v>11</v>
      </c>
      <c r="F24" s="112">
        <v>100</v>
      </c>
      <c r="G24" s="367">
        <v>100</v>
      </c>
      <c r="H24" s="140" t="s">
        <v>678</v>
      </c>
      <c r="I24" s="754">
        <v>0.4</v>
      </c>
      <c r="J24" s="750"/>
      <c r="K24" s="372">
        <v>3</v>
      </c>
      <c r="L24" s="372">
        <f t="shared" si="4"/>
        <v>100</v>
      </c>
      <c r="M24" s="248">
        <f t="shared" si="5"/>
        <v>40</v>
      </c>
      <c r="N24" s="752"/>
      <c r="O24" s="443"/>
      <c r="P24" s="221">
        <v>0</v>
      </c>
      <c r="Q24" s="444">
        <f t="shared" si="6"/>
        <v>100</v>
      </c>
      <c r="R24" s="222">
        <f t="shared" si="7"/>
        <v>0</v>
      </c>
      <c r="S24" s="626" cm="1">
        <f t="array" ref="S24">_xlfn.IFS(E24="Air",R24,E24="Sea",M24,E24="Air+Sea",M24+R24)</f>
        <v>40</v>
      </c>
    </row>
    <row r="25" spans="1:19" ht="30" x14ac:dyDescent="0.25">
      <c r="A25" s="1096"/>
      <c r="B25" s="719"/>
      <c r="C25" s="112" t="s">
        <v>74</v>
      </c>
      <c r="D25" s="112" t="s">
        <v>679</v>
      </c>
      <c r="E25" s="112" t="s">
        <v>11</v>
      </c>
      <c r="F25" s="112">
        <v>300</v>
      </c>
      <c r="G25" s="367">
        <v>240</v>
      </c>
      <c r="H25" s="140" t="s">
        <v>680</v>
      </c>
      <c r="I25" s="754">
        <v>0.375</v>
      </c>
      <c r="J25" s="750"/>
      <c r="K25" s="372">
        <v>3</v>
      </c>
      <c r="L25" s="372">
        <f t="shared" si="4"/>
        <v>240</v>
      </c>
      <c r="M25" s="248">
        <f t="shared" si="5"/>
        <v>90</v>
      </c>
      <c r="N25" s="752"/>
      <c r="O25" s="443"/>
      <c r="P25" s="221">
        <v>0</v>
      </c>
      <c r="Q25" s="444">
        <f t="shared" si="6"/>
        <v>240</v>
      </c>
      <c r="R25" s="222">
        <f t="shared" si="7"/>
        <v>0</v>
      </c>
      <c r="S25" s="626" cm="1">
        <f t="array" ref="S25">_xlfn.IFS(E25="Air",R25,E25="Sea",M25,E25="Air+Sea",M25+R25)</f>
        <v>90</v>
      </c>
    </row>
    <row r="26" spans="1:19" x14ac:dyDescent="0.25">
      <c r="A26" s="1096"/>
      <c r="B26" s="462" t="s">
        <v>80</v>
      </c>
      <c r="C26" s="159" t="s">
        <v>81</v>
      </c>
      <c r="D26" s="159" t="s">
        <v>82</v>
      </c>
      <c r="E26" s="159"/>
      <c r="F26" s="159"/>
      <c r="G26" s="207"/>
      <c r="H26" s="160"/>
      <c r="I26" s="752"/>
      <c r="J26" s="190"/>
      <c r="K26" s="221">
        <v>3</v>
      </c>
      <c r="L26" s="221">
        <f t="shared" si="4"/>
        <v>0</v>
      </c>
      <c r="M26" s="222">
        <f t="shared" si="5"/>
        <v>0</v>
      </c>
      <c r="N26" s="752"/>
      <c r="O26" s="443"/>
      <c r="P26" s="221">
        <v>0</v>
      </c>
      <c r="Q26" s="444">
        <f t="shared" si="6"/>
        <v>0</v>
      </c>
      <c r="R26" s="222">
        <f t="shared" si="7"/>
        <v>0</v>
      </c>
      <c r="S26" s="454" t="e" cm="1">
        <f t="array" ref="S26">_xlfn.IFS(E26="Air",R26,E26="Sea",M26,E26="Air+Sea",M26+R26)</f>
        <v>#N/A</v>
      </c>
    </row>
    <row r="27" spans="1:19" x14ac:dyDescent="0.25">
      <c r="A27" s="1096"/>
      <c r="B27" s="1111" t="s">
        <v>83</v>
      </c>
      <c r="C27" s="159" t="s">
        <v>84</v>
      </c>
      <c r="D27" s="159" t="s">
        <v>85</v>
      </c>
      <c r="E27" s="159"/>
      <c r="F27" s="159"/>
      <c r="G27" s="207"/>
      <c r="H27" s="160"/>
      <c r="I27" s="752"/>
      <c r="J27" s="190"/>
      <c r="K27" s="221">
        <v>3</v>
      </c>
      <c r="L27" s="221">
        <f t="shared" si="4"/>
        <v>0</v>
      </c>
      <c r="M27" s="222">
        <f t="shared" si="5"/>
        <v>0</v>
      </c>
      <c r="N27" s="752"/>
      <c r="O27" s="443"/>
      <c r="P27" s="221">
        <v>0</v>
      </c>
      <c r="Q27" s="444">
        <f t="shared" si="6"/>
        <v>0</v>
      </c>
      <c r="R27" s="222">
        <f t="shared" si="7"/>
        <v>0</v>
      </c>
      <c r="S27" s="454" t="e" cm="1">
        <f t="array" ref="S27">_xlfn.IFS(E27="Air",R27,E27="Sea",M27,E27="Air+Sea",M27+R27)</f>
        <v>#N/A</v>
      </c>
    </row>
    <row r="28" spans="1:19" x14ac:dyDescent="0.25">
      <c r="A28" s="1096"/>
      <c r="B28" s="1111"/>
      <c r="C28" s="159" t="s">
        <v>84</v>
      </c>
      <c r="D28" s="159" t="s">
        <v>86</v>
      </c>
      <c r="E28" s="159"/>
      <c r="F28" s="159"/>
      <c r="G28" s="207"/>
      <c r="H28" s="160"/>
      <c r="I28" s="752"/>
      <c r="J28" s="190"/>
      <c r="K28" s="221">
        <v>3</v>
      </c>
      <c r="L28" s="221">
        <f t="shared" si="4"/>
        <v>0</v>
      </c>
      <c r="M28" s="222">
        <f t="shared" si="5"/>
        <v>0</v>
      </c>
      <c r="N28" s="752"/>
      <c r="O28" s="443"/>
      <c r="P28" s="221">
        <v>0</v>
      </c>
      <c r="Q28" s="444">
        <f t="shared" si="6"/>
        <v>0</v>
      </c>
      <c r="R28" s="222">
        <f t="shared" si="7"/>
        <v>0</v>
      </c>
      <c r="S28" s="454" t="e" cm="1">
        <f t="array" ref="S28">_xlfn.IFS(E28="Air",R28,E28="Sea",M28,E28="Air+Sea",M28+R28)</f>
        <v>#N/A</v>
      </c>
    </row>
    <row r="29" spans="1:19" x14ac:dyDescent="0.25">
      <c r="A29" s="1096"/>
      <c r="B29" s="1111" t="s">
        <v>87</v>
      </c>
      <c r="C29" s="159" t="s">
        <v>74</v>
      </c>
      <c r="D29" s="159" t="s">
        <v>88</v>
      </c>
      <c r="E29" s="159"/>
      <c r="F29" s="159"/>
      <c r="G29" s="207"/>
      <c r="H29" s="747"/>
      <c r="I29" s="752"/>
      <c r="J29" s="190"/>
      <c r="K29" s="221">
        <v>3</v>
      </c>
      <c r="L29" s="221">
        <f t="shared" si="4"/>
        <v>0</v>
      </c>
      <c r="M29" s="222">
        <f t="shared" si="5"/>
        <v>0</v>
      </c>
      <c r="N29" s="752"/>
      <c r="O29" s="443"/>
      <c r="P29" s="221">
        <v>0</v>
      </c>
      <c r="Q29" s="444">
        <f t="shared" si="6"/>
        <v>0</v>
      </c>
      <c r="R29" s="222">
        <f t="shared" si="7"/>
        <v>0</v>
      </c>
      <c r="S29" s="454" t="e" cm="1">
        <f t="array" ref="S29">_xlfn.IFS(E29="Air",R29,E29="Sea",M29,E29="Air+Sea",M29+R29)</f>
        <v>#N/A</v>
      </c>
    </row>
    <row r="30" spans="1:19" x14ac:dyDescent="0.25">
      <c r="A30" s="1096"/>
      <c r="B30" s="1111"/>
      <c r="C30" s="159" t="s">
        <v>74</v>
      </c>
      <c r="D30" s="159" t="s">
        <v>89</v>
      </c>
      <c r="E30" s="159"/>
      <c r="F30" s="159"/>
      <c r="G30" s="207"/>
      <c r="H30" s="747"/>
      <c r="I30" s="752"/>
      <c r="J30" s="190"/>
      <c r="K30" s="221">
        <v>3</v>
      </c>
      <c r="L30" s="221">
        <f t="shared" si="4"/>
        <v>0</v>
      </c>
      <c r="M30" s="222">
        <f t="shared" si="5"/>
        <v>0</v>
      </c>
      <c r="N30" s="752"/>
      <c r="O30" s="443"/>
      <c r="P30" s="221">
        <v>0</v>
      </c>
      <c r="Q30" s="444">
        <f t="shared" si="6"/>
        <v>0</v>
      </c>
      <c r="R30" s="222">
        <f t="shared" si="7"/>
        <v>0</v>
      </c>
      <c r="S30" s="454" t="e" cm="1">
        <f t="array" ref="S30">_xlfn.IFS(E30="Air",R30,E30="Sea",M30,E30="Air+Sea",M30+R30)</f>
        <v>#N/A</v>
      </c>
    </row>
    <row r="31" spans="1:19" x14ac:dyDescent="0.25">
      <c r="A31" s="1096"/>
      <c r="B31" s="462" t="s">
        <v>90</v>
      </c>
      <c r="C31" s="159"/>
      <c r="D31" s="334"/>
      <c r="E31" s="159"/>
      <c r="F31" s="159"/>
      <c r="G31" s="207"/>
      <c r="H31" s="160"/>
      <c r="I31" s="752"/>
      <c r="J31" s="190"/>
      <c r="K31" s="221">
        <v>3</v>
      </c>
      <c r="L31" s="221">
        <f t="shared" si="4"/>
        <v>0</v>
      </c>
      <c r="M31" s="222">
        <f t="shared" si="5"/>
        <v>0</v>
      </c>
      <c r="N31" s="752"/>
      <c r="O31" s="443"/>
      <c r="P31" s="221">
        <v>0</v>
      </c>
      <c r="Q31" s="444">
        <f t="shared" si="6"/>
        <v>0</v>
      </c>
      <c r="R31" s="222">
        <f t="shared" si="7"/>
        <v>0</v>
      </c>
      <c r="S31" s="454" t="e" cm="1">
        <f t="array" ref="S31">_xlfn.IFS(E31="Air",R31,E31="Sea",M31,E31="Air+Sea",M31+R31)</f>
        <v>#N/A</v>
      </c>
    </row>
    <row r="32" spans="1:19" x14ac:dyDescent="0.25">
      <c r="A32" s="1096" t="s">
        <v>91</v>
      </c>
      <c r="B32" s="719" t="s">
        <v>92</v>
      </c>
      <c r="C32" s="111" t="s">
        <v>69</v>
      </c>
      <c r="D32" s="128" t="s">
        <v>93</v>
      </c>
      <c r="E32" s="111" t="s">
        <v>11</v>
      </c>
      <c r="F32" s="111">
        <v>440</v>
      </c>
      <c r="G32" s="206">
        <v>440</v>
      </c>
      <c r="H32" s="124"/>
      <c r="I32" s="755"/>
      <c r="J32" s="191">
        <v>0</v>
      </c>
      <c r="K32" s="219">
        <v>3</v>
      </c>
      <c r="L32" s="219">
        <f t="shared" si="4"/>
        <v>0</v>
      </c>
      <c r="M32" s="220">
        <f t="shared" si="5"/>
        <v>0</v>
      </c>
      <c r="N32" s="752"/>
      <c r="O32" s="443"/>
      <c r="P32" s="221">
        <v>0</v>
      </c>
      <c r="Q32" s="444">
        <f t="shared" si="6"/>
        <v>0</v>
      </c>
      <c r="R32" s="222">
        <f t="shared" si="7"/>
        <v>0</v>
      </c>
      <c r="S32" s="453" cm="1">
        <f t="array" ref="S32">_xlfn.IFS(E32="Air",R32,E32="Sea",M32,E32="Air+Sea",M32+R32)</f>
        <v>0</v>
      </c>
    </row>
    <row r="33" spans="1:37" s="732" customFormat="1" x14ac:dyDescent="0.25">
      <c r="A33" s="1096"/>
      <c r="B33" s="509" t="s">
        <v>681</v>
      </c>
      <c r="C33" s="113" t="s">
        <v>100</v>
      </c>
      <c r="D33" s="113" t="s">
        <v>101</v>
      </c>
      <c r="E33" s="113" t="s">
        <v>11</v>
      </c>
      <c r="F33" s="113">
        <v>195</v>
      </c>
      <c r="G33" s="208">
        <v>195</v>
      </c>
      <c r="H33" s="124"/>
      <c r="I33" s="755"/>
      <c r="J33" s="191">
        <v>0</v>
      </c>
      <c r="K33" s="219">
        <v>3</v>
      </c>
      <c r="L33" s="219">
        <f t="shared" si="4"/>
        <v>0</v>
      </c>
      <c r="M33" s="220">
        <f t="shared" si="5"/>
        <v>0</v>
      </c>
      <c r="N33" s="752"/>
      <c r="O33" s="443"/>
      <c r="P33" s="221">
        <v>0</v>
      </c>
      <c r="Q33" s="444">
        <f t="shared" si="6"/>
        <v>0</v>
      </c>
      <c r="R33" s="222">
        <f t="shared" si="7"/>
        <v>0</v>
      </c>
      <c r="S33" s="453" cm="1">
        <f t="array" ref="S33">_xlfn.IFS(E33="Air",R33,E33="Sea",M33,E33="Air+Sea",M33+R33)</f>
        <v>0</v>
      </c>
      <c r="T33" s="83"/>
      <c r="U33" s="83"/>
      <c r="V33" s="83"/>
      <c r="W33" s="83"/>
      <c r="X33" s="83"/>
      <c r="Y33" s="83"/>
      <c r="Z33" s="83"/>
      <c r="AA33" s="83"/>
      <c r="AB33" s="83"/>
      <c r="AC33" s="83"/>
      <c r="AD33" s="83"/>
      <c r="AE33" s="83"/>
      <c r="AF33" s="83"/>
      <c r="AG33" s="83"/>
      <c r="AH33" s="83"/>
      <c r="AI33" s="83"/>
      <c r="AJ33" s="83"/>
      <c r="AK33" s="83"/>
    </row>
    <row r="34" spans="1:37" ht="30" x14ac:dyDescent="0.25">
      <c r="A34" s="1096"/>
      <c r="B34" s="1110" t="s">
        <v>80</v>
      </c>
      <c r="C34" s="112" t="s">
        <v>69</v>
      </c>
      <c r="D34" s="114" t="s">
        <v>682</v>
      </c>
      <c r="E34" s="112" t="s">
        <v>11</v>
      </c>
      <c r="F34" s="112">
        <v>1000</v>
      </c>
      <c r="G34" s="367">
        <v>500</v>
      </c>
      <c r="H34" s="140" t="s">
        <v>683</v>
      </c>
      <c r="I34" s="754"/>
      <c r="J34" s="354">
        <v>1</v>
      </c>
      <c r="K34" s="372">
        <v>3</v>
      </c>
      <c r="L34" s="372">
        <f t="shared" si="4"/>
        <v>500</v>
      </c>
      <c r="M34" s="248">
        <f t="shared" si="5"/>
        <v>166.66666666666666</v>
      </c>
      <c r="N34" s="752"/>
      <c r="O34" s="443"/>
      <c r="P34" s="221">
        <v>0</v>
      </c>
      <c r="Q34" s="444">
        <f t="shared" si="6"/>
        <v>0</v>
      </c>
      <c r="R34" s="222">
        <f t="shared" si="7"/>
        <v>0</v>
      </c>
      <c r="S34" s="626" cm="1">
        <f t="array" ref="S34">_xlfn.IFS(E34="Air",R34,E34="Sea",M34,E34="Air+Sea",M34+R34)</f>
        <v>166.66666666666666</v>
      </c>
    </row>
    <row r="35" spans="1:37" x14ac:dyDescent="0.25">
      <c r="A35" s="1096"/>
      <c r="B35" s="1110"/>
      <c r="C35" s="112" t="s">
        <v>97</v>
      </c>
      <c r="D35" s="112" t="s">
        <v>684</v>
      </c>
      <c r="E35" s="112" t="s">
        <v>11</v>
      </c>
      <c r="F35" s="112">
        <v>180</v>
      </c>
      <c r="G35" s="367">
        <v>120</v>
      </c>
      <c r="H35" s="140"/>
      <c r="I35" s="754"/>
      <c r="J35" s="354">
        <v>1</v>
      </c>
      <c r="K35" s="372">
        <v>3</v>
      </c>
      <c r="L35" s="372">
        <f t="shared" si="4"/>
        <v>120</v>
      </c>
      <c r="M35" s="248">
        <f t="shared" si="5"/>
        <v>40</v>
      </c>
      <c r="N35" s="752"/>
      <c r="O35" s="443"/>
      <c r="P35" s="221">
        <v>0</v>
      </c>
      <c r="Q35" s="444">
        <f t="shared" si="6"/>
        <v>0</v>
      </c>
      <c r="R35" s="222">
        <f t="shared" si="7"/>
        <v>0</v>
      </c>
      <c r="S35" s="626" cm="1">
        <f t="array" ref="S35">_xlfn.IFS(E35="Air",R35,E35="Sea",M35,E35="Air+Sea",M35+R35)</f>
        <v>40</v>
      </c>
    </row>
    <row r="36" spans="1:37" ht="45" x14ac:dyDescent="0.25">
      <c r="A36" s="1096"/>
      <c r="B36" s="1110"/>
      <c r="C36" s="112" t="s">
        <v>69</v>
      </c>
      <c r="D36" s="112" t="s">
        <v>685</v>
      </c>
      <c r="E36" s="112" t="s">
        <v>11</v>
      </c>
      <c r="F36" s="112">
        <f>4*60</f>
        <v>240</v>
      </c>
      <c r="G36" s="367">
        <v>300</v>
      </c>
      <c r="H36" s="140" t="s">
        <v>686</v>
      </c>
      <c r="I36" s="754"/>
      <c r="J36" s="354">
        <v>1</v>
      </c>
      <c r="K36" s="372">
        <v>3</v>
      </c>
      <c r="L36" s="372">
        <f t="shared" si="4"/>
        <v>300</v>
      </c>
      <c r="M36" s="248">
        <f t="shared" si="5"/>
        <v>100</v>
      </c>
      <c r="N36" s="752"/>
      <c r="O36" s="443"/>
      <c r="P36" s="221">
        <v>0</v>
      </c>
      <c r="Q36" s="444">
        <f t="shared" si="6"/>
        <v>0</v>
      </c>
      <c r="R36" s="222">
        <f t="shared" si="7"/>
        <v>0</v>
      </c>
      <c r="S36" s="626" cm="1">
        <f t="array" ref="S36">_xlfn.IFS(E36="Air",R36,E36="Sea",M36,E36="Air+Sea",M36+R36)</f>
        <v>100</v>
      </c>
    </row>
    <row r="37" spans="1:37" ht="30" x14ac:dyDescent="0.25">
      <c r="A37" s="1096"/>
      <c r="B37" s="1092" t="s">
        <v>94</v>
      </c>
      <c r="C37" s="113" t="s">
        <v>69</v>
      </c>
      <c r="D37" s="136" t="s">
        <v>687</v>
      </c>
      <c r="E37" s="111" t="s">
        <v>11</v>
      </c>
      <c r="F37" s="113">
        <v>560</v>
      </c>
      <c r="G37" s="208">
        <v>400</v>
      </c>
      <c r="H37" s="124" t="s">
        <v>688</v>
      </c>
      <c r="I37" s="755">
        <v>0.7</v>
      </c>
      <c r="J37" s="191">
        <v>1</v>
      </c>
      <c r="K37" s="219">
        <v>3</v>
      </c>
      <c r="L37" s="219">
        <f t="shared" si="4"/>
        <v>400</v>
      </c>
      <c r="M37" s="220">
        <f t="shared" si="5"/>
        <v>93.333333333333329</v>
      </c>
      <c r="N37" s="752"/>
      <c r="O37" s="443"/>
      <c r="P37" s="221">
        <v>0</v>
      </c>
      <c r="Q37" s="444">
        <f t="shared" si="6"/>
        <v>0</v>
      </c>
      <c r="R37" s="222">
        <f t="shared" si="7"/>
        <v>0</v>
      </c>
      <c r="S37" s="453" cm="1">
        <f t="array" ref="S37">_xlfn.IFS(E37="Air",R37,E37="Sea",M37,E37="Air+Sea",M37+R37)</f>
        <v>93.333333333333329</v>
      </c>
    </row>
    <row r="38" spans="1:37" x14ac:dyDescent="0.25">
      <c r="A38" s="1096"/>
      <c r="B38" s="1092"/>
      <c r="C38" s="114" t="s">
        <v>97</v>
      </c>
      <c r="D38" s="114" t="s">
        <v>689</v>
      </c>
      <c r="E38" s="112" t="s">
        <v>11</v>
      </c>
      <c r="F38" s="114">
        <v>120</v>
      </c>
      <c r="G38" s="368">
        <v>120</v>
      </c>
      <c r="H38" s="140"/>
      <c r="I38" s="754">
        <v>0.7</v>
      </c>
      <c r="J38" s="354">
        <v>1</v>
      </c>
      <c r="K38" s="372">
        <v>3</v>
      </c>
      <c r="L38" s="372">
        <f t="shared" si="4"/>
        <v>120</v>
      </c>
      <c r="M38" s="248">
        <f t="shared" si="5"/>
        <v>28</v>
      </c>
      <c r="N38" s="752"/>
      <c r="O38" s="443"/>
      <c r="P38" s="221">
        <v>0</v>
      </c>
      <c r="Q38" s="444">
        <f t="shared" si="6"/>
        <v>0</v>
      </c>
      <c r="R38" s="222">
        <f t="shared" si="7"/>
        <v>0</v>
      </c>
      <c r="S38" s="626" cm="1">
        <f t="array" ref="S38">_xlfn.IFS(E38="Air",R38,E38="Sea",M38,E38="Air+Sea",M38+R38)</f>
        <v>28</v>
      </c>
    </row>
    <row r="39" spans="1:37" x14ac:dyDescent="0.25">
      <c r="A39" s="1096"/>
      <c r="B39" s="1092"/>
      <c r="C39" s="114" t="s">
        <v>69</v>
      </c>
      <c r="D39" s="114" t="s">
        <v>690</v>
      </c>
      <c r="E39" s="112" t="s">
        <v>11</v>
      </c>
      <c r="F39" s="114">
        <v>180</v>
      </c>
      <c r="G39" s="368">
        <v>180</v>
      </c>
      <c r="H39" s="140" t="s">
        <v>691</v>
      </c>
      <c r="I39" s="754">
        <v>0.7</v>
      </c>
      <c r="J39" s="354">
        <v>1</v>
      </c>
      <c r="K39" s="372">
        <v>3</v>
      </c>
      <c r="L39" s="372">
        <f t="shared" si="4"/>
        <v>180</v>
      </c>
      <c r="M39" s="248">
        <f t="shared" si="5"/>
        <v>42</v>
      </c>
      <c r="N39" s="752"/>
      <c r="O39" s="443"/>
      <c r="P39" s="221">
        <v>0</v>
      </c>
      <c r="Q39" s="444">
        <f t="shared" si="6"/>
        <v>0</v>
      </c>
      <c r="R39" s="222">
        <f t="shared" si="7"/>
        <v>0</v>
      </c>
      <c r="S39" s="626" cm="1">
        <f t="array" ref="S39">_xlfn.IFS(E39="Air",R39,E39="Sea",M39,E39="Air+Sea",M39+R39)</f>
        <v>42</v>
      </c>
    </row>
    <row r="40" spans="1:37" ht="30" x14ac:dyDescent="0.25">
      <c r="A40" s="1096"/>
      <c r="B40" s="1092"/>
      <c r="C40" s="114" t="s">
        <v>84</v>
      </c>
      <c r="D40" s="114" t="s">
        <v>692</v>
      </c>
      <c r="E40" s="112" t="s">
        <v>11</v>
      </c>
      <c r="F40" s="114">
        <v>180</v>
      </c>
      <c r="G40" s="368">
        <v>180</v>
      </c>
      <c r="H40" s="140" t="s">
        <v>693</v>
      </c>
      <c r="I40" s="754">
        <v>0.7</v>
      </c>
      <c r="J40" s="354">
        <v>1</v>
      </c>
      <c r="K40" s="372">
        <v>3</v>
      </c>
      <c r="L40" s="372">
        <f t="shared" si="4"/>
        <v>180</v>
      </c>
      <c r="M40" s="248">
        <f t="shared" si="5"/>
        <v>42</v>
      </c>
      <c r="N40" s="752"/>
      <c r="O40" s="443"/>
      <c r="P40" s="221">
        <v>0</v>
      </c>
      <c r="Q40" s="444">
        <f t="shared" si="6"/>
        <v>0</v>
      </c>
      <c r="R40" s="222">
        <f t="shared" si="7"/>
        <v>0</v>
      </c>
      <c r="S40" s="626" cm="1">
        <f t="array" ref="S40">_xlfn.IFS(E40="Air",R40,E40="Sea",M40,E40="Air+Sea",M40+R40)</f>
        <v>42</v>
      </c>
    </row>
    <row r="41" spans="1:37" x14ac:dyDescent="0.25">
      <c r="A41" s="1096"/>
      <c r="B41" s="1092"/>
      <c r="C41" s="114" t="s">
        <v>69</v>
      </c>
      <c r="D41" s="114" t="s">
        <v>694</v>
      </c>
      <c r="E41" s="112" t="s">
        <v>11</v>
      </c>
      <c r="F41" s="114">
        <v>180</v>
      </c>
      <c r="G41" s="368">
        <v>120</v>
      </c>
      <c r="H41" s="140"/>
      <c r="I41" s="754">
        <v>0.7</v>
      </c>
      <c r="J41" s="354">
        <v>1</v>
      </c>
      <c r="K41" s="372">
        <v>3</v>
      </c>
      <c r="L41" s="372">
        <f t="shared" si="4"/>
        <v>120</v>
      </c>
      <c r="M41" s="248">
        <f t="shared" si="5"/>
        <v>28</v>
      </c>
      <c r="N41" s="752"/>
      <c r="O41" s="443"/>
      <c r="P41" s="221">
        <v>0</v>
      </c>
      <c r="Q41" s="444">
        <f t="shared" si="6"/>
        <v>0</v>
      </c>
      <c r="R41" s="222">
        <f t="shared" si="7"/>
        <v>0</v>
      </c>
      <c r="S41" s="626" cm="1">
        <f t="array" ref="S41">_xlfn.IFS(E41="Air",R41,E41="Sea",M41,E41="Air+Sea",M41+R41)</f>
        <v>28</v>
      </c>
    </row>
    <row r="42" spans="1:37" x14ac:dyDescent="0.25">
      <c r="A42" s="1096"/>
      <c r="B42" s="1092" t="s">
        <v>112</v>
      </c>
      <c r="C42" s="112" t="s">
        <v>69</v>
      </c>
      <c r="D42" s="112" t="s">
        <v>695</v>
      </c>
      <c r="E42" s="112" t="s">
        <v>11</v>
      </c>
      <c r="F42" s="112">
        <v>420</v>
      </c>
      <c r="G42" s="367">
        <v>300</v>
      </c>
      <c r="H42" s="140"/>
      <c r="I42" s="756">
        <v>0.7</v>
      </c>
      <c r="J42" s="354">
        <v>0</v>
      </c>
      <c r="K42" s="372">
        <v>3</v>
      </c>
      <c r="L42" s="372">
        <f t="shared" si="4"/>
        <v>0</v>
      </c>
      <c r="M42" s="248">
        <f t="shared" si="5"/>
        <v>0</v>
      </c>
      <c r="N42" s="752"/>
      <c r="O42" s="443"/>
      <c r="P42" s="221">
        <v>0</v>
      </c>
      <c r="Q42" s="444">
        <f t="shared" si="6"/>
        <v>0</v>
      </c>
      <c r="R42" s="222">
        <f t="shared" si="7"/>
        <v>0</v>
      </c>
      <c r="S42" s="626" cm="1">
        <f t="array" ref="S42">_xlfn.IFS(E42="Air",R42,E42="Sea",M42,E42="Air+Sea",M42+R42)</f>
        <v>0</v>
      </c>
    </row>
    <row r="43" spans="1:37" x14ac:dyDescent="0.25">
      <c r="A43" s="1096"/>
      <c r="B43" s="1092"/>
      <c r="C43" s="112" t="s">
        <v>69</v>
      </c>
      <c r="D43" s="112" t="s">
        <v>696</v>
      </c>
      <c r="E43" s="112" t="s">
        <v>11</v>
      </c>
      <c r="F43" s="112">
        <v>180</v>
      </c>
      <c r="G43" s="367">
        <v>60</v>
      </c>
      <c r="H43" s="140"/>
      <c r="I43" s="756"/>
      <c r="J43" s="354">
        <v>0</v>
      </c>
      <c r="K43" s="372">
        <v>3</v>
      </c>
      <c r="L43" s="372">
        <f t="shared" si="4"/>
        <v>0</v>
      </c>
      <c r="M43" s="248">
        <f t="shared" si="5"/>
        <v>0</v>
      </c>
      <c r="N43" s="752"/>
      <c r="O43" s="443"/>
      <c r="P43" s="221">
        <v>0</v>
      </c>
      <c r="Q43" s="444">
        <f t="shared" si="6"/>
        <v>0</v>
      </c>
      <c r="R43" s="222">
        <f t="shared" si="7"/>
        <v>0</v>
      </c>
      <c r="S43" s="626" cm="1">
        <f t="array" ref="S43">_xlfn.IFS(E43="Air",R43,E43="Sea",M43,E43="Air+Sea",M43+R43)</f>
        <v>0</v>
      </c>
    </row>
    <row r="44" spans="1:37" x14ac:dyDescent="0.25">
      <c r="A44" s="1096"/>
      <c r="B44" s="1092"/>
      <c r="C44" s="112" t="s">
        <v>69</v>
      </c>
      <c r="D44" s="112" t="s">
        <v>697</v>
      </c>
      <c r="E44" s="112" t="s">
        <v>11</v>
      </c>
      <c r="F44" s="112">
        <v>180</v>
      </c>
      <c r="G44" s="367">
        <v>120</v>
      </c>
      <c r="H44" s="140"/>
      <c r="I44" s="756"/>
      <c r="J44" s="354">
        <v>0</v>
      </c>
      <c r="K44" s="372">
        <v>3</v>
      </c>
      <c r="L44" s="372">
        <f t="shared" si="4"/>
        <v>0</v>
      </c>
      <c r="M44" s="248">
        <f t="shared" si="5"/>
        <v>0</v>
      </c>
      <c r="N44" s="752"/>
      <c r="O44" s="443"/>
      <c r="P44" s="221">
        <v>0</v>
      </c>
      <c r="Q44" s="444">
        <f t="shared" si="6"/>
        <v>0</v>
      </c>
      <c r="R44" s="222">
        <f t="shared" si="7"/>
        <v>0</v>
      </c>
      <c r="S44" s="626" cm="1">
        <f t="array" ref="S44">_xlfn.IFS(E44="Air",R44,E44="Sea",M44,E44="Air+Sea",M44+R44)</f>
        <v>0</v>
      </c>
    </row>
    <row r="45" spans="1:37" ht="30" x14ac:dyDescent="0.25">
      <c r="A45" s="1096"/>
      <c r="B45" s="1092"/>
      <c r="C45" s="112" t="s">
        <v>97</v>
      </c>
      <c r="D45" s="112" t="s">
        <v>698</v>
      </c>
      <c r="E45" s="112" t="s">
        <v>11</v>
      </c>
      <c r="F45" s="112">
        <v>240</v>
      </c>
      <c r="G45" s="367">
        <v>120</v>
      </c>
      <c r="H45" s="140" t="s">
        <v>693</v>
      </c>
      <c r="I45" s="756"/>
      <c r="J45" s="354">
        <v>0</v>
      </c>
      <c r="K45" s="372">
        <v>3</v>
      </c>
      <c r="L45" s="372">
        <f t="shared" si="4"/>
        <v>0</v>
      </c>
      <c r="M45" s="248">
        <f t="shared" si="5"/>
        <v>0</v>
      </c>
      <c r="N45" s="752"/>
      <c r="O45" s="443"/>
      <c r="P45" s="221">
        <v>0</v>
      </c>
      <c r="Q45" s="444">
        <f t="shared" si="6"/>
        <v>0</v>
      </c>
      <c r="R45" s="222">
        <f t="shared" si="7"/>
        <v>0</v>
      </c>
      <c r="S45" s="626" cm="1">
        <f t="array" ref="S45">_xlfn.IFS(E45="Air",R45,E45="Sea",M45,E45="Air+Sea",M45+R45)</f>
        <v>0</v>
      </c>
    </row>
    <row r="46" spans="1:37" x14ac:dyDescent="0.25">
      <c r="A46" s="1096"/>
      <c r="B46" s="1092"/>
      <c r="C46" s="113" t="s">
        <v>100</v>
      </c>
      <c r="D46" s="113" t="s">
        <v>699</v>
      </c>
      <c r="E46" s="113" t="s">
        <v>11</v>
      </c>
      <c r="F46" s="113">
        <v>30</v>
      </c>
      <c r="G46" s="208">
        <v>30</v>
      </c>
      <c r="H46" s="124"/>
      <c r="I46" s="757"/>
      <c r="J46" s="191">
        <v>0</v>
      </c>
      <c r="K46" s="219">
        <v>3</v>
      </c>
      <c r="L46" s="219">
        <f t="shared" si="4"/>
        <v>0</v>
      </c>
      <c r="M46" s="220">
        <f t="shared" si="5"/>
        <v>0</v>
      </c>
      <c r="N46" s="752"/>
      <c r="O46" s="443"/>
      <c r="P46" s="221">
        <v>0</v>
      </c>
      <c r="Q46" s="444">
        <f t="shared" si="6"/>
        <v>0</v>
      </c>
      <c r="R46" s="222">
        <f t="shared" si="7"/>
        <v>0</v>
      </c>
      <c r="S46" s="453" cm="1">
        <f t="array" ref="S46">_xlfn.IFS(E46="Air",R46,E46="Sea",M46,E46="Air+Sea",M46+R46)</f>
        <v>0</v>
      </c>
    </row>
    <row r="47" spans="1:37" x14ac:dyDescent="0.25">
      <c r="A47" s="1096"/>
      <c r="B47" s="1092"/>
      <c r="C47" s="111" t="s">
        <v>100</v>
      </c>
      <c r="D47" s="136" t="s">
        <v>114</v>
      </c>
      <c r="E47" s="111" t="s">
        <v>11</v>
      </c>
      <c r="F47" s="111">
        <v>100</v>
      </c>
      <c r="G47" s="206">
        <v>100</v>
      </c>
      <c r="H47" s="124"/>
      <c r="I47" s="757"/>
      <c r="J47" s="191">
        <v>0</v>
      </c>
      <c r="K47" s="219">
        <v>3</v>
      </c>
      <c r="L47" s="219">
        <f t="shared" si="4"/>
        <v>0</v>
      </c>
      <c r="M47" s="220">
        <f t="shared" si="5"/>
        <v>0</v>
      </c>
      <c r="N47" s="752"/>
      <c r="O47" s="443"/>
      <c r="P47" s="221">
        <v>0</v>
      </c>
      <c r="Q47" s="444">
        <f t="shared" si="6"/>
        <v>0</v>
      </c>
      <c r="R47" s="222">
        <f t="shared" si="7"/>
        <v>0</v>
      </c>
      <c r="S47" s="453" cm="1">
        <f t="array" ref="S47">_xlfn.IFS(E47="Air",R47,E47="Sea",M47,E47="Air+Sea",M47+R47)</f>
        <v>0</v>
      </c>
    </row>
    <row r="48" spans="1:37" x14ac:dyDescent="0.25">
      <c r="A48" s="1096"/>
      <c r="B48" s="509" t="s">
        <v>102</v>
      </c>
      <c r="C48" s="113" t="s">
        <v>103</v>
      </c>
      <c r="D48" s="136" t="s">
        <v>104</v>
      </c>
      <c r="E48" s="113" t="s">
        <v>11</v>
      </c>
      <c r="F48" s="113">
        <v>70</v>
      </c>
      <c r="G48" s="208">
        <v>70</v>
      </c>
      <c r="H48" s="124"/>
      <c r="I48" s="755"/>
      <c r="J48" s="191">
        <v>0.5</v>
      </c>
      <c r="K48" s="219">
        <v>3</v>
      </c>
      <c r="L48" s="219">
        <f t="shared" si="4"/>
        <v>35</v>
      </c>
      <c r="M48" s="220">
        <f t="shared" si="5"/>
        <v>11.666666666666666</v>
      </c>
      <c r="N48" s="752"/>
      <c r="O48" s="443"/>
      <c r="P48" s="221">
        <v>0</v>
      </c>
      <c r="Q48" s="444">
        <f t="shared" si="6"/>
        <v>0</v>
      </c>
      <c r="R48" s="222">
        <f t="shared" si="7"/>
        <v>0</v>
      </c>
      <c r="S48" s="453" cm="1">
        <f t="array" ref="S48">_xlfn.IFS(E48="Air",R48,E48="Sea",M48,E48="Air+Sea",M48+R48)</f>
        <v>11.666666666666666</v>
      </c>
    </row>
    <row r="49" spans="1:19" ht="30" x14ac:dyDescent="0.25">
      <c r="A49" s="1096"/>
      <c r="B49" s="509" t="s">
        <v>105</v>
      </c>
      <c r="C49" s="113" t="s">
        <v>74</v>
      </c>
      <c r="D49" s="136" t="s">
        <v>107</v>
      </c>
      <c r="E49" s="111" t="s">
        <v>11</v>
      </c>
      <c r="F49" s="113">
        <v>40</v>
      </c>
      <c r="G49" s="208">
        <v>40</v>
      </c>
      <c r="H49" s="728"/>
      <c r="I49" s="757">
        <v>0.4</v>
      </c>
      <c r="J49" s="749"/>
      <c r="K49" s="219">
        <v>3</v>
      </c>
      <c r="L49" s="219">
        <f t="shared" si="4"/>
        <v>40</v>
      </c>
      <c r="M49" s="220">
        <f t="shared" si="5"/>
        <v>16</v>
      </c>
      <c r="N49" s="752"/>
      <c r="O49" s="443"/>
      <c r="P49" s="221">
        <v>0</v>
      </c>
      <c r="Q49" s="444">
        <f t="shared" si="6"/>
        <v>40</v>
      </c>
      <c r="R49" s="222">
        <f t="shared" si="7"/>
        <v>0</v>
      </c>
      <c r="S49" s="453" cm="1">
        <f t="array" ref="S49">_xlfn.IFS(E49="Air",R49,E49="Sea",M49,E49="Air+Sea",M49+R49)</f>
        <v>16</v>
      </c>
    </row>
    <row r="50" spans="1:19" x14ac:dyDescent="0.25">
      <c r="A50" s="1096"/>
      <c r="B50" s="1093" t="s">
        <v>105</v>
      </c>
      <c r="C50" s="188" t="s">
        <v>74</v>
      </c>
      <c r="D50" s="159" t="s">
        <v>106</v>
      </c>
      <c r="E50" s="188"/>
      <c r="F50" s="188"/>
      <c r="G50" s="386"/>
      <c r="H50" s="160"/>
      <c r="I50" s="752"/>
      <c r="J50" s="190"/>
      <c r="K50" s="221">
        <v>3</v>
      </c>
      <c r="L50" s="221">
        <f t="shared" si="4"/>
        <v>0</v>
      </c>
      <c r="M50" s="222">
        <f t="shared" si="5"/>
        <v>0</v>
      </c>
      <c r="N50" s="752"/>
      <c r="O50" s="443"/>
      <c r="P50" s="221">
        <v>0</v>
      </c>
      <c r="Q50" s="444">
        <f t="shared" si="6"/>
        <v>0</v>
      </c>
      <c r="R50" s="222">
        <f t="shared" si="7"/>
        <v>0</v>
      </c>
      <c r="S50" s="454" t="e" cm="1">
        <f t="array" ref="S50">_xlfn.IFS(E50="Air",R50,E50="Sea",M50,E50="Air+Sea",M50+R50)</f>
        <v>#N/A</v>
      </c>
    </row>
    <row r="51" spans="1:19" x14ac:dyDescent="0.25">
      <c r="A51" s="1096"/>
      <c r="B51" s="1093"/>
      <c r="C51" s="188" t="s">
        <v>74</v>
      </c>
      <c r="D51" s="188" t="s">
        <v>107</v>
      </c>
      <c r="E51" s="188"/>
      <c r="F51" s="188"/>
      <c r="G51" s="386"/>
      <c r="H51" s="160"/>
      <c r="I51" s="752"/>
      <c r="J51" s="190"/>
      <c r="K51" s="221">
        <v>3</v>
      </c>
      <c r="L51" s="221">
        <f t="shared" si="4"/>
        <v>0</v>
      </c>
      <c r="M51" s="222">
        <f t="shared" si="5"/>
        <v>0</v>
      </c>
      <c r="N51" s="752"/>
      <c r="O51" s="443"/>
      <c r="P51" s="221">
        <v>0</v>
      </c>
      <c r="Q51" s="444">
        <f t="shared" si="6"/>
        <v>0</v>
      </c>
      <c r="R51" s="222">
        <f t="shared" si="7"/>
        <v>0</v>
      </c>
      <c r="S51" s="454" t="e" cm="1">
        <f t="array" ref="S51">_xlfn.IFS(E51="Air",R51,E51="Sea",M51,E51="Air+Sea",M51+R51)</f>
        <v>#N/A</v>
      </c>
    </row>
    <row r="52" spans="1:19" x14ac:dyDescent="0.25">
      <c r="A52" s="1096"/>
      <c r="B52" s="462" t="s">
        <v>110</v>
      </c>
      <c r="C52" s="159" t="s">
        <v>111</v>
      </c>
      <c r="D52" s="159" t="s">
        <v>98</v>
      </c>
      <c r="E52" s="159"/>
      <c r="F52" s="159"/>
      <c r="G52" s="207"/>
      <c r="H52" s="160"/>
      <c r="I52" s="752"/>
      <c r="J52" s="190"/>
      <c r="K52" s="221">
        <v>3</v>
      </c>
      <c r="L52" s="221">
        <f t="shared" si="4"/>
        <v>0</v>
      </c>
      <c r="M52" s="222">
        <f t="shared" si="5"/>
        <v>0</v>
      </c>
      <c r="N52" s="752"/>
      <c r="O52" s="443"/>
      <c r="P52" s="221">
        <v>0</v>
      </c>
      <c r="Q52" s="444">
        <f t="shared" si="6"/>
        <v>0</v>
      </c>
      <c r="R52" s="222">
        <f t="shared" si="7"/>
        <v>0</v>
      </c>
      <c r="S52" s="454" t="e" cm="1">
        <f t="array" ref="S52">_xlfn.IFS(E52="Air",R52,E52="Sea",M52,E52="Air+Sea",M52+R52)</f>
        <v>#N/A</v>
      </c>
    </row>
    <row r="53" spans="1:19" x14ac:dyDescent="0.25">
      <c r="A53" s="1096"/>
      <c r="B53" s="462" t="s">
        <v>90</v>
      </c>
      <c r="C53" s="159"/>
      <c r="D53" s="159" t="s">
        <v>700</v>
      </c>
      <c r="E53" s="159"/>
      <c r="F53" s="159"/>
      <c r="G53" s="207"/>
      <c r="H53" s="160"/>
      <c r="I53" s="752"/>
      <c r="J53" s="190"/>
      <c r="K53" s="221">
        <v>3</v>
      </c>
      <c r="L53" s="221">
        <f t="shared" si="4"/>
        <v>0</v>
      </c>
      <c r="M53" s="222">
        <f t="shared" si="5"/>
        <v>0</v>
      </c>
      <c r="N53" s="752"/>
      <c r="O53" s="443"/>
      <c r="P53" s="221">
        <v>0</v>
      </c>
      <c r="Q53" s="444">
        <f t="shared" si="6"/>
        <v>0</v>
      </c>
      <c r="R53" s="222">
        <f t="shared" si="7"/>
        <v>0</v>
      </c>
      <c r="S53" s="454" t="e" cm="1">
        <f t="array" ref="S53">_xlfn.IFS(E53="Air",R53,E53="Sea",M53,E53="Air+Sea",M53+R53)</f>
        <v>#N/A</v>
      </c>
    </row>
    <row r="54" spans="1:19" x14ac:dyDescent="0.25">
      <c r="A54" s="1096"/>
      <c r="B54" s="1092" t="s">
        <v>115</v>
      </c>
      <c r="C54" s="113" t="s">
        <v>116</v>
      </c>
      <c r="D54" s="113" t="s">
        <v>113</v>
      </c>
      <c r="E54" s="111" t="s">
        <v>11</v>
      </c>
      <c r="F54" s="111">
        <v>30</v>
      </c>
      <c r="G54" s="206">
        <v>30</v>
      </c>
      <c r="H54" s="124"/>
      <c r="I54" s="755"/>
      <c r="J54" s="191">
        <v>1</v>
      </c>
      <c r="K54" s="219">
        <v>3</v>
      </c>
      <c r="L54" s="219">
        <f t="shared" si="4"/>
        <v>30</v>
      </c>
      <c r="M54" s="220">
        <f t="shared" si="5"/>
        <v>10</v>
      </c>
      <c r="N54" s="752"/>
      <c r="O54" s="443"/>
      <c r="P54" s="221">
        <v>0</v>
      </c>
      <c r="Q54" s="444">
        <f t="shared" si="6"/>
        <v>0</v>
      </c>
      <c r="R54" s="222">
        <f t="shared" si="7"/>
        <v>0</v>
      </c>
      <c r="S54" s="453" cm="1">
        <f t="array" ref="S54">_xlfn.IFS(E54="Air",R54,E54="Sea",M54,E54="Air+Sea",M54+R54)</f>
        <v>10</v>
      </c>
    </row>
    <row r="55" spans="1:19" x14ac:dyDescent="0.25">
      <c r="A55" s="1096"/>
      <c r="B55" s="1092"/>
      <c r="C55" s="113" t="s">
        <v>116</v>
      </c>
      <c r="D55" s="128" t="s">
        <v>117</v>
      </c>
      <c r="E55" s="111" t="s">
        <v>11</v>
      </c>
      <c r="F55" s="111">
        <v>340</v>
      </c>
      <c r="G55" s="206">
        <v>340</v>
      </c>
      <c r="H55" s="124"/>
      <c r="I55" s="755"/>
      <c r="J55" s="191">
        <v>1</v>
      </c>
      <c r="K55" s="219">
        <v>3</v>
      </c>
      <c r="L55" s="219">
        <f t="shared" si="4"/>
        <v>340</v>
      </c>
      <c r="M55" s="220">
        <f t="shared" si="5"/>
        <v>113.33333333333333</v>
      </c>
      <c r="N55" s="752"/>
      <c r="O55" s="443"/>
      <c r="P55" s="221">
        <v>0</v>
      </c>
      <c r="Q55" s="444">
        <f t="shared" si="6"/>
        <v>0</v>
      </c>
      <c r="R55" s="222">
        <f t="shared" si="7"/>
        <v>0</v>
      </c>
      <c r="S55" s="453" cm="1">
        <f t="array" ref="S55">_xlfn.IFS(E55="Air",R55,E55="Sea",M55,E55="Air+Sea",M55+R55)</f>
        <v>113.33333333333333</v>
      </c>
    </row>
    <row r="56" spans="1:19" x14ac:dyDescent="0.25">
      <c r="A56" s="1096"/>
      <c r="B56" s="1092" t="s">
        <v>118</v>
      </c>
      <c r="C56" s="113" t="s">
        <v>103</v>
      </c>
      <c r="D56" s="113" t="s">
        <v>119</v>
      </c>
      <c r="E56" s="113" t="s">
        <v>11</v>
      </c>
      <c r="F56" s="113">
        <v>25</v>
      </c>
      <c r="G56" s="208">
        <v>25</v>
      </c>
      <c r="H56" s="124"/>
      <c r="I56" s="755"/>
      <c r="J56" s="191">
        <v>0.75</v>
      </c>
      <c r="K56" s="219">
        <v>3</v>
      </c>
      <c r="L56" s="219">
        <f t="shared" si="4"/>
        <v>18.75</v>
      </c>
      <c r="M56" s="220">
        <f t="shared" si="5"/>
        <v>6.25</v>
      </c>
      <c r="N56" s="752"/>
      <c r="O56" s="443"/>
      <c r="P56" s="221">
        <v>0</v>
      </c>
      <c r="Q56" s="444">
        <f t="shared" si="6"/>
        <v>0</v>
      </c>
      <c r="R56" s="222">
        <f t="shared" si="7"/>
        <v>0</v>
      </c>
      <c r="S56" s="453" cm="1">
        <f t="array" ref="S56">_xlfn.IFS(E56="Air",R56,E56="Sea",M56,E56="Air+Sea",M56+R56)</f>
        <v>6.25</v>
      </c>
    </row>
    <row r="57" spans="1:19" x14ac:dyDescent="0.25">
      <c r="A57" s="1096"/>
      <c r="B57" s="1092"/>
      <c r="C57" s="113" t="s">
        <v>103</v>
      </c>
      <c r="D57" s="136" t="s">
        <v>120</v>
      </c>
      <c r="E57" s="113" t="s">
        <v>11</v>
      </c>
      <c r="F57" s="113">
        <v>375</v>
      </c>
      <c r="G57" s="208">
        <v>375</v>
      </c>
      <c r="H57" s="124"/>
      <c r="I57" s="755"/>
      <c r="J57" s="191">
        <v>0.75</v>
      </c>
      <c r="K57" s="219">
        <v>3</v>
      </c>
      <c r="L57" s="219">
        <f t="shared" si="4"/>
        <v>281.25</v>
      </c>
      <c r="M57" s="220">
        <f t="shared" si="5"/>
        <v>93.75</v>
      </c>
      <c r="N57" s="752"/>
      <c r="O57" s="443"/>
      <c r="P57" s="221">
        <v>0</v>
      </c>
      <c r="Q57" s="444">
        <f t="shared" si="6"/>
        <v>0</v>
      </c>
      <c r="R57" s="222">
        <f t="shared" si="7"/>
        <v>0</v>
      </c>
      <c r="S57" s="453" cm="1">
        <f t="array" ref="S57">_xlfn.IFS(E57="Air",R57,E57="Sea",M57,E57="Air+Sea",M57+R57)</f>
        <v>93.75</v>
      </c>
    </row>
    <row r="58" spans="1:19" x14ac:dyDescent="0.25">
      <c r="A58" s="1096"/>
      <c r="B58" s="509" t="s">
        <v>108</v>
      </c>
      <c r="C58" s="113" t="s">
        <v>103</v>
      </c>
      <c r="D58" s="136" t="s">
        <v>109</v>
      </c>
      <c r="E58" s="113" t="s">
        <v>11</v>
      </c>
      <c r="F58" s="113">
        <v>175</v>
      </c>
      <c r="G58" s="208">
        <v>175</v>
      </c>
      <c r="H58" s="124"/>
      <c r="I58" s="755"/>
      <c r="J58" s="191">
        <v>0.5</v>
      </c>
      <c r="K58" s="219">
        <v>3</v>
      </c>
      <c r="L58" s="219">
        <f t="shared" si="4"/>
        <v>87.5</v>
      </c>
      <c r="M58" s="220">
        <f t="shared" si="5"/>
        <v>29.166666666666668</v>
      </c>
      <c r="N58" s="752"/>
      <c r="O58" s="443"/>
      <c r="P58" s="221">
        <v>0</v>
      </c>
      <c r="Q58" s="444">
        <f t="shared" si="6"/>
        <v>0</v>
      </c>
      <c r="R58" s="222">
        <f t="shared" si="7"/>
        <v>0</v>
      </c>
      <c r="S58" s="453" cm="1">
        <f t="array" ref="S58">_xlfn.IFS(E58="Air",R58,E58="Sea",M58,E58="Air+Sea",M58+R58)</f>
        <v>29.166666666666668</v>
      </c>
    </row>
    <row r="59" spans="1:19" x14ac:dyDescent="0.25">
      <c r="A59" s="1096" t="s">
        <v>121</v>
      </c>
      <c r="B59" s="719" t="s">
        <v>122</v>
      </c>
      <c r="C59" s="111" t="s">
        <v>123</v>
      </c>
      <c r="D59" s="128" t="s">
        <v>122</v>
      </c>
      <c r="E59" s="113" t="s">
        <v>11</v>
      </c>
      <c r="F59" s="111">
        <v>120</v>
      </c>
      <c r="G59" s="206">
        <v>120</v>
      </c>
      <c r="H59" s="124"/>
      <c r="I59" s="755"/>
      <c r="J59" s="191">
        <v>1</v>
      </c>
      <c r="K59" s="219">
        <v>3</v>
      </c>
      <c r="L59" s="219">
        <f t="shared" si="4"/>
        <v>120</v>
      </c>
      <c r="M59" s="220">
        <f t="shared" si="5"/>
        <v>40</v>
      </c>
      <c r="N59" s="752"/>
      <c r="O59" s="443"/>
      <c r="P59" s="221">
        <v>0</v>
      </c>
      <c r="Q59" s="444">
        <f t="shared" si="6"/>
        <v>0</v>
      </c>
      <c r="R59" s="222">
        <f t="shared" si="7"/>
        <v>0</v>
      </c>
      <c r="S59" s="453" cm="1">
        <f t="array" ref="S59">_xlfn.IFS(E59="Air",R59,E59="Sea",M59,E59="Air+Sea",M59+R59)</f>
        <v>40</v>
      </c>
    </row>
    <row r="60" spans="1:19" x14ac:dyDescent="0.25">
      <c r="A60" s="1096"/>
      <c r="B60" s="509" t="s">
        <v>124</v>
      </c>
      <c r="C60" s="113" t="s">
        <v>103</v>
      </c>
      <c r="D60" s="136" t="s">
        <v>125</v>
      </c>
      <c r="E60" s="113" t="s">
        <v>11</v>
      </c>
      <c r="F60" s="113">
        <v>120</v>
      </c>
      <c r="G60" s="208">
        <v>120</v>
      </c>
      <c r="H60" s="124"/>
      <c r="I60" s="755"/>
      <c r="J60" s="191">
        <v>0.5</v>
      </c>
      <c r="K60" s="219">
        <v>3</v>
      </c>
      <c r="L60" s="219">
        <f t="shared" si="4"/>
        <v>60</v>
      </c>
      <c r="M60" s="220">
        <f t="shared" si="5"/>
        <v>20</v>
      </c>
      <c r="N60" s="752"/>
      <c r="O60" s="443"/>
      <c r="P60" s="221">
        <v>0</v>
      </c>
      <c r="Q60" s="444">
        <f t="shared" si="6"/>
        <v>0</v>
      </c>
      <c r="R60" s="222">
        <f t="shared" si="7"/>
        <v>0</v>
      </c>
      <c r="S60" s="453" cm="1">
        <f t="array" ref="S60">_xlfn.IFS(E60="Air",R60,E60="Sea",M60,E60="Air+Sea",M60+R60)</f>
        <v>20</v>
      </c>
    </row>
    <row r="61" spans="1:19" x14ac:dyDescent="0.25">
      <c r="A61" s="1096"/>
      <c r="B61" s="462" t="s">
        <v>126</v>
      </c>
      <c r="C61" s="159" t="s">
        <v>103</v>
      </c>
      <c r="D61" s="159" t="s">
        <v>126</v>
      </c>
      <c r="E61" s="188"/>
      <c r="F61" s="159"/>
      <c r="G61" s="207"/>
      <c r="H61" s="160"/>
      <c r="I61" s="752"/>
      <c r="J61" s="190"/>
      <c r="K61" s="221">
        <v>3</v>
      </c>
      <c r="L61" s="221">
        <f t="shared" si="4"/>
        <v>0</v>
      </c>
      <c r="M61" s="222">
        <f t="shared" si="5"/>
        <v>0</v>
      </c>
      <c r="N61" s="752"/>
      <c r="O61" s="443"/>
      <c r="P61" s="221">
        <v>0</v>
      </c>
      <c r="Q61" s="444">
        <f t="shared" si="6"/>
        <v>0</v>
      </c>
      <c r="R61" s="222">
        <f t="shared" si="7"/>
        <v>0</v>
      </c>
      <c r="S61" s="454" t="e" cm="1">
        <f t="array" ref="S61">_xlfn.IFS(E61="Air",R61,E61="Sea",M61,E61="Air+Sea",M61+R61)</f>
        <v>#N/A</v>
      </c>
    </row>
    <row r="62" spans="1:19" x14ac:dyDescent="0.25">
      <c r="A62" s="1096"/>
      <c r="B62" s="462" t="s">
        <v>127</v>
      </c>
      <c r="C62" s="159" t="s">
        <v>128</v>
      </c>
      <c r="D62" s="159" t="s">
        <v>127</v>
      </c>
      <c r="E62" s="188"/>
      <c r="F62" s="159"/>
      <c r="G62" s="207"/>
      <c r="H62" s="160"/>
      <c r="I62" s="752"/>
      <c r="J62" s="190"/>
      <c r="K62" s="221">
        <v>3</v>
      </c>
      <c r="L62" s="221">
        <f t="shared" si="4"/>
        <v>0</v>
      </c>
      <c r="M62" s="222">
        <f t="shared" si="5"/>
        <v>0</v>
      </c>
      <c r="N62" s="752"/>
      <c r="O62" s="443"/>
      <c r="P62" s="221">
        <v>0</v>
      </c>
      <c r="Q62" s="444">
        <f t="shared" si="6"/>
        <v>0</v>
      </c>
      <c r="R62" s="222">
        <f t="shared" si="7"/>
        <v>0</v>
      </c>
      <c r="S62" s="454" t="e" cm="1">
        <f t="array" ref="S62">_xlfn.IFS(E62="Air",R62,E62="Sea",M62,E62="Air+Sea",M62+R62)</f>
        <v>#N/A</v>
      </c>
    </row>
    <row r="63" spans="1:19" x14ac:dyDescent="0.25">
      <c r="A63" s="1096"/>
      <c r="B63" s="1093" t="s">
        <v>130</v>
      </c>
      <c r="C63" s="188" t="s">
        <v>103</v>
      </c>
      <c r="D63" s="188" t="s">
        <v>131</v>
      </c>
      <c r="E63" s="188"/>
      <c r="F63" s="188"/>
      <c r="G63" s="386"/>
      <c r="H63" s="160"/>
      <c r="I63" s="752"/>
      <c r="J63" s="190"/>
      <c r="K63" s="221">
        <v>3</v>
      </c>
      <c r="L63" s="221">
        <f t="shared" si="4"/>
        <v>0</v>
      </c>
      <c r="M63" s="222">
        <f t="shared" si="5"/>
        <v>0</v>
      </c>
      <c r="N63" s="752"/>
      <c r="O63" s="443"/>
      <c r="P63" s="221">
        <v>0</v>
      </c>
      <c r="Q63" s="444">
        <f t="shared" si="6"/>
        <v>0</v>
      </c>
      <c r="R63" s="222">
        <f t="shared" si="7"/>
        <v>0</v>
      </c>
      <c r="S63" s="454" t="e" cm="1">
        <f t="array" ref="S63">_xlfn.IFS(E63="Air",R63,E63="Sea",M63,E63="Air+Sea",M63+R63)</f>
        <v>#N/A</v>
      </c>
    </row>
    <row r="64" spans="1:19" x14ac:dyDescent="0.25">
      <c r="A64" s="1096"/>
      <c r="B64" s="1093"/>
      <c r="C64" s="188" t="s">
        <v>103</v>
      </c>
      <c r="D64" s="188" t="s">
        <v>130</v>
      </c>
      <c r="E64" s="188"/>
      <c r="F64" s="188"/>
      <c r="G64" s="386"/>
      <c r="H64" s="160"/>
      <c r="I64" s="752"/>
      <c r="J64" s="190"/>
      <c r="K64" s="221">
        <v>3</v>
      </c>
      <c r="L64" s="221">
        <f t="shared" si="4"/>
        <v>0</v>
      </c>
      <c r="M64" s="222">
        <f t="shared" si="5"/>
        <v>0</v>
      </c>
      <c r="N64" s="752"/>
      <c r="O64" s="443"/>
      <c r="P64" s="221">
        <v>0</v>
      </c>
      <c r="Q64" s="444">
        <f t="shared" si="6"/>
        <v>0</v>
      </c>
      <c r="R64" s="222">
        <f t="shared" si="7"/>
        <v>0</v>
      </c>
      <c r="S64" s="454" t="e" cm="1">
        <f t="array" ref="S64">_xlfn.IFS(E64="Air",R64,E64="Sea",M64,E64="Air+Sea",M64+R64)</f>
        <v>#N/A</v>
      </c>
    </row>
    <row r="65" spans="1:19" x14ac:dyDescent="0.25">
      <c r="A65" s="1096"/>
      <c r="B65" s="462" t="s">
        <v>134</v>
      </c>
      <c r="C65" s="159" t="s">
        <v>135</v>
      </c>
      <c r="D65" s="159" t="s">
        <v>98</v>
      </c>
      <c r="E65" s="159"/>
      <c r="F65" s="159"/>
      <c r="G65" s="207"/>
      <c r="H65" s="160"/>
      <c r="I65" s="752"/>
      <c r="J65" s="190"/>
      <c r="K65" s="221">
        <v>3</v>
      </c>
      <c r="L65" s="221">
        <f t="shared" si="4"/>
        <v>0</v>
      </c>
      <c r="M65" s="222">
        <f t="shared" si="5"/>
        <v>0</v>
      </c>
      <c r="N65" s="752"/>
      <c r="O65" s="443"/>
      <c r="P65" s="221">
        <v>0</v>
      </c>
      <c r="Q65" s="444">
        <f t="shared" si="6"/>
        <v>0</v>
      </c>
      <c r="R65" s="222">
        <f t="shared" si="7"/>
        <v>0</v>
      </c>
      <c r="S65" s="454" t="e" cm="1">
        <f t="array" ref="S65">_xlfn.IFS(E65="Air",R65,E65="Sea",M65,E65="Air+Sea",M65+R65)</f>
        <v>#N/A</v>
      </c>
    </row>
    <row r="66" spans="1:19" x14ac:dyDescent="0.25">
      <c r="A66" s="1096"/>
      <c r="B66" s="462" t="s">
        <v>136</v>
      </c>
      <c r="C66" s="159" t="s">
        <v>103</v>
      </c>
      <c r="D66" s="159" t="s">
        <v>98</v>
      </c>
      <c r="E66" s="159"/>
      <c r="F66" s="159"/>
      <c r="G66" s="207"/>
      <c r="H66" s="160"/>
      <c r="I66" s="752"/>
      <c r="J66" s="190"/>
      <c r="K66" s="221">
        <v>3</v>
      </c>
      <c r="L66" s="221">
        <f t="shared" si="4"/>
        <v>0</v>
      </c>
      <c r="M66" s="222">
        <f t="shared" si="5"/>
        <v>0</v>
      </c>
      <c r="N66" s="752"/>
      <c r="O66" s="443"/>
      <c r="P66" s="221">
        <v>0</v>
      </c>
      <c r="Q66" s="444">
        <f t="shared" si="6"/>
        <v>0</v>
      </c>
      <c r="R66" s="222">
        <f t="shared" si="7"/>
        <v>0</v>
      </c>
      <c r="S66" s="454" t="e" cm="1">
        <f t="array" ref="S66">_xlfn.IFS(E66="Air",R66,E66="Sea",M66,E66="Air+Sea",M66+R66)</f>
        <v>#N/A</v>
      </c>
    </row>
    <row r="67" spans="1:19" x14ac:dyDescent="0.25">
      <c r="A67" s="1096"/>
      <c r="B67" s="462" t="s">
        <v>137</v>
      </c>
      <c r="C67" s="159" t="s">
        <v>74</v>
      </c>
      <c r="D67" s="159" t="s">
        <v>98</v>
      </c>
      <c r="E67" s="159"/>
      <c r="F67" s="159"/>
      <c r="G67" s="207"/>
      <c r="H67" s="160"/>
      <c r="I67" s="752"/>
      <c r="J67" s="190"/>
      <c r="K67" s="221">
        <v>3</v>
      </c>
      <c r="L67" s="221">
        <f t="shared" si="4"/>
        <v>0</v>
      </c>
      <c r="M67" s="222">
        <f t="shared" si="5"/>
        <v>0</v>
      </c>
      <c r="N67" s="752"/>
      <c r="O67" s="443"/>
      <c r="P67" s="221">
        <v>0</v>
      </c>
      <c r="Q67" s="444">
        <f t="shared" si="6"/>
        <v>0</v>
      </c>
      <c r="R67" s="222">
        <f t="shared" si="7"/>
        <v>0</v>
      </c>
      <c r="S67" s="454" t="e" cm="1">
        <f t="array" ref="S67">_xlfn.IFS(E67="Air",R67,E67="Sea",M67,E67="Air+Sea",M67+R67)</f>
        <v>#N/A</v>
      </c>
    </row>
    <row r="68" spans="1:19" x14ac:dyDescent="0.25">
      <c r="A68" s="1096"/>
      <c r="B68" s="462" t="s">
        <v>140</v>
      </c>
      <c r="C68" s="159" t="s">
        <v>139</v>
      </c>
      <c r="D68" s="159"/>
      <c r="E68" s="159"/>
      <c r="F68" s="159"/>
      <c r="G68" s="207"/>
      <c r="H68" s="160"/>
      <c r="I68" s="752"/>
      <c r="J68" s="190"/>
      <c r="K68" s="221">
        <v>3</v>
      </c>
      <c r="L68" s="221">
        <f t="shared" si="4"/>
        <v>0</v>
      </c>
      <c r="M68" s="222">
        <f t="shared" si="5"/>
        <v>0</v>
      </c>
      <c r="N68" s="752"/>
      <c r="O68" s="443"/>
      <c r="P68" s="221">
        <v>0</v>
      </c>
      <c r="Q68" s="444">
        <f t="shared" si="6"/>
        <v>0</v>
      </c>
      <c r="R68" s="222">
        <f t="shared" si="7"/>
        <v>0</v>
      </c>
      <c r="S68" s="454" t="e" cm="1">
        <f t="array" ref="S68">_xlfn.IFS(E68="Air",R68,E68="Sea",M68,E68="Air+Sea",M68+R68)</f>
        <v>#N/A</v>
      </c>
    </row>
    <row r="69" spans="1:19" x14ac:dyDescent="0.25">
      <c r="A69" s="1096"/>
      <c r="B69" s="1093" t="s">
        <v>141</v>
      </c>
      <c r="C69" s="188" t="s">
        <v>142</v>
      </c>
      <c r="D69" s="188" t="s">
        <v>143</v>
      </c>
      <c r="E69" s="188"/>
      <c r="F69" s="188"/>
      <c r="G69" s="386"/>
      <c r="H69" s="160"/>
      <c r="I69" s="752"/>
      <c r="J69" s="190"/>
      <c r="K69" s="221">
        <v>3</v>
      </c>
      <c r="L69" s="221">
        <f t="shared" si="4"/>
        <v>0</v>
      </c>
      <c r="M69" s="222">
        <f t="shared" si="5"/>
        <v>0</v>
      </c>
      <c r="N69" s="752"/>
      <c r="O69" s="443"/>
      <c r="P69" s="221">
        <v>0</v>
      </c>
      <c r="Q69" s="444">
        <f t="shared" si="6"/>
        <v>0</v>
      </c>
      <c r="R69" s="222">
        <f t="shared" si="7"/>
        <v>0</v>
      </c>
      <c r="S69" s="454" t="e" cm="1">
        <f t="array" ref="S69">_xlfn.IFS(E69="Air",R69,E69="Sea",M69,E69="Air+Sea",M69+R69)</f>
        <v>#N/A</v>
      </c>
    </row>
    <row r="70" spans="1:19" x14ac:dyDescent="0.25">
      <c r="A70" s="1096"/>
      <c r="B70" s="1093"/>
      <c r="C70" s="188" t="s">
        <v>142</v>
      </c>
      <c r="D70" s="188" t="s">
        <v>141</v>
      </c>
      <c r="E70" s="188"/>
      <c r="F70" s="188"/>
      <c r="G70" s="386"/>
      <c r="H70" s="160"/>
      <c r="I70" s="752"/>
      <c r="J70" s="190"/>
      <c r="K70" s="221">
        <v>3</v>
      </c>
      <c r="L70" s="221">
        <f t="shared" si="4"/>
        <v>0</v>
      </c>
      <c r="M70" s="222">
        <f t="shared" si="5"/>
        <v>0</v>
      </c>
      <c r="N70" s="752"/>
      <c r="O70" s="443"/>
      <c r="P70" s="221">
        <v>0</v>
      </c>
      <c r="Q70" s="444">
        <f t="shared" si="6"/>
        <v>0</v>
      </c>
      <c r="R70" s="222">
        <f t="shared" si="7"/>
        <v>0</v>
      </c>
      <c r="S70" s="454" t="e" cm="1">
        <f t="array" ref="S70">_xlfn.IFS(E70="Air",R70,E70="Sea",M70,E70="Air+Sea",M70+R70)</f>
        <v>#N/A</v>
      </c>
    </row>
    <row r="71" spans="1:19" x14ac:dyDescent="0.25">
      <c r="A71" s="1096"/>
      <c r="B71" s="462" t="s">
        <v>144</v>
      </c>
      <c r="C71" s="159" t="s">
        <v>145</v>
      </c>
      <c r="D71" s="159"/>
      <c r="E71" s="159"/>
      <c r="F71" s="159"/>
      <c r="G71" s="207"/>
      <c r="H71" s="160"/>
      <c r="I71" s="752"/>
      <c r="J71" s="190"/>
      <c r="K71" s="221">
        <v>3</v>
      </c>
      <c r="L71" s="221">
        <f t="shared" si="4"/>
        <v>0</v>
      </c>
      <c r="M71" s="222">
        <f t="shared" si="5"/>
        <v>0</v>
      </c>
      <c r="N71" s="752"/>
      <c r="O71" s="443"/>
      <c r="P71" s="221">
        <v>0</v>
      </c>
      <c r="Q71" s="444">
        <f t="shared" si="6"/>
        <v>0</v>
      </c>
      <c r="R71" s="222">
        <f t="shared" si="7"/>
        <v>0</v>
      </c>
      <c r="S71" s="454" t="e" cm="1">
        <f t="array" ref="S71">_xlfn.IFS(E71="Air",R71,E71="Sea",M71,E71="Air+Sea",M71+R71)</f>
        <v>#N/A</v>
      </c>
    </row>
    <row r="72" spans="1:19" x14ac:dyDescent="0.25">
      <c r="A72" s="1096"/>
      <c r="B72" s="509" t="s">
        <v>146</v>
      </c>
      <c r="C72" s="113" t="s">
        <v>145</v>
      </c>
      <c r="D72" s="136" t="s">
        <v>146</v>
      </c>
      <c r="E72" s="113" t="s">
        <v>11</v>
      </c>
      <c r="F72" s="113">
        <v>550</v>
      </c>
      <c r="G72" s="208">
        <v>550</v>
      </c>
      <c r="H72" s="124"/>
      <c r="I72" s="755"/>
      <c r="J72" s="191">
        <v>0</v>
      </c>
      <c r="K72" s="219">
        <v>3</v>
      </c>
      <c r="L72" s="219">
        <f t="shared" si="4"/>
        <v>0</v>
      </c>
      <c r="M72" s="220">
        <f t="shared" si="5"/>
        <v>0</v>
      </c>
      <c r="N72" s="752"/>
      <c r="O72" s="443"/>
      <c r="P72" s="221">
        <v>0</v>
      </c>
      <c r="Q72" s="444">
        <f t="shared" si="6"/>
        <v>0</v>
      </c>
      <c r="R72" s="222">
        <f t="shared" si="7"/>
        <v>0</v>
      </c>
      <c r="S72" s="453" cm="1">
        <f t="array" ref="S72">_xlfn.IFS(E72="Air",R72,E72="Sea",M72,E72="Air+Sea",M72+R72)</f>
        <v>0</v>
      </c>
    </row>
    <row r="73" spans="1:19" x14ac:dyDescent="0.25">
      <c r="A73" s="1096"/>
      <c r="B73" s="462" t="s">
        <v>147</v>
      </c>
      <c r="C73" s="159" t="s">
        <v>74</v>
      </c>
      <c r="D73" s="159" t="s">
        <v>98</v>
      </c>
      <c r="E73" s="159"/>
      <c r="F73" s="159"/>
      <c r="G73" s="207"/>
      <c r="H73" s="160"/>
      <c r="I73" s="752"/>
      <c r="J73" s="190"/>
      <c r="K73" s="221">
        <v>3</v>
      </c>
      <c r="L73" s="221">
        <f t="shared" si="4"/>
        <v>0</v>
      </c>
      <c r="M73" s="222">
        <f t="shared" si="5"/>
        <v>0</v>
      </c>
      <c r="N73" s="752"/>
      <c r="O73" s="443"/>
      <c r="P73" s="221">
        <v>0</v>
      </c>
      <c r="Q73" s="444">
        <f t="shared" si="6"/>
        <v>0</v>
      </c>
      <c r="R73" s="222">
        <f t="shared" si="7"/>
        <v>0</v>
      </c>
      <c r="S73" s="454" t="e" cm="1">
        <f t="array" ref="S73">_xlfn.IFS(E73="Air",R73,E73="Sea",M73,E73="Air+Sea",M73+R73)</f>
        <v>#N/A</v>
      </c>
    </row>
    <row r="74" spans="1:19" x14ac:dyDescent="0.25">
      <c r="A74" s="1096"/>
      <c r="B74" s="462" t="s">
        <v>90</v>
      </c>
      <c r="C74" s="159"/>
      <c r="D74" s="159" t="s">
        <v>98</v>
      </c>
      <c r="E74" s="159"/>
      <c r="F74" s="159"/>
      <c r="G74" s="207"/>
      <c r="H74" s="160"/>
      <c r="I74" s="752"/>
      <c r="J74" s="190"/>
      <c r="K74" s="221">
        <v>3</v>
      </c>
      <c r="L74" s="221">
        <f t="shared" si="4"/>
        <v>0</v>
      </c>
      <c r="M74" s="222">
        <f t="shared" si="5"/>
        <v>0</v>
      </c>
      <c r="N74" s="752"/>
      <c r="O74" s="443"/>
      <c r="P74" s="221">
        <v>0</v>
      </c>
      <c r="Q74" s="444">
        <f t="shared" si="6"/>
        <v>0</v>
      </c>
      <c r="R74" s="222">
        <f t="shared" si="7"/>
        <v>0</v>
      </c>
      <c r="S74" s="454" t="e" cm="1">
        <f t="array" ref="S74">_xlfn.IFS(E74="Air",R74,E74="Sea",M74,E74="Air+Sea",M74+R74)</f>
        <v>#N/A</v>
      </c>
    </row>
    <row r="75" spans="1:19" ht="30" x14ac:dyDescent="0.25">
      <c r="A75" s="1096" t="s">
        <v>148</v>
      </c>
      <c r="B75" s="460" t="s">
        <v>149</v>
      </c>
      <c r="C75" s="188" t="s">
        <v>150</v>
      </c>
      <c r="D75" s="188" t="s">
        <v>151</v>
      </c>
      <c r="E75" s="188"/>
      <c r="F75" s="188"/>
      <c r="G75" s="386"/>
      <c r="H75" s="160"/>
      <c r="I75" s="752"/>
      <c r="J75" s="190"/>
      <c r="K75" s="221">
        <v>3</v>
      </c>
      <c r="L75" s="221">
        <f t="shared" si="4"/>
        <v>0</v>
      </c>
      <c r="M75" s="222">
        <f t="shared" si="5"/>
        <v>0</v>
      </c>
      <c r="N75" s="752"/>
      <c r="O75" s="443"/>
      <c r="P75" s="221">
        <v>0</v>
      </c>
      <c r="Q75" s="444">
        <f t="shared" si="6"/>
        <v>0</v>
      </c>
      <c r="R75" s="222">
        <f t="shared" si="7"/>
        <v>0</v>
      </c>
      <c r="S75" s="454" t="e" cm="1">
        <f t="array" ref="S75">_xlfn.IFS(E75="Air",R75,E75="Sea",M75,E75="Air+Sea",M75+R75)</f>
        <v>#N/A</v>
      </c>
    </row>
    <row r="76" spans="1:19" x14ac:dyDescent="0.25">
      <c r="A76" s="1096"/>
      <c r="B76" s="1093" t="s">
        <v>152</v>
      </c>
      <c r="C76" s="188" t="s">
        <v>103</v>
      </c>
      <c r="D76" s="188" t="s">
        <v>153</v>
      </c>
      <c r="E76" s="188"/>
      <c r="F76" s="188"/>
      <c r="G76" s="386"/>
      <c r="H76" s="160"/>
      <c r="I76" s="752"/>
      <c r="J76" s="190"/>
      <c r="K76" s="221">
        <v>3</v>
      </c>
      <c r="L76" s="221">
        <f t="shared" si="4"/>
        <v>0</v>
      </c>
      <c r="M76" s="222">
        <f t="shared" si="5"/>
        <v>0</v>
      </c>
      <c r="N76" s="752"/>
      <c r="O76" s="443"/>
      <c r="P76" s="221">
        <v>0</v>
      </c>
      <c r="Q76" s="444">
        <f t="shared" si="6"/>
        <v>0</v>
      </c>
      <c r="R76" s="222">
        <f t="shared" si="7"/>
        <v>0</v>
      </c>
      <c r="S76" s="454" t="e" cm="1">
        <f t="array" ref="S76">_xlfn.IFS(E76="Air",R76,E76="Sea",M76,E76="Air+Sea",M76+R76)</f>
        <v>#N/A</v>
      </c>
    </row>
    <row r="77" spans="1:19" x14ac:dyDescent="0.25">
      <c r="A77" s="1096"/>
      <c r="B77" s="1093"/>
      <c r="C77" s="188" t="s">
        <v>103</v>
      </c>
      <c r="D77" s="188" t="s">
        <v>154</v>
      </c>
      <c r="E77" s="188"/>
      <c r="F77" s="188"/>
      <c r="G77" s="386"/>
      <c r="H77" s="160"/>
      <c r="I77" s="752"/>
      <c r="J77" s="190"/>
      <c r="K77" s="221">
        <v>3</v>
      </c>
      <c r="L77" s="221">
        <f t="shared" si="4"/>
        <v>0</v>
      </c>
      <c r="M77" s="222">
        <f t="shared" si="5"/>
        <v>0</v>
      </c>
      <c r="N77" s="752"/>
      <c r="O77" s="443"/>
      <c r="P77" s="221">
        <v>0</v>
      </c>
      <c r="Q77" s="444">
        <f t="shared" si="6"/>
        <v>0</v>
      </c>
      <c r="R77" s="222">
        <f t="shared" si="7"/>
        <v>0</v>
      </c>
      <c r="S77" s="454" t="e" cm="1">
        <f t="array" ref="S77">_xlfn.IFS(E77="Air",R77,E77="Sea",M77,E77="Air+Sea",M77+R77)</f>
        <v>#N/A</v>
      </c>
    </row>
    <row r="78" spans="1:19" x14ac:dyDescent="0.25">
      <c r="A78" s="1096"/>
      <c r="B78" s="462" t="s">
        <v>90</v>
      </c>
      <c r="C78" s="159"/>
      <c r="D78" s="159"/>
      <c r="E78" s="159"/>
      <c r="F78" s="159"/>
      <c r="G78" s="207"/>
      <c r="H78" s="160"/>
      <c r="I78" s="752"/>
      <c r="J78" s="190"/>
      <c r="K78" s="221">
        <v>3</v>
      </c>
      <c r="L78" s="221">
        <f t="shared" ref="L78:L94" si="8">IF(C78="APLL BK",G78,G78*J78)</f>
        <v>0</v>
      </c>
      <c r="M78" s="222">
        <f t="shared" ref="M78:M94" si="9">IFERROR(IF(OR(E78="Sea",E78="Air+Sea"),IF(C78="APLL BK",G78*IF(I78="",1,I78),L78/K78*IF(I78="",1,I78)),0),0)</f>
        <v>0</v>
      </c>
      <c r="N78" s="752"/>
      <c r="O78" s="443"/>
      <c r="P78" s="221">
        <v>0</v>
      </c>
      <c r="Q78" s="444">
        <f t="shared" ref="Q78:Q94" si="10">IF(C78="APLL BK",G78,G78*O78)</f>
        <v>0</v>
      </c>
      <c r="R78" s="222">
        <f t="shared" ref="R78:R94" si="11">IFERROR(IF(OR(E78="Air",E78="Air+Sea"),IF(C78="APLL BK",G78*IF(N78="",1,N78),Q78/P78*IF(N78="",1,N78)),0),0)</f>
        <v>0</v>
      </c>
      <c r="S78" s="454" t="e" cm="1">
        <f t="array" ref="S78">_xlfn.IFS(E78="Air",R78,E78="Sea",M78,E78="Air+Sea",M78+R78)</f>
        <v>#N/A</v>
      </c>
    </row>
    <row r="79" spans="1:19" x14ac:dyDescent="0.25">
      <c r="A79" s="1096" t="s">
        <v>155</v>
      </c>
      <c r="B79" s="509" t="s">
        <v>69</v>
      </c>
      <c r="C79" s="113" t="s">
        <v>69</v>
      </c>
      <c r="D79" s="136" t="s">
        <v>156</v>
      </c>
      <c r="E79" s="113" t="s">
        <v>11</v>
      </c>
      <c r="F79" s="113">
        <v>180</v>
      </c>
      <c r="G79" s="208">
        <v>180</v>
      </c>
      <c r="H79" s="124" t="s">
        <v>701</v>
      </c>
      <c r="I79" s="507"/>
      <c r="J79" s="191">
        <v>0</v>
      </c>
      <c r="K79" s="219">
        <v>3</v>
      </c>
      <c r="L79" s="219">
        <f t="shared" si="8"/>
        <v>0</v>
      </c>
      <c r="M79" s="220">
        <f t="shared" si="9"/>
        <v>0</v>
      </c>
      <c r="N79" s="459"/>
      <c r="O79" s="443"/>
      <c r="P79" s="221">
        <v>0</v>
      </c>
      <c r="Q79" s="444">
        <f t="shared" si="10"/>
        <v>0</v>
      </c>
      <c r="R79" s="222">
        <f t="shared" si="11"/>
        <v>0</v>
      </c>
      <c r="S79" s="453" cm="1">
        <f t="array" ref="S79">_xlfn.IFS(E79="Air",R79,E79="Sea",M79,E79="Air+Sea",M79+R79)</f>
        <v>0</v>
      </c>
    </row>
    <row r="80" spans="1:19" x14ac:dyDescent="0.25">
      <c r="A80" s="1096"/>
      <c r="B80" s="462" t="s">
        <v>90</v>
      </c>
      <c r="C80" s="159"/>
      <c r="D80" s="159"/>
      <c r="E80" s="159"/>
      <c r="F80" s="159"/>
      <c r="G80" s="207"/>
      <c r="H80" s="160"/>
      <c r="I80" s="752"/>
      <c r="J80" s="190"/>
      <c r="K80" s="221">
        <v>3</v>
      </c>
      <c r="L80" s="221">
        <f t="shared" si="8"/>
        <v>0</v>
      </c>
      <c r="M80" s="222">
        <f t="shared" si="9"/>
        <v>0</v>
      </c>
      <c r="N80" s="752"/>
      <c r="O80" s="443"/>
      <c r="P80" s="221">
        <v>0</v>
      </c>
      <c r="Q80" s="444">
        <f t="shared" si="10"/>
        <v>0</v>
      </c>
      <c r="R80" s="222">
        <f t="shared" si="11"/>
        <v>0</v>
      </c>
      <c r="S80" s="454" t="e" cm="1">
        <f t="array" ref="S80">_xlfn.IFS(E80="Air",R80,E80="Sea",M80,E80="Air+Sea",M80+R80)</f>
        <v>#N/A</v>
      </c>
    </row>
    <row r="81" spans="1:20" x14ac:dyDescent="0.25">
      <c r="A81" s="1096"/>
      <c r="B81" s="758" t="s">
        <v>157</v>
      </c>
      <c r="C81" s="115" t="s">
        <v>158</v>
      </c>
      <c r="D81" s="136" t="s">
        <v>159</v>
      </c>
      <c r="E81" s="115" t="s">
        <v>11</v>
      </c>
      <c r="F81" s="115">
        <v>870</v>
      </c>
      <c r="G81" s="209">
        <v>870</v>
      </c>
      <c r="H81" s="145"/>
      <c r="I81" s="758"/>
      <c r="J81" s="196">
        <v>0</v>
      </c>
      <c r="K81" s="224">
        <v>3</v>
      </c>
      <c r="L81" s="224">
        <f t="shared" si="8"/>
        <v>0</v>
      </c>
      <c r="M81" s="389">
        <f t="shared" si="9"/>
        <v>0</v>
      </c>
      <c r="N81" s="752"/>
      <c r="O81" s="443"/>
      <c r="P81" s="221">
        <v>0</v>
      </c>
      <c r="Q81" s="444">
        <f t="shared" si="10"/>
        <v>0</v>
      </c>
      <c r="R81" s="222">
        <f t="shared" si="11"/>
        <v>0</v>
      </c>
      <c r="S81" s="673" cm="1">
        <f t="array" ref="S81">_xlfn.IFS(E81="Air",R81,E81="Sea",M81,E81="Air+Sea",M81+R81)</f>
        <v>0</v>
      </c>
    </row>
    <row r="82" spans="1:20" x14ac:dyDescent="0.25">
      <c r="A82" s="1096"/>
      <c r="B82" s="758" t="s">
        <v>160</v>
      </c>
      <c r="C82" s="115" t="s">
        <v>142</v>
      </c>
      <c r="D82" s="136" t="s">
        <v>161</v>
      </c>
      <c r="E82" s="115" t="s">
        <v>11</v>
      </c>
      <c r="F82" s="115">
        <v>240</v>
      </c>
      <c r="G82" s="209">
        <v>240</v>
      </c>
      <c r="H82" s="145"/>
      <c r="I82" s="759"/>
      <c r="J82" s="196">
        <v>6</v>
      </c>
      <c r="K82" s="224">
        <v>3</v>
      </c>
      <c r="L82" s="224">
        <f t="shared" si="8"/>
        <v>1440</v>
      </c>
      <c r="M82" s="389">
        <f t="shared" si="9"/>
        <v>480</v>
      </c>
      <c r="N82" s="752"/>
      <c r="O82" s="443"/>
      <c r="P82" s="221">
        <v>0</v>
      </c>
      <c r="Q82" s="444">
        <f t="shared" si="10"/>
        <v>0</v>
      </c>
      <c r="R82" s="222">
        <f t="shared" si="11"/>
        <v>0</v>
      </c>
      <c r="S82" s="673" cm="1">
        <f t="array" ref="S82">_xlfn.IFS(E82="Air",R82,E82="Sea",M82,E82="Air+Sea",M82+R82)</f>
        <v>480</v>
      </c>
    </row>
    <row r="83" spans="1:20" x14ac:dyDescent="0.25">
      <c r="A83" s="1096"/>
      <c r="B83" s="758" t="s">
        <v>162</v>
      </c>
      <c r="C83" s="115" t="s">
        <v>163</v>
      </c>
      <c r="D83" s="136" t="s">
        <v>164</v>
      </c>
      <c r="E83" s="115" t="s">
        <v>11</v>
      </c>
      <c r="F83" s="115">
        <v>240</v>
      </c>
      <c r="G83" s="209">
        <v>240</v>
      </c>
      <c r="H83" s="145"/>
      <c r="I83" s="758"/>
      <c r="J83" s="196">
        <v>3</v>
      </c>
      <c r="K83" s="224">
        <v>3</v>
      </c>
      <c r="L83" s="224">
        <f t="shared" si="8"/>
        <v>720</v>
      </c>
      <c r="M83" s="389">
        <f t="shared" si="9"/>
        <v>240</v>
      </c>
      <c r="N83" s="752"/>
      <c r="O83" s="443"/>
      <c r="P83" s="221">
        <v>0</v>
      </c>
      <c r="Q83" s="444">
        <f t="shared" si="10"/>
        <v>0</v>
      </c>
      <c r="R83" s="222">
        <f t="shared" si="11"/>
        <v>0</v>
      </c>
      <c r="S83" s="673" cm="1">
        <f t="array" ref="S83">_xlfn.IFS(E83="Air",R83,E83="Sea",M83,E83="Air+Sea",M83+R83)</f>
        <v>240</v>
      </c>
    </row>
    <row r="84" spans="1:20" x14ac:dyDescent="0.25">
      <c r="A84" s="1096"/>
      <c r="B84" s="462" t="s">
        <v>165</v>
      </c>
      <c r="C84" s="159" t="s">
        <v>142</v>
      </c>
      <c r="D84" s="159"/>
      <c r="E84" s="159"/>
      <c r="F84" s="159"/>
      <c r="G84" s="207"/>
      <c r="H84" s="160"/>
      <c r="I84" s="752"/>
      <c r="J84" s="190"/>
      <c r="K84" s="221">
        <v>3</v>
      </c>
      <c r="L84" s="221">
        <f t="shared" si="8"/>
        <v>0</v>
      </c>
      <c r="M84" s="222">
        <f t="shared" si="9"/>
        <v>0</v>
      </c>
      <c r="N84" s="752"/>
      <c r="O84" s="443"/>
      <c r="P84" s="221">
        <v>0</v>
      </c>
      <c r="Q84" s="444">
        <f t="shared" si="10"/>
        <v>0</v>
      </c>
      <c r="R84" s="222">
        <f t="shared" si="11"/>
        <v>0</v>
      </c>
      <c r="S84" s="454" t="e" cm="1">
        <f t="array" ref="S84">_xlfn.IFS(E84="Air",R84,E84="Sea",M84,E84="Air+Sea",M84+R84)</f>
        <v>#N/A</v>
      </c>
    </row>
    <row r="85" spans="1:20" x14ac:dyDescent="0.25">
      <c r="A85" s="1096"/>
      <c r="B85" s="462" t="s">
        <v>166</v>
      </c>
      <c r="C85" s="159" t="s">
        <v>142</v>
      </c>
      <c r="D85" s="159"/>
      <c r="E85" s="159"/>
      <c r="F85" s="159"/>
      <c r="G85" s="207"/>
      <c r="H85" s="160"/>
      <c r="I85" s="752"/>
      <c r="J85" s="190"/>
      <c r="K85" s="221">
        <v>3</v>
      </c>
      <c r="L85" s="221">
        <f t="shared" si="8"/>
        <v>0</v>
      </c>
      <c r="M85" s="222">
        <f t="shared" si="9"/>
        <v>0</v>
      </c>
      <c r="N85" s="752"/>
      <c r="O85" s="443"/>
      <c r="P85" s="221">
        <v>0</v>
      </c>
      <c r="Q85" s="444">
        <f t="shared" si="10"/>
        <v>0</v>
      </c>
      <c r="R85" s="222">
        <f t="shared" si="11"/>
        <v>0</v>
      </c>
      <c r="S85" s="454" t="e" cm="1">
        <f t="array" ref="S85">_xlfn.IFS(E85="Air",R85,E85="Sea",M85,E85="Air+Sea",M85+R85)</f>
        <v>#N/A</v>
      </c>
    </row>
    <row r="86" spans="1:20" x14ac:dyDescent="0.25">
      <c r="A86" s="1096"/>
      <c r="B86" s="462" t="s">
        <v>167</v>
      </c>
      <c r="C86" s="159" t="s">
        <v>142</v>
      </c>
      <c r="D86" s="159"/>
      <c r="E86" s="159"/>
      <c r="F86" s="159"/>
      <c r="G86" s="207"/>
      <c r="H86" s="160"/>
      <c r="I86" s="752"/>
      <c r="J86" s="190"/>
      <c r="K86" s="221">
        <v>3</v>
      </c>
      <c r="L86" s="221">
        <f t="shared" si="8"/>
        <v>0</v>
      </c>
      <c r="M86" s="222">
        <f t="shared" si="9"/>
        <v>0</v>
      </c>
      <c r="N86" s="752"/>
      <c r="O86" s="443"/>
      <c r="P86" s="221">
        <v>0</v>
      </c>
      <c r="Q86" s="444">
        <f t="shared" si="10"/>
        <v>0</v>
      </c>
      <c r="R86" s="222">
        <f t="shared" si="11"/>
        <v>0</v>
      </c>
      <c r="S86" s="454" t="e" cm="1">
        <f t="array" ref="S86">_xlfn.IFS(E86="Air",R86,E86="Sea",M86,E86="Air+Sea",M86+R86)</f>
        <v>#N/A</v>
      </c>
    </row>
    <row r="87" spans="1:20" x14ac:dyDescent="0.25">
      <c r="A87" s="1096"/>
      <c r="B87" s="509" t="s">
        <v>168</v>
      </c>
      <c r="C87" s="113" t="s">
        <v>103</v>
      </c>
      <c r="D87" s="136" t="s">
        <v>169</v>
      </c>
      <c r="E87" s="113" t="s">
        <v>11</v>
      </c>
      <c r="F87" s="113">
        <v>205</v>
      </c>
      <c r="G87" s="208">
        <v>205</v>
      </c>
      <c r="H87" s="124"/>
      <c r="I87" s="755"/>
      <c r="J87" s="191">
        <v>0.5</v>
      </c>
      <c r="K87" s="219">
        <v>3</v>
      </c>
      <c r="L87" s="219">
        <f t="shared" si="8"/>
        <v>102.5</v>
      </c>
      <c r="M87" s="220">
        <f t="shared" si="9"/>
        <v>34.166666666666664</v>
      </c>
      <c r="N87" s="752"/>
      <c r="O87" s="443"/>
      <c r="P87" s="221">
        <v>0</v>
      </c>
      <c r="Q87" s="444">
        <f t="shared" si="10"/>
        <v>0</v>
      </c>
      <c r="R87" s="222">
        <f t="shared" si="11"/>
        <v>0</v>
      </c>
      <c r="S87" s="453" cm="1">
        <f t="array" ref="S87">_xlfn.IFS(E87="Air",R87,E87="Sea",M87,E87="Air+Sea",M87+R87)</f>
        <v>34.166666666666664</v>
      </c>
    </row>
    <row r="88" spans="1:20" x14ac:dyDescent="0.25">
      <c r="A88" s="1096"/>
      <c r="B88" s="462" t="s">
        <v>170</v>
      </c>
      <c r="C88" s="159" t="s">
        <v>171</v>
      </c>
      <c r="D88" s="159"/>
      <c r="E88" s="159"/>
      <c r="F88" s="159"/>
      <c r="G88" s="207"/>
      <c r="H88" s="160"/>
      <c r="I88" s="752"/>
      <c r="J88" s="190"/>
      <c r="K88" s="221">
        <v>3</v>
      </c>
      <c r="L88" s="221">
        <f t="shared" si="8"/>
        <v>0</v>
      </c>
      <c r="M88" s="222">
        <f t="shared" si="9"/>
        <v>0</v>
      </c>
      <c r="N88" s="752"/>
      <c r="O88" s="443"/>
      <c r="P88" s="221">
        <v>0</v>
      </c>
      <c r="Q88" s="444">
        <f t="shared" si="10"/>
        <v>0</v>
      </c>
      <c r="R88" s="222">
        <f t="shared" si="11"/>
        <v>0</v>
      </c>
      <c r="S88" s="454" t="e" cm="1">
        <f t="array" ref="S88">_xlfn.IFS(E88="Air",R88,E88="Sea",M88,E88="Air+Sea",M88+R88)</f>
        <v>#N/A</v>
      </c>
    </row>
    <row r="89" spans="1:20" x14ac:dyDescent="0.25">
      <c r="A89" s="1096"/>
      <c r="B89" s="462" t="s">
        <v>172</v>
      </c>
      <c r="C89" s="159" t="s">
        <v>69</v>
      </c>
      <c r="D89" s="159"/>
      <c r="E89" s="159"/>
      <c r="F89" s="159"/>
      <c r="G89" s="207"/>
      <c r="H89" s="160"/>
      <c r="I89" s="752"/>
      <c r="J89" s="190"/>
      <c r="K89" s="221">
        <v>3</v>
      </c>
      <c r="L89" s="221">
        <f t="shared" si="8"/>
        <v>0</v>
      </c>
      <c r="M89" s="222">
        <f t="shared" si="9"/>
        <v>0</v>
      </c>
      <c r="N89" s="752"/>
      <c r="O89" s="443"/>
      <c r="P89" s="221">
        <v>0</v>
      </c>
      <c r="Q89" s="444">
        <f t="shared" si="10"/>
        <v>0</v>
      </c>
      <c r="R89" s="222">
        <f t="shared" si="11"/>
        <v>0</v>
      </c>
      <c r="S89" s="454" t="e" cm="1">
        <f t="array" ref="S89">_xlfn.IFS(E89="Air",R89,E89="Sea",M89,E89="Air+Sea",M89+R89)</f>
        <v>#N/A</v>
      </c>
    </row>
    <row r="90" spans="1:20" x14ac:dyDescent="0.25">
      <c r="A90" s="1096"/>
      <c r="B90" s="462" t="s">
        <v>173</v>
      </c>
      <c r="C90" s="159" t="s">
        <v>145</v>
      </c>
      <c r="D90" s="159"/>
      <c r="E90" s="159"/>
      <c r="F90" s="159"/>
      <c r="G90" s="207"/>
      <c r="H90" s="160"/>
      <c r="I90" s="752"/>
      <c r="J90" s="190"/>
      <c r="K90" s="221">
        <v>3</v>
      </c>
      <c r="L90" s="221">
        <f t="shared" si="8"/>
        <v>0</v>
      </c>
      <c r="M90" s="222">
        <f t="shared" si="9"/>
        <v>0</v>
      </c>
      <c r="N90" s="752"/>
      <c r="O90" s="443"/>
      <c r="P90" s="221">
        <v>0</v>
      </c>
      <c r="Q90" s="444">
        <f t="shared" si="10"/>
        <v>0</v>
      </c>
      <c r="R90" s="222">
        <f t="shared" si="11"/>
        <v>0</v>
      </c>
      <c r="S90" s="454" t="e" cm="1">
        <f t="array" ref="S90">_xlfn.IFS(E90="Air",R90,E90="Sea",M90,E90="Air+Sea",M90+R90)</f>
        <v>#N/A</v>
      </c>
    </row>
    <row r="91" spans="1:20" x14ac:dyDescent="0.25">
      <c r="A91" s="1096"/>
      <c r="B91" s="462" t="s">
        <v>174</v>
      </c>
      <c r="C91" s="159" t="s">
        <v>175</v>
      </c>
      <c r="D91" s="159"/>
      <c r="E91" s="159"/>
      <c r="F91" s="159"/>
      <c r="G91" s="207"/>
      <c r="H91" s="160"/>
      <c r="I91" s="752"/>
      <c r="J91" s="190"/>
      <c r="K91" s="221">
        <v>3</v>
      </c>
      <c r="L91" s="221">
        <f t="shared" si="8"/>
        <v>0</v>
      </c>
      <c r="M91" s="222">
        <f t="shared" si="9"/>
        <v>0</v>
      </c>
      <c r="N91" s="752"/>
      <c r="O91" s="443"/>
      <c r="P91" s="221">
        <v>0</v>
      </c>
      <c r="Q91" s="444">
        <f t="shared" si="10"/>
        <v>0</v>
      </c>
      <c r="R91" s="222">
        <f t="shared" si="11"/>
        <v>0</v>
      </c>
      <c r="S91" s="454" t="e" cm="1">
        <f t="array" ref="S91">_xlfn.IFS(E91="Air",R91,E91="Sea",M91,E91="Air+Sea",M91+R91)</f>
        <v>#N/A</v>
      </c>
    </row>
    <row r="92" spans="1:20" x14ac:dyDescent="0.25">
      <c r="A92" s="1096"/>
      <c r="B92" s="462" t="s">
        <v>176</v>
      </c>
      <c r="C92" s="159" t="s">
        <v>145</v>
      </c>
      <c r="D92" s="159"/>
      <c r="E92" s="159"/>
      <c r="F92" s="159"/>
      <c r="G92" s="207"/>
      <c r="H92" s="160"/>
      <c r="I92" s="752"/>
      <c r="J92" s="190"/>
      <c r="K92" s="221">
        <v>3</v>
      </c>
      <c r="L92" s="221">
        <f t="shared" si="8"/>
        <v>0</v>
      </c>
      <c r="M92" s="222">
        <f t="shared" si="9"/>
        <v>0</v>
      </c>
      <c r="N92" s="752"/>
      <c r="O92" s="443"/>
      <c r="P92" s="221">
        <v>0</v>
      </c>
      <c r="Q92" s="444">
        <f t="shared" si="10"/>
        <v>0</v>
      </c>
      <c r="R92" s="222">
        <f t="shared" si="11"/>
        <v>0</v>
      </c>
      <c r="S92" s="454" t="e" cm="1">
        <f t="array" ref="S92">_xlfn.IFS(E92="Air",R92,E92="Sea",M92,E92="Air+Sea",M92+R92)</f>
        <v>#N/A</v>
      </c>
    </row>
    <row r="93" spans="1:20" x14ac:dyDescent="0.25">
      <c r="A93" s="1096"/>
      <c r="B93" s="758" t="s">
        <v>177</v>
      </c>
      <c r="C93" s="115" t="s">
        <v>178</v>
      </c>
      <c r="D93" s="115"/>
      <c r="E93" s="115" t="s">
        <v>11</v>
      </c>
      <c r="F93" s="733">
        <v>3600</v>
      </c>
      <c r="G93" s="741">
        <v>3600</v>
      </c>
      <c r="H93" s="147"/>
      <c r="I93" s="760"/>
      <c r="J93" s="193">
        <v>0</v>
      </c>
      <c r="K93" s="224">
        <v>3</v>
      </c>
      <c r="L93" s="224">
        <f t="shared" si="8"/>
        <v>0</v>
      </c>
      <c r="M93" s="389">
        <f t="shared" si="9"/>
        <v>0</v>
      </c>
      <c r="N93" s="752"/>
      <c r="O93" s="443"/>
      <c r="P93" s="221">
        <v>0</v>
      </c>
      <c r="Q93" s="444">
        <f t="shared" si="10"/>
        <v>0</v>
      </c>
      <c r="R93" s="222">
        <f t="shared" si="11"/>
        <v>0</v>
      </c>
      <c r="S93" s="673" cm="1">
        <f t="array" ref="S93">_xlfn.IFS(E93="Air",R93,E93="Sea",M93,E93="Air+Sea",M93+R93)</f>
        <v>0</v>
      </c>
    </row>
    <row r="94" spans="1:20" ht="15.75" thickBot="1" x14ac:dyDescent="0.3">
      <c r="A94" s="1097"/>
      <c r="B94" s="633" t="s">
        <v>179</v>
      </c>
      <c r="C94" s="164" t="s">
        <v>180</v>
      </c>
      <c r="D94" s="164"/>
      <c r="E94" s="164"/>
      <c r="F94" s="164"/>
      <c r="G94" s="211"/>
      <c r="H94" s="165"/>
      <c r="I94" s="753"/>
      <c r="J94" s="363"/>
      <c r="K94" s="262">
        <v>3</v>
      </c>
      <c r="L94" s="262">
        <f t="shared" si="8"/>
        <v>0</v>
      </c>
      <c r="M94" s="457">
        <f t="shared" si="9"/>
        <v>0</v>
      </c>
      <c r="N94" s="753"/>
      <c r="O94" s="450"/>
      <c r="P94" s="262">
        <v>0</v>
      </c>
      <c r="Q94" s="451">
        <f t="shared" si="10"/>
        <v>0</v>
      </c>
      <c r="R94" s="457">
        <f t="shared" si="11"/>
        <v>0</v>
      </c>
      <c r="S94" s="627" t="e" cm="1">
        <f t="array" ref="S94">_xlfn.IFS(E94="Air",R94,E94="Sea",M94,E94="Air+Sea",M94+R94)</f>
        <v>#N/A</v>
      </c>
    </row>
    <row r="95" spans="1:20" ht="15.75" thickBot="1" x14ac:dyDescent="0.3">
      <c r="A95" s="674"/>
      <c r="B95" s="32"/>
      <c r="C95" s="32"/>
      <c r="D95" s="32"/>
      <c r="E95" s="32"/>
      <c r="F95" s="32"/>
      <c r="G95" s="100"/>
      <c r="H95" s="168"/>
      <c r="I95" s="413"/>
      <c r="M95" s="270"/>
      <c r="N95" s="413"/>
      <c r="R95" s="270"/>
      <c r="S95" s="270"/>
    </row>
    <row r="96" spans="1:20" ht="60" x14ac:dyDescent="0.25">
      <c r="A96" s="674"/>
      <c r="B96" s="32"/>
      <c r="C96" s="32"/>
      <c r="D96" s="32"/>
      <c r="E96" s="32"/>
      <c r="F96" s="32"/>
      <c r="G96" s="100"/>
      <c r="H96" s="168"/>
      <c r="I96" s="413"/>
      <c r="J96" s="71" t="s">
        <v>181</v>
      </c>
      <c r="K96" s="229">
        <f>IF([2]Booking_SGN!$B$2="SGN",INDEX([2]!volume,MATCH($I$11,[2]!customer,0),MATCH([2]Booking_SGN!$C$3,[2]!week,0)),0)</f>
        <v>0</v>
      </c>
      <c r="L96" s="229">
        <f>SUM(L13:L94)</f>
        <v>5961</v>
      </c>
      <c r="M96" s="230">
        <f>SUM(M13:M94)</f>
        <v>1816.8333333333333</v>
      </c>
      <c r="N96" s="413"/>
      <c r="O96" s="71" t="s">
        <v>181</v>
      </c>
      <c r="P96" s="229">
        <f>IF([2]Booking_SGN!$B$2="SGN",INDEX([2]!volume,MATCH($N$11,[2]!customer,0),MATCH([2]Booking_SGN!$C$3,[2]!week,0)),0)</f>
        <v>0</v>
      </c>
      <c r="Q96" s="229">
        <f>SUM(Q13:Q95)</f>
        <v>806</v>
      </c>
      <c r="R96" s="230">
        <f>SUM(R13:R94)</f>
        <v>0</v>
      </c>
      <c r="S96" s="230">
        <f>R96+M96</f>
        <v>1816.8333333333333</v>
      </c>
      <c r="T96" s="171"/>
    </row>
    <row r="97" spans="1:20" ht="15.75" thickBot="1" x14ac:dyDescent="0.3">
      <c r="A97" s="674"/>
      <c r="B97" s="32"/>
      <c r="C97" s="32"/>
      <c r="D97" s="32"/>
      <c r="E97" s="32"/>
      <c r="F97" s="32"/>
      <c r="G97" s="100"/>
      <c r="H97" s="168"/>
      <c r="I97" s="413"/>
      <c r="J97" s="72" t="s">
        <v>182</v>
      </c>
      <c r="K97" s="73"/>
      <c r="L97" s="73"/>
      <c r="M97" s="231">
        <f>M96*K96/40/3600</f>
        <v>0</v>
      </c>
      <c r="N97" s="413"/>
      <c r="O97" s="72" t="s">
        <v>182</v>
      </c>
      <c r="P97" s="73"/>
      <c r="Q97" s="73"/>
      <c r="R97" s="231">
        <f>R96*P96/40/3600</f>
        <v>0</v>
      </c>
      <c r="S97" s="231">
        <f>R97+M97</f>
        <v>0</v>
      </c>
      <c r="T97" s="172"/>
    </row>
    <row r="98" spans="1:20" ht="15.75" thickBot="1" x14ac:dyDescent="0.3">
      <c r="A98" s="674"/>
      <c r="B98" s="32"/>
      <c r="C98" s="32"/>
      <c r="D98" s="32"/>
      <c r="E98" s="32"/>
      <c r="F98" s="32"/>
      <c r="G98" s="100"/>
      <c r="H98" s="168"/>
      <c r="I98" s="413"/>
      <c r="M98" s="270"/>
      <c r="N98" s="413"/>
      <c r="R98" s="270"/>
      <c r="S98" s="270"/>
    </row>
    <row r="99" spans="1:20" ht="26.25" customHeight="1" x14ac:dyDescent="0.25">
      <c r="A99" s="1095" t="s">
        <v>183</v>
      </c>
      <c r="B99" s="629" t="s">
        <v>184</v>
      </c>
      <c r="C99" s="621" t="s">
        <v>103</v>
      </c>
      <c r="D99" s="621" t="s">
        <v>185</v>
      </c>
      <c r="E99" s="621"/>
      <c r="F99" s="621"/>
      <c r="G99" s="622">
        <v>20</v>
      </c>
      <c r="H99" s="637"/>
      <c r="I99" s="767"/>
      <c r="J99" s="361"/>
      <c r="K99" s="259">
        <v>3</v>
      </c>
      <c r="L99" s="259">
        <f t="shared" ref="L99" si="12">IF(C99="APLL BK",G99,G99*J99)</f>
        <v>0</v>
      </c>
      <c r="M99" s="634">
        <f t="shared" ref="M99" si="13">IFERROR(IF(OR(E99="Sea",E99="Air+Sea"),IF(C99="APLL BK",G99*IF(I99="",1,I99),L99/K99*IF(I99="",1,I99)),0),0)</f>
        <v>0</v>
      </c>
      <c r="N99" s="687"/>
      <c r="O99" s="362"/>
      <c r="P99" s="259">
        <v>0</v>
      </c>
      <c r="Q99" s="260">
        <f t="shared" ref="Q99" si="14">IF(C99="APLL BK",G99,G99*O99)</f>
        <v>0</v>
      </c>
      <c r="R99" s="456">
        <f t="shared" ref="R99" si="15">IFERROR(IF(OR(E99="Air",E99="Air+Sea"),IF(C99="APLL BK",G99*IF(N99="",1,N99),Q99/P99*IF(N99="",1,N99)),0),0)</f>
        <v>0</v>
      </c>
      <c r="S99" s="625" t="e" cm="1">
        <f t="array" ref="S99">_xlfn.IFS(E99="Air",R99,E99="Sea",M99,E99="Air+Sea",M99+R99)</f>
        <v>#N/A</v>
      </c>
    </row>
    <row r="100" spans="1:20" ht="26.25" customHeight="1" x14ac:dyDescent="0.25">
      <c r="A100" s="1096"/>
      <c r="B100" s="772" t="s">
        <v>504</v>
      </c>
      <c r="C100" s="177" t="s">
        <v>69</v>
      </c>
      <c r="D100" s="761" t="s">
        <v>505</v>
      </c>
      <c r="E100" s="113" t="s">
        <v>11</v>
      </c>
      <c r="F100" s="156"/>
      <c r="G100" s="213">
        <v>90</v>
      </c>
      <c r="H100" s="178"/>
      <c r="I100" s="467"/>
      <c r="J100" s="200">
        <f>1/6</f>
        <v>0.16666666666666666</v>
      </c>
      <c r="K100" s="442">
        <v>3</v>
      </c>
      <c r="L100" s="219">
        <f t="shared" ref="L100:L144" si="16">IF(C100="APLL BK",G100,G100*J100)</f>
        <v>15</v>
      </c>
      <c r="M100" s="220">
        <f t="shared" ref="M100:M144" si="17">IFERROR(IF(OR(E100="Sea",E100="Air+Sea"),IF(C100="APLL BK",G100*IF(I100="",1,I100),L100/K100*IF(I100="",1,I100)),0),0)</f>
        <v>5</v>
      </c>
      <c r="N100" s="459"/>
      <c r="O100" s="443"/>
      <c r="P100" s="221">
        <v>0</v>
      </c>
      <c r="Q100" s="444">
        <f t="shared" ref="Q100:Q144" si="18">IF(C100="APLL BK",G100,G100*O100)</f>
        <v>0</v>
      </c>
      <c r="R100" s="222">
        <f t="shared" ref="R100:R144" si="19">IFERROR(IF(OR(E100="Air",E100="Air+Sea"),IF(C100="APLL BK",G100*IF(N100="",1,N100),Q100/P100*IF(N100="",1,N100)),0),0)</f>
        <v>0</v>
      </c>
      <c r="S100" s="453" cm="1">
        <f t="array" ref="S100">_xlfn.IFS(E100="Air",R100,E100="Sea",M100,E100="Air+Sea",M100+R100)</f>
        <v>5</v>
      </c>
    </row>
    <row r="101" spans="1:20" ht="26.25" customHeight="1" x14ac:dyDescent="0.25">
      <c r="A101" s="1096"/>
      <c r="B101" s="772" t="s">
        <v>506</v>
      </c>
      <c r="C101" s="177" t="s">
        <v>69</v>
      </c>
      <c r="D101" s="177" t="s">
        <v>507</v>
      </c>
      <c r="E101" s="113" t="s">
        <v>11</v>
      </c>
      <c r="F101" s="156"/>
      <c r="G101" s="213">
        <v>90</v>
      </c>
      <c r="H101" s="178"/>
      <c r="I101" s="467"/>
      <c r="J101" s="200">
        <f>1/6</f>
        <v>0.16666666666666666</v>
      </c>
      <c r="K101" s="442">
        <v>3</v>
      </c>
      <c r="L101" s="219">
        <f t="shared" si="16"/>
        <v>15</v>
      </c>
      <c r="M101" s="220">
        <f t="shared" si="17"/>
        <v>5</v>
      </c>
      <c r="N101" s="459"/>
      <c r="O101" s="443"/>
      <c r="P101" s="221">
        <v>0</v>
      </c>
      <c r="Q101" s="444">
        <f t="shared" si="18"/>
        <v>0</v>
      </c>
      <c r="R101" s="222">
        <f t="shared" si="19"/>
        <v>0</v>
      </c>
      <c r="S101" s="453" cm="1">
        <f t="array" ref="S101">_xlfn.IFS(E101="Air",R101,E101="Sea",M101,E101="Air+Sea",M101+R101)</f>
        <v>5</v>
      </c>
    </row>
    <row r="102" spans="1:20" x14ac:dyDescent="0.25">
      <c r="A102" s="1096"/>
      <c r="B102" s="509" t="s">
        <v>129</v>
      </c>
      <c r="C102" s="113" t="s">
        <v>103</v>
      </c>
      <c r="D102" s="113" t="s">
        <v>129</v>
      </c>
      <c r="E102" s="113" t="s">
        <v>11</v>
      </c>
      <c r="F102" s="113">
        <v>55</v>
      </c>
      <c r="G102" s="208">
        <v>55</v>
      </c>
      <c r="H102" s="124"/>
      <c r="I102" s="755"/>
      <c r="J102" s="191">
        <v>0</v>
      </c>
      <c r="K102" s="219">
        <v>3</v>
      </c>
      <c r="L102" s="219">
        <f t="shared" si="16"/>
        <v>0</v>
      </c>
      <c r="M102" s="220">
        <f t="shared" si="17"/>
        <v>0</v>
      </c>
      <c r="N102" s="752"/>
      <c r="O102" s="443"/>
      <c r="P102" s="221">
        <v>0</v>
      </c>
      <c r="Q102" s="444">
        <f t="shared" si="18"/>
        <v>0</v>
      </c>
      <c r="R102" s="222">
        <f t="shared" si="19"/>
        <v>0</v>
      </c>
      <c r="S102" s="453" cm="1">
        <f t="array" ref="S102">_xlfn.IFS(E102="Air",R102,E102="Sea",M102,E102="Air+Sea",M102+R102)</f>
        <v>0</v>
      </c>
    </row>
    <row r="103" spans="1:20" x14ac:dyDescent="0.25">
      <c r="A103" s="1096"/>
      <c r="B103" s="509" t="s">
        <v>509</v>
      </c>
      <c r="C103" s="113" t="s">
        <v>103</v>
      </c>
      <c r="D103" s="113" t="s">
        <v>509</v>
      </c>
      <c r="E103" s="113" t="s">
        <v>11</v>
      </c>
      <c r="F103" s="113">
        <v>115</v>
      </c>
      <c r="G103" s="208">
        <v>115</v>
      </c>
      <c r="H103" s="124"/>
      <c r="I103" s="755"/>
      <c r="J103" s="191">
        <v>0</v>
      </c>
      <c r="K103" s="219">
        <v>3</v>
      </c>
      <c r="L103" s="219">
        <f t="shared" si="16"/>
        <v>0</v>
      </c>
      <c r="M103" s="220">
        <f t="shared" si="17"/>
        <v>0</v>
      </c>
      <c r="N103" s="752"/>
      <c r="O103" s="443"/>
      <c r="P103" s="221">
        <v>0</v>
      </c>
      <c r="Q103" s="444">
        <f t="shared" si="18"/>
        <v>0</v>
      </c>
      <c r="R103" s="222">
        <f t="shared" si="19"/>
        <v>0</v>
      </c>
      <c r="S103" s="453" cm="1">
        <f t="array" ref="S103">_xlfn.IFS(E103="Air",R103,E103="Sea",M103,E103="Air+Sea",M103+R103)</f>
        <v>0</v>
      </c>
    </row>
    <row r="104" spans="1:20" x14ac:dyDescent="0.25">
      <c r="A104" s="1096"/>
      <c r="B104" s="509" t="s">
        <v>138</v>
      </c>
      <c r="C104" s="113" t="s">
        <v>139</v>
      </c>
      <c r="D104" s="113" t="s">
        <v>138</v>
      </c>
      <c r="E104" s="113" t="s">
        <v>11</v>
      </c>
      <c r="F104" s="113">
        <v>60</v>
      </c>
      <c r="G104" s="208">
        <v>60</v>
      </c>
      <c r="H104" s="124"/>
      <c r="I104" s="755"/>
      <c r="J104" s="191">
        <v>0</v>
      </c>
      <c r="K104" s="219">
        <v>3</v>
      </c>
      <c r="L104" s="219">
        <f t="shared" si="16"/>
        <v>0</v>
      </c>
      <c r="M104" s="220">
        <f t="shared" si="17"/>
        <v>0</v>
      </c>
      <c r="N104" s="752"/>
      <c r="O104" s="443"/>
      <c r="P104" s="221">
        <v>0</v>
      </c>
      <c r="Q104" s="444">
        <f t="shared" si="18"/>
        <v>0</v>
      </c>
      <c r="R104" s="222">
        <f t="shared" si="19"/>
        <v>0</v>
      </c>
      <c r="S104" s="453" cm="1">
        <f t="array" ref="S104">_xlfn.IFS(E104="Air",R104,E104="Sea",M104,E104="Air+Sea",M104+R104)</f>
        <v>0</v>
      </c>
    </row>
    <row r="105" spans="1:20" ht="26.1" customHeight="1" x14ac:dyDescent="0.25">
      <c r="A105" s="1096"/>
      <c r="B105" s="509" t="s">
        <v>186</v>
      </c>
      <c r="C105" s="177" t="s">
        <v>69</v>
      </c>
      <c r="D105" s="113" t="s">
        <v>187</v>
      </c>
      <c r="E105" s="113" t="s">
        <v>11</v>
      </c>
      <c r="F105" s="156"/>
      <c r="G105" s="213">
        <v>25</v>
      </c>
      <c r="H105" s="178"/>
      <c r="I105" s="636"/>
      <c r="J105" s="200"/>
      <c r="K105" s="219">
        <v>3</v>
      </c>
      <c r="L105" s="219">
        <f t="shared" si="16"/>
        <v>0</v>
      </c>
      <c r="M105" s="220">
        <f t="shared" si="17"/>
        <v>0</v>
      </c>
      <c r="N105" s="339"/>
      <c r="O105" s="443"/>
      <c r="P105" s="221">
        <v>0</v>
      </c>
      <c r="Q105" s="444">
        <f t="shared" si="18"/>
        <v>0</v>
      </c>
      <c r="R105" s="222">
        <f t="shared" si="19"/>
        <v>0</v>
      </c>
      <c r="S105" s="453" cm="1">
        <f t="array" ref="S105">_xlfn.IFS(E105="Air",R105,E105="Sea",M105,E105="Air+Sea",M105+R105)</f>
        <v>0</v>
      </c>
    </row>
    <row r="106" spans="1:20" ht="14.45" customHeight="1" x14ac:dyDescent="0.25">
      <c r="A106" s="1096"/>
      <c r="B106" s="509"/>
      <c r="C106" s="177" t="s">
        <v>69</v>
      </c>
      <c r="D106" s="113" t="s">
        <v>188</v>
      </c>
      <c r="E106" s="113" t="s">
        <v>11</v>
      </c>
      <c r="F106" s="156"/>
      <c r="G106" s="213">
        <v>5</v>
      </c>
      <c r="H106" s="178"/>
      <c r="I106" s="636"/>
      <c r="J106" s="200"/>
      <c r="K106" s="219">
        <v>3</v>
      </c>
      <c r="L106" s="219">
        <f t="shared" si="16"/>
        <v>0</v>
      </c>
      <c r="M106" s="220">
        <f t="shared" si="17"/>
        <v>0</v>
      </c>
      <c r="N106" s="339"/>
      <c r="O106" s="443"/>
      <c r="P106" s="221">
        <v>0</v>
      </c>
      <c r="Q106" s="444">
        <f t="shared" si="18"/>
        <v>0</v>
      </c>
      <c r="R106" s="222">
        <f t="shared" si="19"/>
        <v>0</v>
      </c>
      <c r="S106" s="453" cm="1">
        <f t="array" ref="S106">_xlfn.IFS(E106="Air",R106,E106="Sea",M106,E106="Air+Sea",M106+R106)</f>
        <v>0</v>
      </c>
    </row>
    <row r="107" spans="1:20" ht="14.45" customHeight="1" x14ac:dyDescent="0.25">
      <c r="A107" s="1096"/>
      <c r="B107" s="509"/>
      <c r="C107" s="177" t="s">
        <v>69</v>
      </c>
      <c r="D107" s="113" t="s">
        <v>189</v>
      </c>
      <c r="E107" s="113" t="s">
        <v>11</v>
      </c>
      <c r="F107" s="156"/>
      <c r="G107" s="213">
        <v>5</v>
      </c>
      <c r="H107" s="178"/>
      <c r="I107" s="636"/>
      <c r="J107" s="200"/>
      <c r="K107" s="219">
        <v>3</v>
      </c>
      <c r="L107" s="219">
        <f t="shared" si="16"/>
        <v>0</v>
      </c>
      <c r="M107" s="220">
        <f t="shared" si="17"/>
        <v>0</v>
      </c>
      <c r="N107" s="339"/>
      <c r="O107" s="443"/>
      <c r="P107" s="221">
        <v>0</v>
      </c>
      <c r="Q107" s="444">
        <f t="shared" si="18"/>
        <v>0</v>
      </c>
      <c r="R107" s="222">
        <f t="shared" si="19"/>
        <v>0</v>
      </c>
      <c r="S107" s="453" cm="1">
        <f t="array" ref="S107">_xlfn.IFS(E107="Air",R107,E107="Sea",M107,E107="Air+Sea",M107+R107)</f>
        <v>0</v>
      </c>
    </row>
    <row r="108" spans="1:20" ht="39" customHeight="1" x14ac:dyDescent="0.25">
      <c r="A108" s="1096"/>
      <c r="B108" s="509" t="s">
        <v>190</v>
      </c>
      <c r="C108" s="177" t="s">
        <v>553</v>
      </c>
      <c r="D108" s="113" t="s">
        <v>702</v>
      </c>
      <c r="E108" s="113" t="s">
        <v>11</v>
      </c>
      <c r="F108" s="345"/>
      <c r="G108" s="213">
        <v>10</v>
      </c>
      <c r="H108" s="180"/>
      <c r="I108" s="467"/>
      <c r="J108" s="200">
        <v>0.5</v>
      </c>
      <c r="K108" s="219">
        <v>3</v>
      </c>
      <c r="L108" s="219">
        <f t="shared" si="16"/>
        <v>5</v>
      </c>
      <c r="M108" s="220">
        <f t="shared" si="17"/>
        <v>1.6666666666666667</v>
      </c>
      <c r="N108" s="463"/>
      <c r="O108" s="443"/>
      <c r="P108" s="221">
        <v>0</v>
      </c>
      <c r="Q108" s="444">
        <f t="shared" si="18"/>
        <v>0</v>
      </c>
      <c r="R108" s="222">
        <f t="shared" si="19"/>
        <v>0</v>
      </c>
      <c r="S108" s="453" cm="1">
        <f t="array" ref="S108">_xlfn.IFS(E108="Air",R108,E108="Sea",M108,E108="Air+Sea",M108+R108)</f>
        <v>1.6666666666666667</v>
      </c>
    </row>
    <row r="109" spans="1:20" ht="14.45" customHeight="1" x14ac:dyDescent="0.25">
      <c r="A109" s="1096"/>
      <c r="B109" s="509"/>
      <c r="C109" s="177" t="s">
        <v>74</v>
      </c>
      <c r="D109" s="113" t="s">
        <v>192</v>
      </c>
      <c r="E109" s="113" t="s">
        <v>11</v>
      </c>
      <c r="F109" s="346"/>
      <c r="G109" s="213">
        <v>35</v>
      </c>
      <c r="H109" s="183"/>
      <c r="I109" s="467"/>
      <c r="J109" s="200"/>
      <c r="K109" s="219">
        <v>3</v>
      </c>
      <c r="L109" s="219">
        <f t="shared" si="16"/>
        <v>35</v>
      </c>
      <c r="M109" s="220">
        <f t="shared" si="17"/>
        <v>35</v>
      </c>
      <c r="N109" s="463"/>
      <c r="O109" s="443"/>
      <c r="P109" s="221">
        <v>0</v>
      </c>
      <c r="Q109" s="444">
        <f t="shared" si="18"/>
        <v>35</v>
      </c>
      <c r="R109" s="222">
        <f t="shared" si="19"/>
        <v>0</v>
      </c>
      <c r="S109" s="453" cm="1">
        <f t="array" ref="S109">_xlfn.IFS(E109="Air",R109,E109="Sea",M109,E109="Air+Sea",M109+R109)</f>
        <v>35</v>
      </c>
    </row>
    <row r="110" spans="1:20" ht="14.45" customHeight="1" x14ac:dyDescent="0.25">
      <c r="A110" s="1096"/>
      <c r="B110" s="509"/>
      <c r="C110" s="177" t="s">
        <v>74</v>
      </c>
      <c r="D110" s="113" t="s">
        <v>193</v>
      </c>
      <c r="E110" s="113" t="s">
        <v>11</v>
      </c>
      <c r="F110" s="346"/>
      <c r="G110" s="213">
        <v>5</v>
      </c>
      <c r="H110" s="183"/>
      <c r="I110" s="467"/>
      <c r="J110" s="200"/>
      <c r="K110" s="219">
        <v>3</v>
      </c>
      <c r="L110" s="219">
        <f t="shared" si="16"/>
        <v>5</v>
      </c>
      <c r="M110" s="220">
        <f t="shared" si="17"/>
        <v>5</v>
      </c>
      <c r="N110" s="463"/>
      <c r="O110" s="443"/>
      <c r="P110" s="221">
        <v>0</v>
      </c>
      <c r="Q110" s="444">
        <f t="shared" si="18"/>
        <v>5</v>
      </c>
      <c r="R110" s="222">
        <f t="shared" si="19"/>
        <v>0</v>
      </c>
      <c r="S110" s="453" cm="1">
        <f t="array" ref="S110">_xlfn.IFS(E110="Air",R110,E110="Sea",M110,E110="Air+Sea",M110+R110)</f>
        <v>5</v>
      </c>
    </row>
    <row r="111" spans="1:20" ht="14.45" customHeight="1" x14ac:dyDescent="0.25">
      <c r="A111" s="1096"/>
      <c r="B111" s="509"/>
      <c r="C111" s="177" t="s">
        <v>74</v>
      </c>
      <c r="D111" s="113" t="s">
        <v>194</v>
      </c>
      <c r="E111" s="113" t="s">
        <v>11</v>
      </c>
      <c r="F111" s="346"/>
      <c r="G111" s="213">
        <v>10</v>
      </c>
      <c r="H111" s="183"/>
      <c r="I111" s="467"/>
      <c r="J111" s="200"/>
      <c r="K111" s="219">
        <v>3</v>
      </c>
      <c r="L111" s="219">
        <f t="shared" si="16"/>
        <v>10</v>
      </c>
      <c r="M111" s="220">
        <f t="shared" si="17"/>
        <v>10</v>
      </c>
      <c r="N111" s="463"/>
      <c r="O111" s="443"/>
      <c r="P111" s="221">
        <v>0</v>
      </c>
      <c r="Q111" s="444">
        <f t="shared" si="18"/>
        <v>10</v>
      </c>
      <c r="R111" s="222">
        <f t="shared" si="19"/>
        <v>0</v>
      </c>
      <c r="S111" s="453" cm="1">
        <f t="array" ref="S111">_xlfn.IFS(E111="Air",R111,E111="Sea",M111,E111="Air+Sea",M111+R111)</f>
        <v>10</v>
      </c>
    </row>
    <row r="112" spans="1:20" ht="26.1" customHeight="1" x14ac:dyDescent="0.25">
      <c r="A112" s="1096"/>
      <c r="B112" s="722" t="s">
        <v>703</v>
      </c>
      <c r="C112" s="523" t="s">
        <v>103</v>
      </c>
      <c r="D112" s="114" t="s">
        <v>704</v>
      </c>
      <c r="E112" s="114" t="s">
        <v>11</v>
      </c>
      <c r="F112" s="332">
        <v>90</v>
      </c>
      <c r="G112" s="614">
        <v>90</v>
      </c>
      <c r="H112" s="736"/>
      <c r="I112" s="768"/>
      <c r="J112" s="762">
        <v>0.5</v>
      </c>
      <c r="K112" s="763">
        <v>3</v>
      </c>
      <c r="L112" s="763">
        <f t="shared" si="16"/>
        <v>45</v>
      </c>
      <c r="M112" s="742">
        <f t="shared" si="17"/>
        <v>15</v>
      </c>
      <c r="N112" s="463"/>
      <c r="O112" s="443"/>
      <c r="P112" s="221">
        <v>0</v>
      </c>
      <c r="Q112" s="444">
        <f t="shared" si="18"/>
        <v>0</v>
      </c>
      <c r="R112" s="222">
        <f t="shared" si="19"/>
        <v>0</v>
      </c>
      <c r="S112" s="626" cm="1">
        <f t="array" ref="S112">_xlfn.IFS(E112="Air",R112,E112="Sea",M112,E112="Air+Sea",M112+R112)</f>
        <v>15</v>
      </c>
    </row>
    <row r="113" spans="1:19" ht="26.1" customHeight="1" x14ac:dyDescent="0.25">
      <c r="A113" s="1096"/>
      <c r="B113" s="460" t="s">
        <v>195</v>
      </c>
      <c r="C113" s="517" t="s">
        <v>74</v>
      </c>
      <c r="D113" s="188" t="s">
        <v>196</v>
      </c>
      <c r="E113" s="188"/>
      <c r="F113" s="334"/>
      <c r="G113" s="647"/>
      <c r="H113" s="518"/>
      <c r="I113" s="769"/>
      <c r="J113" s="764">
        <v>1</v>
      </c>
      <c r="K113" s="765">
        <v>3</v>
      </c>
      <c r="L113" s="765">
        <f t="shared" si="16"/>
        <v>0</v>
      </c>
      <c r="M113" s="743">
        <f t="shared" si="17"/>
        <v>0</v>
      </c>
      <c r="N113" s="463"/>
      <c r="O113" s="443"/>
      <c r="P113" s="221">
        <v>0</v>
      </c>
      <c r="Q113" s="444">
        <f t="shared" si="18"/>
        <v>0</v>
      </c>
      <c r="R113" s="222">
        <f t="shared" si="19"/>
        <v>0</v>
      </c>
      <c r="S113" s="454" t="e" cm="1">
        <f t="array" ref="S113">_xlfn.IFS(E113="Air",R113,E113="Sea",M113,E113="Air+Sea",M113+R113)</f>
        <v>#N/A</v>
      </c>
    </row>
    <row r="114" spans="1:19" ht="26.1" customHeight="1" x14ac:dyDescent="0.25">
      <c r="A114" s="1096"/>
      <c r="B114" s="460" t="s">
        <v>197</v>
      </c>
      <c r="C114" s="517" t="s">
        <v>74</v>
      </c>
      <c r="D114" s="188" t="s">
        <v>198</v>
      </c>
      <c r="E114" s="188"/>
      <c r="F114" s="334"/>
      <c r="G114" s="647"/>
      <c r="H114" s="518"/>
      <c r="I114" s="769"/>
      <c r="J114" s="764">
        <v>1</v>
      </c>
      <c r="K114" s="765">
        <v>3</v>
      </c>
      <c r="L114" s="765">
        <f t="shared" si="16"/>
        <v>0</v>
      </c>
      <c r="M114" s="743">
        <f t="shared" si="17"/>
        <v>0</v>
      </c>
      <c r="N114" s="463"/>
      <c r="O114" s="443"/>
      <c r="P114" s="221">
        <v>0</v>
      </c>
      <c r="Q114" s="444">
        <f t="shared" si="18"/>
        <v>0</v>
      </c>
      <c r="R114" s="222">
        <f t="shared" si="19"/>
        <v>0</v>
      </c>
      <c r="S114" s="454" t="e" cm="1">
        <f t="array" ref="S114">_xlfn.IFS(E114="Air",R114,E114="Sea",M114,E114="Air+Sea",M114+R114)</f>
        <v>#N/A</v>
      </c>
    </row>
    <row r="115" spans="1:19" ht="14.45" customHeight="1" x14ac:dyDescent="0.25">
      <c r="A115" s="1096"/>
      <c r="B115" s="460"/>
      <c r="C115" s="517" t="s">
        <v>74</v>
      </c>
      <c r="D115" s="188" t="s">
        <v>199</v>
      </c>
      <c r="E115" s="188"/>
      <c r="F115" s="334"/>
      <c r="G115" s="647"/>
      <c r="H115" s="518"/>
      <c r="I115" s="769"/>
      <c r="J115" s="764">
        <v>1</v>
      </c>
      <c r="K115" s="765">
        <v>3</v>
      </c>
      <c r="L115" s="765">
        <f t="shared" si="16"/>
        <v>0</v>
      </c>
      <c r="M115" s="743">
        <f t="shared" si="17"/>
        <v>0</v>
      </c>
      <c r="N115" s="463"/>
      <c r="O115" s="443"/>
      <c r="P115" s="221">
        <v>0</v>
      </c>
      <c r="Q115" s="444">
        <f t="shared" si="18"/>
        <v>0</v>
      </c>
      <c r="R115" s="222">
        <f t="shared" si="19"/>
        <v>0</v>
      </c>
      <c r="S115" s="454" t="e" cm="1">
        <f t="array" ref="S115">_xlfn.IFS(E115="Air",R115,E115="Sea",M115,E115="Air+Sea",M115+R115)</f>
        <v>#N/A</v>
      </c>
    </row>
    <row r="116" spans="1:19" ht="14.45" customHeight="1" x14ac:dyDescent="0.25">
      <c r="A116" s="1096"/>
      <c r="B116" s="460"/>
      <c r="C116" s="517" t="s">
        <v>74</v>
      </c>
      <c r="D116" s="188" t="s">
        <v>200</v>
      </c>
      <c r="E116" s="188"/>
      <c r="F116" s="334"/>
      <c r="G116" s="647"/>
      <c r="H116" s="518"/>
      <c r="I116" s="769"/>
      <c r="J116" s="764">
        <v>1</v>
      </c>
      <c r="K116" s="765">
        <v>3</v>
      </c>
      <c r="L116" s="765">
        <f t="shared" si="16"/>
        <v>0</v>
      </c>
      <c r="M116" s="743">
        <f t="shared" si="17"/>
        <v>0</v>
      </c>
      <c r="N116" s="463"/>
      <c r="O116" s="443"/>
      <c r="P116" s="221">
        <v>0</v>
      </c>
      <c r="Q116" s="444">
        <f t="shared" si="18"/>
        <v>0</v>
      </c>
      <c r="R116" s="222">
        <f t="shared" si="19"/>
        <v>0</v>
      </c>
      <c r="S116" s="454" t="e" cm="1">
        <f t="array" ref="S116">_xlfn.IFS(E116="Air",R116,E116="Sea",M116,E116="Air+Sea",M116+R116)</f>
        <v>#N/A</v>
      </c>
    </row>
    <row r="117" spans="1:19" ht="14.45" customHeight="1" x14ac:dyDescent="0.25">
      <c r="A117" s="1096"/>
      <c r="B117" s="460" t="s">
        <v>201</v>
      </c>
      <c r="C117" s="517" t="s">
        <v>74</v>
      </c>
      <c r="D117" s="188" t="s">
        <v>202</v>
      </c>
      <c r="E117" s="188"/>
      <c r="F117" s="334"/>
      <c r="G117" s="647"/>
      <c r="H117" s="518"/>
      <c r="I117" s="769"/>
      <c r="J117" s="764">
        <v>45</v>
      </c>
      <c r="K117" s="765">
        <v>3</v>
      </c>
      <c r="L117" s="765">
        <f t="shared" si="16"/>
        <v>0</v>
      </c>
      <c r="M117" s="743">
        <f t="shared" si="17"/>
        <v>0</v>
      </c>
      <c r="N117" s="463"/>
      <c r="O117" s="443"/>
      <c r="P117" s="221">
        <v>0</v>
      </c>
      <c r="Q117" s="444">
        <f t="shared" si="18"/>
        <v>0</v>
      </c>
      <c r="R117" s="222">
        <f t="shared" si="19"/>
        <v>0</v>
      </c>
      <c r="S117" s="454" t="e" cm="1">
        <f t="array" ref="S117">_xlfn.IFS(E117="Air",R117,E117="Sea",M117,E117="Air+Sea",M117+R117)</f>
        <v>#N/A</v>
      </c>
    </row>
    <row r="118" spans="1:19" ht="14.45" customHeight="1" x14ac:dyDescent="0.25">
      <c r="A118" s="1096"/>
      <c r="B118" s="460" t="s">
        <v>203</v>
      </c>
      <c r="C118" s="517" t="s">
        <v>204</v>
      </c>
      <c r="D118" s="188" t="s">
        <v>205</v>
      </c>
      <c r="E118" s="188"/>
      <c r="F118" s="334"/>
      <c r="G118" s="647"/>
      <c r="H118" s="518"/>
      <c r="I118" s="769"/>
      <c r="J118" s="764">
        <v>45</v>
      </c>
      <c r="K118" s="765">
        <v>3</v>
      </c>
      <c r="L118" s="765">
        <f t="shared" si="16"/>
        <v>0</v>
      </c>
      <c r="M118" s="743">
        <f t="shared" si="17"/>
        <v>0</v>
      </c>
      <c r="N118" s="463"/>
      <c r="O118" s="443"/>
      <c r="P118" s="221">
        <v>0</v>
      </c>
      <c r="Q118" s="444">
        <f t="shared" si="18"/>
        <v>0</v>
      </c>
      <c r="R118" s="222">
        <f t="shared" si="19"/>
        <v>0</v>
      </c>
      <c r="S118" s="454" t="e" cm="1">
        <f t="array" ref="S118">_xlfn.IFS(E118="Air",R118,E118="Sea",M118,E118="Air+Sea",M118+R118)</f>
        <v>#N/A</v>
      </c>
    </row>
    <row r="119" spans="1:19" ht="14.45" customHeight="1" x14ac:dyDescent="0.25">
      <c r="A119" s="1096"/>
      <c r="B119" s="509" t="s">
        <v>206</v>
      </c>
      <c r="C119" s="177" t="s">
        <v>204</v>
      </c>
      <c r="D119" s="113" t="s">
        <v>207</v>
      </c>
      <c r="E119" s="113" t="s">
        <v>11</v>
      </c>
      <c r="F119" s="156">
        <v>30</v>
      </c>
      <c r="G119" s="213">
        <v>30</v>
      </c>
      <c r="H119" s="178"/>
      <c r="I119" s="467"/>
      <c r="J119" s="200">
        <v>0.5</v>
      </c>
      <c r="K119" s="219">
        <v>3</v>
      </c>
      <c r="L119" s="219">
        <f t="shared" si="16"/>
        <v>15</v>
      </c>
      <c r="M119" s="220">
        <f t="shared" si="17"/>
        <v>5</v>
      </c>
      <c r="N119" s="463"/>
      <c r="O119" s="443"/>
      <c r="P119" s="221">
        <v>0</v>
      </c>
      <c r="Q119" s="444">
        <f t="shared" si="18"/>
        <v>0</v>
      </c>
      <c r="R119" s="222">
        <f t="shared" si="19"/>
        <v>0</v>
      </c>
      <c r="S119" s="453" cm="1">
        <f t="array" ref="S119">_xlfn.IFS(E119="Air",R119,E119="Sea",M119,E119="Air+Sea",M119+R119)</f>
        <v>5</v>
      </c>
    </row>
    <row r="120" spans="1:19" ht="14.45" customHeight="1" x14ac:dyDescent="0.25">
      <c r="A120" s="1096"/>
      <c r="B120" s="509"/>
      <c r="C120" s="177" t="s">
        <v>204</v>
      </c>
      <c r="D120" s="113" t="s">
        <v>208</v>
      </c>
      <c r="E120" s="113" t="s">
        <v>11</v>
      </c>
      <c r="F120" s="156"/>
      <c r="G120" s="213">
        <v>60</v>
      </c>
      <c r="H120" s="178"/>
      <c r="I120" s="467"/>
      <c r="J120" s="200">
        <v>0.5</v>
      </c>
      <c r="K120" s="219">
        <v>3</v>
      </c>
      <c r="L120" s="219">
        <f t="shared" si="16"/>
        <v>30</v>
      </c>
      <c r="M120" s="220">
        <f t="shared" si="17"/>
        <v>10</v>
      </c>
      <c r="N120" s="463"/>
      <c r="O120" s="443"/>
      <c r="P120" s="221">
        <v>0</v>
      </c>
      <c r="Q120" s="444">
        <f t="shared" si="18"/>
        <v>0</v>
      </c>
      <c r="R120" s="222">
        <f t="shared" si="19"/>
        <v>0</v>
      </c>
      <c r="S120" s="453" cm="1">
        <f t="array" ref="S120">_xlfn.IFS(E120="Air",R120,E120="Sea",M120,E120="Air+Sea",M120+R120)</f>
        <v>10</v>
      </c>
    </row>
    <row r="121" spans="1:19" ht="14.45" customHeight="1" x14ac:dyDescent="0.25">
      <c r="A121" s="1096"/>
      <c r="B121" s="509"/>
      <c r="C121" s="177" t="s">
        <v>74</v>
      </c>
      <c r="D121" s="113" t="s">
        <v>209</v>
      </c>
      <c r="E121" s="113" t="s">
        <v>11</v>
      </c>
      <c r="F121" s="156"/>
      <c r="G121" s="213">
        <v>180</v>
      </c>
      <c r="H121" s="178"/>
      <c r="I121" s="467"/>
      <c r="J121" s="200"/>
      <c r="K121" s="219">
        <v>3</v>
      </c>
      <c r="L121" s="219">
        <f t="shared" si="16"/>
        <v>180</v>
      </c>
      <c r="M121" s="220">
        <f t="shared" si="17"/>
        <v>180</v>
      </c>
      <c r="N121" s="463"/>
      <c r="O121" s="443"/>
      <c r="P121" s="221">
        <v>0</v>
      </c>
      <c r="Q121" s="444">
        <f t="shared" si="18"/>
        <v>180</v>
      </c>
      <c r="R121" s="222">
        <f t="shared" si="19"/>
        <v>0</v>
      </c>
      <c r="S121" s="453" cm="1">
        <f t="array" ref="S121">_xlfn.IFS(E121="Air",R121,E121="Sea",M121,E121="Air+Sea",M121+R121)</f>
        <v>180</v>
      </c>
    </row>
    <row r="122" spans="1:19" ht="14.45" customHeight="1" x14ac:dyDescent="0.25">
      <c r="A122" s="1096"/>
      <c r="B122" s="509"/>
      <c r="C122" s="177" t="s">
        <v>74</v>
      </c>
      <c r="D122" s="113" t="s">
        <v>210</v>
      </c>
      <c r="E122" s="113" t="s">
        <v>11</v>
      </c>
      <c r="F122" s="156"/>
      <c r="G122" s="213">
        <v>75</v>
      </c>
      <c r="H122" s="178"/>
      <c r="I122" s="636"/>
      <c r="J122" s="200"/>
      <c r="K122" s="219">
        <v>3</v>
      </c>
      <c r="L122" s="219">
        <f t="shared" si="16"/>
        <v>75</v>
      </c>
      <c r="M122" s="220">
        <f t="shared" si="17"/>
        <v>75</v>
      </c>
      <c r="N122" s="339"/>
      <c r="O122" s="443"/>
      <c r="P122" s="221">
        <v>0</v>
      </c>
      <c r="Q122" s="444">
        <f t="shared" si="18"/>
        <v>75</v>
      </c>
      <c r="R122" s="222">
        <f t="shared" si="19"/>
        <v>0</v>
      </c>
      <c r="S122" s="453" cm="1">
        <f t="array" ref="S122">_xlfn.IFS(E122="Air",R122,E122="Sea",M122,E122="Air+Sea",M122+R122)</f>
        <v>75</v>
      </c>
    </row>
    <row r="123" spans="1:19" ht="14.45" customHeight="1" x14ac:dyDescent="0.25">
      <c r="A123" s="1096"/>
      <c r="B123" s="509" t="s">
        <v>211</v>
      </c>
      <c r="C123" s="177" t="s">
        <v>204</v>
      </c>
      <c r="D123" s="113" t="s">
        <v>212</v>
      </c>
      <c r="E123" s="113" t="s">
        <v>11</v>
      </c>
      <c r="F123" s="156"/>
      <c r="G123" s="213">
        <v>5</v>
      </c>
      <c r="H123" s="178"/>
      <c r="I123" s="636"/>
      <c r="J123" s="200">
        <v>0.5</v>
      </c>
      <c r="K123" s="219">
        <v>3</v>
      </c>
      <c r="L123" s="219">
        <f t="shared" si="16"/>
        <v>2.5</v>
      </c>
      <c r="M123" s="220">
        <f t="shared" si="17"/>
        <v>0.83333333333333337</v>
      </c>
      <c r="N123" s="339"/>
      <c r="O123" s="443"/>
      <c r="P123" s="221">
        <v>0</v>
      </c>
      <c r="Q123" s="444">
        <f t="shared" si="18"/>
        <v>0</v>
      </c>
      <c r="R123" s="222">
        <f t="shared" si="19"/>
        <v>0</v>
      </c>
      <c r="S123" s="453" cm="1">
        <f t="array" ref="S123">_xlfn.IFS(E123="Air",R123,E123="Sea",M123,E123="Air+Sea",M123+R123)</f>
        <v>0.83333333333333337</v>
      </c>
    </row>
    <row r="124" spans="1:19" ht="14.45" customHeight="1" x14ac:dyDescent="0.25">
      <c r="A124" s="1096"/>
      <c r="B124" s="509"/>
      <c r="C124" s="177" t="s">
        <v>204</v>
      </c>
      <c r="D124" s="113" t="s">
        <v>213</v>
      </c>
      <c r="E124" s="113" t="s">
        <v>11</v>
      </c>
      <c r="F124" s="156"/>
      <c r="G124" s="213">
        <v>15</v>
      </c>
      <c r="H124" s="178"/>
      <c r="I124" s="636"/>
      <c r="J124" s="200">
        <v>0.5</v>
      </c>
      <c r="K124" s="219">
        <v>3</v>
      </c>
      <c r="L124" s="219">
        <f t="shared" si="16"/>
        <v>7.5</v>
      </c>
      <c r="M124" s="220">
        <f t="shared" si="17"/>
        <v>2.5</v>
      </c>
      <c r="N124" s="339"/>
      <c r="O124" s="443"/>
      <c r="P124" s="221">
        <v>0</v>
      </c>
      <c r="Q124" s="444">
        <f t="shared" si="18"/>
        <v>0</v>
      </c>
      <c r="R124" s="222">
        <f t="shared" si="19"/>
        <v>0</v>
      </c>
      <c r="S124" s="453" cm="1">
        <f t="array" ref="S124">_xlfn.IFS(E124="Air",R124,E124="Sea",M124,E124="Air+Sea",M124+R124)</f>
        <v>2.5</v>
      </c>
    </row>
    <row r="125" spans="1:19" ht="14.45" customHeight="1" x14ac:dyDescent="0.25">
      <c r="A125" s="1096"/>
      <c r="B125" s="509"/>
      <c r="C125" s="177" t="s">
        <v>204</v>
      </c>
      <c r="D125" s="113" t="s">
        <v>214</v>
      </c>
      <c r="E125" s="113" t="s">
        <v>11</v>
      </c>
      <c r="F125" s="156"/>
      <c r="G125" s="213">
        <v>40</v>
      </c>
      <c r="H125" s="178"/>
      <c r="I125" s="636"/>
      <c r="J125" s="200">
        <v>0.5</v>
      </c>
      <c r="K125" s="219">
        <v>3</v>
      </c>
      <c r="L125" s="219">
        <f t="shared" si="16"/>
        <v>20</v>
      </c>
      <c r="M125" s="220">
        <f t="shared" si="17"/>
        <v>6.666666666666667</v>
      </c>
      <c r="N125" s="339"/>
      <c r="O125" s="443"/>
      <c r="P125" s="221">
        <v>0</v>
      </c>
      <c r="Q125" s="444">
        <f t="shared" si="18"/>
        <v>0</v>
      </c>
      <c r="R125" s="222">
        <f t="shared" si="19"/>
        <v>0</v>
      </c>
      <c r="S125" s="453" cm="1">
        <f t="array" ref="S125">_xlfn.IFS(E125="Air",R125,E125="Sea",M125,E125="Air+Sea",M125+R125)</f>
        <v>6.666666666666667</v>
      </c>
    </row>
    <row r="126" spans="1:19" ht="14.45" customHeight="1" x14ac:dyDescent="0.25">
      <c r="A126" s="1096"/>
      <c r="B126" s="509"/>
      <c r="C126" s="177" t="s">
        <v>204</v>
      </c>
      <c r="D126" s="113" t="s">
        <v>215</v>
      </c>
      <c r="E126" s="113" t="s">
        <v>11</v>
      </c>
      <c r="F126" s="156"/>
      <c r="G126" s="213">
        <v>5</v>
      </c>
      <c r="H126" s="178"/>
      <c r="I126" s="636"/>
      <c r="J126" s="200">
        <v>0.5</v>
      </c>
      <c r="K126" s="219">
        <v>3</v>
      </c>
      <c r="L126" s="219">
        <f t="shared" si="16"/>
        <v>2.5</v>
      </c>
      <c r="M126" s="220">
        <f t="shared" si="17"/>
        <v>0.83333333333333337</v>
      </c>
      <c r="N126" s="339"/>
      <c r="O126" s="443"/>
      <c r="P126" s="221">
        <v>0</v>
      </c>
      <c r="Q126" s="444">
        <f t="shared" si="18"/>
        <v>0</v>
      </c>
      <c r="R126" s="222">
        <f t="shared" si="19"/>
        <v>0</v>
      </c>
      <c r="S126" s="453" cm="1">
        <f t="array" ref="S126">_xlfn.IFS(E126="Air",R126,E126="Sea",M126,E126="Air+Sea",M126+R126)</f>
        <v>0.83333333333333337</v>
      </c>
    </row>
    <row r="127" spans="1:19" ht="14.45" customHeight="1" x14ac:dyDescent="0.25">
      <c r="A127" s="1096"/>
      <c r="B127" s="460" t="s">
        <v>216</v>
      </c>
      <c r="C127" s="517" t="s">
        <v>204</v>
      </c>
      <c r="D127" s="188" t="s">
        <v>217</v>
      </c>
      <c r="E127" s="188"/>
      <c r="F127" s="334"/>
      <c r="G127" s="647"/>
      <c r="H127" s="518"/>
      <c r="I127" s="769"/>
      <c r="J127" s="764">
        <v>5</v>
      </c>
      <c r="K127" s="765">
        <v>3</v>
      </c>
      <c r="L127" s="765">
        <f t="shared" si="16"/>
        <v>0</v>
      </c>
      <c r="M127" s="743">
        <f t="shared" si="17"/>
        <v>0</v>
      </c>
      <c r="N127" s="339"/>
      <c r="O127" s="443"/>
      <c r="P127" s="221">
        <v>0</v>
      </c>
      <c r="Q127" s="444">
        <f t="shared" si="18"/>
        <v>0</v>
      </c>
      <c r="R127" s="222">
        <f t="shared" si="19"/>
        <v>0</v>
      </c>
      <c r="S127" s="454" t="e" cm="1">
        <f t="array" ref="S127">_xlfn.IFS(E127="Air",R127,E127="Sea",M127,E127="Air+Sea",M127+R127)</f>
        <v>#N/A</v>
      </c>
    </row>
    <row r="128" spans="1:19" ht="14.45" customHeight="1" x14ac:dyDescent="0.25">
      <c r="A128" s="1096"/>
      <c r="B128" s="722"/>
      <c r="C128" s="523" t="s">
        <v>540</v>
      </c>
      <c r="D128" s="114" t="s">
        <v>705</v>
      </c>
      <c r="E128" s="114" t="s">
        <v>11</v>
      </c>
      <c r="F128" s="332">
        <v>5</v>
      </c>
      <c r="G128" s="614">
        <v>5</v>
      </c>
      <c r="H128" s="524"/>
      <c r="I128" s="770"/>
      <c r="J128" s="762">
        <v>0.5</v>
      </c>
      <c r="K128" s="763">
        <v>3</v>
      </c>
      <c r="L128" s="763">
        <f t="shared" si="16"/>
        <v>2.5</v>
      </c>
      <c r="M128" s="742">
        <f t="shared" si="17"/>
        <v>0.83333333333333337</v>
      </c>
      <c r="N128" s="339"/>
      <c r="O128" s="443"/>
      <c r="P128" s="221">
        <v>0</v>
      </c>
      <c r="Q128" s="444">
        <f t="shared" si="18"/>
        <v>0</v>
      </c>
      <c r="R128" s="222">
        <f t="shared" si="19"/>
        <v>0</v>
      </c>
      <c r="S128" s="626" cm="1">
        <f t="array" ref="S128">_xlfn.IFS(E128="Air",R128,E128="Sea",M128,E128="Air+Sea",M128+R128)</f>
        <v>0.83333333333333337</v>
      </c>
    </row>
    <row r="129" spans="1:19" ht="14.45" customHeight="1" x14ac:dyDescent="0.25">
      <c r="A129" s="1096"/>
      <c r="B129" s="509"/>
      <c r="C129" s="177" t="s">
        <v>204</v>
      </c>
      <c r="D129" s="113" t="s">
        <v>218</v>
      </c>
      <c r="E129" s="113" t="s">
        <v>11</v>
      </c>
      <c r="F129" s="156"/>
      <c r="G129" s="213">
        <v>30</v>
      </c>
      <c r="H129" s="178"/>
      <c r="I129" s="636"/>
      <c r="J129" s="200">
        <v>0.5</v>
      </c>
      <c r="K129" s="219">
        <v>3</v>
      </c>
      <c r="L129" s="219">
        <f t="shared" si="16"/>
        <v>15</v>
      </c>
      <c r="M129" s="220">
        <f t="shared" si="17"/>
        <v>5</v>
      </c>
      <c r="N129" s="339"/>
      <c r="O129" s="443"/>
      <c r="P129" s="221">
        <v>0</v>
      </c>
      <c r="Q129" s="444">
        <f t="shared" si="18"/>
        <v>0</v>
      </c>
      <c r="R129" s="222">
        <f t="shared" si="19"/>
        <v>0</v>
      </c>
      <c r="S129" s="453" cm="1">
        <f t="array" ref="S129">_xlfn.IFS(E129="Air",R129,E129="Sea",M129,E129="Air+Sea",M129+R129)</f>
        <v>5</v>
      </c>
    </row>
    <row r="130" spans="1:19" ht="14.45" customHeight="1" x14ac:dyDescent="0.25">
      <c r="A130" s="1096"/>
      <c r="B130" s="509"/>
      <c r="C130" s="177" t="s">
        <v>204</v>
      </c>
      <c r="D130" s="113" t="s">
        <v>219</v>
      </c>
      <c r="E130" s="113" t="s">
        <v>11</v>
      </c>
      <c r="F130" s="156"/>
      <c r="G130" s="213">
        <v>180</v>
      </c>
      <c r="H130" s="178"/>
      <c r="I130" s="636"/>
      <c r="J130" s="200">
        <v>0.5</v>
      </c>
      <c r="K130" s="219">
        <v>3</v>
      </c>
      <c r="L130" s="219">
        <f t="shared" si="16"/>
        <v>90</v>
      </c>
      <c r="M130" s="220">
        <f t="shared" si="17"/>
        <v>30</v>
      </c>
      <c r="N130" s="339"/>
      <c r="O130" s="443"/>
      <c r="P130" s="221">
        <v>0</v>
      </c>
      <c r="Q130" s="444">
        <f t="shared" si="18"/>
        <v>0</v>
      </c>
      <c r="R130" s="222">
        <f t="shared" si="19"/>
        <v>0</v>
      </c>
      <c r="S130" s="453" cm="1">
        <f t="array" ref="S130">_xlfn.IFS(E130="Air",R130,E130="Sea",M130,E130="Air+Sea",M130+R130)</f>
        <v>30</v>
      </c>
    </row>
    <row r="131" spans="1:19" ht="26.1" customHeight="1" x14ac:dyDescent="0.25">
      <c r="A131" s="1096"/>
      <c r="B131" s="509" t="s">
        <v>220</v>
      </c>
      <c r="C131" s="177" t="s">
        <v>103</v>
      </c>
      <c r="D131" s="113" t="s">
        <v>193</v>
      </c>
      <c r="E131" s="113" t="s">
        <v>11</v>
      </c>
      <c r="F131" s="156"/>
      <c r="G131" s="213">
        <v>5</v>
      </c>
      <c r="H131" s="178"/>
      <c r="I131" s="636"/>
      <c r="J131" s="200">
        <v>0.5</v>
      </c>
      <c r="K131" s="219">
        <v>3</v>
      </c>
      <c r="L131" s="219">
        <f t="shared" si="16"/>
        <v>2.5</v>
      </c>
      <c r="M131" s="220">
        <f t="shared" si="17"/>
        <v>0.83333333333333337</v>
      </c>
      <c r="N131" s="339"/>
      <c r="O131" s="443"/>
      <c r="P131" s="221">
        <v>0</v>
      </c>
      <c r="Q131" s="444">
        <f t="shared" si="18"/>
        <v>0</v>
      </c>
      <c r="R131" s="222">
        <f t="shared" si="19"/>
        <v>0</v>
      </c>
      <c r="S131" s="453" cm="1">
        <f t="array" ref="S131">_xlfn.IFS(E131="Air",R131,E131="Sea",M131,E131="Air+Sea",M131+R131)</f>
        <v>0.83333333333333337</v>
      </c>
    </row>
    <row r="132" spans="1:19" ht="14.45" customHeight="1" x14ac:dyDescent="0.25">
      <c r="A132" s="1096"/>
      <c r="B132" s="509"/>
      <c r="C132" s="177" t="s">
        <v>103</v>
      </c>
      <c r="D132" s="113" t="s">
        <v>221</v>
      </c>
      <c r="E132" s="113" t="s">
        <v>11</v>
      </c>
      <c r="F132" s="156"/>
      <c r="G132" s="213">
        <v>25</v>
      </c>
      <c r="H132" s="178"/>
      <c r="I132" s="467"/>
      <c r="J132" s="200">
        <v>0.5</v>
      </c>
      <c r="K132" s="219">
        <v>3</v>
      </c>
      <c r="L132" s="219">
        <f t="shared" si="16"/>
        <v>12.5</v>
      </c>
      <c r="M132" s="220">
        <f t="shared" si="17"/>
        <v>4.166666666666667</v>
      </c>
      <c r="N132" s="463"/>
      <c r="O132" s="443"/>
      <c r="P132" s="221">
        <v>0</v>
      </c>
      <c r="Q132" s="444">
        <f t="shared" si="18"/>
        <v>0</v>
      </c>
      <c r="R132" s="222">
        <f t="shared" si="19"/>
        <v>0</v>
      </c>
      <c r="S132" s="453" cm="1">
        <f t="array" ref="S132">_xlfn.IFS(E132="Air",R132,E132="Sea",M132,E132="Air+Sea",M132+R132)</f>
        <v>4.166666666666667</v>
      </c>
    </row>
    <row r="133" spans="1:19" ht="14.45" customHeight="1" x14ac:dyDescent="0.25">
      <c r="A133" s="1096"/>
      <c r="B133" s="509"/>
      <c r="C133" s="177" t="s">
        <v>103</v>
      </c>
      <c r="D133" s="113" t="s">
        <v>222</v>
      </c>
      <c r="E133" s="113" t="s">
        <v>11</v>
      </c>
      <c r="F133" s="156"/>
      <c r="G133" s="213">
        <v>20</v>
      </c>
      <c r="H133" s="178"/>
      <c r="I133" s="467"/>
      <c r="J133" s="200">
        <v>0.5</v>
      </c>
      <c r="K133" s="219">
        <v>3</v>
      </c>
      <c r="L133" s="219">
        <f t="shared" si="16"/>
        <v>10</v>
      </c>
      <c r="M133" s="220">
        <f t="shared" si="17"/>
        <v>3.3333333333333335</v>
      </c>
      <c r="N133" s="463"/>
      <c r="O133" s="443"/>
      <c r="P133" s="221">
        <v>0</v>
      </c>
      <c r="Q133" s="444">
        <f t="shared" si="18"/>
        <v>0</v>
      </c>
      <c r="R133" s="222">
        <f t="shared" si="19"/>
        <v>0</v>
      </c>
      <c r="S133" s="453" cm="1">
        <f t="array" ref="S133">_xlfn.IFS(E133="Air",R133,E133="Sea",M133,E133="Air+Sea",M133+R133)</f>
        <v>3.3333333333333335</v>
      </c>
    </row>
    <row r="134" spans="1:19" ht="14.45" customHeight="1" x14ac:dyDescent="0.25">
      <c r="A134" s="1096"/>
      <c r="B134" s="509" t="s">
        <v>157</v>
      </c>
      <c r="C134" s="177" t="s">
        <v>158</v>
      </c>
      <c r="D134" s="113" t="s">
        <v>159</v>
      </c>
      <c r="E134" s="113" t="s">
        <v>11</v>
      </c>
      <c r="F134" s="156">
        <v>870</v>
      </c>
      <c r="G134" s="156">
        <v>870</v>
      </c>
      <c r="H134" s="178"/>
      <c r="I134" s="467"/>
      <c r="J134" s="200">
        <v>0</v>
      </c>
      <c r="K134" s="219">
        <v>3</v>
      </c>
      <c r="L134" s="219">
        <f t="shared" si="16"/>
        <v>0</v>
      </c>
      <c r="M134" s="220">
        <f t="shared" si="17"/>
        <v>0</v>
      </c>
      <c r="N134" s="463"/>
      <c r="O134" s="443"/>
      <c r="P134" s="221">
        <v>0</v>
      </c>
      <c r="Q134" s="444">
        <f t="shared" si="18"/>
        <v>0</v>
      </c>
      <c r="R134" s="222">
        <f t="shared" si="19"/>
        <v>0</v>
      </c>
      <c r="S134" s="453" cm="1">
        <f t="array" ref="S134">_xlfn.IFS(E134="Air",R134,E134="Sea",M134,E134="Air+Sea",M134+R134)</f>
        <v>0</v>
      </c>
    </row>
    <row r="135" spans="1:19" ht="14.45" customHeight="1" x14ac:dyDescent="0.25">
      <c r="A135" s="1096"/>
      <c r="B135" s="509" t="s">
        <v>160</v>
      </c>
      <c r="C135" s="177" t="s">
        <v>142</v>
      </c>
      <c r="D135" s="113" t="s">
        <v>161</v>
      </c>
      <c r="E135" s="113" t="s">
        <v>11</v>
      </c>
      <c r="F135" s="156">
        <v>120</v>
      </c>
      <c r="G135" s="156">
        <v>120</v>
      </c>
      <c r="H135" s="178"/>
      <c r="I135" s="467"/>
      <c r="J135" s="200">
        <v>0.25</v>
      </c>
      <c r="K135" s="219">
        <v>3</v>
      </c>
      <c r="L135" s="219">
        <f t="shared" si="16"/>
        <v>30</v>
      </c>
      <c r="M135" s="220">
        <f t="shared" si="17"/>
        <v>10</v>
      </c>
      <c r="N135" s="463"/>
      <c r="O135" s="443"/>
      <c r="P135" s="221">
        <v>0</v>
      </c>
      <c r="Q135" s="444">
        <f t="shared" si="18"/>
        <v>0</v>
      </c>
      <c r="R135" s="222">
        <f t="shared" si="19"/>
        <v>0</v>
      </c>
      <c r="S135" s="453" cm="1">
        <f t="array" ref="S135">_xlfn.IFS(E135="Air",R135,E135="Sea",M135,E135="Air+Sea",M135+R135)</f>
        <v>10</v>
      </c>
    </row>
    <row r="136" spans="1:19" ht="14.45" customHeight="1" x14ac:dyDescent="0.25">
      <c r="A136" s="1096"/>
      <c r="B136" s="509" t="s">
        <v>162</v>
      </c>
      <c r="C136" s="177" t="s">
        <v>163</v>
      </c>
      <c r="D136" s="113" t="s">
        <v>164</v>
      </c>
      <c r="E136" s="113" t="s">
        <v>11</v>
      </c>
      <c r="F136" s="156">
        <v>60</v>
      </c>
      <c r="G136" s="156">
        <v>60</v>
      </c>
      <c r="H136" s="178"/>
      <c r="I136" s="467"/>
      <c r="J136" s="200">
        <v>0.25</v>
      </c>
      <c r="K136" s="219">
        <v>3</v>
      </c>
      <c r="L136" s="219">
        <f t="shared" si="16"/>
        <v>15</v>
      </c>
      <c r="M136" s="220">
        <f t="shared" si="17"/>
        <v>5</v>
      </c>
      <c r="N136" s="463"/>
      <c r="O136" s="443"/>
      <c r="P136" s="221">
        <v>0</v>
      </c>
      <c r="Q136" s="444">
        <f t="shared" si="18"/>
        <v>0</v>
      </c>
      <c r="R136" s="222">
        <f t="shared" si="19"/>
        <v>0</v>
      </c>
      <c r="S136" s="453" cm="1">
        <f t="array" ref="S136">_xlfn.IFS(E136="Air",R136,E136="Sea",M136,E136="Air+Sea",M136+R136)</f>
        <v>5</v>
      </c>
    </row>
    <row r="137" spans="1:19" ht="14.45" customHeight="1" x14ac:dyDescent="0.25">
      <c r="A137" s="1096"/>
      <c r="B137" s="509" t="s">
        <v>650</v>
      </c>
      <c r="C137" s="177" t="s">
        <v>103</v>
      </c>
      <c r="D137" s="113" t="s">
        <v>706</v>
      </c>
      <c r="E137" s="113" t="s">
        <v>11</v>
      </c>
      <c r="F137" s="177"/>
      <c r="G137" s="213">
        <v>45</v>
      </c>
      <c r="H137" s="178"/>
      <c r="I137" s="467"/>
      <c r="J137" s="200">
        <v>0.5</v>
      </c>
      <c r="K137" s="219">
        <v>3</v>
      </c>
      <c r="L137" s="219">
        <f t="shared" si="16"/>
        <v>22.5</v>
      </c>
      <c r="M137" s="220">
        <f t="shared" si="17"/>
        <v>7.5</v>
      </c>
      <c r="N137" s="463"/>
      <c r="O137" s="443"/>
      <c r="P137" s="221">
        <v>0</v>
      </c>
      <c r="Q137" s="444">
        <f t="shared" si="18"/>
        <v>0</v>
      </c>
      <c r="R137" s="222">
        <f t="shared" si="19"/>
        <v>0</v>
      </c>
      <c r="S137" s="453" cm="1">
        <f t="array" ref="S137">_xlfn.IFS(E137="Air",R137,E137="Sea",M137,E137="Air+Sea",M137+R137)</f>
        <v>7.5</v>
      </c>
    </row>
    <row r="138" spans="1:19" ht="14.45" customHeight="1" x14ac:dyDescent="0.25">
      <c r="A138" s="1096"/>
      <c r="B138" s="460"/>
      <c r="C138" s="517" t="s">
        <v>103</v>
      </c>
      <c r="D138" s="188" t="s">
        <v>225</v>
      </c>
      <c r="E138" s="188"/>
      <c r="F138" s="334"/>
      <c r="G138" s="647"/>
      <c r="H138" s="518"/>
      <c r="I138" s="769"/>
      <c r="J138" s="764"/>
      <c r="K138" s="765">
        <v>3</v>
      </c>
      <c r="L138" s="765">
        <f t="shared" si="16"/>
        <v>0</v>
      </c>
      <c r="M138" s="743">
        <f t="shared" si="17"/>
        <v>0</v>
      </c>
      <c r="N138" s="463"/>
      <c r="O138" s="443"/>
      <c r="P138" s="221">
        <v>0</v>
      </c>
      <c r="Q138" s="444">
        <f t="shared" si="18"/>
        <v>0</v>
      </c>
      <c r="R138" s="222">
        <f t="shared" si="19"/>
        <v>0</v>
      </c>
      <c r="S138" s="454" t="e" cm="1">
        <f t="array" ref="S138">_xlfn.IFS(E138="Air",R138,E138="Sea",M138,E138="Air+Sea",M138+R138)</f>
        <v>#N/A</v>
      </c>
    </row>
    <row r="139" spans="1:19" ht="14.45" customHeight="1" x14ac:dyDescent="0.25">
      <c r="A139" s="1096"/>
      <c r="B139" s="460"/>
      <c r="C139" s="517" t="s">
        <v>227</v>
      </c>
      <c r="D139" s="188" t="s">
        <v>228</v>
      </c>
      <c r="E139" s="188"/>
      <c r="F139" s="334"/>
      <c r="G139" s="647"/>
      <c r="H139" s="518"/>
      <c r="I139" s="769"/>
      <c r="J139" s="764"/>
      <c r="K139" s="765">
        <v>3</v>
      </c>
      <c r="L139" s="765">
        <f t="shared" si="16"/>
        <v>0</v>
      </c>
      <c r="M139" s="743">
        <f t="shared" si="17"/>
        <v>0</v>
      </c>
      <c r="N139" s="463"/>
      <c r="O139" s="443"/>
      <c r="P139" s="221">
        <v>0</v>
      </c>
      <c r="Q139" s="444">
        <f t="shared" si="18"/>
        <v>0</v>
      </c>
      <c r="R139" s="222">
        <f t="shared" si="19"/>
        <v>0</v>
      </c>
      <c r="S139" s="454" t="e" cm="1">
        <f t="array" ref="S139">_xlfn.IFS(E139="Air",R139,E139="Sea",M139,E139="Air+Sea",M139+R139)</f>
        <v>#N/A</v>
      </c>
    </row>
    <row r="140" spans="1:19" ht="14.45" customHeight="1" x14ac:dyDescent="0.25">
      <c r="A140" s="1096"/>
      <c r="B140" s="460"/>
      <c r="C140" s="517" t="s">
        <v>227</v>
      </c>
      <c r="D140" s="188" t="s">
        <v>229</v>
      </c>
      <c r="E140" s="188"/>
      <c r="F140" s="334"/>
      <c r="G140" s="647"/>
      <c r="H140" s="518"/>
      <c r="I140" s="769"/>
      <c r="J140" s="764"/>
      <c r="K140" s="765">
        <v>3</v>
      </c>
      <c r="L140" s="765">
        <f t="shared" si="16"/>
        <v>0</v>
      </c>
      <c r="M140" s="743">
        <f t="shared" si="17"/>
        <v>0</v>
      </c>
      <c r="N140" s="463"/>
      <c r="O140" s="443"/>
      <c r="P140" s="221">
        <v>0</v>
      </c>
      <c r="Q140" s="444">
        <f t="shared" si="18"/>
        <v>0</v>
      </c>
      <c r="R140" s="222">
        <f t="shared" si="19"/>
        <v>0</v>
      </c>
      <c r="S140" s="454" t="e" cm="1">
        <f t="array" ref="S140">_xlfn.IFS(E140="Air",R140,E140="Sea",M140,E140="Air+Sea",M140+R140)</f>
        <v>#N/A</v>
      </c>
    </row>
    <row r="141" spans="1:19" ht="14.45" customHeight="1" x14ac:dyDescent="0.25">
      <c r="A141" s="1096"/>
      <c r="B141" s="509" t="s">
        <v>226</v>
      </c>
      <c r="C141" s="113" t="s">
        <v>145</v>
      </c>
      <c r="D141" s="113" t="s">
        <v>230</v>
      </c>
      <c r="E141" s="113" t="s">
        <v>11</v>
      </c>
      <c r="F141" s="113"/>
      <c r="G141" s="213">
        <v>50</v>
      </c>
      <c r="H141" s="124"/>
      <c r="I141" s="467"/>
      <c r="J141" s="200">
        <v>0.5</v>
      </c>
      <c r="K141" s="219">
        <v>3</v>
      </c>
      <c r="L141" s="219">
        <f t="shared" si="16"/>
        <v>25</v>
      </c>
      <c r="M141" s="220">
        <f t="shared" si="17"/>
        <v>8.3333333333333339</v>
      </c>
      <c r="N141" s="463"/>
      <c r="O141" s="443"/>
      <c r="P141" s="221">
        <v>0</v>
      </c>
      <c r="Q141" s="444">
        <f t="shared" si="18"/>
        <v>0</v>
      </c>
      <c r="R141" s="222">
        <f t="shared" si="19"/>
        <v>0</v>
      </c>
      <c r="S141" s="453" cm="1">
        <f t="array" ref="S141">_xlfn.IFS(E141="Air",R141,E141="Sea",M141,E141="Air+Sea",M141+R141)</f>
        <v>8.3333333333333339</v>
      </c>
    </row>
    <row r="142" spans="1:19" ht="14.45" customHeight="1" x14ac:dyDescent="0.25">
      <c r="A142" s="1096"/>
      <c r="B142" s="509"/>
      <c r="C142" s="113" t="s">
        <v>145</v>
      </c>
      <c r="D142" s="113" t="s">
        <v>231</v>
      </c>
      <c r="E142" s="113" t="s">
        <v>11</v>
      </c>
      <c r="F142" s="113"/>
      <c r="G142" s="213">
        <v>10</v>
      </c>
      <c r="H142" s="124"/>
      <c r="I142" s="467"/>
      <c r="J142" s="200">
        <v>0.5</v>
      </c>
      <c r="K142" s="219">
        <v>3</v>
      </c>
      <c r="L142" s="219">
        <f t="shared" si="16"/>
        <v>5</v>
      </c>
      <c r="M142" s="220">
        <f t="shared" si="17"/>
        <v>1.6666666666666667</v>
      </c>
      <c r="N142" s="463"/>
      <c r="O142" s="443"/>
      <c r="P142" s="221">
        <v>0</v>
      </c>
      <c r="Q142" s="444">
        <f t="shared" si="18"/>
        <v>0</v>
      </c>
      <c r="R142" s="222">
        <f t="shared" si="19"/>
        <v>0</v>
      </c>
      <c r="S142" s="453" cm="1">
        <f t="array" ref="S142">_xlfn.IFS(E142="Air",R142,E142="Sea",M142,E142="Air+Sea",M142+R142)</f>
        <v>1.6666666666666667</v>
      </c>
    </row>
    <row r="143" spans="1:19" ht="14.45" customHeight="1" x14ac:dyDescent="0.25">
      <c r="A143" s="1096"/>
      <c r="B143" s="509"/>
      <c r="C143" s="113" t="s">
        <v>145</v>
      </c>
      <c r="D143" s="113" t="s">
        <v>232</v>
      </c>
      <c r="E143" s="113" t="s">
        <v>11</v>
      </c>
      <c r="F143" s="113"/>
      <c r="G143" s="213">
        <v>50</v>
      </c>
      <c r="H143" s="124"/>
      <c r="I143" s="467"/>
      <c r="J143" s="200">
        <v>0.5</v>
      </c>
      <c r="K143" s="219">
        <v>3</v>
      </c>
      <c r="L143" s="219">
        <f t="shared" si="16"/>
        <v>25</v>
      </c>
      <c r="M143" s="220">
        <f t="shared" si="17"/>
        <v>8.3333333333333339</v>
      </c>
      <c r="N143" s="460"/>
      <c r="O143" s="443"/>
      <c r="P143" s="221">
        <v>0</v>
      </c>
      <c r="Q143" s="444">
        <f t="shared" si="18"/>
        <v>0</v>
      </c>
      <c r="R143" s="222">
        <f t="shared" si="19"/>
        <v>0</v>
      </c>
      <c r="S143" s="453" cm="1">
        <f t="array" ref="S143">_xlfn.IFS(E143="Air",R143,E143="Sea",M143,E143="Air+Sea",M143+R143)</f>
        <v>8.3333333333333339</v>
      </c>
    </row>
    <row r="144" spans="1:19" ht="15.75" thickBot="1" x14ac:dyDescent="0.3">
      <c r="A144" s="1097"/>
      <c r="B144" s="724"/>
      <c r="C144" s="119" t="s">
        <v>145</v>
      </c>
      <c r="D144" s="119" t="s">
        <v>233</v>
      </c>
      <c r="E144" s="119" t="s">
        <v>11</v>
      </c>
      <c r="F144" s="119"/>
      <c r="G144" s="214">
        <v>5</v>
      </c>
      <c r="H144" s="150"/>
      <c r="I144" s="771"/>
      <c r="J144" s="201">
        <v>0.5</v>
      </c>
      <c r="K144" s="233">
        <v>3</v>
      </c>
      <c r="L144" s="233">
        <f t="shared" si="16"/>
        <v>2.5</v>
      </c>
      <c r="M144" s="234">
        <f t="shared" si="17"/>
        <v>0.83333333333333337</v>
      </c>
      <c r="N144" s="464"/>
      <c r="O144" s="450"/>
      <c r="P144" s="262">
        <v>0</v>
      </c>
      <c r="Q144" s="451">
        <f t="shared" si="18"/>
        <v>0</v>
      </c>
      <c r="R144" s="457">
        <f t="shared" si="19"/>
        <v>0</v>
      </c>
      <c r="S144" s="455" cm="1">
        <f t="array" ref="S144">_xlfn.IFS(E144="Air",R144,E144="Sea",M144,E144="Air+Sea",M144+R144)</f>
        <v>0.83333333333333337</v>
      </c>
    </row>
    <row r="145" spans="1:21" ht="18.75" customHeight="1" x14ac:dyDescent="0.25">
      <c r="A145" s="152"/>
      <c r="B145" s="120"/>
      <c r="C145" s="120"/>
      <c r="D145" s="120"/>
      <c r="E145" s="120"/>
      <c r="F145" s="120"/>
      <c r="G145" s="100"/>
      <c r="H145" s="120"/>
      <c r="I145" s="433"/>
      <c r="K145" s="235"/>
      <c r="L145" s="235"/>
      <c r="M145" s="373"/>
      <c r="N145" s="433"/>
      <c r="O145" s="580"/>
      <c r="P145" s="235"/>
      <c r="Q145" s="581"/>
      <c r="R145" s="581"/>
      <c r="S145" s="379"/>
      <c r="T145" s="475"/>
      <c r="U145" s="120"/>
    </row>
    <row r="146" spans="1:21" ht="18.75" customHeight="1" thickBot="1" x14ac:dyDescent="0.3">
      <c r="A146" s="184"/>
      <c r="B146" s="120"/>
      <c r="C146" s="120"/>
      <c r="D146" s="120"/>
      <c r="E146" s="120"/>
      <c r="F146" s="120"/>
      <c r="G146" s="100"/>
      <c r="H146" s="120"/>
      <c r="I146" s="433"/>
      <c r="K146" s="235"/>
      <c r="L146" s="235"/>
      <c r="M146" s="373"/>
      <c r="N146" s="433"/>
      <c r="O146" s="356"/>
      <c r="P146" s="235"/>
      <c r="Q146" s="373"/>
      <c r="R146" s="373"/>
      <c r="S146" s="379"/>
      <c r="T146" s="475"/>
      <c r="U146" s="120"/>
    </row>
    <row r="147" spans="1:21" ht="36.75" customHeight="1" x14ac:dyDescent="0.25">
      <c r="A147" s="167"/>
      <c r="B147" s="32"/>
      <c r="C147" s="32"/>
      <c r="D147" s="32"/>
      <c r="E147" s="32"/>
      <c r="F147" s="32"/>
      <c r="G147" s="100"/>
      <c r="H147" s="168"/>
      <c r="I147" s="413"/>
      <c r="J147" s="71" t="s">
        <v>234</v>
      </c>
      <c r="K147" s="229">
        <f>IF([2]Booking_SGN!$B$2="SGN",INDEX([2]!volume,MATCH($I$11,[2]!customer,0),MATCH([2]Booking_SGN!$C$3,[2]!week,0)),0)</f>
        <v>0</v>
      </c>
      <c r="L147" s="229">
        <f>SUM(L99:L146)</f>
        <v>720</v>
      </c>
      <c r="M147" s="229">
        <f>SUM(M99:M146)</f>
        <v>443.3333333333332</v>
      </c>
      <c r="N147" s="413"/>
      <c r="O147" s="71" t="s">
        <v>234</v>
      </c>
      <c r="P147" s="229">
        <f>IF([2]Booking_SGN!$B$2="SGN",INDEX([2]!volume,MATCH($N$11,[2]!customer,0),MATCH([2]Booking_SGN!$C$3,[2]!week,0)),0)</f>
        <v>0</v>
      </c>
      <c r="Q147" s="229">
        <f>SUM(Q99:Q146)</f>
        <v>305</v>
      </c>
      <c r="R147" s="230">
        <f>SUM(R99:R146)</f>
        <v>0</v>
      </c>
      <c r="S147" s="257">
        <f>R147+M147</f>
        <v>443.3333333333332</v>
      </c>
      <c r="T147" s="171"/>
    </row>
    <row r="148" spans="1:21" ht="15.75" thickBot="1" x14ac:dyDescent="0.3">
      <c r="A148" s="185"/>
      <c r="B148" s="168"/>
      <c r="C148" s="32"/>
      <c r="D148" s="32"/>
      <c r="E148" s="32"/>
      <c r="F148" s="32"/>
      <c r="G148" s="100"/>
      <c r="H148" s="168"/>
      <c r="I148" s="413"/>
      <c r="J148" s="72" t="s">
        <v>182</v>
      </c>
      <c r="K148" s="73"/>
      <c r="L148" s="73"/>
      <c r="M148" s="237">
        <f>M147*K147/40/3600</f>
        <v>0</v>
      </c>
      <c r="N148" s="413"/>
      <c r="O148" s="72" t="s">
        <v>182</v>
      </c>
      <c r="P148" s="73"/>
      <c r="Q148" s="73"/>
      <c r="R148" s="268">
        <f>R147*P147/40/3600</f>
        <v>0</v>
      </c>
      <c r="S148" s="269">
        <f>R148+M148</f>
        <v>0</v>
      </c>
      <c r="T148" s="186"/>
    </row>
    <row r="149" spans="1:21" x14ac:dyDescent="0.25">
      <c r="A149" s="185"/>
      <c r="B149" s="168"/>
      <c r="C149" s="32"/>
      <c r="D149" s="32"/>
      <c r="E149" s="32"/>
      <c r="F149" s="32"/>
      <c r="G149" s="100"/>
      <c r="H149" s="168"/>
      <c r="I149" s="413"/>
      <c r="J149" s="77"/>
      <c r="N149" s="413"/>
      <c r="O149" s="77"/>
      <c r="R149" s="270"/>
      <c r="S149" s="270"/>
    </row>
    <row r="150" spans="1:21" ht="15.75" thickBot="1" x14ac:dyDescent="0.3">
      <c r="A150" s="185"/>
      <c r="B150" s="168"/>
      <c r="C150" s="32"/>
      <c r="D150" s="32"/>
      <c r="E150" s="32"/>
      <c r="F150" s="32"/>
      <c r="G150" s="100"/>
      <c r="H150" s="168"/>
      <c r="I150" s="413"/>
      <c r="J150" s="77"/>
      <c r="N150" s="413"/>
      <c r="O150" s="77"/>
      <c r="R150" s="270"/>
      <c r="S150" s="270"/>
    </row>
    <row r="151" spans="1:21" ht="60" x14ac:dyDescent="0.25">
      <c r="A151" s="185"/>
      <c r="B151" s="168"/>
      <c r="C151" s="32"/>
      <c r="D151" s="32"/>
      <c r="E151" s="32"/>
      <c r="F151" s="32"/>
      <c r="G151" s="100"/>
      <c r="H151" s="168"/>
      <c r="I151" s="413"/>
      <c r="J151" s="71" t="s">
        <v>235</v>
      </c>
      <c r="K151" s="229">
        <f>IF([2]Booking_SGN!$B$2="SGN",INDEX([2]!volume,MATCH($I$11,[2]!customer,0),MATCH([2]Booking_SGN!$C$3,[2]!week,0)),0)</f>
        <v>0</v>
      </c>
      <c r="L151" s="229">
        <f>L147+L96</f>
        <v>6681</v>
      </c>
      <c r="M151" s="229">
        <f>M147+M96</f>
        <v>2260.1666666666665</v>
      </c>
      <c r="N151" s="413"/>
      <c r="O151" s="71" t="s">
        <v>235</v>
      </c>
      <c r="P151" s="229">
        <f>IF([2]Booking_SGN!$B$2="SGN",INDEX([2]!volume,MATCH($N$11,[2]!customer,0),MATCH([2]Booking_SGN!$C$3,[2]!week,0)),0)</f>
        <v>0</v>
      </c>
      <c r="Q151" s="229">
        <f>Q147+Q96</f>
        <v>1111</v>
      </c>
      <c r="R151" s="230">
        <f>R147+R96</f>
        <v>0</v>
      </c>
      <c r="S151" s="257">
        <f>R151+M151</f>
        <v>2260.1666666666665</v>
      </c>
      <c r="T151" s="187"/>
    </row>
    <row r="152" spans="1:21" ht="15.75" thickBot="1" x14ac:dyDescent="0.3">
      <c r="A152" s="185"/>
      <c r="B152" s="168"/>
      <c r="C152" s="32"/>
      <c r="D152" s="32"/>
      <c r="E152" s="32"/>
      <c r="F152" s="32"/>
      <c r="G152" s="100"/>
      <c r="H152" s="168"/>
      <c r="I152" s="413"/>
      <c r="J152" s="72" t="s">
        <v>236</v>
      </c>
      <c r="K152" s="73"/>
      <c r="L152" s="73"/>
      <c r="M152" s="237">
        <f>M148+M97</f>
        <v>0</v>
      </c>
      <c r="N152" s="413"/>
      <c r="O152" s="72" t="s">
        <v>236</v>
      </c>
      <c r="P152" s="73"/>
      <c r="Q152" s="73"/>
      <c r="R152" s="268">
        <f>R148+R97</f>
        <v>0</v>
      </c>
      <c r="S152" s="269">
        <f>R152+M152</f>
        <v>0</v>
      </c>
      <c r="T152" s="186"/>
    </row>
    <row r="153" spans="1:21" ht="15.75" thickBot="1" x14ac:dyDescent="0.3">
      <c r="A153" s="185"/>
      <c r="B153" s="32"/>
      <c r="C153" s="32"/>
      <c r="D153" s="32"/>
      <c r="E153" s="32"/>
      <c r="F153" s="32"/>
      <c r="G153" s="100"/>
      <c r="H153" s="168"/>
      <c r="I153" s="413"/>
      <c r="J153" s="77"/>
      <c r="N153" s="413"/>
      <c r="O153" s="77"/>
      <c r="R153" s="270"/>
      <c r="S153" s="270"/>
    </row>
    <row r="154" spans="1:21" x14ac:dyDescent="0.25">
      <c r="A154" s="185"/>
      <c r="B154" s="32"/>
      <c r="C154" s="32"/>
      <c r="D154" s="32"/>
      <c r="E154" s="32"/>
      <c r="F154" s="32"/>
      <c r="G154" s="100"/>
      <c r="H154" s="168"/>
      <c r="I154" s="413"/>
      <c r="J154" s="81" t="s">
        <v>237</v>
      </c>
      <c r="K154" s="238"/>
      <c r="L154" s="239"/>
      <c r="M154" s="239"/>
      <c r="N154" s="413"/>
      <c r="O154" s="81" t="s">
        <v>237</v>
      </c>
      <c r="P154" s="238"/>
      <c r="Q154" s="239"/>
      <c r="R154" s="271"/>
      <c r="S154" s="270"/>
    </row>
    <row r="155" spans="1:21" ht="15.75" thickBot="1" x14ac:dyDescent="0.3">
      <c r="A155" s="185"/>
      <c r="B155" s="32"/>
      <c r="C155" s="32"/>
      <c r="D155" s="32"/>
      <c r="E155" s="32"/>
      <c r="F155" s="32"/>
      <c r="G155" s="100"/>
      <c r="H155" s="168"/>
      <c r="I155" s="413"/>
      <c r="J155" s="82" t="s">
        <v>238</v>
      </c>
      <c r="K155" s="240"/>
      <c r="L155" s="241"/>
      <c r="M155" s="241"/>
      <c r="N155" s="413"/>
      <c r="O155" s="82" t="s">
        <v>238</v>
      </c>
      <c r="P155" s="240"/>
      <c r="Q155" s="241"/>
      <c r="R155" s="272"/>
      <c r="S155" s="232"/>
    </row>
    <row r="156" spans="1:21" ht="15.75" thickBot="1" x14ac:dyDescent="0.3">
      <c r="A156" s="185"/>
      <c r="E156" s="32"/>
      <c r="F156" s="32"/>
      <c r="G156" s="100"/>
      <c r="H156" s="168"/>
      <c r="I156" s="414"/>
      <c r="J156" s="199"/>
      <c r="K156" s="73"/>
      <c r="L156" s="73"/>
      <c r="M156" s="73"/>
      <c r="N156" s="414"/>
      <c r="O156" s="199"/>
      <c r="P156" s="73"/>
      <c r="Q156" s="73"/>
      <c r="R156" s="232"/>
      <c r="S156" s="273"/>
    </row>
    <row r="157" spans="1:21" x14ac:dyDescent="0.25">
      <c r="A157" s="185"/>
      <c r="B157" s="32"/>
      <c r="C157" s="32"/>
      <c r="D157" s="32"/>
      <c r="E157" s="32"/>
      <c r="F157" s="32"/>
      <c r="G157" s="100"/>
      <c r="H157" s="168"/>
      <c r="I157" s="32"/>
      <c r="N157" s="32"/>
    </row>
    <row r="158" spans="1:21" x14ac:dyDescent="0.25">
      <c r="A158" s="185"/>
      <c r="B158" s="32"/>
      <c r="C158" s="32"/>
      <c r="D158" s="32"/>
      <c r="E158" s="32"/>
      <c r="F158" s="32"/>
      <c r="G158" s="100"/>
      <c r="H158" s="168"/>
      <c r="I158" s="32"/>
      <c r="N158" s="32"/>
    </row>
    <row r="159" spans="1:21" x14ac:dyDescent="0.25">
      <c r="A159" s="185"/>
      <c r="B159" s="32"/>
      <c r="C159" s="32"/>
      <c r="D159" s="32"/>
      <c r="E159" s="32"/>
      <c r="F159" s="32"/>
      <c r="G159" s="100"/>
      <c r="H159" s="168"/>
      <c r="I159" s="32"/>
      <c r="N159" s="32"/>
    </row>
    <row r="160" spans="1:21" x14ac:dyDescent="0.25">
      <c r="A160" s="185"/>
      <c r="B160" s="32"/>
      <c r="C160" s="32"/>
      <c r="D160" s="32"/>
      <c r="E160" s="32"/>
      <c r="F160" s="32"/>
      <c r="G160" s="100"/>
      <c r="H160" s="168"/>
      <c r="I160" s="32"/>
      <c r="N160" s="32"/>
    </row>
    <row r="161" spans="1:14" x14ac:dyDescent="0.25">
      <c r="A161" s="185"/>
      <c r="B161" s="32"/>
      <c r="C161" s="32"/>
      <c r="D161" s="32"/>
      <c r="E161" s="32"/>
      <c r="F161" s="32"/>
      <c r="G161" s="100"/>
      <c r="H161" s="168"/>
      <c r="I161" s="32"/>
      <c r="N161" s="32"/>
    </row>
    <row r="162" spans="1:14" x14ac:dyDescent="0.25">
      <c r="A162" s="185"/>
      <c r="B162" s="32"/>
      <c r="C162" s="32"/>
      <c r="D162" s="32"/>
      <c r="E162" s="32"/>
      <c r="F162" s="32"/>
      <c r="G162" s="100"/>
      <c r="H162" s="168"/>
      <c r="I162" s="32"/>
      <c r="N162" s="32"/>
    </row>
    <row r="163" spans="1:14" x14ac:dyDescent="0.25">
      <c r="A163" s="185"/>
      <c r="B163" s="32"/>
      <c r="C163" s="32"/>
      <c r="D163" s="32"/>
      <c r="E163" s="32"/>
      <c r="F163" s="32"/>
      <c r="G163" s="100"/>
      <c r="H163" s="168"/>
      <c r="I163" s="32"/>
      <c r="N163" s="32"/>
    </row>
    <row r="164" spans="1:14" x14ac:dyDescent="0.25">
      <c r="A164" s="185"/>
      <c r="B164" s="32"/>
      <c r="C164" s="32"/>
      <c r="D164" s="32"/>
      <c r="E164" s="32"/>
      <c r="F164" s="32"/>
      <c r="G164" s="100"/>
      <c r="H164" s="168"/>
      <c r="I164" s="32"/>
      <c r="N164" s="32"/>
    </row>
    <row r="165" spans="1:14" x14ac:dyDescent="0.25">
      <c r="A165" s="185"/>
      <c r="B165" s="32"/>
      <c r="C165" s="32"/>
      <c r="D165" s="32"/>
      <c r="E165" s="32"/>
      <c r="F165" s="32"/>
      <c r="G165" s="100"/>
      <c r="H165" s="168"/>
      <c r="I165" s="32"/>
      <c r="N165" s="32"/>
    </row>
    <row r="166" spans="1:14" x14ac:dyDescent="0.25">
      <c r="A166" s="185"/>
      <c r="B166" s="32"/>
      <c r="C166" s="32"/>
      <c r="D166" s="32"/>
      <c r="E166" s="32"/>
      <c r="F166" s="32"/>
      <c r="G166" s="100"/>
      <c r="H166" s="168"/>
      <c r="I166" s="32"/>
      <c r="N166" s="32"/>
    </row>
    <row r="167" spans="1:14" x14ac:dyDescent="0.25">
      <c r="A167" s="185"/>
      <c r="B167" s="32"/>
      <c r="C167" s="32"/>
      <c r="D167" s="32"/>
      <c r="E167" s="32"/>
      <c r="F167" s="32"/>
      <c r="G167" s="100"/>
      <c r="H167" s="168"/>
      <c r="I167" s="32"/>
      <c r="N167" s="32"/>
    </row>
    <row r="168" spans="1:14" x14ac:dyDescent="0.25">
      <c r="A168" s="185"/>
      <c r="B168" s="32"/>
      <c r="C168" s="32"/>
      <c r="D168" s="32"/>
      <c r="E168" s="32"/>
      <c r="F168" s="32"/>
      <c r="G168" s="100"/>
      <c r="H168" s="168"/>
      <c r="I168" s="32"/>
      <c r="N168" s="32"/>
    </row>
    <row r="169" spans="1:14" x14ac:dyDescent="0.25">
      <c r="A169" s="185"/>
      <c r="B169" s="32"/>
      <c r="C169" s="32"/>
      <c r="D169" s="32"/>
      <c r="E169" s="32"/>
      <c r="F169" s="32"/>
      <c r="G169" s="100"/>
      <c r="H169" s="168"/>
      <c r="I169" s="32"/>
      <c r="N169" s="32"/>
    </row>
    <row r="170" spans="1:14" x14ac:dyDescent="0.25">
      <c r="A170" s="185"/>
      <c r="B170" s="32"/>
      <c r="C170" s="32"/>
      <c r="D170" s="32"/>
      <c r="E170" s="32"/>
      <c r="F170" s="32"/>
      <c r="G170" s="100"/>
      <c r="H170" s="168"/>
      <c r="I170" s="32"/>
      <c r="N170" s="32"/>
    </row>
    <row r="171" spans="1:14" x14ac:dyDescent="0.25">
      <c r="A171" s="185"/>
      <c r="B171" s="32"/>
      <c r="C171" s="32"/>
      <c r="D171" s="32"/>
      <c r="E171" s="32"/>
      <c r="F171" s="32"/>
      <c r="G171" s="100"/>
      <c r="H171" s="168"/>
      <c r="I171" s="32"/>
      <c r="N171" s="32"/>
    </row>
    <row r="172" spans="1:14" x14ac:dyDescent="0.25">
      <c r="A172" s="185"/>
      <c r="B172" s="32"/>
      <c r="C172" s="32"/>
      <c r="D172" s="32"/>
      <c r="E172" s="32"/>
      <c r="F172" s="32"/>
      <c r="G172" s="100"/>
      <c r="H172" s="168"/>
      <c r="I172" s="32"/>
      <c r="N172" s="32"/>
    </row>
    <row r="173" spans="1:14" x14ac:dyDescent="0.25">
      <c r="A173" s="185"/>
      <c r="B173" s="32"/>
      <c r="C173" s="32"/>
      <c r="D173" s="32"/>
      <c r="E173" s="32"/>
      <c r="F173" s="32"/>
      <c r="G173" s="100"/>
      <c r="H173" s="168"/>
      <c r="I173" s="32"/>
      <c r="N173" s="32"/>
    </row>
    <row r="174" spans="1:14" x14ac:dyDescent="0.25">
      <c r="A174" s="185"/>
      <c r="B174" s="32"/>
      <c r="C174" s="32"/>
      <c r="D174" s="32"/>
      <c r="E174" s="32"/>
      <c r="F174" s="32"/>
      <c r="G174" s="100"/>
      <c r="H174" s="168"/>
      <c r="I174" s="32"/>
      <c r="N174" s="32"/>
    </row>
    <row r="175" spans="1:14" x14ac:dyDescent="0.25">
      <c r="A175" s="185"/>
      <c r="B175" s="32"/>
      <c r="C175" s="32"/>
      <c r="D175" s="32"/>
      <c r="E175" s="32"/>
      <c r="F175" s="32"/>
      <c r="G175" s="100"/>
      <c r="H175" s="168"/>
      <c r="I175" s="32"/>
      <c r="N175" s="32"/>
    </row>
    <row r="176" spans="1:14" x14ac:dyDescent="0.25">
      <c r="A176" s="185"/>
      <c r="B176" s="32"/>
      <c r="C176" s="32"/>
      <c r="D176" s="32"/>
      <c r="E176" s="32"/>
      <c r="F176" s="32"/>
      <c r="G176" s="100"/>
      <c r="H176" s="168"/>
      <c r="I176" s="32"/>
      <c r="N176" s="32"/>
    </row>
    <row r="177" spans="1:14" x14ac:dyDescent="0.25">
      <c r="A177" s="185"/>
      <c r="B177" s="32"/>
      <c r="C177" s="32"/>
      <c r="D177" s="32"/>
      <c r="E177" s="32"/>
      <c r="F177" s="32"/>
      <c r="G177" s="100"/>
      <c r="H177" s="168"/>
      <c r="I177" s="32"/>
      <c r="N177" s="32"/>
    </row>
    <row r="178" spans="1:14" x14ac:dyDescent="0.25">
      <c r="A178" s="185"/>
      <c r="B178" s="32"/>
      <c r="C178" s="32"/>
      <c r="D178" s="32"/>
      <c r="E178" s="32"/>
      <c r="F178" s="32"/>
      <c r="G178" s="100"/>
      <c r="H178" s="168"/>
      <c r="I178" s="32"/>
      <c r="N178" s="32"/>
    </row>
    <row r="179" spans="1:14" x14ac:dyDescent="0.25">
      <c r="A179" s="185"/>
      <c r="B179" s="32"/>
      <c r="C179" s="32"/>
      <c r="D179" s="32"/>
      <c r="E179" s="32"/>
      <c r="F179" s="32"/>
      <c r="G179" s="100"/>
      <c r="H179" s="168"/>
      <c r="I179" s="32"/>
      <c r="N179" s="32"/>
    </row>
    <row r="180" spans="1:14" x14ac:dyDescent="0.25">
      <c r="A180" s="185"/>
      <c r="B180" s="32"/>
      <c r="C180" s="32"/>
      <c r="D180" s="32"/>
      <c r="E180" s="32"/>
      <c r="F180" s="32"/>
      <c r="G180" s="100"/>
      <c r="H180" s="168"/>
      <c r="I180" s="32"/>
      <c r="N180" s="32"/>
    </row>
    <row r="181" spans="1:14" x14ac:dyDescent="0.25">
      <c r="A181" s="185"/>
      <c r="B181" s="32"/>
      <c r="C181" s="32"/>
      <c r="D181" s="32"/>
      <c r="E181" s="32"/>
      <c r="F181" s="32"/>
      <c r="G181" s="100"/>
      <c r="H181" s="168"/>
      <c r="I181" s="32"/>
      <c r="N181" s="32"/>
    </row>
    <row r="182" spans="1:14" x14ac:dyDescent="0.25">
      <c r="A182" s="185"/>
      <c r="B182" s="32"/>
      <c r="C182" s="32"/>
      <c r="D182" s="32"/>
      <c r="E182" s="32"/>
      <c r="F182" s="32"/>
      <c r="G182" s="100"/>
      <c r="H182" s="168"/>
      <c r="I182" s="32"/>
      <c r="N182" s="32"/>
    </row>
    <row r="183" spans="1:14" x14ac:dyDescent="0.25">
      <c r="A183" s="185"/>
      <c r="B183" s="32"/>
      <c r="C183" s="32"/>
      <c r="D183" s="32"/>
      <c r="E183" s="32"/>
      <c r="F183" s="32"/>
      <c r="G183" s="100"/>
      <c r="H183" s="168"/>
      <c r="I183" s="32"/>
      <c r="N183" s="32"/>
    </row>
    <row r="184" spans="1:14" x14ac:dyDescent="0.25">
      <c r="A184" s="185"/>
      <c r="B184" s="32"/>
      <c r="C184" s="32"/>
      <c r="D184" s="32"/>
      <c r="E184" s="32"/>
      <c r="F184" s="32"/>
      <c r="G184" s="100"/>
      <c r="H184" s="168"/>
      <c r="I184" s="32"/>
      <c r="N184" s="32"/>
    </row>
    <row r="185" spans="1:14" x14ac:dyDescent="0.25">
      <c r="A185" s="185"/>
      <c r="B185" s="32"/>
      <c r="C185" s="32"/>
      <c r="D185" s="32"/>
      <c r="E185" s="32"/>
      <c r="F185" s="32"/>
      <c r="G185" s="100"/>
      <c r="H185" s="168"/>
      <c r="I185" s="32"/>
      <c r="N185" s="32"/>
    </row>
    <row r="186" spans="1:14" x14ac:dyDescent="0.25">
      <c r="A186" s="185"/>
      <c r="B186" s="32"/>
      <c r="C186" s="32"/>
      <c r="D186" s="32"/>
      <c r="E186" s="32"/>
      <c r="F186" s="32"/>
      <c r="G186" s="100"/>
      <c r="H186" s="168"/>
      <c r="I186" s="32"/>
      <c r="N186" s="32"/>
    </row>
    <row r="187" spans="1:14" x14ac:dyDescent="0.25">
      <c r="A187" s="185"/>
      <c r="B187" s="32"/>
      <c r="C187" s="32"/>
      <c r="D187" s="32"/>
      <c r="E187" s="32"/>
      <c r="F187" s="32"/>
      <c r="G187" s="100"/>
      <c r="H187" s="168"/>
      <c r="I187" s="32"/>
      <c r="N187" s="32"/>
    </row>
    <row r="188" spans="1:14" x14ac:dyDescent="0.25">
      <c r="A188" s="185"/>
      <c r="B188" s="32"/>
      <c r="C188" s="32"/>
      <c r="D188" s="32"/>
      <c r="E188" s="32"/>
      <c r="F188" s="32"/>
      <c r="G188" s="100"/>
      <c r="H188" s="168"/>
      <c r="I188" s="32"/>
      <c r="N188" s="32"/>
    </row>
    <row r="189" spans="1:14" x14ac:dyDescent="0.25">
      <c r="A189" s="185"/>
      <c r="B189" s="32"/>
      <c r="C189" s="32"/>
      <c r="D189" s="32"/>
      <c r="E189" s="32"/>
      <c r="F189" s="32"/>
      <c r="G189" s="100"/>
      <c r="H189" s="168"/>
      <c r="I189" s="32"/>
      <c r="N189" s="32"/>
    </row>
    <row r="190" spans="1:14" x14ac:dyDescent="0.25">
      <c r="A190" s="185"/>
      <c r="B190" s="32"/>
      <c r="C190" s="32"/>
      <c r="D190" s="32"/>
      <c r="E190" s="32"/>
      <c r="F190" s="32"/>
      <c r="G190" s="100"/>
      <c r="H190" s="168"/>
      <c r="I190" s="32"/>
      <c r="N190" s="32"/>
    </row>
    <row r="191" spans="1:14" x14ac:dyDescent="0.25">
      <c r="A191" s="185"/>
      <c r="B191" s="32"/>
      <c r="C191" s="32"/>
      <c r="D191" s="32"/>
      <c r="E191" s="32"/>
      <c r="F191" s="32"/>
      <c r="G191" s="100"/>
      <c r="H191" s="168"/>
      <c r="I191" s="32"/>
      <c r="N191" s="32"/>
    </row>
    <row r="192" spans="1:14" x14ac:dyDescent="0.25">
      <c r="A192" s="185"/>
      <c r="B192" s="32"/>
      <c r="C192" s="32"/>
      <c r="D192" s="32"/>
      <c r="E192" s="32"/>
      <c r="F192" s="32"/>
      <c r="G192" s="100"/>
      <c r="H192" s="168"/>
      <c r="I192" s="32"/>
      <c r="N192" s="32"/>
    </row>
    <row r="193" spans="1:14" x14ac:dyDescent="0.25">
      <c r="A193" s="185"/>
      <c r="B193" s="32"/>
      <c r="C193" s="32"/>
      <c r="D193" s="32"/>
      <c r="E193" s="32"/>
      <c r="F193" s="32"/>
      <c r="G193" s="100"/>
      <c r="H193" s="168"/>
      <c r="I193" s="32"/>
      <c r="N193" s="32"/>
    </row>
    <row r="194" spans="1:14" x14ac:dyDescent="0.25">
      <c r="A194" s="185"/>
      <c r="B194" s="32"/>
      <c r="C194" s="32"/>
      <c r="D194" s="32"/>
      <c r="E194" s="32"/>
      <c r="F194" s="32"/>
      <c r="G194" s="100"/>
      <c r="H194" s="168"/>
      <c r="I194" s="32"/>
      <c r="N194" s="32"/>
    </row>
    <row r="195" spans="1:14" x14ac:dyDescent="0.25">
      <c r="A195" s="185"/>
      <c r="B195" s="32"/>
      <c r="C195" s="32"/>
      <c r="D195" s="32"/>
      <c r="E195" s="32"/>
      <c r="F195" s="32"/>
      <c r="G195" s="100"/>
      <c r="H195" s="168"/>
      <c r="I195" s="32"/>
      <c r="N195" s="32"/>
    </row>
    <row r="196" spans="1:14" x14ac:dyDescent="0.25">
      <c r="A196" s="185"/>
      <c r="B196" s="32"/>
      <c r="C196" s="32"/>
      <c r="D196" s="32"/>
      <c r="E196" s="32"/>
      <c r="F196" s="32"/>
      <c r="G196" s="100"/>
      <c r="H196" s="168"/>
      <c r="I196" s="32"/>
      <c r="N196" s="32"/>
    </row>
    <row r="197" spans="1:14" x14ac:dyDescent="0.25">
      <c r="A197" s="185"/>
      <c r="B197" s="32"/>
      <c r="C197" s="32"/>
      <c r="D197" s="32"/>
      <c r="E197" s="32"/>
      <c r="F197" s="32"/>
      <c r="G197" s="100"/>
      <c r="H197" s="168"/>
      <c r="I197" s="32"/>
      <c r="N197" s="32"/>
    </row>
    <row r="198" spans="1:14" x14ac:dyDescent="0.25">
      <c r="A198" s="185"/>
      <c r="B198" s="32"/>
      <c r="C198" s="32"/>
      <c r="D198" s="32"/>
      <c r="E198" s="32"/>
      <c r="F198" s="32"/>
      <c r="G198" s="100"/>
      <c r="H198" s="168"/>
      <c r="I198" s="32"/>
      <c r="N198" s="32"/>
    </row>
    <row r="199" spans="1:14" x14ac:dyDescent="0.25">
      <c r="A199" s="185"/>
      <c r="B199" s="32"/>
      <c r="C199" s="32"/>
      <c r="D199" s="32"/>
      <c r="E199" s="32"/>
      <c r="F199" s="32"/>
      <c r="G199" s="100"/>
      <c r="H199" s="168"/>
      <c r="I199" s="32"/>
      <c r="N199" s="32"/>
    </row>
    <row r="200" spans="1:14" x14ac:dyDescent="0.25">
      <c r="A200" s="185"/>
      <c r="B200" s="32"/>
      <c r="C200" s="32"/>
      <c r="D200" s="32"/>
      <c r="E200" s="32"/>
      <c r="F200" s="32"/>
      <c r="G200" s="100"/>
      <c r="H200" s="168"/>
      <c r="I200" s="32"/>
      <c r="N200" s="32"/>
    </row>
    <row r="201" spans="1:14" x14ac:dyDescent="0.25">
      <c r="A201" s="185"/>
      <c r="B201" s="32"/>
      <c r="C201" s="32"/>
      <c r="D201" s="32"/>
      <c r="E201" s="32"/>
      <c r="F201" s="32"/>
      <c r="G201" s="100"/>
      <c r="H201" s="168"/>
      <c r="I201" s="32"/>
      <c r="N201" s="32"/>
    </row>
    <row r="202" spans="1:14" x14ac:dyDescent="0.25">
      <c r="A202" s="185"/>
      <c r="B202" s="32"/>
      <c r="C202" s="32"/>
      <c r="D202" s="32"/>
      <c r="E202" s="32"/>
      <c r="F202" s="32"/>
      <c r="G202" s="100"/>
      <c r="H202" s="168"/>
      <c r="I202" s="32"/>
      <c r="N202" s="32"/>
    </row>
    <row r="203" spans="1:14" x14ac:dyDescent="0.25">
      <c r="A203" s="185"/>
      <c r="B203" s="32"/>
      <c r="C203" s="32"/>
      <c r="D203" s="32"/>
      <c r="E203" s="32"/>
      <c r="F203" s="32"/>
      <c r="G203" s="100"/>
      <c r="H203" s="168"/>
      <c r="I203" s="32"/>
      <c r="N203" s="32"/>
    </row>
    <row r="204" spans="1:14" x14ac:dyDescent="0.25">
      <c r="A204" s="185"/>
      <c r="B204" s="32"/>
      <c r="C204" s="32"/>
      <c r="D204" s="32"/>
      <c r="E204" s="32"/>
      <c r="F204" s="32"/>
      <c r="G204" s="100"/>
      <c r="H204" s="168"/>
      <c r="I204" s="32"/>
      <c r="N204" s="32"/>
    </row>
    <row r="205" spans="1:14" x14ac:dyDescent="0.25">
      <c r="A205" s="185"/>
      <c r="B205" s="32"/>
      <c r="C205" s="32"/>
      <c r="D205" s="32"/>
      <c r="E205" s="32"/>
      <c r="F205" s="32"/>
      <c r="G205" s="100"/>
      <c r="H205" s="168"/>
      <c r="I205" s="32"/>
      <c r="N205" s="32"/>
    </row>
    <row r="206" spans="1:14" x14ac:dyDescent="0.25">
      <c r="A206" s="185"/>
      <c r="B206" s="32"/>
      <c r="C206" s="32"/>
      <c r="D206" s="32"/>
      <c r="E206" s="32"/>
      <c r="F206" s="32"/>
      <c r="G206" s="100"/>
      <c r="H206" s="168"/>
      <c r="I206" s="32"/>
      <c r="N206" s="32"/>
    </row>
    <row r="207" spans="1:14" x14ac:dyDescent="0.25">
      <c r="A207" s="185"/>
      <c r="B207" s="32"/>
      <c r="C207" s="32"/>
      <c r="D207" s="32"/>
      <c r="E207" s="32"/>
      <c r="F207" s="32"/>
      <c r="G207" s="100"/>
      <c r="H207" s="168"/>
      <c r="I207" s="32"/>
      <c r="N207" s="32"/>
    </row>
    <row r="208" spans="1:14" x14ac:dyDescent="0.25">
      <c r="A208" s="185"/>
      <c r="B208" s="32"/>
      <c r="C208" s="32"/>
      <c r="D208" s="32"/>
      <c r="E208" s="32"/>
      <c r="F208" s="32"/>
      <c r="G208" s="100"/>
      <c r="H208" s="168"/>
      <c r="I208" s="32"/>
      <c r="N208" s="32"/>
    </row>
    <row r="209" spans="1:14" x14ac:dyDescent="0.25">
      <c r="A209" s="185"/>
      <c r="B209" s="32"/>
      <c r="C209" s="32"/>
      <c r="D209" s="32"/>
      <c r="E209" s="32"/>
      <c r="F209" s="32"/>
      <c r="G209" s="100"/>
      <c r="H209" s="168"/>
      <c r="I209" s="32"/>
      <c r="N209" s="32"/>
    </row>
    <row r="210" spans="1:14" x14ac:dyDescent="0.25">
      <c r="A210" s="185"/>
      <c r="B210" s="32"/>
      <c r="C210" s="32"/>
      <c r="D210" s="32"/>
      <c r="E210" s="32"/>
      <c r="F210" s="32"/>
      <c r="G210" s="100"/>
      <c r="H210" s="168"/>
      <c r="I210" s="32"/>
      <c r="N210" s="32"/>
    </row>
    <row r="211" spans="1:14" x14ac:dyDescent="0.25">
      <c r="A211" s="185"/>
      <c r="B211" s="32"/>
      <c r="C211" s="32"/>
      <c r="D211" s="32"/>
      <c r="E211" s="32"/>
      <c r="F211" s="32"/>
      <c r="G211" s="100"/>
      <c r="H211" s="168"/>
      <c r="I211" s="32"/>
      <c r="N211" s="32"/>
    </row>
    <row r="212" spans="1:14" x14ac:dyDescent="0.25">
      <c r="A212" s="185"/>
      <c r="B212" s="32"/>
      <c r="C212" s="32"/>
      <c r="D212" s="32"/>
      <c r="E212" s="32"/>
      <c r="F212" s="32"/>
      <c r="G212" s="100"/>
      <c r="H212" s="168"/>
      <c r="I212" s="32"/>
      <c r="N212" s="32"/>
    </row>
    <row r="213" spans="1:14" x14ac:dyDescent="0.25">
      <c r="A213" s="185"/>
      <c r="B213" s="32"/>
      <c r="C213" s="32"/>
      <c r="D213" s="32"/>
      <c r="E213" s="32"/>
      <c r="F213" s="32"/>
      <c r="G213" s="100"/>
      <c r="H213" s="168"/>
      <c r="I213" s="32"/>
      <c r="N213" s="32"/>
    </row>
    <row r="214" spans="1:14" x14ac:dyDescent="0.25">
      <c r="A214" s="185"/>
      <c r="B214" s="32"/>
      <c r="C214" s="32"/>
      <c r="D214" s="32"/>
      <c r="E214" s="32"/>
      <c r="F214" s="32"/>
      <c r="G214" s="100"/>
      <c r="H214" s="168"/>
      <c r="I214" s="32"/>
      <c r="N214" s="32"/>
    </row>
    <row r="215" spans="1:14" x14ac:dyDescent="0.25">
      <c r="A215" s="185"/>
      <c r="B215" s="32"/>
      <c r="C215" s="32"/>
      <c r="D215" s="32"/>
      <c r="E215" s="32"/>
      <c r="F215" s="32"/>
      <c r="G215" s="100"/>
      <c r="H215" s="168"/>
      <c r="I215" s="32"/>
      <c r="N215" s="32"/>
    </row>
    <row r="216" spans="1:14" x14ac:dyDescent="0.25">
      <c r="A216" s="185"/>
      <c r="B216" s="32"/>
      <c r="C216" s="32"/>
      <c r="D216" s="32"/>
      <c r="E216" s="32"/>
      <c r="F216" s="32"/>
      <c r="G216" s="100"/>
      <c r="H216" s="168"/>
      <c r="I216" s="32"/>
      <c r="N216" s="32"/>
    </row>
    <row r="217" spans="1:14" x14ac:dyDescent="0.25">
      <c r="A217" s="185"/>
      <c r="B217" s="32"/>
      <c r="C217" s="32"/>
      <c r="D217" s="32"/>
      <c r="E217" s="32"/>
      <c r="F217" s="32"/>
      <c r="G217" s="100"/>
      <c r="H217" s="168"/>
      <c r="I217" s="32"/>
      <c r="N217" s="32"/>
    </row>
    <row r="218" spans="1:14" x14ac:dyDescent="0.25">
      <c r="A218" s="185"/>
      <c r="B218" s="32"/>
      <c r="C218" s="32"/>
      <c r="D218" s="32"/>
      <c r="E218" s="32"/>
      <c r="F218" s="32"/>
      <c r="G218" s="100"/>
      <c r="H218" s="168"/>
      <c r="I218" s="32"/>
      <c r="N218" s="32"/>
    </row>
    <row r="219" spans="1:14" x14ac:dyDescent="0.25">
      <c r="A219" s="185"/>
      <c r="B219" s="32"/>
      <c r="C219" s="32"/>
      <c r="D219" s="32"/>
      <c r="E219" s="32"/>
      <c r="F219" s="32"/>
      <c r="G219" s="100"/>
      <c r="H219" s="168"/>
      <c r="I219" s="32"/>
      <c r="N219" s="32"/>
    </row>
    <row r="220" spans="1:14" x14ac:dyDescent="0.25">
      <c r="A220" s="185"/>
      <c r="B220" s="32"/>
      <c r="C220" s="32"/>
      <c r="D220" s="32"/>
      <c r="E220" s="32"/>
      <c r="F220" s="32"/>
      <c r="G220" s="100"/>
      <c r="H220" s="168"/>
      <c r="I220" s="32"/>
      <c r="N220" s="32"/>
    </row>
    <row r="221" spans="1:14" x14ac:dyDescent="0.25">
      <c r="A221" s="185"/>
      <c r="B221" s="32"/>
      <c r="C221" s="32"/>
      <c r="D221" s="32"/>
      <c r="E221" s="32"/>
      <c r="F221" s="32"/>
      <c r="G221" s="100"/>
      <c r="H221" s="168"/>
      <c r="I221" s="32"/>
      <c r="N221" s="32"/>
    </row>
    <row r="222" spans="1:14" x14ac:dyDescent="0.25">
      <c r="A222" s="185"/>
      <c r="B222" s="32"/>
      <c r="C222" s="32"/>
      <c r="D222" s="32"/>
      <c r="E222" s="32"/>
      <c r="F222" s="32"/>
      <c r="G222" s="100"/>
      <c r="H222" s="168"/>
      <c r="I222" s="32"/>
      <c r="N222" s="32"/>
    </row>
    <row r="223" spans="1:14" x14ac:dyDescent="0.25">
      <c r="A223" s="185"/>
      <c r="B223" s="32"/>
      <c r="C223" s="32"/>
      <c r="D223" s="32"/>
      <c r="E223" s="32"/>
      <c r="F223" s="32"/>
      <c r="G223" s="100"/>
      <c r="H223" s="168"/>
      <c r="I223" s="32"/>
      <c r="N223" s="32"/>
    </row>
    <row r="224" spans="1:14" x14ac:dyDescent="0.25">
      <c r="A224" s="185"/>
      <c r="B224" s="32"/>
      <c r="C224" s="32"/>
      <c r="D224" s="32"/>
      <c r="E224" s="32"/>
      <c r="F224" s="32"/>
      <c r="G224" s="100"/>
      <c r="H224" s="168"/>
      <c r="I224" s="32"/>
      <c r="N224" s="32"/>
    </row>
    <row r="225" spans="1:14" x14ac:dyDescent="0.25">
      <c r="A225" s="185"/>
      <c r="B225" s="32"/>
      <c r="C225" s="32"/>
      <c r="D225" s="32"/>
      <c r="E225" s="32"/>
      <c r="F225" s="32"/>
      <c r="G225" s="100"/>
      <c r="H225" s="168"/>
      <c r="I225" s="32"/>
      <c r="N225" s="32"/>
    </row>
    <row r="226" spans="1:14" x14ac:dyDescent="0.25">
      <c r="A226" s="185"/>
      <c r="B226" s="32"/>
      <c r="C226" s="32"/>
      <c r="D226" s="32"/>
      <c r="E226" s="32"/>
      <c r="F226" s="32"/>
      <c r="G226" s="100"/>
      <c r="H226" s="168"/>
      <c r="I226" s="32"/>
      <c r="N226" s="32"/>
    </row>
    <row r="227" spans="1:14" x14ac:dyDescent="0.25">
      <c r="A227" s="185"/>
      <c r="B227" s="32"/>
      <c r="C227" s="32"/>
      <c r="D227" s="32"/>
      <c r="E227" s="32"/>
      <c r="F227" s="32"/>
      <c r="G227" s="100"/>
      <c r="H227" s="168"/>
      <c r="I227" s="32"/>
      <c r="N227" s="32"/>
    </row>
    <row r="228" spans="1:14" x14ac:dyDescent="0.25">
      <c r="A228" s="185"/>
      <c r="B228" s="32"/>
      <c r="C228" s="32"/>
      <c r="D228" s="32"/>
      <c r="E228" s="32"/>
      <c r="F228" s="32"/>
      <c r="G228" s="100"/>
      <c r="H228" s="168"/>
      <c r="I228" s="32"/>
      <c r="N228" s="32"/>
    </row>
    <row r="229" spans="1:14" x14ac:dyDescent="0.25">
      <c r="A229" s="185"/>
      <c r="B229" s="32"/>
      <c r="C229" s="32"/>
      <c r="D229" s="32"/>
      <c r="E229" s="32"/>
      <c r="F229" s="32"/>
      <c r="G229" s="100"/>
      <c r="H229" s="168"/>
      <c r="I229" s="32"/>
      <c r="N229" s="32"/>
    </row>
    <row r="230" spans="1:14" x14ac:dyDescent="0.25">
      <c r="A230" s="185"/>
      <c r="B230" s="32"/>
      <c r="C230" s="32"/>
      <c r="D230" s="32"/>
      <c r="E230" s="32"/>
      <c r="F230" s="32"/>
      <c r="G230" s="100"/>
      <c r="H230" s="168"/>
      <c r="I230" s="32"/>
      <c r="N230" s="32"/>
    </row>
    <row r="231" spans="1:14" x14ac:dyDescent="0.25">
      <c r="A231" s="185"/>
      <c r="B231" s="32"/>
      <c r="C231" s="32"/>
      <c r="D231" s="32"/>
      <c r="E231" s="32"/>
      <c r="F231" s="32"/>
      <c r="G231" s="100"/>
      <c r="H231" s="168"/>
      <c r="I231" s="32"/>
      <c r="N231" s="32"/>
    </row>
    <row r="232" spans="1:14" x14ac:dyDescent="0.25">
      <c r="A232" s="185"/>
      <c r="B232" s="32"/>
      <c r="C232" s="32"/>
      <c r="D232" s="32"/>
      <c r="E232" s="32"/>
      <c r="F232" s="32"/>
      <c r="G232" s="100"/>
      <c r="H232" s="168"/>
      <c r="I232" s="32"/>
      <c r="N232" s="32"/>
    </row>
    <row r="233" spans="1:14" x14ac:dyDescent="0.25">
      <c r="A233" s="185"/>
      <c r="B233" s="32"/>
      <c r="C233" s="32"/>
      <c r="D233" s="32"/>
      <c r="E233" s="32"/>
      <c r="F233" s="32"/>
      <c r="G233" s="100"/>
      <c r="H233" s="168"/>
      <c r="I233" s="32"/>
      <c r="N233" s="32"/>
    </row>
    <row r="234" spans="1:14" x14ac:dyDescent="0.25">
      <c r="A234" s="185"/>
      <c r="B234" s="32"/>
      <c r="C234" s="32"/>
      <c r="D234" s="32"/>
      <c r="E234" s="32"/>
      <c r="F234" s="32"/>
      <c r="G234" s="100"/>
      <c r="H234" s="168"/>
      <c r="I234" s="32"/>
      <c r="N234" s="32"/>
    </row>
    <row r="235" spans="1:14" x14ac:dyDescent="0.25">
      <c r="A235" s="185"/>
      <c r="B235" s="32"/>
      <c r="C235" s="32"/>
      <c r="D235" s="32"/>
      <c r="E235" s="32"/>
      <c r="F235" s="32"/>
      <c r="G235" s="100"/>
      <c r="H235" s="168"/>
      <c r="I235" s="32"/>
      <c r="N235" s="32"/>
    </row>
    <row r="236" spans="1:14" x14ac:dyDescent="0.25">
      <c r="A236" s="185"/>
      <c r="B236" s="32"/>
      <c r="C236" s="32"/>
      <c r="D236" s="32"/>
      <c r="E236" s="32"/>
      <c r="F236" s="32"/>
      <c r="G236" s="100"/>
      <c r="H236" s="168"/>
      <c r="I236" s="32"/>
      <c r="N236" s="32"/>
    </row>
    <row r="237" spans="1:14" x14ac:dyDescent="0.25">
      <c r="A237" s="185"/>
      <c r="B237" s="32"/>
      <c r="C237" s="32"/>
      <c r="D237" s="32"/>
      <c r="E237" s="32"/>
      <c r="F237" s="32"/>
      <c r="G237" s="100"/>
      <c r="H237" s="168"/>
      <c r="I237" s="32"/>
      <c r="N237" s="32"/>
    </row>
    <row r="238" spans="1:14" x14ac:dyDescent="0.25">
      <c r="A238" s="185"/>
      <c r="B238" s="32"/>
      <c r="C238" s="32"/>
      <c r="D238" s="32"/>
      <c r="E238" s="32"/>
      <c r="F238" s="32"/>
      <c r="G238" s="100"/>
      <c r="H238" s="168"/>
      <c r="I238" s="32"/>
      <c r="N238" s="32"/>
    </row>
    <row r="239" spans="1:14" x14ac:dyDescent="0.25">
      <c r="A239" s="185"/>
      <c r="B239" s="32"/>
      <c r="C239" s="32"/>
      <c r="D239" s="32"/>
      <c r="E239" s="32"/>
      <c r="F239" s="32"/>
      <c r="G239" s="100"/>
      <c r="H239" s="168"/>
      <c r="I239" s="32"/>
      <c r="N239" s="32"/>
    </row>
    <row r="240" spans="1:14" x14ac:dyDescent="0.25">
      <c r="A240" s="185"/>
      <c r="B240" s="32"/>
      <c r="C240" s="32"/>
      <c r="D240" s="32"/>
      <c r="E240" s="32"/>
      <c r="F240" s="32"/>
      <c r="G240" s="100"/>
      <c r="H240" s="168"/>
      <c r="I240" s="32"/>
      <c r="N240" s="32"/>
    </row>
    <row r="241" spans="1:14" x14ac:dyDescent="0.25">
      <c r="A241" s="185"/>
      <c r="B241" s="32"/>
      <c r="C241" s="32"/>
      <c r="D241" s="32"/>
      <c r="E241" s="32"/>
      <c r="F241" s="32"/>
      <c r="G241" s="100"/>
      <c r="H241" s="168"/>
      <c r="I241" s="32"/>
      <c r="N241" s="32"/>
    </row>
    <row r="242" spans="1:14" x14ac:dyDescent="0.25">
      <c r="A242" s="185"/>
      <c r="B242" s="32"/>
      <c r="C242" s="32"/>
      <c r="D242" s="32"/>
      <c r="E242" s="32"/>
      <c r="F242" s="32"/>
      <c r="G242" s="100"/>
      <c r="H242" s="168"/>
      <c r="I242" s="32"/>
      <c r="N242" s="32"/>
    </row>
    <row r="243" spans="1:14" x14ac:dyDescent="0.25">
      <c r="A243" s="185"/>
      <c r="B243" s="32"/>
      <c r="C243" s="32"/>
      <c r="D243" s="32"/>
      <c r="E243" s="32"/>
      <c r="F243" s="32"/>
      <c r="G243" s="100"/>
      <c r="H243" s="168"/>
      <c r="I243" s="32"/>
      <c r="N243" s="32"/>
    </row>
    <row r="244" spans="1:14" x14ac:dyDescent="0.25">
      <c r="A244" s="185"/>
      <c r="B244" s="32"/>
      <c r="C244" s="32"/>
      <c r="D244" s="32"/>
      <c r="E244" s="32"/>
      <c r="F244" s="32"/>
      <c r="G244" s="100"/>
      <c r="H244" s="168"/>
      <c r="I244" s="32"/>
      <c r="N244" s="32"/>
    </row>
    <row r="245" spans="1:14" x14ac:dyDescent="0.25">
      <c r="A245" s="185"/>
      <c r="B245" s="32"/>
      <c r="C245" s="32"/>
      <c r="D245" s="32"/>
      <c r="E245" s="32"/>
      <c r="F245" s="32"/>
      <c r="G245" s="100"/>
      <c r="H245" s="168"/>
      <c r="I245" s="32"/>
      <c r="N245" s="32"/>
    </row>
    <row r="246" spans="1:14" x14ac:dyDescent="0.25">
      <c r="A246" s="185"/>
      <c r="B246" s="32"/>
      <c r="C246" s="32"/>
      <c r="D246" s="32"/>
      <c r="E246" s="32"/>
      <c r="F246" s="32"/>
      <c r="G246" s="100"/>
      <c r="H246" s="168"/>
      <c r="I246" s="32"/>
      <c r="N246" s="32"/>
    </row>
    <row r="247" spans="1:14" x14ac:dyDescent="0.25">
      <c r="A247" s="185"/>
      <c r="B247" s="32"/>
      <c r="C247" s="32"/>
      <c r="D247" s="32"/>
      <c r="E247" s="32"/>
      <c r="F247" s="32"/>
      <c r="G247" s="100"/>
      <c r="H247" s="168"/>
      <c r="I247" s="32"/>
      <c r="N247" s="32"/>
    </row>
    <row r="248" spans="1:14" x14ac:dyDescent="0.25">
      <c r="A248" s="185"/>
      <c r="B248" s="32"/>
      <c r="C248" s="32"/>
      <c r="D248" s="32"/>
      <c r="E248" s="32"/>
      <c r="F248" s="32"/>
      <c r="G248" s="100"/>
      <c r="H248" s="168"/>
      <c r="I248" s="32"/>
      <c r="N248" s="32"/>
    </row>
    <row r="249" spans="1:14" x14ac:dyDescent="0.25">
      <c r="A249" s="185"/>
      <c r="B249" s="32"/>
      <c r="C249" s="32"/>
      <c r="D249" s="32"/>
      <c r="E249" s="32"/>
      <c r="F249" s="32"/>
      <c r="G249" s="100"/>
      <c r="H249" s="168"/>
      <c r="I249" s="32"/>
      <c r="N249" s="32"/>
    </row>
    <row r="250" spans="1:14" x14ac:dyDescent="0.25">
      <c r="A250" s="185"/>
      <c r="B250" s="32"/>
      <c r="C250" s="32"/>
      <c r="D250" s="32"/>
      <c r="E250" s="32"/>
      <c r="F250" s="32"/>
      <c r="G250" s="100"/>
      <c r="H250" s="168"/>
      <c r="I250" s="32"/>
      <c r="N250" s="32"/>
    </row>
    <row r="251" spans="1:14" x14ac:dyDescent="0.25">
      <c r="A251" s="185"/>
      <c r="B251" s="32"/>
      <c r="C251" s="32"/>
      <c r="D251" s="32"/>
      <c r="E251" s="32"/>
      <c r="F251" s="32"/>
      <c r="G251" s="100"/>
      <c r="H251" s="168"/>
      <c r="I251" s="32"/>
      <c r="N251" s="32"/>
    </row>
    <row r="252" spans="1:14" x14ac:dyDescent="0.25">
      <c r="A252" s="185"/>
      <c r="B252" s="32"/>
      <c r="C252" s="32"/>
      <c r="D252" s="32"/>
      <c r="E252" s="32"/>
      <c r="F252" s="32"/>
      <c r="G252" s="100"/>
      <c r="H252" s="168"/>
      <c r="I252" s="32"/>
      <c r="N252" s="32"/>
    </row>
    <row r="253" spans="1:14" x14ac:dyDescent="0.25">
      <c r="A253" s="185"/>
      <c r="B253" s="32"/>
      <c r="C253" s="32"/>
      <c r="D253" s="32"/>
      <c r="E253" s="32"/>
      <c r="F253" s="32"/>
      <c r="G253" s="100"/>
      <c r="H253" s="168"/>
      <c r="I253" s="32"/>
      <c r="N253" s="32"/>
    </row>
    <row r="254" spans="1:14" x14ac:dyDescent="0.25">
      <c r="A254" s="185"/>
      <c r="B254" s="32"/>
      <c r="C254" s="32"/>
      <c r="D254" s="32"/>
      <c r="E254" s="32"/>
      <c r="F254" s="32"/>
      <c r="G254" s="100"/>
      <c r="H254" s="168"/>
      <c r="I254" s="32"/>
      <c r="N254" s="32"/>
    </row>
    <row r="255" spans="1:14" x14ac:dyDescent="0.25">
      <c r="A255" s="185"/>
      <c r="B255" s="32"/>
      <c r="C255" s="32"/>
      <c r="D255" s="32"/>
      <c r="E255" s="32"/>
      <c r="F255" s="32"/>
      <c r="G255" s="100"/>
      <c r="H255" s="168"/>
      <c r="I255" s="32"/>
      <c r="N255" s="32"/>
    </row>
    <row r="256" spans="1:14" x14ac:dyDescent="0.25">
      <c r="A256" s="185"/>
      <c r="B256" s="32"/>
      <c r="C256" s="32"/>
      <c r="D256" s="32"/>
      <c r="E256" s="32"/>
      <c r="F256" s="32"/>
      <c r="G256" s="100"/>
      <c r="H256" s="168"/>
      <c r="I256" s="32"/>
      <c r="N256" s="32"/>
    </row>
    <row r="257" spans="1:14" x14ac:dyDescent="0.25">
      <c r="A257" s="185"/>
      <c r="B257" s="32"/>
      <c r="C257" s="32"/>
      <c r="D257" s="32"/>
      <c r="E257" s="32"/>
      <c r="F257" s="32"/>
      <c r="G257" s="100"/>
      <c r="H257" s="168"/>
      <c r="I257" s="32"/>
      <c r="N257" s="32"/>
    </row>
    <row r="258" spans="1:14" x14ac:dyDescent="0.25">
      <c r="A258" s="185"/>
      <c r="B258" s="32"/>
      <c r="C258" s="32"/>
      <c r="D258" s="32"/>
      <c r="E258" s="32"/>
      <c r="F258" s="32"/>
      <c r="G258" s="100"/>
      <c r="H258" s="168"/>
      <c r="I258" s="32"/>
      <c r="N258" s="32"/>
    </row>
    <row r="259" spans="1:14" x14ac:dyDescent="0.25">
      <c r="A259" s="185"/>
      <c r="B259" s="32"/>
      <c r="C259" s="32"/>
      <c r="D259" s="32"/>
      <c r="E259" s="32"/>
      <c r="F259" s="32"/>
      <c r="G259" s="100"/>
      <c r="H259" s="168"/>
      <c r="I259" s="32"/>
      <c r="N259" s="32"/>
    </row>
    <row r="260" spans="1:14" x14ac:dyDescent="0.25">
      <c r="A260" s="185"/>
      <c r="B260" s="32"/>
      <c r="C260" s="32"/>
      <c r="D260" s="32"/>
      <c r="E260" s="32"/>
      <c r="F260" s="32"/>
      <c r="G260" s="100"/>
      <c r="H260" s="168"/>
      <c r="I260" s="32"/>
      <c r="N260" s="32"/>
    </row>
    <row r="261" spans="1:14" x14ac:dyDescent="0.25">
      <c r="A261" s="185"/>
      <c r="B261" s="32"/>
      <c r="C261" s="32"/>
      <c r="D261" s="32"/>
      <c r="E261" s="32"/>
      <c r="F261" s="32"/>
      <c r="G261" s="100"/>
      <c r="H261" s="168"/>
      <c r="I261" s="32"/>
      <c r="N261" s="32"/>
    </row>
    <row r="262" spans="1:14" x14ac:dyDescent="0.25">
      <c r="A262" s="185"/>
      <c r="B262" s="32"/>
      <c r="C262" s="32"/>
      <c r="D262" s="32"/>
      <c r="E262" s="32"/>
      <c r="F262" s="32"/>
      <c r="G262" s="100"/>
      <c r="H262" s="168"/>
      <c r="I262" s="32"/>
      <c r="N262" s="32"/>
    </row>
    <row r="263" spans="1:14" x14ac:dyDescent="0.25">
      <c r="A263" s="185"/>
      <c r="B263" s="32"/>
      <c r="C263" s="32"/>
      <c r="D263" s="32"/>
      <c r="E263" s="32"/>
      <c r="F263" s="32"/>
      <c r="G263" s="100"/>
      <c r="H263" s="168"/>
      <c r="I263" s="32"/>
      <c r="N263" s="32"/>
    </row>
    <row r="264" spans="1:14" x14ac:dyDescent="0.25">
      <c r="A264" s="185"/>
      <c r="B264" s="32"/>
      <c r="C264" s="32"/>
      <c r="D264" s="32"/>
      <c r="E264" s="32"/>
      <c r="F264" s="32"/>
      <c r="G264" s="100"/>
      <c r="H264" s="168"/>
      <c r="I264" s="32"/>
      <c r="N264" s="32"/>
    </row>
    <row r="265" spans="1:14" x14ac:dyDescent="0.25">
      <c r="A265" s="185"/>
      <c r="B265" s="32"/>
      <c r="C265" s="32"/>
      <c r="D265" s="32"/>
      <c r="E265" s="32"/>
      <c r="F265" s="32"/>
      <c r="G265" s="100"/>
      <c r="H265" s="168"/>
      <c r="I265" s="32"/>
      <c r="N265" s="32"/>
    </row>
    <row r="266" spans="1:14" x14ac:dyDescent="0.25">
      <c r="A266" s="185"/>
      <c r="B266" s="32"/>
      <c r="C266" s="32"/>
      <c r="D266" s="32"/>
      <c r="E266" s="32"/>
      <c r="F266" s="32"/>
      <c r="G266" s="100"/>
      <c r="H266" s="168"/>
      <c r="I266" s="32"/>
      <c r="N266" s="32"/>
    </row>
    <row r="267" spans="1:14" x14ac:dyDescent="0.25">
      <c r="A267" s="185"/>
      <c r="B267" s="32"/>
      <c r="C267" s="32"/>
      <c r="D267" s="32"/>
      <c r="E267" s="32"/>
      <c r="F267" s="32"/>
      <c r="G267" s="100"/>
      <c r="H267" s="168"/>
      <c r="I267" s="32"/>
      <c r="N267" s="32"/>
    </row>
    <row r="268" spans="1:14" x14ac:dyDescent="0.25">
      <c r="A268" s="185"/>
      <c r="B268" s="32"/>
      <c r="C268" s="32"/>
      <c r="D268" s="32"/>
      <c r="E268" s="32"/>
      <c r="F268" s="32"/>
      <c r="G268" s="100"/>
      <c r="H268" s="168"/>
      <c r="I268" s="32"/>
      <c r="N268" s="32"/>
    </row>
    <row r="269" spans="1:14" x14ac:dyDescent="0.25">
      <c r="A269" s="185"/>
      <c r="B269" s="32"/>
      <c r="C269" s="32"/>
      <c r="D269" s="32"/>
      <c r="E269" s="32"/>
      <c r="F269" s="32"/>
      <c r="G269" s="100"/>
      <c r="H269" s="168"/>
      <c r="I269" s="32"/>
      <c r="N269" s="32"/>
    </row>
    <row r="270" spans="1:14" x14ac:dyDescent="0.25">
      <c r="A270" s="185"/>
      <c r="B270" s="32"/>
      <c r="C270" s="32"/>
      <c r="D270" s="32"/>
      <c r="E270" s="32"/>
      <c r="F270" s="32"/>
      <c r="G270" s="100"/>
      <c r="H270" s="168"/>
      <c r="I270" s="32"/>
      <c r="N270" s="32"/>
    </row>
    <row r="271" spans="1:14" x14ac:dyDescent="0.25">
      <c r="A271" s="185"/>
      <c r="B271" s="32"/>
      <c r="C271" s="32"/>
      <c r="D271" s="32"/>
      <c r="E271" s="32"/>
      <c r="F271" s="32"/>
      <c r="G271" s="100"/>
      <c r="H271" s="168"/>
      <c r="I271" s="32"/>
      <c r="N271" s="32"/>
    </row>
    <row r="272" spans="1:14" x14ac:dyDescent="0.25">
      <c r="A272" s="185"/>
      <c r="B272" s="32"/>
      <c r="C272" s="32"/>
      <c r="D272" s="32"/>
      <c r="E272" s="32"/>
      <c r="F272" s="32"/>
      <c r="G272" s="100"/>
      <c r="H272" s="168"/>
      <c r="I272" s="32"/>
      <c r="N272" s="32"/>
    </row>
    <row r="273" spans="1:14" x14ac:dyDescent="0.25">
      <c r="A273" s="185"/>
      <c r="B273" s="32"/>
      <c r="C273" s="32"/>
      <c r="D273" s="32"/>
      <c r="E273" s="32"/>
      <c r="F273" s="32"/>
      <c r="G273" s="100"/>
      <c r="H273" s="168"/>
      <c r="I273" s="32"/>
      <c r="N273" s="32"/>
    </row>
    <row r="274" spans="1:14" x14ac:dyDescent="0.25">
      <c r="A274" s="185"/>
      <c r="B274" s="32"/>
      <c r="C274" s="32"/>
      <c r="D274" s="32"/>
      <c r="E274" s="32"/>
      <c r="F274" s="32"/>
      <c r="G274" s="100"/>
      <c r="H274" s="168"/>
      <c r="I274" s="32"/>
      <c r="N274" s="32"/>
    </row>
    <row r="275" spans="1:14" x14ac:dyDescent="0.25">
      <c r="A275" s="185"/>
      <c r="B275" s="32"/>
      <c r="C275" s="32"/>
      <c r="D275" s="32"/>
      <c r="E275" s="32"/>
      <c r="F275" s="32"/>
      <c r="G275" s="100"/>
      <c r="H275" s="168"/>
      <c r="I275" s="32"/>
      <c r="N275" s="32"/>
    </row>
    <row r="276" spans="1:14" x14ac:dyDescent="0.25">
      <c r="A276" s="185"/>
      <c r="B276" s="32"/>
      <c r="C276" s="32"/>
      <c r="D276" s="32"/>
      <c r="E276" s="32"/>
      <c r="F276" s="32"/>
      <c r="G276" s="100"/>
      <c r="H276" s="168"/>
      <c r="I276" s="32"/>
      <c r="N276" s="32"/>
    </row>
    <row r="277" spans="1:14" x14ac:dyDescent="0.25">
      <c r="A277" s="185"/>
      <c r="B277" s="32"/>
      <c r="C277" s="32"/>
      <c r="D277" s="32"/>
      <c r="E277" s="32"/>
      <c r="F277" s="32"/>
      <c r="G277" s="100"/>
      <c r="H277" s="168"/>
      <c r="I277" s="32"/>
      <c r="N277" s="32"/>
    </row>
    <row r="278" spans="1:14" x14ac:dyDescent="0.25">
      <c r="A278" s="185"/>
      <c r="B278" s="32"/>
      <c r="C278" s="32"/>
      <c r="D278" s="32"/>
      <c r="E278" s="32"/>
      <c r="F278" s="32"/>
      <c r="G278" s="100"/>
      <c r="H278" s="168"/>
      <c r="I278" s="32"/>
      <c r="N278" s="32"/>
    </row>
    <row r="279" spans="1:14" x14ac:dyDescent="0.25">
      <c r="A279" s="185"/>
      <c r="B279" s="32"/>
      <c r="C279" s="32"/>
      <c r="D279" s="32"/>
      <c r="E279" s="32"/>
      <c r="F279" s="32"/>
      <c r="G279" s="100"/>
      <c r="H279" s="168"/>
      <c r="I279" s="32"/>
      <c r="N279" s="32"/>
    </row>
    <row r="280" spans="1:14" x14ac:dyDescent="0.25">
      <c r="A280" s="185"/>
      <c r="B280" s="32"/>
      <c r="C280" s="32"/>
      <c r="D280" s="32"/>
      <c r="E280" s="32"/>
      <c r="F280" s="32"/>
      <c r="G280" s="100"/>
      <c r="H280" s="168"/>
      <c r="I280" s="32"/>
      <c r="N280" s="32"/>
    </row>
    <row r="281" spans="1:14" x14ac:dyDescent="0.25">
      <c r="A281" s="185"/>
      <c r="B281" s="32"/>
      <c r="C281" s="32"/>
      <c r="D281" s="32"/>
      <c r="E281" s="32"/>
      <c r="F281" s="32"/>
      <c r="G281" s="100"/>
      <c r="H281" s="168"/>
      <c r="I281" s="32"/>
      <c r="N281" s="32"/>
    </row>
    <row r="282" spans="1:14" x14ac:dyDescent="0.25">
      <c r="A282" s="185"/>
      <c r="B282" s="32"/>
      <c r="C282" s="32"/>
      <c r="D282" s="32"/>
      <c r="E282" s="32"/>
      <c r="F282" s="32"/>
      <c r="G282" s="100"/>
      <c r="H282" s="168"/>
      <c r="I282" s="32"/>
      <c r="N282" s="32"/>
    </row>
    <row r="283" spans="1:14" x14ac:dyDescent="0.25">
      <c r="A283" s="185"/>
      <c r="B283" s="32"/>
      <c r="C283" s="32"/>
      <c r="D283" s="32"/>
      <c r="E283" s="32"/>
      <c r="F283" s="32"/>
      <c r="G283" s="100"/>
      <c r="H283" s="168"/>
      <c r="I283" s="32"/>
      <c r="N283" s="32"/>
    </row>
    <row r="284" spans="1:14" x14ac:dyDescent="0.25">
      <c r="A284" s="185"/>
      <c r="B284" s="32"/>
      <c r="C284" s="32"/>
      <c r="D284" s="32"/>
      <c r="E284" s="32"/>
      <c r="F284" s="32"/>
      <c r="G284" s="100"/>
      <c r="H284" s="168"/>
      <c r="I284" s="32"/>
      <c r="N284" s="32"/>
    </row>
    <row r="285" spans="1:14" x14ac:dyDescent="0.25">
      <c r="A285" s="185"/>
      <c r="B285" s="32"/>
      <c r="C285" s="32"/>
      <c r="D285" s="32"/>
      <c r="E285" s="32"/>
      <c r="F285" s="32"/>
      <c r="G285" s="100"/>
      <c r="H285" s="168"/>
      <c r="I285" s="32"/>
      <c r="N285" s="32"/>
    </row>
    <row r="286" spans="1:14" x14ac:dyDescent="0.25">
      <c r="A286" s="185"/>
      <c r="B286" s="32"/>
      <c r="C286" s="32"/>
      <c r="D286" s="32"/>
      <c r="E286" s="32"/>
      <c r="F286" s="32"/>
      <c r="G286" s="100"/>
      <c r="H286" s="168"/>
      <c r="I286" s="32"/>
      <c r="N286" s="32"/>
    </row>
    <row r="287" spans="1:14" x14ac:dyDescent="0.25">
      <c r="A287" s="185"/>
      <c r="B287" s="32"/>
      <c r="C287" s="32"/>
      <c r="D287" s="32"/>
      <c r="E287" s="32"/>
      <c r="F287" s="32"/>
      <c r="G287" s="100"/>
      <c r="H287" s="168"/>
      <c r="I287" s="32"/>
      <c r="N287" s="32"/>
    </row>
    <row r="288" spans="1:14" x14ac:dyDescent="0.25">
      <c r="A288" s="185"/>
      <c r="B288" s="32"/>
      <c r="C288" s="32"/>
      <c r="D288" s="32"/>
      <c r="E288" s="32"/>
      <c r="F288" s="32"/>
      <c r="G288" s="100"/>
      <c r="H288" s="168"/>
      <c r="I288" s="32"/>
      <c r="N288" s="32"/>
    </row>
    <row r="289" spans="1:14" x14ac:dyDescent="0.25">
      <c r="A289" s="185"/>
      <c r="B289" s="32"/>
      <c r="C289" s="32"/>
      <c r="D289" s="32"/>
      <c r="E289" s="32"/>
      <c r="F289" s="32"/>
      <c r="G289" s="100"/>
      <c r="H289" s="168"/>
      <c r="I289" s="32"/>
      <c r="N289" s="32"/>
    </row>
    <row r="290" spans="1:14" x14ac:dyDescent="0.25">
      <c r="A290" s="185"/>
      <c r="B290" s="32"/>
      <c r="C290" s="32"/>
      <c r="D290" s="32"/>
      <c r="E290" s="32"/>
      <c r="F290" s="32"/>
      <c r="G290" s="100"/>
      <c r="H290" s="168"/>
      <c r="I290" s="32"/>
      <c r="N290" s="32"/>
    </row>
    <row r="291" spans="1:14" x14ac:dyDescent="0.25">
      <c r="A291" s="185"/>
      <c r="B291" s="32"/>
      <c r="C291" s="32"/>
      <c r="D291" s="32"/>
      <c r="E291" s="32"/>
      <c r="F291" s="32"/>
      <c r="G291" s="100"/>
      <c r="H291" s="168"/>
      <c r="I291" s="32"/>
      <c r="N291" s="32"/>
    </row>
    <row r="292" spans="1:14" x14ac:dyDescent="0.25">
      <c r="A292" s="185"/>
      <c r="B292" s="32"/>
      <c r="C292" s="32"/>
      <c r="D292" s="32"/>
      <c r="E292" s="32"/>
      <c r="F292" s="32"/>
      <c r="G292" s="100"/>
      <c r="H292" s="168"/>
      <c r="I292" s="32"/>
      <c r="N292" s="32"/>
    </row>
    <row r="293" spans="1:14" x14ac:dyDescent="0.25">
      <c r="A293" s="185"/>
      <c r="B293" s="32"/>
      <c r="C293" s="32"/>
      <c r="D293" s="32"/>
      <c r="E293" s="32"/>
      <c r="F293" s="32"/>
      <c r="G293" s="100"/>
      <c r="H293" s="168"/>
      <c r="I293" s="32"/>
      <c r="N293" s="32"/>
    </row>
    <row r="294" spans="1:14" x14ac:dyDescent="0.25">
      <c r="A294" s="185"/>
      <c r="B294" s="32"/>
      <c r="C294" s="32"/>
      <c r="D294" s="32"/>
      <c r="E294" s="32"/>
      <c r="F294" s="32"/>
      <c r="G294" s="100"/>
      <c r="H294" s="168"/>
      <c r="I294" s="32"/>
      <c r="N294" s="32"/>
    </row>
    <row r="295" spans="1:14" x14ac:dyDescent="0.25">
      <c r="A295" s="185"/>
      <c r="B295" s="32"/>
      <c r="C295" s="32"/>
      <c r="D295" s="32"/>
      <c r="E295" s="32"/>
      <c r="F295" s="32"/>
      <c r="G295" s="100"/>
      <c r="H295" s="168"/>
      <c r="I295" s="32"/>
      <c r="N295" s="32"/>
    </row>
    <row r="296" spans="1:14" x14ac:dyDescent="0.25">
      <c r="A296" s="185"/>
      <c r="B296" s="32"/>
      <c r="C296" s="32"/>
      <c r="D296" s="32"/>
      <c r="E296" s="32"/>
      <c r="F296" s="32"/>
      <c r="G296" s="100"/>
      <c r="H296" s="168"/>
      <c r="I296" s="32"/>
      <c r="N296" s="32"/>
    </row>
    <row r="297" spans="1:14" x14ac:dyDescent="0.25">
      <c r="A297" s="185"/>
      <c r="B297" s="32"/>
      <c r="C297" s="32"/>
      <c r="D297" s="32"/>
      <c r="E297" s="32"/>
      <c r="F297" s="32"/>
      <c r="G297" s="100"/>
      <c r="H297" s="168"/>
      <c r="I297" s="32"/>
      <c r="N297" s="32"/>
    </row>
    <row r="298" spans="1:14" x14ac:dyDescent="0.25">
      <c r="A298" s="185"/>
      <c r="B298" s="32"/>
      <c r="C298" s="32"/>
      <c r="D298" s="32"/>
      <c r="E298" s="32"/>
      <c r="F298" s="32"/>
      <c r="G298" s="100"/>
      <c r="H298" s="168"/>
      <c r="I298" s="32"/>
      <c r="N298" s="32"/>
    </row>
    <row r="299" spans="1:14" x14ac:dyDescent="0.25">
      <c r="A299" s="185"/>
      <c r="B299" s="32"/>
      <c r="C299" s="32"/>
      <c r="D299" s="32"/>
      <c r="E299" s="32"/>
      <c r="F299" s="32"/>
      <c r="G299" s="100"/>
      <c r="H299" s="168"/>
      <c r="I299" s="32"/>
      <c r="N299" s="32"/>
    </row>
    <row r="300" spans="1:14" x14ac:dyDescent="0.25">
      <c r="A300" s="185"/>
      <c r="B300" s="32"/>
      <c r="C300" s="32"/>
      <c r="D300" s="32"/>
      <c r="E300" s="32"/>
      <c r="F300" s="32"/>
      <c r="G300" s="100"/>
      <c r="H300" s="168"/>
      <c r="I300" s="32"/>
      <c r="N300" s="32"/>
    </row>
    <row r="301" spans="1:14" x14ac:dyDescent="0.25">
      <c r="A301" s="185"/>
      <c r="B301" s="32"/>
      <c r="C301" s="32"/>
      <c r="D301" s="32"/>
      <c r="E301" s="32"/>
      <c r="F301" s="32"/>
      <c r="G301" s="100"/>
      <c r="H301" s="168"/>
      <c r="I301" s="32"/>
      <c r="N301" s="32"/>
    </row>
    <row r="302" spans="1:14" x14ac:dyDescent="0.25">
      <c r="A302" s="185"/>
      <c r="B302" s="32"/>
      <c r="C302" s="32"/>
      <c r="D302" s="32"/>
      <c r="E302" s="32"/>
      <c r="F302" s="32"/>
      <c r="G302" s="100"/>
      <c r="H302" s="168"/>
      <c r="I302" s="32"/>
      <c r="N302" s="32"/>
    </row>
    <row r="303" spans="1:14" x14ac:dyDescent="0.25">
      <c r="A303" s="185"/>
      <c r="B303" s="32"/>
      <c r="C303" s="32"/>
      <c r="D303" s="32"/>
      <c r="E303" s="32"/>
      <c r="F303" s="32"/>
      <c r="G303" s="100"/>
      <c r="H303" s="168"/>
      <c r="I303" s="32"/>
      <c r="N303" s="32"/>
    </row>
    <row r="304" spans="1:14" x14ac:dyDescent="0.25">
      <c r="A304" s="185"/>
      <c r="B304" s="32"/>
      <c r="C304" s="32"/>
      <c r="D304" s="32"/>
      <c r="E304" s="32"/>
      <c r="F304" s="32"/>
      <c r="G304" s="100"/>
      <c r="H304" s="168"/>
      <c r="I304" s="32"/>
      <c r="N304" s="32"/>
    </row>
    <row r="305" spans="1:14" x14ac:dyDescent="0.25">
      <c r="A305" s="185"/>
      <c r="B305" s="32"/>
      <c r="C305" s="32"/>
      <c r="D305" s="32"/>
      <c r="E305" s="32"/>
      <c r="F305" s="32"/>
      <c r="G305" s="100"/>
      <c r="H305" s="168"/>
      <c r="I305" s="32"/>
      <c r="N305" s="32"/>
    </row>
    <row r="306" spans="1:14" x14ac:dyDescent="0.25">
      <c r="A306" s="185"/>
      <c r="B306" s="32"/>
      <c r="C306" s="32"/>
      <c r="D306" s="32"/>
      <c r="E306" s="32"/>
      <c r="F306" s="32"/>
      <c r="G306" s="100"/>
      <c r="H306" s="168"/>
      <c r="I306" s="32"/>
      <c r="N306" s="32"/>
    </row>
    <row r="307" spans="1:14" x14ac:dyDescent="0.25">
      <c r="A307" s="185"/>
      <c r="B307" s="32"/>
      <c r="C307" s="32"/>
      <c r="D307" s="32"/>
      <c r="E307" s="32"/>
      <c r="F307" s="32"/>
      <c r="G307" s="100"/>
      <c r="H307" s="168"/>
      <c r="I307" s="32"/>
      <c r="N307" s="32"/>
    </row>
    <row r="308" spans="1:14" x14ac:dyDescent="0.25">
      <c r="A308" s="185"/>
      <c r="B308" s="32"/>
      <c r="C308" s="32"/>
      <c r="D308" s="32"/>
      <c r="E308" s="32"/>
      <c r="F308" s="32"/>
      <c r="G308" s="100"/>
      <c r="H308" s="168"/>
      <c r="I308" s="32"/>
      <c r="N308" s="32"/>
    </row>
    <row r="309" spans="1:14" x14ac:dyDescent="0.25">
      <c r="A309" s="185"/>
      <c r="B309" s="32"/>
      <c r="C309" s="32"/>
      <c r="D309" s="32"/>
      <c r="E309" s="32"/>
      <c r="F309" s="32"/>
      <c r="G309" s="100"/>
      <c r="H309" s="168"/>
      <c r="I309" s="32"/>
      <c r="N309" s="32"/>
    </row>
    <row r="310" spans="1:14" x14ac:dyDescent="0.25">
      <c r="A310" s="185"/>
      <c r="B310" s="32"/>
      <c r="C310" s="32"/>
      <c r="D310" s="32"/>
      <c r="E310" s="32"/>
      <c r="F310" s="32"/>
      <c r="G310" s="100"/>
      <c r="H310" s="168"/>
      <c r="I310" s="32"/>
      <c r="N310" s="32"/>
    </row>
    <row r="311" spans="1:14" x14ac:dyDescent="0.25">
      <c r="A311" s="185"/>
      <c r="B311" s="32"/>
      <c r="C311" s="32"/>
      <c r="D311" s="32"/>
      <c r="E311" s="32"/>
      <c r="F311" s="32"/>
      <c r="G311" s="100"/>
      <c r="H311" s="168"/>
      <c r="I311" s="32"/>
      <c r="N311" s="32"/>
    </row>
    <row r="312" spans="1:14" x14ac:dyDescent="0.25">
      <c r="A312" s="185"/>
      <c r="B312" s="32"/>
      <c r="C312" s="32"/>
      <c r="D312" s="32"/>
      <c r="E312" s="32"/>
      <c r="F312" s="32"/>
      <c r="G312" s="100"/>
      <c r="H312" s="168"/>
      <c r="I312" s="32"/>
      <c r="N312" s="32"/>
    </row>
    <row r="313" spans="1:14" x14ac:dyDescent="0.25">
      <c r="A313" s="185"/>
      <c r="B313" s="32"/>
      <c r="C313" s="32"/>
      <c r="D313" s="32"/>
      <c r="E313" s="32"/>
      <c r="F313" s="32"/>
      <c r="G313" s="100"/>
      <c r="H313" s="168"/>
      <c r="I313" s="32"/>
      <c r="N313" s="32"/>
    </row>
    <row r="314" spans="1:14" x14ac:dyDescent="0.25">
      <c r="A314" s="185"/>
      <c r="B314" s="32"/>
      <c r="C314" s="32"/>
      <c r="D314" s="32"/>
      <c r="E314" s="32"/>
      <c r="F314" s="32"/>
      <c r="G314" s="100"/>
      <c r="H314" s="168"/>
      <c r="I314" s="32"/>
      <c r="N314" s="32"/>
    </row>
    <row r="315" spans="1:14" x14ac:dyDescent="0.25">
      <c r="A315" s="185"/>
      <c r="B315" s="32"/>
      <c r="C315" s="32"/>
      <c r="D315" s="32"/>
      <c r="E315" s="32"/>
      <c r="F315" s="32"/>
      <c r="G315" s="100"/>
      <c r="H315" s="168"/>
      <c r="I315" s="32"/>
      <c r="N315" s="32"/>
    </row>
    <row r="316" spans="1:14" x14ac:dyDescent="0.25">
      <c r="A316" s="185"/>
      <c r="B316" s="32"/>
      <c r="C316" s="32"/>
      <c r="D316" s="32"/>
      <c r="E316" s="32"/>
      <c r="F316" s="32"/>
      <c r="G316" s="100"/>
      <c r="H316" s="168"/>
      <c r="I316" s="32"/>
      <c r="N316" s="32"/>
    </row>
    <row r="317" spans="1:14" x14ac:dyDescent="0.25">
      <c r="A317" s="185"/>
      <c r="B317" s="32"/>
      <c r="C317" s="32"/>
      <c r="D317" s="32"/>
      <c r="E317" s="32"/>
      <c r="F317" s="32"/>
      <c r="G317" s="100"/>
      <c r="H317" s="168"/>
      <c r="I317" s="32"/>
      <c r="N317" s="32"/>
    </row>
    <row r="318" spans="1:14" x14ac:dyDescent="0.25">
      <c r="A318" s="185"/>
      <c r="B318" s="32"/>
      <c r="C318" s="32"/>
      <c r="D318" s="32"/>
      <c r="E318" s="32"/>
      <c r="F318" s="32"/>
      <c r="G318" s="100"/>
      <c r="H318" s="168"/>
      <c r="I318" s="32"/>
      <c r="N318" s="32"/>
    </row>
    <row r="319" spans="1:14" x14ac:dyDescent="0.25">
      <c r="A319" s="185"/>
      <c r="B319" s="32"/>
      <c r="C319" s="32"/>
      <c r="D319" s="32"/>
      <c r="E319" s="32"/>
      <c r="F319" s="32"/>
      <c r="G319" s="100"/>
      <c r="H319" s="168"/>
      <c r="I319" s="32"/>
      <c r="N319" s="32"/>
    </row>
    <row r="320" spans="1:14" x14ac:dyDescent="0.25">
      <c r="A320" s="185"/>
      <c r="B320" s="32"/>
      <c r="C320" s="32"/>
      <c r="D320" s="32"/>
      <c r="E320" s="32"/>
      <c r="F320" s="32"/>
      <c r="G320" s="100"/>
      <c r="H320" s="168"/>
      <c r="I320" s="32"/>
      <c r="N320" s="32"/>
    </row>
    <row r="321" spans="1:14" x14ac:dyDescent="0.25">
      <c r="A321" s="185"/>
      <c r="B321" s="32"/>
      <c r="C321" s="32"/>
      <c r="D321" s="32"/>
      <c r="E321" s="32"/>
      <c r="F321" s="32"/>
      <c r="G321" s="100"/>
      <c r="H321" s="168"/>
      <c r="I321" s="32"/>
      <c r="N321" s="32"/>
    </row>
    <row r="322" spans="1:14" x14ac:dyDescent="0.25">
      <c r="A322" s="185"/>
      <c r="B322" s="32"/>
      <c r="C322" s="32"/>
      <c r="D322" s="32"/>
      <c r="E322" s="32"/>
      <c r="F322" s="32"/>
      <c r="G322" s="100"/>
      <c r="H322" s="168"/>
      <c r="I322" s="32"/>
      <c r="N322" s="32"/>
    </row>
    <row r="323" spans="1:14" x14ac:dyDescent="0.25">
      <c r="A323" s="185"/>
      <c r="B323" s="32"/>
      <c r="C323" s="32"/>
      <c r="D323" s="32"/>
      <c r="E323" s="32"/>
      <c r="F323" s="32"/>
      <c r="G323" s="100"/>
      <c r="H323" s="168"/>
      <c r="I323" s="32"/>
      <c r="N323" s="32"/>
    </row>
    <row r="324" spans="1:14" x14ac:dyDescent="0.25">
      <c r="A324" s="185"/>
      <c r="B324" s="32"/>
      <c r="C324" s="32"/>
      <c r="D324" s="32"/>
      <c r="E324" s="32"/>
      <c r="F324" s="32"/>
      <c r="G324" s="100"/>
      <c r="H324" s="168"/>
      <c r="I324" s="32"/>
      <c r="N324" s="32"/>
    </row>
    <row r="325" spans="1:14" x14ac:dyDescent="0.25">
      <c r="A325" s="185"/>
      <c r="B325" s="32"/>
      <c r="C325" s="32"/>
      <c r="D325" s="32"/>
      <c r="E325" s="32"/>
      <c r="F325" s="32"/>
      <c r="G325" s="100"/>
      <c r="H325" s="168"/>
      <c r="I325" s="32"/>
      <c r="N325" s="32"/>
    </row>
    <row r="326" spans="1:14" x14ac:dyDescent="0.25">
      <c r="A326" s="185"/>
      <c r="B326" s="32"/>
      <c r="C326" s="32"/>
      <c r="D326" s="32"/>
      <c r="E326" s="32"/>
      <c r="F326" s="32"/>
      <c r="G326" s="100"/>
      <c r="H326" s="168"/>
      <c r="I326" s="32"/>
      <c r="N326" s="32"/>
    </row>
    <row r="327" spans="1:14" x14ac:dyDescent="0.25">
      <c r="A327" s="185"/>
      <c r="B327" s="32"/>
      <c r="C327" s="32"/>
      <c r="D327" s="32"/>
      <c r="E327" s="32"/>
      <c r="F327" s="32"/>
      <c r="G327" s="100"/>
      <c r="H327" s="168"/>
      <c r="I327" s="32"/>
      <c r="N327" s="32"/>
    </row>
    <row r="328" spans="1:14" x14ac:dyDescent="0.25">
      <c r="A328" s="185"/>
      <c r="B328" s="32"/>
      <c r="C328" s="32"/>
      <c r="D328" s="32"/>
      <c r="E328" s="32"/>
      <c r="F328" s="32"/>
      <c r="G328" s="100"/>
      <c r="H328" s="168"/>
      <c r="I328" s="32"/>
      <c r="N328" s="32"/>
    </row>
    <row r="329" spans="1:14" x14ac:dyDescent="0.25">
      <c r="A329" s="185"/>
      <c r="B329" s="32"/>
      <c r="C329" s="32"/>
      <c r="D329" s="32"/>
      <c r="E329" s="32"/>
      <c r="F329" s="32"/>
      <c r="G329" s="100"/>
      <c r="H329" s="168"/>
      <c r="I329" s="32"/>
      <c r="N329" s="32"/>
    </row>
    <row r="330" spans="1:14" x14ac:dyDescent="0.25">
      <c r="A330" s="185"/>
      <c r="B330" s="32"/>
      <c r="C330" s="32"/>
      <c r="D330" s="32"/>
      <c r="E330" s="32"/>
      <c r="F330" s="32"/>
      <c r="G330" s="100"/>
      <c r="H330" s="168"/>
      <c r="I330" s="32"/>
      <c r="N330" s="32"/>
    </row>
    <row r="331" spans="1:14" x14ac:dyDescent="0.25">
      <c r="A331" s="185"/>
      <c r="B331" s="32"/>
      <c r="C331" s="32"/>
      <c r="D331" s="32"/>
      <c r="E331" s="32"/>
      <c r="F331" s="32"/>
      <c r="G331" s="100"/>
      <c r="H331" s="168"/>
      <c r="I331" s="32"/>
      <c r="N331" s="32"/>
    </row>
    <row r="332" spans="1:14" x14ac:dyDescent="0.25">
      <c r="A332" s="185"/>
      <c r="B332" s="32"/>
      <c r="C332" s="32"/>
      <c r="D332" s="32"/>
      <c r="E332" s="32"/>
      <c r="F332" s="32"/>
      <c r="G332" s="100"/>
      <c r="H332" s="168"/>
      <c r="I332" s="32"/>
      <c r="N332" s="32"/>
    </row>
    <row r="333" spans="1:14" x14ac:dyDescent="0.25">
      <c r="A333" s="185"/>
      <c r="B333" s="32"/>
      <c r="C333" s="32"/>
      <c r="D333" s="32"/>
      <c r="E333" s="32"/>
      <c r="F333" s="32"/>
      <c r="G333" s="100"/>
      <c r="H333" s="168"/>
      <c r="I333" s="32"/>
      <c r="N333" s="32"/>
    </row>
    <row r="334" spans="1:14" x14ac:dyDescent="0.25">
      <c r="A334" s="185"/>
      <c r="B334" s="32"/>
      <c r="C334" s="32"/>
      <c r="D334" s="32"/>
      <c r="E334" s="32"/>
      <c r="F334" s="32"/>
      <c r="G334" s="100"/>
      <c r="H334" s="168"/>
      <c r="I334" s="32"/>
      <c r="N334" s="32"/>
    </row>
    <row r="335" spans="1:14" x14ac:dyDescent="0.25">
      <c r="A335" s="185"/>
      <c r="B335" s="32"/>
      <c r="C335" s="32"/>
      <c r="D335" s="32"/>
      <c r="E335" s="32"/>
      <c r="F335" s="32"/>
      <c r="G335" s="100"/>
      <c r="H335" s="168"/>
      <c r="I335" s="32"/>
      <c r="N335" s="32"/>
    </row>
    <row r="336" spans="1:14" x14ac:dyDescent="0.25">
      <c r="A336" s="185"/>
      <c r="B336" s="32"/>
      <c r="C336" s="32"/>
      <c r="D336" s="32"/>
      <c r="E336" s="32"/>
      <c r="F336" s="32"/>
      <c r="G336" s="100"/>
      <c r="H336" s="168"/>
      <c r="I336" s="32"/>
      <c r="N336" s="32"/>
    </row>
    <row r="337" spans="1:14" x14ac:dyDescent="0.25">
      <c r="A337" s="185"/>
      <c r="B337" s="32"/>
      <c r="C337" s="32"/>
      <c r="D337" s="32"/>
      <c r="E337" s="32"/>
      <c r="F337" s="32"/>
      <c r="G337" s="100"/>
      <c r="H337" s="168"/>
      <c r="I337" s="32"/>
      <c r="N337" s="32"/>
    </row>
    <row r="338" spans="1:14" x14ac:dyDescent="0.25">
      <c r="A338" s="185"/>
      <c r="B338" s="32"/>
      <c r="C338" s="32"/>
      <c r="D338" s="32"/>
      <c r="E338" s="32"/>
      <c r="F338" s="32"/>
      <c r="G338" s="100"/>
      <c r="H338" s="168"/>
      <c r="I338" s="32"/>
      <c r="N338" s="32"/>
    </row>
    <row r="339" spans="1:14" x14ac:dyDescent="0.25">
      <c r="A339" s="185"/>
      <c r="B339" s="32"/>
      <c r="C339" s="32"/>
      <c r="D339" s="32"/>
      <c r="E339" s="32"/>
      <c r="F339" s="32"/>
      <c r="G339" s="100"/>
      <c r="H339" s="168"/>
      <c r="I339" s="32"/>
      <c r="N339" s="32"/>
    </row>
    <row r="340" spans="1:14" x14ac:dyDescent="0.25">
      <c r="A340" s="185"/>
      <c r="B340" s="32"/>
      <c r="C340" s="32"/>
      <c r="D340" s="32"/>
      <c r="E340" s="32"/>
      <c r="F340" s="32"/>
      <c r="G340" s="100"/>
      <c r="H340" s="168"/>
      <c r="I340" s="32"/>
      <c r="N340" s="32"/>
    </row>
    <row r="341" spans="1:14" x14ac:dyDescent="0.25">
      <c r="A341" s="185"/>
      <c r="B341" s="32"/>
      <c r="C341" s="32"/>
      <c r="D341" s="32"/>
      <c r="E341" s="32"/>
      <c r="F341" s="32"/>
      <c r="G341" s="100"/>
      <c r="H341" s="168"/>
      <c r="I341" s="32"/>
      <c r="N341" s="32"/>
    </row>
    <row r="342" spans="1:14" x14ac:dyDescent="0.25">
      <c r="A342" s="185"/>
      <c r="B342" s="32"/>
      <c r="C342" s="32"/>
      <c r="D342" s="32"/>
      <c r="E342" s="32"/>
      <c r="F342" s="32"/>
      <c r="G342" s="100"/>
      <c r="H342" s="168"/>
      <c r="I342" s="32"/>
      <c r="N342" s="32"/>
    </row>
    <row r="343" spans="1:14" x14ac:dyDescent="0.25">
      <c r="A343" s="185"/>
      <c r="B343" s="32"/>
      <c r="C343" s="32"/>
      <c r="D343" s="32"/>
      <c r="E343" s="32"/>
      <c r="F343" s="32"/>
      <c r="G343" s="100"/>
      <c r="H343" s="168"/>
      <c r="I343" s="32"/>
      <c r="N343" s="32"/>
    </row>
    <row r="344" spans="1:14" x14ac:dyDescent="0.25">
      <c r="A344" s="185"/>
      <c r="B344" s="32"/>
      <c r="C344" s="32"/>
      <c r="D344" s="32"/>
      <c r="E344" s="32"/>
      <c r="F344" s="32"/>
      <c r="G344" s="100"/>
      <c r="H344" s="168"/>
      <c r="I344" s="32"/>
      <c r="N344" s="32"/>
    </row>
    <row r="345" spans="1:14" x14ac:dyDescent="0.25">
      <c r="A345" s="185"/>
      <c r="B345" s="32"/>
      <c r="C345" s="32"/>
      <c r="D345" s="32"/>
      <c r="E345" s="32"/>
      <c r="F345" s="32"/>
      <c r="G345" s="100"/>
      <c r="H345" s="168"/>
      <c r="I345" s="32"/>
      <c r="N345" s="32"/>
    </row>
    <row r="346" spans="1:14" x14ac:dyDescent="0.25">
      <c r="A346" s="185"/>
      <c r="B346" s="32"/>
      <c r="C346" s="32"/>
      <c r="D346" s="32"/>
      <c r="E346" s="32"/>
      <c r="F346" s="32"/>
      <c r="G346" s="100"/>
      <c r="H346" s="168"/>
      <c r="I346" s="32"/>
      <c r="N346" s="32"/>
    </row>
    <row r="347" spans="1:14" x14ac:dyDescent="0.25">
      <c r="A347" s="185"/>
      <c r="B347" s="32"/>
      <c r="C347" s="32"/>
      <c r="D347" s="32"/>
      <c r="E347" s="32"/>
      <c r="F347" s="32"/>
      <c r="G347" s="100"/>
      <c r="H347" s="168"/>
      <c r="I347" s="32"/>
      <c r="N347" s="32"/>
    </row>
    <row r="348" spans="1:14" x14ac:dyDescent="0.25">
      <c r="A348" s="185"/>
      <c r="B348" s="32"/>
      <c r="C348" s="32"/>
      <c r="D348" s="32"/>
      <c r="E348" s="32"/>
      <c r="F348" s="32"/>
      <c r="G348" s="100"/>
      <c r="H348" s="168"/>
      <c r="I348" s="32"/>
      <c r="N348" s="32"/>
    </row>
    <row r="349" spans="1:14" x14ac:dyDescent="0.25">
      <c r="A349" s="185"/>
      <c r="B349" s="32"/>
      <c r="C349" s="32"/>
      <c r="D349" s="32"/>
      <c r="E349" s="32"/>
      <c r="F349" s="32"/>
      <c r="G349" s="100"/>
      <c r="H349" s="168"/>
      <c r="I349" s="32"/>
      <c r="N349" s="32"/>
    </row>
    <row r="350" spans="1:14" x14ac:dyDescent="0.25">
      <c r="A350" s="185"/>
      <c r="B350" s="32"/>
      <c r="C350" s="32"/>
      <c r="D350" s="32"/>
      <c r="E350" s="32"/>
      <c r="F350" s="32"/>
      <c r="G350" s="100"/>
      <c r="H350" s="168"/>
      <c r="I350" s="32"/>
      <c r="N350" s="32"/>
    </row>
    <row r="351" spans="1:14" x14ac:dyDescent="0.25">
      <c r="A351" s="185"/>
      <c r="B351" s="32"/>
      <c r="C351" s="32"/>
      <c r="D351" s="32"/>
      <c r="E351" s="32"/>
      <c r="F351" s="32"/>
      <c r="G351" s="100"/>
      <c r="H351" s="168"/>
      <c r="I351" s="32"/>
      <c r="N351" s="32"/>
    </row>
    <row r="352" spans="1:14" x14ac:dyDescent="0.25">
      <c r="A352" s="185"/>
      <c r="B352" s="32"/>
      <c r="C352" s="32"/>
      <c r="D352" s="32"/>
      <c r="E352" s="32"/>
      <c r="F352" s="32"/>
      <c r="G352" s="100"/>
      <c r="H352" s="168"/>
      <c r="I352" s="32"/>
      <c r="N352" s="32"/>
    </row>
    <row r="353" spans="1:14" x14ac:dyDescent="0.25">
      <c r="A353" s="185"/>
      <c r="B353" s="32"/>
      <c r="C353" s="32"/>
      <c r="D353" s="32"/>
      <c r="E353" s="32"/>
      <c r="F353" s="32"/>
      <c r="G353" s="100"/>
      <c r="H353" s="168"/>
      <c r="I353" s="32"/>
      <c r="N353" s="32"/>
    </row>
    <row r="354" spans="1:14" x14ac:dyDescent="0.25">
      <c r="A354" s="185"/>
      <c r="B354" s="32"/>
      <c r="C354" s="32"/>
      <c r="D354" s="32"/>
      <c r="E354" s="32"/>
      <c r="F354" s="32"/>
      <c r="G354" s="100"/>
      <c r="H354" s="168"/>
      <c r="I354" s="32"/>
      <c r="N354" s="32"/>
    </row>
    <row r="355" spans="1:14" x14ac:dyDescent="0.25">
      <c r="A355" s="185"/>
      <c r="B355" s="32"/>
      <c r="C355" s="32"/>
      <c r="D355" s="32"/>
      <c r="E355" s="32"/>
      <c r="F355" s="32"/>
      <c r="G355" s="100"/>
      <c r="H355" s="168"/>
      <c r="I355" s="32"/>
      <c r="N355" s="32"/>
    </row>
    <row r="356" spans="1:14" x14ac:dyDescent="0.25">
      <c r="A356" s="185"/>
      <c r="B356" s="32"/>
      <c r="C356" s="32"/>
      <c r="D356" s="32"/>
      <c r="E356" s="32"/>
      <c r="F356" s="32"/>
      <c r="G356" s="100"/>
      <c r="H356" s="168"/>
      <c r="I356" s="32"/>
      <c r="N356" s="32"/>
    </row>
    <row r="357" spans="1:14" x14ac:dyDescent="0.25">
      <c r="A357" s="185"/>
      <c r="B357" s="32"/>
      <c r="C357" s="32"/>
      <c r="D357" s="32"/>
      <c r="E357" s="32"/>
      <c r="F357" s="32"/>
      <c r="G357" s="100"/>
      <c r="H357" s="168"/>
      <c r="I357" s="32"/>
      <c r="N357" s="32"/>
    </row>
    <row r="358" spans="1:14" x14ac:dyDescent="0.25">
      <c r="A358" s="185"/>
      <c r="B358" s="32"/>
      <c r="C358" s="32"/>
      <c r="D358" s="32"/>
      <c r="E358" s="32"/>
      <c r="F358" s="32"/>
      <c r="G358" s="100"/>
      <c r="H358" s="168"/>
      <c r="I358" s="32"/>
      <c r="N358" s="32"/>
    </row>
    <row r="359" spans="1:14" x14ac:dyDescent="0.25">
      <c r="A359" s="185"/>
      <c r="B359" s="32"/>
      <c r="C359" s="32"/>
      <c r="D359" s="32"/>
      <c r="E359" s="32"/>
      <c r="F359" s="32"/>
      <c r="G359" s="100"/>
      <c r="H359" s="168"/>
      <c r="I359" s="32"/>
      <c r="N359" s="32"/>
    </row>
    <row r="360" spans="1:14" x14ac:dyDescent="0.25">
      <c r="A360" s="185"/>
      <c r="B360" s="32"/>
      <c r="C360" s="32"/>
      <c r="D360" s="32"/>
      <c r="E360" s="32"/>
      <c r="F360" s="32"/>
      <c r="G360" s="100"/>
      <c r="H360" s="168"/>
      <c r="I360" s="32"/>
      <c r="N360" s="32"/>
    </row>
    <row r="361" spans="1:14" x14ac:dyDescent="0.25">
      <c r="A361" s="185"/>
      <c r="B361" s="32"/>
      <c r="C361" s="32"/>
      <c r="D361" s="32"/>
      <c r="E361" s="32"/>
      <c r="F361" s="32"/>
      <c r="G361" s="100"/>
      <c r="H361" s="168"/>
      <c r="I361" s="32"/>
      <c r="N361" s="32"/>
    </row>
    <row r="362" spans="1:14" x14ac:dyDescent="0.25">
      <c r="A362" s="185"/>
      <c r="B362" s="32"/>
      <c r="C362" s="32"/>
      <c r="D362" s="32"/>
      <c r="E362" s="32"/>
      <c r="F362" s="32"/>
      <c r="G362" s="100"/>
      <c r="H362" s="168"/>
      <c r="I362" s="32"/>
      <c r="N362" s="32"/>
    </row>
    <row r="363" spans="1:14" x14ac:dyDescent="0.25">
      <c r="A363" s="185"/>
      <c r="B363" s="32"/>
      <c r="C363" s="32"/>
      <c r="D363" s="32"/>
      <c r="E363" s="32"/>
      <c r="F363" s="32"/>
      <c r="G363" s="100"/>
      <c r="H363" s="168"/>
      <c r="I363" s="32"/>
      <c r="N363" s="32"/>
    </row>
    <row r="364" spans="1:14" x14ac:dyDescent="0.25">
      <c r="A364" s="185"/>
      <c r="B364" s="32"/>
      <c r="C364" s="32"/>
      <c r="D364" s="32"/>
      <c r="E364" s="32"/>
      <c r="F364" s="32"/>
      <c r="G364" s="100"/>
      <c r="H364" s="168"/>
      <c r="I364" s="32"/>
      <c r="N364" s="32"/>
    </row>
    <row r="365" spans="1:14" x14ac:dyDescent="0.25">
      <c r="A365" s="185"/>
      <c r="B365" s="32"/>
      <c r="C365" s="32"/>
      <c r="D365" s="32"/>
      <c r="E365" s="32"/>
      <c r="F365" s="32"/>
      <c r="G365" s="100"/>
      <c r="H365" s="168"/>
      <c r="I365" s="32"/>
      <c r="N365" s="32"/>
    </row>
    <row r="366" spans="1:14" x14ac:dyDescent="0.25">
      <c r="A366" s="185"/>
      <c r="B366" s="32"/>
      <c r="C366" s="32"/>
      <c r="D366" s="32"/>
      <c r="E366" s="32"/>
      <c r="F366" s="32"/>
      <c r="G366" s="100"/>
      <c r="H366" s="168"/>
      <c r="I366" s="32"/>
      <c r="N366" s="32"/>
    </row>
    <row r="367" spans="1:14" x14ac:dyDescent="0.25">
      <c r="A367" s="185"/>
      <c r="B367" s="32"/>
      <c r="C367" s="32"/>
      <c r="D367" s="32"/>
      <c r="E367" s="32"/>
      <c r="F367" s="32"/>
      <c r="G367" s="100"/>
      <c r="H367" s="168"/>
      <c r="I367" s="32"/>
      <c r="N367" s="32"/>
    </row>
    <row r="368" spans="1:14" x14ac:dyDescent="0.25">
      <c r="A368" s="185"/>
      <c r="B368" s="32"/>
      <c r="C368" s="32"/>
      <c r="D368" s="32"/>
      <c r="E368" s="32"/>
      <c r="F368" s="32"/>
      <c r="G368" s="100"/>
      <c r="H368" s="168"/>
      <c r="I368" s="32"/>
      <c r="N368" s="32"/>
    </row>
    <row r="369" spans="1:14" x14ac:dyDescent="0.25">
      <c r="A369" s="185"/>
      <c r="B369" s="32"/>
      <c r="C369" s="32"/>
      <c r="D369" s="32"/>
      <c r="E369" s="32"/>
      <c r="F369" s="32"/>
      <c r="G369" s="100"/>
      <c r="H369" s="168"/>
      <c r="I369" s="32"/>
      <c r="N369" s="32"/>
    </row>
    <row r="370" spans="1:14" x14ac:dyDescent="0.25">
      <c r="A370" s="185"/>
      <c r="B370" s="32"/>
      <c r="C370" s="32"/>
      <c r="D370" s="32"/>
      <c r="E370" s="32"/>
      <c r="F370" s="32"/>
      <c r="G370" s="100"/>
      <c r="H370" s="168"/>
      <c r="I370" s="32"/>
      <c r="N370" s="32"/>
    </row>
    <row r="371" spans="1:14" x14ac:dyDescent="0.25">
      <c r="A371" s="185"/>
      <c r="B371" s="32"/>
      <c r="C371" s="32"/>
      <c r="D371" s="32"/>
      <c r="E371" s="32"/>
      <c r="F371" s="32"/>
      <c r="G371" s="100"/>
      <c r="H371" s="168"/>
      <c r="I371" s="32"/>
      <c r="N371" s="32"/>
    </row>
    <row r="372" spans="1:14" x14ac:dyDescent="0.25">
      <c r="A372" s="185"/>
      <c r="B372" s="32"/>
      <c r="C372" s="32"/>
      <c r="D372" s="32"/>
      <c r="E372" s="32"/>
      <c r="F372" s="32"/>
      <c r="G372" s="100"/>
      <c r="H372" s="168"/>
      <c r="I372" s="32"/>
      <c r="N372" s="32"/>
    </row>
    <row r="373" spans="1:14" x14ac:dyDescent="0.25">
      <c r="A373" s="185"/>
      <c r="B373" s="32"/>
      <c r="C373" s="32"/>
      <c r="D373" s="32"/>
      <c r="E373" s="32"/>
      <c r="F373" s="32"/>
      <c r="G373" s="100"/>
      <c r="H373" s="168"/>
      <c r="I373" s="32"/>
      <c r="N373" s="32"/>
    </row>
    <row r="374" spans="1:14" x14ac:dyDescent="0.25">
      <c r="A374" s="185"/>
      <c r="B374" s="32"/>
      <c r="C374" s="32"/>
      <c r="D374" s="32"/>
      <c r="E374" s="32"/>
      <c r="F374" s="32"/>
      <c r="G374" s="100"/>
      <c r="H374" s="168"/>
      <c r="I374" s="32"/>
      <c r="N374" s="32"/>
    </row>
    <row r="375" spans="1:14" x14ac:dyDescent="0.25">
      <c r="A375" s="185"/>
      <c r="B375" s="32"/>
      <c r="C375" s="32"/>
      <c r="D375" s="32"/>
      <c r="E375" s="32"/>
      <c r="F375" s="32"/>
      <c r="G375" s="100"/>
      <c r="H375" s="168"/>
      <c r="I375" s="32"/>
      <c r="N375" s="32"/>
    </row>
    <row r="376" spans="1:14" x14ac:dyDescent="0.25">
      <c r="A376" s="185"/>
      <c r="B376" s="32"/>
      <c r="C376" s="32"/>
      <c r="D376" s="32"/>
      <c r="E376" s="32"/>
      <c r="F376" s="32"/>
      <c r="G376" s="100"/>
      <c r="H376" s="168"/>
      <c r="I376" s="32"/>
      <c r="N376" s="32"/>
    </row>
    <row r="377" spans="1:14" x14ac:dyDescent="0.25">
      <c r="A377" s="185"/>
      <c r="B377" s="32"/>
      <c r="C377" s="32"/>
      <c r="D377" s="32"/>
      <c r="E377" s="32"/>
      <c r="F377" s="32"/>
      <c r="G377" s="100"/>
      <c r="H377" s="168"/>
      <c r="I377" s="32"/>
      <c r="N377" s="32"/>
    </row>
    <row r="378" spans="1:14" x14ac:dyDescent="0.25">
      <c r="A378" s="185"/>
      <c r="B378" s="32"/>
      <c r="C378" s="32"/>
      <c r="D378" s="32"/>
      <c r="E378" s="32"/>
      <c r="F378" s="32"/>
      <c r="G378" s="100"/>
      <c r="H378" s="168"/>
      <c r="I378" s="32"/>
      <c r="N378" s="32"/>
    </row>
    <row r="379" spans="1:14" x14ac:dyDescent="0.25">
      <c r="A379" s="185"/>
      <c r="B379" s="32"/>
      <c r="C379" s="32"/>
      <c r="D379" s="32"/>
      <c r="E379" s="32"/>
      <c r="F379" s="32"/>
      <c r="G379" s="100"/>
      <c r="H379" s="168"/>
      <c r="I379" s="32"/>
      <c r="N379" s="32"/>
    </row>
    <row r="380" spans="1:14" x14ac:dyDescent="0.25">
      <c r="A380" s="185"/>
      <c r="B380" s="32"/>
      <c r="C380" s="32"/>
      <c r="D380" s="32"/>
      <c r="E380" s="32"/>
      <c r="F380" s="32"/>
      <c r="G380" s="100"/>
      <c r="H380" s="168"/>
      <c r="I380" s="32"/>
      <c r="N380" s="32"/>
    </row>
    <row r="381" spans="1:14" x14ac:dyDescent="0.25">
      <c r="A381" s="185"/>
      <c r="B381" s="32"/>
      <c r="C381" s="32"/>
      <c r="D381" s="32"/>
      <c r="E381" s="32"/>
      <c r="F381" s="32"/>
      <c r="G381" s="100"/>
      <c r="H381" s="168"/>
      <c r="I381" s="32"/>
      <c r="N381" s="32"/>
    </row>
    <row r="382" spans="1:14" x14ac:dyDescent="0.25">
      <c r="A382" s="185"/>
      <c r="B382" s="32"/>
      <c r="C382" s="32"/>
      <c r="D382" s="32"/>
      <c r="E382" s="32"/>
      <c r="F382" s="32"/>
      <c r="G382" s="100"/>
      <c r="H382" s="168"/>
      <c r="I382" s="32"/>
      <c r="N382" s="32"/>
    </row>
    <row r="383" spans="1:14" x14ac:dyDescent="0.25">
      <c r="A383" s="185"/>
      <c r="B383" s="32"/>
      <c r="C383" s="32"/>
      <c r="D383" s="32"/>
      <c r="E383" s="32"/>
      <c r="F383" s="32"/>
      <c r="G383" s="100"/>
      <c r="H383" s="168"/>
      <c r="I383" s="32"/>
      <c r="N383" s="32"/>
    </row>
    <row r="384" spans="1:14" x14ac:dyDescent="0.25">
      <c r="A384" s="185"/>
      <c r="B384" s="32"/>
      <c r="C384" s="32"/>
      <c r="D384" s="32"/>
      <c r="E384" s="32"/>
      <c r="F384" s="32"/>
      <c r="G384" s="100"/>
      <c r="H384" s="168"/>
      <c r="I384" s="32"/>
      <c r="N384" s="32"/>
    </row>
    <row r="385" spans="1:14" x14ac:dyDescent="0.25">
      <c r="A385" s="185"/>
      <c r="B385" s="32"/>
      <c r="C385" s="32"/>
      <c r="D385" s="32"/>
      <c r="E385" s="32"/>
      <c r="F385" s="32"/>
      <c r="G385" s="100"/>
      <c r="H385" s="168"/>
      <c r="I385" s="32"/>
      <c r="N385" s="32"/>
    </row>
    <row r="386" spans="1:14" x14ac:dyDescent="0.25">
      <c r="A386" s="185"/>
      <c r="B386" s="32"/>
      <c r="C386" s="32"/>
      <c r="D386" s="32"/>
      <c r="E386" s="32"/>
      <c r="F386" s="32"/>
      <c r="G386" s="100"/>
      <c r="H386" s="168"/>
      <c r="I386" s="32"/>
      <c r="N386" s="32"/>
    </row>
    <row r="387" spans="1:14" x14ac:dyDescent="0.25">
      <c r="A387" s="185"/>
      <c r="B387" s="32"/>
      <c r="C387" s="32"/>
      <c r="D387" s="32"/>
      <c r="E387" s="32"/>
      <c r="F387" s="32"/>
      <c r="G387" s="100"/>
      <c r="H387" s="168"/>
      <c r="I387" s="32"/>
      <c r="N387" s="32"/>
    </row>
    <row r="388" spans="1:14" x14ac:dyDescent="0.25">
      <c r="A388" s="185"/>
      <c r="B388" s="32"/>
      <c r="C388" s="32"/>
      <c r="D388" s="32"/>
      <c r="E388" s="32"/>
      <c r="F388" s="32"/>
      <c r="G388" s="100"/>
      <c r="H388" s="168"/>
      <c r="I388" s="32"/>
      <c r="N388" s="32"/>
    </row>
    <row r="389" spans="1:14" x14ac:dyDescent="0.25">
      <c r="A389" s="185"/>
      <c r="B389" s="32"/>
      <c r="C389" s="32"/>
      <c r="D389" s="32"/>
      <c r="E389" s="32"/>
      <c r="F389" s="32"/>
      <c r="G389" s="100"/>
      <c r="H389" s="168"/>
      <c r="I389" s="32"/>
      <c r="N389" s="32"/>
    </row>
    <row r="390" spans="1:14" x14ac:dyDescent="0.25">
      <c r="A390" s="185"/>
      <c r="B390" s="32"/>
      <c r="C390" s="32"/>
      <c r="D390" s="32"/>
      <c r="E390" s="32"/>
      <c r="F390" s="32"/>
      <c r="G390" s="100"/>
      <c r="H390" s="168"/>
      <c r="I390" s="32"/>
      <c r="N390" s="32"/>
    </row>
    <row r="391" spans="1:14" x14ac:dyDescent="0.25">
      <c r="A391" s="185"/>
      <c r="B391" s="32"/>
      <c r="C391" s="32"/>
      <c r="D391" s="32"/>
      <c r="E391" s="32"/>
      <c r="F391" s="32"/>
      <c r="G391" s="100"/>
      <c r="H391" s="168"/>
      <c r="I391" s="32"/>
      <c r="N391" s="32"/>
    </row>
    <row r="392" spans="1:14" x14ac:dyDescent="0.25">
      <c r="A392" s="185"/>
      <c r="B392" s="32"/>
      <c r="C392" s="32"/>
      <c r="D392" s="32"/>
      <c r="E392" s="32"/>
      <c r="F392" s="32"/>
      <c r="G392" s="100"/>
      <c r="H392" s="168"/>
      <c r="I392" s="32"/>
      <c r="N392" s="32"/>
    </row>
    <row r="393" spans="1:14" x14ac:dyDescent="0.25">
      <c r="A393" s="185"/>
      <c r="B393" s="32"/>
      <c r="C393" s="32"/>
      <c r="D393" s="32"/>
      <c r="E393" s="32"/>
      <c r="F393" s="32"/>
      <c r="G393" s="100"/>
      <c r="H393" s="168"/>
      <c r="I393" s="32"/>
      <c r="N393" s="32"/>
    </row>
    <row r="394" spans="1:14" x14ac:dyDescent="0.25">
      <c r="A394" s="185"/>
      <c r="B394" s="32"/>
      <c r="C394" s="32"/>
      <c r="D394" s="32"/>
      <c r="E394" s="32"/>
      <c r="F394" s="32"/>
      <c r="G394" s="100"/>
      <c r="H394" s="168"/>
      <c r="I394" s="32"/>
      <c r="N394" s="32"/>
    </row>
    <row r="395" spans="1:14" x14ac:dyDescent="0.25">
      <c r="A395" s="185"/>
      <c r="B395" s="32"/>
      <c r="C395" s="32"/>
      <c r="D395" s="32"/>
      <c r="E395" s="32"/>
      <c r="F395" s="32"/>
      <c r="G395" s="100"/>
      <c r="H395" s="168"/>
      <c r="I395" s="32"/>
      <c r="N395" s="32"/>
    </row>
    <row r="396" spans="1:14" x14ac:dyDescent="0.25">
      <c r="A396" s="185"/>
      <c r="B396" s="32"/>
      <c r="C396" s="32"/>
      <c r="D396" s="32"/>
      <c r="E396" s="32"/>
      <c r="F396" s="32"/>
      <c r="G396" s="100"/>
      <c r="H396" s="168"/>
      <c r="I396" s="32"/>
      <c r="N396" s="32"/>
    </row>
    <row r="397" spans="1:14" x14ac:dyDescent="0.25">
      <c r="A397" s="185"/>
      <c r="B397" s="32"/>
      <c r="C397" s="32"/>
      <c r="D397" s="32"/>
      <c r="E397" s="32"/>
      <c r="F397" s="32"/>
      <c r="G397" s="100"/>
      <c r="H397" s="168"/>
      <c r="I397" s="32"/>
      <c r="N397" s="32"/>
    </row>
    <row r="398" spans="1:14" x14ac:dyDescent="0.25">
      <c r="A398" s="185"/>
      <c r="B398" s="32"/>
      <c r="C398" s="32"/>
      <c r="D398" s="32"/>
      <c r="E398" s="32"/>
      <c r="F398" s="32"/>
      <c r="G398" s="100"/>
      <c r="H398" s="168"/>
      <c r="I398" s="32"/>
      <c r="N398" s="32"/>
    </row>
    <row r="399" spans="1:14" x14ac:dyDescent="0.25">
      <c r="A399" s="185"/>
      <c r="B399" s="32"/>
      <c r="C399" s="32"/>
      <c r="D399" s="32"/>
      <c r="E399" s="32"/>
      <c r="F399" s="32"/>
      <c r="G399" s="100"/>
      <c r="H399" s="168"/>
      <c r="I399" s="32"/>
      <c r="N399" s="32"/>
    </row>
    <row r="400" spans="1:14" x14ac:dyDescent="0.25">
      <c r="A400" s="185"/>
      <c r="B400" s="32"/>
      <c r="C400" s="32"/>
      <c r="D400" s="32"/>
      <c r="E400" s="32"/>
      <c r="F400" s="32"/>
      <c r="G400" s="100"/>
      <c r="H400" s="168"/>
      <c r="I400" s="32"/>
      <c r="N400" s="32"/>
    </row>
    <row r="401" spans="1:14" x14ac:dyDescent="0.25">
      <c r="A401" s="185"/>
      <c r="B401" s="32"/>
      <c r="C401" s="32"/>
      <c r="D401" s="32"/>
      <c r="E401" s="32"/>
      <c r="F401" s="32"/>
      <c r="G401" s="100"/>
      <c r="H401" s="168"/>
      <c r="I401" s="32"/>
      <c r="N401" s="32"/>
    </row>
    <row r="402" spans="1:14" x14ac:dyDescent="0.25">
      <c r="A402" s="185"/>
      <c r="B402" s="32"/>
      <c r="C402" s="32"/>
      <c r="D402" s="32"/>
      <c r="E402" s="32"/>
      <c r="F402" s="32"/>
      <c r="G402" s="100"/>
      <c r="H402" s="168"/>
      <c r="I402" s="32"/>
      <c r="N402" s="32"/>
    </row>
    <row r="403" spans="1:14" x14ac:dyDescent="0.25">
      <c r="A403" s="185"/>
      <c r="B403" s="32"/>
      <c r="C403" s="32"/>
      <c r="D403" s="32"/>
      <c r="E403" s="32"/>
      <c r="F403" s="32"/>
      <c r="G403" s="100"/>
      <c r="H403" s="168"/>
      <c r="I403" s="32"/>
      <c r="N403" s="32"/>
    </row>
    <row r="404" spans="1:14" x14ac:dyDescent="0.25">
      <c r="A404" s="185"/>
      <c r="B404" s="32"/>
      <c r="C404" s="32"/>
      <c r="D404" s="32"/>
      <c r="E404" s="32"/>
      <c r="F404" s="32"/>
      <c r="G404" s="100"/>
      <c r="H404" s="168"/>
      <c r="I404" s="32"/>
      <c r="N404" s="32"/>
    </row>
    <row r="405" spans="1:14" x14ac:dyDescent="0.25">
      <c r="A405" s="185"/>
      <c r="B405" s="32"/>
      <c r="C405" s="32"/>
      <c r="D405" s="32"/>
      <c r="E405" s="32"/>
      <c r="F405" s="32"/>
      <c r="G405" s="100"/>
      <c r="H405" s="168"/>
      <c r="I405" s="32"/>
      <c r="N405" s="32"/>
    </row>
    <row r="406" spans="1:14" x14ac:dyDescent="0.25">
      <c r="A406" s="185"/>
      <c r="B406" s="32"/>
      <c r="C406" s="32"/>
      <c r="D406" s="32"/>
      <c r="E406" s="32"/>
      <c r="F406" s="32"/>
      <c r="G406" s="100"/>
      <c r="H406" s="168"/>
      <c r="I406" s="32"/>
      <c r="N406" s="32"/>
    </row>
    <row r="407" spans="1:14" x14ac:dyDescent="0.25">
      <c r="A407" s="185"/>
      <c r="B407" s="32"/>
      <c r="C407" s="32"/>
      <c r="D407" s="32"/>
      <c r="E407" s="32"/>
      <c r="F407" s="32"/>
      <c r="G407" s="100"/>
      <c r="H407" s="168"/>
      <c r="I407" s="32"/>
      <c r="N407" s="32"/>
    </row>
    <row r="408" spans="1:14" x14ac:dyDescent="0.25">
      <c r="A408" s="185"/>
      <c r="B408" s="32"/>
      <c r="C408" s="32"/>
      <c r="D408" s="32"/>
      <c r="E408" s="32"/>
      <c r="F408" s="32"/>
      <c r="G408" s="100"/>
      <c r="H408" s="168"/>
      <c r="I408" s="32"/>
      <c r="N408" s="32"/>
    </row>
    <row r="409" spans="1:14" x14ac:dyDescent="0.25">
      <c r="A409" s="185"/>
      <c r="B409" s="32"/>
      <c r="C409" s="32"/>
      <c r="D409" s="32"/>
      <c r="E409" s="32"/>
      <c r="F409" s="32"/>
      <c r="G409" s="100"/>
      <c r="H409" s="168"/>
      <c r="I409" s="32"/>
      <c r="N409" s="32"/>
    </row>
    <row r="410" spans="1:14" x14ac:dyDescent="0.25">
      <c r="A410" s="185"/>
      <c r="B410" s="32"/>
      <c r="C410" s="32"/>
      <c r="D410" s="32"/>
      <c r="E410" s="32"/>
      <c r="F410" s="32"/>
      <c r="G410" s="100"/>
      <c r="H410" s="168"/>
      <c r="I410" s="32"/>
      <c r="N410" s="32"/>
    </row>
    <row r="411" spans="1:14" x14ac:dyDescent="0.25">
      <c r="A411" s="185"/>
      <c r="B411" s="32"/>
      <c r="C411" s="32"/>
      <c r="D411" s="32"/>
      <c r="E411" s="32"/>
      <c r="F411" s="32"/>
      <c r="G411" s="100"/>
      <c r="H411" s="168"/>
      <c r="I411" s="32"/>
      <c r="N411" s="32"/>
    </row>
    <row r="412" spans="1:14" x14ac:dyDescent="0.25">
      <c r="A412" s="185"/>
      <c r="B412" s="32"/>
      <c r="C412" s="32"/>
      <c r="D412" s="32"/>
      <c r="E412" s="32"/>
      <c r="F412" s="32"/>
      <c r="G412" s="100"/>
      <c r="H412" s="168"/>
      <c r="I412" s="32"/>
      <c r="N412" s="32"/>
    </row>
    <row r="413" spans="1:14" x14ac:dyDescent="0.25">
      <c r="A413" s="185"/>
      <c r="B413" s="32"/>
      <c r="C413" s="32"/>
      <c r="D413" s="32"/>
      <c r="E413" s="32"/>
      <c r="F413" s="32"/>
      <c r="G413" s="100"/>
      <c r="H413" s="168"/>
      <c r="I413" s="32"/>
      <c r="N413" s="32"/>
    </row>
    <row r="414" spans="1:14" x14ac:dyDescent="0.25">
      <c r="A414" s="185"/>
      <c r="B414" s="32"/>
      <c r="C414" s="32"/>
      <c r="D414" s="32"/>
      <c r="E414" s="32"/>
      <c r="F414" s="32"/>
      <c r="G414" s="100"/>
      <c r="H414" s="168"/>
      <c r="I414" s="32"/>
      <c r="N414" s="32"/>
    </row>
    <row r="415" spans="1:14" x14ac:dyDescent="0.25">
      <c r="A415" s="185"/>
      <c r="B415" s="32"/>
      <c r="C415" s="32"/>
      <c r="D415" s="32"/>
      <c r="E415" s="32"/>
      <c r="F415" s="32"/>
      <c r="G415" s="100"/>
      <c r="H415" s="168"/>
      <c r="I415" s="32"/>
      <c r="N415" s="32"/>
    </row>
    <row r="416" spans="1:14" x14ac:dyDescent="0.25">
      <c r="A416" s="185"/>
      <c r="B416" s="32"/>
      <c r="C416" s="32"/>
      <c r="D416" s="32"/>
      <c r="E416" s="32"/>
      <c r="F416" s="32"/>
      <c r="G416" s="100"/>
      <c r="H416" s="168"/>
      <c r="I416" s="32"/>
      <c r="N416" s="32"/>
    </row>
    <row r="417" spans="1:14" x14ac:dyDescent="0.25">
      <c r="A417" s="185"/>
      <c r="B417" s="32"/>
      <c r="C417" s="32"/>
      <c r="D417" s="32"/>
      <c r="E417" s="32"/>
      <c r="F417" s="32"/>
      <c r="G417" s="100"/>
      <c r="H417" s="168"/>
      <c r="I417" s="32"/>
      <c r="N417" s="32"/>
    </row>
    <row r="418" spans="1:14" x14ac:dyDescent="0.25">
      <c r="A418" s="185"/>
      <c r="B418" s="32"/>
      <c r="C418" s="32"/>
      <c r="D418" s="32"/>
      <c r="E418" s="32"/>
      <c r="F418" s="32"/>
      <c r="G418" s="100"/>
      <c r="H418" s="168"/>
      <c r="I418" s="32"/>
      <c r="N418" s="32"/>
    </row>
    <row r="419" spans="1:14" x14ac:dyDescent="0.25">
      <c r="A419" s="185"/>
      <c r="B419" s="32"/>
      <c r="C419" s="32"/>
      <c r="D419" s="32"/>
      <c r="E419" s="32"/>
      <c r="F419" s="32"/>
      <c r="G419" s="100"/>
      <c r="H419" s="168"/>
      <c r="I419" s="32"/>
      <c r="N419" s="32"/>
    </row>
    <row r="420" spans="1:14" x14ac:dyDescent="0.25">
      <c r="A420" s="185"/>
      <c r="B420" s="32"/>
      <c r="C420" s="32"/>
      <c r="D420" s="32"/>
      <c r="E420" s="32"/>
      <c r="F420" s="32"/>
      <c r="G420" s="100"/>
      <c r="H420" s="168"/>
      <c r="I420" s="32"/>
      <c r="N420" s="32"/>
    </row>
    <row r="421" spans="1:14" x14ac:dyDescent="0.25">
      <c r="A421" s="185"/>
      <c r="B421" s="32"/>
      <c r="C421" s="32"/>
      <c r="D421" s="32"/>
      <c r="E421" s="32"/>
      <c r="F421" s="32"/>
      <c r="G421" s="100"/>
      <c r="H421" s="168"/>
      <c r="I421" s="32"/>
      <c r="N421" s="32"/>
    </row>
    <row r="422" spans="1:14" x14ac:dyDescent="0.25">
      <c r="A422" s="185"/>
      <c r="B422" s="32"/>
      <c r="C422" s="32"/>
      <c r="D422" s="32"/>
      <c r="E422" s="32"/>
      <c r="F422" s="32"/>
      <c r="G422" s="100"/>
      <c r="H422" s="168"/>
      <c r="I422" s="32"/>
      <c r="N422" s="32"/>
    </row>
    <row r="423" spans="1:14" x14ac:dyDescent="0.25">
      <c r="A423" s="185"/>
      <c r="B423" s="32"/>
      <c r="C423" s="32"/>
      <c r="D423" s="32"/>
      <c r="E423" s="32"/>
      <c r="F423" s="32"/>
      <c r="G423" s="100"/>
      <c r="H423" s="168"/>
      <c r="I423" s="32"/>
      <c r="N423" s="32"/>
    </row>
    <row r="424" spans="1:14" x14ac:dyDescent="0.25">
      <c r="A424" s="185"/>
      <c r="B424" s="32"/>
      <c r="C424" s="32"/>
      <c r="D424" s="32"/>
      <c r="E424" s="32"/>
      <c r="F424" s="32"/>
      <c r="G424" s="100"/>
      <c r="H424" s="168"/>
      <c r="I424" s="32"/>
      <c r="N424" s="32"/>
    </row>
    <row r="425" spans="1:14" x14ac:dyDescent="0.25">
      <c r="A425" s="185"/>
      <c r="B425" s="32"/>
      <c r="C425" s="32"/>
      <c r="D425" s="32"/>
      <c r="E425" s="32"/>
      <c r="F425" s="32"/>
      <c r="G425" s="100"/>
      <c r="H425" s="168"/>
      <c r="I425" s="32"/>
      <c r="N425" s="32"/>
    </row>
    <row r="426" spans="1:14" x14ac:dyDescent="0.25">
      <c r="A426" s="185"/>
      <c r="B426" s="32"/>
      <c r="C426" s="32"/>
      <c r="D426" s="32"/>
      <c r="E426" s="32"/>
      <c r="F426" s="32"/>
      <c r="G426" s="100"/>
      <c r="H426" s="168"/>
      <c r="I426" s="32"/>
      <c r="N426" s="32"/>
    </row>
    <row r="427" spans="1:14" x14ac:dyDescent="0.25">
      <c r="A427" s="185"/>
      <c r="B427" s="32"/>
      <c r="C427" s="32"/>
      <c r="D427" s="32"/>
      <c r="E427" s="32"/>
      <c r="F427" s="32"/>
      <c r="G427" s="100"/>
      <c r="H427" s="168"/>
      <c r="I427" s="32"/>
      <c r="N427" s="32"/>
    </row>
    <row r="428" spans="1:14" x14ac:dyDescent="0.25">
      <c r="A428" s="185"/>
      <c r="B428" s="32"/>
      <c r="C428" s="32"/>
      <c r="D428" s="32"/>
      <c r="E428" s="32"/>
      <c r="F428" s="32"/>
      <c r="G428" s="100"/>
      <c r="H428" s="168"/>
      <c r="I428" s="32"/>
      <c r="N428" s="32"/>
    </row>
    <row r="429" spans="1:14" x14ac:dyDescent="0.25">
      <c r="A429" s="185"/>
      <c r="B429" s="32"/>
      <c r="C429" s="32"/>
      <c r="D429" s="32"/>
      <c r="E429" s="32"/>
      <c r="F429" s="32"/>
      <c r="G429" s="100"/>
      <c r="H429" s="168"/>
      <c r="I429" s="32"/>
      <c r="N429" s="32"/>
    </row>
    <row r="430" spans="1:14" x14ac:dyDescent="0.25">
      <c r="A430" s="185"/>
      <c r="B430" s="32"/>
      <c r="C430" s="32"/>
      <c r="D430" s="32"/>
      <c r="E430" s="32"/>
      <c r="F430" s="32"/>
      <c r="G430" s="100"/>
      <c r="H430" s="168"/>
      <c r="I430" s="32"/>
      <c r="N430" s="32"/>
    </row>
    <row r="431" spans="1:14" x14ac:dyDescent="0.25">
      <c r="A431" s="185"/>
      <c r="B431" s="32"/>
      <c r="C431" s="32"/>
      <c r="D431" s="32"/>
      <c r="E431" s="32"/>
      <c r="F431" s="32"/>
      <c r="G431" s="100"/>
      <c r="H431" s="168"/>
      <c r="I431" s="32"/>
      <c r="N431" s="32"/>
    </row>
    <row r="432" spans="1:14" x14ac:dyDescent="0.25">
      <c r="A432" s="185"/>
      <c r="B432" s="32"/>
      <c r="C432" s="32"/>
      <c r="D432" s="32"/>
      <c r="E432" s="32"/>
      <c r="F432" s="32"/>
      <c r="G432" s="100"/>
      <c r="H432" s="168"/>
      <c r="I432" s="32"/>
      <c r="N432" s="32"/>
    </row>
    <row r="433" spans="1:14" x14ac:dyDescent="0.25">
      <c r="A433" s="185"/>
      <c r="B433" s="32"/>
      <c r="C433" s="32"/>
      <c r="D433" s="32"/>
      <c r="E433" s="32"/>
      <c r="F433" s="32"/>
      <c r="G433" s="100"/>
      <c r="H433" s="168"/>
      <c r="I433" s="32"/>
      <c r="N433" s="32"/>
    </row>
    <row r="434" spans="1:14" x14ac:dyDescent="0.25">
      <c r="A434" s="185"/>
      <c r="B434" s="32"/>
      <c r="C434" s="32"/>
      <c r="D434" s="32"/>
      <c r="E434" s="32"/>
      <c r="F434" s="32"/>
      <c r="G434" s="100"/>
      <c r="H434" s="168"/>
      <c r="I434" s="32"/>
      <c r="N434" s="32"/>
    </row>
    <row r="435" spans="1:14" x14ac:dyDescent="0.25">
      <c r="A435" s="185"/>
      <c r="B435" s="32"/>
      <c r="C435" s="32"/>
      <c r="D435" s="32"/>
      <c r="E435" s="32"/>
      <c r="F435" s="32"/>
      <c r="G435" s="100"/>
      <c r="H435" s="168"/>
      <c r="I435" s="32"/>
      <c r="N435" s="32"/>
    </row>
    <row r="436" spans="1:14" x14ac:dyDescent="0.25">
      <c r="A436" s="185"/>
      <c r="B436" s="32"/>
      <c r="C436" s="32"/>
      <c r="D436" s="32"/>
      <c r="E436" s="32"/>
      <c r="F436" s="32"/>
      <c r="G436" s="100"/>
      <c r="H436" s="168"/>
      <c r="I436" s="32"/>
      <c r="N436" s="32"/>
    </row>
    <row r="437" spans="1:14" x14ac:dyDescent="0.25">
      <c r="A437" s="185"/>
      <c r="B437" s="32"/>
      <c r="C437" s="32"/>
      <c r="D437" s="32"/>
      <c r="E437" s="32"/>
      <c r="F437" s="32"/>
      <c r="G437" s="100"/>
      <c r="H437" s="168"/>
      <c r="I437" s="32"/>
      <c r="N437" s="32"/>
    </row>
    <row r="438" spans="1:14" x14ac:dyDescent="0.25">
      <c r="A438" s="185"/>
      <c r="B438" s="32"/>
      <c r="C438" s="32"/>
      <c r="D438" s="32"/>
      <c r="E438" s="32"/>
      <c r="F438" s="32"/>
      <c r="G438" s="100"/>
      <c r="H438" s="168"/>
      <c r="I438" s="32"/>
      <c r="N438" s="32"/>
    </row>
    <row r="439" spans="1:14" x14ac:dyDescent="0.25">
      <c r="A439" s="185"/>
      <c r="B439" s="32"/>
      <c r="C439" s="32"/>
      <c r="D439" s="32"/>
      <c r="E439" s="32"/>
      <c r="F439" s="32"/>
      <c r="G439" s="100"/>
      <c r="H439" s="168"/>
      <c r="I439" s="32"/>
      <c r="N439" s="32"/>
    </row>
    <row r="440" spans="1:14" x14ac:dyDescent="0.25">
      <c r="A440" s="185"/>
      <c r="B440" s="32"/>
      <c r="C440" s="32"/>
      <c r="D440" s="32"/>
      <c r="E440" s="32"/>
      <c r="F440" s="32"/>
      <c r="G440" s="100"/>
      <c r="H440" s="168"/>
      <c r="I440" s="32"/>
      <c r="N440" s="32"/>
    </row>
    <row r="441" spans="1:14" x14ac:dyDescent="0.25">
      <c r="A441" s="185"/>
      <c r="B441" s="32"/>
      <c r="C441" s="32"/>
      <c r="D441" s="32"/>
      <c r="E441" s="32"/>
      <c r="F441" s="32"/>
      <c r="G441" s="100"/>
      <c r="H441" s="168"/>
      <c r="I441" s="32"/>
      <c r="N441" s="32"/>
    </row>
    <row r="442" spans="1:14" x14ac:dyDescent="0.25">
      <c r="A442" s="185"/>
      <c r="B442" s="32"/>
      <c r="C442" s="32"/>
      <c r="D442" s="32"/>
      <c r="E442" s="32"/>
      <c r="F442" s="32"/>
      <c r="G442" s="100"/>
      <c r="H442" s="168"/>
      <c r="I442" s="32"/>
      <c r="N442" s="32"/>
    </row>
    <row r="443" spans="1:14" x14ac:dyDescent="0.25">
      <c r="A443" s="185"/>
      <c r="B443" s="32"/>
      <c r="C443" s="32"/>
      <c r="D443" s="32"/>
      <c r="E443" s="32"/>
      <c r="F443" s="32"/>
      <c r="G443" s="100"/>
      <c r="H443" s="168"/>
      <c r="I443" s="32"/>
      <c r="N443" s="32"/>
    </row>
    <row r="444" spans="1:14" x14ac:dyDescent="0.25">
      <c r="A444" s="185"/>
      <c r="B444" s="32"/>
      <c r="C444" s="32"/>
      <c r="D444" s="32"/>
      <c r="E444" s="32"/>
      <c r="F444" s="32"/>
      <c r="G444" s="100"/>
      <c r="H444" s="168"/>
      <c r="I444" s="32"/>
      <c r="N444" s="32"/>
    </row>
    <row r="445" spans="1:14" x14ac:dyDescent="0.25">
      <c r="A445" s="185"/>
      <c r="B445" s="32"/>
      <c r="C445" s="32"/>
      <c r="D445" s="32"/>
      <c r="E445" s="32"/>
      <c r="F445" s="32"/>
      <c r="G445" s="100"/>
      <c r="H445" s="168"/>
      <c r="I445" s="32"/>
      <c r="N445" s="32"/>
    </row>
    <row r="446" spans="1:14" x14ac:dyDescent="0.25">
      <c r="A446" s="185"/>
      <c r="B446" s="32"/>
      <c r="C446" s="32"/>
      <c r="D446" s="32"/>
      <c r="E446" s="32"/>
      <c r="F446" s="32"/>
      <c r="G446" s="100"/>
      <c r="H446" s="168"/>
      <c r="I446" s="32"/>
      <c r="N446" s="32"/>
    </row>
    <row r="447" spans="1:14" x14ac:dyDescent="0.25">
      <c r="A447" s="185"/>
      <c r="B447" s="32"/>
      <c r="C447" s="32"/>
      <c r="D447" s="32"/>
      <c r="E447" s="32"/>
      <c r="F447" s="32"/>
      <c r="G447" s="100"/>
      <c r="H447" s="168"/>
      <c r="I447" s="32"/>
      <c r="N447" s="32"/>
    </row>
    <row r="448" spans="1:14" x14ac:dyDescent="0.25">
      <c r="A448" s="185"/>
      <c r="B448" s="32"/>
      <c r="C448" s="32"/>
      <c r="D448" s="32"/>
      <c r="E448" s="32"/>
      <c r="F448" s="32"/>
      <c r="G448" s="100"/>
      <c r="H448" s="168"/>
      <c r="I448" s="32"/>
      <c r="N448" s="32"/>
    </row>
    <row r="449" spans="1:14" x14ac:dyDescent="0.25">
      <c r="A449" s="185"/>
      <c r="B449" s="32"/>
      <c r="C449" s="32"/>
      <c r="D449" s="32"/>
      <c r="E449" s="32"/>
      <c r="F449" s="32"/>
      <c r="G449" s="100"/>
      <c r="H449" s="168"/>
      <c r="I449" s="32"/>
      <c r="N449" s="32"/>
    </row>
    <row r="450" spans="1:14" x14ac:dyDescent="0.25">
      <c r="A450" s="185"/>
      <c r="B450" s="32"/>
      <c r="C450" s="32"/>
      <c r="D450" s="32"/>
      <c r="E450" s="32"/>
      <c r="F450" s="32"/>
      <c r="G450" s="100"/>
      <c r="H450" s="168"/>
      <c r="I450" s="32"/>
      <c r="N450" s="32"/>
    </row>
    <row r="451" spans="1:14" x14ac:dyDescent="0.25">
      <c r="A451" s="185"/>
      <c r="B451" s="32"/>
      <c r="C451" s="32"/>
      <c r="D451" s="32"/>
      <c r="E451" s="32"/>
      <c r="F451" s="32"/>
      <c r="G451" s="100"/>
      <c r="H451" s="168"/>
      <c r="I451" s="32"/>
      <c r="N451" s="32"/>
    </row>
    <row r="452" spans="1:14" x14ac:dyDescent="0.25">
      <c r="A452" s="185"/>
      <c r="B452" s="32"/>
      <c r="C452" s="32"/>
      <c r="D452" s="32"/>
      <c r="E452" s="32"/>
      <c r="F452" s="32"/>
      <c r="G452" s="100"/>
      <c r="H452" s="168"/>
      <c r="I452" s="32"/>
      <c r="N452" s="32"/>
    </row>
  </sheetData>
  <sheetProtection algorithmName="SHA-512" hashValue="3Y0ru1xIMeMi2oe7jk19RbPcPI02pLRFmfg1sbJ1VoTJjZyTthMUIvfh2ABEYiNAHsymkBWTVbvnQlpsNRUZeA==" saltValue="LnlC0o1XGf6gKUCh5zexWA==" spinCount="100000" sheet="1" objects="1" scenarios="1" insertRows="0" sort="0" autoFilter="0"/>
  <autoFilter ref="A12:AK97" xr:uid="{504D9397-2712-4346-B19C-A9947DDC8F1E}"/>
  <mergeCells count="24">
    <mergeCell ref="A79:A94"/>
    <mergeCell ref="A99:A144"/>
    <mergeCell ref="A59:A74"/>
    <mergeCell ref="B63:B64"/>
    <mergeCell ref="B69:B70"/>
    <mergeCell ref="A75:A78"/>
    <mergeCell ref="B76:B77"/>
    <mergeCell ref="A32:A58"/>
    <mergeCell ref="B34:B36"/>
    <mergeCell ref="B37:B41"/>
    <mergeCell ref="B42:B47"/>
    <mergeCell ref="B50:B51"/>
    <mergeCell ref="B54:B55"/>
    <mergeCell ref="B56:B57"/>
    <mergeCell ref="B1:C1"/>
    <mergeCell ref="A10:S10"/>
    <mergeCell ref="I11:M11"/>
    <mergeCell ref="N11:R11"/>
    <mergeCell ref="A13:A31"/>
    <mergeCell ref="B13:B19"/>
    <mergeCell ref="B20:B22"/>
    <mergeCell ref="B23:B24"/>
    <mergeCell ref="B27:B28"/>
    <mergeCell ref="B29:B30"/>
  </mergeCells>
  <conditionalFormatting sqref="I13:I111">
    <cfRule type="notContainsBlanks" dxfId="35" priority="2">
      <formula>LEN(TRIM(I13))&gt;0</formula>
    </cfRule>
  </conditionalFormatting>
  <conditionalFormatting sqref="I119:I126 I129:I137">
    <cfRule type="notContainsBlanks" dxfId="34" priority="5">
      <formula>LEN(TRIM(I119))&gt;0</formula>
    </cfRule>
  </conditionalFormatting>
  <conditionalFormatting sqref="N13:N146 I141:I146">
    <cfRule type="notContainsBlanks" dxfId="33" priority="1">
      <formula>LEN(TRIM(I13))&gt;0</formula>
    </cfRule>
  </conditionalFormatting>
  <dataValidations disablePrompts="1" count="5">
    <dataValidation type="list" allowBlank="1" showInputMessage="1" showErrorMessage="1" sqref="C157:C450 C11 C153 C146:C147" xr:uid="{854FF9F2-27A9-4C7C-9E82-E7B9C68FF10E}">
      <formula1>"Reporting, APLL BK, Carrier BK, VOY, SPR/BOH, CLP, MBL, DN, Vendor, Email, Call, Shipment, BA, SAP &amp; GFF PO, Bill, COO, Times, Container, SI, BL"</formula1>
    </dataValidation>
    <dataValidation type="list" allowBlank="1" showInputMessage="1" showErrorMessage="1" sqref="D5:E8 F149:F153 E11:E450" xr:uid="{D68866F1-E29B-4E8F-8795-78C10CD02792}">
      <formula1>"Air,Sea,Air+Sea"</formula1>
    </dataValidation>
    <dataValidation type="list" allowBlank="1" showInputMessage="1" showErrorMessage="1" sqref="D31 B5:B8 C149:C152" xr:uid="{13D0E5CF-C2BD-4C07-83A2-9F66BD1F7246}">
      <formula1>"Reporting, APLL BK, Carrier BK, VOY, SPR/BOH, CLP, MBL, DN, Vendor, Email, Call, Shipment, BA, SAP &amp; GFF PO, Bill, COO, Times"</formula1>
    </dataValidation>
    <dataValidation type="list" allowBlank="1" showInputMessage="1" showErrorMessage="1" sqref="C12:C145" xr:uid="{ED772316-9CF4-4265-AA8C-AC92398C93B5}">
      <formula1>"Reporting, APLL BK, Carrier BK, VOY, SPR/BOH, CLP, MBL, DN, Vendor, Email, Call, Shipment, BA, SAP &amp; GFF PO, Bill, COO, Times, Container, SI, BL, FCR, PO"</formula1>
    </dataValidation>
    <dataValidation type="list" allowBlank="1" showInputMessage="1" showErrorMessage="1" sqref="C100:C101" xr:uid="{626C39C2-1435-4702-B3BD-4E26533A383A}">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ACDAA-C910-42B2-BFCC-AC85016F7153}">
  <sheetPr codeName="Sheet37">
    <tabColor rgb="FF92D050"/>
  </sheetPr>
  <dimension ref="A1:AK452"/>
  <sheetViews>
    <sheetView showGridLines="0" topLeftCell="A84" zoomScale="55" zoomScaleNormal="55" workbookViewId="0">
      <selection activeCell="K99" sqref="K99:K144"/>
    </sheetView>
  </sheetViews>
  <sheetFormatPr defaultRowHeight="15" x14ac:dyDescent="0.25"/>
  <cols>
    <col min="1" max="1" width="12.5703125" style="83" customWidth="1"/>
    <col min="2" max="2" width="25.42578125" style="83" customWidth="1"/>
    <col min="3" max="3" width="24.140625" style="83" customWidth="1"/>
    <col min="4" max="4" width="61.5703125" style="83" bestFit="1" customWidth="1"/>
    <col min="5" max="5" width="15.140625" style="83" bestFit="1" customWidth="1"/>
    <col min="6" max="6" width="12" style="83" customWidth="1"/>
    <col min="7" max="7" width="10.7109375" style="93" bestFit="1" customWidth="1"/>
    <col min="8" max="8" width="52.85546875" style="83" customWidth="1"/>
    <col min="9" max="9" width="11.5703125" style="83" bestFit="1" customWidth="1"/>
    <col min="10" max="10" width="16.28515625" style="109" bestFit="1" customWidth="1"/>
    <col min="11" max="11" width="14.5703125" style="95" customWidth="1"/>
    <col min="12" max="12" width="15.42578125" style="95" customWidth="1"/>
    <col min="13" max="13" width="13.28515625" style="95" bestFit="1" customWidth="1"/>
    <col min="14" max="14" width="11.5703125" style="83" bestFit="1" customWidth="1"/>
    <col min="15" max="15" width="16.28515625" style="109" bestFit="1" customWidth="1"/>
    <col min="16" max="18" width="11.5703125" style="95" bestFit="1" customWidth="1"/>
    <col min="19" max="19" width="27.28515625" style="95" customWidth="1"/>
    <col min="20" max="16384" width="9.140625" style="83"/>
  </cols>
  <sheetData>
    <row r="1" spans="1:19"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19" s="84" customFormat="1" x14ac:dyDescent="0.25">
      <c r="A2" s="92"/>
      <c r="G2" s="93"/>
      <c r="J2" s="95"/>
      <c r="K2" s="95"/>
      <c r="L2" s="95"/>
      <c r="M2" s="95"/>
      <c r="O2" s="95"/>
      <c r="P2" s="95"/>
      <c r="Q2" s="95"/>
      <c r="R2" s="95"/>
      <c r="S2" s="95"/>
    </row>
    <row r="3" spans="1:19" s="84" customFormat="1" ht="15.75" thickBot="1" x14ac:dyDescent="0.3">
      <c r="G3" s="93"/>
      <c r="J3" s="95"/>
      <c r="K3" s="95"/>
      <c r="L3" s="95"/>
      <c r="M3" s="95"/>
      <c r="O3" s="95"/>
      <c r="P3" s="95"/>
      <c r="Q3" s="95"/>
      <c r="R3" s="95"/>
      <c r="S3" s="95"/>
    </row>
    <row r="4" spans="1:19" s="84" customFormat="1" x14ac:dyDescent="0.25">
      <c r="A4" s="96" t="s">
        <v>40</v>
      </c>
      <c r="B4" s="63"/>
      <c r="C4" s="63" t="s">
        <v>41</v>
      </c>
      <c r="D4" s="63"/>
      <c r="E4" s="63" t="s">
        <v>42</v>
      </c>
      <c r="F4" s="63" t="s">
        <v>43</v>
      </c>
      <c r="G4" s="202"/>
      <c r="H4" s="274"/>
      <c r="I4" s="744"/>
      <c r="J4" s="95"/>
      <c r="K4" s="95"/>
      <c r="L4" s="95"/>
      <c r="M4" s="95"/>
      <c r="O4" s="95"/>
      <c r="P4" s="95"/>
      <c r="Q4" s="95"/>
      <c r="R4" s="95"/>
      <c r="S4" s="95"/>
    </row>
    <row r="5" spans="1:19" s="84" customFormat="1" x14ac:dyDescent="0.25">
      <c r="A5" s="98"/>
      <c r="B5" s="99"/>
      <c r="C5" s="64" t="s">
        <v>44</v>
      </c>
      <c r="D5" s="64"/>
      <c r="E5" s="64"/>
      <c r="F5" s="64" t="s">
        <v>45</v>
      </c>
      <c r="G5" s="93"/>
      <c r="I5" s="745"/>
      <c r="J5" s="95"/>
      <c r="K5" s="95"/>
      <c r="L5" s="95"/>
      <c r="M5" s="95"/>
      <c r="O5" s="95"/>
      <c r="P5" s="95"/>
      <c r="Q5" s="95"/>
      <c r="R5" s="95"/>
      <c r="S5" s="95"/>
    </row>
    <row r="6" spans="1:19" s="84" customFormat="1" x14ac:dyDescent="0.25">
      <c r="A6" s="98"/>
      <c r="B6" s="102"/>
      <c r="C6" s="64" t="s">
        <v>46</v>
      </c>
      <c r="D6" s="64"/>
      <c r="E6" s="64"/>
      <c r="F6" s="64" t="s">
        <v>47</v>
      </c>
      <c r="G6" s="93"/>
      <c r="I6" s="745"/>
      <c r="J6" s="95"/>
      <c r="K6" s="95"/>
      <c r="L6" s="95"/>
      <c r="M6" s="95"/>
      <c r="O6" s="95"/>
      <c r="P6" s="95"/>
      <c r="Q6" s="95"/>
      <c r="R6" s="95"/>
      <c r="S6" s="95"/>
    </row>
    <row r="7" spans="1:19" s="84" customFormat="1" x14ac:dyDescent="0.25">
      <c r="A7" s="98"/>
      <c r="B7" s="103"/>
      <c r="C7" s="64" t="s">
        <v>48</v>
      </c>
      <c r="D7" s="64"/>
      <c r="E7" s="64"/>
      <c r="F7" s="64" t="s">
        <v>49</v>
      </c>
      <c r="G7" s="93"/>
      <c r="I7" s="745"/>
      <c r="J7" s="95"/>
      <c r="K7" s="95"/>
      <c r="L7" s="95"/>
      <c r="M7" s="95"/>
      <c r="O7" s="95"/>
      <c r="P7" s="95"/>
      <c r="Q7" s="95"/>
      <c r="R7" s="95"/>
      <c r="S7" s="95"/>
    </row>
    <row r="8" spans="1:19" s="84" customFormat="1" ht="15.75" thickBot="1" x14ac:dyDescent="0.3">
      <c r="A8" s="104"/>
      <c r="B8" s="105"/>
      <c r="C8" s="65" t="s">
        <v>50</v>
      </c>
      <c r="D8" s="65"/>
      <c r="E8" s="65"/>
      <c r="F8" s="65" t="s">
        <v>556</v>
      </c>
      <c r="G8" s="107"/>
      <c r="H8" s="23"/>
      <c r="I8" s="746"/>
      <c r="J8" s="95"/>
      <c r="K8" s="95"/>
      <c r="L8" s="95"/>
      <c r="M8" s="95"/>
      <c r="O8" s="95"/>
      <c r="P8" s="95"/>
      <c r="Q8" s="95"/>
      <c r="R8" s="95"/>
      <c r="S8" s="95"/>
    </row>
    <row r="9" spans="1:19" s="84" customFormat="1" ht="15.75" thickBot="1" x14ac:dyDescent="0.3">
      <c r="A9" s="92"/>
      <c r="G9" s="93"/>
      <c r="J9" s="95"/>
      <c r="K9" s="95"/>
      <c r="L9" s="95"/>
      <c r="M9" s="95"/>
      <c r="O9" s="95"/>
      <c r="P9" s="95"/>
      <c r="Q9" s="95"/>
      <c r="R9" s="95"/>
      <c r="S9" s="95"/>
    </row>
    <row r="10" spans="1:19" s="84" customFormat="1" ht="15.75" thickBot="1" x14ac:dyDescent="0.3">
      <c r="A10" s="1031" t="s">
        <v>35</v>
      </c>
      <c r="B10" s="1032"/>
      <c r="C10" s="1032"/>
      <c r="D10" s="1032"/>
      <c r="E10" s="1032"/>
      <c r="F10" s="1032"/>
      <c r="G10" s="1032"/>
      <c r="H10" s="1032"/>
      <c r="I10" s="1032"/>
      <c r="J10" s="1032"/>
      <c r="K10" s="1032"/>
      <c r="L10" s="1032"/>
      <c r="M10" s="1032"/>
      <c r="N10" s="1032"/>
      <c r="O10" s="1032"/>
      <c r="P10" s="1032"/>
      <c r="Q10" s="1032"/>
      <c r="R10" s="1032"/>
      <c r="S10" s="1033"/>
    </row>
    <row r="11" spans="1:19" s="84" customFormat="1" ht="15.75" thickBot="1" x14ac:dyDescent="0.3">
      <c r="A11" s="381"/>
      <c r="B11" s="66"/>
      <c r="C11" s="66"/>
      <c r="D11" s="66"/>
      <c r="E11" s="66"/>
      <c r="F11" s="66"/>
      <c r="G11" s="203"/>
      <c r="H11" s="67"/>
      <c r="I11" s="1034" t="str">
        <f>_xlfn.CONCAT($A$10," ","-"," ","Sea")</f>
        <v>TOMHAN - Sea</v>
      </c>
      <c r="J11" s="1035"/>
      <c r="K11" s="1035"/>
      <c r="L11" s="1035"/>
      <c r="M11" s="1036"/>
      <c r="N11" s="1034" t="str">
        <f>_xlfn.CONCAT($A$10," ","-"," ","Air")</f>
        <v>TOMHAN - Air</v>
      </c>
      <c r="O11" s="1035"/>
      <c r="P11" s="1035"/>
      <c r="Q11" s="1035"/>
      <c r="R11" s="1036"/>
      <c r="S11" s="374" t="s">
        <v>53</v>
      </c>
    </row>
    <row r="12" spans="1:19" s="84" customFormat="1" ht="4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19" x14ac:dyDescent="0.25">
      <c r="A13" s="1095" t="s">
        <v>67</v>
      </c>
      <c r="B13" s="1117" t="s">
        <v>68</v>
      </c>
      <c r="C13" s="621" t="s">
        <v>69</v>
      </c>
      <c r="D13" s="621" t="s">
        <v>70</v>
      </c>
      <c r="E13" s="621"/>
      <c r="F13" s="621"/>
      <c r="G13" s="622"/>
      <c r="H13" s="637"/>
      <c r="I13" s="751"/>
      <c r="J13" s="361"/>
      <c r="K13" s="259">
        <v>2</v>
      </c>
      <c r="L13" s="259">
        <f t="shared" ref="L13" si="0">IF(C13="APLL BK",G13,G13*J13)</f>
        <v>0</v>
      </c>
      <c r="M13" s="456">
        <f t="shared" ref="M13" si="1">IFERROR(IF(OR(E13="Sea",E13="Air+Sea"),IF(C13="APLL BK",G13*IF(I13="",1,I13),L13/K13*IF(I13="",1,I13)),0),0)</f>
        <v>0</v>
      </c>
      <c r="N13" s="751"/>
      <c r="O13" s="362"/>
      <c r="P13" s="259">
        <v>0</v>
      </c>
      <c r="Q13" s="260">
        <f t="shared" ref="Q13" si="2">IF(C13="APLL BK",G13,G13*O13)</f>
        <v>0</v>
      </c>
      <c r="R13" s="456">
        <f t="shared" ref="R13" si="3">IFERROR(IF(OR(E13="Air",E13="Air+Sea"),IF(C13="APLL BK",G13*IF(N13="",1,N13),Q13/P13*IF(N13="",1,N13)),0),0)</f>
        <v>0</v>
      </c>
      <c r="S13" s="625" t="e" cm="1">
        <f t="array" ref="S13">_xlfn.IFS(E13="Air",R13,E13="Sea",M13,E13="Air+Sea",M13+R13)</f>
        <v>#N/A</v>
      </c>
    </row>
    <row r="14" spans="1:19" ht="45" x14ac:dyDescent="0.25">
      <c r="A14" s="1096"/>
      <c r="B14" s="1110"/>
      <c r="C14" s="159" t="s">
        <v>69</v>
      </c>
      <c r="D14" s="159" t="s">
        <v>662</v>
      </c>
      <c r="E14" s="159"/>
      <c r="F14" s="159">
        <v>90</v>
      </c>
      <c r="G14" s="207">
        <v>155</v>
      </c>
      <c r="H14" s="776" t="s">
        <v>663</v>
      </c>
      <c r="I14" s="752"/>
      <c r="J14" s="190">
        <v>0</v>
      </c>
      <c r="K14" s="221">
        <v>2</v>
      </c>
      <c r="L14" s="221">
        <f t="shared" ref="L14:L77" si="4">IF(C14="APLL BK",G14,G14*J14)</f>
        <v>0</v>
      </c>
      <c r="M14" s="222">
        <f t="shared" ref="M14:M77" si="5">IFERROR(IF(OR(E14="Sea",E14="Air+Sea"),IF(C14="APLL BK",G14*IF(I14="",1,I14),L14/K14*IF(I14="",1,I14)),0),0)</f>
        <v>0</v>
      </c>
      <c r="N14" s="752"/>
      <c r="O14" s="443"/>
      <c r="P14" s="221">
        <v>0</v>
      </c>
      <c r="Q14" s="444">
        <f t="shared" ref="Q14:Q77" si="6">IF(C14="APLL BK",G14,G14*O14)</f>
        <v>0</v>
      </c>
      <c r="R14" s="222">
        <f t="shared" ref="R14:R77" si="7">IFERROR(IF(OR(E14="Air",E14="Air+Sea"),IF(C14="APLL BK",G14*IF(N14="",1,N14),Q14/P14*IF(N14="",1,N14)),0),0)</f>
        <v>0</v>
      </c>
      <c r="S14" s="454" t="e" cm="1">
        <f t="array" ref="S14">_xlfn.IFS(E14="Air",R14,E14="Sea",M14,E14="Air+Sea",M14+R14)</f>
        <v>#N/A</v>
      </c>
    </row>
    <row r="15" spans="1:19" ht="45" x14ac:dyDescent="0.25">
      <c r="A15" s="1096"/>
      <c r="B15" s="1110"/>
      <c r="C15" s="159" t="s">
        <v>69</v>
      </c>
      <c r="D15" s="159" t="s">
        <v>664</v>
      </c>
      <c r="E15" s="159"/>
      <c r="F15" s="159">
        <f>10*60</f>
        <v>600</v>
      </c>
      <c r="G15" s="207">
        <v>420</v>
      </c>
      <c r="H15" s="160" t="s">
        <v>665</v>
      </c>
      <c r="I15" s="752"/>
      <c r="J15" s="190">
        <v>0</v>
      </c>
      <c r="K15" s="221">
        <v>2</v>
      </c>
      <c r="L15" s="221">
        <f t="shared" si="4"/>
        <v>0</v>
      </c>
      <c r="M15" s="222">
        <f t="shared" si="5"/>
        <v>0</v>
      </c>
      <c r="N15" s="752"/>
      <c r="O15" s="443"/>
      <c r="P15" s="221">
        <v>0</v>
      </c>
      <c r="Q15" s="444">
        <f t="shared" si="6"/>
        <v>0</v>
      </c>
      <c r="R15" s="222">
        <f t="shared" si="7"/>
        <v>0</v>
      </c>
      <c r="S15" s="454" t="e" cm="1">
        <f t="array" ref="S15">_xlfn.IFS(E15="Air",R15,E15="Sea",M15,E15="Air+Sea",M15+R15)</f>
        <v>#N/A</v>
      </c>
    </row>
    <row r="16" spans="1:19" ht="45" x14ac:dyDescent="0.25">
      <c r="A16" s="1096"/>
      <c r="B16" s="1110"/>
      <c r="C16" s="159" t="s">
        <v>69</v>
      </c>
      <c r="D16" s="159" t="s">
        <v>666</v>
      </c>
      <c r="E16" s="159"/>
      <c r="F16" s="159">
        <v>90</v>
      </c>
      <c r="G16" s="207">
        <v>90</v>
      </c>
      <c r="H16" s="776" t="s">
        <v>667</v>
      </c>
      <c r="I16" s="752"/>
      <c r="J16" s="190">
        <v>0</v>
      </c>
      <c r="K16" s="221">
        <v>2</v>
      </c>
      <c r="L16" s="221">
        <f t="shared" si="4"/>
        <v>0</v>
      </c>
      <c r="M16" s="222">
        <f t="shared" si="5"/>
        <v>0</v>
      </c>
      <c r="N16" s="752"/>
      <c r="O16" s="443"/>
      <c r="P16" s="221">
        <v>0</v>
      </c>
      <c r="Q16" s="444">
        <f t="shared" si="6"/>
        <v>0</v>
      </c>
      <c r="R16" s="222">
        <f t="shared" si="7"/>
        <v>0</v>
      </c>
      <c r="S16" s="454" t="e" cm="1">
        <f t="array" ref="S16">_xlfn.IFS(E16="Air",R16,E16="Sea",M16,E16="Air+Sea",M16+R16)</f>
        <v>#N/A</v>
      </c>
    </row>
    <row r="17" spans="1:19" x14ac:dyDescent="0.25">
      <c r="A17" s="1096"/>
      <c r="B17" s="1110"/>
      <c r="C17" s="159" t="s">
        <v>69</v>
      </c>
      <c r="D17" s="159" t="s">
        <v>668</v>
      </c>
      <c r="E17" s="159"/>
      <c r="F17" s="159">
        <v>90</v>
      </c>
      <c r="G17" s="207">
        <v>90</v>
      </c>
      <c r="H17" s="160" t="s">
        <v>669</v>
      </c>
      <c r="I17" s="752"/>
      <c r="J17" s="190">
        <v>0</v>
      </c>
      <c r="K17" s="221">
        <v>2</v>
      </c>
      <c r="L17" s="221">
        <f t="shared" si="4"/>
        <v>0</v>
      </c>
      <c r="M17" s="222">
        <f t="shared" si="5"/>
        <v>0</v>
      </c>
      <c r="N17" s="752"/>
      <c r="O17" s="443"/>
      <c r="P17" s="221">
        <v>0</v>
      </c>
      <c r="Q17" s="444">
        <f t="shared" si="6"/>
        <v>0</v>
      </c>
      <c r="R17" s="222">
        <f t="shared" si="7"/>
        <v>0</v>
      </c>
      <c r="S17" s="454" t="e" cm="1">
        <f t="array" ref="S17">_xlfn.IFS(E17="Air",R17,E17="Sea",M17,E17="Air+Sea",M17+R17)</f>
        <v>#N/A</v>
      </c>
    </row>
    <row r="18" spans="1:19" ht="39" customHeight="1" x14ac:dyDescent="0.25">
      <c r="A18" s="1096"/>
      <c r="B18" s="1110"/>
      <c r="C18" s="159" t="s">
        <v>74</v>
      </c>
      <c r="D18" s="159" t="s">
        <v>75</v>
      </c>
      <c r="E18" s="159"/>
      <c r="F18" s="159">
        <v>6</v>
      </c>
      <c r="G18" s="207">
        <v>6</v>
      </c>
      <c r="H18" s="776" t="s">
        <v>670</v>
      </c>
      <c r="I18" s="752"/>
      <c r="J18" s="190"/>
      <c r="K18" s="221">
        <v>2</v>
      </c>
      <c r="L18" s="221">
        <f t="shared" si="4"/>
        <v>6</v>
      </c>
      <c r="M18" s="222">
        <f t="shared" si="5"/>
        <v>0</v>
      </c>
      <c r="N18" s="752"/>
      <c r="O18" s="443"/>
      <c r="P18" s="221">
        <v>0</v>
      </c>
      <c r="Q18" s="444">
        <f t="shared" si="6"/>
        <v>6</v>
      </c>
      <c r="R18" s="222">
        <f t="shared" si="7"/>
        <v>0</v>
      </c>
      <c r="S18" s="454" t="e" cm="1">
        <f t="array" ref="S18">_xlfn.IFS(E18="Air",R18,E18="Sea",M18,E18="Air+Sea",M18+R18)</f>
        <v>#N/A</v>
      </c>
    </row>
    <row r="19" spans="1:19" x14ac:dyDescent="0.25">
      <c r="A19" s="1096"/>
      <c r="B19" s="1110"/>
      <c r="C19" s="159" t="s">
        <v>388</v>
      </c>
      <c r="D19" s="188" t="s">
        <v>671</v>
      </c>
      <c r="E19" s="159"/>
      <c r="F19" s="159">
        <v>40</v>
      </c>
      <c r="G19" s="207">
        <v>50</v>
      </c>
      <c r="H19" s="160"/>
      <c r="I19" s="752"/>
      <c r="J19" s="190">
        <v>0</v>
      </c>
      <c r="K19" s="221">
        <v>2</v>
      </c>
      <c r="L19" s="221">
        <f t="shared" si="4"/>
        <v>0</v>
      </c>
      <c r="M19" s="222">
        <f t="shared" si="5"/>
        <v>0</v>
      </c>
      <c r="N19" s="752"/>
      <c r="O19" s="443"/>
      <c r="P19" s="221">
        <v>0</v>
      </c>
      <c r="Q19" s="444">
        <f t="shared" si="6"/>
        <v>0</v>
      </c>
      <c r="R19" s="222">
        <f t="shared" si="7"/>
        <v>0</v>
      </c>
      <c r="S19" s="454" t="e" cm="1">
        <f t="array" ref="S19">_xlfn.IFS(E19="Air",R19,E19="Sea",M19,E19="Air+Sea",M19+R19)</f>
        <v>#N/A</v>
      </c>
    </row>
    <row r="20" spans="1:19" ht="30" x14ac:dyDescent="0.25">
      <c r="A20" s="1096"/>
      <c r="B20" s="1110" t="s">
        <v>71</v>
      </c>
      <c r="C20" s="159" t="s">
        <v>69</v>
      </c>
      <c r="D20" s="159" t="s">
        <v>672</v>
      </c>
      <c r="E20" s="159"/>
      <c r="F20" s="159">
        <v>180</v>
      </c>
      <c r="G20" s="207">
        <v>180</v>
      </c>
      <c r="H20" s="160" t="s">
        <v>673</v>
      </c>
      <c r="I20" s="752"/>
      <c r="J20" s="190">
        <v>0</v>
      </c>
      <c r="K20" s="221">
        <v>2</v>
      </c>
      <c r="L20" s="221">
        <f t="shared" si="4"/>
        <v>0</v>
      </c>
      <c r="M20" s="222">
        <f t="shared" si="5"/>
        <v>0</v>
      </c>
      <c r="N20" s="752"/>
      <c r="O20" s="443"/>
      <c r="P20" s="221">
        <v>0</v>
      </c>
      <c r="Q20" s="444">
        <f t="shared" si="6"/>
        <v>0</v>
      </c>
      <c r="R20" s="222">
        <f t="shared" si="7"/>
        <v>0</v>
      </c>
      <c r="S20" s="454" t="e" cm="1">
        <f t="array" ref="S20">_xlfn.IFS(E20="Air",R20,E20="Sea",M20,E20="Air+Sea",M20+R20)</f>
        <v>#N/A</v>
      </c>
    </row>
    <row r="21" spans="1:19" ht="30" x14ac:dyDescent="0.25">
      <c r="A21" s="1096"/>
      <c r="B21" s="1110"/>
      <c r="C21" s="112" t="s">
        <v>74</v>
      </c>
      <c r="D21" s="114" t="s">
        <v>674</v>
      </c>
      <c r="E21" s="112" t="s">
        <v>11</v>
      </c>
      <c r="F21" s="112">
        <v>180</v>
      </c>
      <c r="G21" s="367">
        <v>120</v>
      </c>
      <c r="H21" s="140"/>
      <c r="I21" s="754">
        <v>0.125</v>
      </c>
      <c r="J21" s="354"/>
      <c r="K21" s="372">
        <v>2</v>
      </c>
      <c r="L21" s="372">
        <f t="shared" si="4"/>
        <v>120</v>
      </c>
      <c r="M21" s="248">
        <f t="shared" si="5"/>
        <v>15</v>
      </c>
      <c r="N21" s="752"/>
      <c r="O21" s="443"/>
      <c r="P21" s="221">
        <v>0</v>
      </c>
      <c r="Q21" s="444">
        <f t="shared" si="6"/>
        <v>120</v>
      </c>
      <c r="R21" s="222">
        <f t="shared" si="7"/>
        <v>0</v>
      </c>
      <c r="S21" s="626" cm="1">
        <f t="array" ref="S21">_xlfn.IFS(E21="Air",R21,E21="Sea",M21,E21="Air+Sea",M21+R21)</f>
        <v>15</v>
      </c>
    </row>
    <row r="22" spans="1:19" x14ac:dyDescent="0.25">
      <c r="A22" s="1096"/>
      <c r="B22" s="1110"/>
      <c r="C22" s="111" t="s">
        <v>74</v>
      </c>
      <c r="D22" s="111" t="s">
        <v>675</v>
      </c>
      <c r="E22" s="111" t="s">
        <v>11</v>
      </c>
      <c r="F22" s="111">
        <v>300</v>
      </c>
      <c r="G22" s="206">
        <v>300</v>
      </c>
      <c r="H22" s="124" t="s">
        <v>676</v>
      </c>
      <c r="I22" s="755">
        <v>0.125</v>
      </c>
      <c r="J22" s="749"/>
      <c r="K22" s="219">
        <v>2</v>
      </c>
      <c r="L22" s="219">
        <f t="shared" si="4"/>
        <v>300</v>
      </c>
      <c r="M22" s="220">
        <f t="shared" si="5"/>
        <v>37.5</v>
      </c>
      <c r="N22" s="752"/>
      <c r="O22" s="443"/>
      <c r="P22" s="221">
        <v>0</v>
      </c>
      <c r="Q22" s="444">
        <f t="shared" si="6"/>
        <v>300</v>
      </c>
      <c r="R22" s="222">
        <f t="shared" si="7"/>
        <v>0</v>
      </c>
      <c r="S22" s="453" cm="1">
        <f t="array" ref="S22">_xlfn.IFS(E22="Air",R22,E22="Sea",M22,E22="Air+Sea",M22+R22)</f>
        <v>37.5</v>
      </c>
    </row>
    <row r="23" spans="1:19" x14ac:dyDescent="0.25">
      <c r="A23" s="1096"/>
      <c r="B23" s="1110" t="s">
        <v>78</v>
      </c>
      <c r="C23" s="159" t="s">
        <v>69</v>
      </c>
      <c r="D23" s="159" t="s">
        <v>79</v>
      </c>
      <c r="E23" s="159"/>
      <c r="F23" s="159"/>
      <c r="G23" s="207"/>
      <c r="H23" s="160"/>
      <c r="I23" s="752"/>
      <c r="J23" s="190"/>
      <c r="K23" s="221">
        <v>2</v>
      </c>
      <c r="L23" s="221">
        <f t="shared" si="4"/>
        <v>0</v>
      </c>
      <c r="M23" s="222">
        <f t="shared" si="5"/>
        <v>0</v>
      </c>
      <c r="N23" s="752"/>
      <c r="O23" s="443"/>
      <c r="P23" s="221">
        <v>0</v>
      </c>
      <c r="Q23" s="444">
        <f t="shared" si="6"/>
        <v>0</v>
      </c>
      <c r="R23" s="222">
        <f t="shared" si="7"/>
        <v>0</v>
      </c>
      <c r="S23" s="454" t="e" cm="1">
        <f t="array" ref="S23">_xlfn.IFS(E23="Air",R23,E23="Sea",M23,E23="Air+Sea",M23+R23)</f>
        <v>#N/A</v>
      </c>
    </row>
    <row r="24" spans="1:19" x14ac:dyDescent="0.25">
      <c r="A24" s="1096"/>
      <c r="B24" s="1110"/>
      <c r="C24" s="112" t="s">
        <v>74</v>
      </c>
      <c r="D24" s="112" t="s">
        <v>677</v>
      </c>
      <c r="E24" s="112" t="s">
        <v>11</v>
      </c>
      <c r="F24" s="112">
        <v>100</v>
      </c>
      <c r="G24" s="367">
        <v>100</v>
      </c>
      <c r="H24" s="140" t="s">
        <v>678</v>
      </c>
      <c r="I24" s="754">
        <v>0.4</v>
      </c>
      <c r="J24" s="750"/>
      <c r="K24" s="372">
        <v>2</v>
      </c>
      <c r="L24" s="372">
        <f t="shared" si="4"/>
        <v>100</v>
      </c>
      <c r="M24" s="248">
        <f t="shared" si="5"/>
        <v>40</v>
      </c>
      <c r="N24" s="752"/>
      <c r="O24" s="443"/>
      <c r="P24" s="221">
        <v>0</v>
      </c>
      <c r="Q24" s="444">
        <f t="shared" si="6"/>
        <v>100</v>
      </c>
      <c r="R24" s="222">
        <f t="shared" si="7"/>
        <v>0</v>
      </c>
      <c r="S24" s="626" cm="1">
        <f t="array" ref="S24">_xlfn.IFS(E24="Air",R24,E24="Sea",M24,E24="Air+Sea",M24+R24)</f>
        <v>40</v>
      </c>
    </row>
    <row r="25" spans="1:19" ht="30" x14ac:dyDescent="0.25">
      <c r="A25" s="1096"/>
      <c r="B25" s="719"/>
      <c r="C25" s="112" t="s">
        <v>74</v>
      </c>
      <c r="D25" s="112" t="s">
        <v>679</v>
      </c>
      <c r="E25" s="112" t="s">
        <v>11</v>
      </c>
      <c r="F25" s="112">
        <v>300</v>
      </c>
      <c r="G25" s="367">
        <v>240</v>
      </c>
      <c r="H25" s="140" t="s">
        <v>680</v>
      </c>
      <c r="I25" s="754">
        <v>0.375</v>
      </c>
      <c r="J25" s="750"/>
      <c r="K25" s="372">
        <v>2</v>
      </c>
      <c r="L25" s="372">
        <f t="shared" si="4"/>
        <v>240</v>
      </c>
      <c r="M25" s="248">
        <f t="shared" si="5"/>
        <v>90</v>
      </c>
      <c r="N25" s="752"/>
      <c r="O25" s="443"/>
      <c r="P25" s="221">
        <v>0</v>
      </c>
      <c r="Q25" s="444">
        <f t="shared" si="6"/>
        <v>240</v>
      </c>
      <c r="R25" s="222">
        <f t="shared" si="7"/>
        <v>0</v>
      </c>
      <c r="S25" s="626" cm="1">
        <f t="array" ref="S25">_xlfn.IFS(E25="Air",R25,E25="Sea",M25,E25="Air+Sea",M25+R25)</f>
        <v>90</v>
      </c>
    </row>
    <row r="26" spans="1:19" x14ac:dyDescent="0.25">
      <c r="A26" s="1096"/>
      <c r="B26" s="462" t="s">
        <v>80</v>
      </c>
      <c r="C26" s="159" t="s">
        <v>81</v>
      </c>
      <c r="D26" s="159" t="s">
        <v>82</v>
      </c>
      <c r="E26" s="159"/>
      <c r="F26" s="159"/>
      <c r="G26" s="207"/>
      <c r="H26" s="160"/>
      <c r="I26" s="752"/>
      <c r="J26" s="190"/>
      <c r="K26" s="221">
        <v>2</v>
      </c>
      <c r="L26" s="221">
        <f t="shared" si="4"/>
        <v>0</v>
      </c>
      <c r="M26" s="222">
        <f t="shared" si="5"/>
        <v>0</v>
      </c>
      <c r="N26" s="752"/>
      <c r="O26" s="443"/>
      <c r="P26" s="221">
        <v>0</v>
      </c>
      <c r="Q26" s="444">
        <f t="shared" si="6"/>
        <v>0</v>
      </c>
      <c r="R26" s="222">
        <f t="shared" si="7"/>
        <v>0</v>
      </c>
      <c r="S26" s="454" t="e" cm="1">
        <f t="array" ref="S26">_xlfn.IFS(E26="Air",R26,E26="Sea",M26,E26="Air+Sea",M26+R26)</f>
        <v>#N/A</v>
      </c>
    </row>
    <row r="27" spans="1:19" x14ac:dyDescent="0.25">
      <c r="A27" s="1096"/>
      <c r="B27" s="1111" t="s">
        <v>83</v>
      </c>
      <c r="C27" s="159" t="s">
        <v>84</v>
      </c>
      <c r="D27" s="159" t="s">
        <v>85</v>
      </c>
      <c r="E27" s="159"/>
      <c r="F27" s="159"/>
      <c r="G27" s="207"/>
      <c r="H27" s="160"/>
      <c r="I27" s="752"/>
      <c r="J27" s="190"/>
      <c r="K27" s="221">
        <v>2</v>
      </c>
      <c r="L27" s="221">
        <f t="shared" si="4"/>
        <v>0</v>
      </c>
      <c r="M27" s="222">
        <f t="shared" si="5"/>
        <v>0</v>
      </c>
      <c r="N27" s="752"/>
      <c r="O27" s="443"/>
      <c r="P27" s="221">
        <v>0</v>
      </c>
      <c r="Q27" s="444">
        <f t="shared" si="6"/>
        <v>0</v>
      </c>
      <c r="R27" s="222">
        <f t="shared" si="7"/>
        <v>0</v>
      </c>
      <c r="S27" s="454" t="e" cm="1">
        <f t="array" ref="S27">_xlfn.IFS(E27="Air",R27,E27="Sea",M27,E27="Air+Sea",M27+R27)</f>
        <v>#N/A</v>
      </c>
    </row>
    <row r="28" spans="1:19" x14ac:dyDescent="0.25">
      <c r="A28" s="1096"/>
      <c r="B28" s="1111"/>
      <c r="C28" s="159" t="s">
        <v>84</v>
      </c>
      <c r="D28" s="159" t="s">
        <v>86</v>
      </c>
      <c r="E28" s="159"/>
      <c r="F28" s="159"/>
      <c r="G28" s="207"/>
      <c r="H28" s="160"/>
      <c r="I28" s="752"/>
      <c r="J28" s="190"/>
      <c r="K28" s="221">
        <v>2</v>
      </c>
      <c r="L28" s="221">
        <f t="shared" si="4"/>
        <v>0</v>
      </c>
      <c r="M28" s="222">
        <f t="shared" si="5"/>
        <v>0</v>
      </c>
      <c r="N28" s="752"/>
      <c r="O28" s="443"/>
      <c r="P28" s="221">
        <v>0</v>
      </c>
      <c r="Q28" s="444">
        <f t="shared" si="6"/>
        <v>0</v>
      </c>
      <c r="R28" s="222">
        <f t="shared" si="7"/>
        <v>0</v>
      </c>
      <c r="S28" s="454" t="e" cm="1">
        <f t="array" ref="S28">_xlfn.IFS(E28="Air",R28,E28="Sea",M28,E28="Air+Sea",M28+R28)</f>
        <v>#N/A</v>
      </c>
    </row>
    <row r="29" spans="1:19" x14ac:dyDescent="0.25">
      <c r="A29" s="1096"/>
      <c r="B29" s="1111" t="s">
        <v>87</v>
      </c>
      <c r="C29" s="159" t="s">
        <v>74</v>
      </c>
      <c r="D29" s="159" t="s">
        <v>88</v>
      </c>
      <c r="E29" s="159"/>
      <c r="F29" s="159"/>
      <c r="G29" s="207"/>
      <c r="H29" s="747"/>
      <c r="I29" s="752"/>
      <c r="J29" s="190"/>
      <c r="K29" s="221">
        <v>2</v>
      </c>
      <c r="L29" s="221">
        <f t="shared" si="4"/>
        <v>0</v>
      </c>
      <c r="M29" s="222">
        <f t="shared" si="5"/>
        <v>0</v>
      </c>
      <c r="N29" s="752"/>
      <c r="O29" s="443"/>
      <c r="P29" s="221">
        <v>0</v>
      </c>
      <c r="Q29" s="444">
        <f t="shared" si="6"/>
        <v>0</v>
      </c>
      <c r="R29" s="222">
        <f t="shared" si="7"/>
        <v>0</v>
      </c>
      <c r="S29" s="454" t="e" cm="1">
        <f t="array" ref="S29">_xlfn.IFS(E29="Air",R29,E29="Sea",M29,E29="Air+Sea",M29+R29)</f>
        <v>#N/A</v>
      </c>
    </row>
    <row r="30" spans="1:19" x14ac:dyDescent="0.25">
      <c r="A30" s="1096"/>
      <c r="B30" s="1111"/>
      <c r="C30" s="159" t="s">
        <v>74</v>
      </c>
      <c r="D30" s="159" t="s">
        <v>89</v>
      </c>
      <c r="E30" s="159"/>
      <c r="F30" s="159"/>
      <c r="G30" s="207"/>
      <c r="H30" s="747"/>
      <c r="I30" s="752"/>
      <c r="J30" s="190"/>
      <c r="K30" s="221">
        <v>2</v>
      </c>
      <c r="L30" s="221">
        <f t="shared" si="4"/>
        <v>0</v>
      </c>
      <c r="M30" s="222">
        <f t="shared" si="5"/>
        <v>0</v>
      </c>
      <c r="N30" s="752"/>
      <c r="O30" s="443"/>
      <c r="P30" s="221">
        <v>0</v>
      </c>
      <c r="Q30" s="444">
        <f t="shared" si="6"/>
        <v>0</v>
      </c>
      <c r="R30" s="222">
        <f t="shared" si="7"/>
        <v>0</v>
      </c>
      <c r="S30" s="454" t="e" cm="1">
        <f t="array" ref="S30">_xlfn.IFS(E30="Air",R30,E30="Sea",M30,E30="Air+Sea",M30+R30)</f>
        <v>#N/A</v>
      </c>
    </row>
    <row r="31" spans="1:19" x14ac:dyDescent="0.25">
      <c r="A31" s="1096"/>
      <c r="B31" s="462" t="s">
        <v>90</v>
      </c>
      <c r="C31" s="159"/>
      <c r="D31" s="334"/>
      <c r="E31" s="159"/>
      <c r="F31" s="159"/>
      <c r="G31" s="207"/>
      <c r="H31" s="160"/>
      <c r="I31" s="752"/>
      <c r="J31" s="190"/>
      <c r="K31" s="221">
        <v>2</v>
      </c>
      <c r="L31" s="221">
        <f t="shared" si="4"/>
        <v>0</v>
      </c>
      <c r="M31" s="222">
        <f t="shared" si="5"/>
        <v>0</v>
      </c>
      <c r="N31" s="752"/>
      <c r="O31" s="443"/>
      <c r="P31" s="221">
        <v>0</v>
      </c>
      <c r="Q31" s="444">
        <f t="shared" si="6"/>
        <v>0</v>
      </c>
      <c r="R31" s="222">
        <f t="shared" si="7"/>
        <v>0</v>
      </c>
      <c r="S31" s="454" t="e" cm="1">
        <f t="array" ref="S31">_xlfn.IFS(E31="Air",R31,E31="Sea",M31,E31="Air+Sea",M31+R31)</f>
        <v>#N/A</v>
      </c>
    </row>
    <row r="32" spans="1:19" x14ac:dyDescent="0.25">
      <c r="A32" s="1096" t="s">
        <v>91</v>
      </c>
      <c r="B32" s="719" t="s">
        <v>92</v>
      </c>
      <c r="C32" s="111" t="s">
        <v>69</v>
      </c>
      <c r="D32" s="128" t="s">
        <v>93</v>
      </c>
      <c r="E32" s="111" t="s">
        <v>11</v>
      </c>
      <c r="F32" s="111">
        <v>440</v>
      </c>
      <c r="G32" s="206">
        <v>440</v>
      </c>
      <c r="H32" s="124"/>
      <c r="I32" s="755"/>
      <c r="J32" s="191">
        <v>0</v>
      </c>
      <c r="K32" s="219">
        <v>2</v>
      </c>
      <c r="L32" s="219">
        <f t="shared" si="4"/>
        <v>0</v>
      </c>
      <c r="M32" s="220">
        <f t="shared" si="5"/>
        <v>0</v>
      </c>
      <c r="N32" s="752"/>
      <c r="O32" s="443"/>
      <c r="P32" s="221">
        <v>0</v>
      </c>
      <c r="Q32" s="444">
        <f t="shared" si="6"/>
        <v>0</v>
      </c>
      <c r="R32" s="222">
        <f t="shared" si="7"/>
        <v>0</v>
      </c>
      <c r="S32" s="453" cm="1">
        <f t="array" ref="S32">_xlfn.IFS(E32="Air",R32,E32="Sea",M32,E32="Air+Sea",M32+R32)</f>
        <v>0</v>
      </c>
    </row>
    <row r="33" spans="1:37" s="732" customFormat="1" x14ac:dyDescent="0.25">
      <c r="A33" s="1096"/>
      <c r="B33" s="509" t="s">
        <v>681</v>
      </c>
      <c r="C33" s="113" t="s">
        <v>100</v>
      </c>
      <c r="D33" s="113" t="s">
        <v>101</v>
      </c>
      <c r="E33" s="113" t="s">
        <v>11</v>
      </c>
      <c r="F33" s="113">
        <v>195</v>
      </c>
      <c r="G33" s="208">
        <v>195</v>
      </c>
      <c r="H33" s="124"/>
      <c r="I33" s="755"/>
      <c r="J33" s="191">
        <v>0</v>
      </c>
      <c r="K33" s="219">
        <v>2</v>
      </c>
      <c r="L33" s="219">
        <f t="shared" si="4"/>
        <v>0</v>
      </c>
      <c r="M33" s="220">
        <f t="shared" si="5"/>
        <v>0</v>
      </c>
      <c r="N33" s="752"/>
      <c r="O33" s="443"/>
      <c r="P33" s="221">
        <v>0</v>
      </c>
      <c r="Q33" s="444">
        <f t="shared" si="6"/>
        <v>0</v>
      </c>
      <c r="R33" s="222">
        <f t="shared" si="7"/>
        <v>0</v>
      </c>
      <c r="S33" s="453" cm="1">
        <f t="array" ref="S33">_xlfn.IFS(E33="Air",R33,E33="Sea",M33,E33="Air+Sea",M33+R33)</f>
        <v>0</v>
      </c>
      <c r="T33" s="83"/>
      <c r="U33" s="83"/>
      <c r="V33" s="83"/>
      <c r="W33" s="83"/>
      <c r="X33" s="83"/>
      <c r="Y33" s="83"/>
      <c r="Z33" s="83"/>
      <c r="AA33" s="83"/>
      <c r="AB33" s="83"/>
      <c r="AC33" s="83"/>
      <c r="AD33" s="83"/>
      <c r="AE33" s="83"/>
      <c r="AF33" s="83"/>
      <c r="AG33" s="83"/>
      <c r="AH33" s="83"/>
      <c r="AI33" s="83"/>
      <c r="AJ33" s="83"/>
      <c r="AK33" s="83"/>
    </row>
    <row r="34" spans="1:37" ht="30" x14ac:dyDescent="0.25">
      <c r="A34" s="1096"/>
      <c r="B34" s="1110" t="s">
        <v>80</v>
      </c>
      <c r="C34" s="112" t="s">
        <v>69</v>
      </c>
      <c r="D34" s="114" t="s">
        <v>682</v>
      </c>
      <c r="E34" s="112" t="s">
        <v>11</v>
      </c>
      <c r="F34" s="112">
        <v>1000</v>
      </c>
      <c r="G34" s="367">
        <v>500</v>
      </c>
      <c r="H34" s="140" t="s">
        <v>683</v>
      </c>
      <c r="I34" s="754"/>
      <c r="J34" s="354">
        <v>1</v>
      </c>
      <c r="K34" s="372">
        <v>2</v>
      </c>
      <c r="L34" s="372">
        <f t="shared" si="4"/>
        <v>500</v>
      </c>
      <c r="M34" s="248">
        <f t="shared" si="5"/>
        <v>250</v>
      </c>
      <c r="N34" s="752"/>
      <c r="O34" s="443"/>
      <c r="P34" s="221">
        <v>0</v>
      </c>
      <c r="Q34" s="444">
        <f t="shared" si="6"/>
        <v>0</v>
      </c>
      <c r="R34" s="222">
        <f t="shared" si="7"/>
        <v>0</v>
      </c>
      <c r="S34" s="626" cm="1">
        <f t="array" ref="S34">_xlfn.IFS(E34="Air",R34,E34="Sea",M34,E34="Air+Sea",M34+R34)</f>
        <v>250</v>
      </c>
    </row>
    <row r="35" spans="1:37" x14ac:dyDescent="0.25">
      <c r="A35" s="1096"/>
      <c r="B35" s="1110"/>
      <c r="C35" s="112" t="s">
        <v>97</v>
      </c>
      <c r="D35" s="112" t="s">
        <v>684</v>
      </c>
      <c r="E35" s="112" t="s">
        <v>11</v>
      </c>
      <c r="F35" s="112">
        <v>180</v>
      </c>
      <c r="G35" s="367">
        <v>120</v>
      </c>
      <c r="H35" s="140"/>
      <c r="I35" s="754"/>
      <c r="J35" s="354">
        <v>1</v>
      </c>
      <c r="K35" s="372">
        <v>2</v>
      </c>
      <c r="L35" s="372">
        <f t="shared" si="4"/>
        <v>120</v>
      </c>
      <c r="M35" s="248">
        <f t="shared" si="5"/>
        <v>60</v>
      </c>
      <c r="N35" s="752"/>
      <c r="O35" s="443"/>
      <c r="P35" s="221">
        <v>0</v>
      </c>
      <c r="Q35" s="444">
        <f t="shared" si="6"/>
        <v>0</v>
      </c>
      <c r="R35" s="222">
        <f t="shared" si="7"/>
        <v>0</v>
      </c>
      <c r="S35" s="626" cm="1">
        <f t="array" ref="S35">_xlfn.IFS(E35="Air",R35,E35="Sea",M35,E35="Air+Sea",M35+R35)</f>
        <v>60</v>
      </c>
    </row>
    <row r="36" spans="1:37" ht="45" x14ac:dyDescent="0.25">
      <c r="A36" s="1096"/>
      <c r="B36" s="1110"/>
      <c r="C36" s="112" t="s">
        <v>69</v>
      </c>
      <c r="D36" s="112" t="s">
        <v>685</v>
      </c>
      <c r="E36" s="112" t="s">
        <v>11</v>
      </c>
      <c r="F36" s="112">
        <f>4*60</f>
        <v>240</v>
      </c>
      <c r="G36" s="367">
        <v>300</v>
      </c>
      <c r="H36" s="140" t="s">
        <v>686</v>
      </c>
      <c r="I36" s="754"/>
      <c r="J36" s="354">
        <v>1</v>
      </c>
      <c r="K36" s="372">
        <v>2</v>
      </c>
      <c r="L36" s="372">
        <f t="shared" si="4"/>
        <v>300</v>
      </c>
      <c r="M36" s="248">
        <f t="shared" si="5"/>
        <v>150</v>
      </c>
      <c r="N36" s="752"/>
      <c r="O36" s="443"/>
      <c r="P36" s="221">
        <v>0</v>
      </c>
      <c r="Q36" s="444">
        <f t="shared" si="6"/>
        <v>0</v>
      </c>
      <c r="R36" s="222">
        <f t="shared" si="7"/>
        <v>0</v>
      </c>
      <c r="S36" s="626" cm="1">
        <f t="array" ref="S36">_xlfn.IFS(E36="Air",R36,E36="Sea",M36,E36="Air+Sea",M36+R36)</f>
        <v>150</v>
      </c>
    </row>
    <row r="37" spans="1:37" ht="30" x14ac:dyDescent="0.25">
      <c r="A37" s="1096"/>
      <c r="B37" s="1092" t="s">
        <v>94</v>
      </c>
      <c r="C37" s="113" t="s">
        <v>69</v>
      </c>
      <c r="D37" s="136" t="s">
        <v>687</v>
      </c>
      <c r="E37" s="111" t="s">
        <v>11</v>
      </c>
      <c r="F37" s="113">
        <v>560</v>
      </c>
      <c r="G37" s="208">
        <v>400</v>
      </c>
      <c r="H37" s="124" t="s">
        <v>688</v>
      </c>
      <c r="I37" s="755">
        <v>0.7</v>
      </c>
      <c r="J37" s="191">
        <v>1</v>
      </c>
      <c r="K37" s="219">
        <v>2</v>
      </c>
      <c r="L37" s="219">
        <f t="shared" si="4"/>
        <v>400</v>
      </c>
      <c r="M37" s="220">
        <f t="shared" si="5"/>
        <v>140</v>
      </c>
      <c r="N37" s="752"/>
      <c r="O37" s="443"/>
      <c r="P37" s="221">
        <v>0</v>
      </c>
      <c r="Q37" s="444">
        <f t="shared" si="6"/>
        <v>0</v>
      </c>
      <c r="R37" s="222">
        <f t="shared" si="7"/>
        <v>0</v>
      </c>
      <c r="S37" s="453" cm="1">
        <f t="array" ref="S37">_xlfn.IFS(E37="Air",R37,E37="Sea",M37,E37="Air+Sea",M37+R37)</f>
        <v>140</v>
      </c>
    </row>
    <row r="38" spans="1:37" x14ac:dyDescent="0.25">
      <c r="A38" s="1096"/>
      <c r="B38" s="1092"/>
      <c r="C38" s="114" t="s">
        <v>97</v>
      </c>
      <c r="D38" s="114" t="s">
        <v>689</v>
      </c>
      <c r="E38" s="112" t="s">
        <v>11</v>
      </c>
      <c r="F38" s="114">
        <v>120</v>
      </c>
      <c r="G38" s="368">
        <v>120</v>
      </c>
      <c r="H38" s="140"/>
      <c r="I38" s="754">
        <v>0.7</v>
      </c>
      <c r="J38" s="354">
        <v>1</v>
      </c>
      <c r="K38" s="372">
        <v>2</v>
      </c>
      <c r="L38" s="372">
        <f t="shared" si="4"/>
        <v>120</v>
      </c>
      <c r="M38" s="248">
        <f t="shared" si="5"/>
        <v>42</v>
      </c>
      <c r="N38" s="752"/>
      <c r="O38" s="443"/>
      <c r="P38" s="221">
        <v>0</v>
      </c>
      <c r="Q38" s="444">
        <f t="shared" si="6"/>
        <v>0</v>
      </c>
      <c r="R38" s="222">
        <f t="shared" si="7"/>
        <v>0</v>
      </c>
      <c r="S38" s="626" cm="1">
        <f t="array" ref="S38">_xlfn.IFS(E38="Air",R38,E38="Sea",M38,E38="Air+Sea",M38+R38)</f>
        <v>42</v>
      </c>
    </row>
    <row r="39" spans="1:37" x14ac:dyDescent="0.25">
      <c r="A39" s="1096"/>
      <c r="B39" s="1092"/>
      <c r="C39" s="114" t="s">
        <v>69</v>
      </c>
      <c r="D39" s="114" t="s">
        <v>690</v>
      </c>
      <c r="E39" s="112" t="s">
        <v>11</v>
      </c>
      <c r="F39" s="114">
        <v>180</v>
      </c>
      <c r="G39" s="368">
        <v>180</v>
      </c>
      <c r="H39" s="140" t="s">
        <v>691</v>
      </c>
      <c r="I39" s="754">
        <v>0.7</v>
      </c>
      <c r="J39" s="354">
        <v>1</v>
      </c>
      <c r="K39" s="372">
        <v>2</v>
      </c>
      <c r="L39" s="372">
        <f t="shared" si="4"/>
        <v>180</v>
      </c>
      <c r="M39" s="248">
        <f t="shared" si="5"/>
        <v>62.999999999999993</v>
      </c>
      <c r="N39" s="752"/>
      <c r="O39" s="443"/>
      <c r="P39" s="221">
        <v>0</v>
      </c>
      <c r="Q39" s="444">
        <f t="shared" si="6"/>
        <v>0</v>
      </c>
      <c r="R39" s="222">
        <f t="shared" si="7"/>
        <v>0</v>
      </c>
      <c r="S39" s="626" cm="1">
        <f t="array" ref="S39">_xlfn.IFS(E39="Air",R39,E39="Sea",M39,E39="Air+Sea",M39+R39)</f>
        <v>62.999999999999993</v>
      </c>
    </row>
    <row r="40" spans="1:37" ht="30" x14ac:dyDescent="0.25">
      <c r="A40" s="1096"/>
      <c r="B40" s="1092"/>
      <c r="C40" s="114" t="s">
        <v>84</v>
      </c>
      <c r="D40" s="114" t="s">
        <v>692</v>
      </c>
      <c r="E40" s="112" t="s">
        <v>11</v>
      </c>
      <c r="F40" s="114">
        <v>180</v>
      </c>
      <c r="G40" s="368">
        <v>180</v>
      </c>
      <c r="H40" s="140" t="s">
        <v>693</v>
      </c>
      <c r="I40" s="754">
        <v>0.7</v>
      </c>
      <c r="J40" s="354">
        <v>1</v>
      </c>
      <c r="K40" s="372">
        <v>2</v>
      </c>
      <c r="L40" s="372">
        <f t="shared" si="4"/>
        <v>180</v>
      </c>
      <c r="M40" s="248">
        <f t="shared" si="5"/>
        <v>62.999999999999993</v>
      </c>
      <c r="N40" s="752"/>
      <c r="O40" s="443"/>
      <c r="P40" s="221">
        <v>0</v>
      </c>
      <c r="Q40" s="444">
        <f t="shared" si="6"/>
        <v>0</v>
      </c>
      <c r="R40" s="222">
        <f t="shared" si="7"/>
        <v>0</v>
      </c>
      <c r="S40" s="626" cm="1">
        <f t="array" ref="S40">_xlfn.IFS(E40="Air",R40,E40="Sea",M40,E40="Air+Sea",M40+R40)</f>
        <v>62.999999999999993</v>
      </c>
    </row>
    <row r="41" spans="1:37" x14ac:dyDescent="0.25">
      <c r="A41" s="1096"/>
      <c r="B41" s="1092"/>
      <c r="C41" s="114" t="s">
        <v>69</v>
      </c>
      <c r="D41" s="114" t="s">
        <v>694</v>
      </c>
      <c r="E41" s="112" t="s">
        <v>11</v>
      </c>
      <c r="F41" s="114">
        <v>180</v>
      </c>
      <c r="G41" s="368">
        <v>120</v>
      </c>
      <c r="H41" s="140"/>
      <c r="I41" s="754">
        <v>0.7</v>
      </c>
      <c r="J41" s="354">
        <v>1</v>
      </c>
      <c r="K41" s="372">
        <v>2</v>
      </c>
      <c r="L41" s="372">
        <f t="shared" si="4"/>
        <v>120</v>
      </c>
      <c r="M41" s="248">
        <f t="shared" si="5"/>
        <v>42</v>
      </c>
      <c r="N41" s="752"/>
      <c r="O41" s="443"/>
      <c r="P41" s="221">
        <v>0</v>
      </c>
      <c r="Q41" s="444">
        <f t="shared" si="6"/>
        <v>0</v>
      </c>
      <c r="R41" s="222">
        <f t="shared" si="7"/>
        <v>0</v>
      </c>
      <c r="S41" s="626" cm="1">
        <f t="array" ref="S41">_xlfn.IFS(E41="Air",R41,E41="Sea",M41,E41="Air+Sea",M41+R41)</f>
        <v>42</v>
      </c>
    </row>
    <row r="42" spans="1:37" x14ac:dyDescent="0.25">
      <c r="A42" s="1096"/>
      <c r="B42" s="1092" t="s">
        <v>112</v>
      </c>
      <c r="C42" s="112" t="s">
        <v>69</v>
      </c>
      <c r="D42" s="112" t="s">
        <v>695</v>
      </c>
      <c r="E42" s="112" t="s">
        <v>11</v>
      </c>
      <c r="F42" s="112">
        <v>420</v>
      </c>
      <c r="G42" s="367">
        <v>300</v>
      </c>
      <c r="H42" s="140"/>
      <c r="I42" s="756">
        <v>0.7</v>
      </c>
      <c r="J42" s="354">
        <v>0</v>
      </c>
      <c r="K42" s="372">
        <v>2</v>
      </c>
      <c r="L42" s="372">
        <f t="shared" si="4"/>
        <v>0</v>
      </c>
      <c r="M42" s="248">
        <f t="shared" si="5"/>
        <v>0</v>
      </c>
      <c r="N42" s="752"/>
      <c r="O42" s="443"/>
      <c r="P42" s="221">
        <v>0</v>
      </c>
      <c r="Q42" s="444">
        <f t="shared" si="6"/>
        <v>0</v>
      </c>
      <c r="R42" s="222">
        <f t="shared" si="7"/>
        <v>0</v>
      </c>
      <c r="S42" s="626" cm="1">
        <f t="array" ref="S42">_xlfn.IFS(E42="Air",R42,E42="Sea",M42,E42="Air+Sea",M42+R42)</f>
        <v>0</v>
      </c>
    </row>
    <row r="43" spans="1:37" x14ac:dyDescent="0.25">
      <c r="A43" s="1096"/>
      <c r="B43" s="1092"/>
      <c r="C43" s="112" t="s">
        <v>69</v>
      </c>
      <c r="D43" s="112" t="s">
        <v>696</v>
      </c>
      <c r="E43" s="112" t="s">
        <v>11</v>
      </c>
      <c r="F43" s="112">
        <v>180</v>
      </c>
      <c r="G43" s="367">
        <v>60</v>
      </c>
      <c r="H43" s="140"/>
      <c r="I43" s="756"/>
      <c r="J43" s="354">
        <v>0</v>
      </c>
      <c r="K43" s="372">
        <v>2</v>
      </c>
      <c r="L43" s="372">
        <f t="shared" si="4"/>
        <v>0</v>
      </c>
      <c r="M43" s="248">
        <f t="shared" si="5"/>
        <v>0</v>
      </c>
      <c r="N43" s="752"/>
      <c r="O43" s="443"/>
      <c r="P43" s="221">
        <v>0</v>
      </c>
      <c r="Q43" s="444">
        <f t="shared" si="6"/>
        <v>0</v>
      </c>
      <c r="R43" s="222">
        <f t="shared" si="7"/>
        <v>0</v>
      </c>
      <c r="S43" s="626" cm="1">
        <f t="array" ref="S43">_xlfn.IFS(E43="Air",R43,E43="Sea",M43,E43="Air+Sea",M43+R43)</f>
        <v>0</v>
      </c>
    </row>
    <row r="44" spans="1:37" x14ac:dyDescent="0.25">
      <c r="A44" s="1096"/>
      <c r="B44" s="1092"/>
      <c r="C44" s="112" t="s">
        <v>69</v>
      </c>
      <c r="D44" s="112" t="s">
        <v>697</v>
      </c>
      <c r="E44" s="112" t="s">
        <v>11</v>
      </c>
      <c r="F44" s="112">
        <v>180</v>
      </c>
      <c r="G44" s="367">
        <v>120</v>
      </c>
      <c r="H44" s="140"/>
      <c r="I44" s="756"/>
      <c r="J44" s="354">
        <v>0</v>
      </c>
      <c r="K44" s="372">
        <v>2</v>
      </c>
      <c r="L44" s="372">
        <f t="shared" si="4"/>
        <v>0</v>
      </c>
      <c r="M44" s="248">
        <f t="shared" si="5"/>
        <v>0</v>
      </c>
      <c r="N44" s="752"/>
      <c r="O44" s="443"/>
      <c r="P44" s="221">
        <v>0</v>
      </c>
      <c r="Q44" s="444">
        <f t="shared" si="6"/>
        <v>0</v>
      </c>
      <c r="R44" s="222">
        <f t="shared" si="7"/>
        <v>0</v>
      </c>
      <c r="S44" s="626" cm="1">
        <f t="array" ref="S44">_xlfn.IFS(E44="Air",R44,E44="Sea",M44,E44="Air+Sea",M44+R44)</f>
        <v>0</v>
      </c>
    </row>
    <row r="45" spans="1:37" ht="30" x14ac:dyDescent="0.25">
      <c r="A45" s="1096"/>
      <c r="B45" s="1092"/>
      <c r="C45" s="112" t="s">
        <v>97</v>
      </c>
      <c r="D45" s="112" t="s">
        <v>698</v>
      </c>
      <c r="E45" s="112" t="s">
        <v>11</v>
      </c>
      <c r="F45" s="112">
        <v>240</v>
      </c>
      <c r="G45" s="367">
        <v>120</v>
      </c>
      <c r="H45" s="140" t="s">
        <v>693</v>
      </c>
      <c r="I45" s="756"/>
      <c r="J45" s="354">
        <v>0</v>
      </c>
      <c r="K45" s="372">
        <v>2</v>
      </c>
      <c r="L45" s="372">
        <f t="shared" si="4"/>
        <v>0</v>
      </c>
      <c r="M45" s="248">
        <f t="shared" si="5"/>
        <v>0</v>
      </c>
      <c r="N45" s="752"/>
      <c r="O45" s="443"/>
      <c r="P45" s="221">
        <v>0</v>
      </c>
      <c r="Q45" s="444">
        <f t="shared" si="6"/>
        <v>0</v>
      </c>
      <c r="R45" s="222">
        <f t="shared" si="7"/>
        <v>0</v>
      </c>
      <c r="S45" s="626" cm="1">
        <f t="array" ref="S45">_xlfn.IFS(E45="Air",R45,E45="Sea",M45,E45="Air+Sea",M45+R45)</f>
        <v>0</v>
      </c>
    </row>
    <row r="46" spans="1:37" x14ac:dyDescent="0.25">
      <c r="A46" s="1096"/>
      <c r="B46" s="1092"/>
      <c r="C46" s="113" t="s">
        <v>100</v>
      </c>
      <c r="D46" s="113" t="s">
        <v>699</v>
      </c>
      <c r="E46" s="113" t="s">
        <v>11</v>
      </c>
      <c r="F46" s="113">
        <v>30</v>
      </c>
      <c r="G46" s="208">
        <v>30</v>
      </c>
      <c r="H46" s="124"/>
      <c r="I46" s="757"/>
      <c r="J46" s="191">
        <v>0</v>
      </c>
      <c r="K46" s="219">
        <v>2</v>
      </c>
      <c r="L46" s="219">
        <f t="shared" si="4"/>
        <v>0</v>
      </c>
      <c r="M46" s="220">
        <f t="shared" si="5"/>
        <v>0</v>
      </c>
      <c r="N46" s="752"/>
      <c r="O46" s="443"/>
      <c r="P46" s="221">
        <v>0</v>
      </c>
      <c r="Q46" s="444">
        <f t="shared" si="6"/>
        <v>0</v>
      </c>
      <c r="R46" s="222">
        <f t="shared" si="7"/>
        <v>0</v>
      </c>
      <c r="S46" s="453" cm="1">
        <f t="array" ref="S46">_xlfn.IFS(E46="Air",R46,E46="Sea",M46,E46="Air+Sea",M46+R46)</f>
        <v>0</v>
      </c>
    </row>
    <row r="47" spans="1:37" x14ac:dyDescent="0.25">
      <c r="A47" s="1096"/>
      <c r="B47" s="1092"/>
      <c r="C47" s="111" t="s">
        <v>100</v>
      </c>
      <c r="D47" s="136" t="s">
        <v>114</v>
      </c>
      <c r="E47" s="111" t="s">
        <v>11</v>
      </c>
      <c r="F47" s="111">
        <v>100</v>
      </c>
      <c r="G47" s="206">
        <v>100</v>
      </c>
      <c r="H47" s="124"/>
      <c r="I47" s="757"/>
      <c r="J47" s="191">
        <v>0</v>
      </c>
      <c r="K47" s="219">
        <v>2</v>
      </c>
      <c r="L47" s="219">
        <f t="shared" si="4"/>
        <v>0</v>
      </c>
      <c r="M47" s="220">
        <f t="shared" si="5"/>
        <v>0</v>
      </c>
      <c r="N47" s="752"/>
      <c r="O47" s="443"/>
      <c r="P47" s="221">
        <v>0</v>
      </c>
      <c r="Q47" s="444">
        <f t="shared" si="6"/>
        <v>0</v>
      </c>
      <c r="R47" s="222">
        <f t="shared" si="7"/>
        <v>0</v>
      </c>
      <c r="S47" s="453" cm="1">
        <f t="array" ref="S47">_xlfn.IFS(E47="Air",R47,E47="Sea",M47,E47="Air+Sea",M47+R47)</f>
        <v>0</v>
      </c>
    </row>
    <row r="48" spans="1:37" x14ac:dyDescent="0.25">
      <c r="A48" s="1096"/>
      <c r="B48" s="509" t="s">
        <v>102</v>
      </c>
      <c r="C48" s="113" t="s">
        <v>103</v>
      </c>
      <c r="D48" s="136" t="s">
        <v>104</v>
      </c>
      <c r="E48" s="113" t="s">
        <v>11</v>
      </c>
      <c r="F48" s="113">
        <v>70</v>
      </c>
      <c r="G48" s="208">
        <v>70</v>
      </c>
      <c r="H48" s="124"/>
      <c r="I48" s="755"/>
      <c r="J48" s="191">
        <v>0.5</v>
      </c>
      <c r="K48" s="219">
        <v>2</v>
      </c>
      <c r="L48" s="219">
        <f t="shared" si="4"/>
        <v>35</v>
      </c>
      <c r="M48" s="220">
        <f t="shared" si="5"/>
        <v>17.5</v>
      </c>
      <c r="N48" s="752"/>
      <c r="O48" s="443"/>
      <c r="P48" s="221">
        <v>0</v>
      </c>
      <c r="Q48" s="444">
        <f t="shared" si="6"/>
        <v>0</v>
      </c>
      <c r="R48" s="222">
        <f t="shared" si="7"/>
        <v>0</v>
      </c>
      <c r="S48" s="453" cm="1">
        <f t="array" ref="S48">_xlfn.IFS(E48="Air",R48,E48="Sea",M48,E48="Air+Sea",M48+R48)</f>
        <v>17.5</v>
      </c>
    </row>
    <row r="49" spans="1:19" ht="30" x14ac:dyDescent="0.25">
      <c r="A49" s="1096"/>
      <c r="B49" s="509" t="s">
        <v>105</v>
      </c>
      <c r="C49" s="113" t="s">
        <v>74</v>
      </c>
      <c r="D49" s="136" t="s">
        <v>107</v>
      </c>
      <c r="E49" s="111" t="s">
        <v>11</v>
      </c>
      <c r="F49" s="113">
        <v>40</v>
      </c>
      <c r="G49" s="208">
        <v>40</v>
      </c>
      <c r="H49" s="728"/>
      <c r="I49" s="757">
        <v>0.4</v>
      </c>
      <c r="J49" s="749"/>
      <c r="K49" s="219">
        <v>2</v>
      </c>
      <c r="L49" s="219">
        <f t="shared" si="4"/>
        <v>40</v>
      </c>
      <c r="M49" s="220">
        <f t="shared" si="5"/>
        <v>16</v>
      </c>
      <c r="N49" s="752"/>
      <c r="O49" s="443"/>
      <c r="P49" s="221">
        <v>0</v>
      </c>
      <c r="Q49" s="444">
        <f t="shared" si="6"/>
        <v>40</v>
      </c>
      <c r="R49" s="222">
        <f t="shared" si="7"/>
        <v>0</v>
      </c>
      <c r="S49" s="453" cm="1">
        <f t="array" ref="S49">_xlfn.IFS(E49="Air",R49,E49="Sea",M49,E49="Air+Sea",M49+R49)</f>
        <v>16</v>
      </c>
    </row>
    <row r="50" spans="1:19" x14ac:dyDescent="0.25">
      <c r="A50" s="1096"/>
      <c r="B50" s="1093" t="s">
        <v>105</v>
      </c>
      <c r="C50" s="188" t="s">
        <v>74</v>
      </c>
      <c r="D50" s="159" t="s">
        <v>106</v>
      </c>
      <c r="E50" s="188"/>
      <c r="F50" s="188"/>
      <c r="G50" s="386"/>
      <c r="H50" s="160"/>
      <c r="I50" s="752"/>
      <c r="J50" s="190"/>
      <c r="K50" s="221">
        <v>2</v>
      </c>
      <c r="L50" s="221">
        <f t="shared" si="4"/>
        <v>0</v>
      </c>
      <c r="M50" s="222">
        <f t="shared" si="5"/>
        <v>0</v>
      </c>
      <c r="N50" s="752"/>
      <c r="O50" s="443"/>
      <c r="P50" s="221">
        <v>0</v>
      </c>
      <c r="Q50" s="444">
        <f t="shared" si="6"/>
        <v>0</v>
      </c>
      <c r="R50" s="222">
        <f t="shared" si="7"/>
        <v>0</v>
      </c>
      <c r="S50" s="454" t="e" cm="1">
        <f t="array" ref="S50">_xlfn.IFS(E50="Air",R50,E50="Sea",M50,E50="Air+Sea",M50+R50)</f>
        <v>#N/A</v>
      </c>
    </row>
    <row r="51" spans="1:19" x14ac:dyDescent="0.25">
      <c r="A51" s="1096"/>
      <c r="B51" s="1093"/>
      <c r="C51" s="188" t="s">
        <v>74</v>
      </c>
      <c r="D51" s="188" t="s">
        <v>107</v>
      </c>
      <c r="E51" s="188"/>
      <c r="F51" s="188"/>
      <c r="G51" s="386"/>
      <c r="H51" s="160"/>
      <c r="I51" s="752"/>
      <c r="J51" s="190"/>
      <c r="K51" s="221">
        <v>2</v>
      </c>
      <c r="L51" s="221">
        <f t="shared" si="4"/>
        <v>0</v>
      </c>
      <c r="M51" s="222">
        <f t="shared" si="5"/>
        <v>0</v>
      </c>
      <c r="N51" s="752"/>
      <c r="O51" s="443"/>
      <c r="P51" s="221">
        <v>0</v>
      </c>
      <c r="Q51" s="444">
        <f t="shared" si="6"/>
        <v>0</v>
      </c>
      <c r="R51" s="222">
        <f t="shared" si="7"/>
        <v>0</v>
      </c>
      <c r="S51" s="454" t="e" cm="1">
        <f t="array" ref="S51">_xlfn.IFS(E51="Air",R51,E51="Sea",M51,E51="Air+Sea",M51+R51)</f>
        <v>#N/A</v>
      </c>
    </row>
    <row r="52" spans="1:19" x14ac:dyDescent="0.25">
      <c r="A52" s="1096"/>
      <c r="B52" s="462" t="s">
        <v>110</v>
      </c>
      <c r="C52" s="159" t="s">
        <v>111</v>
      </c>
      <c r="D52" s="159" t="s">
        <v>98</v>
      </c>
      <c r="E52" s="159"/>
      <c r="F52" s="159"/>
      <c r="G52" s="207"/>
      <c r="H52" s="160"/>
      <c r="I52" s="752"/>
      <c r="J52" s="190"/>
      <c r="K52" s="221">
        <v>2</v>
      </c>
      <c r="L52" s="221">
        <f t="shared" si="4"/>
        <v>0</v>
      </c>
      <c r="M52" s="222">
        <f t="shared" si="5"/>
        <v>0</v>
      </c>
      <c r="N52" s="752"/>
      <c r="O52" s="443"/>
      <c r="P52" s="221">
        <v>0</v>
      </c>
      <c r="Q52" s="444">
        <f t="shared" si="6"/>
        <v>0</v>
      </c>
      <c r="R52" s="222">
        <f t="shared" si="7"/>
        <v>0</v>
      </c>
      <c r="S52" s="454" t="e" cm="1">
        <f t="array" ref="S52">_xlfn.IFS(E52="Air",R52,E52="Sea",M52,E52="Air+Sea",M52+R52)</f>
        <v>#N/A</v>
      </c>
    </row>
    <row r="53" spans="1:19" x14ac:dyDescent="0.25">
      <c r="A53" s="1096"/>
      <c r="B53" s="462" t="s">
        <v>90</v>
      </c>
      <c r="C53" s="159"/>
      <c r="D53" s="159" t="s">
        <v>700</v>
      </c>
      <c r="E53" s="159"/>
      <c r="F53" s="159"/>
      <c r="G53" s="207"/>
      <c r="H53" s="160"/>
      <c r="I53" s="752"/>
      <c r="J53" s="190"/>
      <c r="K53" s="221">
        <v>2</v>
      </c>
      <c r="L53" s="221">
        <f t="shared" si="4"/>
        <v>0</v>
      </c>
      <c r="M53" s="222">
        <f t="shared" si="5"/>
        <v>0</v>
      </c>
      <c r="N53" s="752"/>
      <c r="O53" s="443"/>
      <c r="P53" s="221">
        <v>0</v>
      </c>
      <c r="Q53" s="444">
        <f t="shared" si="6"/>
        <v>0</v>
      </c>
      <c r="R53" s="222">
        <f t="shared" si="7"/>
        <v>0</v>
      </c>
      <c r="S53" s="454" t="e" cm="1">
        <f t="array" ref="S53">_xlfn.IFS(E53="Air",R53,E53="Sea",M53,E53="Air+Sea",M53+R53)</f>
        <v>#N/A</v>
      </c>
    </row>
    <row r="54" spans="1:19" x14ac:dyDescent="0.25">
      <c r="A54" s="1096"/>
      <c r="B54" s="1092" t="s">
        <v>115</v>
      </c>
      <c r="C54" s="113" t="s">
        <v>116</v>
      </c>
      <c r="D54" s="113" t="s">
        <v>113</v>
      </c>
      <c r="E54" s="111" t="s">
        <v>11</v>
      </c>
      <c r="F54" s="111">
        <v>30</v>
      </c>
      <c r="G54" s="206">
        <v>30</v>
      </c>
      <c r="H54" s="124"/>
      <c r="I54" s="755"/>
      <c r="J54" s="191">
        <v>0.5</v>
      </c>
      <c r="K54" s="219">
        <v>2</v>
      </c>
      <c r="L54" s="219">
        <f t="shared" si="4"/>
        <v>15</v>
      </c>
      <c r="M54" s="220">
        <f t="shared" si="5"/>
        <v>7.5</v>
      </c>
      <c r="N54" s="752"/>
      <c r="O54" s="443"/>
      <c r="P54" s="221">
        <v>0</v>
      </c>
      <c r="Q54" s="444">
        <f t="shared" si="6"/>
        <v>0</v>
      </c>
      <c r="R54" s="222">
        <f t="shared" si="7"/>
        <v>0</v>
      </c>
      <c r="S54" s="453" cm="1">
        <f t="array" ref="S54">_xlfn.IFS(E54="Air",R54,E54="Sea",M54,E54="Air+Sea",M54+R54)</f>
        <v>7.5</v>
      </c>
    </row>
    <row r="55" spans="1:19" x14ac:dyDescent="0.25">
      <c r="A55" s="1096"/>
      <c r="B55" s="1092"/>
      <c r="C55" s="113" t="s">
        <v>116</v>
      </c>
      <c r="D55" s="128" t="s">
        <v>117</v>
      </c>
      <c r="E55" s="111" t="s">
        <v>11</v>
      </c>
      <c r="F55" s="111">
        <v>340</v>
      </c>
      <c r="G55" s="206">
        <v>340</v>
      </c>
      <c r="H55" s="124"/>
      <c r="I55" s="755"/>
      <c r="J55" s="191">
        <v>0.5</v>
      </c>
      <c r="K55" s="219">
        <v>2</v>
      </c>
      <c r="L55" s="219">
        <f t="shared" si="4"/>
        <v>170</v>
      </c>
      <c r="M55" s="220">
        <f t="shared" si="5"/>
        <v>85</v>
      </c>
      <c r="N55" s="752"/>
      <c r="O55" s="443"/>
      <c r="P55" s="221">
        <v>0</v>
      </c>
      <c r="Q55" s="444">
        <f t="shared" si="6"/>
        <v>0</v>
      </c>
      <c r="R55" s="222">
        <f t="shared" si="7"/>
        <v>0</v>
      </c>
      <c r="S55" s="453" cm="1">
        <f t="array" ref="S55">_xlfn.IFS(E55="Air",R55,E55="Sea",M55,E55="Air+Sea",M55+R55)</f>
        <v>85</v>
      </c>
    </row>
    <row r="56" spans="1:19" x14ac:dyDescent="0.25">
      <c r="A56" s="1096"/>
      <c r="B56" s="1092" t="s">
        <v>118</v>
      </c>
      <c r="C56" s="113" t="s">
        <v>103</v>
      </c>
      <c r="D56" s="113" t="s">
        <v>119</v>
      </c>
      <c r="E56" s="113" t="s">
        <v>11</v>
      </c>
      <c r="F56" s="113">
        <v>25</v>
      </c>
      <c r="G56" s="208">
        <v>25</v>
      </c>
      <c r="H56" s="124"/>
      <c r="I56" s="755"/>
      <c r="J56" s="191">
        <v>0.75</v>
      </c>
      <c r="K56" s="219">
        <v>2</v>
      </c>
      <c r="L56" s="219">
        <f t="shared" si="4"/>
        <v>18.75</v>
      </c>
      <c r="M56" s="220">
        <f t="shared" si="5"/>
        <v>9.375</v>
      </c>
      <c r="N56" s="752"/>
      <c r="O56" s="443"/>
      <c r="P56" s="221">
        <v>0</v>
      </c>
      <c r="Q56" s="444">
        <f t="shared" si="6"/>
        <v>0</v>
      </c>
      <c r="R56" s="222">
        <f t="shared" si="7"/>
        <v>0</v>
      </c>
      <c r="S56" s="453" cm="1">
        <f t="array" ref="S56">_xlfn.IFS(E56="Air",R56,E56="Sea",M56,E56="Air+Sea",M56+R56)</f>
        <v>9.375</v>
      </c>
    </row>
    <row r="57" spans="1:19" x14ac:dyDescent="0.25">
      <c r="A57" s="1096"/>
      <c r="B57" s="1092"/>
      <c r="C57" s="113" t="s">
        <v>103</v>
      </c>
      <c r="D57" s="136" t="s">
        <v>120</v>
      </c>
      <c r="E57" s="113" t="s">
        <v>11</v>
      </c>
      <c r="F57" s="113">
        <v>375</v>
      </c>
      <c r="G57" s="208">
        <v>375</v>
      </c>
      <c r="H57" s="124"/>
      <c r="I57" s="755"/>
      <c r="J57" s="191">
        <v>0.75</v>
      </c>
      <c r="K57" s="219">
        <v>2</v>
      </c>
      <c r="L57" s="219">
        <f t="shared" si="4"/>
        <v>281.25</v>
      </c>
      <c r="M57" s="220">
        <f t="shared" si="5"/>
        <v>140.625</v>
      </c>
      <c r="N57" s="752"/>
      <c r="O57" s="443"/>
      <c r="P57" s="221">
        <v>0</v>
      </c>
      <c r="Q57" s="444">
        <f t="shared" si="6"/>
        <v>0</v>
      </c>
      <c r="R57" s="222">
        <f t="shared" si="7"/>
        <v>0</v>
      </c>
      <c r="S57" s="453" cm="1">
        <f t="array" ref="S57">_xlfn.IFS(E57="Air",R57,E57="Sea",M57,E57="Air+Sea",M57+R57)</f>
        <v>140.625</v>
      </c>
    </row>
    <row r="58" spans="1:19" x14ac:dyDescent="0.25">
      <c r="A58" s="1096"/>
      <c r="B58" s="509" t="s">
        <v>108</v>
      </c>
      <c r="C58" s="113" t="s">
        <v>103</v>
      </c>
      <c r="D58" s="136" t="s">
        <v>109</v>
      </c>
      <c r="E58" s="113" t="s">
        <v>11</v>
      </c>
      <c r="F58" s="113">
        <v>175</v>
      </c>
      <c r="G58" s="208">
        <v>175</v>
      </c>
      <c r="H58" s="124"/>
      <c r="I58" s="755"/>
      <c r="J58" s="191">
        <v>0.5</v>
      </c>
      <c r="K58" s="219">
        <v>2</v>
      </c>
      <c r="L58" s="219">
        <f t="shared" si="4"/>
        <v>87.5</v>
      </c>
      <c r="M58" s="220">
        <f t="shared" si="5"/>
        <v>43.75</v>
      </c>
      <c r="N58" s="752"/>
      <c r="O58" s="443"/>
      <c r="P58" s="221">
        <v>0</v>
      </c>
      <c r="Q58" s="444">
        <f t="shared" si="6"/>
        <v>0</v>
      </c>
      <c r="R58" s="222">
        <f t="shared" si="7"/>
        <v>0</v>
      </c>
      <c r="S58" s="453" cm="1">
        <f t="array" ref="S58">_xlfn.IFS(E58="Air",R58,E58="Sea",M58,E58="Air+Sea",M58+R58)</f>
        <v>43.75</v>
      </c>
    </row>
    <row r="59" spans="1:19" x14ac:dyDescent="0.25">
      <c r="A59" s="1096" t="s">
        <v>121</v>
      </c>
      <c r="B59" s="719" t="s">
        <v>122</v>
      </c>
      <c r="C59" s="111" t="s">
        <v>123</v>
      </c>
      <c r="D59" s="128" t="s">
        <v>122</v>
      </c>
      <c r="E59" s="113" t="s">
        <v>11</v>
      </c>
      <c r="F59" s="111">
        <v>120</v>
      </c>
      <c r="G59" s="206">
        <v>120</v>
      </c>
      <c r="H59" s="124"/>
      <c r="I59" s="755"/>
      <c r="J59" s="191">
        <v>0.5</v>
      </c>
      <c r="K59" s="219">
        <v>2</v>
      </c>
      <c r="L59" s="219">
        <f t="shared" si="4"/>
        <v>60</v>
      </c>
      <c r="M59" s="220">
        <f t="shared" si="5"/>
        <v>30</v>
      </c>
      <c r="N59" s="752"/>
      <c r="O59" s="443"/>
      <c r="P59" s="221">
        <v>0</v>
      </c>
      <c r="Q59" s="444">
        <f t="shared" si="6"/>
        <v>0</v>
      </c>
      <c r="R59" s="222">
        <f t="shared" si="7"/>
        <v>0</v>
      </c>
      <c r="S59" s="453" cm="1">
        <f t="array" ref="S59">_xlfn.IFS(E59="Air",R59,E59="Sea",M59,E59="Air+Sea",M59+R59)</f>
        <v>30</v>
      </c>
    </row>
    <row r="60" spans="1:19" x14ac:dyDescent="0.25">
      <c r="A60" s="1096"/>
      <c r="B60" s="509" t="s">
        <v>124</v>
      </c>
      <c r="C60" s="113" t="s">
        <v>103</v>
      </c>
      <c r="D60" s="136" t="s">
        <v>125</v>
      </c>
      <c r="E60" s="113" t="s">
        <v>11</v>
      </c>
      <c r="F60" s="113">
        <v>120</v>
      </c>
      <c r="G60" s="208">
        <v>120</v>
      </c>
      <c r="H60" s="124"/>
      <c r="I60" s="755"/>
      <c r="J60" s="191">
        <v>0.5</v>
      </c>
      <c r="K60" s="219">
        <v>2</v>
      </c>
      <c r="L60" s="219">
        <f t="shared" si="4"/>
        <v>60</v>
      </c>
      <c r="M60" s="220">
        <f t="shared" si="5"/>
        <v>30</v>
      </c>
      <c r="N60" s="752"/>
      <c r="O60" s="443"/>
      <c r="P60" s="221">
        <v>0</v>
      </c>
      <c r="Q60" s="444">
        <f t="shared" si="6"/>
        <v>0</v>
      </c>
      <c r="R60" s="222">
        <f t="shared" si="7"/>
        <v>0</v>
      </c>
      <c r="S60" s="453" cm="1">
        <f t="array" ref="S60">_xlfn.IFS(E60="Air",R60,E60="Sea",M60,E60="Air+Sea",M60+R60)</f>
        <v>30</v>
      </c>
    </row>
    <row r="61" spans="1:19" x14ac:dyDescent="0.25">
      <c r="A61" s="1096"/>
      <c r="B61" s="462" t="s">
        <v>126</v>
      </c>
      <c r="C61" s="159" t="s">
        <v>103</v>
      </c>
      <c r="D61" s="159" t="s">
        <v>126</v>
      </c>
      <c r="E61" s="188"/>
      <c r="F61" s="159"/>
      <c r="G61" s="207"/>
      <c r="H61" s="160"/>
      <c r="I61" s="752"/>
      <c r="J61" s="190"/>
      <c r="K61" s="221">
        <v>2</v>
      </c>
      <c r="L61" s="221">
        <f t="shared" si="4"/>
        <v>0</v>
      </c>
      <c r="M61" s="222">
        <f t="shared" si="5"/>
        <v>0</v>
      </c>
      <c r="N61" s="752"/>
      <c r="O61" s="443"/>
      <c r="P61" s="221">
        <v>0</v>
      </c>
      <c r="Q61" s="444">
        <f t="shared" si="6"/>
        <v>0</v>
      </c>
      <c r="R61" s="222">
        <f t="shared" si="7"/>
        <v>0</v>
      </c>
      <c r="S61" s="454" t="e" cm="1">
        <f t="array" ref="S61">_xlfn.IFS(E61="Air",R61,E61="Sea",M61,E61="Air+Sea",M61+R61)</f>
        <v>#N/A</v>
      </c>
    </row>
    <row r="62" spans="1:19" x14ac:dyDescent="0.25">
      <c r="A62" s="1096"/>
      <c r="B62" s="462" t="s">
        <v>127</v>
      </c>
      <c r="C62" s="159" t="s">
        <v>128</v>
      </c>
      <c r="D62" s="159" t="s">
        <v>127</v>
      </c>
      <c r="E62" s="188"/>
      <c r="F62" s="159"/>
      <c r="G62" s="207"/>
      <c r="H62" s="160"/>
      <c r="I62" s="752"/>
      <c r="J62" s="190"/>
      <c r="K62" s="221">
        <v>2</v>
      </c>
      <c r="L62" s="221">
        <f t="shared" si="4"/>
        <v>0</v>
      </c>
      <c r="M62" s="222">
        <f t="shared" si="5"/>
        <v>0</v>
      </c>
      <c r="N62" s="752"/>
      <c r="O62" s="443"/>
      <c r="P62" s="221">
        <v>0</v>
      </c>
      <c r="Q62" s="444">
        <f t="shared" si="6"/>
        <v>0</v>
      </c>
      <c r="R62" s="222">
        <f t="shared" si="7"/>
        <v>0</v>
      </c>
      <c r="S62" s="454" t="e" cm="1">
        <f t="array" ref="S62">_xlfn.IFS(E62="Air",R62,E62="Sea",M62,E62="Air+Sea",M62+R62)</f>
        <v>#N/A</v>
      </c>
    </row>
    <row r="63" spans="1:19" x14ac:dyDescent="0.25">
      <c r="A63" s="1096"/>
      <c r="B63" s="1093" t="s">
        <v>130</v>
      </c>
      <c r="C63" s="188" t="s">
        <v>103</v>
      </c>
      <c r="D63" s="188" t="s">
        <v>131</v>
      </c>
      <c r="E63" s="188"/>
      <c r="F63" s="188"/>
      <c r="G63" s="386"/>
      <c r="H63" s="160"/>
      <c r="I63" s="752"/>
      <c r="J63" s="190"/>
      <c r="K63" s="221">
        <v>2</v>
      </c>
      <c r="L63" s="221">
        <f t="shared" si="4"/>
        <v>0</v>
      </c>
      <c r="M63" s="222">
        <f t="shared" si="5"/>
        <v>0</v>
      </c>
      <c r="N63" s="752"/>
      <c r="O63" s="443"/>
      <c r="P63" s="221">
        <v>0</v>
      </c>
      <c r="Q63" s="444">
        <f t="shared" si="6"/>
        <v>0</v>
      </c>
      <c r="R63" s="222">
        <f t="shared" si="7"/>
        <v>0</v>
      </c>
      <c r="S63" s="454" t="e" cm="1">
        <f t="array" ref="S63">_xlfn.IFS(E63="Air",R63,E63="Sea",M63,E63="Air+Sea",M63+R63)</f>
        <v>#N/A</v>
      </c>
    </row>
    <row r="64" spans="1:19" x14ac:dyDescent="0.25">
      <c r="A64" s="1096"/>
      <c r="B64" s="1093"/>
      <c r="C64" s="188" t="s">
        <v>103</v>
      </c>
      <c r="D64" s="188" t="s">
        <v>130</v>
      </c>
      <c r="E64" s="188"/>
      <c r="F64" s="188"/>
      <c r="G64" s="386"/>
      <c r="H64" s="160"/>
      <c r="I64" s="752"/>
      <c r="J64" s="190"/>
      <c r="K64" s="221">
        <v>2</v>
      </c>
      <c r="L64" s="221">
        <f t="shared" si="4"/>
        <v>0</v>
      </c>
      <c r="M64" s="222">
        <f t="shared" si="5"/>
        <v>0</v>
      </c>
      <c r="N64" s="752"/>
      <c r="O64" s="443"/>
      <c r="P64" s="221">
        <v>0</v>
      </c>
      <c r="Q64" s="444">
        <f t="shared" si="6"/>
        <v>0</v>
      </c>
      <c r="R64" s="222">
        <f t="shared" si="7"/>
        <v>0</v>
      </c>
      <c r="S64" s="454" t="e" cm="1">
        <f t="array" ref="S64">_xlfn.IFS(E64="Air",R64,E64="Sea",M64,E64="Air+Sea",M64+R64)</f>
        <v>#N/A</v>
      </c>
    </row>
    <row r="65" spans="1:19" x14ac:dyDescent="0.25">
      <c r="A65" s="1096"/>
      <c r="B65" s="462" t="s">
        <v>134</v>
      </c>
      <c r="C65" s="159" t="s">
        <v>135</v>
      </c>
      <c r="D65" s="159" t="s">
        <v>98</v>
      </c>
      <c r="E65" s="159"/>
      <c r="F65" s="159"/>
      <c r="G65" s="207"/>
      <c r="H65" s="160"/>
      <c r="I65" s="752"/>
      <c r="J65" s="190"/>
      <c r="K65" s="221">
        <v>2</v>
      </c>
      <c r="L65" s="221">
        <f t="shared" si="4"/>
        <v>0</v>
      </c>
      <c r="M65" s="222">
        <f t="shared" si="5"/>
        <v>0</v>
      </c>
      <c r="N65" s="752"/>
      <c r="O65" s="443"/>
      <c r="P65" s="221">
        <v>0</v>
      </c>
      <c r="Q65" s="444">
        <f t="shared" si="6"/>
        <v>0</v>
      </c>
      <c r="R65" s="222">
        <f t="shared" si="7"/>
        <v>0</v>
      </c>
      <c r="S65" s="454" t="e" cm="1">
        <f t="array" ref="S65">_xlfn.IFS(E65="Air",R65,E65="Sea",M65,E65="Air+Sea",M65+R65)</f>
        <v>#N/A</v>
      </c>
    </row>
    <row r="66" spans="1:19" x14ac:dyDescent="0.25">
      <c r="A66" s="1096"/>
      <c r="B66" s="462" t="s">
        <v>136</v>
      </c>
      <c r="C66" s="159" t="s">
        <v>103</v>
      </c>
      <c r="D66" s="159" t="s">
        <v>98</v>
      </c>
      <c r="E66" s="159"/>
      <c r="F66" s="159"/>
      <c r="G66" s="207"/>
      <c r="H66" s="160"/>
      <c r="I66" s="752"/>
      <c r="J66" s="190"/>
      <c r="K66" s="221">
        <v>2</v>
      </c>
      <c r="L66" s="221">
        <f t="shared" si="4"/>
        <v>0</v>
      </c>
      <c r="M66" s="222">
        <f t="shared" si="5"/>
        <v>0</v>
      </c>
      <c r="N66" s="752"/>
      <c r="O66" s="443"/>
      <c r="P66" s="221">
        <v>0</v>
      </c>
      <c r="Q66" s="444">
        <f t="shared" si="6"/>
        <v>0</v>
      </c>
      <c r="R66" s="222">
        <f t="shared" si="7"/>
        <v>0</v>
      </c>
      <c r="S66" s="454" t="e" cm="1">
        <f t="array" ref="S66">_xlfn.IFS(E66="Air",R66,E66="Sea",M66,E66="Air+Sea",M66+R66)</f>
        <v>#N/A</v>
      </c>
    </row>
    <row r="67" spans="1:19" x14ac:dyDescent="0.25">
      <c r="A67" s="1096"/>
      <c r="B67" s="462" t="s">
        <v>137</v>
      </c>
      <c r="C67" s="159" t="s">
        <v>74</v>
      </c>
      <c r="D67" s="159" t="s">
        <v>98</v>
      </c>
      <c r="E67" s="159"/>
      <c r="F67" s="159"/>
      <c r="G67" s="207"/>
      <c r="H67" s="160"/>
      <c r="I67" s="752"/>
      <c r="J67" s="190"/>
      <c r="K67" s="221">
        <v>2</v>
      </c>
      <c r="L67" s="221">
        <f t="shared" si="4"/>
        <v>0</v>
      </c>
      <c r="M67" s="222">
        <f t="shared" si="5"/>
        <v>0</v>
      </c>
      <c r="N67" s="752"/>
      <c r="O67" s="443"/>
      <c r="P67" s="221">
        <v>0</v>
      </c>
      <c r="Q67" s="444">
        <f t="shared" si="6"/>
        <v>0</v>
      </c>
      <c r="R67" s="222">
        <f t="shared" si="7"/>
        <v>0</v>
      </c>
      <c r="S67" s="454" t="e" cm="1">
        <f t="array" ref="S67">_xlfn.IFS(E67="Air",R67,E67="Sea",M67,E67="Air+Sea",M67+R67)</f>
        <v>#N/A</v>
      </c>
    </row>
    <row r="68" spans="1:19" x14ac:dyDescent="0.25">
      <c r="A68" s="1096"/>
      <c r="B68" s="462" t="s">
        <v>140</v>
      </c>
      <c r="C68" s="159" t="s">
        <v>139</v>
      </c>
      <c r="D68" s="159"/>
      <c r="E68" s="159"/>
      <c r="F68" s="159"/>
      <c r="G68" s="207"/>
      <c r="H68" s="160"/>
      <c r="I68" s="752"/>
      <c r="J68" s="190"/>
      <c r="K68" s="221">
        <v>2</v>
      </c>
      <c r="L68" s="221">
        <f t="shared" si="4"/>
        <v>0</v>
      </c>
      <c r="M68" s="222">
        <f t="shared" si="5"/>
        <v>0</v>
      </c>
      <c r="N68" s="752"/>
      <c r="O68" s="443"/>
      <c r="P68" s="221">
        <v>0</v>
      </c>
      <c r="Q68" s="444">
        <f t="shared" si="6"/>
        <v>0</v>
      </c>
      <c r="R68" s="222">
        <f t="shared" si="7"/>
        <v>0</v>
      </c>
      <c r="S68" s="454" t="e" cm="1">
        <f t="array" ref="S68">_xlfn.IFS(E68="Air",R68,E68="Sea",M68,E68="Air+Sea",M68+R68)</f>
        <v>#N/A</v>
      </c>
    </row>
    <row r="69" spans="1:19" x14ac:dyDescent="0.25">
      <c r="A69" s="1096"/>
      <c r="B69" s="1093" t="s">
        <v>141</v>
      </c>
      <c r="C69" s="188" t="s">
        <v>142</v>
      </c>
      <c r="D69" s="188" t="s">
        <v>143</v>
      </c>
      <c r="E69" s="188"/>
      <c r="F69" s="188"/>
      <c r="G69" s="386"/>
      <c r="H69" s="160"/>
      <c r="I69" s="752"/>
      <c r="J69" s="190"/>
      <c r="K69" s="221">
        <v>2</v>
      </c>
      <c r="L69" s="221">
        <f t="shared" si="4"/>
        <v>0</v>
      </c>
      <c r="M69" s="222">
        <f t="shared" si="5"/>
        <v>0</v>
      </c>
      <c r="N69" s="752"/>
      <c r="O69" s="443"/>
      <c r="P69" s="221">
        <v>0</v>
      </c>
      <c r="Q69" s="444">
        <f t="shared" si="6"/>
        <v>0</v>
      </c>
      <c r="R69" s="222">
        <f t="shared" si="7"/>
        <v>0</v>
      </c>
      <c r="S69" s="454" t="e" cm="1">
        <f t="array" ref="S69">_xlfn.IFS(E69="Air",R69,E69="Sea",M69,E69="Air+Sea",M69+R69)</f>
        <v>#N/A</v>
      </c>
    </row>
    <row r="70" spans="1:19" x14ac:dyDescent="0.25">
      <c r="A70" s="1096"/>
      <c r="B70" s="1093"/>
      <c r="C70" s="188" t="s">
        <v>142</v>
      </c>
      <c r="D70" s="188" t="s">
        <v>141</v>
      </c>
      <c r="E70" s="188"/>
      <c r="F70" s="188"/>
      <c r="G70" s="386"/>
      <c r="H70" s="160"/>
      <c r="I70" s="752"/>
      <c r="J70" s="190"/>
      <c r="K70" s="221">
        <v>2</v>
      </c>
      <c r="L70" s="221">
        <f t="shared" si="4"/>
        <v>0</v>
      </c>
      <c r="M70" s="222">
        <f t="shared" si="5"/>
        <v>0</v>
      </c>
      <c r="N70" s="752"/>
      <c r="O70" s="443"/>
      <c r="P70" s="221">
        <v>0</v>
      </c>
      <c r="Q70" s="444">
        <f t="shared" si="6"/>
        <v>0</v>
      </c>
      <c r="R70" s="222">
        <f t="shared" si="7"/>
        <v>0</v>
      </c>
      <c r="S70" s="454" t="e" cm="1">
        <f t="array" ref="S70">_xlfn.IFS(E70="Air",R70,E70="Sea",M70,E70="Air+Sea",M70+R70)</f>
        <v>#N/A</v>
      </c>
    </row>
    <row r="71" spans="1:19" x14ac:dyDescent="0.25">
      <c r="A71" s="1096"/>
      <c r="B71" s="462" t="s">
        <v>144</v>
      </c>
      <c r="C71" s="159" t="s">
        <v>145</v>
      </c>
      <c r="D71" s="159"/>
      <c r="E71" s="159"/>
      <c r="F71" s="159"/>
      <c r="G71" s="207"/>
      <c r="H71" s="160"/>
      <c r="I71" s="752"/>
      <c r="J71" s="190"/>
      <c r="K71" s="221">
        <v>2</v>
      </c>
      <c r="L71" s="221">
        <f t="shared" si="4"/>
        <v>0</v>
      </c>
      <c r="M71" s="222">
        <f t="shared" si="5"/>
        <v>0</v>
      </c>
      <c r="N71" s="752"/>
      <c r="O71" s="443"/>
      <c r="P71" s="221">
        <v>0</v>
      </c>
      <c r="Q71" s="444">
        <f t="shared" si="6"/>
        <v>0</v>
      </c>
      <c r="R71" s="222">
        <f t="shared" si="7"/>
        <v>0</v>
      </c>
      <c r="S71" s="454" t="e" cm="1">
        <f t="array" ref="S71">_xlfn.IFS(E71="Air",R71,E71="Sea",M71,E71="Air+Sea",M71+R71)</f>
        <v>#N/A</v>
      </c>
    </row>
    <row r="72" spans="1:19" x14ac:dyDescent="0.25">
      <c r="A72" s="1096"/>
      <c r="B72" s="509" t="s">
        <v>146</v>
      </c>
      <c r="C72" s="113" t="s">
        <v>145</v>
      </c>
      <c r="D72" s="136" t="s">
        <v>146</v>
      </c>
      <c r="E72" s="113" t="s">
        <v>11</v>
      </c>
      <c r="F72" s="113">
        <v>550</v>
      </c>
      <c r="G72" s="208">
        <v>550</v>
      </c>
      <c r="H72" s="124"/>
      <c r="I72" s="755"/>
      <c r="J72" s="191">
        <v>0</v>
      </c>
      <c r="K72" s="219">
        <v>2</v>
      </c>
      <c r="L72" s="219">
        <f t="shared" si="4"/>
        <v>0</v>
      </c>
      <c r="M72" s="220">
        <f t="shared" si="5"/>
        <v>0</v>
      </c>
      <c r="N72" s="752"/>
      <c r="O72" s="443"/>
      <c r="P72" s="221">
        <v>0</v>
      </c>
      <c r="Q72" s="444">
        <f t="shared" si="6"/>
        <v>0</v>
      </c>
      <c r="R72" s="222">
        <f t="shared" si="7"/>
        <v>0</v>
      </c>
      <c r="S72" s="453" cm="1">
        <f t="array" ref="S72">_xlfn.IFS(E72="Air",R72,E72="Sea",M72,E72="Air+Sea",M72+R72)</f>
        <v>0</v>
      </c>
    </row>
    <row r="73" spans="1:19" x14ac:dyDescent="0.25">
      <c r="A73" s="1096"/>
      <c r="B73" s="462" t="s">
        <v>147</v>
      </c>
      <c r="C73" s="159" t="s">
        <v>74</v>
      </c>
      <c r="D73" s="159" t="s">
        <v>98</v>
      </c>
      <c r="E73" s="159"/>
      <c r="F73" s="159"/>
      <c r="G73" s="207"/>
      <c r="H73" s="160"/>
      <c r="I73" s="752"/>
      <c r="J73" s="190"/>
      <c r="K73" s="221">
        <v>2</v>
      </c>
      <c r="L73" s="221">
        <f t="shared" si="4"/>
        <v>0</v>
      </c>
      <c r="M73" s="222">
        <f t="shared" si="5"/>
        <v>0</v>
      </c>
      <c r="N73" s="752"/>
      <c r="O73" s="443"/>
      <c r="P73" s="221">
        <v>0</v>
      </c>
      <c r="Q73" s="444">
        <f t="shared" si="6"/>
        <v>0</v>
      </c>
      <c r="R73" s="222">
        <f t="shared" si="7"/>
        <v>0</v>
      </c>
      <c r="S73" s="454" t="e" cm="1">
        <f t="array" ref="S73">_xlfn.IFS(E73="Air",R73,E73="Sea",M73,E73="Air+Sea",M73+R73)</f>
        <v>#N/A</v>
      </c>
    </row>
    <row r="74" spans="1:19" x14ac:dyDescent="0.25">
      <c r="A74" s="1096"/>
      <c r="B74" s="462" t="s">
        <v>90</v>
      </c>
      <c r="C74" s="159"/>
      <c r="D74" s="159" t="s">
        <v>98</v>
      </c>
      <c r="E74" s="159"/>
      <c r="F74" s="159"/>
      <c r="G74" s="207"/>
      <c r="H74" s="160"/>
      <c r="I74" s="752"/>
      <c r="J74" s="190"/>
      <c r="K74" s="221">
        <v>2</v>
      </c>
      <c r="L74" s="221">
        <f t="shared" si="4"/>
        <v>0</v>
      </c>
      <c r="M74" s="222">
        <f t="shared" si="5"/>
        <v>0</v>
      </c>
      <c r="N74" s="752"/>
      <c r="O74" s="443"/>
      <c r="P74" s="221">
        <v>0</v>
      </c>
      <c r="Q74" s="444">
        <f t="shared" si="6"/>
        <v>0</v>
      </c>
      <c r="R74" s="222">
        <f t="shared" si="7"/>
        <v>0</v>
      </c>
      <c r="S74" s="454" t="e" cm="1">
        <f t="array" ref="S74">_xlfn.IFS(E74="Air",R74,E74="Sea",M74,E74="Air+Sea",M74+R74)</f>
        <v>#N/A</v>
      </c>
    </row>
    <row r="75" spans="1:19" ht="30" x14ac:dyDescent="0.25">
      <c r="A75" s="1096" t="s">
        <v>148</v>
      </c>
      <c r="B75" s="460" t="s">
        <v>149</v>
      </c>
      <c r="C75" s="188" t="s">
        <v>150</v>
      </c>
      <c r="D75" s="188" t="s">
        <v>151</v>
      </c>
      <c r="E75" s="188"/>
      <c r="F75" s="188"/>
      <c r="G75" s="386"/>
      <c r="H75" s="160"/>
      <c r="I75" s="752"/>
      <c r="J75" s="190"/>
      <c r="K75" s="221">
        <v>2</v>
      </c>
      <c r="L75" s="221">
        <f t="shared" si="4"/>
        <v>0</v>
      </c>
      <c r="M75" s="222">
        <f t="shared" si="5"/>
        <v>0</v>
      </c>
      <c r="N75" s="752"/>
      <c r="O75" s="443"/>
      <c r="P75" s="221">
        <v>0</v>
      </c>
      <c r="Q75" s="444">
        <f t="shared" si="6"/>
        <v>0</v>
      </c>
      <c r="R75" s="222">
        <f t="shared" si="7"/>
        <v>0</v>
      </c>
      <c r="S75" s="454" t="e" cm="1">
        <f t="array" ref="S75">_xlfn.IFS(E75="Air",R75,E75="Sea",M75,E75="Air+Sea",M75+R75)</f>
        <v>#N/A</v>
      </c>
    </row>
    <row r="76" spans="1:19" x14ac:dyDescent="0.25">
      <c r="A76" s="1096"/>
      <c r="B76" s="1093" t="s">
        <v>152</v>
      </c>
      <c r="C76" s="188" t="s">
        <v>103</v>
      </c>
      <c r="D76" s="188" t="s">
        <v>153</v>
      </c>
      <c r="E76" s="188"/>
      <c r="F76" s="188"/>
      <c r="G76" s="386"/>
      <c r="H76" s="160"/>
      <c r="I76" s="752"/>
      <c r="J76" s="190"/>
      <c r="K76" s="221">
        <v>2</v>
      </c>
      <c r="L76" s="221">
        <f t="shared" si="4"/>
        <v>0</v>
      </c>
      <c r="M76" s="222">
        <f t="shared" si="5"/>
        <v>0</v>
      </c>
      <c r="N76" s="752"/>
      <c r="O76" s="443"/>
      <c r="P76" s="221">
        <v>0</v>
      </c>
      <c r="Q76" s="444">
        <f t="shared" si="6"/>
        <v>0</v>
      </c>
      <c r="R76" s="222">
        <f t="shared" si="7"/>
        <v>0</v>
      </c>
      <c r="S76" s="454" t="e" cm="1">
        <f t="array" ref="S76">_xlfn.IFS(E76="Air",R76,E76="Sea",M76,E76="Air+Sea",M76+R76)</f>
        <v>#N/A</v>
      </c>
    </row>
    <row r="77" spans="1:19" x14ac:dyDescent="0.25">
      <c r="A77" s="1096"/>
      <c r="B77" s="1093"/>
      <c r="C77" s="188" t="s">
        <v>103</v>
      </c>
      <c r="D77" s="188" t="s">
        <v>154</v>
      </c>
      <c r="E77" s="188"/>
      <c r="F77" s="188"/>
      <c r="G77" s="386"/>
      <c r="H77" s="160"/>
      <c r="I77" s="752"/>
      <c r="J77" s="190"/>
      <c r="K77" s="221">
        <v>2</v>
      </c>
      <c r="L77" s="221">
        <f t="shared" si="4"/>
        <v>0</v>
      </c>
      <c r="M77" s="222">
        <f t="shared" si="5"/>
        <v>0</v>
      </c>
      <c r="N77" s="752"/>
      <c r="O77" s="443"/>
      <c r="P77" s="221">
        <v>0</v>
      </c>
      <c r="Q77" s="444">
        <f t="shared" si="6"/>
        <v>0</v>
      </c>
      <c r="R77" s="222">
        <f t="shared" si="7"/>
        <v>0</v>
      </c>
      <c r="S77" s="454" t="e" cm="1">
        <f t="array" ref="S77">_xlfn.IFS(E77="Air",R77,E77="Sea",M77,E77="Air+Sea",M77+R77)</f>
        <v>#N/A</v>
      </c>
    </row>
    <row r="78" spans="1:19" x14ac:dyDescent="0.25">
      <c r="A78" s="1096"/>
      <c r="B78" s="462" t="s">
        <v>90</v>
      </c>
      <c r="C78" s="159"/>
      <c r="D78" s="159"/>
      <c r="E78" s="159"/>
      <c r="F78" s="159"/>
      <c r="G78" s="207"/>
      <c r="H78" s="160"/>
      <c r="I78" s="752"/>
      <c r="J78" s="190"/>
      <c r="K78" s="221">
        <v>2</v>
      </c>
      <c r="L78" s="221">
        <f t="shared" ref="L78:L94" si="8">IF(C78="APLL BK",G78,G78*J78)</f>
        <v>0</v>
      </c>
      <c r="M78" s="222">
        <f t="shared" ref="M78:M94" si="9">IFERROR(IF(OR(E78="Sea",E78="Air+Sea"),IF(C78="APLL BK",G78*IF(I78="",1,I78),L78/K78*IF(I78="",1,I78)),0),0)</f>
        <v>0</v>
      </c>
      <c r="N78" s="752"/>
      <c r="O78" s="443"/>
      <c r="P78" s="221">
        <v>0</v>
      </c>
      <c r="Q78" s="444">
        <f t="shared" ref="Q78:Q94" si="10">IF(C78="APLL BK",G78,G78*O78)</f>
        <v>0</v>
      </c>
      <c r="R78" s="222">
        <f t="shared" ref="R78:R94" si="11">IFERROR(IF(OR(E78="Air",E78="Air+Sea"),IF(C78="APLL BK",G78*IF(N78="",1,N78),Q78/P78*IF(N78="",1,N78)),0),0)</f>
        <v>0</v>
      </c>
      <c r="S78" s="454" t="e" cm="1">
        <f t="array" ref="S78">_xlfn.IFS(E78="Air",R78,E78="Sea",M78,E78="Air+Sea",M78+R78)</f>
        <v>#N/A</v>
      </c>
    </row>
    <row r="79" spans="1:19" x14ac:dyDescent="0.25">
      <c r="A79" s="1096" t="s">
        <v>155</v>
      </c>
      <c r="B79" s="509" t="s">
        <v>69</v>
      </c>
      <c r="C79" s="113" t="s">
        <v>69</v>
      </c>
      <c r="D79" s="136" t="s">
        <v>156</v>
      </c>
      <c r="E79" s="113" t="s">
        <v>11</v>
      </c>
      <c r="F79" s="113">
        <v>180</v>
      </c>
      <c r="G79" s="208">
        <v>180</v>
      </c>
      <c r="H79" s="124" t="s">
        <v>701</v>
      </c>
      <c r="I79" s="507"/>
      <c r="J79" s="191">
        <v>0</v>
      </c>
      <c r="K79" s="219">
        <v>2</v>
      </c>
      <c r="L79" s="219">
        <f t="shared" si="8"/>
        <v>0</v>
      </c>
      <c r="M79" s="220">
        <f t="shared" si="9"/>
        <v>0</v>
      </c>
      <c r="N79" s="459"/>
      <c r="O79" s="443"/>
      <c r="P79" s="221">
        <v>0</v>
      </c>
      <c r="Q79" s="444">
        <f t="shared" si="10"/>
        <v>0</v>
      </c>
      <c r="R79" s="222">
        <f t="shared" si="11"/>
        <v>0</v>
      </c>
      <c r="S79" s="453" cm="1">
        <f t="array" ref="S79">_xlfn.IFS(E79="Air",R79,E79="Sea",M79,E79="Air+Sea",M79+R79)</f>
        <v>0</v>
      </c>
    </row>
    <row r="80" spans="1:19" x14ac:dyDescent="0.25">
      <c r="A80" s="1096"/>
      <c r="B80" s="462" t="s">
        <v>90</v>
      </c>
      <c r="C80" s="159"/>
      <c r="D80" s="159"/>
      <c r="E80" s="159"/>
      <c r="F80" s="159"/>
      <c r="G80" s="207"/>
      <c r="H80" s="160"/>
      <c r="I80" s="752"/>
      <c r="J80" s="190"/>
      <c r="K80" s="221">
        <v>2</v>
      </c>
      <c r="L80" s="221">
        <f t="shared" si="8"/>
        <v>0</v>
      </c>
      <c r="M80" s="222">
        <f t="shared" si="9"/>
        <v>0</v>
      </c>
      <c r="N80" s="752"/>
      <c r="O80" s="443"/>
      <c r="P80" s="221">
        <v>0</v>
      </c>
      <c r="Q80" s="444">
        <f t="shared" si="10"/>
        <v>0</v>
      </c>
      <c r="R80" s="222">
        <f t="shared" si="11"/>
        <v>0</v>
      </c>
      <c r="S80" s="454" t="e" cm="1">
        <f t="array" ref="S80">_xlfn.IFS(E80="Air",R80,E80="Sea",M80,E80="Air+Sea",M80+R80)</f>
        <v>#N/A</v>
      </c>
    </row>
    <row r="81" spans="1:20" x14ac:dyDescent="0.25">
      <c r="A81" s="1096"/>
      <c r="B81" s="758" t="s">
        <v>157</v>
      </c>
      <c r="C81" s="115" t="s">
        <v>158</v>
      </c>
      <c r="D81" s="136" t="s">
        <v>159</v>
      </c>
      <c r="E81" s="115" t="s">
        <v>11</v>
      </c>
      <c r="F81" s="115">
        <v>870</v>
      </c>
      <c r="G81" s="209">
        <v>870</v>
      </c>
      <c r="H81" s="145"/>
      <c r="I81" s="758"/>
      <c r="J81" s="196">
        <v>0</v>
      </c>
      <c r="K81" s="224">
        <v>2</v>
      </c>
      <c r="L81" s="224">
        <f t="shared" si="8"/>
        <v>0</v>
      </c>
      <c r="M81" s="389">
        <f t="shared" si="9"/>
        <v>0</v>
      </c>
      <c r="N81" s="752"/>
      <c r="O81" s="443"/>
      <c r="P81" s="221">
        <v>0</v>
      </c>
      <c r="Q81" s="444">
        <f t="shared" si="10"/>
        <v>0</v>
      </c>
      <c r="R81" s="222">
        <f t="shared" si="11"/>
        <v>0</v>
      </c>
      <c r="S81" s="673" cm="1">
        <f t="array" ref="S81">_xlfn.IFS(E81="Air",R81,E81="Sea",M81,E81="Air+Sea",M81+R81)</f>
        <v>0</v>
      </c>
    </row>
    <row r="82" spans="1:20" x14ac:dyDescent="0.25">
      <c r="A82" s="1096"/>
      <c r="B82" s="758" t="s">
        <v>160</v>
      </c>
      <c r="C82" s="115" t="s">
        <v>142</v>
      </c>
      <c r="D82" s="136" t="s">
        <v>161</v>
      </c>
      <c r="E82" s="115" t="s">
        <v>11</v>
      </c>
      <c r="F82" s="115">
        <v>240</v>
      </c>
      <c r="G82" s="209">
        <v>240</v>
      </c>
      <c r="H82" s="145"/>
      <c r="I82" s="759"/>
      <c r="J82" s="196">
        <v>4</v>
      </c>
      <c r="K82" s="224">
        <v>2</v>
      </c>
      <c r="L82" s="224">
        <f t="shared" si="8"/>
        <v>960</v>
      </c>
      <c r="M82" s="389">
        <f t="shared" si="9"/>
        <v>480</v>
      </c>
      <c r="N82" s="752"/>
      <c r="O82" s="443"/>
      <c r="P82" s="221">
        <v>0</v>
      </c>
      <c r="Q82" s="444">
        <f t="shared" si="10"/>
        <v>0</v>
      </c>
      <c r="R82" s="222">
        <f t="shared" si="11"/>
        <v>0</v>
      </c>
      <c r="S82" s="673" cm="1">
        <f t="array" ref="S82">_xlfn.IFS(E82="Air",R82,E82="Sea",M82,E82="Air+Sea",M82+R82)</f>
        <v>480</v>
      </c>
    </row>
    <row r="83" spans="1:20" x14ac:dyDescent="0.25">
      <c r="A83" s="1096"/>
      <c r="B83" s="758" t="s">
        <v>162</v>
      </c>
      <c r="C83" s="115" t="s">
        <v>163</v>
      </c>
      <c r="D83" s="136" t="s">
        <v>164</v>
      </c>
      <c r="E83" s="115" t="s">
        <v>11</v>
      </c>
      <c r="F83" s="115">
        <v>240</v>
      </c>
      <c r="G83" s="209">
        <v>240</v>
      </c>
      <c r="H83" s="145"/>
      <c r="I83" s="758"/>
      <c r="J83" s="196">
        <v>2</v>
      </c>
      <c r="K83" s="224">
        <v>2</v>
      </c>
      <c r="L83" s="224">
        <f t="shared" si="8"/>
        <v>480</v>
      </c>
      <c r="M83" s="389">
        <f t="shared" si="9"/>
        <v>240</v>
      </c>
      <c r="N83" s="752"/>
      <c r="O83" s="443"/>
      <c r="P83" s="221">
        <v>0</v>
      </c>
      <c r="Q83" s="444">
        <f t="shared" si="10"/>
        <v>0</v>
      </c>
      <c r="R83" s="222">
        <f t="shared" si="11"/>
        <v>0</v>
      </c>
      <c r="S83" s="673" cm="1">
        <f t="array" ref="S83">_xlfn.IFS(E83="Air",R83,E83="Sea",M83,E83="Air+Sea",M83+R83)</f>
        <v>240</v>
      </c>
    </row>
    <row r="84" spans="1:20" x14ac:dyDescent="0.25">
      <c r="A84" s="1096"/>
      <c r="B84" s="462" t="s">
        <v>165</v>
      </c>
      <c r="C84" s="159" t="s">
        <v>142</v>
      </c>
      <c r="D84" s="159"/>
      <c r="E84" s="159"/>
      <c r="F84" s="159"/>
      <c r="G84" s="207"/>
      <c r="H84" s="160"/>
      <c r="I84" s="752"/>
      <c r="J84" s="190"/>
      <c r="K84" s="221">
        <v>2</v>
      </c>
      <c r="L84" s="221">
        <f t="shared" si="8"/>
        <v>0</v>
      </c>
      <c r="M84" s="222">
        <f t="shared" si="9"/>
        <v>0</v>
      </c>
      <c r="N84" s="752"/>
      <c r="O84" s="443"/>
      <c r="P84" s="221">
        <v>0</v>
      </c>
      <c r="Q84" s="444">
        <f t="shared" si="10"/>
        <v>0</v>
      </c>
      <c r="R84" s="222">
        <f t="shared" si="11"/>
        <v>0</v>
      </c>
      <c r="S84" s="454" t="e" cm="1">
        <f t="array" ref="S84">_xlfn.IFS(E84="Air",R84,E84="Sea",M84,E84="Air+Sea",M84+R84)</f>
        <v>#N/A</v>
      </c>
    </row>
    <row r="85" spans="1:20" x14ac:dyDescent="0.25">
      <c r="A85" s="1096"/>
      <c r="B85" s="462" t="s">
        <v>166</v>
      </c>
      <c r="C85" s="159" t="s">
        <v>142</v>
      </c>
      <c r="D85" s="159"/>
      <c r="E85" s="159"/>
      <c r="F85" s="159"/>
      <c r="G85" s="207"/>
      <c r="H85" s="160"/>
      <c r="I85" s="752"/>
      <c r="J85" s="190"/>
      <c r="K85" s="221">
        <v>2</v>
      </c>
      <c r="L85" s="221">
        <f t="shared" si="8"/>
        <v>0</v>
      </c>
      <c r="M85" s="222">
        <f t="shared" si="9"/>
        <v>0</v>
      </c>
      <c r="N85" s="752"/>
      <c r="O85" s="443"/>
      <c r="P85" s="221">
        <v>0</v>
      </c>
      <c r="Q85" s="444">
        <f t="shared" si="10"/>
        <v>0</v>
      </c>
      <c r="R85" s="222">
        <f t="shared" si="11"/>
        <v>0</v>
      </c>
      <c r="S85" s="454" t="e" cm="1">
        <f t="array" ref="S85">_xlfn.IFS(E85="Air",R85,E85="Sea",M85,E85="Air+Sea",M85+R85)</f>
        <v>#N/A</v>
      </c>
    </row>
    <row r="86" spans="1:20" x14ac:dyDescent="0.25">
      <c r="A86" s="1096"/>
      <c r="B86" s="462" t="s">
        <v>167</v>
      </c>
      <c r="C86" s="159" t="s">
        <v>142</v>
      </c>
      <c r="D86" s="159"/>
      <c r="E86" s="159"/>
      <c r="F86" s="159"/>
      <c r="G86" s="207"/>
      <c r="H86" s="160"/>
      <c r="I86" s="752"/>
      <c r="J86" s="190"/>
      <c r="K86" s="221">
        <v>2</v>
      </c>
      <c r="L86" s="221">
        <f t="shared" si="8"/>
        <v>0</v>
      </c>
      <c r="M86" s="222">
        <f t="shared" si="9"/>
        <v>0</v>
      </c>
      <c r="N86" s="752"/>
      <c r="O86" s="443"/>
      <c r="P86" s="221">
        <v>0</v>
      </c>
      <c r="Q86" s="444">
        <f t="shared" si="10"/>
        <v>0</v>
      </c>
      <c r="R86" s="222">
        <f t="shared" si="11"/>
        <v>0</v>
      </c>
      <c r="S86" s="454" t="e" cm="1">
        <f t="array" ref="S86">_xlfn.IFS(E86="Air",R86,E86="Sea",M86,E86="Air+Sea",M86+R86)</f>
        <v>#N/A</v>
      </c>
    </row>
    <row r="87" spans="1:20" x14ac:dyDescent="0.25">
      <c r="A87" s="1096"/>
      <c r="B87" s="509" t="s">
        <v>168</v>
      </c>
      <c r="C87" s="113" t="s">
        <v>103</v>
      </c>
      <c r="D87" s="136" t="s">
        <v>169</v>
      </c>
      <c r="E87" s="113" t="s">
        <v>11</v>
      </c>
      <c r="F87" s="113">
        <v>205</v>
      </c>
      <c r="G87" s="208">
        <v>205</v>
      </c>
      <c r="H87" s="124"/>
      <c r="I87" s="755"/>
      <c r="J87" s="191">
        <v>0.5</v>
      </c>
      <c r="K87" s="219">
        <v>2</v>
      </c>
      <c r="L87" s="219">
        <f t="shared" si="8"/>
        <v>102.5</v>
      </c>
      <c r="M87" s="220">
        <f t="shared" si="9"/>
        <v>51.25</v>
      </c>
      <c r="N87" s="752"/>
      <c r="O87" s="443"/>
      <c r="P87" s="221">
        <v>0</v>
      </c>
      <c r="Q87" s="444">
        <f t="shared" si="10"/>
        <v>0</v>
      </c>
      <c r="R87" s="222">
        <f t="shared" si="11"/>
        <v>0</v>
      </c>
      <c r="S87" s="453" cm="1">
        <f t="array" ref="S87">_xlfn.IFS(E87="Air",R87,E87="Sea",M87,E87="Air+Sea",M87+R87)</f>
        <v>51.25</v>
      </c>
    </row>
    <row r="88" spans="1:20" x14ac:dyDescent="0.25">
      <c r="A88" s="1096"/>
      <c r="B88" s="462" t="s">
        <v>170</v>
      </c>
      <c r="C88" s="159" t="s">
        <v>171</v>
      </c>
      <c r="D88" s="159"/>
      <c r="E88" s="159"/>
      <c r="F88" s="159"/>
      <c r="G88" s="207"/>
      <c r="H88" s="160"/>
      <c r="I88" s="752"/>
      <c r="J88" s="190"/>
      <c r="K88" s="221">
        <v>2</v>
      </c>
      <c r="L88" s="221">
        <f t="shared" si="8"/>
        <v>0</v>
      </c>
      <c r="M88" s="222">
        <f t="shared" si="9"/>
        <v>0</v>
      </c>
      <c r="N88" s="752"/>
      <c r="O88" s="443"/>
      <c r="P88" s="221">
        <v>0</v>
      </c>
      <c r="Q88" s="444">
        <f t="shared" si="10"/>
        <v>0</v>
      </c>
      <c r="R88" s="222">
        <f t="shared" si="11"/>
        <v>0</v>
      </c>
      <c r="S88" s="454" t="e" cm="1">
        <f t="array" ref="S88">_xlfn.IFS(E88="Air",R88,E88="Sea",M88,E88="Air+Sea",M88+R88)</f>
        <v>#N/A</v>
      </c>
    </row>
    <row r="89" spans="1:20" x14ac:dyDescent="0.25">
      <c r="A89" s="1096"/>
      <c r="B89" s="462" t="s">
        <v>172</v>
      </c>
      <c r="C89" s="159" t="s">
        <v>69</v>
      </c>
      <c r="D89" s="159"/>
      <c r="E89" s="159"/>
      <c r="F89" s="159"/>
      <c r="G89" s="207"/>
      <c r="H89" s="160"/>
      <c r="I89" s="752"/>
      <c r="J89" s="190"/>
      <c r="K89" s="221">
        <v>2</v>
      </c>
      <c r="L89" s="221">
        <f t="shared" si="8"/>
        <v>0</v>
      </c>
      <c r="M89" s="222">
        <f t="shared" si="9"/>
        <v>0</v>
      </c>
      <c r="N89" s="752"/>
      <c r="O89" s="443"/>
      <c r="P89" s="221">
        <v>0</v>
      </c>
      <c r="Q89" s="444">
        <f t="shared" si="10"/>
        <v>0</v>
      </c>
      <c r="R89" s="222">
        <f t="shared" si="11"/>
        <v>0</v>
      </c>
      <c r="S89" s="454" t="e" cm="1">
        <f t="array" ref="S89">_xlfn.IFS(E89="Air",R89,E89="Sea",M89,E89="Air+Sea",M89+R89)</f>
        <v>#N/A</v>
      </c>
    </row>
    <row r="90" spans="1:20" x14ac:dyDescent="0.25">
      <c r="A90" s="1096"/>
      <c r="B90" s="462" t="s">
        <v>173</v>
      </c>
      <c r="C90" s="159" t="s">
        <v>145</v>
      </c>
      <c r="D90" s="159"/>
      <c r="E90" s="159"/>
      <c r="F90" s="159"/>
      <c r="G90" s="207"/>
      <c r="H90" s="160"/>
      <c r="I90" s="752"/>
      <c r="J90" s="190"/>
      <c r="K90" s="221">
        <v>2</v>
      </c>
      <c r="L90" s="221">
        <f t="shared" si="8"/>
        <v>0</v>
      </c>
      <c r="M90" s="222">
        <f t="shared" si="9"/>
        <v>0</v>
      </c>
      <c r="N90" s="752"/>
      <c r="O90" s="443"/>
      <c r="P90" s="221">
        <v>0</v>
      </c>
      <c r="Q90" s="444">
        <f t="shared" si="10"/>
        <v>0</v>
      </c>
      <c r="R90" s="222">
        <f t="shared" si="11"/>
        <v>0</v>
      </c>
      <c r="S90" s="454" t="e" cm="1">
        <f t="array" ref="S90">_xlfn.IFS(E90="Air",R90,E90="Sea",M90,E90="Air+Sea",M90+R90)</f>
        <v>#N/A</v>
      </c>
    </row>
    <row r="91" spans="1:20" x14ac:dyDescent="0.25">
      <c r="A91" s="1096"/>
      <c r="B91" s="462" t="s">
        <v>174</v>
      </c>
      <c r="C91" s="159" t="s">
        <v>175</v>
      </c>
      <c r="D91" s="159"/>
      <c r="E91" s="159"/>
      <c r="F91" s="159"/>
      <c r="G91" s="207"/>
      <c r="H91" s="160"/>
      <c r="I91" s="752"/>
      <c r="J91" s="190"/>
      <c r="K91" s="221">
        <v>2</v>
      </c>
      <c r="L91" s="221">
        <f t="shared" si="8"/>
        <v>0</v>
      </c>
      <c r="M91" s="222">
        <f t="shared" si="9"/>
        <v>0</v>
      </c>
      <c r="N91" s="752"/>
      <c r="O91" s="443"/>
      <c r="P91" s="221">
        <v>0</v>
      </c>
      <c r="Q91" s="444">
        <f t="shared" si="10"/>
        <v>0</v>
      </c>
      <c r="R91" s="222">
        <f t="shared" si="11"/>
        <v>0</v>
      </c>
      <c r="S91" s="454" t="e" cm="1">
        <f t="array" ref="S91">_xlfn.IFS(E91="Air",R91,E91="Sea",M91,E91="Air+Sea",M91+R91)</f>
        <v>#N/A</v>
      </c>
    </row>
    <row r="92" spans="1:20" x14ac:dyDescent="0.25">
      <c r="A92" s="1096"/>
      <c r="B92" s="462" t="s">
        <v>176</v>
      </c>
      <c r="C92" s="159" t="s">
        <v>145</v>
      </c>
      <c r="D92" s="159"/>
      <c r="E92" s="159"/>
      <c r="F92" s="159"/>
      <c r="G92" s="207"/>
      <c r="H92" s="160"/>
      <c r="I92" s="752"/>
      <c r="J92" s="190"/>
      <c r="K92" s="221">
        <v>2</v>
      </c>
      <c r="L92" s="221">
        <f t="shared" si="8"/>
        <v>0</v>
      </c>
      <c r="M92" s="222">
        <f t="shared" si="9"/>
        <v>0</v>
      </c>
      <c r="N92" s="752"/>
      <c r="O92" s="443"/>
      <c r="P92" s="221">
        <v>0</v>
      </c>
      <c r="Q92" s="444">
        <f t="shared" si="10"/>
        <v>0</v>
      </c>
      <c r="R92" s="222">
        <f t="shared" si="11"/>
        <v>0</v>
      </c>
      <c r="S92" s="454" t="e" cm="1">
        <f t="array" ref="S92">_xlfn.IFS(E92="Air",R92,E92="Sea",M92,E92="Air+Sea",M92+R92)</f>
        <v>#N/A</v>
      </c>
    </row>
    <row r="93" spans="1:20" x14ac:dyDescent="0.25">
      <c r="A93" s="1096"/>
      <c r="B93" s="758" t="s">
        <v>177</v>
      </c>
      <c r="C93" s="115" t="s">
        <v>178</v>
      </c>
      <c r="D93" s="115"/>
      <c r="E93" s="115" t="s">
        <v>11</v>
      </c>
      <c r="F93" s="733">
        <v>3600</v>
      </c>
      <c r="G93" s="741">
        <v>3600</v>
      </c>
      <c r="H93" s="147"/>
      <c r="I93" s="760"/>
      <c r="J93" s="193">
        <v>0</v>
      </c>
      <c r="K93" s="224">
        <v>2</v>
      </c>
      <c r="L93" s="224">
        <f t="shared" si="8"/>
        <v>0</v>
      </c>
      <c r="M93" s="389">
        <f t="shared" si="9"/>
        <v>0</v>
      </c>
      <c r="N93" s="752"/>
      <c r="O93" s="443"/>
      <c r="P93" s="221">
        <v>0</v>
      </c>
      <c r="Q93" s="444">
        <f t="shared" si="10"/>
        <v>0</v>
      </c>
      <c r="R93" s="222">
        <f t="shared" si="11"/>
        <v>0</v>
      </c>
      <c r="S93" s="673" cm="1">
        <f t="array" ref="S93">_xlfn.IFS(E93="Air",R93,E93="Sea",M93,E93="Air+Sea",M93+R93)</f>
        <v>0</v>
      </c>
    </row>
    <row r="94" spans="1:20" ht="15.75" thickBot="1" x14ac:dyDescent="0.3">
      <c r="A94" s="1097"/>
      <c r="B94" s="633" t="s">
        <v>179</v>
      </c>
      <c r="C94" s="164" t="s">
        <v>180</v>
      </c>
      <c r="D94" s="164"/>
      <c r="E94" s="164"/>
      <c r="F94" s="164"/>
      <c r="G94" s="211"/>
      <c r="H94" s="165"/>
      <c r="I94" s="753"/>
      <c r="J94" s="363"/>
      <c r="K94" s="262">
        <v>2</v>
      </c>
      <c r="L94" s="262">
        <f t="shared" si="8"/>
        <v>0</v>
      </c>
      <c r="M94" s="457">
        <f t="shared" si="9"/>
        <v>0</v>
      </c>
      <c r="N94" s="753"/>
      <c r="O94" s="450"/>
      <c r="P94" s="262">
        <v>0</v>
      </c>
      <c r="Q94" s="451">
        <f t="shared" si="10"/>
        <v>0</v>
      </c>
      <c r="R94" s="457">
        <f t="shared" si="11"/>
        <v>0</v>
      </c>
      <c r="S94" s="627" t="e" cm="1">
        <f t="array" ref="S94">_xlfn.IFS(E94="Air",R94,E94="Sea",M94,E94="Air+Sea",M94+R94)</f>
        <v>#N/A</v>
      </c>
    </row>
    <row r="95" spans="1:20" ht="15.75" thickBot="1" x14ac:dyDescent="0.3">
      <c r="A95" s="674"/>
      <c r="B95" s="32"/>
      <c r="C95" s="32"/>
      <c r="D95" s="32"/>
      <c r="E95" s="32"/>
      <c r="F95" s="32"/>
      <c r="G95" s="100"/>
      <c r="H95" s="168"/>
      <c r="I95" s="413"/>
      <c r="M95" s="270"/>
      <c r="N95" s="413"/>
      <c r="R95" s="270"/>
      <c r="S95" s="270"/>
    </row>
    <row r="96" spans="1:20" ht="60" x14ac:dyDescent="0.25">
      <c r="A96" s="674"/>
      <c r="B96" s="32"/>
      <c r="C96" s="32"/>
      <c r="D96" s="32"/>
      <c r="E96" s="32"/>
      <c r="F96" s="32"/>
      <c r="G96" s="100"/>
      <c r="H96" s="168"/>
      <c r="I96" s="413"/>
      <c r="J96" s="71" t="s">
        <v>181</v>
      </c>
      <c r="K96" s="229">
        <f>IF([2]Booking_SGN!$B$2="SGN",INDEX([2]!volume,MATCH($I$11,[2]!customer,0),MATCH([2]Booking_SGN!$C$3,[2]!week,0)),0)</f>
        <v>4</v>
      </c>
      <c r="L96" s="229">
        <f>SUM(L13:L94)</f>
        <v>4996</v>
      </c>
      <c r="M96" s="230">
        <f>SUM(M13:M94)</f>
        <v>2143.5</v>
      </c>
      <c r="N96" s="413"/>
      <c r="O96" s="71" t="s">
        <v>181</v>
      </c>
      <c r="P96" s="229">
        <f>IF([2]Booking_SGN!$B$2="SGN",INDEX([2]!volume,MATCH($N$11,[2]!customer,0),MATCH([2]Booking_SGN!$C$3,[2]!week,0)),0)</f>
        <v>0</v>
      </c>
      <c r="Q96" s="229">
        <f>SUM(Q13:Q95)</f>
        <v>806</v>
      </c>
      <c r="R96" s="230">
        <f>SUM(R13:R94)</f>
        <v>0</v>
      </c>
      <c r="S96" s="230">
        <f>R96+M96</f>
        <v>2143.5</v>
      </c>
      <c r="T96" s="171"/>
    </row>
    <row r="97" spans="1:20" ht="15.75" thickBot="1" x14ac:dyDescent="0.3">
      <c r="A97" s="674"/>
      <c r="B97" s="32"/>
      <c r="C97" s="32"/>
      <c r="D97" s="32"/>
      <c r="E97" s="32"/>
      <c r="F97" s="32"/>
      <c r="G97" s="100"/>
      <c r="H97" s="168"/>
      <c r="I97" s="413"/>
      <c r="J97" s="72" t="s">
        <v>182</v>
      </c>
      <c r="K97" s="73"/>
      <c r="L97" s="73"/>
      <c r="M97" s="231">
        <f>M96*K96/40/3600</f>
        <v>5.9541666666666666E-2</v>
      </c>
      <c r="N97" s="413"/>
      <c r="O97" s="72" t="s">
        <v>182</v>
      </c>
      <c r="P97" s="73"/>
      <c r="Q97" s="73"/>
      <c r="R97" s="231">
        <f>R96*P96/40/3600</f>
        <v>0</v>
      </c>
      <c r="S97" s="231">
        <f>R97+M97</f>
        <v>5.9541666666666666E-2</v>
      </c>
      <c r="T97" s="172"/>
    </row>
    <row r="98" spans="1:20" ht="15.75" thickBot="1" x14ac:dyDescent="0.3">
      <c r="A98" s="674"/>
      <c r="B98" s="32"/>
      <c r="C98" s="32"/>
      <c r="D98" s="32"/>
      <c r="E98" s="32"/>
      <c r="F98" s="32"/>
      <c r="G98" s="100"/>
      <c r="H98" s="168"/>
      <c r="I98" s="413"/>
      <c r="M98" s="270"/>
      <c r="N98" s="413"/>
      <c r="R98" s="270"/>
      <c r="S98" s="270"/>
    </row>
    <row r="99" spans="1:20" ht="26.25" customHeight="1" x14ac:dyDescent="0.25">
      <c r="A99" s="1095" t="s">
        <v>183</v>
      </c>
      <c r="B99" s="629" t="s">
        <v>184</v>
      </c>
      <c r="C99" s="621" t="s">
        <v>103</v>
      </c>
      <c r="D99" s="621" t="s">
        <v>185</v>
      </c>
      <c r="E99" s="621"/>
      <c r="F99" s="621"/>
      <c r="G99" s="622">
        <v>20</v>
      </c>
      <c r="H99" s="637"/>
      <c r="I99" s="767"/>
      <c r="J99" s="361"/>
      <c r="K99" s="259">
        <v>2</v>
      </c>
      <c r="L99" s="259">
        <f t="shared" ref="L99" si="12">IF(C99="APLL BK",G99,G99*J99)</f>
        <v>0</v>
      </c>
      <c r="M99" s="634">
        <f t="shared" ref="M99" si="13">IFERROR(IF(OR(E99="Sea",E99="Air+Sea"),IF(C99="APLL BK",G99*IF(I99="",1,I99),L99/K99*IF(I99="",1,I99)),0),0)</f>
        <v>0</v>
      </c>
      <c r="N99" s="687"/>
      <c r="O99" s="362"/>
      <c r="P99" s="259">
        <v>0</v>
      </c>
      <c r="Q99" s="260">
        <f t="shared" ref="Q99" si="14">IF(C99="APLL BK",G99,G99*O99)</f>
        <v>0</v>
      </c>
      <c r="R99" s="456">
        <f t="shared" ref="R99" si="15">IFERROR(IF(OR(E99="Air",E99="Air+Sea"),IF(C99="APLL BK",G99*IF(N99="",1,N99),Q99/P99*IF(N99="",1,N99)),0),0)</f>
        <v>0</v>
      </c>
      <c r="S99" s="625" t="e" cm="1">
        <f t="array" ref="S99">_xlfn.IFS(E99="Air",R99,E99="Sea",M99,E99="Air+Sea",M99+R99)</f>
        <v>#N/A</v>
      </c>
    </row>
    <row r="100" spans="1:20" ht="26.25" customHeight="1" x14ac:dyDescent="0.25">
      <c r="A100" s="1096"/>
      <c r="B100" s="772" t="s">
        <v>504</v>
      </c>
      <c r="C100" s="177" t="s">
        <v>69</v>
      </c>
      <c r="D100" s="761" t="s">
        <v>505</v>
      </c>
      <c r="E100" s="113" t="s">
        <v>11</v>
      </c>
      <c r="F100" s="156"/>
      <c r="G100" s="213">
        <v>90</v>
      </c>
      <c r="H100" s="178"/>
      <c r="I100" s="467"/>
      <c r="J100" s="200">
        <f>1/6</f>
        <v>0.16666666666666666</v>
      </c>
      <c r="K100" s="442">
        <v>2</v>
      </c>
      <c r="L100" s="219">
        <f t="shared" ref="L100:L144" si="16">IF(C100="APLL BK",G100,G100*J100)</f>
        <v>15</v>
      </c>
      <c r="M100" s="220">
        <f t="shared" ref="M100:M144" si="17">IFERROR(IF(OR(E100="Sea",E100="Air+Sea"),IF(C100="APLL BK",G100*IF(I100="",1,I100),L100/K100*IF(I100="",1,I100)),0),0)</f>
        <v>7.5</v>
      </c>
      <c r="N100" s="459"/>
      <c r="O100" s="443"/>
      <c r="P100" s="221">
        <v>0</v>
      </c>
      <c r="Q100" s="444">
        <f t="shared" ref="Q100:Q144" si="18">IF(C100="APLL BK",G100,G100*O100)</f>
        <v>0</v>
      </c>
      <c r="R100" s="222">
        <f t="shared" ref="R100:R144" si="19">IFERROR(IF(OR(E100="Air",E100="Air+Sea"),IF(C100="APLL BK",G100*IF(N100="",1,N100),Q100/P100*IF(N100="",1,N100)),0),0)</f>
        <v>0</v>
      </c>
      <c r="S100" s="453" cm="1">
        <f t="array" ref="S100">_xlfn.IFS(E100="Air",R100,E100="Sea",M100,E100="Air+Sea",M100+R100)</f>
        <v>7.5</v>
      </c>
    </row>
    <row r="101" spans="1:20" ht="26.25" customHeight="1" x14ac:dyDescent="0.25">
      <c r="A101" s="1096"/>
      <c r="B101" s="772" t="s">
        <v>506</v>
      </c>
      <c r="C101" s="177" t="s">
        <v>69</v>
      </c>
      <c r="D101" s="177" t="s">
        <v>507</v>
      </c>
      <c r="E101" s="113" t="s">
        <v>11</v>
      </c>
      <c r="F101" s="156"/>
      <c r="G101" s="213">
        <v>90</v>
      </c>
      <c r="H101" s="178"/>
      <c r="I101" s="467"/>
      <c r="J101" s="200">
        <f>1/6</f>
        <v>0.16666666666666666</v>
      </c>
      <c r="K101" s="442">
        <v>2</v>
      </c>
      <c r="L101" s="219">
        <f t="shared" si="16"/>
        <v>15</v>
      </c>
      <c r="M101" s="220">
        <f t="shared" si="17"/>
        <v>7.5</v>
      </c>
      <c r="N101" s="459"/>
      <c r="O101" s="443"/>
      <c r="P101" s="221">
        <v>0</v>
      </c>
      <c r="Q101" s="444">
        <f t="shared" si="18"/>
        <v>0</v>
      </c>
      <c r="R101" s="222">
        <f t="shared" si="19"/>
        <v>0</v>
      </c>
      <c r="S101" s="453" cm="1">
        <f t="array" ref="S101">_xlfn.IFS(E101="Air",R101,E101="Sea",M101,E101="Air+Sea",M101+R101)</f>
        <v>7.5</v>
      </c>
    </row>
    <row r="102" spans="1:20" x14ac:dyDescent="0.25">
      <c r="A102" s="1096"/>
      <c r="B102" s="509" t="s">
        <v>129</v>
      </c>
      <c r="C102" s="113" t="s">
        <v>103</v>
      </c>
      <c r="D102" s="113" t="s">
        <v>129</v>
      </c>
      <c r="E102" s="113" t="s">
        <v>11</v>
      </c>
      <c r="F102" s="113">
        <v>55</v>
      </c>
      <c r="G102" s="208">
        <v>55</v>
      </c>
      <c r="H102" s="124"/>
      <c r="I102" s="755"/>
      <c r="J102" s="191">
        <v>0</v>
      </c>
      <c r="K102" s="219">
        <v>2</v>
      </c>
      <c r="L102" s="219">
        <f t="shared" si="16"/>
        <v>0</v>
      </c>
      <c r="M102" s="220">
        <f t="shared" si="17"/>
        <v>0</v>
      </c>
      <c r="N102" s="752"/>
      <c r="O102" s="443"/>
      <c r="P102" s="221">
        <v>0</v>
      </c>
      <c r="Q102" s="444">
        <f t="shared" si="18"/>
        <v>0</v>
      </c>
      <c r="R102" s="222">
        <f t="shared" si="19"/>
        <v>0</v>
      </c>
      <c r="S102" s="453" cm="1">
        <f t="array" ref="S102">_xlfn.IFS(E102="Air",R102,E102="Sea",M102,E102="Air+Sea",M102+R102)</f>
        <v>0</v>
      </c>
    </row>
    <row r="103" spans="1:20" x14ac:dyDescent="0.25">
      <c r="A103" s="1096"/>
      <c r="B103" s="509" t="s">
        <v>509</v>
      </c>
      <c r="C103" s="113" t="s">
        <v>103</v>
      </c>
      <c r="D103" s="113" t="s">
        <v>509</v>
      </c>
      <c r="E103" s="113" t="s">
        <v>11</v>
      </c>
      <c r="F103" s="113">
        <v>115</v>
      </c>
      <c r="G103" s="208">
        <v>115</v>
      </c>
      <c r="H103" s="124"/>
      <c r="I103" s="755"/>
      <c r="J103" s="191">
        <v>0</v>
      </c>
      <c r="K103" s="219">
        <v>2</v>
      </c>
      <c r="L103" s="219">
        <f t="shared" si="16"/>
        <v>0</v>
      </c>
      <c r="M103" s="220">
        <f t="shared" si="17"/>
        <v>0</v>
      </c>
      <c r="N103" s="752"/>
      <c r="O103" s="443"/>
      <c r="P103" s="221">
        <v>0</v>
      </c>
      <c r="Q103" s="444">
        <f t="shared" si="18"/>
        <v>0</v>
      </c>
      <c r="R103" s="222">
        <f t="shared" si="19"/>
        <v>0</v>
      </c>
      <c r="S103" s="453" cm="1">
        <f t="array" ref="S103">_xlfn.IFS(E103="Air",R103,E103="Sea",M103,E103="Air+Sea",M103+R103)</f>
        <v>0</v>
      </c>
    </row>
    <row r="104" spans="1:20" x14ac:dyDescent="0.25">
      <c r="A104" s="1096"/>
      <c r="B104" s="509" t="s">
        <v>138</v>
      </c>
      <c r="C104" s="113" t="s">
        <v>139</v>
      </c>
      <c r="D104" s="113" t="s">
        <v>138</v>
      </c>
      <c r="E104" s="113" t="s">
        <v>11</v>
      </c>
      <c r="F104" s="113">
        <v>60</v>
      </c>
      <c r="G104" s="208">
        <v>60</v>
      </c>
      <c r="H104" s="124"/>
      <c r="I104" s="755"/>
      <c r="J104" s="191">
        <v>0</v>
      </c>
      <c r="K104" s="219">
        <v>2</v>
      </c>
      <c r="L104" s="219">
        <f t="shared" si="16"/>
        <v>0</v>
      </c>
      <c r="M104" s="220">
        <f t="shared" si="17"/>
        <v>0</v>
      </c>
      <c r="N104" s="752"/>
      <c r="O104" s="443"/>
      <c r="P104" s="221">
        <v>0</v>
      </c>
      <c r="Q104" s="444">
        <f t="shared" si="18"/>
        <v>0</v>
      </c>
      <c r="R104" s="222">
        <f t="shared" si="19"/>
        <v>0</v>
      </c>
      <c r="S104" s="453" cm="1">
        <f t="array" ref="S104">_xlfn.IFS(E104="Air",R104,E104="Sea",M104,E104="Air+Sea",M104+R104)</f>
        <v>0</v>
      </c>
    </row>
    <row r="105" spans="1:20" ht="26.1" customHeight="1" x14ac:dyDescent="0.25">
      <c r="A105" s="1096"/>
      <c r="B105" s="509" t="s">
        <v>186</v>
      </c>
      <c r="C105" s="177" t="s">
        <v>69</v>
      </c>
      <c r="D105" s="113" t="s">
        <v>187</v>
      </c>
      <c r="E105" s="113" t="s">
        <v>11</v>
      </c>
      <c r="F105" s="156"/>
      <c r="G105" s="213">
        <v>25</v>
      </c>
      <c r="H105" s="178"/>
      <c r="I105" s="636"/>
      <c r="J105" s="200"/>
      <c r="K105" s="219">
        <v>2</v>
      </c>
      <c r="L105" s="219">
        <f t="shared" si="16"/>
        <v>0</v>
      </c>
      <c r="M105" s="220">
        <f t="shared" si="17"/>
        <v>0</v>
      </c>
      <c r="N105" s="339"/>
      <c r="O105" s="443"/>
      <c r="P105" s="221">
        <v>0</v>
      </c>
      <c r="Q105" s="444">
        <f t="shared" si="18"/>
        <v>0</v>
      </c>
      <c r="R105" s="222">
        <f t="shared" si="19"/>
        <v>0</v>
      </c>
      <c r="S105" s="453" cm="1">
        <f t="array" ref="S105">_xlfn.IFS(E105="Air",R105,E105="Sea",M105,E105="Air+Sea",M105+R105)</f>
        <v>0</v>
      </c>
    </row>
    <row r="106" spans="1:20" ht="14.45" customHeight="1" x14ac:dyDescent="0.25">
      <c r="A106" s="1096"/>
      <c r="B106" s="509"/>
      <c r="C106" s="177" t="s">
        <v>69</v>
      </c>
      <c r="D106" s="113" t="s">
        <v>188</v>
      </c>
      <c r="E106" s="113" t="s">
        <v>11</v>
      </c>
      <c r="F106" s="156"/>
      <c r="G106" s="213">
        <v>5</v>
      </c>
      <c r="H106" s="178"/>
      <c r="I106" s="636"/>
      <c r="J106" s="200"/>
      <c r="K106" s="219">
        <v>2</v>
      </c>
      <c r="L106" s="219">
        <f t="shared" si="16"/>
        <v>0</v>
      </c>
      <c r="M106" s="220">
        <f t="shared" si="17"/>
        <v>0</v>
      </c>
      <c r="N106" s="339"/>
      <c r="O106" s="443"/>
      <c r="P106" s="221">
        <v>0</v>
      </c>
      <c r="Q106" s="444">
        <f t="shared" si="18"/>
        <v>0</v>
      </c>
      <c r="R106" s="222">
        <f t="shared" si="19"/>
        <v>0</v>
      </c>
      <c r="S106" s="453" cm="1">
        <f t="array" ref="S106">_xlfn.IFS(E106="Air",R106,E106="Sea",M106,E106="Air+Sea",M106+R106)</f>
        <v>0</v>
      </c>
    </row>
    <row r="107" spans="1:20" ht="14.45" customHeight="1" x14ac:dyDescent="0.25">
      <c r="A107" s="1096"/>
      <c r="B107" s="509"/>
      <c r="C107" s="177" t="s">
        <v>69</v>
      </c>
      <c r="D107" s="113" t="s">
        <v>189</v>
      </c>
      <c r="E107" s="113" t="s">
        <v>11</v>
      </c>
      <c r="F107" s="156"/>
      <c r="G107" s="213">
        <v>5</v>
      </c>
      <c r="H107" s="178"/>
      <c r="I107" s="636"/>
      <c r="J107" s="200"/>
      <c r="K107" s="219">
        <v>2</v>
      </c>
      <c r="L107" s="219">
        <f t="shared" si="16"/>
        <v>0</v>
      </c>
      <c r="M107" s="220">
        <f t="shared" si="17"/>
        <v>0</v>
      </c>
      <c r="N107" s="339"/>
      <c r="O107" s="443"/>
      <c r="P107" s="221">
        <v>0</v>
      </c>
      <c r="Q107" s="444">
        <f t="shared" si="18"/>
        <v>0</v>
      </c>
      <c r="R107" s="222">
        <f t="shared" si="19"/>
        <v>0</v>
      </c>
      <c r="S107" s="453" cm="1">
        <f t="array" ref="S107">_xlfn.IFS(E107="Air",R107,E107="Sea",M107,E107="Air+Sea",M107+R107)</f>
        <v>0</v>
      </c>
    </row>
    <row r="108" spans="1:20" ht="39" customHeight="1" x14ac:dyDescent="0.25">
      <c r="A108" s="1096"/>
      <c r="B108" s="509" t="s">
        <v>190</v>
      </c>
      <c r="C108" s="177" t="s">
        <v>553</v>
      </c>
      <c r="D108" s="113" t="s">
        <v>702</v>
      </c>
      <c r="E108" s="113" t="s">
        <v>11</v>
      </c>
      <c r="F108" s="345"/>
      <c r="G108" s="213">
        <v>10</v>
      </c>
      <c r="H108" s="180"/>
      <c r="I108" s="467"/>
      <c r="J108" s="200">
        <v>0.5</v>
      </c>
      <c r="K108" s="219">
        <v>2</v>
      </c>
      <c r="L108" s="219">
        <f t="shared" si="16"/>
        <v>5</v>
      </c>
      <c r="M108" s="220">
        <f t="shared" si="17"/>
        <v>2.5</v>
      </c>
      <c r="N108" s="463"/>
      <c r="O108" s="443"/>
      <c r="P108" s="221">
        <v>0</v>
      </c>
      <c r="Q108" s="444">
        <f t="shared" si="18"/>
        <v>0</v>
      </c>
      <c r="R108" s="222">
        <f t="shared" si="19"/>
        <v>0</v>
      </c>
      <c r="S108" s="453" cm="1">
        <f t="array" ref="S108">_xlfn.IFS(E108="Air",R108,E108="Sea",M108,E108="Air+Sea",M108+R108)</f>
        <v>2.5</v>
      </c>
    </row>
    <row r="109" spans="1:20" ht="14.45" customHeight="1" x14ac:dyDescent="0.25">
      <c r="A109" s="1096"/>
      <c r="B109" s="509"/>
      <c r="C109" s="177" t="s">
        <v>74</v>
      </c>
      <c r="D109" s="113" t="s">
        <v>192</v>
      </c>
      <c r="E109" s="113" t="s">
        <v>11</v>
      </c>
      <c r="F109" s="346"/>
      <c r="G109" s="213">
        <v>35</v>
      </c>
      <c r="H109" s="183"/>
      <c r="I109" s="467"/>
      <c r="J109" s="200"/>
      <c r="K109" s="219">
        <v>2</v>
      </c>
      <c r="L109" s="219">
        <f t="shared" si="16"/>
        <v>35</v>
      </c>
      <c r="M109" s="220">
        <f t="shared" si="17"/>
        <v>35</v>
      </c>
      <c r="N109" s="463"/>
      <c r="O109" s="443"/>
      <c r="P109" s="221">
        <v>0</v>
      </c>
      <c r="Q109" s="444">
        <f t="shared" si="18"/>
        <v>35</v>
      </c>
      <c r="R109" s="222">
        <f t="shared" si="19"/>
        <v>0</v>
      </c>
      <c r="S109" s="453" cm="1">
        <f t="array" ref="S109">_xlfn.IFS(E109="Air",R109,E109="Sea",M109,E109="Air+Sea",M109+R109)</f>
        <v>35</v>
      </c>
    </row>
    <row r="110" spans="1:20" ht="14.45" customHeight="1" x14ac:dyDescent="0.25">
      <c r="A110" s="1096"/>
      <c r="B110" s="509"/>
      <c r="C110" s="177" t="s">
        <v>74</v>
      </c>
      <c r="D110" s="113" t="s">
        <v>193</v>
      </c>
      <c r="E110" s="113" t="s">
        <v>11</v>
      </c>
      <c r="F110" s="346"/>
      <c r="G110" s="213">
        <v>5</v>
      </c>
      <c r="H110" s="183"/>
      <c r="I110" s="467"/>
      <c r="J110" s="200"/>
      <c r="K110" s="219">
        <v>2</v>
      </c>
      <c r="L110" s="219">
        <f t="shared" si="16"/>
        <v>5</v>
      </c>
      <c r="M110" s="220">
        <f t="shared" si="17"/>
        <v>5</v>
      </c>
      <c r="N110" s="463"/>
      <c r="O110" s="443"/>
      <c r="P110" s="221">
        <v>0</v>
      </c>
      <c r="Q110" s="444">
        <f t="shared" si="18"/>
        <v>5</v>
      </c>
      <c r="R110" s="222">
        <f t="shared" si="19"/>
        <v>0</v>
      </c>
      <c r="S110" s="453" cm="1">
        <f t="array" ref="S110">_xlfn.IFS(E110="Air",R110,E110="Sea",M110,E110="Air+Sea",M110+R110)</f>
        <v>5</v>
      </c>
    </row>
    <row r="111" spans="1:20" ht="14.45" customHeight="1" x14ac:dyDescent="0.25">
      <c r="A111" s="1096"/>
      <c r="B111" s="509"/>
      <c r="C111" s="177" t="s">
        <v>74</v>
      </c>
      <c r="D111" s="113" t="s">
        <v>194</v>
      </c>
      <c r="E111" s="113" t="s">
        <v>11</v>
      </c>
      <c r="F111" s="346"/>
      <c r="G111" s="213">
        <v>10</v>
      </c>
      <c r="H111" s="183"/>
      <c r="I111" s="467"/>
      <c r="J111" s="200"/>
      <c r="K111" s="219">
        <v>2</v>
      </c>
      <c r="L111" s="219">
        <f t="shared" si="16"/>
        <v>10</v>
      </c>
      <c r="M111" s="220">
        <f t="shared" si="17"/>
        <v>10</v>
      </c>
      <c r="N111" s="463"/>
      <c r="O111" s="443"/>
      <c r="P111" s="221">
        <v>0</v>
      </c>
      <c r="Q111" s="444">
        <f t="shared" si="18"/>
        <v>10</v>
      </c>
      <c r="R111" s="222">
        <f t="shared" si="19"/>
        <v>0</v>
      </c>
      <c r="S111" s="453" cm="1">
        <f t="array" ref="S111">_xlfn.IFS(E111="Air",R111,E111="Sea",M111,E111="Air+Sea",M111+R111)</f>
        <v>10</v>
      </c>
    </row>
    <row r="112" spans="1:20" ht="26.1" customHeight="1" x14ac:dyDescent="0.25">
      <c r="A112" s="1096"/>
      <c r="B112" s="722" t="s">
        <v>703</v>
      </c>
      <c r="C112" s="523" t="s">
        <v>103</v>
      </c>
      <c r="D112" s="114" t="s">
        <v>704</v>
      </c>
      <c r="E112" s="114" t="s">
        <v>11</v>
      </c>
      <c r="F112" s="332">
        <v>90</v>
      </c>
      <c r="G112" s="614">
        <v>90</v>
      </c>
      <c r="H112" s="736"/>
      <c r="I112" s="768"/>
      <c r="J112" s="762">
        <v>0.5</v>
      </c>
      <c r="K112" s="763">
        <v>2</v>
      </c>
      <c r="L112" s="763">
        <f t="shared" si="16"/>
        <v>45</v>
      </c>
      <c r="M112" s="742">
        <f t="shared" si="17"/>
        <v>22.5</v>
      </c>
      <c r="N112" s="463"/>
      <c r="O112" s="443"/>
      <c r="P112" s="221">
        <v>0</v>
      </c>
      <c r="Q112" s="444">
        <f t="shared" si="18"/>
        <v>0</v>
      </c>
      <c r="R112" s="222">
        <f t="shared" si="19"/>
        <v>0</v>
      </c>
      <c r="S112" s="626" cm="1">
        <f t="array" ref="S112">_xlfn.IFS(E112="Air",R112,E112="Sea",M112,E112="Air+Sea",M112+R112)</f>
        <v>22.5</v>
      </c>
    </row>
    <row r="113" spans="1:19" ht="26.1" customHeight="1" x14ac:dyDescent="0.25">
      <c r="A113" s="1096"/>
      <c r="B113" s="460" t="s">
        <v>195</v>
      </c>
      <c r="C113" s="517" t="s">
        <v>74</v>
      </c>
      <c r="D113" s="188" t="s">
        <v>196</v>
      </c>
      <c r="E113" s="188"/>
      <c r="F113" s="334"/>
      <c r="G113" s="647"/>
      <c r="H113" s="518"/>
      <c r="I113" s="769"/>
      <c r="J113" s="764">
        <v>1</v>
      </c>
      <c r="K113" s="765">
        <v>2</v>
      </c>
      <c r="L113" s="765">
        <f t="shared" si="16"/>
        <v>0</v>
      </c>
      <c r="M113" s="743">
        <f t="shared" si="17"/>
        <v>0</v>
      </c>
      <c r="N113" s="463"/>
      <c r="O113" s="443"/>
      <c r="P113" s="221">
        <v>0</v>
      </c>
      <c r="Q113" s="444">
        <f t="shared" si="18"/>
        <v>0</v>
      </c>
      <c r="R113" s="222">
        <f t="shared" si="19"/>
        <v>0</v>
      </c>
      <c r="S113" s="454" t="e" cm="1">
        <f t="array" ref="S113">_xlfn.IFS(E113="Air",R113,E113="Sea",M113,E113="Air+Sea",M113+R113)</f>
        <v>#N/A</v>
      </c>
    </row>
    <row r="114" spans="1:19" ht="26.1" customHeight="1" x14ac:dyDescent="0.25">
      <c r="A114" s="1096"/>
      <c r="B114" s="460" t="s">
        <v>197</v>
      </c>
      <c r="C114" s="517" t="s">
        <v>74</v>
      </c>
      <c r="D114" s="188" t="s">
        <v>198</v>
      </c>
      <c r="E114" s="188"/>
      <c r="F114" s="334"/>
      <c r="G114" s="647"/>
      <c r="H114" s="518"/>
      <c r="I114" s="769"/>
      <c r="J114" s="764">
        <v>1</v>
      </c>
      <c r="K114" s="765">
        <v>2</v>
      </c>
      <c r="L114" s="765">
        <f t="shared" si="16"/>
        <v>0</v>
      </c>
      <c r="M114" s="743">
        <f t="shared" si="17"/>
        <v>0</v>
      </c>
      <c r="N114" s="463"/>
      <c r="O114" s="443"/>
      <c r="P114" s="221">
        <v>0</v>
      </c>
      <c r="Q114" s="444">
        <f t="shared" si="18"/>
        <v>0</v>
      </c>
      <c r="R114" s="222">
        <f t="shared" si="19"/>
        <v>0</v>
      </c>
      <c r="S114" s="454" t="e" cm="1">
        <f t="array" ref="S114">_xlfn.IFS(E114="Air",R114,E114="Sea",M114,E114="Air+Sea",M114+R114)</f>
        <v>#N/A</v>
      </c>
    </row>
    <row r="115" spans="1:19" ht="14.45" customHeight="1" x14ac:dyDescent="0.25">
      <c r="A115" s="1096"/>
      <c r="B115" s="460"/>
      <c r="C115" s="517" t="s">
        <v>74</v>
      </c>
      <c r="D115" s="188" t="s">
        <v>199</v>
      </c>
      <c r="E115" s="188"/>
      <c r="F115" s="334"/>
      <c r="G115" s="647"/>
      <c r="H115" s="518"/>
      <c r="I115" s="769"/>
      <c r="J115" s="764">
        <v>1</v>
      </c>
      <c r="K115" s="765">
        <v>2</v>
      </c>
      <c r="L115" s="765">
        <f t="shared" si="16"/>
        <v>0</v>
      </c>
      <c r="M115" s="743">
        <f t="shared" si="17"/>
        <v>0</v>
      </c>
      <c r="N115" s="463"/>
      <c r="O115" s="443"/>
      <c r="P115" s="221">
        <v>0</v>
      </c>
      <c r="Q115" s="444">
        <f t="shared" si="18"/>
        <v>0</v>
      </c>
      <c r="R115" s="222">
        <f t="shared" si="19"/>
        <v>0</v>
      </c>
      <c r="S115" s="454" t="e" cm="1">
        <f t="array" ref="S115">_xlfn.IFS(E115="Air",R115,E115="Sea",M115,E115="Air+Sea",M115+R115)</f>
        <v>#N/A</v>
      </c>
    </row>
    <row r="116" spans="1:19" ht="14.45" customHeight="1" x14ac:dyDescent="0.25">
      <c r="A116" s="1096"/>
      <c r="B116" s="460"/>
      <c r="C116" s="517" t="s">
        <v>74</v>
      </c>
      <c r="D116" s="188" t="s">
        <v>200</v>
      </c>
      <c r="E116" s="188"/>
      <c r="F116" s="334"/>
      <c r="G116" s="647"/>
      <c r="H116" s="518"/>
      <c r="I116" s="769"/>
      <c r="J116" s="764">
        <v>1</v>
      </c>
      <c r="K116" s="765">
        <v>2</v>
      </c>
      <c r="L116" s="765">
        <f t="shared" si="16"/>
        <v>0</v>
      </c>
      <c r="M116" s="743">
        <f t="shared" si="17"/>
        <v>0</v>
      </c>
      <c r="N116" s="463"/>
      <c r="O116" s="443"/>
      <c r="P116" s="221">
        <v>0</v>
      </c>
      <c r="Q116" s="444">
        <f t="shared" si="18"/>
        <v>0</v>
      </c>
      <c r="R116" s="222">
        <f t="shared" si="19"/>
        <v>0</v>
      </c>
      <c r="S116" s="454" t="e" cm="1">
        <f t="array" ref="S116">_xlfn.IFS(E116="Air",R116,E116="Sea",M116,E116="Air+Sea",M116+R116)</f>
        <v>#N/A</v>
      </c>
    </row>
    <row r="117" spans="1:19" ht="14.45" customHeight="1" x14ac:dyDescent="0.25">
      <c r="A117" s="1096"/>
      <c r="B117" s="460" t="s">
        <v>201</v>
      </c>
      <c r="C117" s="517" t="s">
        <v>74</v>
      </c>
      <c r="D117" s="188" t="s">
        <v>202</v>
      </c>
      <c r="E117" s="188"/>
      <c r="F117" s="334"/>
      <c r="G117" s="647"/>
      <c r="H117" s="518"/>
      <c r="I117" s="769"/>
      <c r="J117" s="764">
        <v>45</v>
      </c>
      <c r="K117" s="765">
        <v>2</v>
      </c>
      <c r="L117" s="765">
        <f t="shared" si="16"/>
        <v>0</v>
      </c>
      <c r="M117" s="743">
        <f t="shared" si="17"/>
        <v>0</v>
      </c>
      <c r="N117" s="463"/>
      <c r="O117" s="443"/>
      <c r="P117" s="221">
        <v>0</v>
      </c>
      <c r="Q117" s="444">
        <f t="shared" si="18"/>
        <v>0</v>
      </c>
      <c r="R117" s="222">
        <f t="shared" si="19"/>
        <v>0</v>
      </c>
      <c r="S117" s="454" t="e" cm="1">
        <f t="array" ref="S117">_xlfn.IFS(E117="Air",R117,E117="Sea",M117,E117="Air+Sea",M117+R117)</f>
        <v>#N/A</v>
      </c>
    </row>
    <row r="118" spans="1:19" ht="14.45" customHeight="1" x14ac:dyDescent="0.25">
      <c r="A118" s="1096"/>
      <c r="B118" s="460" t="s">
        <v>203</v>
      </c>
      <c r="C118" s="517" t="s">
        <v>204</v>
      </c>
      <c r="D118" s="188" t="s">
        <v>205</v>
      </c>
      <c r="E118" s="188"/>
      <c r="F118" s="334"/>
      <c r="G118" s="647"/>
      <c r="H118" s="518"/>
      <c r="I118" s="769"/>
      <c r="J118" s="764">
        <v>45</v>
      </c>
      <c r="K118" s="765">
        <v>2</v>
      </c>
      <c r="L118" s="765">
        <f t="shared" si="16"/>
        <v>0</v>
      </c>
      <c r="M118" s="743">
        <f t="shared" si="17"/>
        <v>0</v>
      </c>
      <c r="N118" s="463"/>
      <c r="O118" s="443"/>
      <c r="P118" s="221">
        <v>0</v>
      </c>
      <c r="Q118" s="444">
        <f t="shared" si="18"/>
        <v>0</v>
      </c>
      <c r="R118" s="222">
        <f t="shared" si="19"/>
        <v>0</v>
      </c>
      <c r="S118" s="454" t="e" cm="1">
        <f t="array" ref="S118">_xlfn.IFS(E118="Air",R118,E118="Sea",M118,E118="Air+Sea",M118+R118)</f>
        <v>#N/A</v>
      </c>
    </row>
    <row r="119" spans="1:19" ht="14.45" customHeight="1" x14ac:dyDescent="0.25">
      <c r="A119" s="1096"/>
      <c r="B119" s="509" t="s">
        <v>206</v>
      </c>
      <c r="C119" s="177" t="s">
        <v>204</v>
      </c>
      <c r="D119" s="113" t="s">
        <v>207</v>
      </c>
      <c r="E119" s="113" t="s">
        <v>11</v>
      </c>
      <c r="F119" s="156">
        <v>30</v>
      </c>
      <c r="G119" s="213">
        <v>30</v>
      </c>
      <c r="H119" s="178"/>
      <c r="I119" s="467"/>
      <c r="J119" s="200">
        <v>0.5</v>
      </c>
      <c r="K119" s="219">
        <v>2</v>
      </c>
      <c r="L119" s="219">
        <f t="shared" si="16"/>
        <v>15</v>
      </c>
      <c r="M119" s="220">
        <f t="shared" si="17"/>
        <v>7.5</v>
      </c>
      <c r="N119" s="463"/>
      <c r="O119" s="443"/>
      <c r="P119" s="221">
        <v>0</v>
      </c>
      <c r="Q119" s="444">
        <f t="shared" si="18"/>
        <v>0</v>
      </c>
      <c r="R119" s="222">
        <f t="shared" si="19"/>
        <v>0</v>
      </c>
      <c r="S119" s="453" cm="1">
        <f t="array" ref="S119">_xlfn.IFS(E119="Air",R119,E119="Sea",M119,E119="Air+Sea",M119+R119)</f>
        <v>7.5</v>
      </c>
    </row>
    <row r="120" spans="1:19" ht="14.45" customHeight="1" x14ac:dyDescent="0.25">
      <c r="A120" s="1096"/>
      <c r="B120" s="509"/>
      <c r="C120" s="177" t="s">
        <v>204</v>
      </c>
      <c r="D120" s="113" t="s">
        <v>208</v>
      </c>
      <c r="E120" s="113" t="s">
        <v>11</v>
      </c>
      <c r="F120" s="156"/>
      <c r="G120" s="213">
        <v>60</v>
      </c>
      <c r="H120" s="178"/>
      <c r="I120" s="467"/>
      <c r="J120" s="200">
        <v>0.5</v>
      </c>
      <c r="K120" s="219">
        <v>2</v>
      </c>
      <c r="L120" s="219">
        <f t="shared" si="16"/>
        <v>30</v>
      </c>
      <c r="M120" s="220">
        <f t="shared" si="17"/>
        <v>15</v>
      </c>
      <c r="N120" s="463"/>
      <c r="O120" s="443"/>
      <c r="P120" s="221">
        <v>0</v>
      </c>
      <c r="Q120" s="444">
        <f t="shared" si="18"/>
        <v>0</v>
      </c>
      <c r="R120" s="222">
        <f t="shared" si="19"/>
        <v>0</v>
      </c>
      <c r="S120" s="453" cm="1">
        <f t="array" ref="S120">_xlfn.IFS(E120="Air",R120,E120="Sea",M120,E120="Air+Sea",M120+R120)</f>
        <v>15</v>
      </c>
    </row>
    <row r="121" spans="1:19" ht="14.45" customHeight="1" x14ac:dyDescent="0.25">
      <c r="A121" s="1096"/>
      <c r="B121" s="509"/>
      <c r="C121" s="177" t="s">
        <v>74</v>
      </c>
      <c r="D121" s="113" t="s">
        <v>209</v>
      </c>
      <c r="E121" s="113" t="s">
        <v>11</v>
      </c>
      <c r="F121" s="156"/>
      <c r="G121" s="213">
        <v>180</v>
      </c>
      <c r="H121" s="178"/>
      <c r="I121" s="467"/>
      <c r="J121" s="200"/>
      <c r="K121" s="219">
        <v>2</v>
      </c>
      <c r="L121" s="219">
        <f t="shared" si="16"/>
        <v>180</v>
      </c>
      <c r="M121" s="220">
        <f t="shared" si="17"/>
        <v>180</v>
      </c>
      <c r="N121" s="463"/>
      <c r="O121" s="443"/>
      <c r="P121" s="221">
        <v>0</v>
      </c>
      <c r="Q121" s="444">
        <f t="shared" si="18"/>
        <v>180</v>
      </c>
      <c r="R121" s="222">
        <f t="shared" si="19"/>
        <v>0</v>
      </c>
      <c r="S121" s="453" cm="1">
        <f t="array" ref="S121">_xlfn.IFS(E121="Air",R121,E121="Sea",M121,E121="Air+Sea",M121+R121)</f>
        <v>180</v>
      </c>
    </row>
    <row r="122" spans="1:19" ht="14.45" customHeight="1" x14ac:dyDescent="0.25">
      <c r="A122" s="1096"/>
      <c r="B122" s="509"/>
      <c r="C122" s="177" t="s">
        <v>74</v>
      </c>
      <c r="D122" s="113" t="s">
        <v>210</v>
      </c>
      <c r="E122" s="113" t="s">
        <v>11</v>
      </c>
      <c r="F122" s="156"/>
      <c r="G122" s="213">
        <v>75</v>
      </c>
      <c r="H122" s="178"/>
      <c r="I122" s="636"/>
      <c r="J122" s="200"/>
      <c r="K122" s="219">
        <v>2</v>
      </c>
      <c r="L122" s="219">
        <f t="shared" si="16"/>
        <v>75</v>
      </c>
      <c r="M122" s="220">
        <f t="shared" si="17"/>
        <v>75</v>
      </c>
      <c r="N122" s="339"/>
      <c r="O122" s="443"/>
      <c r="P122" s="221">
        <v>0</v>
      </c>
      <c r="Q122" s="444">
        <f t="shared" si="18"/>
        <v>75</v>
      </c>
      <c r="R122" s="222">
        <f t="shared" si="19"/>
        <v>0</v>
      </c>
      <c r="S122" s="453" cm="1">
        <f t="array" ref="S122">_xlfn.IFS(E122="Air",R122,E122="Sea",M122,E122="Air+Sea",M122+R122)</f>
        <v>75</v>
      </c>
    </row>
    <row r="123" spans="1:19" ht="14.45" customHeight="1" x14ac:dyDescent="0.25">
      <c r="A123" s="1096"/>
      <c r="B123" s="509" t="s">
        <v>211</v>
      </c>
      <c r="C123" s="177" t="s">
        <v>204</v>
      </c>
      <c r="D123" s="113" t="s">
        <v>212</v>
      </c>
      <c r="E123" s="113" t="s">
        <v>11</v>
      </c>
      <c r="F123" s="156"/>
      <c r="G123" s="213">
        <v>5</v>
      </c>
      <c r="H123" s="178"/>
      <c r="I123" s="636"/>
      <c r="J123" s="200">
        <v>0.5</v>
      </c>
      <c r="K123" s="219">
        <v>2</v>
      </c>
      <c r="L123" s="219">
        <f t="shared" si="16"/>
        <v>2.5</v>
      </c>
      <c r="M123" s="220">
        <f t="shared" si="17"/>
        <v>1.25</v>
      </c>
      <c r="N123" s="339"/>
      <c r="O123" s="443"/>
      <c r="P123" s="221">
        <v>0</v>
      </c>
      <c r="Q123" s="444">
        <f t="shared" si="18"/>
        <v>0</v>
      </c>
      <c r="R123" s="222">
        <f t="shared" si="19"/>
        <v>0</v>
      </c>
      <c r="S123" s="453" cm="1">
        <f t="array" ref="S123">_xlfn.IFS(E123="Air",R123,E123="Sea",M123,E123="Air+Sea",M123+R123)</f>
        <v>1.25</v>
      </c>
    </row>
    <row r="124" spans="1:19" ht="14.45" customHeight="1" x14ac:dyDescent="0.25">
      <c r="A124" s="1096"/>
      <c r="B124" s="509"/>
      <c r="C124" s="177" t="s">
        <v>204</v>
      </c>
      <c r="D124" s="113" t="s">
        <v>213</v>
      </c>
      <c r="E124" s="113" t="s">
        <v>11</v>
      </c>
      <c r="F124" s="156"/>
      <c r="G124" s="213">
        <v>15</v>
      </c>
      <c r="H124" s="178"/>
      <c r="I124" s="636"/>
      <c r="J124" s="200">
        <v>0.5</v>
      </c>
      <c r="K124" s="219">
        <v>2</v>
      </c>
      <c r="L124" s="219">
        <f t="shared" si="16"/>
        <v>7.5</v>
      </c>
      <c r="M124" s="220">
        <f t="shared" si="17"/>
        <v>3.75</v>
      </c>
      <c r="N124" s="339"/>
      <c r="O124" s="443"/>
      <c r="P124" s="221">
        <v>0</v>
      </c>
      <c r="Q124" s="444">
        <f t="shared" si="18"/>
        <v>0</v>
      </c>
      <c r="R124" s="222">
        <f t="shared" si="19"/>
        <v>0</v>
      </c>
      <c r="S124" s="453" cm="1">
        <f t="array" ref="S124">_xlfn.IFS(E124="Air",R124,E124="Sea",M124,E124="Air+Sea",M124+R124)</f>
        <v>3.75</v>
      </c>
    </row>
    <row r="125" spans="1:19" ht="14.45" customHeight="1" x14ac:dyDescent="0.25">
      <c r="A125" s="1096"/>
      <c r="B125" s="509"/>
      <c r="C125" s="177" t="s">
        <v>204</v>
      </c>
      <c r="D125" s="113" t="s">
        <v>214</v>
      </c>
      <c r="E125" s="113" t="s">
        <v>11</v>
      </c>
      <c r="F125" s="156"/>
      <c r="G125" s="213">
        <v>40</v>
      </c>
      <c r="H125" s="178"/>
      <c r="I125" s="636"/>
      <c r="J125" s="200">
        <v>0.5</v>
      </c>
      <c r="K125" s="219">
        <v>2</v>
      </c>
      <c r="L125" s="219">
        <f t="shared" si="16"/>
        <v>20</v>
      </c>
      <c r="M125" s="220">
        <f t="shared" si="17"/>
        <v>10</v>
      </c>
      <c r="N125" s="339"/>
      <c r="O125" s="443"/>
      <c r="P125" s="221">
        <v>0</v>
      </c>
      <c r="Q125" s="444">
        <f t="shared" si="18"/>
        <v>0</v>
      </c>
      <c r="R125" s="222">
        <f t="shared" si="19"/>
        <v>0</v>
      </c>
      <c r="S125" s="453" cm="1">
        <f t="array" ref="S125">_xlfn.IFS(E125="Air",R125,E125="Sea",M125,E125="Air+Sea",M125+R125)</f>
        <v>10</v>
      </c>
    </row>
    <row r="126" spans="1:19" ht="14.45" customHeight="1" x14ac:dyDescent="0.25">
      <c r="A126" s="1096"/>
      <c r="B126" s="509"/>
      <c r="C126" s="177" t="s">
        <v>204</v>
      </c>
      <c r="D126" s="113" t="s">
        <v>215</v>
      </c>
      <c r="E126" s="113" t="s">
        <v>11</v>
      </c>
      <c r="F126" s="156"/>
      <c r="G126" s="213">
        <v>5</v>
      </c>
      <c r="H126" s="178"/>
      <c r="I126" s="636"/>
      <c r="J126" s="200">
        <v>0.5</v>
      </c>
      <c r="K126" s="219">
        <v>2</v>
      </c>
      <c r="L126" s="219">
        <f t="shared" si="16"/>
        <v>2.5</v>
      </c>
      <c r="M126" s="220">
        <f t="shared" si="17"/>
        <v>1.25</v>
      </c>
      <c r="N126" s="339"/>
      <c r="O126" s="443"/>
      <c r="P126" s="221">
        <v>0</v>
      </c>
      <c r="Q126" s="444">
        <f t="shared" si="18"/>
        <v>0</v>
      </c>
      <c r="R126" s="222">
        <f t="shared" si="19"/>
        <v>0</v>
      </c>
      <c r="S126" s="453" cm="1">
        <f t="array" ref="S126">_xlfn.IFS(E126="Air",R126,E126="Sea",M126,E126="Air+Sea",M126+R126)</f>
        <v>1.25</v>
      </c>
    </row>
    <row r="127" spans="1:19" ht="14.45" customHeight="1" x14ac:dyDescent="0.25">
      <c r="A127" s="1096"/>
      <c r="B127" s="460" t="s">
        <v>216</v>
      </c>
      <c r="C127" s="517" t="s">
        <v>204</v>
      </c>
      <c r="D127" s="188" t="s">
        <v>217</v>
      </c>
      <c r="E127" s="188"/>
      <c r="F127" s="334"/>
      <c r="G127" s="647"/>
      <c r="H127" s="518"/>
      <c r="I127" s="769"/>
      <c r="J127" s="764">
        <v>5</v>
      </c>
      <c r="K127" s="765">
        <v>2</v>
      </c>
      <c r="L127" s="765">
        <f t="shared" si="16"/>
        <v>0</v>
      </c>
      <c r="M127" s="743">
        <f t="shared" si="17"/>
        <v>0</v>
      </c>
      <c r="N127" s="339"/>
      <c r="O127" s="443"/>
      <c r="P127" s="221">
        <v>0</v>
      </c>
      <c r="Q127" s="444">
        <f t="shared" si="18"/>
        <v>0</v>
      </c>
      <c r="R127" s="222">
        <f t="shared" si="19"/>
        <v>0</v>
      </c>
      <c r="S127" s="454" t="e" cm="1">
        <f t="array" ref="S127">_xlfn.IFS(E127="Air",R127,E127="Sea",M127,E127="Air+Sea",M127+R127)</f>
        <v>#N/A</v>
      </c>
    </row>
    <row r="128" spans="1:19" ht="14.45" customHeight="1" x14ac:dyDescent="0.25">
      <c r="A128" s="1096"/>
      <c r="B128" s="722"/>
      <c r="C128" s="523" t="s">
        <v>540</v>
      </c>
      <c r="D128" s="114" t="s">
        <v>705</v>
      </c>
      <c r="E128" s="114" t="s">
        <v>11</v>
      </c>
      <c r="F128" s="332">
        <v>5</v>
      </c>
      <c r="G128" s="614">
        <v>5</v>
      </c>
      <c r="H128" s="524"/>
      <c r="I128" s="770"/>
      <c r="J128" s="762">
        <v>0.5</v>
      </c>
      <c r="K128" s="763">
        <v>2</v>
      </c>
      <c r="L128" s="763">
        <f t="shared" si="16"/>
        <v>2.5</v>
      </c>
      <c r="M128" s="742">
        <f t="shared" si="17"/>
        <v>1.25</v>
      </c>
      <c r="N128" s="339"/>
      <c r="O128" s="443"/>
      <c r="P128" s="221">
        <v>0</v>
      </c>
      <c r="Q128" s="444">
        <f t="shared" si="18"/>
        <v>0</v>
      </c>
      <c r="R128" s="222">
        <f t="shared" si="19"/>
        <v>0</v>
      </c>
      <c r="S128" s="626" cm="1">
        <f t="array" ref="S128">_xlfn.IFS(E128="Air",R128,E128="Sea",M128,E128="Air+Sea",M128+R128)</f>
        <v>1.25</v>
      </c>
    </row>
    <row r="129" spans="1:19" ht="14.45" customHeight="1" x14ac:dyDescent="0.25">
      <c r="A129" s="1096"/>
      <c r="B129" s="509"/>
      <c r="C129" s="177" t="s">
        <v>204</v>
      </c>
      <c r="D129" s="113" t="s">
        <v>218</v>
      </c>
      <c r="E129" s="113" t="s">
        <v>11</v>
      </c>
      <c r="F129" s="156"/>
      <c r="G129" s="213">
        <v>30</v>
      </c>
      <c r="H129" s="178"/>
      <c r="I129" s="636"/>
      <c r="J129" s="200">
        <v>0.5</v>
      </c>
      <c r="K129" s="219">
        <v>2</v>
      </c>
      <c r="L129" s="219">
        <f t="shared" si="16"/>
        <v>15</v>
      </c>
      <c r="M129" s="220">
        <f t="shared" si="17"/>
        <v>7.5</v>
      </c>
      <c r="N129" s="339"/>
      <c r="O129" s="443"/>
      <c r="P129" s="221">
        <v>0</v>
      </c>
      <c r="Q129" s="444">
        <f t="shared" si="18"/>
        <v>0</v>
      </c>
      <c r="R129" s="222">
        <f t="shared" si="19"/>
        <v>0</v>
      </c>
      <c r="S129" s="453" cm="1">
        <f t="array" ref="S129">_xlfn.IFS(E129="Air",R129,E129="Sea",M129,E129="Air+Sea",M129+R129)</f>
        <v>7.5</v>
      </c>
    </row>
    <row r="130" spans="1:19" ht="14.45" customHeight="1" x14ac:dyDescent="0.25">
      <c r="A130" s="1096"/>
      <c r="B130" s="509"/>
      <c r="C130" s="177" t="s">
        <v>204</v>
      </c>
      <c r="D130" s="113" t="s">
        <v>219</v>
      </c>
      <c r="E130" s="113" t="s">
        <v>11</v>
      </c>
      <c r="F130" s="156"/>
      <c r="G130" s="213">
        <v>180</v>
      </c>
      <c r="H130" s="178"/>
      <c r="I130" s="636"/>
      <c r="J130" s="200">
        <v>0.5</v>
      </c>
      <c r="K130" s="219">
        <v>2</v>
      </c>
      <c r="L130" s="219">
        <f t="shared" si="16"/>
        <v>90</v>
      </c>
      <c r="M130" s="220">
        <f t="shared" si="17"/>
        <v>45</v>
      </c>
      <c r="N130" s="339"/>
      <c r="O130" s="443"/>
      <c r="P130" s="221">
        <v>0</v>
      </c>
      <c r="Q130" s="444">
        <f t="shared" si="18"/>
        <v>0</v>
      </c>
      <c r="R130" s="222">
        <f t="shared" si="19"/>
        <v>0</v>
      </c>
      <c r="S130" s="453" cm="1">
        <f t="array" ref="S130">_xlfn.IFS(E130="Air",R130,E130="Sea",M130,E130="Air+Sea",M130+R130)</f>
        <v>45</v>
      </c>
    </row>
    <row r="131" spans="1:19" ht="26.1" customHeight="1" x14ac:dyDescent="0.25">
      <c r="A131" s="1096"/>
      <c r="B131" s="509" t="s">
        <v>220</v>
      </c>
      <c r="C131" s="177" t="s">
        <v>103</v>
      </c>
      <c r="D131" s="113" t="s">
        <v>193</v>
      </c>
      <c r="E131" s="113" t="s">
        <v>11</v>
      </c>
      <c r="F131" s="156"/>
      <c r="G131" s="213">
        <v>5</v>
      </c>
      <c r="H131" s="178"/>
      <c r="I131" s="636"/>
      <c r="J131" s="200">
        <v>0.5</v>
      </c>
      <c r="K131" s="219">
        <v>2</v>
      </c>
      <c r="L131" s="219">
        <f t="shared" si="16"/>
        <v>2.5</v>
      </c>
      <c r="M131" s="220">
        <f t="shared" si="17"/>
        <v>1.25</v>
      </c>
      <c r="N131" s="339"/>
      <c r="O131" s="443"/>
      <c r="P131" s="221">
        <v>0</v>
      </c>
      <c r="Q131" s="444">
        <f t="shared" si="18"/>
        <v>0</v>
      </c>
      <c r="R131" s="222">
        <f t="shared" si="19"/>
        <v>0</v>
      </c>
      <c r="S131" s="453" cm="1">
        <f t="array" ref="S131">_xlfn.IFS(E131="Air",R131,E131="Sea",M131,E131="Air+Sea",M131+R131)</f>
        <v>1.25</v>
      </c>
    </row>
    <row r="132" spans="1:19" ht="14.45" customHeight="1" x14ac:dyDescent="0.25">
      <c r="A132" s="1096"/>
      <c r="B132" s="509"/>
      <c r="C132" s="177" t="s">
        <v>103</v>
      </c>
      <c r="D132" s="113" t="s">
        <v>221</v>
      </c>
      <c r="E132" s="113" t="s">
        <v>11</v>
      </c>
      <c r="F132" s="156"/>
      <c r="G132" s="213">
        <v>25</v>
      </c>
      <c r="H132" s="178"/>
      <c r="I132" s="467"/>
      <c r="J132" s="200">
        <v>0.5</v>
      </c>
      <c r="K132" s="219">
        <v>2</v>
      </c>
      <c r="L132" s="219">
        <f t="shared" si="16"/>
        <v>12.5</v>
      </c>
      <c r="M132" s="220">
        <f t="shared" si="17"/>
        <v>6.25</v>
      </c>
      <c r="N132" s="463"/>
      <c r="O132" s="443"/>
      <c r="P132" s="221">
        <v>0</v>
      </c>
      <c r="Q132" s="444">
        <f t="shared" si="18"/>
        <v>0</v>
      </c>
      <c r="R132" s="222">
        <f t="shared" si="19"/>
        <v>0</v>
      </c>
      <c r="S132" s="453" cm="1">
        <f t="array" ref="S132">_xlfn.IFS(E132="Air",R132,E132="Sea",M132,E132="Air+Sea",M132+R132)</f>
        <v>6.25</v>
      </c>
    </row>
    <row r="133" spans="1:19" ht="14.45" customHeight="1" x14ac:dyDescent="0.25">
      <c r="A133" s="1096"/>
      <c r="B133" s="509"/>
      <c r="C133" s="177" t="s">
        <v>103</v>
      </c>
      <c r="D133" s="113" t="s">
        <v>222</v>
      </c>
      <c r="E133" s="113" t="s">
        <v>11</v>
      </c>
      <c r="F133" s="156"/>
      <c r="G133" s="213">
        <v>20</v>
      </c>
      <c r="H133" s="178"/>
      <c r="I133" s="467"/>
      <c r="J133" s="200">
        <v>0.5</v>
      </c>
      <c r="K133" s="219">
        <v>2</v>
      </c>
      <c r="L133" s="219">
        <f t="shared" si="16"/>
        <v>10</v>
      </c>
      <c r="M133" s="220">
        <f t="shared" si="17"/>
        <v>5</v>
      </c>
      <c r="N133" s="463"/>
      <c r="O133" s="443"/>
      <c r="P133" s="221">
        <v>0</v>
      </c>
      <c r="Q133" s="444">
        <f t="shared" si="18"/>
        <v>0</v>
      </c>
      <c r="R133" s="222">
        <f t="shared" si="19"/>
        <v>0</v>
      </c>
      <c r="S133" s="453" cm="1">
        <f t="array" ref="S133">_xlfn.IFS(E133="Air",R133,E133="Sea",M133,E133="Air+Sea",M133+R133)</f>
        <v>5</v>
      </c>
    </row>
    <row r="134" spans="1:19" ht="14.45" customHeight="1" x14ac:dyDescent="0.25">
      <c r="A134" s="1096"/>
      <c r="B134" s="509" t="s">
        <v>157</v>
      </c>
      <c r="C134" s="177" t="s">
        <v>158</v>
      </c>
      <c r="D134" s="113" t="s">
        <v>159</v>
      </c>
      <c r="E134" s="113" t="s">
        <v>11</v>
      </c>
      <c r="F134" s="156">
        <v>870</v>
      </c>
      <c r="G134" s="156">
        <v>870</v>
      </c>
      <c r="H134" s="178"/>
      <c r="I134" s="467"/>
      <c r="J134" s="200">
        <v>0</v>
      </c>
      <c r="K134" s="219">
        <v>2</v>
      </c>
      <c r="L134" s="219">
        <f t="shared" si="16"/>
        <v>0</v>
      </c>
      <c r="M134" s="220">
        <f t="shared" si="17"/>
        <v>0</v>
      </c>
      <c r="N134" s="463"/>
      <c r="O134" s="443"/>
      <c r="P134" s="221">
        <v>0</v>
      </c>
      <c r="Q134" s="444">
        <f t="shared" si="18"/>
        <v>0</v>
      </c>
      <c r="R134" s="222">
        <f t="shared" si="19"/>
        <v>0</v>
      </c>
      <c r="S134" s="453" cm="1">
        <f t="array" ref="S134">_xlfn.IFS(E134="Air",R134,E134="Sea",M134,E134="Air+Sea",M134+R134)</f>
        <v>0</v>
      </c>
    </row>
    <row r="135" spans="1:19" ht="14.45" customHeight="1" x14ac:dyDescent="0.25">
      <c r="A135" s="1096"/>
      <c r="B135" s="509" t="s">
        <v>160</v>
      </c>
      <c r="C135" s="177" t="s">
        <v>142</v>
      </c>
      <c r="D135" s="113" t="s">
        <v>161</v>
      </c>
      <c r="E135" s="113" t="s">
        <v>11</v>
      </c>
      <c r="F135" s="156">
        <v>120</v>
      </c>
      <c r="G135" s="156">
        <v>120</v>
      </c>
      <c r="H135" s="178"/>
      <c r="I135" s="467"/>
      <c r="J135" s="200">
        <v>0.25</v>
      </c>
      <c r="K135" s="219">
        <v>2</v>
      </c>
      <c r="L135" s="219">
        <f t="shared" si="16"/>
        <v>30</v>
      </c>
      <c r="M135" s="220">
        <f t="shared" si="17"/>
        <v>15</v>
      </c>
      <c r="N135" s="463"/>
      <c r="O135" s="443"/>
      <c r="P135" s="221">
        <v>0</v>
      </c>
      <c r="Q135" s="444">
        <f t="shared" si="18"/>
        <v>0</v>
      </c>
      <c r="R135" s="222">
        <f t="shared" si="19"/>
        <v>0</v>
      </c>
      <c r="S135" s="453" cm="1">
        <f t="array" ref="S135">_xlfn.IFS(E135="Air",R135,E135="Sea",M135,E135="Air+Sea",M135+R135)</f>
        <v>15</v>
      </c>
    </row>
    <row r="136" spans="1:19" ht="14.45" customHeight="1" x14ac:dyDescent="0.25">
      <c r="A136" s="1096"/>
      <c r="B136" s="509" t="s">
        <v>162</v>
      </c>
      <c r="C136" s="177" t="s">
        <v>163</v>
      </c>
      <c r="D136" s="113" t="s">
        <v>164</v>
      </c>
      <c r="E136" s="113" t="s">
        <v>11</v>
      </c>
      <c r="F136" s="156">
        <v>60</v>
      </c>
      <c r="G136" s="156">
        <v>60</v>
      </c>
      <c r="H136" s="178"/>
      <c r="I136" s="467"/>
      <c r="J136" s="200">
        <v>0.25</v>
      </c>
      <c r="K136" s="219">
        <v>2</v>
      </c>
      <c r="L136" s="219">
        <f t="shared" si="16"/>
        <v>15</v>
      </c>
      <c r="M136" s="220">
        <f t="shared" si="17"/>
        <v>7.5</v>
      </c>
      <c r="N136" s="463"/>
      <c r="O136" s="443"/>
      <c r="P136" s="221">
        <v>0</v>
      </c>
      <c r="Q136" s="444">
        <f t="shared" si="18"/>
        <v>0</v>
      </c>
      <c r="R136" s="222">
        <f t="shared" si="19"/>
        <v>0</v>
      </c>
      <c r="S136" s="453" cm="1">
        <f t="array" ref="S136">_xlfn.IFS(E136="Air",R136,E136="Sea",M136,E136="Air+Sea",M136+R136)</f>
        <v>7.5</v>
      </c>
    </row>
    <row r="137" spans="1:19" ht="14.45" customHeight="1" x14ac:dyDescent="0.25">
      <c r="A137" s="1096"/>
      <c r="B137" s="509" t="s">
        <v>650</v>
      </c>
      <c r="C137" s="177" t="s">
        <v>103</v>
      </c>
      <c r="D137" s="113" t="s">
        <v>706</v>
      </c>
      <c r="E137" s="113" t="s">
        <v>11</v>
      </c>
      <c r="F137" s="177"/>
      <c r="G137" s="213">
        <v>45</v>
      </c>
      <c r="H137" s="178"/>
      <c r="I137" s="467"/>
      <c r="J137" s="200">
        <v>0.5</v>
      </c>
      <c r="K137" s="219">
        <v>2</v>
      </c>
      <c r="L137" s="219">
        <f t="shared" si="16"/>
        <v>22.5</v>
      </c>
      <c r="M137" s="220">
        <f t="shared" si="17"/>
        <v>11.25</v>
      </c>
      <c r="N137" s="463"/>
      <c r="O137" s="443"/>
      <c r="P137" s="221">
        <v>0</v>
      </c>
      <c r="Q137" s="444">
        <f t="shared" si="18"/>
        <v>0</v>
      </c>
      <c r="R137" s="222">
        <f t="shared" si="19"/>
        <v>0</v>
      </c>
      <c r="S137" s="453" cm="1">
        <f t="array" ref="S137">_xlfn.IFS(E137="Air",R137,E137="Sea",M137,E137="Air+Sea",M137+R137)</f>
        <v>11.25</v>
      </c>
    </row>
    <row r="138" spans="1:19" ht="14.45" customHeight="1" x14ac:dyDescent="0.25">
      <c r="A138" s="1096"/>
      <c r="B138" s="460"/>
      <c r="C138" s="517" t="s">
        <v>103</v>
      </c>
      <c r="D138" s="188" t="s">
        <v>225</v>
      </c>
      <c r="E138" s="188"/>
      <c r="F138" s="334"/>
      <c r="G138" s="647"/>
      <c r="H138" s="518"/>
      <c r="I138" s="769"/>
      <c r="J138" s="764"/>
      <c r="K138" s="765">
        <v>2</v>
      </c>
      <c r="L138" s="765">
        <f t="shared" si="16"/>
        <v>0</v>
      </c>
      <c r="M138" s="743">
        <f t="shared" si="17"/>
        <v>0</v>
      </c>
      <c r="N138" s="463"/>
      <c r="O138" s="443"/>
      <c r="P138" s="221">
        <v>0</v>
      </c>
      <c r="Q138" s="444">
        <f t="shared" si="18"/>
        <v>0</v>
      </c>
      <c r="R138" s="222">
        <f t="shared" si="19"/>
        <v>0</v>
      </c>
      <c r="S138" s="454" t="e" cm="1">
        <f t="array" ref="S138">_xlfn.IFS(E138="Air",R138,E138="Sea",M138,E138="Air+Sea",M138+R138)</f>
        <v>#N/A</v>
      </c>
    </row>
    <row r="139" spans="1:19" ht="14.45" customHeight="1" x14ac:dyDescent="0.25">
      <c r="A139" s="1096"/>
      <c r="B139" s="460"/>
      <c r="C139" s="517" t="s">
        <v>227</v>
      </c>
      <c r="D139" s="188" t="s">
        <v>228</v>
      </c>
      <c r="E139" s="188"/>
      <c r="F139" s="334"/>
      <c r="G139" s="647"/>
      <c r="H139" s="518"/>
      <c r="I139" s="769"/>
      <c r="J139" s="764"/>
      <c r="K139" s="765">
        <v>2</v>
      </c>
      <c r="L139" s="765">
        <f t="shared" si="16"/>
        <v>0</v>
      </c>
      <c r="M139" s="743">
        <f t="shared" si="17"/>
        <v>0</v>
      </c>
      <c r="N139" s="463"/>
      <c r="O139" s="443"/>
      <c r="P139" s="221">
        <v>0</v>
      </c>
      <c r="Q139" s="444">
        <f t="shared" si="18"/>
        <v>0</v>
      </c>
      <c r="R139" s="222">
        <f t="shared" si="19"/>
        <v>0</v>
      </c>
      <c r="S139" s="454" t="e" cm="1">
        <f t="array" ref="S139">_xlfn.IFS(E139="Air",R139,E139="Sea",M139,E139="Air+Sea",M139+R139)</f>
        <v>#N/A</v>
      </c>
    </row>
    <row r="140" spans="1:19" ht="14.45" customHeight="1" x14ac:dyDescent="0.25">
      <c r="A140" s="1096"/>
      <c r="B140" s="460"/>
      <c r="C140" s="517" t="s">
        <v>227</v>
      </c>
      <c r="D140" s="188" t="s">
        <v>229</v>
      </c>
      <c r="E140" s="188"/>
      <c r="F140" s="334"/>
      <c r="G140" s="647"/>
      <c r="H140" s="518"/>
      <c r="I140" s="769"/>
      <c r="J140" s="764"/>
      <c r="K140" s="765">
        <v>2</v>
      </c>
      <c r="L140" s="765">
        <f t="shared" si="16"/>
        <v>0</v>
      </c>
      <c r="M140" s="743">
        <f t="shared" si="17"/>
        <v>0</v>
      </c>
      <c r="N140" s="463"/>
      <c r="O140" s="443"/>
      <c r="P140" s="221">
        <v>0</v>
      </c>
      <c r="Q140" s="444">
        <f t="shared" si="18"/>
        <v>0</v>
      </c>
      <c r="R140" s="222">
        <f t="shared" si="19"/>
        <v>0</v>
      </c>
      <c r="S140" s="454" t="e" cm="1">
        <f t="array" ref="S140">_xlfn.IFS(E140="Air",R140,E140="Sea",M140,E140="Air+Sea",M140+R140)</f>
        <v>#N/A</v>
      </c>
    </row>
    <row r="141" spans="1:19" ht="14.45" customHeight="1" x14ac:dyDescent="0.25">
      <c r="A141" s="1096"/>
      <c r="B141" s="509" t="s">
        <v>226</v>
      </c>
      <c r="C141" s="113" t="s">
        <v>145</v>
      </c>
      <c r="D141" s="113" t="s">
        <v>230</v>
      </c>
      <c r="E141" s="113" t="s">
        <v>11</v>
      </c>
      <c r="F141" s="113"/>
      <c r="G141" s="213">
        <v>50</v>
      </c>
      <c r="H141" s="124"/>
      <c r="I141" s="467"/>
      <c r="J141" s="200">
        <v>0.5</v>
      </c>
      <c r="K141" s="219">
        <v>2</v>
      </c>
      <c r="L141" s="219">
        <f t="shared" si="16"/>
        <v>25</v>
      </c>
      <c r="M141" s="220">
        <f t="shared" si="17"/>
        <v>12.5</v>
      </c>
      <c r="N141" s="463"/>
      <c r="O141" s="443"/>
      <c r="P141" s="221">
        <v>0</v>
      </c>
      <c r="Q141" s="444">
        <f t="shared" si="18"/>
        <v>0</v>
      </c>
      <c r="R141" s="222">
        <f t="shared" si="19"/>
        <v>0</v>
      </c>
      <c r="S141" s="453" cm="1">
        <f t="array" ref="S141">_xlfn.IFS(E141="Air",R141,E141="Sea",M141,E141="Air+Sea",M141+R141)</f>
        <v>12.5</v>
      </c>
    </row>
    <row r="142" spans="1:19" ht="14.45" customHeight="1" x14ac:dyDescent="0.25">
      <c r="A142" s="1096"/>
      <c r="B142" s="509"/>
      <c r="C142" s="113" t="s">
        <v>145</v>
      </c>
      <c r="D142" s="113" t="s">
        <v>231</v>
      </c>
      <c r="E142" s="113" t="s">
        <v>11</v>
      </c>
      <c r="F142" s="113"/>
      <c r="G142" s="213">
        <v>10</v>
      </c>
      <c r="H142" s="124"/>
      <c r="I142" s="467"/>
      <c r="J142" s="200">
        <v>0.5</v>
      </c>
      <c r="K142" s="219">
        <v>2</v>
      </c>
      <c r="L142" s="219">
        <f t="shared" si="16"/>
        <v>5</v>
      </c>
      <c r="M142" s="220">
        <f t="shared" si="17"/>
        <v>2.5</v>
      </c>
      <c r="N142" s="463"/>
      <c r="O142" s="443"/>
      <c r="P142" s="221">
        <v>0</v>
      </c>
      <c r="Q142" s="444">
        <f t="shared" si="18"/>
        <v>0</v>
      </c>
      <c r="R142" s="222">
        <f t="shared" si="19"/>
        <v>0</v>
      </c>
      <c r="S142" s="453" cm="1">
        <f t="array" ref="S142">_xlfn.IFS(E142="Air",R142,E142="Sea",M142,E142="Air+Sea",M142+R142)</f>
        <v>2.5</v>
      </c>
    </row>
    <row r="143" spans="1:19" ht="14.45" customHeight="1" x14ac:dyDescent="0.25">
      <c r="A143" s="1096"/>
      <c r="B143" s="509"/>
      <c r="C143" s="113" t="s">
        <v>145</v>
      </c>
      <c r="D143" s="113" t="s">
        <v>232</v>
      </c>
      <c r="E143" s="113" t="s">
        <v>11</v>
      </c>
      <c r="F143" s="113"/>
      <c r="G143" s="213">
        <v>50</v>
      </c>
      <c r="H143" s="124"/>
      <c r="I143" s="467"/>
      <c r="J143" s="200">
        <v>0.5</v>
      </c>
      <c r="K143" s="219">
        <v>2</v>
      </c>
      <c r="L143" s="219">
        <f t="shared" si="16"/>
        <v>25</v>
      </c>
      <c r="M143" s="220">
        <f t="shared" si="17"/>
        <v>12.5</v>
      </c>
      <c r="N143" s="460"/>
      <c r="O143" s="443"/>
      <c r="P143" s="221">
        <v>0</v>
      </c>
      <c r="Q143" s="444">
        <f t="shared" si="18"/>
        <v>0</v>
      </c>
      <c r="R143" s="222">
        <f t="shared" si="19"/>
        <v>0</v>
      </c>
      <c r="S143" s="453" cm="1">
        <f t="array" ref="S143">_xlfn.IFS(E143="Air",R143,E143="Sea",M143,E143="Air+Sea",M143+R143)</f>
        <v>12.5</v>
      </c>
    </row>
    <row r="144" spans="1:19" ht="15.75" thickBot="1" x14ac:dyDescent="0.3">
      <c r="A144" s="1097"/>
      <c r="B144" s="724"/>
      <c r="C144" s="119" t="s">
        <v>145</v>
      </c>
      <c r="D144" s="119" t="s">
        <v>233</v>
      </c>
      <c r="E144" s="119" t="s">
        <v>11</v>
      </c>
      <c r="F144" s="119"/>
      <c r="G144" s="214">
        <v>5</v>
      </c>
      <c r="H144" s="150"/>
      <c r="I144" s="771"/>
      <c r="J144" s="201">
        <v>0.5</v>
      </c>
      <c r="K144" s="233">
        <v>2</v>
      </c>
      <c r="L144" s="233">
        <f t="shared" si="16"/>
        <v>2.5</v>
      </c>
      <c r="M144" s="234">
        <f t="shared" si="17"/>
        <v>1.25</v>
      </c>
      <c r="N144" s="464"/>
      <c r="O144" s="450"/>
      <c r="P144" s="262">
        <v>0</v>
      </c>
      <c r="Q144" s="451">
        <f t="shared" si="18"/>
        <v>0</v>
      </c>
      <c r="R144" s="457">
        <f t="shared" si="19"/>
        <v>0</v>
      </c>
      <c r="S144" s="455" cm="1">
        <f t="array" ref="S144">_xlfn.IFS(E144="Air",R144,E144="Sea",M144,E144="Air+Sea",M144+R144)</f>
        <v>1.25</v>
      </c>
    </row>
    <row r="145" spans="1:21" ht="18.75" customHeight="1" x14ac:dyDescent="0.25">
      <c r="A145" s="152"/>
      <c r="B145" s="120"/>
      <c r="C145" s="120"/>
      <c r="D145" s="120"/>
      <c r="E145" s="120"/>
      <c r="F145" s="120"/>
      <c r="G145" s="100"/>
      <c r="H145" s="120"/>
      <c r="I145" s="433"/>
      <c r="K145" s="235"/>
      <c r="L145" s="235"/>
      <c r="M145" s="373"/>
      <c r="N145" s="433"/>
      <c r="O145" s="580"/>
      <c r="P145" s="235"/>
      <c r="Q145" s="581"/>
      <c r="R145" s="581"/>
      <c r="S145" s="379"/>
      <c r="T145" s="475"/>
      <c r="U145" s="120"/>
    </row>
    <row r="146" spans="1:21" ht="18.75" customHeight="1" thickBot="1" x14ac:dyDescent="0.3">
      <c r="A146" s="184"/>
      <c r="B146" s="120"/>
      <c r="C146" s="120"/>
      <c r="D146" s="120"/>
      <c r="E146" s="120"/>
      <c r="F146" s="120"/>
      <c r="G146" s="100"/>
      <c r="H146" s="120"/>
      <c r="I146" s="433"/>
      <c r="K146" s="235"/>
      <c r="L146" s="235"/>
      <c r="M146" s="373"/>
      <c r="N146" s="433"/>
      <c r="O146" s="356"/>
      <c r="P146" s="235"/>
      <c r="Q146" s="373"/>
      <c r="R146" s="373"/>
      <c r="S146" s="379"/>
      <c r="T146" s="475"/>
      <c r="U146" s="120"/>
    </row>
    <row r="147" spans="1:21" ht="36.75" customHeight="1" x14ac:dyDescent="0.25">
      <c r="A147" s="167"/>
      <c r="B147" s="32"/>
      <c r="C147" s="32"/>
      <c r="D147" s="32"/>
      <c r="E147" s="32"/>
      <c r="F147" s="32"/>
      <c r="G147" s="100"/>
      <c r="H147" s="168"/>
      <c r="I147" s="413"/>
      <c r="J147" s="71" t="s">
        <v>234</v>
      </c>
      <c r="K147" s="229">
        <f>IF([2]Booking_SGN!$B$2="SGN",INDEX([2]!volume,MATCH($I$11,[2]!customer,0),MATCH([2]Booking_SGN!$C$3,[2]!week,0)),0)</f>
        <v>4</v>
      </c>
      <c r="L147" s="229">
        <f>SUM(L99:L146)</f>
        <v>720</v>
      </c>
      <c r="M147" s="229">
        <f>SUM(M99:M146)</f>
        <v>512.5</v>
      </c>
      <c r="N147" s="413"/>
      <c r="O147" s="71" t="s">
        <v>234</v>
      </c>
      <c r="P147" s="229">
        <f>IF([2]Booking_SGN!$B$2="SGN",INDEX([2]!volume,MATCH($N$11,[2]!customer,0),MATCH([2]Booking_SGN!$C$3,[2]!week,0)),0)</f>
        <v>0</v>
      </c>
      <c r="Q147" s="229">
        <f>SUM(Q99:Q146)</f>
        <v>305</v>
      </c>
      <c r="R147" s="230">
        <f>SUM(R99:R146)</f>
        <v>0</v>
      </c>
      <c r="S147" s="257">
        <f>R147+M147</f>
        <v>512.5</v>
      </c>
      <c r="T147" s="171"/>
    </row>
    <row r="148" spans="1:21" ht="15.75" thickBot="1" x14ac:dyDescent="0.3">
      <c r="A148" s="185"/>
      <c r="B148" s="168"/>
      <c r="C148" s="32"/>
      <c r="D148" s="32"/>
      <c r="E148" s="32"/>
      <c r="F148" s="32"/>
      <c r="G148" s="100"/>
      <c r="H148" s="168"/>
      <c r="I148" s="413"/>
      <c r="J148" s="72" t="s">
        <v>182</v>
      </c>
      <c r="K148" s="73"/>
      <c r="L148" s="73"/>
      <c r="M148" s="237">
        <f>M147*K147/40/3600</f>
        <v>1.4236111111111111E-2</v>
      </c>
      <c r="N148" s="413"/>
      <c r="O148" s="72" t="s">
        <v>182</v>
      </c>
      <c r="P148" s="73"/>
      <c r="Q148" s="73"/>
      <c r="R148" s="268">
        <f>R147*P147/40/3600</f>
        <v>0</v>
      </c>
      <c r="S148" s="269">
        <f>R148+M148</f>
        <v>1.4236111111111111E-2</v>
      </c>
      <c r="T148" s="186"/>
    </row>
    <row r="149" spans="1:21" x14ac:dyDescent="0.25">
      <c r="A149" s="185"/>
      <c r="B149" s="168"/>
      <c r="C149" s="32"/>
      <c r="D149" s="32"/>
      <c r="E149" s="32"/>
      <c r="F149" s="32"/>
      <c r="G149" s="100"/>
      <c r="H149" s="168"/>
      <c r="I149" s="413"/>
      <c r="J149" s="77"/>
      <c r="N149" s="413"/>
      <c r="O149" s="77"/>
      <c r="R149" s="270"/>
      <c r="S149" s="270"/>
    </row>
    <row r="150" spans="1:21" ht="15.75" thickBot="1" x14ac:dyDescent="0.3">
      <c r="A150" s="185"/>
      <c r="B150" s="168"/>
      <c r="C150" s="32"/>
      <c r="D150" s="32"/>
      <c r="E150" s="32"/>
      <c r="F150" s="32"/>
      <c r="G150" s="100"/>
      <c r="H150" s="168"/>
      <c r="I150" s="413"/>
      <c r="J150" s="77"/>
      <c r="N150" s="413"/>
      <c r="O150" s="77"/>
      <c r="R150" s="270"/>
      <c r="S150" s="270"/>
    </row>
    <row r="151" spans="1:21" ht="60" x14ac:dyDescent="0.25">
      <c r="A151" s="185"/>
      <c r="B151" s="168"/>
      <c r="C151" s="32"/>
      <c r="D151" s="32"/>
      <c r="E151" s="32"/>
      <c r="F151" s="32"/>
      <c r="G151" s="100"/>
      <c r="H151" s="168"/>
      <c r="I151" s="413"/>
      <c r="J151" s="71" t="s">
        <v>235</v>
      </c>
      <c r="K151" s="229">
        <f>IF([2]Booking_SGN!$B$2="SGN",INDEX([2]!volume,MATCH($I$11,[2]!customer,0),MATCH([2]Booking_SGN!$C$3,[2]!week,0)),0)</f>
        <v>4</v>
      </c>
      <c r="L151" s="229">
        <f>L147+L96</f>
        <v>5716</v>
      </c>
      <c r="M151" s="229">
        <f>M147+M96</f>
        <v>2656</v>
      </c>
      <c r="N151" s="413"/>
      <c r="O151" s="71" t="s">
        <v>235</v>
      </c>
      <c r="P151" s="229">
        <f>IF([2]Booking_SGN!$B$2="SGN",INDEX([2]!volume,MATCH($N$11,[2]!customer,0),MATCH([2]Booking_SGN!$C$3,[2]!week,0)),0)</f>
        <v>0</v>
      </c>
      <c r="Q151" s="229">
        <f>Q147+Q96</f>
        <v>1111</v>
      </c>
      <c r="R151" s="230">
        <f>R147+R96</f>
        <v>0</v>
      </c>
      <c r="S151" s="257">
        <f>R151+M151</f>
        <v>2656</v>
      </c>
      <c r="T151" s="187"/>
    </row>
    <row r="152" spans="1:21" ht="15.75" thickBot="1" x14ac:dyDescent="0.3">
      <c r="A152" s="185"/>
      <c r="B152" s="168"/>
      <c r="C152" s="32"/>
      <c r="D152" s="32"/>
      <c r="E152" s="32"/>
      <c r="F152" s="32"/>
      <c r="G152" s="100"/>
      <c r="H152" s="168"/>
      <c r="I152" s="413"/>
      <c r="J152" s="72" t="s">
        <v>236</v>
      </c>
      <c r="K152" s="73"/>
      <c r="L152" s="73"/>
      <c r="M152" s="237">
        <f>M148+M97</f>
        <v>7.3777777777777775E-2</v>
      </c>
      <c r="N152" s="413"/>
      <c r="O152" s="72" t="s">
        <v>236</v>
      </c>
      <c r="P152" s="73"/>
      <c r="Q152" s="73"/>
      <c r="R152" s="268">
        <f>R148+R97</f>
        <v>0</v>
      </c>
      <c r="S152" s="269">
        <f>R152+M152</f>
        <v>7.3777777777777775E-2</v>
      </c>
      <c r="T152" s="186"/>
    </row>
    <row r="153" spans="1:21" ht="15.75" thickBot="1" x14ac:dyDescent="0.3">
      <c r="A153" s="185"/>
      <c r="B153" s="32"/>
      <c r="C153" s="32"/>
      <c r="D153" s="32"/>
      <c r="E153" s="32"/>
      <c r="F153" s="32"/>
      <c r="G153" s="100"/>
      <c r="H153" s="168"/>
      <c r="I153" s="413"/>
      <c r="J153" s="77"/>
      <c r="N153" s="413"/>
      <c r="O153" s="77"/>
      <c r="R153" s="270"/>
      <c r="S153" s="270"/>
    </row>
    <row r="154" spans="1:21" x14ac:dyDescent="0.25">
      <c r="A154" s="185"/>
      <c r="B154" s="32"/>
      <c r="C154" s="32"/>
      <c r="D154" s="32"/>
      <c r="E154" s="32"/>
      <c r="F154" s="32"/>
      <c r="G154" s="100"/>
      <c r="H154" s="168"/>
      <c r="I154" s="413"/>
      <c r="J154" s="81" t="s">
        <v>237</v>
      </c>
      <c r="K154" s="238"/>
      <c r="L154" s="239"/>
      <c r="M154" s="239"/>
      <c r="N154" s="413"/>
      <c r="O154" s="81" t="s">
        <v>237</v>
      </c>
      <c r="P154" s="238"/>
      <c r="Q154" s="239"/>
      <c r="R154" s="271"/>
      <c r="S154" s="270"/>
    </row>
    <row r="155" spans="1:21" ht="15.75" thickBot="1" x14ac:dyDescent="0.3">
      <c r="A155" s="185"/>
      <c r="B155" s="32"/>
      <c r="C155" s="32"/>
      <c r="D155" s="32"/>
      <c r="E155" s="32"/>
      <c r="F155" s="32"/>
      <c r="G155" s="100"/>
      <c r="H155" s="168"/>
      <c r="I155" s="413"/>
      <c r="J155" s="82" t="s">
        <v>238</v>
      </c>
      <c r="K155" s="240"/>
      <c r="L155" s="241"/>
      <c r="M155" s="241"/>
      <c r="N155" s="413"/>
      <c r="O155" s="82" t="s">
        <v>238</v>
      </c>
      <c r="P155" s="240"/>
      <c r="Q155" s="241"/>
      <c r="R155" s="272"/>
      <c r="S155" s="232"/>
    </row>
    <row r="156" spans="1:21" ht="15.75" thickBot="1" x14ac:dyDescent="0.3">
      <c r="A156" s="185"/>
      <c r="E156" s="32"/>
      <c r="F156" s="32"/>
      <c r="G156" s="100"/>
      <c r="H156" s="168"/>
      <c r="I156" s="414"/>
      <c r="J156" s="199"/>
      <c r="K156" s="73"/>
      <c r="L156" s="73"/>
      <c r="M156" s="73"/>
      <c r="N156" s="414"/>
      <c r="O156" s="199"/>
      <c r="P156" s="73"/>
      <c r="Q156" s="73"/>
      <c r="R156" s="232"/>
      <c r="S156" s="273"/>
    </row>
    <row r="157" spans="1:21" x14ac:dyDescent="0.25">
      <c r="A157" s="185"/>
      <c r="B157" s="32"/>
      <c r="C157" s="32"/>
      <c r="D157" s="32"/>
      <c r="E157" s="32"/>
      <c r="F157" s="32"/>
      <c r="G157" s="100"/>
      <c r="H157" s="168"/>
      <c r="I157" s="32"/>
      <c r="N157" s="32"/>
    </row>
    <row r="158" spans="1:21" x14ac:dyDescent="0.25">
      <c r="A158" s="185"/>
      <c r="B158" s="32"/>
      <c r="C158" s="32"/>
      <c r="D158" s="32"/>
      <c r="E158" s="32"/>
      <c r="F158" s="32"/>
      <c r="G158" s="100"/>
      <c r="H158" s="168"/>
      <c r="I158" s="32"/>
      <c r="N158" s="32"/>
    </row>
    <row r="159" spans="1:21" x14ac:dyDescent="0.25">
      <c r="A159" s="185"/>
      <c r="B159" s="32"/>
      <c r="C159" s="32"/>
      <c r="D159" s="32"/>
      <c r="E159" s="32"/>
      <c r="F159" s="32"/>
      <c r="G159" s="100"/>
      <c r="H159" s="168"/>
      <c r="I159" s="32"/>
      <c r="N159" s="32"/>
    </row>
    <row r="160" spans="1:21" x14ac:dyDescent="0.25">
      <c r="A160" s="185"/>
      <c r="B160" s="32"/>
      <c r="C160" s="32"/>
      <c r="D160" s="32"/>
      <c r="E160" s="32"/>
      <c r="F160" s="32"/>
      <c r="G160" s="100"/>
      <c r="H160" s="168"/>
      <c r="I160" s="32"/>
      <c r="N160" s="32"/>
    </row>
    <row r="161" spans="1:14" x14ac:dyDescent="0.25">
      <c r="A161" s="185"/>
      <c r="B161" s="32"/>
      <c r="C161" s="32"/>
      <c r="D161" s="32"/>
      <c r="E161" s="32"/>
      <c r="F161" s="32"/>
      <c r="G161" s="100"/>
      <c r="H161" s="168"/>
      <c r="I161" s="32"/>
      <c r="N161" s="32"/>
    </row>
    <row r="162" spans="1:14" x14ac:dyDescent="0.25">
      <c r="A162" s="185"/>
      <c r="B162" s="32"/>
      <c r="C162" s="32"/>
      <c r="D162" s="32"/>
      <c r="E162" s="32"/>
      <c r="F162" s="32"/>
      <c r="G162" s="100"/>
      <c r="H162" s="168"/>
      <c r="I162" s="32"/>
      <c r="N162" s="32"/>
    </row>
    <row r="163" spans="1:14" x14ac:dyDescent="0.25">
      <c r="A163" s="185"/>
      <c r="B163" s="32"/>
      <c r="C163" s="32"/>
      <c r="D163" s="32"/>
      <c r="E163" s="32"/>
      <c r="F163" s="32"/>
      <c r="G163" s="100"/>
      <c r="H163" s="168"/>
      <c r="I163" s="32"/>
      <c r="N163" s="32"/>
    </row>
    <row r="164" spans="1:14" x14ac:dyDescent="0.25">
      <c r="A164" s="185"/>
      <c r="B164" s="32"/>
      <c r="C164" s="32"/>
      <c r="D164" s="32"/>
      <c r="E164" s="32"/>
      <c r="F164" s="32"/>
      <c r="G164" s="100"/>
      <c r="H164" s="168"/>
      <c r="I164" s="32"/>
      <c r="N164" s="32"/>
    </row>
    <row r="165" spans="1:14" x14ac:dyDescent="0.25">
      <c r="A165" s="185"/>
      <c r="B165" s="32"/>
      <c r="C165" s="32"/>
      <c r="D165" s="32"/>
      <c r="E165" s="32"/>
      <c r="F165" s="32"/>
      <c r="G165" s="100"/>
      <c r="H165" s="168"/>
      <c r="I165" s="32"/>
      <c r="N165" s="32"/>
    </row>
    <row r="166" spans="1:14" x14ac:dyDescent="0.25">
      <c r="A166" s="185"/>
      <c r="B166" s="32"/>
      <c r="C166" s="32"/>
      <c r="D166" s="32"/>
      <c r="E166" s="32"/>
      <c r="F166" s="32"/>
      <c r="G166" s="100"/>
      <c r="H166" s="168"/>
      <c r="I166" s="32"/>
      <c r="N166" s="32"/>
    </row>
    <row r="167" spans="1:14" x14ac:dyDescent="0.25">
      <c r="A167" s="185"/>
      <c r="B167" s="32"/>
      <c r="C167" s="32"/>
      <c r="D167" s="32"/>
      <c r="E167" s="32"/>
      <c r="F167" s="32"/>
      <c r="G167" s="100"/>
      <c r="H167" s="168"/>
      <c r="I167" s="32"/>
      <c r="N167" s="32"/>
    </row>
    <row r="168" spans="1:14" x14ac:dyDescent="0.25">
      <c r="A168" s="185"/>
      <c r="B168" s="32"/>
      <c r="C168" s="32"/>
      <c r="D168" s="32"/>
      <c r="E168" s="32"/>
      <c r="F168" s="32"/>
      <c r="G168" s="100"/>
      <c r="H168" s="168"/>
      <c r="I168" s="32"/>
      <c r="N168" s="32"/>
    </row>
    <row r="169" spans="1:14" x14ac:dyDescent="0.25">
      <c r="A169" s="185"/>
      <c r="B169" s="32"/>
      <c r="C169" s="32"/>
      <c r="D169" s="32"/>
      <c r="E169" s="32"/>
      <c r="F169" s="32"/>
      <c r="G169" s="100"/>
      <c r="H169" s="168"/>
      <c r="I169" s="32"/>
      <c r="N169" s="32"/>
    </row>
    <row r="170" spans="1:14" x14ac:dyDescent="0.25">
      <c r="A170" s="185"/>
      <c r="B170" s="32"/>
      <c r="C170" s="32"/>
      <c r="D170" s="32"/>
      <c r="E170" s="32"/>
      <c r="F170" s="32"/>
      <c r="G170" s="100"/>
      <c r="H170" s="168"/>
      <c r="I170" s="32"/>
      <c r="N170" s="32"/>
    </row>
    <row r="171" spans="1:14" x14ac:dyDescent="0.25">
      <c r="A171" s="185"/>
      <c r="B171" s="32"/>
      <c r="C171" s="32"/>
      <c r="D171" s="32"/>
      <c r="E171" s="32"/>
      <c r="F171" s="32"/>
      <c r="G171" s="100"/>
      <c r="H171" s="168"/>
      <c r="I171" s="32"/>
      <c r="N171" s="32"/>
    </row>
    <row r="172" spans="1:14" x14ac:dyDescent="0.25">
      <c r="A172" s="185"/>
      <c r="B172" s="32"/>
      <c r="C172" s="32"/>
      <c r="D172" s="32"/>
      <c r="E172" s="32"/>
      <c r="F172" s="32"/>
      <c r="G172" s="100"/>
      <c r="H172" s="168"/>
      <c r="I172" s="32"/>
      <c r="N172" s="32"/>
    </row>
    <row r="173" spans="1:14" x14ac:dyDescent="0.25">
      <c r="A173" s="185"/>
      <c r="B173" s="32"/>
      <c r="C173" s="32"/>
      <c r="D173" s="32"/>
      <c r="E173" s="32"/>
      <c r="F173" s="32"/>
      <c r="G173" s="100"/>
      <c r="H173" s="168"/>
      <c r="I173" s="32"/>
      <c r="N173" s="32"/>
    </row>
    <row r="174" spans="1:14" x14ac:dyDescent="0.25">
      <c r="A174" s="185"/>
      <c r="B174" s="32"/>
      <c r="C174" s="32"/>
      <c r="D174" s="32"/>
      <c r="E174" s="32"/>
      <c r="F174" s="32"/>
      <c r="G174" s="100"/>
      <c r="H174" s="168"/>
      <c r="I174" s="32"/>
      <c r="N174" s="32"/>
    </row>
    <row r="175" spans="1:14" x14ac:dyDescent="0.25">
      <c r="A175" s="185"/>
      <c r="B175" s="32"/>
      <c r="C175" s="32"/>
      <c r="D175" s="32"/>
      <c r="E175" s="32"/>
      <c r="F175" s="32"/>
      <c r="G175" s="100"/>
      <c r="H175" s="168"/>
      <c r="I175" s="32"/>
      <c r="N175" s="32"/>
    </row>
    <row r="176" spans="1:14" x14ac:dyDescent="0.25">
      <c r="A176" s="185"/>
      <c r="B176" s="32"/>
      <c r="C176" s="32"/>
      <c r="D176" s="32"/>
      <c r="E176" s="32"/>
      <c r="F176" s="32"/>
      <c r="G176" s="100"/>
      <c r="H176" s="168"/>
      <c r="I176" s="32"/>
      <c r="N176" s="32"/>
    </row>
    <row r="177" spans="1:14" x14ac:dyDescent="0.25">
      <c r="A177" s="185"/>
      <c r="B177" s="32"/>
      <c r="C177" s="32"/>
      <c r="D177" s="32"/>
      <c r="E177" s="32"/>
      <c r="F177" s="32"/>
      <c r="G177" s="100"/>
      <c r="H177" s="168"/>
      <c r="I177" s="32"/>
      <c r="N177" s="32"/>
    </row>
    <row r="178" spans="1:14" x14ac:dyDescent="0.25">
      <c r="A178" s="185"/>
      <c r="B178" s="32"/>
      <c r="C178" s="32"/>
      <c r="D178" s="32"/>
      <c r="E178" s="32"/>
      <c r="F178" s="32"/>
      <c r="G178" s="100"/>
      <c r="H178" s="168"/>
      <c r="I178" s="32"/>
      <c r="N178" s="32"/>
    </row>
    <row r="179" spans="1:14" x14ac:dyDescent="0.25">
      <c r="A179" s="185"/>
      <c r="B179" s="32"/>
      <c r="C179" s="32"/>
      <c r="D179" s="32"/>
      <c r="E179" s="32"/>
      <c r="F179" s="32"/>
      <c r="G179" s="100"/>
      <c r="H179" s="168"/>
      <c r="I179" s="32"/>
      <c r="N179" s="32"/>
    </row>
    <row r="180" spans="1:14" x14ac:dyDescent="0.25">
      <c r="A180" s="185"/>
      <c r="B180" s="32"/>
      <c r="C180" s="32"/>
      <c r="D180" s="32"/>
      <c r="E180" s="32"/>
      <c r="F180" s="32"/>
      <c r="G180" s="100"/>
      <c r="H180" s="168"/>
      <c r="I180" s="32"/>
      <c r="N180" s="32"/>
    </row>
    <row r="181" spans="1:14" x14ac:dyDescent="0.25">
      <c r="A181" s="185"/>
      <c r="B181" s="32"/>
      <c r="C181" s="32"/>
      <c r="D181" s="32"/>
      <c r="E181" s="32"/>
      <c r="F181" s="32"/>
      <c r="G181" s="100"/>
      <c r="H181" s="168"/>
      <c r="I181" s="32"/>
      <c r="N181" s="32"/>
    </row>
    <row r="182" spans="1:14" x14ac:dyDescent="0.25">
      <c r="A182" s="185"/>
      <c r="B182" s="32"/>
      <c r="C182" s="32"/>
      <c r="D182" s="32"/>
      <c r="E182" s="32"/>
      <c r="F182" s="32"/>
      <c r="G182" s="100"/>
      <c r="H182" s="168"/>
      <c r="I182" s="32"/>
      <c r="N182" s="32"/>
    </row>
    <row r="183" spans="1:14" x14ac:dyDescent="0.25">
      <c r="A183" s="185"/>
      <c r="B183" s="32"/>
      <c r="C183" s="32"/>
      <c r="D183" s="32"/>
      <c r="E183" s="32"/>
      <c r="F183" s="32"/>
      <c r="G183" s="100"/>
      <c r="H183" s="168"/>
      <c r="I183" s="32"/>
      <c r="N183" s="32"/>
    </row>
    <row r="184" spans="1:14" x14ac:dyDescent="0.25">
      <c r="A184" s="185"/>
      <c r="B184" s="32"/>
      <c r="C184" s="32"/>
      <c r="D184" s="32"/>
      <c r="E184" s="32"/>
      <c r="F184" s="32"/>
      <c r="G184" s="100"/>
      <c r="H184" s="168"/>
      <c r="I184" s="32"/>
      <c r="N184" s="32"/>
    </row>
    <row r="185" spans="1:14" x14ac:dyDescent="0.25">
      <c r="A185" s="185"/>
      <c r="B185" s="32"/>
      <c r="C185" s="32"/>
      <c r="D185" s="32"/>
      <c r="E185" s="32"/>
      <c r="F185" s="32"/>
      <c r="G185" s="100"/>
      <c r="H185" s="168"/>
      <c r="I185" s="32"/>
      <c r="N185" s="32"/>
    </row>
    <row r="186" spans="1:14" x14ac:dyDescent="0.25">
      <c r="A186" s="185"/>
      <c r="B186" s="32"/>
      <c r="C186" s="32"/>
      <c r="D186" s="32"/>
      <c r="E186" s="32"/>
      <c r="F186" s="32"/>
      <c r="G186" s="100"/>
      <c r="H186" s="168"/>
      <c r="I186" s="32"/>
      <c r="N186" s="32"/>
    </row>
    <row r="187" spans="1:14" x14ac:dyDescent="0.25">
      <c r="A187" s="185"/>
      <c r="B187" s="32"/>
      <c r="C187" s="32"/>
      <c r="D187" s="32"/>
      <c r="E187" s="32"/>
      <c r="F187" s="32"/>
      <c r="G187" s="100"/>
      <c r="H187" s="168"/>
      <c r="I187" s="32"/>
      <c r="N187" s="32"/>
    </row>
    <row r="188" spans="1:14" x14ac:dyDescent="0.25">
      <c r="A188" s="185"/>
      <c r="B188" s="32"/>
      <c r="C188" s="32"/>
      <c r="D188" s="32"/>
      <c r="E188" s="32"/>
      <c r="F188" s="32"/>
      <c r="G188" s="100"/>
      <c r="H188" s="168"/>
      <c r="I188" s="32"/>
      <c r="N188" s="32"/>
    </row>
    <row r="189" spans="1:14" x14ac:dyDescent="0.25">
      <c r="A189" s="185"/>
      <c r="B189" s="32"/>
      <c r="C189" s="32"/>
      <c r="D189" s="32"/>
      <c r="E189" s="32"/>
      <c r="F189" s="32"/>
      <c r="G189" s="100"/>
      <c r="H189" s="168"/>
      <c r="I189" s="32"/>
      <c r="N189" s="32"/>
    </row>
    <row r="190" spans="1:14" x14ac:dyDescent="0.25">
      <c r="A190" s="185"/>
      <c r="B190" s="32"/>
      <c r="C190" s="32"/>
      <c r="D190" s="32"/>
      <c r="E190" s="32"/>
      <c r="F190" s="32"/>
      <c r="G190" s="100"/>
      <c r="H190" s="168"/>
      <c r="I190" s="32"/>
      <c r="N190" s="32"/>
    </row>
    <row r="191" spans="1:14" x14ac:dyDescent="0.25">
      <c r="A191" s="185"/>
      <c r="B191" s="32"/>
      <c r="C191" s="32"/>
      <c r="D191" s="32"/>
      <c r="E191" s="32"/>
      <c r="F191" s="32"/>
      <c r="G191" s="100"/>
      <c r="H191" s="168"/>
      <c r="I191" s="32"/>
      <c r="N191" s="32"/>
    </row>
    <row r="192" spans="1:14" x14ac:dyDescent="0.25">
      <c r="A192" s="185"/>
      <c r="B192" s="32"/>
      <c r="C192" s="32"/>
      <c r="D192" s="32"/>
      <c r="E192" s="32"/>
      <c r="F192" s="32"/>
      <c r="G192" s="100"/>
      <c r="H192" s="168"/>
      <c r="I192" s="32"/>
      <c r="N192" s="32"/>
    </row>
    <row r="193" spans="1:14" x14ac:dyDescent="0.25">
      <c r="A193" s="185"/>
      <c r="B193" s="32"/>
      <c r="C193" s="32"/>
      <c r="D193" s="32"/>
      <c r="E193" s="32"/>
      <c r="F193" s="32"/>
      <c r="G193" s="100"/>
      <c r="H193" s="168"/>
      <c r="I193" s="32"/>
      <c r="N193" s="32"/>
    </row>
    <row r="194" spans="1:14" x14ac:dyDescent="0.25">
      <c r="A194" s="185"/>
      <c r="B194" s="32"/>
      <c r="C194" s="32"/>
      <c r="D194" s="32"/>
      <c r="E194" s="32"/>
      <c r="F194" s="32"/>
      <c r="G194" s="100"/>
      <c r="H194" s="168"/>
      <c r="I194" s="32"/>
      <c r="N194" s="32"/>
    </row>
    <row r="195" spans="1:14" x14ac:dyDescent="0.25">
      <c r="A195" s="185"/>
      <c r="B195" s="32"/>
      <c r="C195" s="32"/>
      <c r="D195" s="32"/>
      <c r="E195" s="32"/>
      <c r="F195" s="32"/>
      <c r="G195" s="100"/>
      <c r="H195" s="168"/>
      <c r="I195" s="32"/>
      <c r="N195" s="32"/>
    </row>
    <row r="196" spans="1:14" x14ac:dyDescent="0.25">
      <c r="A196" s="185"/>
      <c r="B196" s="32"/>
      <c r="C196" s="32"/>
      <c r="D196" s="32"/>
      <c r="E196" s="32"/>
      <c r="F196" s="32"/>
      <c r="G196" s="100"/>
      <c r="H196" s="168"/>
      <c r="I196" s="32"/>
      <c r="N196" s="32"/>
    </row>
    <row r="197" spans="1:14" x14ac:dyDescent="0.25">
      <c r="A197" s="185"/>
      <c r="B197" s="32"/>
      <c r="C197" s="32"/>
      <c r="D197" s="32"/>
      <c r="E197" s="32"/>
      <c r="F197" s="32"/>
      <c r="G197" s="100"/>
      <c r="H197" s="168"/>
      <c r="I197" s="32"/>
      <c r="N197" s="32"/>
    </row>
    <row r="198" spans="1:14" x14ac:dyDescent="0.25">
      <c r="A198" s="185"/>
      <c r="B198" s="32"/>
      <c r="C198" s="32"/>
      <c r="D198" s="32"/>
      <c r="E198" s="32"/>
      <c r="F198" s="32"/>
      <c r="G198" s="100"/>
      <c r="H198" s="168"/>
      <c r="I198" s="32"/>
      <c r="N198" s="32"/>
    </row>
    <row r="199" spans="1:14" x14ac:dyDescent="0.25">
      <c r="A199" s="185"/>
      <c r="B199" s="32"/>
      <c r="C199" s="32"/>
      <c r="D199" s="32"/>
      <c r="E199" s="32"/>
      <c r="F199" s="32"/>
      <c r="G199" s="100"/>
      <c r="H199" s="168"/>
      <c r="I199" s="32"/>
      <c r="N199" s="32"/>
    </row>
    <row r="200" spans="1:14" x14ac:dyDescent="0.25">
      <c r="A200" s="185"/>
      <c r="B200" s="32"/>
      <c r="C200" s="32"/>
      <c r="D200" s="32"/>
      <c r="E200" s="32"/>
      <c r="F200" s="32"/>
      <c r="G200" s="100"/>
      <c r="H200" s="168"/>
      <c r="I200" s="32"/>
      <c r="N200" s="32"/>
    </row>
    <row r="201" spans="1:14" x14ac:dyDescent="0.25">
      <c r="A201" s="185"/>
      <c r="B201" s="32"/>
      <c r="C201" s="32"/>
      <c r="D201" s="32"/>
      <c r="E201" s="32"/>
      <c r="F201" s="32"/>
      <c r="G201" s="100"/>
      <c r="H201" s="168"/>
      <c r="I201" s="32"/>
      <c r="N201" s="32"/>
    </row>
    <row r="202" spans="1:14" x14ac:dyDescent="0.25">
      <c r="A202" s="185"/>
      <c r="B202" s="32"/>
      <c r="C202" s="32"/>
      <c r="D202" s="32"/>
      <c r="E202" s="32"/>
      <c r="F202" s="32"/>
      <c r="G202" s="100"/>
      <c r="H202" s="168"/>
      <c r="I202" s="32"/>
      <c r="N202" s="32"/>
    </row>
    <row r="203" spans="1:14" x14ac:dyDescent="0.25">
      <c r="A203" s="185"/>
      <c r="B203" s="32"/>
      <c r="C203" s="32"/>
      <c r="D203" s="32"/>
      <c r="E203" s="32"/>
      <c r="F203" s="32"/>
      <c r="G203" s="100"/>
      <c r="H203" s="168"/>
      <c r="I203" s="32"/>
      <c r="N203" s="32"/>
    </row>
    <row r="204" spans="1:14" x14ac:dyDescent="0.25">
      <c r="A204" s="185"/>
      <c r="B204" s="32"/>
      <c r="C204" s="32"/>
      <c r="D204" s="32"/>
      <c r="E204" s="32"/>
      <c r="F204" s="32"/>
      <c r="G204" s="100"/>
      <c r="H204" s="168"/>
      <c r="I204" s="32"/>
      <c r="N204" s="32"/>
    </row>
    <row r="205" spans="1:14" x14ac:dyDescent="0.25">
      <c r="A205" s="185"/>
      <c r="B205" s="32"/>
      <c r="C205" s="32"/>
      <c r="D205" s="32"/>
      <c r="E205" s="32"/>
      <c r="F205" s="32"/>
      <c r="G205" s="100"/>
      <c r="H205" s="168"/>
      <c r="I205" s="32"/>
      <c r="N205" s="32"/>
    </row>
    <row r="206" spans="1:14" x14ac:dyDescent="0.25">
      <c r="A206" s="185"/>
      <c r="B206" s="32"/>
      <c r="C206" s="32"/>
      <c r="D206" s="32"/>
      <c r="E206" s="32"/>
      <c r="F206" s="32"/>
      <c r="G206" s="100"/>
      <c r="H206" s="168"/>
      <c r="I206" s="32"/>
      <c r="N206" s="32"/>
    </row>
    <row r="207" spans="1:14" x14ac:dyDescent="0.25">
      <c r="A207" s="185"/>
      <c r="B207" s="32"/>
      <c r="C207" s="32"/>
      <c r="D207" s="32"/>
      <c r="E207" s="32"/>
      <c r="F207" s="32"/>
      <c r="G207" s="100"/>
      <c r="H207" s="168"/>
      <c r="I207" s="32"/>
      <c r="N207" s="32"/>
    </row>
    <row r="208" spans="1:14" x14ac:dyDescent="0.25">
      <c r="A208" s="185"/>
      <c r="B208" s="32"/>
      <c r="C208" s="32"/>
      <c r="D208" s="32"/>
      <c r="E208" s="32"/>
      <c r="F208" s="32"/>
      <c r="G208" s="100"/>
      <c r="H208" s="168"/>
      <c r="I208" s="32"/>
      <c r="N208" s="32"/>
    </row>
    <row r="209" spans="1:14" x14ac:dyDescent="0.25">
      <c r="A209" s="185"/>
      <c r="B209" s="32"/>
      <c r="C209" s="32"/>
      <c r="D209" s="32"/>
      <c r="E209" s="32"/>
      <c r="F209" s="32"/>
      <c r="G209" s="100"/>
      <c r="H209" s="168"/>
      <c r="I209" s="32"/>
      <c r="N209" s="32"/>
    </row>
    <row r="210" spans="1:14" x14ac:dyDescent="0.25">
      <c r="A210" s="185"/>
      <c r="B210" s="32"/>
      <c r="C210" s="32"/>
      <c r="D210" s="32"/>
      <c r="E210" s="32"/>
      <c r="F210" s="32"/>
      <c r="G210" s="100"/>
      <c r="H210" s="168"/>
      <c r="I210" s="32"/>
      <c r="N210" s="32"/>
    </row>
    <row r="211" spans="1:14" x14ac:dyDescent="0.25">
      <c r="A211" s="185"/>
      <c r="B211" s="32"/>
      <c r="C211" s="32"/>
      <c r="D211" s="32"/>
      <c r="E211" s="32"/>
      <c r="F211" s="32"/>
      <c r="G211" s="100"/>
      <c r="H211" s="168"/>
      <c r="I211" s="32"/>
      <c r="N211" s="32"/>
    </row>
    <row r="212" spans="1:14" x14ac:dyDescent="0.25">
      <c r="A212" s="185"/>
      <c r="B212" s="32"/>
      <c r="C212" s="32"/>
      <c r="D212" s="32"/>
      <c r="E212" s="32"/>
      <c r="F212" s="32"/>
      <c r="G212" s="100"/>
      <c r="H212" s="168"/>
      <c r="I212" s="32"/>
      <c r="N212" s="32"/>
    </row>
    <row r="213" spans="1:14" x14ac:dyDescent="0.25">
      <c r="A213" s="185"/>
      <c r="B213" s="32"/>
      <c r="C213" s="32"/>
      <c r="D213" s="32"/>
      <c r="E213" s="32"/>
      <c r="F213" s="32"/>
      <c r="G213" s="100"/>
      <c r="H213" s="168"/>
      <c r="I213" s="32"/>
      <c r="N213" s="32"/>
    </row>
    <row r="214" spans="1:14" x14ac:dyDescent="0.25">
      <c r="A214" s="185"/>
      <c r="B214" s="32"/>
      <c r="C214" s="32"/>
      <c r="D214" s="32"/>
      <c r="E214" s="32"/>
      <c r="F214" s="32"/>
      <c r="G214" s="100"/>
      <c r="H214" s="168"/>
      <c r="I214" s="32"/>
      <c r="N214" s="32"/>
    </row>
    <row r="215" spans="1:14" x14ac:dyDescent="0.25">
      <c r="A215" s="185"/>
      <c r="B215" s="32"/>
      <c r="C215" s="32"/>
      <c r="D215" s="32"/>
      <c r="E215" s="32"/>
      <c r="F215" s="32"/>
      <c r="G215" s="100"/>
      <c r="H215" s="168"/>
      <c r="I215" s="32"/>
      <c r="N215" s="32"/>
    </row>
    <row r="216" spans="1:14" x14ac:dyDescent="0.25">
      <c r="A216" s="185"/>
      <c r="B216" s="32"/>
      <c r="C216" s="32"/>
      <c r="D216" s="32"/>
      <c r="E216" s="32"/>
      <c r="F216" s="32"/>
      <c r="G216" s="100"/>
      <c r="H216" s="168"/>
      <c r="I216" s="32"/>
      <c r="N216" s="32"/>
    </row>
    <row r="217" spans="1:14" x14ac:dyDescent="0.25">
      <c r="A217" s="185"/>
      <c r="B217" s="32"/>
      <c r="C217" s="32"/>
      <c r="D217" s="32"/>
      <c r="E217" s="32"/>
      <c r="F217" s="32"/>
      <c r="G217" s="100"/>
      <c r="H217" s="168"/>
      <c r="I217" s="32"/>
      <c r="N217" s="32"/>
    </row>
    <row r="218" spans="1:14" x14ac:dyDescent="0.25">
      <c r="A218" s="185"/>
      <c r="B218" s="32"/>
      <c r="C218" s="32"/>
      <c r="D218" s="32"/>
      <c r="E218" s="32"/>
      <c r="F218" s="32"/>
      <c r="G218" s="100"/>
      <c r="H218" s="168"/>
      <c r="I218" s="32"/>
      <c r="N218" s="32"/>
    </row>
    <row r="219" spans="1:14" x14ac:dyDescent="0.25">
      <c r="A219" s="185"/>
      <c r="B219" s="32"/>
      <c r="C219" s="32"/>
      <c r="D219" s="32"/>
      <c r="E219" s="32"/>
      <c r="F219" s="32"/>
      <c r="G219" s="100"/>
      <c r="H219" s="168"/>
      <c r="I219" s="32"/>
      <c r="N219" s="32"/>
    </row>
    <row r="220" spans="1:14" x14ac:dyDescent="0.25">
      <c r="A220" s="185"/>
      <c r="B220" s="32"/>
      <c r="C220" s="32"/>
      <c r="D220" s="32"/>
      <c r="E220" s="32"/>
      <c r="F220" s="32"/>
      <c r="G220" s="100"/>
      <c r="H220" s="168"/>
      <c r="I220" s="32"/>
      <c r="N220" s="32"/>
    </row>
    <row r="221" spans="1:14" x14ac:dyDescent="0.25">
      <c r="A221" s="185"/>
      <c r="B221" s="32"/>
      <c r="C221" s="32"/>
      <c r="D221" s="32"/>
      <c r="E221" s="32"/>
      <c r="F221" s="32"/>
      <c r="G221" s="100"/>
      <c r="H221" s="168"/>
      <c r="I221" s="32"/>
      <c r="N221" s="32"/>
    </row>
    <row r="222" spans="1:14" x14ac:dyDescent="0.25">
      <c r="A222" s="185"/>
      <c r="B222" s="32"/>
      <c r="C222" s="32"/>
      <c r="D222" s="32"/>
      <c r="E222" s="32"/>
      <c r="F222" s="32"/>
      <c r="G222" s="100"/>
      <c r="H222" s="168"/>
      <c r="I222" s="32"/>
      <c r="N222" s="32"/>
    </row>
    <row r="223" spans="1:14" x14ac:dyDescent="0.25">
      <c r="A223" s="185"/>
      <c r="B223" s="32"/>
      <c r="C223" s="32"/>
      <c r="D223" s="32"/>
      <c r="E223" s="32"/>
      <c r="F223" s="32"/>
      <c r="G223" s="100"/>
      <c r="H223" s="168"/>
      <c r="I223" s="32"/>
      <c r="N223" s="32"/>
    </row>
    <row r="224" spans="1:14" x14ac:dyDescent="0.25">
      <c r="A224" s="185"/>
      <c r="B224" s="32"/>
      <c r="C224" s="32"/>
      <c r="D224" s="32"/>
      <c r="E224" s="32"/>
      <c r="F224" s="32"/>
      <c r="G224" s="100"/>
      <c r="H224" s="168"/>
      <c r="I224" s="32"/>
      <c r="N224" s="32"/>
    </row>
    <row r="225" spans="1:14" x14ac:dyDescent="0.25">
      <c r="A225" s="185"/>
      <c r="B225" s="32"/>
      <c r="C225" s="32"/>
      <c r="D225" s="32"/>
      <c r="E225" s="32"/>
      <c r="F225" s="32"/>
      <c r="G225" s="100"/>
      <c r="H225" s="168"/>
      <c r="I225" s="32"/>
      <c r="N225" s="32"/>
    </row>
    <row r="226" spans="1:14" x14ac:dyDescent="0.25">
      <c r="A226" s="185"/>
      <c r="B226" s="32"/>
      <c r="C226" s="32"/>
      <c r="D226" s="32"/>
      <c r="E226" s="32"/>
      <c r="F226" s="32"/>
      <c r="G226" s="100"/>
      <c r="H226" s="168"/>
      <c r="I226" s="32"/>
      <c r="N226" s="32"/>
    </row>
    <row r="227" spans="1:14" x14ac:dyDescent="0.25">
      <c r="A227" s="185"/>
      <c r="B227" s="32"/>
      <c r="C227" s="32"/>
      <c r="D227" s="32"/>
      <c r="E227" s="32"/>
      <c r="F227" s="32"/>
      <c r="G227" s="100"/>
      <c r="H227" s="168"/>
      <c r="I227" s="32"/>
      <c r="N227" s="32"/>
    </row>
    <row r="228" spans="1:14" x14ac:dyDescent="0.25">
      <c r="A228" s="185"/>
      <c r="B228" s="32"/>
      <c r="C228" s="32"/>
      <c r="D228" s="32"/>
      <c r="E228" s="32"/>
      <c r="F228" s="32"/>
      <c r="G228" s="100"/>
      <c r="H228" s="168"/>
      <c r="I228" s="32"/>
      <c r="N228" s="32"/>
    </row>
    <row r="229" spans="1:14" x14ac:dyDescent="0.25">
      <c r="A229" s="185"/>
      <c r="B229" s="32"/>
      <c r="C229" s="32"/>
      <c r="D229" s="32"/>
      <c r="E229" s="32"/>
      <c r="F229" s="32"/>
      <c r="G229" s="100"/>
      <c r="H229" s="168"/>
      <c r="I229" s="32"/>
      <c r="N229" s="32"/>
    </row>
    <row r="230" spans="1:14" x14ac:dyDescent="0.25">
      <c r="A230" s="185"/>
      <c r="B230" s="32"/>
      <c r="C230" s="32"/>
      <c r="D230" s="32"/>
      <c r="E230" s="32"/>
      <c r="F230" s="32"/>
      <c r="G230" s="100"/>
      <c r="H230" s="168"/>
      <c r="I230" s="32"/>
      <c r="N230" s="32"/>
    </row>
    <row r="231" spans="1:14" x14ac:dyDescent="0.25">
      <c r="A231" s="185"/>
      <c r="B231" s="32"/>
      <c r="C231" s="32"/>
      <c r="D231" s="32"/>
      <c r="E231" s="32"/>
      <c r="F231" s="32"/>
      <c r="G231" s="100"/>
      <c r="H231" s="168"/>
      <c r="I231" s="32"/>
      <c r="N231" s="32"/>
    </row>
    <row r="232" spans="1:14" x14ac:dyDescent="0.25">
      <c r="A232" s="185"/>
      <c r="B232" s="32"/>
      <c r="C232" s="32"/>
      <c r="D232" s="32"/>
      <c r="E232" s="32"/>
      <c r="F232" s="32"/>
      <c r="G232" s="100"/>
      <c r="H232" s="168"/>
      <c r="I232" s="32"/>
      <c r="N232" s="32"/>
    </row>
    <row r="233" spans="1:14" x14ac:dyDescent="0.25">
      <c r="A233" s="185"/>
      <c r="B233" s="32"/>
      <c r="C233" s="32"/>
      <c r="D233" s="32"/>
      <c r="E233" s="32"/>
      <c r="F233" s="32"/>
      <c r="G233" s="100"/>
      <c r="H233" s="168"/>
      <c r="I233" s="32"/>
      <c r="N233" s="32"/>
    </row>
    <row r="234" spans="1:14" x14ac:dyDescent="0.25">
      <c r="A234" s="185"/>
      <c r="B234" s="32"/>
      <c r="C234" s="32"/>
      <c r="D234" s="32"/>
      <c r="E234" s="32"/>
      <c r="F234" s="32"/>
      <c r="G234" s="100"/>
      <c r="H234" s="168"/>
      <c r="I234" s="32"/>
      <c r="N234" s="32"/>
    </row>
    <row r="235" spans="1:14" x14ac:dyDescent="0.25">
      <c r="A235" s="185"/>
      <c r="B235" s="32"/>
      <c r="C235" s="32"/>
      <c r="D235" s="32"/>
      <c r="E235" s="32"/>
      <c r="F235" s="32"/>
      <c r="G235" s="100"/>
      <c r="H235" s="168"/>
      <c r="I235" s="32"/>
      <c r="N235" s="32"/>
    </row>
    <row r="236" spans="1:14" x14ac:dyDescent="0.25">
      <c r="A236" s="185"/>
      <c r="B236" s="32"/>
      <c r="C236" s="32"/>
      <c r="D236" s="32"/>
      <c r="E236" s="32"/>
      <c r="F236" s="32"/>
      <c r="G236" s="100"/>
      <c r="H236" s="168"/>
      <c r="I236" s="32"/>
      <c r="N236" s="32"/>
    </row>
    <row r="237" spans="1:14" x14ac:dyDescent="0.25">
      <c r="A237" s="185"/>
      <c r="B237" s="32"/>
      <c r="C237" s="32"/>
      <c r="D237" s="32"/>
      <c r="E237" s="32"/>
      <c r="F237" s="32"/>
      <c r="G237" s="100"/>
      <c r="H237" s="168"/>
      <c r="I237" s="32"/>
      <c r="N237" s="32"/>
    </row>
    <row r="238" spans="1:14" x14ac:dyDescent="0.25">
      <c r="A238" s="185"/>
      <c r="B238" s="32"/>
      <c r="C238" s="32"/>
      <c r="D238" s="32"/>
      <c r="E238" s="32"/>
      <c r="F238" s="32"/>
      <c r="G238" s="100"/>
      <c r="H238" s="168"/>
      <c r="I238" s="32"/>
      <c r="N238" s="32"/>
    </row>
    <row r="239" spans="1:14" x14ac:dyDescent="0.25">
      <c r="A239" s="185"/>
      <c r="B239" s="32"/>
      <c r="C239" s="32"/>
      <c r="D239" s="32"/>
      <c r="E239" s="32"/>
      <c r="F239" s="32"/>
      <c r="G239" s="100"/>
      <c r="H239" s="168"/>
      <c r="I239" s="32"/>
      <c r="N239" s="32"/>
    </row>
    <row r="240" spans="1:14" x14ac:dyDescent="0.25">
      <c r="A240" s="185"/>
      <c r="B240" s="32"/>
      <c r="C240" s="32"/>
      <c r="D240" s="32"/>
      <c r="E240" s="32"/>
      <c r="F240" s="32"/>
      <c r="G240" s="100"/>
      <c r="H240" s="168"/>
      <c r="I240" s="32"/>
      <c r="N240" s="32"/>
    </row>
    <row r="241" spans="1:14" x14ac:dyDescent="0.25">
      <c r="A241" s="185"/>
      <c r="B241" s="32"/>
      <c r="C241" s="32"/>
      <c r="D241" s="32"/>
      <c r="E241" s="32"/>
      <c r="F241" s="32"/>
      <c r="G241" s="100"/>
      <c r="H241" s="168"/>
      <c r="I241" s="32"/>
      <c r="N241" s="32"/>
    </row>
    <row r="242" spans="1:14" x14ac:dyDescent="0.25">
      <c r="A242" s="185"/>
      <c r="B242" s="32"/>
      <c r="C242" s="32"/>
      <c r="D242" s="32"/>
      <c r="E242" s="32"/>
      <c r="F242" s="32"/>
      <c r="G242" s="100"/>
      <c r="H242" s="168"/>
      <c r="I242" s="32"/>
      <c r="N242" s="32"/>
    </row>
    <row r="243" spans="1:14" x14ac:dyDescent="0.25">
      <c r="A243" s="185"/>
      <c r="B243" s="32"/>
      <c r="C243" s="32"/>
      <c r="D243" s="32"/>
      <c r="E243" s="32"/>
      <c r="F243" s="32"/>
      <c r="G243" s="100"/>
      <c r="H243" s="168"/>
      <c r="I243" s="32"/>
      <c r="N243" s="32"/>
    </row>
    <row r="244" spans="1:14" x14ac:dyDescent="0.25">
      <c r="A244" s="185"/>
      <c r="B244" s="32"/>
      <c r="C244" s="32"/>
      <c r="D244" s="32"/>
      <c r="E244" s="32"/>
      <c r="F244" s="32"/>
      <c r="G244" s="100"/>
      <c r="H244" s="168"/>
      <c r="I244" s="32"/>
      <c r="N244" s="32"/>
    </row>
    <row r="245" spans="1:14" x14ac:dyDescent="0.25">
      <c r="A245" s="185"/>
      <c r="B245" s="32"/>
      <c r="C245" s="32"/>
      <c r="D245" s="32"/>
      <c r="E245" s="32"/>
      <c r="F245" s="32"/>
      <c r="G245" s="100"/>
      <c r="H245" s="168"/>
      <c r="I245" s="32"/>
      <c r="N245" s="32"/>
    </row>
    <row r="246" spans="1:14" x14ac:dyDescent="0.25">
      <c r="A246" s="185"/>
      <c r="B246" s="32"/>
      <c r="C246" s="32"/>
      <c r="D246" s="32"/>
      <c r="E246" s="32"/>
      <c r="F246" s="32"/>
      <c r="G246" s="100"/>
      <c r="H246" s="168"/>
      <c r="I246" s="32"/>
      <c r="N246" s="32"/>
    </row>
    <row r="247" spans="1:14" x14ac:dyDescent="0.25">
      <c r="A247" s="185"/>
      <c r="B247" s="32"/>
      <c r="C247" s="32"/>
      <c r="D247" s="32"/>
      <c r="E247" s="32"/>
      <c r="F247" s="32"/>
      <c r="G247" s="100"/>
      <c r="H247" s="168"/>
      <c r="I247" s="32"/>
      <c r="N247" s="32"/>
    </row>
    <row r="248" spans="1:14" x14ac:dyDescent="0.25">
      <c r="A248" s="185"/>
      <c r="B248" s="32"/>
      <c r="C248" s="32"/>
      <c r="D248" s="32"/>
      <c r="E248" s="32"/>
      <c r="F248" s="32"/>
      <c r="G248" s="100"/>
      <c r="H248" s="168"/>
      <c r="I248" s="32"/>
      <c r="N248" s="32"/>
    </row>
    <row r="249" spans="1:14" x14ac:dyDescent="0.25">
      <c r="A249" s="185"/>
      <c r="B249" s="32"/>
      <c r="C249" s="32"/>
      <c r="D249" s="32"/>
      <c r="E249" s="32"/>
      <c r="F249" s="32"/>
      <c r="G249" s="100"/>
      <c r="H249" s="168"/>
      <c r="I249" s="32"/>
      <c r="N249" s="32"/>
    </row>
    <row r="250" spans="1:14" x14ac:dyDescent="0.25">
      <c r="A250" s="185"/>
      <c r="B250" s="32"/>
      <c r="C250" s="32"/>
      <c r="D250" s="32"/>
      <c r="E250" s="32"/>
      <c r="F250" s="32"/>
      <c r="G250" s="100"/>
      <c r="H250" s="168"/>
      <c r="I250" s="32"/>
      <c r="N250" s="32"/>
    </row>
    <row r="251" spans="1:14" x14ac:dyDescent="0.25">
      <c r="A251" s="185"/>
      <c r="B251" s="32"/>
      <c r="C251" s="32"/>
      <c r="D251" s="32"/>
      <c r="E251" s="32"/>
      <c r="F251" s="32"/>
      <c r="G251" s="100"/>
      <c r="H251" s="168"/>
      <c r="I251" s="32"/>
      <c r="N251" s="32"/>
    </row>
    <row r="252" spans="1:14" x14ac:dyDescent="0.25">
      <c r="A252" s="185"/>
      <c r="B252" s="32"/>
      <c r="C252" s="32"/>
      <c r="D252" s="32"/>
      <c r="E252" s="32"/>
      <c r="F252" s="32"/>
      <c r="G252" s="100"/>
      <c r="H252" s="168"/>
      <c r="I252" s="32"/>
      <c r="N252" s="32"/>
    </row>
    <row r="253" spans="1:14" x14ac:dyDescent="0.25">
      <c r="A253" s="185"/>
      <c r="B253" s="32"/>
      <c r="C253" s="32"/>
      <c r="D253" s="32"/>
      <c r="E253" s="32"/>
      <c r="F253" s="32"/>
      <c r="G253" s="100"/>
      <c r="H253" s="168"/>
      <c r="I253" s="32"/>
      <c r="N253" s="32"/>
    </row>
    <row r="254" spans="1:14" x14ac:dyDescent="0.25">
      <c r="A254" s="185"/>
      <c r="B254" s="32"/>
      <c r="C254" s="32"/>
      <c r="D254" s="32"/>
      <c r="E254" s="32"/>
      <c r="F254" s="32"/>
      <c r="G254" s="100"/>
      <c r="H254" s="168"/>
      <c r="I254" s="32"/>
      <c r="N254" s="32"/>
    </row>
    <row r="255" spans="1:14" x14ac:dyDescent="0.25">
      <c r="A255" s="185"/>
      <c r="B255" s="32"/>
      <c r="C255" s="32"/>
      <c r="D255" s="32"/>
      <c r="E255" s="32"/>
      <c r="F255" s="32"/>
      <c r="G255" s="100"/>
      <c r="H255" s="168"/>
      <c r="I255" s="32"/>
      <c r="N255" s="32"/>
    </row>
    <row r="256" spans="1:14" x14ac:dyDescent="0.25">
      <c r="A256" s="185"/>
      <c r="B256" s="32"/>
      <c r="C256" s="32"/>
      <c r="D256" s="32"/>
      <c r="E256" s="32"/>
      <c r="F256" s="32"/>
      <c r="G256" s="100"/>
      <c r="H256" s="168"/>
      <c r="I256" s="32"/>
      <c r="N256" s="32"/>
    </row>
    <row r="257" spans="1:14" x14ac:dyDescent="0.25">
      <c r="A257" s="185"/>
      <c r="B257" s="32"/>
      <c r="C257" s="32"/>
      <c r="D257" s="32"/>
      <c r="E257" s="32"/>
      <c r="F257" s="32"/>
      <c r="G257" s="100"/>
      <c r="H257" s="168"/>
      <c r="I257" s="32"/>
      <c r="N257" s="32"/>
    </row>
    <row r="258" spans="1:14" x14ac:dyDescent="0.25">
      <c r="A258" s="185"/>
      <c r="B258" s="32"/>
      <c r="C258" s="32"/>
      <c r="D258" s="32"/>
      <c r="E258" s="32"/>
      <c r="F258" s="32"/>
      <c r="G258" s="100"/>
      <c r="H258" s="168"/>
      <c r="I258" s="32"/>
      <c r="N258" s="32"/>
    </row>
    <row r="259" spans="1:14" x14ac:dyDescent="0.25">
      <c r="A259" s="185"/>
      <c r="B259" s="32"/>
      <c r="C259" s="32"/>
      <c r="D259" s="32"/>
      <c r="E259" s="32"/>
      <c r="F259" s="32"/>
      <c r="G259" s="100"/>
      <c r="H259" s="168"/>
      <c r="I259" s="32"/>
      <c r="N259" s="32"/>
    </row>
    <row r="260" spans="1:14" x14ac:dyDescent="0.25">
      <c r="A260" s="185"/>
      <c r="B260" s="32"/>
      <c r="C260" s="32"/>
      <c r="D260" s="32"/>
      <c r="E260" s="32"/>
      <c r="F260" s="32"/>
      <c r="G260" s="100"/>
      <c r="H260" s="168"/>
      <c r="I260" s="32"/>
      <c r="N260" s="32"/>
    </row>
    <row r="261" spans="1:14" x14ac:dyDescent="0.25">
      <c r="A261" s="185"/>
      <c r="B261" s="32"/>
      <c r="C261" s="32"/>
      <c r="D261" s="32"/>
      <c r="E261" s="32"/>
      <c r="F261" s="32"/>
      <c r="G261" s="100"/>
      <c r="H261" s="168"/>
      <c r="I261" s="32"/>
      <c r="N261" s="32"/>
    </row>
    <row r="262" spans="1:14" x14ac:dyDescent="0.25">
      <c r="A262" s="185"/>
      <c r="B262" s="32"/>
      <c r="C262" s="32"/>
      <c r="D262" s="32"/>
      <c r="E262" s="32"/>
      <c r="F262" s="32"/>
      <c r="G262" s="100"/>
      <c r="H262" s="168"/>
      <c r="I262" s="32"/>
      <c r="N262" s="32"/>
    </row>
    <row r="263" spans="1:14" x14ac:dyDescent="0.25">
      <c r="A263" s="185"/>
      <c r="B263" s="32"/>
      <c r="C263" s="32"/>
      <c r="D263" s="32"/>
      <c r="E263" s="32"/>
      <c r="F263" s="32"/>
      <c r="G263" s="100"/>
      <c r="H263" s="168"/>
      <c r="I263" s="32"/>
      <c r="N263" s="32"/>
    </row>
    <row r="264" spans="1:14" x14ac:dyDescent="0.25">
      <c r="A264" s="185"/>
      <c r="B264" s="32"/>
      <c r="C264" s="32"/>
      <c r="D264" s="32"/>
      <c r="E264" s="32"/>
      <c r="F264" s="32"/>
      <c r="G264" s="100"/>
      <c r="H264" s="168"/>
      <c r="I264" s="32"/>
      <c r="N264" s="32"/>
    </row>
    <row r="265" spans="1:14" x14ac:dyDescent="0.25">
      <c r="A265" s="185"/>
      <c r="B265" s="32"/>
      <c r="C265" s="32"/>
      <c r="D265" s="32"/>
      <c r="E265" s="32"/>
      <c r="F265" s="32"/>
      <c r="G265" s="100"/>
      <c r="H265" s="168"/>
      <c r="I265" s="32"/>
      <c r="N265" s="32"/>
    </row>
    <row r="266" spans="1:14" x14ac:dyDescent="0.25">
      <c r="A266" s="185"/>
      <c r="B266" s="32"/>
      <c r="C266" s="32"/>
      <c r="D266" s="32"/>
      <c r="E266" s="32"/>
      <c r="F266" s="32"/>
      <c r="G266" s="100"/>
      <c r="H266" s="168"/>
      <c r="I266" s="32"/>
      <c r="N266" s="32"/>
    </row>
    <row r="267" spans="1:14" x14ac:dyDescent="0.25">
      <c r="A267" s="185"/>
      <c r="B267" s="32"/>
      <c r="C267" s="32"/>
      <c r="D267" s="32"/>
      <c r="E267" s="32"/>
      <c r="F267" s="32"/>
      <c r="G267" s="100"/>
      <c r="H267" s="168"/>
      <c r="I267" s="32"/>
      <c r="N267" s="32"/>
    </row>
    <row r="268" spans="1:14" x14ac:dyDescent="0.25">
      <c r="A268" s="185"/>
      <c r="B268" s="32"/>
      <c r="C268" s="32"/>
      <c r="D268" s="32"/>
      <c r="E268" s="32"/>
      <c r="F268" s="32"/>
      <c r="G268" s="100"/>
      <c r="H268" s="168"/>
      <c r="I268" s="32"/>
      <c r="N268" s="32"/>
    </row>
    <row r="269" spans="1:14" x14ac:dyDescent="0.25">
      <c r="A269" s="185"/>
      <c r="B269" s="32"/>
      <c r="C269" s="32"/>
      <c r="D269" s="32"/>
      <c r="E269" s="32"/>
      <c r="F269" s="32"/>
      <c r="G269" s="100"/>
      <c r="H269" s="168"/>
      <c r="I269" s="32"/>
      <c r="N269" s="32"/>
    </row>
    <row r="270" spans="1:14" x14ac:dyDescent="0.25">
      <c r="A270" s="185"/>
      <c r="B270" s="32"/>
      <c r="C270" s="32"/>
      <c r="D270" s="32"/>
      <c r="E270" s="32"/>
      <c r="F270" s="32"/>
      <c r="G270" s="100"/>
      <c r="H270" s="168"/>
      <c r="I270" s="32"/>
      <c r="N270" s="32"/>
    </row>
    <row r="271" spans="1:14" x14ac:dyDescent="0.25">
      <c r="A271" s="185"/>
      <c r="B271" s="32"/>
      <c r="C271" s="32"/>
      <c r="D271" s="32"/>
      <c r="E271" s="32"/>
      <c r="F271" s="32"/>
      <c r="G271" s="100"/>
      <c r="H271" s="168"/>
      <c r="I271" s="32"/>
      <c r="N271" s="32"/>
    </row>
    <row r="272" spans="1:14" x14ac:dyDescent="0.25">
      <c r="A272" s="185"/>
      <c r="B272" s="32"/>
      <c r="C272" s="32"/>
      <c r="D272" s="32"/>
      <c r="E272" s="32"/>
      <c r="F272" s="32"/>
      <c r="G272" s="100"/>
      <c r="H272" s="168"/>
      <c r="I272" s="32"/>
      <c r="N272" s="32"/>
    </row>
    <row r="273" spans="1:14" x14ac:dyDescent="0.25">
      <c r="A273" s="185"/>
      <c r="B273" s="32"/>
      <c r="C273" s="32"/>
      <c r="D273" s="32"/>
      <c r="E273" s="32"/>
      <c r="F273" s="32"/>
      <c r="G273" s="100"/>
      <c r="H273" s="168"/>
      <c r="I273" s="32"/>
      <c r="N273" s="32"/>
    </row>
    <row r="274" spans="1:14" x14ac:dyDescent="0.25">
      <c r="A274" s="185"/>
      <c r="B274" s="32"/>
      <c r="C274" s="32"/>
      <c r="D274" s="32"/>
      <c r="E274" s="32"/>
      <c r="F274" s="32"/>
      <c r="G274" s="100"/>
      <c r="H274" s="168"/>
      <c r="I274" s="32"/>
      <c r="N274" s="32"/>
    </row>
    <row r="275" spans="1:14" x14ac:dyDescent="0.25">
      <c r="A275" s="185"/>
      <c r="B275" s="32"/>
      <c r="C275" s="32"/>
      <c r="D275" s="32"/>
      <c r="E275" s="32"/>
      <c r="F275" s="32"/>
      <c r="G275" s="100"/>
      <c r="H275" s="168"/>
      <c r="I275" s="32"/>
      <c r="N275" s="32"/>
    </row>
    <row r="276" spans="1:14" x14ac:dyDescent="0.25">
      <c r="A276" s="185"/>
      <c r="B276" s="32"/>
      <c r="C276" s="32"/>
      <c r="D276" s="32"/>
      <c r="E276" s="32"/>
      <c r="F276" s="32"/>
      <c r="G276" s="100"/>
      <c r="H276" s="168"/>
      <c r="I276" s="32"/>
      <c r="N276" s="32"/>
    </row>
    <row r="277" spans="1:14" x14ac:dyDescent="0.25">
      <c r="A277" s="185"/>
      <c r="B277" s="32"/>
      <c r="C277" s="32"/>
      <c r="D277" s="32"/>
      <c r="E277" s="32"/>
      <c r="F277" s="32"/>
      <c r="G277" s="100"/>
      <c r="H277" s="168"/>
      <c r="I277" s="32"/>
      <c r="N277" s="32"/>
    </row>
    <row r="278" spans="1:14" x14ac:dyDescent="0.25">
      <c r="A278" s="185"/>
      <c r="B278" s="32"/>
      <c r="C278" s="32"/>
      <c r="D278" s="32"/>
      <c r="E278" s="32"/>
      <c r="F278" s="32"/>
      <c r="G278" s="100"/>
      <c r="H278" s="168"/>
      <c r="I278" s="32"/>
      <c r="N278" s="32"/>
    </row>
    <row r="279" spans="1:14" x14ac:dyDescent="0.25">
      <c r="A279" s="185"/>
      <c r="B279" s="32"/>
      <c r="C279" s="32"/>
      <c r="D279" s="32"/>
      <c r="E279" s="32"/>
      <c r="F279" s="32"/>
      <c r="G279" s="100"/>
      <c r="H279" s="168"/>
      <c r="I279" s="32"/>
      <c r="N279" s="32"/>
    </row>
    <row r="280" spans="1:14" x14ac:dyDescent="0.25">
      <c r="A280" s="185"/>
      <c r="B280" s="32"/>
      <c r="C280" s="32"/>
      <c r="D280" s="32"/>
      <c r="E280" s="32"/>
      <c r="F280" s="32"/>
      <c r="G280" s="100"/>
      <c r="H280" s="168"/>
      <c r="I280" s="32"/>
      <c r="N280" s="32"/>
    </row>
    <row r="281" spans="1:14" x14ac:dyDescent="0.25">
      <c r="A281" s="185"/>
      <c r="B281" s="32"/>
      <c r="C281" s="32"/>
      <c r="D281" s="32"/>
      <c r="E281" s="32"/>
      <c r="F281" s="32"/>
      <c r="G281" s="100"/>
      <c r="H281" s="168"/>
      <c r="I281" s="32"/>
      <c r="N281" s="32"/>
    </row>
    <row r="282" spans="1:14" x14ac:dyDescent="0.25">
      <c r="A282" s="185"/>
      <c r="B282" s="32"/>
      <c r="C282" s="32"/>
      <c r="D282" s="32"/>
      <c r="E282" s="32"/>
      <c r="F282" s="32"/>
      <c r="G282" s="100"/>
      <c r="H282" s="168"/>
      <c r="I282" s="32"/>
      <c r="N282" s="32"/>
    </row>
    <row r="283" spans="1:14" x14ac:dyDescent="0.25">
      <c r="A283" s="185"/>
      <c r="B283" s="32"/>
      <c r="C283" s="32"/>
      <c r="D283" s="32"/>
      <c r="E283" s="32"/>
      <c r="F283" s="32"/>
      <c r="G283" s="100"/>
      <c r="H283" s="168"/>
      <c r="I283" s="32"/>
      <c r="N283" s="32"/>
    </row>
    <row r="284" spans="1:14" x14ac:dyDescent="0.25">
      <c r="A284" s="185"/>
      <c r="B284" s="32"/>
      <c r="C284" s="32"/>
      <c r="D284" s="32"/>
      <c r="E284" s="32"/>
      <c r="F284" s="32"/>
      <c r="G284" s="100"/>
      <c r="H284" s="168"/>
      <c r="I284" s="32"/>
      <c r="N284" s="32"/>
    </row>
    <row r="285" spans="1:14" x14ac:dyDescent="0.25">
      <c r="A285" s="185"/>
      <c r="B285" s="32"/>
      <c r="C285" s="32"/>
      <c r="D285" s="32"/>
      <c r="E285" s="32"/>
      <c r="F285" s="32"/>
      <c r="G285" s="100"/>
      <c r="H285" s="168"/>
      <c r="I285" s="32"/>
      <c r="N285" s="32"/>
    </row>
    <row r="286" spans="1:14" x14ac:dyDescent="0.25">
      <c r="A286" s="185"/>
      <c r="B286" s="32"/>
      <c r="C286" s="32"/>
      <c r="D286" s="32"/>
      <c r="E286" s="32"/>
      <c r="F286" s="32"/>
      <c r="G286" s="100"/>
      <c r="H286" s="168"/>
      <c r="I286" s="32"/>
      <c r="N286" s="32"/>
    </row>
    <row r="287" spans="1:14" x14ac:dyDescent="0.25">
      <c r="A287" s="185"/>
      <c r="B287" s="32"/>
      <c r="C287" s="32"/>
      <c r="D287" s="32"/>
      <c r="E287" s="32"/>
      <c r="F287" s="32"/>
      <c r="G287" s="100"/>
      <c r="H287" s="168"/>
      <c r="I287" s="32"/>
      <c r="N287" s="32"/>
    </row>
    <row r="288" spans="1:14" x14ac:dyDescent="0.25">
      <c r="A288" s="185"/>
      <c r="B288" s="32"/>
      <c r="C288" s="32"/>
      <c r="D288" s="32"/>
      <c r="E288" s="32"/>
      <c r="F288" s="32"/>
      <c r="G288" s="100"/>
      <c r="H288" s="168"/>
      <c r="I288" s="32"/>
      <c r="N288" s="32"/>
    </row>
    <row r="289" spans="1:14" x14ac:dyDescent="0.25">
      <c r="A289" s="185"/>
      <c r="B289" s="32"/>
      <c r="C289" s="32"/>
      <c r="D289" s="32"/>
      <c r="E289" s="32"/>
      <c r="F289" s="32"/>
      <c r="G289" s="100"/>
      <c r="H289" s="168"/>
      <c r="I289" s="32"/>
      <c r="N289" s="32"/>
    </row>
    <row r="290" spans="1:14" x14ac:dyDescent="0.25">
      <c r="A290" s="185"/>
      <c r="B290" s="32"/>
      <c r="C290" s="32"/>
      <c r="D290" s="32"/>
      <c r="E290" s="32"/>
      <c r="F290" s="32"/>
      <c r="G290" s="100"/>
      <c r="H290" s="168"/>
      <c r="I290" s="32"/>
      <c r="N290" s="32"/>
    </row>
    <row r="291" spans="1:14" x14ac:dyDescent="0.25">
      <c r="A291" s="185"/>
      <c r="B291" s="32"/>
      <c r="C291" s="32"/>
      <c r="D291" s="32"/>
      <c r="E291" s="32"/>
      <c r="F291" s="32"/>
      <c r="G291" s="100"/>
      <c r="H291" s="168"/>
      <c r="I291" s="32"/>
      <c r="N291" s="32"/>
    </row>
    <row r="292" spans="1:14" x14ac:dyDescent="0.25">
      <c r="A292" s="185"/>
      <c r="B292" s="32"/>
      <c r="C292" s="32"/>
      <c r="D292" s="32"/>
      <c r="E292" s="32"/>
      <c r="F292" s="32"/>
      <c r="G292" s="100"/>
      <c r="H292" s="168"/>
      <c r="I292" s="32"/>
      <c r="N292" s="32"/>
    </row>
    <row r="293" spans="1:14" x14ac:dyDescent="0.25">
      <c r="A293" s="185"/>
      <c r="B293" s="32"/>
      <c r="C293" s="32"/>
      <c r="D293" s="32"/>
      <c r="E293" s="32"/>
      <c r="F293" s="32"/>
      <c r="G293" s="100"/>
      <c r="H293" s="168"/>
      <c r="I293" s="32"/>
      <c r="N293" s="32"/>
    </row>
    <row r="294" spans="1:14" x14ac:dyDescent="0.25">
      <c r="A294" s="185"/>
      <c r="B294" s="32"/>
      <c r="C294" s="32"/>
      <c r="D294" s="32"/>
      <c r="E294" s="32"/>
      <c r="F294" s="32"/>
      <c r="G294" s="100"/>
      <c r="H294" s="168"/>
      <c r="I294" s="32"/>
      <c r="N294" s="32"/>
    </row>
    <row r="295" spans="1:14" x14ac:dyDescent="0.25">
      <c r="A295" s="185"/>
      <c r="B295" s="32"/>
      <c r="C295" s="32"/>
      <c r="D295" s="32"/>
      <c r="E295" s="32"/>
      <c r="F295" s="32"/>
      <c r="G295" s="100"/>
      <c r="H295" s="168"/>
      <c r="I295" s="32"/>
      <c r="N295" s="32"/>
    </row>
    <row r="296" spans="1:14" x14ac:dyDescent="0.25">
      <c r="A296" s="185"/>
      <c r="B296" s="32"/>
      <c r="C296" s="32"/>
      <c r="D296" s="32"/>
      <c r="E296" s="32"/>
      <c r="F296" s="32"/>
      <c r="G296" s="100"/>
      <c r="H296" s="168"/>
      <c r="I296" s="32"/>
      <c r="N296" s="32"/>
    </row>
    <row r="297" spans="1:14" x14ac:dyDescent="0.25">
      <c r="A297" s="185"/>
      <c r="B297" s="32"/>
      <c r="C297" s="32"/>
      <c r="D297" s="32"/>
      <c r="E297" s="32"/>
      <c r="F297" s="32"/>
      <c r="G297" s="100"/>
      <c r="H297" s="168"/>
      <c r="I297" s="32"/>
      <c r="N297" s="32"/>
    </row>
    <row r="298" spans="1:14" x14ac:dyDescent="0.25">
      <c r="A298" s="185"/>
      <c r="B298" s="32"/>
      <c r="C298" s="32"/>
      <c r="D298" s="32"/>
      <c r="E298" s="32"/>
      <c r="F298" s="32"/>
      <c r="G298" s="100"/>
      <c r="H298" s="168"/>
      <c r="I298" s="32"/>
      <c r="N298" s="32"/>
    </row>
    <row r="299" spans="1:14" x14ac:dyDescent="0.25">
      <c r="A299" s="185"/>
      <c r="B299" s="32"/>
      <c r="C299" s="32"/>
      <c r="D299" s="32"/>
      <c r="E299" s="32"/>
      <c r="F299" s="32"/>
      <c r="G299" s="100"/>
      <c r="H299" s="168"/>
      <c r="I299" s="32"/>
      <c r="N299" s="32"/>
    </row>
    <row r="300" spans="1:14" x14ac:dyDescent="0.25">
      <c r="A300" s="185"/>
      <c r="B300" s="32"/>
      <c r="C300" s="32"/>
      <c r="D300" s="32"/>
      <c r="E300" s="32"/>
      <c r="F300" s="32"/>
      <c r="G300" s="100"/>
      <c r="H300" s="168"/>
      <c r="I300" s="32"/>
      <c r="N300" s="32"/>
    </row>
    <row r="301" spans="1:14" x14ac:dyDescent="0.25">
      <c r="A301" s="185"/>
      <c r="B301" s="32"/>
      <c r="C301" s="32"/>
      <c r="D301" s="32"/>
      <c r="E301" s="32"/>
      <c r="F301" s="32"/>
      <c r="G301" s="100"/>
      <c r="H301" s="168"/>
      <c r="I301" s="32"/>
      <c r="N301" s="32"/>
    </row>
    <row r="302" spans="1:14" x14ac:dyDescent="0.25">
      <c r="A302" s="185"/>
      <c r="B302" s="32"/>
      <c r="C302" s="32"/>
      <c r="D302" s="32"/>
      <c r="E302" s="32"/>
      <c r="F302" s="32"/>
      <c r="G302" s="100"/>
      <c r="H302" s="168"/>
      <c r="I302" s="32"/>
      <c r="N302" s="32"/>
    </row>
    <row r="303" spans="1:14" x14ac:dyDescent="0.25">
      <c r="A303" s="185"/>
      <c r="B303" s="32"/>
      <c r="C303" s="32"/>
      <c r="D303" s="32"/>
      <c r="E303" s="32"/>
      <c r="F303" s="32"/>
      <c r="G303" s="100"/>
      <c r="H303" s="168"/>
      <c r="I303" s="32"/>
      <c r="N303" s="32"/>
    </row>
    <row r="304" spans="1:14" x14ac:dyDescent="0.25">
      <c r="A304" s="185"/>
      <c r="B304" s="32"/>
      <c r="C304" s="32"/>
      <c r="D304" s="32"/>
      <c r="E304" s="32"/>
      <c r="F304" s="32"/>
      <c r="G304" s="100"/>
      <c r="H304" s="168"/>
      <c r="I304" s="32"/>
      <c r="N304" s="32"/>
    </row>
    <row r="305" spans="1:14" x14ac:dyDescent="0.25">
      <c r="A305" s="185"/>
      <c r="B305" s="32"/>
      <c r="C305" s="32"/>
      <c r="D305" s="32"/>
      <c r="E305" s="32"/>
      <c r="F305" s="32"/>
      <c r="G305" s="100"/>
      <c r="H305" s="168"/>
      <c r="I305" s="32"/>
      <c r="N305" s="32"/>
    </row>
    <row r="306" spans="1:14" x14ac:dyDescent="0.25">
      <c r="A306" s="185"/>
      <c r="B306" s="32"/>
      <c r="C306" s="32"/>
      <c r="D306" s="32"/>
      <c r="E306" s="32"/>
      <c r="F306" s="32"/>
      <c r="G306" s="100"/>
      <c r="H306" s="168"/>
      <c r="I306" s="32"/>
      <c r="N306" s="32"/>
    </row>
    <row r="307" spans="1:14" x14ac:dyDescent="0.25">
      <c r="A307" s="185"/>
      <c r="B307" s="32"/>
      <c r="C307" s="32"/>
      <c r="D307" s="32"/>
      <c r="E307" s="32"/>
      <c r="F307" s="32"/>
      <c r="G307" s="100"/>
      <c r="H307" s="168"/>
      <c r="I307" s="32"/>
      <c r="N307" s="32"/>
    </row>
    <row r="308" spans="1:14" x14ac:dyDescent="0.25">
      <c r="A308" s="185"/>
      <c r="B308" s="32"/>
      <c r="C308" s="32"/>
      <c r="D308" s="32"/>
      <c r="E308" s="32"/>
      <c r="F308" s="32"/>
      <c r="G308" s="100"/>
      <c r="H308" s="168"/>
      <c r="I308" s="32"/>
      <c r="N308" s="32"/>
    </row>
    <row r="309" spans="1:14" x14ac:dyDescent="0.25">
      <c r="A309" s="185"/>
      <c r="B309" s="32"/>
      <c r="C309" s="32"/>
      <c r="D309" s="32"/>
      <c r="E309" s="32"/>
      <c r="F309" s="32"/>
      <c r="G309" s="100"/>
      <c r="H309" s="168"/>
      <c r="I309" s="32"/>
      <c r="N309" s="32"/>
    </row>
    <row r="310" spans="1:14" x14ac:dyDescent="0.25">
      <c r="A310" s="185"/>
      <c r="B310" s="32"/>
      <c r="C310" s="32"/>
      <c r="D310" s="32"/>
      <c r="E310" s="32"/>
      <c r="F310" s="32"/>
      <c r="G310" s="100"/>
      <c r="H310" s="168"/>
      <c r="I310" s="32"/>
      <c r="N310" s="32"/>
    </row>
    <row r="311" spans="1:14" x14ac:dyDescent="0.25">
      <c r="A311" s="185"/>
      <c r="B311" s="32"/>
      <c r="C311" s="32"/>
      <c r="D311" s="32"/>
      <c r="E311" s="32"/>
      <c r="F311" s="32"/>
      <c r="G311" s="100"/>
      <c r="H311" s="168"/>
      <c r="I311" s="32"/>
      <c r="N311" s="32"/>
    </row>
    <row r="312" spans="1:14" x14ac:dyDescent="0.25">
      <c r="A312" s="185"/>
      <c r="B312" s="32"/>
      <c r="C312" s="32"/>
      <c r="D312" s="32"/>
      <c r="E312" s="32"/>
      <c r="F312" s="32"/>
      <c r="G312" s="100"/>
      <c r="H312" s="168"/>
      <c r="I312" s="32"/>
      <c r="N312" s="32"/>
    </row>
    <row r="313" spans="1:14" x14ac:dyDescent="0.25">
      <c r="A313" s="185"/>
      <c r="B313" s="32"/>
      <c r="C313" s="32"/>
      <c r="D313" s="32"/>
      <c r="E313" s="32"/>
      <c r="F313" s="32"/>
      <c r="G313" s="100"/>
      <c r="H313" s="168"/>
      <c r="I313" s="32"/>
      <c r="N313" s="32"/>
    </row>
    <row r="314" spans="1:14" x14ac:dyDescent="0.25">
      <c r="A314" s="185"/>
      <c r="B314" s="32"/>
      <c r="C314" s="32"/>
      <c r="D314" s="32"/>
      <c r="E314" s="32"/>
      <c r="F314" s="32"/>
      <c r="G314" s="100"/>
      <c r="H314" s="168"/>
      <c r="I314" s="32"/>
      <c r="N314" s="32"/>
    </row>
    <row r="315" spans="1:14" x14ac:dyDescent="0.25">
      <c r="A315" s="185"/>
      <c r="B315" s="32"/>
      <c r="C315" s="32"/>
      <c r="D315" s="32"/>
      <c r="E315" s="32"/>
      <c r="F315" s="32"/>
      <c r="G315" s="100"/>
      <c r="H315" s="168"/>
      <c r="I315" s="32"/>
      <c r="N315" s="32"/>
    </row>
    <row r="316" spans="1:14" x14ac:dyDescent="0.25">
      <c r="A316" s="185"/>
      <c r="B316" s="32"/>
      <c r="C316" s="32"/>
      <c r="D316" s="32"/>
      <c r="E316" s="32"/>
      <c r="F316" s="32"/>
      <c r="G316" s="100"/>
      <c r="H316" s="168"/>
      <c r="I316" s="32"/>
      <c r="N316" s="32"/>
    </row>
    <row r="317" spans="1:14" x14ac:dyDescent="0.25">
      <c r="A317" s="185"/>
      <c r="B317" s="32"/>
      <c r="C317" s="32"/>
      <c r="D317" s="32"/>
      <c r="E317" s="32"/>
      <c r="F317" s="32"/>
      <c r="G317" s="100"/>
      <c r="H317" s="168"/>
      <c r="I317" s="32"/>
      <c r="N317" s="32"/>
    </row>
    <row r="318" spans="1:14" x14ac:dyDescent="0.25">
      <c r="A318" s="185"/>
      <c r="B318" s="32"/>
      <c r="C318" s="32"/>
      <c r="D318" s="32"/>
      <c r="E318" s="32"/>
      <c r="F318" s="32"/>
      <c r="G318" s="100"/>
      <c r="H318" s="168"/>
      <c r="I318" s="32"/>
      <c r="N318" s="32"/>
    </row>
    <row r="319" spans="1:14" x14ac:dyDescent="0.25">
      <c r="A319" s="185"/>
      <c r="B319" s="32"/>
      <c r="C319" s="32"/>
      <c r="D319" s="32"/>
      <c r="E319" s="32"/>
      <c r="F319" s="32"/>
      <c r="G319" s="100"/>
      <c r="H319" s="168"/>
      <c r="I319" s="32"/>
      <c r="N319" s="32"/>
    </row>
    <row r="320" spans="1:14" x14ac:dyDescent="0.25">
      <c r="A320" s="185"/>
      <c r="B320" s="32"/>
      <c r="C320" s="32"/>
      <c r="D320" s="32"/>
      <c r="E320" s="32"/>
      <c r="F320" s="32"/>
      <c r="G320" s="100"/>
      <c r="H320" s="168"/>
      <c r="I320" s="32"/>
      <c r="N320" s="32"/>
    </row>
    <row r="321" spans="1:14" x14ac:dyDescent="0.25">
      <c r="A321" s="185"/>
      <c r="B321" s="32"/>
      <c r="C321" s="32"/>
      <c r="D321" s="32"/>
      <c r="E321" s="32"/>
      <c r="F321" s="32"/>
      <c r="G321" s="100"/>
      <c r="H321" s="168"/>
      <c r="I321" s="32"/>
      <c r="N321" s="32"/>
    </row>
    <row r="322" spans="1:14" x14ac:dyDescent="0.25">
      <c r="A322" s="185"/>
      <c r="B322" s="32"/>
      <c r="C322" s="32"/>
      <c r="D322" s="32"/>
      <c r="E322" s="32"/>
      <c r="F322" s="32"/>
      <c r="G322" s="100"/>
      <c r="H322" s="168"/>
      <c r="I322" s="32"/>
      <c r="N322" s="32"/>
    </row>
    <row r="323" spans="1:14" x14ac:dyDescent="0.25">
      <c r="A323" s="185"/>
      <c r="B323" s="32"/>
      <c r="C323" s="32"/>
      <c r="D323" s="32"/>
      <c r="E323" s="32"/>
      <c r="F323" s="32"/>
      <c r="G323" s="100"/>
      <c r="H323" s="168"/>
      <c r="I323" s="32"/>
      <c r="N323" s="32"/>
    </row>
    <row r="324" spans="1:14" x14ac:dyDescent="0.25">
      <c r="A324" s="185"/>
      <c r="B324" s="32"/>
      <c r="C324" s="32"/>
      <c r="D324" s="32"/>
      <c r="E324" s="32"/>
      <c r="F324" s="32"/>
      <c r="G324" s="100"/>
      <c r="H324" s="168"/>
      <c r="I324" s="32"/>
      <c r="N324" s="32"/>
    </row>
    <row r="325" spans="1:14" x14ac:dyDescent="0.25">
      <c r="A325" s="185"/>
      <c r="B325" s="32"/>
      <c r="C325" s="32"/>
      <c r="D325" s="32"/>
      <c r="E325" s="32"/>
      <c r="F325" s="32"/>
      <c r="G325" s="100"/>
      <c r="H325" s="168"/>
      <c r="I325" s="32"/>
      <c r="N325" s="32"/>
    </row>
    <row r="326" spans="1:14" x14ac:dyDescent="0.25">
      <c r="A326" s="185"/>
      <c r="B326" s="32"/>
      <c r="C326" s="32"/>
      <c r="D326" s="32"/>
      <c r="E326" s="32"/>
      <c r="F326" s="32"/>
      <c r="G326" s="100"/>
      <c r="H326" s="168"/>
      <c r="I326" s="32"/>
      <c r="N326" s="32"/>
    </row>
    <row r="327" spans="1:14" x14ac:dyDescent="0.25">
      <c r="A327" s="185"/>
      <c r="B327" s="32"/>
      <c r="C327" s="32"/>
      <c r="D327" s="32"/>
      <c r="E327" s="32"/>
      <c r="F327" s="32"/>
      <c r="G327" s="100"/>
      <c r="H327" s="168"/>
      <c r="I327" s="32"/>
      <c r="N327" s="32"/>
    </row>
    <row r="328" spans="1:14" x14ac:dyDescent="0.25">
      <c r="A328" s="185"/>
      <c r="B328" s="32"/>
      <c r="C328" s="32"/>
      <c r="D328" s="32"/>
      <c r="E328" s="32"/>
      <c r="F328" s="32"/>
      <c r="G328" s="100"/>
      <c r="H328" s="168"/>
      <c r="I328" s="32"/>
      <c r="N328" s="32"/>
    </row>
    <row r="329" spans="1:14" x14ac:dyDescent="0.25">
      <c r="A329" s="185"/>
      <c r="B329" s="32"/>
      <c r="C329" s="32"/>
      <c r="D329" s="32"/>
      <c r="E329" s="32"/>
      <c r="F329" s="32"/>
      <c r="G329" s="100"/>
      <c r="H329" s="168"/>
      <c r="I329" s="32"/>
      <c r="N329" s="32"/>
    </row>
    <row r="330" spans="1:14" x14ac:dyDescent="0.25">
      <c r="A330" s="185"/>
      <c r="B330" s="32"/>
      <c r="C330" s="32"/>
      <c r="D330" s="32"/>
      <c r="E330" s="32"/>
      <c r="F330" s="32"/>
      <c r="G330" s="100"/>
      <c r="H330" s="168"/>
      <c r="I330" s="32"/>
      <c r="N330" s="32"/>
    </row>
    <row r="331" spans="1:14" x14ac:dyDescent="0.25">
      <c r="A331" s="185"/>
      <c r="B331" s="32"/>
      <c r="C331" s="32"/>
      <c r="D331" s="32"/>
      <c r="E331" s="32"/>
      <c r="F331" s="32"/>
      <c r="G331" s="100"/>
      <c r="H331" s="168"/>
      <c r="I331" s="32"/>
      <c r="N331" s="32"/>
    </row>
    <row r="332" spans="1:14" x14ac:dyDescent="0.25">
      <c r="A332" s="185"/>
      <c r="B332" s="32"/>
      <c r="C332" s="32"/>
      <c r="D332" s="32"/>
      <c r="E332" s="32"/>
      <c r="F332" s="32"/>
      <c r="G332" s="100"/>
      <c r="H332" s="168"/>
      <c r="I332" s="32"/>
      <c r="N332" s="32"/>
    </row>
    <row r="333" spans="1:14" x14ac:dyDescent="0.25">
      <c r="A333" s="185"/>
      <c r="B333" s="32"/>
      <c r="C333" s="32"/>
      <c r="D333" s="32"/>
      <c r="E333" s="32"/>
      <c r="F333" s="32"/>
      <c r="G333" s="100"/>
      <c r="H333" s="168"/>
      <c r="I333" s="32"/>
      <c r="N333" s="32"/>
    </row>
    <row r="334" spans="1:14" x14ac:dyDescent="0.25">
      <c r="A334" s="185"/>
      <c r="B334" s="32"/>
      <c r="C334" s="32"/>
      <c r="D334" s="32"/>
      <c r="E334" s="32"/>
      <c r="F334" s="32"/>
      <c r="G334" s="100"/>
      <c r="H334" s="168"/>
      <c r="I334" s="32"/>
      <c r="N334" s="32"/>
    </row>
    <row r="335" spans="1:14" x14ac:dyDescent="0.25">
      <c r="A335" s="185"/>
      <c r="B335" s="32"/>
      <c r="C335" s="32"/>
      <c r="D335" s="32"/>
      <c r="E335" s="32"/>
      <c r="F335" s="32"/>
      <c r="G335" s="100"/>
      <c r="H335" s="168"/>
      <c r="I335" s="32"/>
      <c r="N335" s="32"/>
    </row>
    <row r="336" spans="1:14" x14ac:dyDescent="0.25">
      <c r="A336" s="185"/>
      <c r="B336" s="32"/>
      <c r="C336" s="32"/>
      <c r="D336" s="32"/>
      <c r="E336" s="32"/>
      <c r="F336" s="32"/>
      <c r="G336" s="100"/>
      <c r="H336" s="168"/>
      <c r="I336" s="32"/>
      <c r="N336" s="32"/>
    </row>
    <row r="337" spans="1:14" x14ac:dyDescent="0.25">
      <c r="A337" s="185"/>
      <c r="B337" s="32"/>
      <c r="C337" s="32"/>
      <c r="D337" s="32"/>
      <c r="E337" s="32"/>
      <c r="F337" s="32"/>
      <c r="G337" s="100"/>
      <c r="H337" s="168"/>
      <c r="I337" s="32"/>
      <c r="N337" s="32"/>
    </row>
    <row r="338" spans="1:14" x14ac:dyDescent="0.25">
      <c r="A338" s="185"/>
      <c r="B338" s="32"/>
      <c r="C338" s="32"/>
      <c r="D338" s="32"/>
      <c r="E338" s="32"/>
      <c r="F338" s="32"/>
      <c r="G338" s="100"/>
      <c r="H338" s="168"/>
      <c r="I338" s="32"/>
      <c r="N338" s="32"/>
    </row>
    <row r="339" spans="1:14" x14ac:dyDescent="0.25">
      <c r="A339" s="185"/>
      <c r="B339" s="32"/>
      <c r="C339" s="32"/>
      <c r="D339" s="32"/>
      <c r="E339" s="32"/>
      <c r="F339" s="32"/>
      <c r="G339" s="100"/>
      <c r="H339" s="168"/>
      <c r="I339" s="32"/>
      <c r="N339" s="32"/>
    </row>
    <row r="340" spans="1:14" x14ac:dyDescent="0.25">
      <c r="A340" s="185"/>
      <c r="B340" s="32"/>
      <c r="C340" s="32"/>
      <c r="D340" s="32"/>
      <c r="E340" s="32"/>
      <c r="F340" s="32"/>
      <c r="G340" s="100"/>
      <c r="H340" s="168"/>
      <c r="I340" s="32"/>
      <c r="N340" s="32"/>
    </row>
    <row r="341" spans="1:14" x14ac:dyDescent="0.25">
      <c r="A341" s="185"/>
      <c r="B341" s="32"/>
      <c r="C341" s="32"/>
      <c r="D341" s="32"/>
      <c r="E341" s="32"/>
      <c r="F341" s="32"/>
      <c r="G341" s="100"/>
      <c r="H341" s="168"/>
      <c r="I341" s="32"/>
      <c r="N341" s="32"/>
    </row>
    <row r="342" spans="1:14" x14ac:dyDescent="0.25">
      <c r="A342" s="185"/>
      <c r="B342" s="32"/>
      <c r="C342" s="32"/>
      <c r="D342" s="32"/>
      <c r="E342" s="32"/>
      <c r="F342" s="32"/>
      <c r="G342" s="100"/>
      <c r="H342" s="168"/>
      <c r="I342" s="32"/>
      <c r="N342" s="32"/>
    </row>
    <row r="343" spans="1:14" x14ac:dyDescent="0.25">
      <c r="A343" s="185"/>
      <c r="B343" s="32"/>
      <c r="C343" s="32"/>
      <c r="D343" s="32"/>
      <c r="E343" s="32"/>
      <c r="F343" s="32"/>
      <c r="G343" s="100"/>
      <c r="H343" s="168"/>
      <c r="I343" s="32"/>
      <c r="N343" s="32"/>
    </row>
    <row r="344" spans="1:14" x14ac:dyDescent="0.25">
      <c r="A344" s="185"/>
      <c r="B344" s="32"/>
      <c r="C344" s="32"/>
      <c r="D344" s="32"/>
      <c r="E344" s="32"/>
      <c r="F344" s="32"/>
      <c r="G344" s="100"/>
      <c r="H344" s="168"/>
      <c r="I344" s="32"/>
      <c r="N344" s="32"/>
    </row>
    <row r="345" spans="1:14" x14ac:dyDescent="0.25">
      <c r="A345" s="185"/>
      <c r="B345" s="32"/>
      <c r="C345" s="32"/>
      <c r="D345" s="32"/>
      <c r="E345" s="32"/>
      <c r="F345" s="32"/>
      <c r="G345" s="100"/>
      <c r="H345" s="168"/>
      <c r="I345" s="32"/>
      <c r="N345" s="32"/>
    </row>
    <row r="346" spans="1:14" x14ac:dyDescent="0.25">
      <c r="A346" s="185"/>
      <c r="B346" s="32"/>
      <c r="C346" s="32"/>
      <c r="D346" s="32"/>
      <c r="E346" s="32"/>
      <c r="F346" s="32"/>
      <c r="G346" s="100"/>
      <c r="H346" s="168"/>
      <c r="I346" s="32"/>
      <c r="N346" s="32"/>
    </row>
    <row r="347" spans="1:14" x14ac:dyDescent="0.25">
      <c r="A347" s="185"/>
      <c r="B347" s="32"/>
      <c r="C347" s="32"/>
      <c r="D347" s="32"/>
      <c r="E347" s="32"/>
      <c r="F347" s="32"/>
      <c r="G347" s="100"/>
      <c r="H347" s="168"/>
      <c r="I347" s="32"/>
      <c r="N347" s="32"/>
    </row>
    <row r="348" spans="1:14" x14ac:dyDescent="0.25">
      <c r="A348" s="185"/>
      <c r="B348" s="32"/>
      <c r="C348" s="32"/>
      <c r="D348" s="32"/>
      <c r="E348" s="32"/>
      <c r="F348" s="32"/>
      <c r="G348" s="100"/>
      <c r="H348" s="168"/>
      <c r="I348" s="32"/>
      <c r="N348" s="32"/>
    </row>
    <row r="349" spans="1:14" x14ac:dyDescent="0.25">
      <c r="A349" s="185"/>
      <c r="B349" s="32"/>
      <c r="C349" s="32"/>
      <c r="D349" s="32"/>
      <c r="E349" s="32"/>
      <c r="F349" s="32"/>
      <c r="G349" s="100"/>
      <c r="H349" s="168"/>
      <c r="I349" s="32"/>
      <c r="N349" s="32"/>
    </row>
    <row r="350" spans="1:14" x14ac:dyDescent="0.25">
      <c r="A350" s="185"/>
      <c r="B350" s="32"/>
      <c r="C350" s="32"/>
      <c r="D350" s="32"/>
      <c r="E350" s="32"/>
      <c r="F350" s="32"/>
      <c r="G350" s="100"/>
      <c r="H350" s="168"/>
      <c r="I350" s="32"/>
      <c r="N350" s="32"/>
    </row>
    <row r="351" spans="1:14" x14ac:dyDescent="0.25">
      <c r="A351" s="185"/>
      <c r="B351" s="32"/>
      <c r="C351" s="32"/>
      <c r="D351" s="32"/>
      <c r="E351" s="32"/>
      <c r="F351" s="32"/>
      <c r="G351" s="100"/>
      <c r="H351" s="168"/>
      <c r="I351" s="32"/>
      <c r="N351" s="32"/>
    </row>
    <row r="352" spans="1:14" x14ac:dyDescent="0.25">
      <c r="A352" s="185"/>
      <c r="B352" s="32"/>
      <c r="C352" s="32"/>
      <c r="D352" s="32"/>
      <c r="E352" s="32"/>
      <c r="F352" s="32"/>
      <c r="G352" s="100"/>
      <c r="H352" s="168"/>
      <c r="I352" s="32"/>
      <c r="N352" s="32"/>
    </row>
    <row r="353" spans="1:14" x14ac:dyDescent="0.25">
      <c r="A353" s="185"/>
      <c r="B353" s="32"/>
      <c r="C353" s="32"/>
      <c r="D353" s="32"/>
      <c r="E353" s="32"/>
      <c r="F353" s="32"/>
      <c r="G353" s="100"/>
      <c r="H353" s="168"/>
      <c r="I353" s="32"/>
      <c r="N353" s="32"/>
    </row>
    <row r="354" spans="1:14" x14ac:dyDescent="0.25">
      <c r="A354" s="185"/>
      <c r="B354" s="32"/>
      <c r="C354" s="32"/>
      <c r="D354" s="32"/>
      <c r="E354" s="32"/>
      <c r="F354" s="32"/>
      <c r="G354" s="100"/>
      <c r="H354" s="168"/>
      <c r="I354" s="32"/>
      <c r="N354" s="32"/>
    </row>
    <row r="355" spans="1:14" x14ac:dyDescent="0.25">
      <c r="A355" s="185"/>
      <c r="B355" s="32"/>
      <c r="C355" s="32"/>
      <c r="D355" s="32"/>
      <c r="E355" s="32"/>
      <c r="F355" s="32"/>
      <c r="G355" s="100"/>
      <c r="H355" s="168"/>
      <c r="I355" s="32"/>
      <c r="N355" s="32"/>
    </row>
    <row r="356" spans="1:14" x14ac:dyDescent="0.25">
      <c r="A356" s="185"/>
      <c r="B356" s="32"/>
      <c r="C356" s="32"/>
      <c r="D356" s="32"/>
      <c r="E356" s="32"/>
      <c r="F356" s="32"/>
      <c r="G356" s="100"/>
      <c r="H356" s="168"/>
      <c r="I356" s="32"/>
      <c r="N356" s="32"/>
    </row>
    <row r="357" spans="1:14" x14ac:dyDescent="0.25">
      <c r="A357" s="185"/>
      <c r="B357" s="32"/>
      <c r="C357" s="32"/>
      <c r="D357" s="32"/>
      <c r="E357" s="32"/>
      <c r="F357" s="32"/>
      <c r="G357" s="100"/>
      <c r="H357" s="168"/>
      <c r="I357" s="32"/>
      <c r="N357" s="32"/>
    </row>
    <row r="358" spans="1:14" x14ac:dyDescent="0.25">
      <c r="A358" s="185"/>
      <c r="B358" s="32"/>
      <c r="C358" s="32"/>
      <c r="D358" s="32"/>
      <c r="E358" s="32"/>
      <c r="F358" s="32"/>
      <c r="G358" s="100"/>
      <c r="H358" s="168"/>
      <c r="I358" s="32"/>
      <c r="N358" s="32"/>
    </row>
    <row r="359" spans="1:14" x14ac:dyDescent="0.25">
      <c r="A359" s="185"/>
      <c r="B359" s="32"/>
      <c r="C359" s="32"/>
      <c r="D359" s="32"/>
      <c r="E359" s="32"/>
      <c r="F359" s="32"/>
      <c r="G359" s="100"/>
      <c r="H359" s="168"/>
      <c r="I359" s="32"/>
      <c r="N359" s="32"/>
    </row>
    <row r="360" spans="1:14" x14ac:dyDescent="0.25">
      <c r="A360" s="185"/>
      <c r="B360" s="32"/>
      <c r="C360" s="32"/>
      <c r="D360" s="32"/>
      <c r="E360" s="32"/>
      <c r="F360" s="32"/>
      <c r="G360" s="100"/>
      <c r="H360" s="168"/>
      <c r="I360" s="32"/>
      <c r="N360" s="32"/>
    </row>
    <row r="361" spans="1:14" x14ac:dyDescent="0.25">
      <c r="A361" s="185"/>
      <c r="B361" s="32"/>
      <c r="C361" s="32"/>
      <c r="D361" s="32"/>
      <c r="E361" s="32"/>
      <c r="F361" s="32"/>
      <c r="G361" s="100"/>
      <c r="H361" s="168"/>
      <c r="I361" s="32"/>
      <c r="N361" s="32"/>
    </row>
    <row r="362" spans="1:14" x14ac:dyDescent="0.25">
      <c r="A362" s="185"/>
      <c r="B362" s="32"/>
      <c r="C362" s="32"/>
      <c r="D362" s="32"/>
      <c r="E362" s="32"/>
      <c r="F362" s="32"/>
      <c r="G362" s="100"/>
      <c r="H362" s="168"/>
      <c r="I362" s="32"/>
      <c r="N362" s="32"/>
    </row>
    <row r="363" spans="1:14" x14ac:dyDescent="0.25">
      <c r="A363" s="185"/>
      <c r="B363" s="32"/>
      <c r="C363" s="32"/>
      <c r="D363" s="32"/>
      <c r="E363" s="32"/>
      <c r="F363" s="32"/>
      <c r="G363" s="100"/>
      <c r="H363" s="168"/>
      <c r="I363" s="32"/>
      <c r="N363" s="32"/>
    </row>
    <row r="364" spans="1:14" x14ac:dyDescent="0.25">
      <c r="A364" s="185"/>
      <c r="B364" s="32"/>
      <c r="C364" s="32"/>
      <c r="D364" s="32"/>
      <c r="E364" s="32"/>
      <c r="F364" s="32"/>
      <c r="G364" s="100"/>
      <c r="H364" s="168"/>
      <c r="I364" s="32"/>
      <c r="N364" s="32"/>
    </row>
    <row r="365" spans="1:14" x14ac:dyDescent="0.25">
      <c r="A365" s="185"/>
      <c r="B365" s="32"/>
      <c r="C365" s="32"/>
      <c r="D365" s="32"/>
      <c r="E365" s="32"/>
      <c r="F365" s="32"/>
      <c r="G365" s="100"/>
      <c r="H365" s="168"/>
      <c r="I365" s="32"/>
      <c r="N365" s="32"/>
    </row>
    <row r="366" spans="1:14" x14ac:dyDescent="0.25">
      <c r="A366" s="185"/>
      <c r="B366" s="32"/>
      <c r="C366" s="32"/>
      <c r="D366" s="32"/>
      <c r="E366" s="32"/>
      <c r="F366" s="32"/>
      <c r="G366" s="100"/>
      <c r="H366" s="168"/>
      <c r="I366" s="32"/>
      <c r="N366" s="32"/>
    </row>
    <row r="367" spans="1:14" x14ac:dyDescent="0.25">
      <c r="A367" s="185"/>
      <c r="B367" s="32"/>
      <c r="C367" s="32"/>
      <c r="D367" s="32"/>
      <c r="E367" s="32"/>
      <c r="F367" s="32"/>
      <c r="G367" s="100"/>
      <c r="H367" s="168"/>
      <c r="I367" s="32"/>
      <c r="N367" s="32"/>
    </row>
    <row r="368" spans="1:14" x14ac:dyDescent="0.25">
      <c r="A368" s="185"/>
      <c r="B368" s="32"/>
      <c r="C368" s="32"/>
      <c r="D368" s="32"/>
      <c r="E368" s="32"/>
      <c r="F368" s="32"/>
      <c r="G368" s="100"/>
      <c r="H368" s="168"/>
      <c r="I368" s="32"/>
      <c r="N368" s="32"/>
    </row>
    <row r="369" spans="1:14" x14ac:dyDescent="0.25">
      <c r="A369" s="185"/>
      <c r="B369" s="32"/>
      <c r="C369" s="32"/>
      <c r="D369" s="32"/>
      <c r="E369" s="32"/>
      <c r="F369" s="32"/>
      <c r="G369" s="100"/>
      <c r="H369" s="168"/>
      <c r="I369" s="32"/>
      <c r="N369" s="32"/>
    </row>
    <row r="370" spans="1:14" x14ac:dyDescent="0.25">
      <c r="A370" s="185"/>
      <c r="B370" s="32"/>
      <c r="C370" s="32"/>
      <c r="D370" s="32"/>
      <c r="E370" s="32"/>
      <c r="F370" s="32"/>
      <c r="G370" s="100"/>
      <c r="H370" s="168"/>
      <c r="I370" s="32"/>
      <c r="N370" s="32"/>
    </row>
    <row r="371" spans="1:14" x14ac:dyDescent="0.25">
      <c r="A371" s="185"/>
      <c r="B371" s="32"/>
      <c r="C371" s="32"/>
      <c r="D371" s="32"/>
      <c r="E371" s="32"/>
      <c r="F371" s="32"/>
      <c r="G371" s="100"/>
      <c r="H371" s="168"/>
      <c r="I371" s="32"/>
      <c r="N371" s="32"/>
    </row>
    <row r="372" spans="1:14" x14ac:dyDescent="0.25">
      <c r="A372" s="185"/>
      <c r="B372" s="32"/>
      <c r="C372" s="32"/>
      <c r="D372" s="32"/>
      <c r="E372" s="32"/>
      <c r="F372" s="32"/>
      <c r="G372" s="100"/>
      <c r="H372" s="168"/>
      <c r="I372" s="32"/>
      <c r="N372" s="32"/>
    </row>
    <row r="373" spans="1:14" x14ac:dyDescent="0.25">
      <c r="A373" s="185"/>
      <c r="B373" s="32"/>
      <c r="C373" s="32"/>
      <c r="D373" s="32"/>
      <c r="E373" s="32"/>
      <c r="F373" s="32"/>
      <c r="G373" s="100"/>
      <c r="H373" s="168"/>
      <c r="I373" s="32"/>
      <c r="N373" s="32"/>
    </row>
    <row r="374" spans="1:14" x14ac:dyDescent="0.25">
      <c r="A374" s="185"/>
      <c r="B374" s="32"/>
      <c r="C374" s="32"/>
      <c r="D374" s="32"/>
      <c r="E374" s="32"/>
      <c r="F374" s="32"/>
      <c r="G374" s="100"/>
      <c r="H374" s="168"/>
      <c r="I374" s="32"/>
      <c r="N374" s="32"/>
    </row>
    <row r="375" spans="1:14" x14ac:dyDescent="0.25">
      <c r="A375" s="185"/>
      <c r="B375" s="32"/>
      <c r="C375" s="32"/>
      <c r="D375" s="32"/>
      <c r="E375" s="32"/>
      <c r="F375" s="32"/>
      <c r="G375" s="100"/>
      <c r="H375" s="168"/>
      <c r="I375" s="32"/>
      <c r="N375" s="32"/>
    </row>
    <row r="376" spans="1:14" x14ac:dyDescent="0.25">
      <c r="A376" s="185"/>
      <c r="B376" s="32"/>
      <c r="C376" s="32"/>
      <c r="D376" s="32"/>
      <c r="E376" s="32"/>
      <c r="F376" s="32"/>
      <c r="G376" s="100"/>
      <c r="H376" s="168"/>
      <c r="I376" s="32"/>
      <c r="N376" s="32"/>
    </row>
    <row r="377" spans="1:14" x14ac:dyDescent="0.25">
      <c r="A377" s="185"/>
      <c r="B377" s="32"/>
      <c r="C377" s="32"/>
      <c r="D377" s="32"/>
      <c r="E377" s="32"/>
      <c r="F377" s="32"/>
      <c r="G377" s="100"/>
      <c r="H377" s="168"/>
      <c r="I377" s="32"/>
      <c r="N377" s="32"/>
    </row>
    <row r="378" spans="1:14" x14ac:dyDescent="0.25">
      <c r="A378" s="185"/>
      <c r="B378" s="32"/>
      <c r="C378" s="32"/>
      <c r="D378" s="32"/>
      <c r="E378" s="32"/>
      <c r="F378" s="32"/>
      <c r="G378" s="100"/>
      <c r="H378" s="168"/>
      <c r="I378" s="32"/>
      <c r="N378" s="32"/>
    </row>
    <row r="379" spans="1:14" x14ac:dyDescent="0.25">
      <c r="A379" s="185"/>
      <c r="B379" s="32"/>
      <c r="C379" s="32"/>
      <c r="D379" s="32"/>
      <c r="E379" s="32"/>
      <c r="F379" s="32"/>
      <c r="G379" s="100"/>
      <c r="H379" s="168"/>
      <c r="I379" s="32"/>
      <c r="N379" s="32"/>
    </row>
    <row r="380" spans="1:14" x14ac:dyDescent="0.25">
      <c r="A380" s="185"/>
      <c r="B380" s="32"/>
      <c r="C380" s="32"/>
      <c r="D380" s="32"/>
      <c r="E380" s="32"/>
      <c r="F380" s="32"/>
      <c r="G380" s="100"/>
      <c r="H380" s="168"/>
      <c r="I380" s="32"/>
      <c r="N380" s="32"/>
    </row>
    <row r="381" spans="1:14" x14ac:dyDescent="0.25">
      <c r="A381" s="185"/>
      <c r="B381" s="32"/>
      <c r="C381" s="32"/>
      <c r="D381" s="32"/>
      <c r="E381" s="32"/>
      <c r="F381" s="32"/>
      <c r="G381" s="100"/>
      <c r="H381" s="168"/>
      <c r="I381" s="32"/>
      <c r="N381" s="32"/>
    </row>
    <row r="382" spans="1:14" x14ac:dyDescent="0.25">
      <c r="A382" s="185"/>
      <c r="B382" s="32"/>
      <c r="C382" s="32"/>
      <c r="D382" s="32"/>
      <c r="E382" s="32"/>
      <c r="F382" s="32"/>
      <c r="G382" s="100"/>
      <c r="H382" s="168"/>
      <c r="I382" s="32"/>
      <c r="N382" s="32"/>
    </row>
    <row r="383" spans="1:14" x14ac:dyDescent="0.25">
      <c r="A383" s="185"/>
      <c r="B383" s="32"/>
      <c r="C383" s="32"/>
      <c r="D383" s="32"/>
      <c r="E383" s="32"/>
      <c r="F383" s="32"/>
      <c r="G383" s="100"/>
      <c r="H383" s="168"/>
      <c r="I383" s="32"/>
      <c r="N383" s="32"/>
    </row>
    <row r="384" spans="1:14" x14ac:dyDescent="0.25">
      <c r="A384" s="185"/>
      <c r="B384" s="32"/>
      <c r="C384" s="32"/>
      <c r="D384" s="32"/>
      <c r="E384" s="32"/>
      <c r="F384" s="32"/>
      <c r="G384" s="100"/>
      <c r="H384" s="168"/>
      <c r="I384" s="32"/>
      <c r="N384" s="32"/>
    </row>
    <row r="385" spans="1:14" x14ac:dyDescent="0.25">
      <c r="A385" s="185"/>
      <c r="B385" s="32"/>
      <c r="C385" s="32"/>
      <c r="D385" s="32"/>
      <c r="E385" s="32"/>
      <c r="F385" s="32"/>
      <c r="G385" s="100"/>
      <c r="H385" s="168"/>
      <c r="I385" s="32"/>
      <c r="N385" s="32"/>
    </row>
    <row r="386" spans="1:14" x14ac:dyDescent="0.25">
      <c r="A386" s="185"/>
      <c r="B386" s="32"/>
      <c r="C386" s="32"/>
      <c r="D386" s="32"/>
      <c r="E386" s="32"/>
      <c r="F386" s="32"/>
      <c r="G386" s="100"/>
      <c r="H386" s="168"/>
      <c r="I386" s="32"/>
      <c r="N386" s="32"/>
    </row>
    <row r="387" spans="1:14" x14ac:dyDescent="0.25">
      <c r="A387" s="185"/>
      <c r="B387" s="32"/>
      <c r="C387" s="32"/>
      <c r="D387" s="32"/>
      <c r="E387" s="32"/>
      <c r="F387" s="32"/>
      <c r="G387" s="100"/>
      <c r="H387" s="168"/>
      <c r="I387" s="32"/>
      <c r="N387" s="32"/>
    </row>
    <row r="388" spans="1:14" x14ac:dyDescent="0.25">
      <c r="A388" s="185"/>
      <c r="B388" s="32"/>
      <c r="C388" s="32"/>
      <c r="D388" s="32"/>
      <c r="E388" s="32"/>
      <c r="F388" s="32"/>
      <c r="G388" s="100"/>
      <c r="H388" s="168"/>
      <c r="I388" s="32"/>
      <c r="N388" s="32"/>
    </row>
    <row r="389" spans="1:14" x14ac:dyDescent="0.25">
      <c r="A389" s="185"/>
      <c r="B389" s="32"/>
      <c r="C389" s="32"/>
      <c r="D389" s="32"/>
      <c r="E389" s="32"/>
      <c r="F389" s="32"/>
      <c r="G389" s="100"/>
      <c r="H389" s="168"/>
      <c r="I389" s="32"/>
      <c r="N389" s="32"/>
    </row>
    <row r="390" spans="1:14" x14ac:dyDescent="0.25">
      <c r="A390" s="185"/>
      <c r="B390" s="32"/>
      <c r="C390" s="32"/>
      <c r="D390" s="32"/>
      <c r="E390" s="32"/>
      <c r="F390" s="32"/>
      <c r="G390" s="100"/>
      <c r="H390" s="168"/>
      <c r="I390" s="32"/>
      <c r="N390" s="32"/>
    </row>
    <row r="391" spans="1:14" x14ac:dyDescent="0.25">
      <c r="A391" s="185"/>
      <c r="B391" s="32"/>
      <c r="C391" s="32"/>
      <c r="D391" s="32"/>
      <c r="E391" s="32"/>
      <c r="F391" s="32"/>
      <c r="G391" s="100"/>
      <c r="H391" s="168"/>
      <c r="I391" s="32"/>
      <c r="N391" s="32"/>
    </row>
    <row r="392" spans="1:14" x14ac:dyDescent="0.25">
      <c r="A392" s="185"/>
      <c r="B392" s="32"/>
      <c r="C392" s="32"/>
      <c r="D392" s="32"/>
      <c r="E392" s="32"/>
      <c r="F392" s="32"/>
      <c r="G392" s="100"/>
      <c r="H392" s="168"/>
      <c r="I392" s="32"/>
      <c r="N392" s="32"/>
    </row>
    <row r="393" spans="1:14" x14ac:dyDescent="0.25">
      <c r="A393" s="185"/>
      <c r="B393" s="32"/>
      <c r="C393" s="32"/>
      <c r="D393" s="32"/>
      <c r="E393" s="32"/>
      <c r="F393" s="32"/>
      <c r="G393" s="100"/>
      <c r="H393" s="168"/>
      <c r="I393" s="32"/>
      <c r="N393" s="32"/>
    </row>
    <row r="394" spans="1:14" x14ac:dyDescent="0.25">
      <c r="A394" s="185"/>
      <c r="B394" s="32"/>
      <c r="C394" s="32"/>
      <c r="D394" s="32"/>
      <c r="E394" s="32"/>
      <c r="F394" s="32"/>
      <c r="G394" s="100"/>
      <c r="H394" s="168"/>
      <c r="I394" s="32"/>
      <c r="N394" s="32"/>
    </row>
    <row r="395" spans="1:14" x14ac:dyDescent="0.25">
      <c r="A395" s="185"/>
      <c r="B395" s="32"/>
      <c r="C395" s="32"/>
      <c r="D395" s="32"/>
      <c r="E395" s="32"/>
      <c r="F395" s="32"/>
      <c r="G395" s="100"/>
      <c r="H395" s="168"/>
      <c r="I395" s="32"/>
      <c r="N395" s="32"/>
    </row>
    <row r="396" spans="1:14" x14ac:dyDescent="0.25">
      <c r="A396" s="185"/>
      <c r="B396" s="32"/>
      <c r="C396" s="32"/>
      <c r="D396" s="32"/>
      <c r="E396" s="32"/>
      <c r="F396" s="32"/>
      <c r="G396" s="100"/>
      <c r="H396" s="168"/>
      <c r="I396" s="32"/>
      <c r="N396" s="32"/>
    </row>
    <row r="397" spans="1:14" x14ac:dyDescent="0.25">
      <c r="A397" s="185"/>
      <c r="B397" s="32"/>
      <c r="C397" s="32"/>
      <c r="D397" s="32"/>
      <c r="E397" s="32"/>
      <c r="F397" s="32"/>
      <c r="G397" s="100"/>
      <c r="H397" s="168"/>
      <c r="I397" s="32"/>
      <c r="N397" s="32"/>
    </row>
    <row r="398" spans="1:14" x14ac:dyDescent="0.25">
      <c r="A398" s="185"/>
      <c r="B398" s="32"/>
      <c r="C398" s="32"/>
      <c r="D398" s="32"/>
      <c r="E398" s="32"/>
      <c r="F398" s="32"/>
      <c r="G398" s="100"/>
      <c r="H398" s="168"/>
      <c r="I398" s="32"/>
      <c r="N398" s="32"/>
    </row>
    <row r="399" spans="1:14" x14ac:dyDescent="0.25">
      <c r="A399" s="185"/>
      <c r="B399" s="32"/>
      <c r="C399" s="32"/>
      <c r="D399" s="32"/>
      <c r="E399" s="32"/>
      <c r="F399" s="32"/>
      <c r="G399" s="100"/>
      <c r="H399" s="168"/>
      <c r="I399" s="32"/>
      <c r="N399" s="32"/>
    </row>
    <row r="400" spans="1:14" x14ac:dyDescent="0.25">
      <c r="A400" s="185"/>
      <c r="B400" s="32"/>
      <c r="C400" s="32"/>
      <c r="D400" s="32"/>
      <c r="E400" s="32"/>
      <c r="F400" s="32"/>
      <c r="G400" s="100"/>
      <c r="H400" s="168"/>
      <c r="I400" s="32"/>
      <c r="N400" s="32"/>
    </row>
    <row r="401" spans="1:14" x14ac:dyDescent="0.25">
      <c r="A401" s="185"/>
      <c r="B401" s="32"/>
      <c r="C401" s="32"/>
      <c r="D401" s="32"/>
      <c r="E401" s="32"/>
      <c r="F401" s="32"/>
      <c r="G401" s="100"/>
      <c r="H401" s="168"/>
      <c r="I401" s="32"/>
      <c r="N401" s="32"/>
    </row>
    <row r="402" spans="1:14" x14ac:dyDescent="0.25">
      <c r="A402" s="185"/>
      <c r="B402" s="32"/>
      <c r="C402" s="32"/>
      <c r="D402" s="32"/>
      <c r="E402" s="32"/>
      <c r="F402" s="32"/>
      <c r="G402" s="100"/>
      <c r="H402" s="168"/>
      <c r="I402" s="32"/>
      <c r="N402" s="32"/>
    </row>
    <row r="403" spans="1:14" x14ac:dyDescent="0.25">
      <c r="A403" s="185"/>
      <c r="B403" s="32"/>
      <c r="C403" s="32"/>
      <c r="D403" s="32"/>
      <c r="E403" s="32"/>
      <c r="F403" s="32"/>
      <c r="G403" s="100"/>
      <c r="H403" s="168"/>
      <c r="I403" s="32"/>
      <c r="N403" s="32"/>
    </row>
    <row r="404" spans="1:14" x14ac:dyDescent="0.25">
      <c r="A404" s="185"/>
      <c r="B404" s="32"/>
      <c r="C404" s="32"/>
      <c r="D404" s="32"/>
      <c r="E404" s="32"/>
      <c r="F404" s="32"/>
      <c r="G404" s="100"/>
      <c r="H404" s="168"/>
      <c r="I404" s="32"/>
      <c r="N404" s="32"/>
    </row>
    <row r="405" spans="1:14" x14ac:dyDescent="0.25">
      <c r="A405" s="185"/>
      <c r="B405" s="32"/>
      <c r="C405" s="32"/>
      <c r="D405" s="32"/>
      <c r="E405" s="32"/>
      <c r="F405" s="32"/>
      <c r="G405" s="100"/>
      <c r="H405" s="168"/>
      <c r="I405" s="32"/>
      <c r="N405" s="32"/>
    </row>
    <row r="406" spans="1:14" x14ac:dyDescent="0.25">
      <c r="A406" s="185"/>
      <c r="B406" s="32"/>
      <c r="C406" s="32"/>
      <c r="D406" s="32"/>
      <c r="E406" s="32"/>
      <c r="F406" s="32"/>
      <c r="G406" s="100"/>
      <c r="H406" s="168"/>
      <c r="I406" s="32"/>
      <c r="N406" s="32"/>
    </row>
    <row r="407" spans="1:14" x14ac:dyDescent="0.25">
      <c r="A407" s="185"/>
      <c r="B407" s="32"/>
      <c r="C407" s="32"/>
      <c r="D407" s="32"/>
      <c r="E407" s="32"/>
      <c r="F407" s="32"/>
      <c r="G407" s="100"/>
      <c r="H407" s="168"/>
      <c r="I407" s="32"/>
      <c r="N407" s="32"/>
    </row>
    <row r="408" spans="1:14" x14ac:dyDescent="0.25">
      <c r="A408" s="185"/>
      <c r="B408" s="32"/>
      <c r="C408" s="32"/>
      <c r="D408" s="32"/>
      <c r="E408" s="32"/>
      <c r="F408" s="32"/>
      <c r="G408" s="100"/>
      <c r="H408" s="168"/>
      <c r="I408" s="32"/>
      <c r="N408" s="32"/>
    </row>
    <row r="409" spans="1:14" x14ac:dyDescent="0.25">
      <c r="A409" s="185"/>
      <c r="B409" s="32"/>
      <c r="C409" s="32"/>
      <c r="D409" s="32"/>
      <c r="E409" s="32"/>
      <c r="F409" s="32"/>
      <c r="G409" s="100"/>
      <c r="H409" s="168"/>
      <c r="I409" s="32"/>
      <c r="N409" s="32"/>
    </row>
    <row r="410" spans="1:14" x14ac:dyDescent="0.25">
      <c r="A410" s="185"/>
      <c r="B410" s="32"/>
      <c r="C410" s="32"/>
      <c r="D410" s="32"/>
      <c r="E410" s="32"/>
      <c r="F410" s="32"/>
      <c r="G410" s="100"/>
      <c r="H410" s="168"/>
      <c r="I410" s="32"/>
      <c r="N410" s="32"/>
    </row>
    <row r="411" spans="1:14" x14ac:dyDescent="0.25">
      <c r="A411" s="185"/>
      <c r="B411" s="32"/>
      <c r="C411" s="32"/>
      <c r="D411" s="32"/>
      <c r="E411" s="32"/>
      <c r="F411" s="32"/>
      <c r="G411" s="100"/>
      <c r="H411" s="168"/>
      <c r="I411" s="32"/>
      <c r="N411" s="32"/>
    </row>
    <row r="412" spans="1:14" x14ac:dyDescent="0.25">
      <c r="A412" s="185"/>
      <c r="B412" s="32"/>
      <c r="C412" s="32"/>
      <c r="D412" s="32"/>
      <c r="E412" s="32"/>
      <c r="F412" s="32"/>
      <c r="G412" s="100"/>
      <c r="H412" s="168"/>
      <c r="I412" s="32"/>
      <c r="N412" s="32"/>
    </row>
    <row r="413" spans="1:14" x14ac:dyDescent="0.25">
      <c r="A413" s="185"/>
      <c r="B413" s="32"/>
      <c r="C413" s="32"/>
      <c r="D413" s="32"/>
      <c r="E413" s="32"/>
      <c r="F413" s="32"/>
      <c r="G413" s="100"/>
      <c r="H413" s="168"/>
      <c r="I413" s="32"/>
      <c r="N413" s="32"/>
    </row>
    <row r="414" spans="1:14" x14ac:dyDescent="0.25">
      <c r="A414" s="185"/>
      <c r="B414" s="32"/>
      <c r="C414" s="32"/>
      <c r="D414" s="32"/>
      <c r="E414" s="32"/>
      <c r="F414" s="32"/>
      <c r="G414" s="100"/>
      <c r="H414" s="168"/>
      <c r="I414" s="32"/>
      <c r="N414" s="32"/>
    </row>
    <row r="415" spans="1:14" x14ac:dyDescent="0.25">
      <c r="A415" s="185"/>
      <c r="B415" s="32"/>
      <c r="C415" s="32"/>
      <c r="D415" s="32"/>
      <c r="E415" s="32"/>
      <c r="F415" s="32"/>
      <c r="G415" s="100"/>
      <c r="H415" s="168"/>
      <c r="I415" s="32"/>
      <c r="N415" s="32"/>
    </row>
    <row r="416" spans="1:14" x14ac:dyDescent="0.25">
      <c r="A416" s="185"/>
      <c r="B416" s="32"/>
      <c r="C416" s="32"/>
      <c r="D416" s="32"/>
      <c r="E416" s="32"/>
      <c r="F416" s="32"/>
      <c r="G416" s="100"/>
      <c r="H416" s="168"/>
      <c r="I416" s="32"/>
      <c r="N416" s="32"/>
    </row>
    <row r="417" spans="1:14" x14ac:dyDescent="0.25">
      <c r="A417" s="185"/>
      <c r="B417" s="32"/>
      <c r="C417" s="32"/>
      <c r="D417" s="32"/>
      <c r="E417" s="32"/>
      <c r="F417" s="32"/>
      <c r="G417" s="100"/>
      <c r="H417" s="168"/>
      <c r="I417" s="32"/>
      <c r="N417" s="32"/>
    </row>
    <row r="418" spans="1:14" x14ac:dyDescent="0.25">
      <c r="A418" s="185"/>
      <c r="B418" s="32"/>
      <c r="C418" s="32"/>
      <c r="D418" s="32"/>
      <c r="E418" s="32"/>
      <c r="F418" s="32"/>
      <c r="G418" s="100"/>
      <c r="H418" s="168"/>
      <c r="I418" s="32"/>
      <c r="N418" s="32"/>
    </row>
    <row r="419" spans="1:14" x14ac:dyDescent="0.25">
      <c r="A419" s="185"/>
      <c r="B419" s="32"/>
      <c r="C419" s="32"/>
      <c r="D419" s="32"/>
      <c r="E419" s="32"/>
      <c r="F419" s="32"/>
      <c r="G419" s="100"/>
      <c r="H419" s="168"/>
      <c r="I419" s="32"/>
      <c r="N419" s="32"/>
    </row>
    <row r="420" spans="1:14" x14ac:dyDescent="0.25">
      <c r="A420" s="185"/>
      <c r="B420" s="32"/>
      <c r="C420" s="32"/>
      <c r="D420" s="32"/>
      <c r="E420" s="32"/>
      <c r="F420" s="32"/>
      <c r="G420" s="100"/>
      <c r="H420" s="168"/>
      <c r="I420" s="32"/>
      <c r="N420" s="32"/>
    </row>
    <row r="421" spans="1:14" x14ac:dyDescent="0.25">
      <c r="A421" s="185"/>
      <c r="B421" s="32"/>
      <c r="C421" s="32"/>
      <c r="D421" s="32"/>
      <c r="E421" s="32"/>
      <c r="F421" s="32"/>
      <c r="G421" s="100"/>
      <c r="H421" s="168"/>
      <c r="I421" s="32"/>
      <c r="N421" s="32"/>
    </row>
    <row r="422" spans="1:14" x14ac:dyDescent="0.25">
      <c r="A422" s="185"/>
      <c r="B422" s="32"/>
      <c r="C422" s="32"/>
      <c r="D422" s="32"/>
      <c r="E422" s="32"/>
      <c r="F422" s="32"/>
      <c r="G422" s="100"/>
      <c r="H422" s="168"/>
      <c r="I422" s="32"/>
      <c r="N422" s="32"/>
    </row>
    <row r="423" spans="1:14" x14ac:dyDescent="0.25">
      <c r="A423" s="185"/>
      <c r="B423" s="32"/>
      <c r="C423" s="32"/>
      <c r="D423" s="32"/>
      <c r="E423" s="32"/>
      <c r="F423" s="32"/>
      <c r="G423" s="100"/>
      <c r="H423" s="168"/>
      <c r="I423" s="32"/>
      <c r="N423" s="32"/>
    </row>
    <row r="424" spans="1:14" x14ac:dyDescent="0.25">
      <c r="A424" s="185"/>
      <c r="B424" s="32"/>
      <c r="C424" s="32"/>
      <c r="D424" s="32"/>
      <c r="E424" s="32"/>
      <c r="F424" s="32"/>
      <c r="G424" s="100"/>
      <c r="H424" s="168"/>
      <c r="I424" s="32"/>
      <c r="N424" s="32"/>
    </row>
    <row r="425" spans="1:14" x14ac:dyDescent="0.25">
      <c r="A425" s="185"/>
      <c r="B425" s="32"/>
      <c r="C425" s="32"/>
      <c r="D425" s="32"/>
      <c r="E425" s="32"/>
      <c r="F425" s="32"/>
      <c r="G425" s="100"/>
      <c r="H425" s="168"/>
      <c r="I425" s="32"/>
      <c r="N425" s="32"/>
    </row>
    <row r="426" spans="1:14" x14ac:dyDescent="0.25">
      <c r="A426" s="185"/>
      <c r="B426" s="32"/>
      <c r="C426" s="32"/>
      <c r="D426" s="32"/>
      <c r="E426" s="32"/>
      <c r="F426" s="32"/>
      <c r="G426" s="100"/>
      <c r="H426" s="168"/>
      <c r="I426" s="32"/>
      <c r="N426" s="32"/>
    </row>
    <row r="427" spans="1:14" x14ac:dyDescent="0.25">
      <c r="A427" s="185"/>
      <c r="B427" s="32"/>
      <c r="C427" s="32"/>
      <c r="D427" s="32"/>
      <c r="E427" s="32"/>
      <c r="F427" s="32"/>
      <c r="G427" s="100"/>
      <c r="H427" s="168"/>
      <c r="I427" s="32"/>
      <c r="N427" s="32"/>
    </row>
    <row r="428" spans="1:14" x14ac:dyDescent="0.25">
      <c r="A428" s="185"/>
      <c r="B428" s="32"/>
      <c r="C428" s="32"/>
      <c r="D428" s="32"/>
      <c r="E428" s="32"/>
      <c r="F428" s="32"/>
      <c r="G428" s="100"/>
      <c r="H428" s="168"/>
      <c r="I428" s="32"/>
      <c r="N428" s="32"/>
    </row>
    <row r="429" spans="1:14" x14ac:dyDescent="0.25">
      <c r="A429" s="185"/>
      <c r="B429" s="32"/>
      <c r="C429" s="32"/>
      <c r="D429" s="32"/>
      <c r="E429" s="32"/>
      <c r="F429" s="32"/>
      <c r="G429" s="100"/>
      <c r="H429" s="168"/>
      <c r="I429" s="32"/>
      <c r="N429" s="32"/>
    </row>
    <row r="430" spans="1:14" x14ac:dyDescent="0.25">
      <c r="A430" s="185"/>
      <c r="B430" s="32"/>
      <c r="C430" s="32"/>
      <c r="D430" s="32"/>
      <c r="E430" s="32"/>
      <c r="F430" s="32"/>
      <c r="G430" s="100"/>
      <c r="H430" s="168"/>
      <c r="I430" s="32"/>
      <c r="N430" s="32"/>
    </row>
    <row r="431" spans="1:14" x14ac:dyDescent="0.25">
      <c r="A431" s="185"/>
      <c r="B431" s="32"/>
      <c r="C431" s="32"/>
      <c r="D431" s="32"/>
      <c r="E431" s="32"/>
      <c r="F431" s="32"/>
      <c r="G431" s="100"/>
      <c r="H431" s="168"/>
      <c r="I431" s="32"/>
      <c r="N431" s="32"/>
    </row>
    <row r="432" spans="1:14" x14ac:dyDescent="0.25">
      <c r="A432" s="185"/>
      <c r="B432" s="32"/>
      <c r="C432" s="32"/>
      <c r="D432" s="32"/>
      <c r="E432" s="32"/>
      <c r="F432" s="32"/>
      <c r="G432" s="100"/>
      <c r="H432" s="168"/>
      <c r="I432" s="32"/>
      <c r="N432" s="32"/>
    </row>
    <row r="433" spans="1:14" x14ac:dyDescent="0.25">
      <c r="A433" s="185"/>
      <c r="B433" s="32"/>
      <c r="C433" s="32"/>
      <c r="D433" s="32"/>
      <c r="E433" s="32"/>
      <c r="F433" s="32"/>
      <c r="G433" s="100"/>
      <c r="H433" s="168"/>
      <c r="I433" s="32"/>
      <c r="N433" s="32"/>
    </row>
    <row r="434" spans="1:14" x14ac:dyDescent="0.25">
      <c r="A434" s="185"/>
      <c r="B434" s="32"/>
      <c r="C434" s="32"/>
      <c r="D434" s="32"/>
      <c r="E434" s="32"/>
      <c r="F434" s="32"/>
      <c r="G434" s="100"/>
      <c r="H434" s="168"/>
      <c r="I434" s="32"/>
      <c r="N434" s="32"/>
    </row>
    <row r="435" spans="1:14" x14ac:dyDescent="0.25">
      <c r="A435" s="185"/>
      <c r="B435" s="32"/>
      <c r="C435" s="32"/>
      <c r="D435" s="32"/>
      <c r="E435" s="32"/>
      <c r="F435" s="32"/>
      <c r="G435" s="100"/>
      <c r="H435" s="168"/>
      <c r="I435" s="32"/>
      <c r="N435" s="32"/>
    </row>
    <row r="436" spans="1:14" x14ac:dyDescent="0.25">
      <c r="A436" s="185"/>
      <c r="B436" s="32"/>
      <c r="C436" s="32"/>
      <c r="D436" s="32"/>
      <c r="E436" s="32"/>
      <c r="F436" s="32"/>
      <c r="G436" s="100"/>
      <c r="H436" s="168"/>
      <c r="I436" s="32"/>
      <c r="N436" s="32"/>
    </row>
    <row r="437" spans="1:14" x14ac:dyDescent="0.25">
      <c r="A437" s="185"/>
      <c r="B437" s="32"/>
      <c r="C437" s="32"/>
      <c r="D437" s="32"/>
      <c r="E437" s="32"/>
      <c r="F437" s="32"/>
      <c r="G437" s="100"/>
      <c r="H437" s="168"/>
      <c r="I437" s="32"/>
      <c r="N437" s="32"/>
    </row>
    <row r="438" spans="1:14" x14ac:dyDescent="0.25">
      <c r="A438" s="185"/>
      <c r="B438" s="32"/>
      <c r="C438" s="32"/>
      <c r="D438" s="32"/>
      <c r="E438" s="32"/>
      <c r="F438" s="32"/>
      <c r="G438" s="100"/>
      <c r="H438" s="168"/>
      <c r="I438" s="32"/>
      <c r="N438" s="32"/>
    </row>
    <row r="439" spans="1:14" x14ac:dyDescent="0.25">
      <c r="A439" s="185"/>
      <c r="B439" s="32"/>
      <c r="C439" s="32"/>
      <c r="D439" s="32"/>
      <c r="E439" s="32"/>
      <c r="F439" s="32"/>
      <c r="G439" s="100"/>
      <c r="H439" s="168"/>
      <c r="I439" s="32"/>
      <c r="N439" s="32"/>
    </row>
    <row r="440" spans="1:14" x14ac:dyDescent="0.25">
      <c r="A440" s="185"/>
      <c r="B440" s="32"/>
      <c r="C440" s="32"/>
      <c r="D440" s="32"/>
      <c r="E440" s="32"/>
      <c r="F440" s="32"/>
      <c r="G440" s="100"/>
      <c r="H440" s="168"/>
      <c r="I440" s="32"/>
      <c r="N440" s="32"/>
    </row>
    <row r="441" spans="1:14" x14ac:dyDescent="0.25">
      <c r="A441" s="185"/>
      <c r="B441" s="32"/>
      <c r="C441" s="32"/>
      <c r="D441" s="32"/>
      <c r="E441" s="32"/>
      <c r="F441" s="32"/>
      <c r="G441" s="100"/>
      <c r="H441" s="168"/>
      <c r="I441" s="32"/>
      <c r="N441" s="32"/>
    </row>
    <row r="442" spans="1:14" x14ac:dyDescent="0.25">
      <c r="A442" s="185"/>
      <c r="B442" s="32"/>
      <c r="C442" s="32"/>
      <c r="D442" s="32"/>
      <c r="E442" s="32"/>
      <c r="F442" s="32"/>
      <c r="G442" s="100"/>
      <c r="H442" s="168"/>
      <c r="I442" s="32"/>
      <c r="N442" s="32"/>
    </row>
    <row r="443" spans="1:14" x14ac:dyDescent="0.25">
      <c r="A443" s="185"/>
      <c r="B443" s="32"/>
      <c r="C443" s="32"/>
      <c r="D443" s="32"/>
      <c r="E443" s="32"/>
      <c r="F443" s="32"/>
      <c r="G443" s="100"/>
      <c r="H443" s="168"/>
      <c r="I443" s="32"/>
      <c r="N443" s="32"/>
    </row>
    <row r="444" spans="1:14" x14ac:dyDescent="0.25">
      <c r="A444" s="185"/>
      <c r="B444" s="32"/>
      <c r="C444" s="32"/>
      <c r="D444" s="32"/>
      <c r="E444" s="32"/>
      <c r="F444" s="32"/>
      <c r="G444" s="100"/>
      <c r="H444" s="168"/>
      <c r="I444" s="32"/>
      <c r="N444" s="32"/>
    </row>
    <row r="445" spans="1:14" x14ac:dyDescent="0.25">
      <c r="A445" s="185"/>
      <c r="B445" s="32"/>
      <c r="C445" s="32"/>
      <c r="D445" s="32"/>
      <c r="E445" s="32"/>
      <c r="F445" s="32"/>
      <c r="G445" s="100"/>
      <c r="H445" s="168"/>
      <c r="I445" s="32"/>
      <c r="N445" s="32"/>
    </row>
    <row r="446" spans="1:14" x14ac:dyDescent="0.25">
      <c r="A446" s="185"/>
      <c r="B446" s="32"/>
      <c r="C446" s="32"/>
      <c r="D446" s="32"/>
      <c r="E446" s="32"/>
      <c r="F446" s="32"/>
      <c r="G446" s="100"/>
      <c r="H446" s="168"/>
      <c r="I446" s="32"/>
      <c r="N446" s="32"/>
    </row>
    <row r="447" spans="1:14" x14ac:dyDescent="0.25">
      <c r="A447" s="185"/>
      <c r="B447" s="32"/>
      <c r="C447" s="32"/>
      <c r="D447" s="32"/>
      <c r="E447" s="32"/>
      <c r="F447" s="32"/>
      <c r="G447" s="100"/>
      <c r="H447" s="168"/>
      <c r="I447" s="32"/>
      <c r="N447" s="32"/>
    </row>
    <row r="448" spans="1:14" x14ac:dyDescent="0.25">
      <c r="A448" s="185"/>
      <c r="B448" s="32"/>
      <c r="C448" s="32"/>
      <c r="D448" s="32"/>
      <c r="E448" s="32"/>
      <c r="F448" s="32"/>
      <c r="G448" s="100"/>
      <c r="H448" s="168"/>
      <c r="I448" s="32"/>
      <c r="N448" s="32"/>
    </row>
    <row r="449" spans="1:14" x14ac:dyDescent="0.25">
      <c r="A449" s="185"/>
      <c r="B449" s="32"/>
      <c r="C449" s="32"/>
      <c r="D449" s="32"/>
      <c r="E449" s="32"/>
      <c r="F449" s="32"/>
      <c r="G449" s="100"/>
      <c r="H449" s="168"/>
      <c r="I449" s="32"/>
      <c r="N449" s="32"/>
    </row>
    <row r="450" spans="1:14" x14ac:dyDescent="0.25">
      <c r="A450" s="185"/>
      <c r="B450" s="32"/>
      <c r="C450" s="32"/>
      <c r="D450" s="32"/>
      <c r="E450" s="32"/>
      <c r="F450" s="32"/>
      <c r="G450" s="100"/>
      <c r="H450" s="168"/>
      <c r="I450" s="32"/>
      <c r="N450" s="32"/>
    </row>
    <row r="451" spans="1:14" x14ac:dyDescent="0.25">
      <c r="A451" s="185"/>
      <c r="B451" s="32"/>
      <c r="C451" s="32"/>
      <c r="D451" s="32"/>
      <c r="E451" s="32"/>
      <c r="F451" s="32"/>
      <c r="G451" s="100"/>
      <c r="H451" s="168"/>
      <c r="I451" s="32"/>
      <c r="N451" s="32"/>
    </row>
    <row r="452" spans="1:14" x14ac:dyDescent="0.25">
      <c r="A452" s="185"/>
      <c r="B452" s="32"/>
      <c r="C452" s="32"/>
      <c r="D452" s="32"/>
      <c r="E452" s="32"/>
      <c r="F452" s="32"/>
      <c r="G452" s="100"/>
      <c r="H452" s="168"/>
      <c r="I452" s="32"/>
      <c r="N452" s="32"/>
    </row>
  </sheetData>
  <sheetProtection algorithmName="SHA-512" hashValue="vKdhetzjcu+AKPl3gHKLXacn7VoUVcNwCE7xRm//4Zvb/KKNTLXz+4ZDAxf025BkNaCHaeXDIkXL2YPqHFbOmA==" saltValue="oR4z5reqYrj1QC0HDeJNaA==" spinCount="100000" sheet="1" objects="1" scenarios="1" insertRows="0" sort="0" autoFilter="0"/>
  <autoFilter ref="A12:AK97" xr:uid="{504D9397-2712-4346-B19C-A9947DDC8F1E}"/>
  <mergeCells count="24">
    <mergeCell ref="A79:A94"/>
    <mergeCell ref="A99:A144"/>
    <mergeCell ref="A59:A74"/>
    <mergeCell ref="B63:B64"/>
    <mergeCell ref="B69:B70"/>
    <mergeCell ref="A75:A78"/>
    <mergeCell ref="B76:B77"/>
    <mergeCell ref="A32:A58"/>
    <mergeCell ref="B34:B36"/>
    <mergeCell ref="B37:B41"/>
    <mergeCell ref="B42:B47"/>
    <mergeCell ref="B50:B51"/>
    <mergeCell ref="B54:B55"/>
    <mergeCell ref="B56:B57"/>
    <mergeCell ref="B1:C1"/>
    <mergeCell ref="A10:S10"/>
    <mergeCell ref="I11:M11"/>
    <mergeCell ref="N11:R11"/>
    <mergeCell ref="A13:A31"/>
    <mergeCell ref="B13:B19"/>
    <mergeCell ref="B20:B22"/>
    <mergeCell ref="B23:B24"/>
    <mergeCell ref="B27:B28"/>
    <mergeCell ref="B29:B30"/>
  </mergeCells>
  <conditionalFormatting sqref="I13:I111">
    <cfRule type="notContainsBlanks" dxfId="32" priority="2">
      <formula>LEN(TRIM(I13))&gt;0</formula>
    </cfRule>
  </conditionalFormatting>
  <conditionalFormatting sqref="I119:I126 I129:I137">
    <cfRule type="notContainsBlanks" dxfId="31" priority="5">
      <formula>LEN(TRIM(I119))&gt;0</formula>
    </cfRule>
  </conditionalFormatting>
  <conditionalFormatting sqref="N13:N146 I141:I146">
    <cfRule type="notContainsBlanks" dxfId="30" priority="1">
      <formula>LEN(TRIM(I13))&gt;0</formula>
    </cfRule>
  </conditionalFormatting>
  <dataValidations count="5">
    <dataValidation type="list" allowBlank="1" showInputMessage="1" showErrorMessage="1" sqref="D31 B5:B8 C149:C152" xr:uid="{864E278D-1DB2-4BB2-B013-F6F84408825D}">
      <formula1>"Reporting, APLL BK, Carrier BK, VOY, SPR/BOH, CLP, MBL, DN, Vendor, Email, Call, Shipment, BA, SAP &amp; GFF PO, Bill, COO, Times"</formula1>
    </dataValidation>
    <dataValidation type="list" allowBlank="1" showInputMessage="1" showErrorMessage="1" sqref="D5:E8 F149:F153 E11:E450" xr:uid="{2E51B2C9-798B-4CF3-8521-8D1048109174}">
      <formula1>"Air,Sea,Air+Sea"</formula1>
    </dataValidation>
    <dataValidation type="list" allowBlank="1" showInputMessage="1" showErrorMessage="1" sqref="C157:C450 C11 C153 C146:C147" xr:uid="{BB97FA05-2164-487F-85A2-38C22B5954DD}">
      <formula1>"Reporting, APLL BK, Carrier BK, VOY, SPR/BOH, CLP, MBL, DN, Vendor, Email, Call, Shipment, BA, SAP &amp; GFF PO, Bill, COO, Times, Container, SI, BL"</formula1>
    </dataValidation>
    <dataValidation type="list" allowBlank="1" showInputMessage="1" showErrorMessage="1" sqref="C12:C145" xr:uid="{085E8857-56F1-4039-8B96-C7C0D557A7FC}">
      <formula1>"Reporting, APLL BK, Carrier BK, VOY, SPR/BOH, CLP, MBL, DN, Vendor, Email, Call, Shipment, BA, SAP &amp; GFF PO, Bill, COO, Times, Container, SI, BL, FCR, PO"</formula1>
    </dataValidation>
    <dataValidation type="list" allowBlank="1" showInputMessage="1" showErrorMessage="1" sqref="C100:C101" xr:uid="{6F15F2C4-4031-4463-80DF-567927CBA41F}">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B1FF6-C406-4948-8C69-729DA000C870}">
  <sheetPr codeName="Sheet44">
    <tabColor rgb="FF92D050"/>
  </sheetPr>
  <dimension ref="A1:U133"/>
  <sheetViews>
    <sheetView showGridLines="0" topLeftCell="A87" zoomScale="55" zoomScaleNormal="55" workbookViewId="0">
      <selection activeCell="P89" sqref="P89:P121"/>
    </sheetView>
  </sheetViews>
  <sheetFormatPr defaultColWidth="8.7109375" defaultRowHeight="15" x14ac:dyDescent="0.25"/>
  <cols>
    <col min="1" max="1" width="15.5703125" style="185" customWidth="1"/>
    <col min="2" max="2" width="26.85546875" style="32" customWidth="1"/>
    <col min="3" max="3" width="16.28515625" style="32" customWidth="1"/>
    <col min="4" max="4" width="52.7109375" style="32" customWidth="1"/>
    <col min="5" max="5" width="25.140625" style="32" customWidth="1"/>
    <col min="6" max="6" width="11.5703125" style="32" customWidth="1"/>
    <col min="7" max="7" width="11.5703125" style="100" customWidth="1"/>
    <col min="8" max="8" width="33.42578125" style="168" customWidth="1"/>
    <col min="9" max="9" width="18.85546875" style="441" customWidth="1"/>
    <col min="10" max="10" width="25.42578125" style="83" customWidth="1"/>
    <col min="11" max="11" width="20.5703125" style="95" customWidth="1"/>
    <col min="12" max="12" width="34" style="95" customWidth="1"/>
    <col min="13" max="13" width="24.85546875" style="95" customWidth="1"/>
    <col min="14" max="14" width="18.85546875" style="441" customWidth="1"/>
    <col min="15" max="15" width="23.28515625" style="109" customWidth="1"/>
    <col min="16" max="16" width="22.7109375" style="95" customWidth="1"/>
    <col min="17" max="17" width="34" style="95" customWidth="1"/>
    <col min="18" max="19" width="24.85546875" style="95" customWidth="1"/>
    <col min="20" max="20" width="24.85546875" style="83" customWidth="1"/>
    <col min="21" max="16384" width="8.7109375" style="83"/>
  </cols>
  <sheetData>
    <row r="1" spans="1:20"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20" s="84" customFormat="1" x14ac:dyDescent="0.25">
      <c r="A2" s="92"/>
      <c r="G2" s="93"/>
      <c r="J2" s="95"/>
      <c r="K2" s="95"/>
      <c r="L2" s="95"/>
      <c r="M2" s="95"/>
      <c r="O2" s="95"/>
      <c r="P2" s="95"/>
      <c r="Q2" s="95"/>
      <c r="R2" s="95"/>
      <c r="S2" s="95"/>
    </row>
    <row r="3" spans="1:20" s="84" customFormat="1" ht="15.75" thickBot="1" x14ac:dyDescent="0.3">
      <c r="G3" s="93"/>
      <c r="J3" s="95"/>
      <c r="K3" s="95"/>
      <c r="L3" s="95"/>
      <c r="M3" s="95"/>
      <c r="O3" s="95"/>
      <c r="P3" s="95"/>
      <c r="Q3" s="95"/>
      <c r="R3" s="95"/>
      <c r="S3" s="95"/>
    </row>
    <row r="4" spans="1:20" s="84" customFormat="1" x14ac:dyDescent="0.25">
      <c r="A4" s="96" t="s">
        <v>40</v>
      </c>
      <c r="B4" s="63"/>
      <c r="C4" s="63" t="s">
        <v>41</v>
      </c>
      <c r="D4" s="63"/>
      <c r="E4" s="63" t="s">
        <v>42</v>
      </c>
      <c r="F4" s="63" t="s">
        <v>43</v>
      </c>
      <c r="G4" s="202"/>
      <c r="H4" s="274"/>
      <c r="I4" s="744"/>
      <c r="J4" s="95"/>
      <c r="K4" s="95"/>
      <c r="L4" s="95"/>
      <c r="M4" s="95"/>
      <c r="O4" s="95"/>
      <c r="P4" s="95"/>
      <c r="Q4" s="95"/>
      <c r="R4" s="95"/>
      <c r="S4" s="95"/>
    </row>
    <row r="5" spans="1:20" s="84" customFormat="1" x14ac:dyDescent="0.25">
      <c r="A5" s="98"/>
      <c r="B5" s="99"/>
      <c r="C5" s="64" t="s">
        <v>44</v>
      </c>
      <c r="D5" s="64"/>
      <c r="E5" s="64"/>
      <c r="F5" s="64" t="s">
        <v>45</v>
      </c>
      <c r="G5" s="93"/>
      <c r="I5" s="745"/>
      <c r="J5" s="95"/>
      <c r="K5" s="95"/>
      <c r="L5" s="95"/>
      <c r="M5" s="95"/>
      <c r="O5" s="95"/>
      <c r="P5" s="95"/>
      <c r="Q5" s="95"/>
      <c r="R5" s="95"/>
      <c r="S5" s="95"/>
    </row>
    <row r="6" spans="1:20" s="84" customFormat="1" x14ac:dyDescent="0.25">
      <c r="A6" s="98"/>
      <c r="B6" s="102"/>
      <c r="C6" s="64" t="s">
        <v>46</v>
      </c>
      <c r="D6" s="64"/>
      <c r="E6" s="64"/>
      <c r="F6" s="64" t="s">
        <v>47</v>
      </c>
      <c r="G6" s="93"/>
      <c r="I6" s="745"/>
      <c r="J6" s="95"/>
      <c r="K6" s="95"/>
      <c r="L6" s="95"/>
      <c r="M6" s="95"/>
      <c r="O6" s="95"/>
      <c r="P6" s="95"/>
      <c r="Q6" s="95"/>
      <c r="R6" s="95"/>
      <c r="S6" s="95"/>
    </row>
    <row r="7" spans="1:20" s="84" customFormat="1" x14ac:dyDescent="0.25">
      <c r="A7" s="98"/>
      <c r="B7" s="103"/>
      <c r="C7" s="64" t="s">
        <v>48</v>
      </c>
      <c r="D7" s="64"/>
      <c r="E7" s="64"/>
      <c r="F7" s="64" t="s">
        <v>49</v>
      </c>
      <c r="G7" s="93"/>
      <c r="I7" s="745"/>
      <c r="J7" s="95"/>
      <c r="K7" s="95"/>
      <c r="L7" s="95"/>
      <c r="M7" s="95"/>
      <c r="O7" s="95"/>
      <c r="P7" s="95"/>
      <c r="Q7" s="95"/>
      <c r="R7" s="95"/>
      <c r="S7" s="95"/>
    </row>
    <row r="8" spans="1:20" s="84" customFormat="1" ht="15.75" thickBot="1" x14ac:dyDescent="0.3">
      <c r="A8" s="104"/>
      <c r="B8" s="105"/>
      <c r="C8" s="65" t="s">
        <v>50</v>
      </c>
      <c r="D8" s="65"/>
      <c r="E8" s="65"/>
      <c r="F8" s="65" t="s">
        <v>556</v>
      </c>
      <c r="G8" s="107"/>
      <c r="H8" s="23"/>
      <c r="I8" s="746"/>
      <c r="J8" s="95"/>
      <c r="K8" s="95"/>
      <c r="L8" s="95"/>
      <c r="M8" s="95"/>
      <c r="O8" s="95"/>
      <c r="P8" s="95"/>
      <c r="Q8" s="95"/>
      <c r="R8" s="95"/>
      <c r="S8" s="95"/>
    </row>
    <row r="9" spans="1:20" s="84" customFormat="1" ht="15.75" thickBot="1" x14ac:dyDescent="0.3">
      <c r="A9" s="92"/>
      <c r="G9" s="93"/>
      <c r="J9" s="95"/>
      <c r="K9" s="95"/>
      <c r="L9" s="95"/>
      <c r="M9" s="95"/>
      <c r="O9" s="95"/>
      <c r="P9" s="95"/>
      <c r="Q9" s="95"/>
      <c r="R9" s="95"/>
      <c r="S9" s="95"/>
    </row>
    <row r="10" spans="1:20" s="84" customFormat="1" ht="15.75" thickBot="1" x14ac:dyDescent="0.3">
      <c r="A10" s="1031" t="s">
        <v>32</v>
      </c>
      <c r="B10" s="1032"/>
      <c r="C10" s="1032"/>
      <c r="D10" s="1032"/>
      <c r="E10" s="1032"/>
      <c r="F10" s="1032"/>
      <c r="G10" s="1032"/>
      <c r="H10" s="1032"/>
      <c r="I10" s="1032"/>
      <c r="J10" s="1032"/>
      <c r="K10" s="1032"/>
      <c r="L10" s="1032"/>
      <c r="M10" s="1032"/>
      <c r="N10" s="1032"/>
      <c r="O10" s="1032"/>
      <c r="P10" s="1032"/>
      <c r="Q10" s="1032"/>
      <c r="R10" s="1032"/>
      <c r="S10" s="1033"/>
    </row>
    <row r="11" spans="1:20" s="84" customFormat="1" ht="15.75" thickBot="1" x14ac:dyDescent="0.3">
      <c r="A11" s="381"/>
      <c r="B11" s="66"/>
      <c r="C11" s="66"/>
      <c r="D11" s="66"/>
      <c r="E11" s="66"/>
      <c r="F11" s="66"/>
      <c r="G11" s="203"/>
      <c r="H11" s="67"/>
      <c r="I11" s="1034" t="str">
        <f>_xlfn.CONCAT($A$10," ","-"," ","Sea")</f>
        <v>SPENCR - Sea</v>
      </c>
      <c r="J11" s="1035"/>
      <c r="K11" s="1035"/>
      <c r="L11" s="1035"/>
      <c r="M11" s="1036"/>
      <c r="N11" s="1034" t="str">
        <f>_xlfn.CONCAT($A$10," ","-"," ","Air")</f>
        <v>SPENCR - Air</v>
      </c>
      <c r="O11" s="1035"/>
      <c r="P11" s="1035"/>
      <c r="Q11" s="1035"/>
      <c r="R11" s="1036"/>
      <c r="S11" s="374" t="s">
        <v>53</v>
      </c>
    </row>
    <row r="12" spans="1:20" s="84" customFormat="1" ht="1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20" x14ac:dyDescent="0.25">
      <c r="A13" s="1095" t="s">
        <v>67</v>
      </c>
      <c r="B13" s="629" t="s">
        <v>68</v>
      </c>
      <c r="C13" s="621" t="s">
        <v>69</v>
      </c>
      <c r="D13" s="621" t="s">
        <v>70</v>
      </c>
      <c r="E13" s="621"/>
      <c r="F13" s="621">
        <v>155</v>
      </c>
      <c r="G13" s="622">
        <v>155</v>
      </c>
      <c r="H13" s="686"/>
      <c r="I13" s="687"/>
      <c r="J13" s="344">
        <v>0</v>
      </c>
      <c r="K13" s="259">
        <v>1</v>
      </c>
      <c r="L13" s="259">
        <f t="shared" ref="L13" si="0">IF(C13="APLL BK",G13,G13*J13)</f>
        <v>0</v>
      </c>
      <c r="M13" s="456">
        <f t="shared" ref="M13" si="1">IFERROR(IF(OR(E13="Sea",E13="Air+Sea"),IF(C13="APLL BK",G13*IF(I13="",1,I13),L13/K13*IF(I13="",1,I13)),0),0)</f>
        <v>0</v>
      </c>
      <c r="N13" s="687"/>
      <c r="O13" s="362"/>
      <c r="P13" s="259">
        <v>0</v>
      </c>
      <c r="Q13" s="260">
        <f t="shared" ref="Q13" si="2">IF(C13="APLL BK",G13,G13*O13)</f>
        <v>0</v>
      </c>
      <c r="R13" s="456">
        <f t="shared" ref="R13" si="3">IFERROR(IF(OR(E13="Air",E13="Air+Sea"),IF(C13="APLL BK",G13*IF(N13="",1,N13),Q13/P13*IF(N13="",1,N13)),0),0)</f>
        <v>0</v>
      </c>
      <c r="S13" s="625" t="e" cm="1">
        <f t="array" ref="S13">_xlfn.IFS(E13="Air",R13,E13="Sea",M13,E13="Air+Sea",M13+R13)</f>
        <v>#N/A</v>
      </c>
      <c r="T13" s="475"/>
    </row>
    <row r="14" spans="1:20" x14ac:dyDescent="0.25">
      <c r="A14" s="1096"/>
      <c r="B14" s="1110" t="s">
        <v>71</v>
      </c>
      <c r="C14" s="111" t="s">
        <v>69</v>
      </c>
      <c r="D14" s="111" t="s">
        <v>72</v>
      </c>
      <c r="E14" s="111" t="s">
        <v>11</v>
      </c>
      <c r="F14" s="111">
        <v>75</v>
      </c>
      <c r="G14" s="206">
        <v>75</v>
      </c>
      <c r="H14" s="513"/>
      <c r="I14" s="675"/>
      <c r="J14" s="156">
        <v>1</v>
      </c>
      <c r="K14" s="219">
        <v>1</v>
      </c>
      <c r="L14" s="219">
        <f t="shared" ref="L14:L77" si="4">IF(C14="APLL BK",G14,G14*J14)</f>
        <v>75</v>
      </c>
      <c r="M14" s="220">
        <f t="shared" ref="M14:M77" si="5">IFERROR(IF(OR(E14="Sea",E14="Air+Sea"),IF(C14="APLL BK",G14*IF(I14="",1,I14),L14/K14*IF(I14="",1,I14)),0),0)</f>
        <v>75</v>
      </c>
      <c r="N14" s="676"/>
      <c r="O14" s="443"/>
      <c r="P14" s="221">
        <v>0</v>
      </c>
      <c r="Q14" s="444">
        <f t="shared" ref="Q14:Q77" si="6">IF(C14="APLL BK",G14,G14*O14)</f>
        <v>0</v>
      </c>
      <c r="R14" s="222">
        <f t="shared" ref="R14:R77" si="7">IFERROR(IF(OR(E14="Air",E14="Air+Sea"),IF(C14="APLL BK",G14*IF(N14="",1,N14),Q14/P14*IF(N14="",1,N14)),0),0)</f>
        <v>0</v>
      </c>
      <c r="S14" s="453" cm="1">
        <f t="array" ref="S14">_xlfn.IFS(E14="Air",R14,E14="Sea",M14,E14="Air+Sea",M14+R14)</f>
        <v>75</v>
      </c>
      <c r="T14" s="475"/>
    </row>
    <row r="15" spans="1:20" x14ac:dyDescent="0.25">
      <c r="A15" s="1096"/>
      <c r="B15" s="1110"/>
      <c r="C15" s="111" t="s">
        <v>69</v>
      </c>
      <c r="D15" s="111" t="s">
        <v>73</v>
      </c>
      <c r="E15" s="111" t="s">
        <v>11</v>
      </c>
      <c r="F15" s="111">
        <v>90</v>
      </c>
      <c r="G15" s="206">
        <v>90</v>
      </c>
      <c r="H15" s="513"/>
      <c r="I15" s="675"/>
      <c r="J15" s="156">
        <v>1</v>
      </c>
      <c r="K15" s="219">
        <v>1</v>
      </c>
      <c r="L15" s="219">
        <f t="shared" si="4"/>
        <v>90</v>
      </c>
      <c r="M15" s="220">
        <f t="shared" si="5"/>
        <v>90</v>
      </c>
      <c r="N15" s="676"/>
      <c r="O15" s="443"/>
      <c r="P15" s="221">
        <v>0</v>
      </c>
      <c r="Q15" s="444">
        <f t="shared" si="6"/>
        <v>0</v>
      </c>
      <c r="R15" s="222">
        <f t="shared" si="7"/>
        <v>0</v>
      </c>
      <c r="S15" s="453" cm="1">
        <f t="array" ref="S15">_xlfn.IFS(E15="Air",R15,E15="Sea",M15,E15="Air+Sea",M15+R15)</f>
        <v>90</v>
      </c>
      <c r="T15" s="475"/>
    </row>
    <row r="16" spans="1:20" x14ac:dyDescent="0.25">
      <c r="A16" s="1096"/>
      <c r="B16" s="1110"/>
      <c r="C16" s="111" t="s">
        <v>74</v>
      </c>
      <c r="D16" s="111" t="s">
        <v>75</v>
      </c>
      <c r="E16" s="111" t="s">
        <v>11</v>
      </c>
      <c r="F16" s="111">
        <v>6</v>
      </c>
      <c r="G16" s="206">
        <v>6</v>
      </c>
      <c r="H16" s="513"/>
      <c r="I16" s="675"/>
      <c r="J16" s="156"/>
      <c r="K16" s="219">
        <v>1</v>
      </c>
      <c r="L16" s="219">
        <f t="shared" si="4"/>
        <v>6</v>
      </c>
      <c r="M16" s="220">
        <f t="shared" si="5"/>
        <v>6</v>
      </c>
      <c r="N16" s="676"/>
      <c r="O16" s="443"/>
      <c r="P16" s="221">
        <v>0</v>
      </c>
      <c r="Q16" s="444">
        <f t="shared" si="6"/>
        <v>6</v>
      </c>
      <c r="R16" s="222">
        <f t="shared" si="7"/>
        <v>0</v>
      </c>
      <c r="S16" s="453" cm="1">
        <f t="array" ref="S16">_xlfn.IFS(E16="Air",R16,E16="Sea",M16,E16="Air+Sea",M16+R16)</f>
        <v>6</v>
      </c>
      <c r="T16" s="475"/>
    </row>
    <row r="17" spans="1:20" x14ac:dyDescent="0.25">
      <c r="A17" s="1096"/>
      <c r="B17" s="1110"/>
      <c r="C17" s="111" t="s">
        <v>69</v>
      </c>
      <c r="D17" s="111" t="s">
        <v>76</v>
      </c>
      <c r="E17" s="111" t="s">
        <v>11</v>
      </c>
      <c r="F17" s="111">
        <v>450</v>
      </c>
      <c r="G17" s="206">
        <v>180</v>
      </c>
      <c r="H17" s="513"/>
      <c r="I17" s="675"/>
      <c r="J17" s="156">
        <v>1</v>
      </c>
      <c r="K17" s="219">
        <v>1</v>
      </c>
      <c r="L17" s="219">
        <f t="shared" si="4"/>
        <v>180</v>
      </c>
      <c r="M17" s="220">
        <f t="shared" si="5"/>
        <v>180</v>
      </c>
      <c r="N17" s="676"/>
      <c r="O17" s="443"/>
      <c r="P17" s="221">
        <v>0</v>
      </c>
      <c r="Q17" s="444">
        <f t="shared" si="6"/>
        <v>0</v>
      </c>
      <c r="R17" s="222">
        <f t="shared" si="7"/>
        <v>0</v>
      </c>
      <c r="S17" s="453" cm="1">
        <f t="array" ref="S17">_xlfn.IFS(E17="Air",R17,E17="Sea",M17,E17="Air+Sea",M17+R17)</f>
        <v>180</v>
      </c>
      <c r="T17" s="475"/>
    </row>
    <row r="18" spans="1:20" x14ac:dyDescent="0.25">
      <c r="A18" s="1096"/>
      <c r="B18" s="1110"/>
      <c r="C18" s="111" t="s">
        <v>69</v>
      </c>
      <c r="D18" s="111" t="s">
        <v>77</v>
      </c>
      <c r="E18" s="111" t="s">
        <v>11</v>
      </c>
      <c r="F18" s="111">
        <v>300</v>
      </c>
      <c r="G18" s="206">
        <v>240</v>
      </c>
      <c r="H18" s="513"/>
      <c r="I18" s="675"/>
      <c r="J18" s="156">
        <v>1</v>
      </c>
      <c r="K18" s="219">
        <v>1</v>
      </c>
      <c r="L18" s="219">
        <f t="shared" si="4"/>
        <v>240</v>
      </c>
      <c r="M18" s="220">
        <f t="shared" si="5"/>
        <v>240</v>
      </c>
      <c r="N18" s="676"/>
      <c r="O18" s="443"/>
      <c r="P18" s="221">
        <v>0</v>
      </c>
      <c r="Q18" s="444">
        <f t="shared" si="6"/>
        <v>0</v>
      </c>
      <c r="R18" s="222">
        <f t="shared" si="7"/>
        <v>0</v>
      </c>
      <c r="S18" s="453" cm="1">
        <f t="array" ref="S18">_xlfn.IFS(E18="Air",R18,E18="Sea",M18,E18="Air+Sea",M18+R18)</f>
        <v>240</v>
      </c>
      <c r="T18" s="475"/>
    </row>
    <row r="19" spans="1:20" x14ac:dyDescent="0.25">
      <c r="A19" s="1096"/>
      <c r="B19" s="719" t="s">
        <v>78</v>
      </c>
      <c r="C19" s="111" t="s">
        <v>69</v>
      </c>
      <c r="D19" s="128" t="s">
        <v>79</v>
      </c>
      <c r="E19" s="111" t="s">
        <v>11</v>
      </c>
      <c r="F19" s="111">
        <v>810</v>
      </c>
      <c r="G19" s="206">
        <v>120</v>
      </c>
      <c r="H19" s="513"/>
      <c r="I19" s="675"/>
      <c r="J19" s="156">
        <v>1</v>
      </c>
      <c r="K19" s="219">
        <v>1</v>
      </c>
      <c r="L19" s="219">
        <f t="shared" si="4"/>
        <v>120</v>
      </c>
      <c r="M19" s="220">
        <f t="shared" si="5"/>
        <v>120</v>
      </c>
      <c r="N19" s="676"/>
      <c r="O19" s="443"/>
      <c r="P19" s="221">
        <v>0</v>
      </c>
      <c r="Q19" s="444">
        <f t="shared" si="6"/>
        <v>0</v>
      </c>
      <c r="R19" s="222">
        <f t="shared" si="7"/>
        <v>0</v>
      </c>
      <c r="S19" s="453" cm="1">
        <f t="array" ref="S19">_xlfn.IFS(E19="Air",R19,E19="Sea",M19,E19="Air+Sea",M19+R19)</f>
        <v>120</v>
      </c>
      <c r="T19" s="475"/>
    </row>
    <row r="20" spans="1:20" x14ac:dyDescent="0.25">
      <c r="A20" s="1096"/>
      <c r="B20" s="719" t="s">
        <v>80</v>
      </c>
      <c r="C20" s="111" t="s">
        <v>81</v>
      </c>
      <c r="D20" s="128" t="s">
        <v>82</v>
      </c>
      <c r="E20" s="111" t="s">
        <v>11</v>
      </c>
      <c r="F20" s="111">
        <v>450</v>
      </c>
      <c r="G20" s="206">
        <v>345</v>
      </c>
      <c r="H20" s="124" t="s">
        <v>707</v>
      </c>
      <c r="I20" s="675"/>
      <c r="J20" s="156">
        <v>1</v>
      </c>
      <c r="K20" s="219">
        <v>1</v>
      </c>
      <c r="L20" s="219">
        <f t="shared" si="4"/>
        <v>345</v>
      </c>
      <c r="M20" s="220">
        <f t="shared" si="5"/>
        <v>345</v>
      </c>
      <c r="N20" s="676"/>
      <c r="O20" s="443"/>
      <c r="P20" s="221">
        <v>0</v>
      </c>
      <c r="Q20" s="444">
        <f t="shared" si="6"/>
        <v>0</v>
      </c>
      <c r="R20" s="222">
        <f t="shared" si="7"/>
        <v>0</v>
      </c>
      <c r="S20" s="453" cm="1">
        <f t="array" ref="S20">_xlfn.IFS(E20="Air",R20,E20="Sea",M20,E20="Air+Sea",M20+R20)</f>
        <v>345</v>
      </c>
      <c r="T20" s="475"/>
    </row>
    <row r="21" spans="1:20" x14ac:dyDescent="0.25">
      <c r="A21" s="1096"/>
      <c r="B21" s="1111" t="s">
        <v>83</v>
      </c>
      <c r="C21" s="159" t="s">
        <v>74</v>
      </c>
      <c r="D21" s="159" t="s">
        <v>85</v>
      </c>
      <c r="E21" s="159"/>
      <c r="F21" s="159">
        <v>50</v>
      </c>
      <c r="G21" s="207"/>
      <c r="H21" s="512"/>
      <c r="I21" s="676"/>
      <c r="J21" s="334"/>
      <c r="K21" s="221">
        <v>1</v>
      </c>
      <c r="L21" s="221">
        <f t="shared" si="4"/>
        <v>0</v>
      </c>
      <c r="M21" s="222">
        <f t="shared" si="5"/>
        <v>0</v>
      </c>
      <c r="N21" s="676"/>
      <c r="O21" s="443"/>
      <c r="P21" s="221">
        <v>0</v>
      </c>
      <c r="Q21" s="444">
        <f t="shared" si="6"/>
        <v>0</v>
      </c>
      <c r="R21" s="222">
        <f t="shared" si="7"/>
        <v>0</v>
      </c>
      <c r="S21" s="454" t="e" cm="1">
        <f t="array" ref="S21">_xlfn.IFS(E21="Air",R21,E21="Sea",M21,E21="Air+Sea",M21+R21)</f>
        <v>#N/A</v>
      </c>
      <c r="T21" s="475"/>
    </row>
    <row r="22" spans="1:20" x14ac:dyDescent="0.25">
      <c r="A22" s="1096"/>
      <c r="B22" s="1111"/>
      <c r="C22" s="159" t="s">
        <v>74</v>
      </c>
      <c r="D22" s="159" t="s">
        <v>630</v>
      </c>
      <c r="E22" s="159"/>
      <c r="F22" s="159">
        <v>600</v>
      </c>
      <c r="G22" s="207"/>
      <c r="H22" s="512"/>
      <c r="I22" s="676"/>
      <c r="J22" s="334"/>
      <c r="K22" s="221">
        <v>1</v>
      </c>
      <c r="L22" s="221">
        <f t="shared" si="4"/>
        <v>0</v>
      </c>
      <c r="M22" s="222">
        <f t="shared" si="5"/>
        <v>0</v>
      </c>
      <c r="N22" s="676"/>
      <c r="O22" s="443"/>
      <c r="P22" s="221">
        <v>0</v>
      </c>
      <c r="Q22" s="444">
        <f t="shared" si="6"/>
        <v>0</v>
      </c>
      <c r="R22" s="222">
        <f t="shared" si="7"/>
        <v>0</v>
      </c>
      <c r="S22" s="454" t="e" cm="1">
        <f t="array" ref="S22">_xlfn.IFS(E22="Air",R22,E22="Sea",M22,E22="Air+Sea",M22+R22)</f>
        <v>#N/A</v>
      </c>
      <c r="T22" s="475"/>
    </row>
    <row r="23" spans="1:20" x14ac:dyDescent="0.25">
      <c r="A23" s="1096"/>
      <c r="B23" s="1110" t="s">
        <v>87</v>
      </c>
      <c r="C23" s="111" t="s">
        <v>69</v>
      </c>
      <c r="D23" s="111" t="s">
        <v>88</v>
      </c>
      <c r="E23" s="111" t="s">
        <v>11</v>
      </c>
      <c r="F23" s="111">
        <v>45</v>
      </c>
      <c r="G23" s="206">
        <v>45</v>
      </c>
      <c r="H23" s="513"/>
      <c r="I23" s="675"/>
      <c r="J23" s="156">
        <v>1</v>
      </c>
      <c r="K23" s="219">
        <v>1</v>
      </c>
      <c r="L23" s="219">
        <f t="shared" si="4"/>
        <v>45</v>
      </c>
      <c r="M23" s="220">
        <f t="shared" si="5"/>
        <v>45</v>
      </c>
      <c r="N23" s="676"/>
      <c r="O23" s="443"/>
      <c r="P23" s="221">
        <v>0</v>
      </c>
      <c r="Q23" s="444">
        <f t="shared" si="6"/>
        <v>0</v>
      </c>
      <c r="R23" s="222">
        <f t="shared" si="7"/>
        <v>0</v>
      </c>
      <c r="S23" s="453" cm="1">
        <f t="array" ref="S23">_xlfn.IFS(E23="Air",R23,E23="Sea",M23,E23="Air+Sea",M23+R23)</f>
        <v>45</v>
      </c>
      <c r="T23" s="475"/>
    </row>
    <row r="24" spans="1:20" x14ac:dyDescent="0.25">
      <c r="A24" s="1096"/>
      <c r="B24" s="1110"/>
      <c r="C24" s="111" t="s">
        <v>74</v>
      </c>
      <c r="D24" s="128" t="s">
        <v>89</v>
      </c>
      <c r="E24" s="111" t="s">
        <v>11</v>
      </c>
      <c r="F24" s="111">
        <v>75</v>
      </c>
      <c r="G24" s="206">
        <v>75</v>
      </c>
      <c r="H24" s="513"/>
      <c r="I24" s="675"/>
      <c r="J24" s="156">
        <v>1</v>
      </c>
      <c r="K24" s="219">
        <v>1</v>
      </c>
      <c r="L24" s="219">
        <f t="shared" si="4"/>
        <v>75</v>
      </c>
      <c r="M24" s="220">
        <f t="shared" si="5"/>
        <v>75</v>
      </c>
      <c r="N24" s="676"/>
      <c r="O24" s="443"/>
      <c r="P24" s="221">
        <v>0</v>
      </c>
      <c r="Q24" s="444">
        <f t="shared" si="6"/>
        <v>75</v>
      </c>
      <c r="R24" s="222">
        <f t="shared" si="7"/>
        <v>0</v>
      </c>
      <c r="S24" s="453" cm="1">
        <f t="array" ref="S24">_xlfn.IFS(E24="Air",R24,E24="Sea",M24,E24="Air+Sea",M24+R24)</f>
        <v>75</v>
      </c>
      <c r="T24" s="475"/>
    </row>
    <row r="25" spans="1:20" x14ac:dyDescent="0.25">
      <c r="A25" s="1096"/>
      <c r="B25" s="462" t="s">
        <v>90</v>
      </c>
      <c r="C25" s="159"/>
      <c r="D25" s="159"/>
      <c r="E25" s="159"/>
      <c r="F25" s="159"/>
      <c r="G25" s="207"/>
      <c r="H25" s="512"/>
      <c r="I25" s="676"/>
      <c r="J25" s="333"/>
      <c r="K25" s="221">
        <v>1</v>
      </c>
      <c r="L25" s="221">
        <f t="shared" si="4"/>
        <v>0</v>
      </c>
      <c r="M25" s="223">
        <f t="shared" si="5"/>
        <v>0</v>
      </c>
      <c r="N25" s="676"/>
      <c r="O25" s="349"/>
      <c r="P25" s="221">
        <v>0</v>
      </c>
      <c r="Q25" s="444">
        <f t="shared" si="6"/>
        <v>0</v>
      </c>
      <c r="R25" s="222">
        <f t="shared" si="7"/>
        <v>0</v>
      </c>
      <c r="S25" s="454" t="e" cm="1">
        <f t="array" ref="S25">_xlfn.IFS(E25="Air",R25,E25="Sea",M25,E25="Air+Sea",M25+R25)</f>
        <v>#N/A</v>
      </c>
      <c r="T25" s="475"/>
    </row>
    <row r="26" spans="1:20" x14ac:dyDescent="0.25">
      <c r="A26" s="1096" t="s">
        <v>91</v>
      </c>
      <c r="B26" s="719" t="s">
        <v>92</v>
      </c>
      <c r="C26" s="111" t="s">
        <v>69</v>
      </c>
      <c r="D26" s="111" t="s">
        <v>93</v>
      </c>
      <c r="E26" s="111" t="s">
        <v>11</v>
      </c>
      <c r="F26" s="111">
        <v>440</v>
      </c>
      <c r="G26" s="206">
        <v>280</v>
      </c>
      <c r="H26" s="124"/>
      <c r="I26" s="682"/>
      <c r="J26" s="156">
        <v>1</v>
      </c>
      <c r="K26" s="219">
        <v>1</v>
      </c>
      <c r="L26" s="219">
        <f t="shared" si="4"/>
        <v>280</v>
      </c>
      <c r="M26" s="220">
        <f t="shared" si="5"/>
        <v>280</v>
      </c>
      <c r="N26" s="677"/>
      <c r="O26" s="443"/>
      <c r="P26" s="221">
        <v>0</v>
      </c>
      <c r="Q26" s="444">
        <f t="shared" si="6"/>
        <v>0</v>
      </c>
      <c r="R26" s="222">
        <f t="shared" si="7"/>
        <v>0</v>
      </c>
      <c r="S26" s="453" cm="1">
        <f t="array" ref="S26">_xlfn.IFS(E26="Air",R26,E26="Sea",M26,E26="Air+Sea",M26+R26)</f>
        <v>280</v>
      </c>
      <c r="T26" s="475"/>
    </row>
    <row r="27" spans="1:20" x14ac:dyDescent="0.25">
      <c r="A27" s="1096"/>
      <c r="B27" s="509" t="s">
        <v>94</v>
      </c>
      <c r="C27" s="113" t="s">
        <v>69</v>
      </c>
      <c r="D27" s="113" t="s">
        <v>95</v>
      </c>
      <c r="E27" s="113" t="s">
        <v>11</v>
      </c>
      <c r="F27" s="113">
        <v>560</v>
      </c>
      <c r="G27" s="206">
        <v>500</v>
      </c>
      <c r="H27" s="124"/>
      <c r="I27" s="683"/>
      <c r="J27" s="156">
        <v>1</v>
      </c>
      <c r="K27" s="219">
        <v>1</v>
      </c>
      <c r="L27" s="219">
        <f t="shared" si="4"/>
        <v>500</v>
      </c>
      <c r="M27" s="220">
        <f t="shared" si="5"/>
        <v>500</v>
      </c>
      <c r="N27" s="678"/>
      <c r="O27" s="443"/>
      <c r="P27" s="221">
        <v>0</v>
      </c>
      <c r="Q27" s="444">
        <f t="shared" si="6"/>
        <v>0</v>
      </c>
      <c r="R27" s="222">
        <f t="shared" si="7"/>
        <v>0</v>
      </c>
      <c r="S27" s="453" cm="1">
        <f t="array" ref="S27">_xlfn.IFS(E27="Air",R27,E27="Sea",M27,E27="Air+Sea",M27+R27)</f>
        <v>500</v>
      </c>
      <c r="T27" s="475"/>
    </row>
    <row r="28" spans="1:20" x14ac:dyDescent="0.25">
      <c r="A28" s="1096"/>
      <c r="B28" s="462" t="s">
        <v>96</v>
      </c>
      <c r="C28" s="159" t="s">
        <v>97</v>
      </c>
      <c r="D28" s="159" t="s">
        <v>98</v>
      </c>
      <c r="E28" s="159"/>
      <c r="F28" s="159"/>
      <c r="G28" s="207"/>
      <c r="H28" s="512"/>
      <c r="I28" s="676"/>
      <c r="J28" s="334"/>
      <c r="K28" s="221">
        <v>1</v>
      </c>
      <c r="L28" s="221">
        <f t="shared" si="4"/>
        <v>0</v>
      </c>
      <c r="M28" s="223">
        <f t="shared" si="5"/>
        <v>0</v>
      </c>
      <c r="N28" s="676"/>
      <c r="O28" s="443"/>
      <c r="P28" s="221">
        <v>0</v>
      </c>
      <c r="Q28" s="444">
        <f t="shared" si="6"/>
        <v>0</v>
      </c>
      <c r="R28" s="222">
        <f t="shared" si="7"/>
        <v>0</v>
      </c>
      <c r="S28" s="454" t="e" cm="1">
        <f t="array" ref="S28">_xlfn.IFS(E28="Air",R28,E28="Sea",M28,E28="Air+Sea",M28+R28)</f>
        <v>#N/A</v>
      </c>
      <c r="T28" s="475"/>
    </row>
    <row r="29" spans="1:20" x14ac:dyDescent="0.25">
      <c r="A29" s="1096"/>
      <c r="B29" s="460" t="s">
        <v>99</v>
      </c>
      <c r="C29" s="188" t="s">
        <v>100</v>
      </c>
      <c r="D29" s="188" t="s">
        <v>101</v>
      </c>
      <c r="E29" s="188" t="s">
        <v>11</v>
      </c>
      <c r="F29" s="188">
        <v>195</v>
      </c>
      <c r="G29" s="386"/>
      <c r="H29" s="160"/>
      <c r="I29" s="459"/>
      <c r="J29" s="334"/>
      <c r="K29" s="221">
        <v>1</v>
      </c>
      <c r="L29" s="221">
        <f t="shared" si="4"/>
        <v>0</v>
      </c>
      <c r="M29" s="222">
        <f t="shared" si="5"/>
        <v>0</v>
      </c>
      <c r="N29" s="459"/>
      <c r="O29" s="443"/>
      <c r="P29" s="221">
        <v>0</v>
      </c>
      <c r="Q29" s="444">
        <f t="shared" si="6"/>
        <v>0</v>
      </c>
      <c r="R29" s="222">
        <f t="shared" si="7"/>
        <v>0</v>
      </c>
      <c r="S29" s="454" cm="1">
        <f t="array" ref="S29">_xlfn.IFS(E29="Air",R29,E29="Sea",M29,E29="Air+Sea",M29+R29)</f>
        <v>0</v>
      </c>
      <c r="T29" s="475"/>
    </row>
    <row r="30" spans="1:20" x14ac:dyDescent="0.25">
      <c r="A30" s="1096"/>
      <c r="B30" s="509" t="s">
        <v>102</v>
      </c>
      <c r="C30" s="113" t="s">
        <v>103</v>
      </c>
      <c r="D30" s="136" t="s">
        <v>104</v>
      </c>
      <c r="E30" s="111" t="s">
        <v>11</v>
      </c>
      <c r="F30" s="113">
        <v>70</v>
      </c>
      <c r="G30" s="208">
        <v>70</v>
      </c>
      <c r="H30" s="124"/>
      <c r="I30" s="507"/>
      <c r="J30" s="156">
        <v>1</v>
      </c>
      <c r="K30" s="219">
        <v>1</v>
      </c>
      <c r="L30" s="219">
        <f t="shared" si="4"/>
        <v>70</v>
      </c>
      <c r="M30" s="220">
        <f t="shared" si="5"/>
        <v>70</v>
      </c>
      <c r="N30" s="459"/>
      <c r="O30" s="443"/>
      <c r="P30" s="221">
        <v>0</v>
      </c>
      <c r="Q30" s="444">
        <f t="shared" si="6"/>
        <v>0</v>
      </c>
      <c r="R30" s="222">
        <f t="shared" si="7"/>
        <v>0</v>
      </c>
      <c r="S30" s="453" cm="1">
        <f t="array" ref="S30">_xlfn.IFS(E30="Air",R30,E30="Sea",M30,E30="Air+Sea",M30+R30)</f>
        <v>70</v>
      </c>
      <c r="T30" s="475"/>
    </row>
    <row r="31" spans="1:20" x14ac:dyDescent="0.25">
      <c r="A31" s="1096"/>
      <c r="B31" s="460"/>
      <c r="C31" s="188" t="s">
        <v>123</v>
      </c>
      <c r="D31" s="188" t="s">
        <v>632</v>
      </c>
      <c r="E31" s="188"/>
      <c r="F31" s="188"/>
      <c r="G31" s="386"/>
      <c r="H31" s="160"/>
      <c r="I31" s="459"/>
      <c r="J31" s="334"/>
      <c r="K31" s="221">
        <v>1</v>
      </c>
      <c r="L31" s="221">
        <f t="shared" si="4"/>
        <v>0</v>
      </c>
      <c r="M31" s="222">
        <f t="shared" si="5"/>
        <v>0</v>
      </c>
      <c r="N31" s="459"/>
      <c r="O31" s="443"/>
      <c r="P31" s="221">
        <v>0</v>
      </c>
      <c r="Q31" s="444">
        <f t="shared" si="6"/>
        <v>0</v>
      </c>
      <c r="R31" s="222">
        <f t="shared" si="7"/>
        <v>0</v>
      </c>
      <c r="S31" s="454" t="e" cm="1">
        <f t="array" ref="S31">_xlfn.IFS(E31="Air",R31,E31="Sea",M31,E31="Air+Sea",M31+R31)</f>
        <v>#N/A</v>
      </c>
      <c r="T31" s="475"/>
    </row>
    <row r="32" spans="1:20" x14ac:dyDescent="0.25">
      <c r="A32" s="1096"/>
      <c r="B32" s="1092" t="s">
        <v>105</v>
      </c>
      <c r="C32" s="113" t="s">
        <v>74</v>
      </c>
      <c r="D32" s="111" t="s">
        <v>633</v>
      </c>
      <c r="E32" s="113" t="s">
        <v>11</v>
      </c>
      <c r="F32" s="113">
        <v>20</v>
      </c>
      <c r="G32" s="208">
        <v>20</v>
      </c>
      <c r="H32" s="124"/>
      <c r="I32" s="507">
        <v>0.3</v>
      </c>
      <c r="J32" s="156"/>
      <c r="K32" s="219">
        <v>1</v>
      </c>
      <c r="L32" s="219">
        <f t="shared" si="4"/>
        <v>20</v>
      </c>
      <c r="M32" s="220">
        <f t="shared" si="5"/>
        <v>6</v>
      </c>
      <c r="N32" s="459"/>
      <c r="O32" s="443"/>
      <c r="P32" s="221">
        <v>0</v>
      </c>
      <c r="Q32" s="444">
        <f t="shared" si="6"/>
        <v>20</v>
      </c>
      <c r="R32" s="222">
        <f t="shared" si="7"/>
        <v>0</v>
      </c>
      <c r="S32" s="453" cm="1">
        <f t="array" ref="S32">_xlfn.IFS(E32="Air",R32,E32="Sea",M32,E32="Air+Sea",M32+R32)</f>
        <v>6</v>
      </c>
      <c r="T32" s="475"/>
    </row>
    <row r="33" spans="1:20" x14ac:dyDescent="0.25">
      <c r="A33" s="1096"/>
      <c r="B33" s="1092"/>
      <c r="C33" s="113" t="s">
        <v>74</v>
      </c>
      <c r="D33" s="136" t="s">
        <v>107</v>
      </c>
      <c r="E33" s="111" t="s">
        <v>11</v>
      </c>
      <c r="F33" s="113">
        <v>40</v>
      </c>
      <c r="G33" s="208">
        <v>40</v>
      </c>
      <c r="H33" s="124"/>
      <c r="I33" s="507">
        <v>0.3</v>
      </c>
      <c r="J33" s="156"/>
      <c r="K33" s="219">
        <v>1</v>
      </c>
      <c r="L33" s="219">
        <f t="shared" si="4"/>
        <v>40</v>
      </c>
      <c r="M33" s="220">
        <f t="shared" si="5"/>
        <v>12</v>
      </c>
      <c r="N33" s="459"/>
      <c r="O33" s="443"/>
      <c r="P33" s="221">
        <v>0</v>
      </c>
      <c r="Q33" s="444">
        <f t="shared" si="6"/>
        <v>40</v>
      </c>
      <c r="R33" s="222">
        <f t="shared" si="7"/>
        <v>0</v>
      </c>
      <c r="S33" s="453" cm="1">
        <f t="array" ref="S33">_xlfn.IFS(E33="Air",R33,E33="Sea",M33,E33="Air+Sea",M33+R33)</f>
        <v>12</v>
      </c>
      <c r="T33" s="475"/>
    </row>
    <row r="34" spans="1:20" x14ac:dyDescent="0.25">
      <c r="A34" s="1096"/>
      <c r="B34" s="509" t="s">
        <v>108</v>
      </c>
      <c r="C34" s="113" t="s">
        <v>103</v>
      </c>
      <c r="D34" s="136" t="s">
        <v>109</v>
      </c>
      <c r="E34" s="111" t="s">
        <v>11</v>
      </c>
      <c r="F34" s="113">
        <v>175</v>
      </c>
      <c r="G34" s="208">
        <v>175</v>
      </c>
      <c r="H34" s="124"/>
      <c r="I34" s="507"/>
      <c r="J34" s="156">
        <v>1</v>
      </c>
      <c r="K34" s="219">
        <v>1</v>
      </c>
      <c r="L34" s="219">
        <f t="shared" si="4"/>
        <v>175</v>
      </c>
      <c r="M34" s="220">
        <f t="shared" si="5"/>
        <v>175</v>
      </c>
      <c r="N34" s="459"/>
      <c r="O34" s="443"/>
      <c r="P34" s="221">
        <v>0</v>
      </c>
      <c r="Q34" s="444">
        <f t="shared" si="6"/>
        <v>0</v>
      </c>
      <c r="R34" s="222">
        <f t="shared" si="7"/>
        <v>0</v>
      </c>
      <c r="S34" s="453" cm="1">
        <f t="array" ref="S34">_xlfn.IFS(E34="Air",R34,E34="Sea",M34,E34="Air+Sea",M34+R34)</f>
        <v>175</v>
      </c>
      <c r="T34" s="475"/>
    </row>
    <row r="35" spans="1:20" x14ac:dyDescent="0.25">
      <c r="A35" s="1096"/>
      <c r="B35" s="462" t="s">
        <v>110</v>
      </c>
      <c r="C35" s="159" t="s">
        <v>111</v>
      </c>
      <c r="D35" s="159" t="s">
        <v>98</v>
      </c>
      <c r="E35" s="159"/>
      <c r="F35" s="159"/>
      <c r="G35" s="207"/>
      <c r="H35" s="512"/>
      <c r="I35" s="676"/>
      <c r="J35" s="334"/>
      <c r="K35" s="221">
        <v>1</v>
      </c>
      <c r="L35" s="221">
        <f t="shared" si="4"/>
        <v>0</v>
      </c>
      <c r="M35" s="223">
        <f t="shared" si="5"/>
        <v>0</v>
      </c>
      <c r="N35" s="676"/>
      <c r="O35" s="443"/>
      <c r="P35" s="221">
        <v>0</v>
      </c>
      <c r="Q35" s="444">
        <f t="shared" si="6"/>
        <v>0</v>
      </c>
      <c r="R35" s="222">
        <f t="shared" si="7"/>
        <v>0</v>
      </c>
      <c r="S35" s="454" t="e" cm="1">
        <f t="array" ref="S35">_xlfn.IFS(E35="Air",R35,E35="Sea",M35,E35="Air+Sea",M35+R35)</f>
        <v>#N/A</v>
      </c>
      <c r="T35" s="475"/>
    </row>
    <row r="36" spans="1:20" x14ac:dyDescent="0.25">
      <c r="A36" s="1096"/>
      <c r="B36" s="1092" t="s">
        <v>112</v>
      </c>
      <c r="C36" s="113" t="s">
        <v>100</v>
      </c>
      <c r="D36" s="113" t="s">
        <v>113</v>
      </c>
      <c r="E36" s="113" t="s">
        <v>11</v>
      </c>
      <c r="F36" s="113">
        <v>30</v>
      </c>
      <c r="G36" s="208">
        <v>30</v>
      </c>
      <c r="H36" s="124"/>
      <c r="I36" s="507"/>
      <c r="J36" s="156">
        <v>1</v>
      </c>
      <c r="K36" s="219">
        <v>1</v>
      </c>
      <c r="L36" s="219">
        <f t="shared" si="4"/>
        <v>30</v>
      </c>
      <c r="M36" s="220">
        <f t="shared" si="5"/>
        <v>30</v>
      </c>
      <c r="N36" s="459"/>
      <c r="O36" s="443"/>
      <c r="P36" s="221">
        <v>0</v>
      </c>
      <c r="Q36" s="444">
        <f t="shared" si="6"/>
        <v>0</v>
      </c>
      <c r="R36" s="222">
        <f t="shared" si="7"/>
        <v>0</v>
      </c>
      <c r="S36" s="453" cm="1">
        <f t="array" ref="S36">_xlfn.IFS(E36="Air",R36,E36="Sea",M36,E36="Air+Sea",M36+R36)</f>
        <v>30</v>
      </c>
      <c r="T36" s="475"/>
    </row>
    <row r="37" spans="1:20" x14ac:dyDescent="0.25">
      <c r="A37" s="1096"/>
      <c r="B37" s="1092"/>
      <c r="C37" s="113" t="s">
        <v>100</v>
      </c>
      <c r="D37" s="136" t="s">
        <v>114</v>
      </c>
      <c r="E37" s="113" t="s">
        <v>11</v>
      </c>
      <c r="F37" s="113">
        <v>100</v>
      </c>
      <c r="G37" s="208">
        <v>100</v>
      </c>
      <c r="H37" s="124"/>
      <c r="I37" s="507"/>
      <c r="J37" s="156">
        <v>1</v>
      </c>
      <c r="K37" s="219">
        <v>1</v>
      </c>
      <c r="L37" s="219">
        <f t="shared" si="4"/>
        <v>100</v>
      </c>
      <c r="M37" s="220">
        <f t="shared" si="5"/>
        <v>100</v>
      </c>
      <c r="N37" s="459"/>
      <c r="O37" s="443"/>
      <c r="P37" s="221">
        <v>0</v>
      </c>
      <c r="Q37" s="444">
        <f t="shared" si="6"/>
        <v>0</v>
      </c>
      <c r="R37" s="222">
        <f t="shared" si="7"/>
        <v>0</v>
      </c>
      <c r="S37" s="453" cm="1">
        <f t="array" ref="S37">_xlfn.IFS(E37="Air",R37,E37="Sea",M37,E37="Air+Sea",M37+R37)</f>
        <v>100</v>
      </c>
      <c r="T37" s="475"/>
    </row>
    <row r="38" spans="1:20" x14ac:dyDescent="0.25">
      <c r="A38" s="1096"/>
      <c r="B38" s="1092" t="s">
        <v>115</v>
      </c>
      <c r="C38" s="111" t="s">
        <v>116</v>
      </c>
      <c r="D38" s="111" t="s">
        <v>113</v>
      </c>
      <c r="E38" s="111" t="s">
        <v>11</v>
      </c>
      <c r="F38" s="111">
        <v>30</v>
      </c>
      <c r="G38" s="206">
        <v>30</v>
      </c>
      <c r="H38" s="513"/>
      <c r="I38" s="507"/>
      <c r="J38" s="780">
        <f>8/52</f>
        <v>0.15384615384615385</v>
      </c>
      <c r="K38" s="219">
        <v>1</v>
      </c>
      <c r="L38" s="219">
        <f t="shared" si="4"/>
        <v>4.6153846153846159</v>
      </c>
      <c r="M38" s="220">
        <f t="shared" si="5"/>
        <v>4.6153846153846159</v>
      </c>
      <c r="N38" s="459"/>
      <c r="O38" s="443"/>
      <c r="P38" s="221">
        <v>0</v>
      </c>
      <c r="Q38" s="444">
        <f t="shared" si="6"/>
        <v>0</v>
      </c>
      <c r="R38" s="222">
        <f t="shared" si="7"/>
        <v>0</v>
      </c>
      <c r="S38" s="453" cm="1">
        <f t="array" ref="S38">_xlfn.IFS(E38="Air",R38,E38="Sea",M38,E38="Air+Sea",M38+R38)</f>
        <v>4.6153846153846159</v>
      </c>
      <c r="T38" s="475"/>
    </row>
    <row r="39" spans="1:20" x14ac:dyDescent="0.25">
      <c r="A39" s="1096"/>
      <c r="B39" s="1092"/>
      <c r="C39" s="111" t="s">
        <v>116</v>
      </c>
      <c r="D39" s="128" t="s">
        <v>117</v>
      </c>
      <c r="E39" s="111" t="s">
        <v>11</v>
      </c>
      <c r="F39" s="111">
        <v>340</v>
      </c>
      <c r="G39" s="206">
        <v>340</v>
      </c>
      <c r="H39" s="513"/>
      <c r="I39" s="507"/>
      <c r="J39" s="780">
        <f>8/52</f>
        <v>0.15384615384615385</v>
      </c>
      <c r="K39" s="219">
        <v>1</v>
      </c>
      <c r="L39" s="219">
        <f t="shared" si="4"/>
        <v>52.307692307692314</v>
      </c>
      <c r="M39" s="220">
        <f t="shared" si="5"/>
        <v>52.307692307692314</v>
      </c>
      <c r="N39" s="459"/>
      <c r="O39" s="443"/>
      <c r="P39" s="221">
        <v>0</v>
      </c>
      <c r="Q39" s="444">
        <f t="shared" si="6"/>
        <v>0</v>
      </c>
      <c r="R39" s="222">
        <f t="shared" si="7"/>
        <v>0</v>
      </c>
      <c r="S39" s="453" cm="1">
        <f t="array" ref="S39">_xlfn.IFS(E39="Air",R39,E39="Sea",M39,E39="Air+Sea",M39+R39)</f>
        <v>52.307692307692314</v>
      </c>
      <c r="T39" s="475"/>
    </row>
    <row r="40" spans="1:20" x14ac:dyDescent="0.25">
      <c r="A40" s="1096"/>
      <c r="B40" s="462" t="s">
        <v>90</v>
      </c>
      <c r="C40" s="159"/>
      <c r="D40" s="159"/>
      <c r="E40" s="159"/>
      <c r="F40" s="159"/>
      <c r="G40" s="207"/>
      <c r="H40" s="512"/>
      <c r="I40" s="676"/>
      <c r="J40" s="334"/>
      <c r="K40" s="221">
        <v>1</v>
      </c>
      <c r="L40" s="221">
        <f t="shared" si="4"/>
        <v>0</v>
      </c>
      <c r="M40" s="223">
        <f t="shared" si="5"/>
        <v>0</v>
      </c>
      <c r="N40" s="676"/>
      <c r="O40" s="443"/>
      <c r="P40" s="221">
        <v>0</v>
      </c>
      <c r="Q40" s="444">
        <f t="shared" si="6"/>
        <v>0</v>
      </c>
      <c r="R40" s="222">
        <f t="shared" si="7"/>
        <v>0</v>
      </c>
      <c r="S40" s="454" t="e" cm="1">
        <f t="array" ref="S40">_xlfn.IFS(E40="Air",R40,E40="Sea",M40,E40="Air+Sea",M40+R40)</f>
        <v>#N/A</v>
      </c>
      <c r="T40" s="475"/>
    </row>
    <row r="41" spans="1:20" x14ac:dyDescent="0.25">
      <c r="A41" s="1096"/>
      <c r="B41" s="1092" t="s">
        <v>118</v>
      </c>
      <c r="C41" s="113" t="s">
        <v>103</v>
      </c>
      <c r="D41" s="113" t="s">
        <v>119</v>
      </c>
      <c r="E41" s="113" t="s">
        <v>11</v>
      </c>
      <c r="F41" s="113">
        <v>25</v>
      </c>
      <c r="G41" s="208">
        <v>25</v>
      </c>
      <c r="H41" s="124"/>
      <c r="I41" s="507"/>
      <c r="J41" s="156">
        <v>1</v>
      </c>
      <c r="K41" s="219">
        <v>1</v>
      </c>
      <c r="L41" s="219">
        <f t="shared" si="4"/>
        <v>25</v>
      </c>
      <c r="M41" s="220">
        <f t="shared" si="5"/>
        <v>25</v>
      </c>
      <c r="N41" s="459"/>
      <c r="O41" s="443"/>
      <c r="P41" s="221">
        <v>0</v>
      </c>
      <c r="Q41" s="444">
        <f t="shared" si="6"/>
        <v>0</v>
      </c>
      <c r="R41" s="222">
        <f t="shared" si="7"/>
        <v>0</v>
      </c>
      <c r="S41" s="453" cm="1">
        <f t="array" ref="S41">_xlfn.IFS(E41="Air",R41,E41="Sea",M41,E41="Air+Sea",M41+R41)</f>
        <v>25</v>
      </c>
      <c r="T41" s="475"/>
    </row>
    <row r="42" spans="1:20" x14ac:dyDescent="0.25">
      <c r="A42" s="1096"/>
      <c r="B42" s="1092"/>
      <c r="C42" s="113" t="s">
        <v>103</v>
      </c>
      <c r="D42" s="136" t="s">
        <v>120</v>
      </c>
      <c r="E42" s="113" t="s">
        <v>11</v>
      </c>
      <c r="F42" s="113">
        <v>375</v>
      </c>
      <c r="G42" s="208">
        <v>180</v>
      </c>
      <c r="H42" s="124"/>
      <c r="I42" s="507"/>
      <c r="J42" s="156">
        <v>1</v>
      </c>
      <c r="K42" s="219">
        <v>1</v>
      </c>
      <c r="L42" s="219">
        <f t="shared" si="4"/>
        <v>180</v>
      </c>
      <c r="M42" s="220">
        <f t="shared" si="5"/>
        <v>180</v>
      </c>
      <c r="N42" s="459"/>
      <c r="O42" s="443"/>
      <c r="P42" s="221">
        <v>0</v>
      </c>
      <c r="Q42" s="444">
        <f t="shared" si="6"/>
        <v>0</v>
      </c>
      <c r="R42" s="222">
        <f t="shared" si="7"/>
        <v>0</v>
      </c>
      <c r="S42" s="453" cm="1">
        <f t="array" ref="S42">_xlfn.IFS(E42="Air",R42,E42="Sea",M42,E42="Air+Sea",M42+R42)</f>
        <v>180</v>
      </c>
      <c r="T42" s="475"/>
    </row>
    <row r="43" spans="1:20" x14ac:dyDescent="0.25">
      <c r="A43" s="1096" t="s">
        <v>121</v>
      </c>
      <c r="B43" s="719" t="s">
        <v>122</v>
      </c>
      <c r="C43" s="111" t="s">
        <v>123</v>
      </c>
      <c r="D43" s="128" t="s">
        <v>122</v>
      </c>
      <c r="E43" s="111" t="s">
        <v>11</v>
      </c>
      <c r="F43" s="111">
        <v>120</v>
      </c>
      <c r="G43" s="206">
        <v>120</v>
      </c>
      <c r="H43" s="513"/>
      <c r="I43" s="675"/>
      <c r="J43" s="780">
        <f>8/52</f>
        <v>0.15384615384615385</v>
      </c>
      <c r="K43" s="219">
        <v>1</v>
      </c>
      <c r="L43" s="219">
        <f t="shared" si="4"/>
        <v>18.461538461538463</v>
      </c>
      <c r="M43" s="220">
        <f t="shared" si="5"/>
        <v>18.461538461538463</v>
      </c>
      <c r="N43" s="676"/>
      <c r="O43" s="443"/>
      <c r="P43" s="221">
        <v>0</v>
      </c>
      <c r="Q43" s="444">
        <f t="shared" si="6"/>
        <v>0</v>
      </c>
      <c r="R43" s="222">
        <f t="shared" si="7"/>
        <v>0</v>
      </c>
      <c r="S43" s="453" cm="1">
        <f t="array" ref="S43">_xlfn.IFS(E43="Air",R43,E43="Sea",M43,E43="Air+Sea",M43+R43)</f>
        <v>18.461538461538463</v>
      </c>
      <c r="T43" s="475"/>
    </row>
    <row r="44" spans="1:20" x14ac:dyDescent="0.25">
      <c r="A44" s="1096"/>
      <c r="B44" s="509" t="s">
        <v>124</v>
      </c>
      <c r="C44" s="113" t="s">
        <v>103</v>
      </c>
      <c r="D44" s="136" t="s">
        <v>125</v>
      </c>
      <c r="E44" s="111" t="s">
        <v>11</v>
      </c>
      <c r="F44" s="113">
        <v>120</v>
      </c>
      <c r="G44" s="208">
        <v>120</v>
      </c>
      <c r="H44" s="124"/>
      <c r="I44" s="507"/>
      <c r="J44" s="156">
        <v>1</v>
      </c>
      <c r="K44" s="219">
        <v>1</v>
      </c>
      <c r="L44" s="219">
        <f t="shared" si="4"/>
        <v>120</v>
      </c>
      <c r="M44" s="220">
        <f t="shared" si="5"/>
        <v>120</v>
      </c>
      <c r="N44" s="459"/>
      <c r="O44" s="443"/>
      <c r="P44" s="221">
        <v>0</v>
      </c>
      <c r="Q44" s="444">
        <f t="shared" si="6"/>
        <v>0</v>
      </c>
      <c r="R44" s="222">
        <f t="shared" si="7"/>
        <v>0</v>
      </c>
      <c r="S44" s="453" cm="1">
        <f t="array" ref="S44">_xlfn.IFS(E44="Air",R44,E44="Sea",M44,E44="Air+Sea",M44+R44)</f>
        <v>120</v>
      </c>
      <c r="T44" s="475"/>
    </row>
    <row r="45" spans="1:20" x14ac:dyDescent="0.25">
      <c r="A45" s="1096"/>
      <c r="B45" s="719" t="s">
        <v>126</v>
      </c>
      <c r="C45" s="111" t="s">
        <v>103</v>
      </c>
      <c r="D45" s="128" t="s">
        <v>126</v>
      </c>
      <c r="E45" s="111" t="s">
        <v>11</v>
      </c>
      <c r="F45" s="111">
        <v>185</v>
      </c>
      <c r="G45" s="206">
        <v>185</v>
      </c>
      <c r="H45" s="513"/>
      <c r="I45" s="675"/>
      <c r="J45" s="156">
        <v>1</v>
      </c>
      <c r="K45" s="219">
        <v>1</v>
      </c>
      <c r="L45" s="219">
        <f t="shared" si="4"/>
        <v>185</v>
      </c>
      <c r="M45" s="220">
        <f t="shared" si="5"/>
        <v>185</v>
      </c>
      <c r="N45" s="676"/>
      <c r="O45" s="443"/>
      <c r="P45" s="221">
        <v>0</v>
      </c>
      <c r="Q45" s="444">
        <f t="shared" si="6"/>
        <v>0</v>
      </c>
      <c r="R45" s="222">
        <f t="shared" si="7"/>
        <v>0</v>
      </c>
      <c r="S45" s="453" cm="1">
        <f t="array" ref="S45">_xlfn.IFS(E45="Air",R45,E45="Sea",M45,E45="Air+Sea",M45+R45)</f>
        <v>185</v>
      </c>
      <c r="T45" s="475"/>
    </row>
    <row r="46" spans="1:20" x14ac:dyDescent="0.25">
      <c r="A46" s="1096"/>
      <c r="B46" s="462" t="s">
        <v>127</v>
      </c>
      <c r="C46" s="159" t="s">
        <v>128</v>
      </c>
      <c r="D46" s="159" t="s">
        <v>127</v>
      </c>
      <c r="E46" s="159"/>
      <c r="F46" s="159"/>
      <c r="G46" s="207"/>
      <c r="H46" s="512"/>
      <c r="I46" s="676"/>
      <c r="J46" s="334"/>
      <c r="K46" s="221">
        <v>1</v>
      </c>
      <c r="L46" s="221">
        <f t="shared" si="4"/>
        <v>0</v>
      </c>
      <c r="M46" s="223">
        <f t="shared" si="5"/>
        <v>0</v>
      </c>
      <c r="N46" s="676"/>
      <c r="O46" s="443"/>
      <c r="P46" s="221">
        <v>0</v>
      </c>
      <c r="Q46" s="444">
        <f t="shared" si="6"/>
        <v>0</v>
      </c>
      <c r="R46" s="222">
        <f t="shared" si="7"/>
        <v>0</v>
      </c>
      <c r="S46" s="454" t="e" cm="1">
        <f t="array" ref="S46">_xlfn.IFS(E46="Air",R46,E46="Sea",M46,E46="Air+Sea",M46+R46)</f>
        <v>#N/A</v>
      </c>
      <c r="T46" s="475"/>
    </row>
    <row r="47" spans="1:20" x14ac:dyDescent="0.25">
      <c r="A47" s="1096"/>
      <c r="B47" s="460" t="s">
        <v>129</v>
      </c>
      <c r="C47" s="188" t="s">
        <v>103</v>
      </c>
      <c r="D47" s="188" t="s">
        <v>129</v>
      </c>
      <c r="E47" s="159"/>
      <c r="F47" s="188">
        <v>55</v>
      </c>
      <c r="G47" s="386">
        <v>55</v>
      </c>
      <c r="H47" s="160"/>
      <c r="I47" s="459"/>
      <c r="J47" s="334">
        <v>0</v>
      </c>
      <c r="K47" s="221">
        <v>1</v>
      </c>
      <c r="L47" s="221">
        <f t="shared" si="4"/>
        <v>0</v>
      </c>
      <c r="M47" s="222">
        <f t="shared" si="5"/>
        <v>0</v>
      </c>
      <c r="N47" s="459"/>
      <c r="O47" s="443"/>
      <c r="P47" s="221">
        <v>0</v>
      </c>
      <c r="Q47" s="444">
        <f t="shared" si="6"/>
        <v>0</v>
      </c>
      <c r="R47" s="222">
        <f t="shared" si="7"/>
        <v>0</v>
      </c>
      <c r="S47" s="454" t="e" cm="1">
        <f t="array" ref="S47">_xlfn.IFS(E47="Air",R47,E47="Sea",M47,E47="Air+Sea",M47+R47)</f>
        <v>#N/A</v>
      </c>
      <c r="T47" s="475"/>
    </row>
    <row r="48" spans="1:20" x14ac:dyDescent="0.25">
      <c r="A48" s="1096"/>
      <c r="B48" s="1093" t="s">
        <v>130</v>
      </c>
      <c r="C48" s="188" t="s">
        <v>103</v>
      </c>
      <c r="D48" s="188" t="s">
        <v>131</v>
      </c>
      <c r="E48" s="188"/>
      <c r="F48" s="188">
        <v>30</v>
      </c>
      <c r="G48" s="386"/>
      <c r="H48" s="160"/>
      <c r="I48" s="459"/>
      <c r="J48" s="334"/>
      <c r="K48" s="221">
        <v>1</v>
      </c>
      <c r="L48" s="221">
        <f t="shared" si="4"/>
        <v>0</v>
      </c>
      <c r="M48" s="222">
        <f t="shared" si="5"/>
        <v>0</v>
      </c>
      <c r="N48" s="459"/>
      <c r="O48" s="443"/>
      <c r="P48" s="221">
        <v>0</v>
      </c>
      <c r="Q48" s="444">
        <f t="shared" si="6"/>
        <v>0</v>
      </c>
      <c r="R48" s="222">
        <f t="shared" si="7"/>
        <v>0</v>
      </c>
      <c r="S48" s="454" t="e" cm="1">
        <f t="array" ref="S48">_xlfn.IFS(E48="Air",R48,E48="Sea",M48,E48="Air+Sea",M48+R48)</f>
        <v>#N/A</v>
      </c>
      <c r="T48" s="475"/>
    </row>
    <row r="49" spans="1:20" x14ac:dyDescent="0.25">
      <c r="A49" s="1096"/>
      <c r="B49" s="1093"/>
      <c r="C49" s="188" t="s">
        <v>103</v>
      </c>
      <c r="D49" s="188" t="s">
        <v>130</v>
      </c>
      <c r="E49" s="188"/>
      <c r="F49" s="188">
        <v>55</v>
      </c>
      <c r="G49" s="386"/>
      <c r="H49" s="160"/>
      <c r="I49" s="459"/>
      <c r="J49" s="334"/>
      <c r="K49" s="221">
        <v>1</v>
      </c>
      <c r="L49" s="221">
        <f t="shared" si="4"/>
        <v>0</v>
      </c>
      <c r="M49" s="222">
        <f t="shared" si="5"/>
        <v>0</v>
      </c>
      <c r="N49" s="459"/>
      <c r="O49" s="443"/>
      <c r="P49" s="221">
        <v>0</v>
      </c>
      <c r="Q49" s="444">
        <f t="shared" si="6"/>
        <v>0</v>
      </c>
      <c r="R49" s="222">
        <f t="shared" si="7"/>
        <v>0</v>
      </c>
      <c r="S49" s="454" t="e" cm="1">
        <f t="array" ref="S49">_xlfn.IFS(E49="Air",R49,E49="Sea",M49,E49="Air+Sea",M49+R49)</f>
        <v>#N/A</v>
      </c>
      <c r="T49" s="475"/>
    </row>
    <row r="50" spans="1:20" ht="30" x14ac:dyDescent="0.25">
      <c r="A50" s="1096"/>
      <c r="B50" s="460" t="s">
        <v>132</v>
      </c>
      <c r="C50" s="188" t="s">
        <v>103</v>
      </c>
      <c r="D50" s="188" t="s">
        <v>133</v>
      </c>
      <c r="E50" s="188"/>
      <c r="F50" s="188">
        <v>115</v>
      </c>
      <c r="G50" s="386">
        <v>115</v>
      </c>
      <c r="H50" s="160"/>
      <c r="I50" s="459"/>
      <c r="J50" s="334">
        <v>0</v>
      </c>
      <c r="K50" s="221">
        <v>1</v>
      </c>
      <c r="L50" s="221">
        <f t="shared" si="4"/>
        <v>0</v>
      </c>
      <c r="M50" s="222">
        <f t="shared" si="5"/>
        <v>0</v>
      </c>
      <c r="N50" s="459"/>
      <c r="O50" s="443"/>
      <c r="P50" s="221">
        <v>0</v>
      </c>
      <c r="Q50" s="444">
        <f t="shared" si="6"/>
        <v>0</v>
      </c>
      <c r="R50" s="222">
        <f t="shared" si="7"/>
        <v>0</v>
      </c>
      <c r="S50" s="454" t="e" cm="1">
        <f t="array" ref="S50">_xlfn.IFS(E50="Air",R50,E50="Sea",M50,E50="Air+Sea",M50+R50)</f>
        <v>#N/A</v>
      </c>
      <c r="T50" s="475"/>
    </row>
    <row r="51" spans="1:20" x14ac:dyDescent="0.25">
      <c r="A51" s="1096"/>
      <c r="B51" s="462" t="s">
        <v>134</v>
      </c>
      <c r="C51" s="159" t="s">
        <v>135</v>
      </c>
      <c r="D51" s="159" t="s">
        <v>98</v>
      </c>
      <c r="E51" s="159"/>
      <c r="F51" s="159"/>
      <c r="G51" s="207"/>
      <c r="H51" s="512"/>
      <c r="I51" s="676"/>
      <c r="J51" s="334"/>
      <c r="K51" s="221">
        <v>1</v>
      </c>
      <c r="L51" s="221">
        <f t="shared" si="4"/>
        <v>0</v>
      </c>
      <c r="M51" s="223">
        <f t="shared" si="5"/>
        <v>0</v>
      </c>
      <c r="N51" s="676"/>
      <c r="O51" s="443"/>
      <c r="P51" s="221">
        <v>0</v>
      </c>
      <c r="Q51" s="444">
        <f t="shared" si="6"/>
        <v>0</v>
      </c>
      <c r="R51" s="222">
        <f t="shared" si="7"/>
        <v>0</v>
      </c>
      <c r="S51" s="454" t="e" cm="1">
        <f t="array" ref="S51">_xlfn.IFS(E51="Air",R51,E51="Sea",M51,E51="Air+Sea",M51+R51)</f>
        <v>#N/A</v>
      </c>
      <c r="T51" s="475"/>
    </row>
    <row r="52" spans="1:20" x14ac:dyDescent="0.25">
      <c r="A52" s="1096"/>
      <c r="B52" s="462" t="s">
        <v>136</v>
      </c>
      <c r="C52" s="159" t="s">
        <v>103</v>
      </c>
      <c r="D52" s="159" t="s">
        <v>98</v>
      </c>
      <c r="E52" s="159"/>
      <c r="F52" s="159">
        <v>55</v>
      </c>
      <c r="G52" s="207">
        <v>55</v>
      </c>
      <c r="H52" s="512"/>
      <c r="I52" s="676"/>
      <c r="J52" s="334">
        <v>0</v>
      </c>
      <c r="K52" s="221">
        <v>1</v>
      </c>
      <c r="L52" s="221">
        <f t="shared" si="4"/>
        <v>0</v>
      </c>
      <c r="M52" s="223">
        <f t="shared" si="5"/>
        <v>0</v>
      </c>
      <c r="N52" s="676"/>
      <c r="O52" s="443"/>
      <c r="P52" s="221">
        <v>0</v>
      </c>
      <c r="Q52" s="444">
        <f t="shared" si="6"/>
        <v>0</v>
      </c>
      <c r="R52" s="222">
        <f t="shared" si="7"/>
        <v>0</v>
      </c>
      <c r="S52" s="454" t="e" cm="1">
        <f t="array" ref="S52">_xlfn.IFS(E52="Air",R52,E52="Sea",M52,E52="Air+Sea",M52+R52)</f>
        <v>#N/A</v>
      </c>
      <c r="T52" s="475"/>
    </row>
    <row r="53" spans="1:20" x14ac:dyDescent="0.25">
      <c r="A53" s="1096"/>
      <c r="B53" s="462" t="s">
        <v>137</v>
      </c>
      <c r="C53" s="159" t="s">
        <v>74</v>
      </c>
      <c r="D53" s="159" t="s">
        <v>98</v>
      </c>
      <c r="E53" s="159"/>
      <c r="F53" s="159"/>
      <c r="G53" s="207"/>
      <c r="H53" s="512"/>
      <c r="I53" s="676"/>
      <c r="J53" s="334"/>
      <c r="K53" s="221">
        <v>1</v>
      </c>
      <c r="L53" s="221">
        <f t="shared" si="4"/>
        <v>0</v>
      </c>
      <c r="M53" s="223">
        <f t="shared" si="5"/>
        <v>0</v>
      </c>
      <c r="N53" s="676"/>
      <c r="O53" s="443"/>
      <c r="P53" s="221">
        <v>0</v>
      </c>
      <c r="Q53" s="444">
        <f t="shared" si="6"/>
        <v>0</v>
      </c>
      <c r="R53" s="222">
        <f t="shared" si="7"/>
        <v>0</v>
      </c>
      <c r="S53" s="454" t="e" cm="1">
        <f t="array" ref="S53">_xlfn.IFS(E53="Air",R53,E53="Sea",M53,E53="Air+Sea",M53+R53)</f>
        <v>#N/A</v>
      </c>
      <c r="T53" s="475"/>
    </row>
    <row r="54" spans="1:20" x14ac:dyDescent="0.25">
      <c r="A54" s="1096"/>
      <c r="B54" s="509" t="s">
        <v>138</v>
      </c>
      <c r="C54" s="113" t="s">
        <v>139</v>
      </c>
      <c r="D54" s="136" t="s">
        <v>138</v>
      </c>
      <c r="E54" s="113" t="s">
        <v>11</v>
      </c>
      <c r="F54" s="113">
        <v>60</v>
      </c>
      <c r="G54" s="208">
        <v>60</v>
      </c>
      <c r="H54" s="124"/>
      <c r="I54" s="507"/>
      <c r="J54" s="156">
        <v>0</v>
      </c>
      <c r="K54" s="219">
        <v>1</v>
      </c>
      <c r="L54" s="219">
        <f t="shared" si="4"/>
        <v>0</v>
      </c>
      <c r="M54" s="220">
        <f t="shared" si="5"/>
        <v>0</v>
      </c>
      <c r="N54" s="459"/>
      <c r="O54" s="443"/>
      <c r="P54" s="221">
        <v>0</v>
      </c>
      <c r="Q54" s="444">
        <f t="shared" si="6"/>
        <v>0</v>
      </c>
      <c r="R54" s="222">
        <f t="shared" si="7"/>
        <v>0</v>
      </c>
      <c r="S54" s="453" cm="1">
        <f t="array" ref="S54">_xlfn.IFS(E54="Air",R54,E54="Sea",M54,E54="Air+Sea",M54+R54)</f>
        <v>0</v>
      </c>
      <c r="T54" s="475"/>
    </row>
    <row r="55" spans="1:20" x14ac:dyDescent="0.25">
      <c r="A55" s="1096"/>
      <c r="B55" s="462" t="s">
        <v>140</v>
      </c>
      <c r="C55" s="159" t="s">
        <v>139</v>
      </c>
      <c r="D55" s="159"/>
      <c r="E55" s="159"/>
      <c r="F55" s="159"/>
      <c r="G55" s="207"/>
      <c r="H55" s="512"/>
      <c r="I55" s="676"/>
      <c r="J55" s="334"/>
      <c r="K55" s="221">
        <v>1</v>
      </c>
      <c r="L55" s="221">
        <f t="shared" si="4"/>
        <v>0</v>
      </c>
      <c r="M55" s="223">
        <f t="shared" si="5"/>
        <v>0</v>
      </c>
      <c r="N55" s="676"/>
      <c r="O55" s="443"/>
      <c r="P55" s="221">
        <v>0</v>
      </c>
      <c r="Q55" s="444">
        <f t="shared" si="6"/>
        <v>0</v>
      </c>
      <c r="R55" s="222">
        <f t="shared" si="7"/>
        <v>0</v>
      </c>
      <c r="S55" s="454" t="e" cm="1">
        <f t="array" ref="S55">_xlfn.IFS(E55="Air",R55,E55="Sea",M55,E55="Air+Sea",M55+R55)</f>
        <v>#N/A</v>
      </c>
      <c r="T55" s="475"/>
    </row>
    <row r="56" spans="1:20" s="782" customFormat="1" x14ac:dyDescent="0.25">
      <c r="A56" s="1096"/>
      <c r="B56" s="1093" t="s">
        <v>141</v>
      </c>
      <c r="C56" s="188" t="s">
        <v>142</v>
      </c>
      <c r="D56" s="188" t="s">
        <v>143</v>
      </c>
      <c r="E56" s="188"/>
      <c r="F56" s="188">
        <v>30</v>
      </c>
      <c r="G56" s="386"/>
      <c r="H56" s="160"/>
      <c r="I56" s="459"/>
      <c r="J56" s="334"/>
      <c r="K56" s="221">
        <v>1</v>
      </c>
      <c r="L56" s="221">
        <f t="shared" si="4"/>
        <v>0</v>
      </c>
      <c r="M56" s="222">
        <f t="shared" si="5"/>
        <v>0</v>
      </c>
      <c r="N56" s="459"/>
      <c r="O56" s="443"/>
      <c r="P56" s="221">
        <v>0</v>
      </c>
      <c r="Q56" s="444">
        <f t="shared" si="6"/>
        <v>0</v>
      </c>
      <c r="R56" s="222">
        <f t="shared" si="7"/>
        <v>0</v>
      </c>
      <c r="S56" s="454" t="e" cm="1">
        <f t="array" ref="S56">_xlfn.IFS(E56="Air",R56,E56="Sea",M56,E56="Air+Sea",M56+R56)</f>
        <v>#N/A</v>
      </c>
      <c r="T56" s="781"/>
    </row>
    <row r="57" spans="1:20" s="782" customFormat="1" x14ac:dyDescent="0.25">
      <c r="A57" s="1096"/>
      <c r="B57" s="1093"/>
      <c r="C57" s="188" t="s">
        <v>142</v>
      </c>
      <c r="D57" s="188" t="s">
        <v>141</v>
      </c>
      <c r="E57" s="188"/>
      <c r="F57" s="188">
        <v>130</v>
      </c>
      <c r="G57" s="386"/>
      <c r="H57" s="160"/>
      <c r="I57" s="459"/>
      <c r="J57" s="334"/>
      <c r="K57" s="221">
        <v>1</v>
      </c>
      <c r="L57" s="221">
        <f t="shared" si="4"/>
        <v>0</v>
      </c>
      <c r="M57" s="222">
        <f t="shared" si="5"/>
        <v>0</v>
      </c>
      <c r="N57" s="459"/>
      <c r="O57" s="443"/>
      <c r="P57" s="221">
        <v>0</v>
      </c>
      <c r="Q57" s="444">
        <f t="shared" si="6"/>
        <v>0</v>
      </c>
      <c r="R57" s="222">
        <f t="shared" si="7"/>
        <v>0</v>
      </c>
      <c r="S57" s="454" t="e" cm="1">
        <f t="array" ref="S57">_xlfn.IFS(E57="Air",R57,E57="Sea",M57,E57="Air+Sea",M57+R57)</f>
        <v>#N/A</v>
      </c>
      <c r="T57" s="781"/>
    </row>
    <row r="58" spans="1:20" x14ac:dyDescent="0.25">
      <c r="A58" s="1096"/>
      <c r="B58" s="462" t="s">
        <v>144</v>
      </c>
      <c r="C58" s="159" t="s">
        <v>145</v>
      </c>
      <c r="D58" s="159"/>
      <c r="E58" s="159"/>
      <c r="F58" s="159"/>
      <c r="G58" s="207"/>
      <c r="H58" s="512"/>
      <c r="I58" s="676"/>
      <c r="J58" s="334"/>
      <c r="K58" s="221">
        <v>1</v>
      </c>
      <c r="L58" s="221">
        <f t="shared" si="4"/>
        <v>0</v>
      </c>
      <c r="M58" s="223">
        <f t="shared" si="5"/>
        <v>0</v>
      </c>
      <c r="N58" s="676"/>
      <c r="O58" s="443"/>
      <c r="P58" s="221">
        <v>0</v>
      </c>
      <c r="Q58" s="444">
        <f t="shared" si="6"/>
        <v>0</v>
      </c>
      <c r="R58" s="222">
        <f t="shared" si="7"/>
        <v>0</v>
      </c>
      <c r="S58" s="454" t="e" cm="1">
        <f t="array" ref="S58">_xlfn.IFS(E58="Air",R58,E58="Sea",M58,E58="Air+Sea",M58+R58)</f>
        <v>#N/A</v>
      </c>
      <c r="T58" s="475"/>
    </row>
    <row r="59" spans="1:20" x14ac:dyDescent="0.25">
      <c r="A59" s="1096"/>
      <c r="B59" s="509" t="s">
        <v>146</v>
      </c>
      <c r="C59" s="113" t="s">
        <v>145</v>
      </c>
      <c r="D59" s="136" t="s">
        <v>146</v>
      </c>
      <c r="E59" s="113" t="s">
        <v>11</v>
      </c>
      <c r="F59" s="113">
        <v>550</v>
      </c>
      <c r="G59" s="208">
        <v>720</v>
      </c>
      <c r="H59" s="124"/>
      <c r="I59" s="675"/>
      <c r="J59" s="156">
        <v>1</v>
      </c>
      <c r="K59" s="219">
        <v>1</v>
      </c>
      <c r="L59" s="219">
        <f t="shared" si="4"/>
        <v>720</v>
      </c>
      <c r="M59" s="220">
        <f t="shared" si="5"/>
        <v>720</v>
      </c>
      <c r="N59" s="676"/>
      <c r="O59" s="443"/>
      <c r="P59" s="221">
        <v>0</v>
      </c>
      <c r="Q59" s="444">
        <f t="shared" si="6"/>
        <v>0</v>
      </c>
      <c r="R59" s="222">
        <f t="shared" si="7"/>
        <v>0</v>
      </c>
      <c r="S59" s="453" cm="1">
        <f t="array" ref="S59">_xlfn.IFS(E59="Air",R59,E59="Sea",M59,E59="Air+Sea",M59+R59)</f>
        <v>720</v>
      </c>
      <c r="T59" s="475"/>
    </row>
    <row r="60" spans="1:20" x14ac:dyDescent="0.25">
      <c r="A60" s="1096"/>
      <c r="B60" s="462" t="s">
        <v>147</v>
      </c>
      <c r="C60" s="159" t="s">
        <v>74</v>
      </c>
      <c r="D60" s="159" t="s">
        <v>98</v>
      </c>
      <c r="E60" s="159"/>
      <c r="F60" s="159"/>
      <c r="G60" s="207"/>
      <c r="H60" s="512"/>
      <c r="I60" s="676"/>
      <c r="J60" s="334"/>
      <c r="K60" s="221">
        <v>1</v>
      </c>
      <c r="L60" s="221">
        <f t="shared" si="4"/>
        <v>0</v>
      </c>
      <c r="M60" s="223">
        <f t="shared" si="5"/>
        <v>0</v>
      </c>
      <c r="N60" s="676"/>
      <c r="O60" s="443"/>
      <c r="P60" s="221">
        <v>0</v>
      </c>
      <c r="Q60" s="444">
        <f t="shared" si="6"/>
        <v>0</v>
      </c>
      <c r="R60" s="222">
        <f t="shared" si="7"/>
        <v>0</v>
      </c>
      <c r="S60" s="454" t="e" cm="1">
        <f t="array" ref="S60">_xlfn.IFS(E60="Air",R60,E60="Sea",M60,E60="Air+Sea",M60+R60)</f>
        <v>#N/A</v>
      </c>
      <c r="T60" s="475"/>
    </row>
    <row r="61" spans="1:20" x14ac:dyDescent="0.25">
      <c r="A61" s="1096"/>
      <c r="B61" s="462" t="s">
        <v>90</v>
      </c>
      <c r="C61" s="159"/>
      <c r="D61" s="159" t="s">
        <v>98</v>
      </c>
      <c r="E61" s="159"/>
      <c r="F61" s="159"/>
      <c r="G61" s="207"/>
      <c r="H61" s="512"/>
      <c r="I61" s="676"/>
      <c r="J61" s="334"/>
      <c r="K61" s="221">
        <v>1</v>
      </c>
      <c r="L61" s="221">
        <f t="shared" si="4"/>
        <v>0</v>
      </c>
      <c r="M61" s="223">
        <f t="shared" si="5"/>
        <v>0</v>
      </c>
      <c r="N61" s="676"/>
      <c r="O61" s="443"/>
      <c r="P61" s="221">
        <v>0</v>
      </c>
      <c r="Q61" s="444">
        <f t="shared" si="6"/>
        <v>0</v>
      </c>
      <c r="R61" s="222">
        <f t="shared" si="7"/>
        <v>0</v>
      </c>
      <c r="S61" s="454" t="e" cm="1">
        <f t="array" ref="S61">_xlfn.IFS(E61="Air",R61,E61="Sea",M61,E61="Air+Sea",M61+R61)</f>
        <v>#N/A</v>
      </c>
      <c r="T61" s="475"/>
    </row>
    <row r="62" spans="1:20" x14ac:dyDescent="0.25">
      <c r="A62" s="1096" t="s">
        <v>148</v>
      </c>
      <c r="B62" s="462" t="s">
        <v>149</v>
      </c>
      <c r="C62" s="159" t="s">
        <v>150</v>
      </c>
      <c r="D62" s="159" t="s">
        <v>151</v>
      </c>
      <c r="E62" s="159"/>
      <c r="F62" s="159"/>
      <c r="G62" s="207"/>
      <c r="H62" s="512"/>
      <c r="I62" s="676"/>
      <c r="J62" s="334"/>
      <c r="K62" s="221">
        <v>1</v>
      </c>
      <c r="L62" s="221">
        <f t="shared" si="4"/>
        <v>0</v>
      </c>
      <c r="M62" s="223">
        <f t="shared" si="5"/>
        <v>0</v>
      </c>
      <c r="N62" s="676"/>
      <c r="O62" s="443"/>
      <c r="P62" s="221">
        <v>0</v>
      </c>
      <c r="Q62" s="444">
        <f t="shared" si="6"/>
        <v>0</v>
      </c>
      <c r="R62" s="222">
        <f t="shared" si="7"/>
        <v>0</v>
      </c>
      <c r="S62" s="454" t="e" cm="1">
        <f t="array" ref="S62">_xlfn.IFS(E62="Air",R62,E62="Sea",M62,E62="Air+Sea",M62+R62)</f>
        <v>#N/A</v>
      </c>
      <c r="T62" s="475"/>
    </row>
    <row r="63" spans="1:20" x14ac:dyDescent="0.25">
      <c r="A63" s="1096"/>
      <c r="B63" s="1093" t="s">
        <v>152</v>
      </c>
      <c r="C63" s="188" t="s">
        <v>103</v>
      </c>
      <c r="D63" s="188" t="s">
        <v>153</v>
      </c>
      <c r="E63" s="188"/>
      <c r="F63" s="188">
        <v>20</v>
      </c>
      <c r="G63" s="386"/>
      <c r="H63" s="160"/>
      <c r="I63" s="459"/>
      <c r="J63" s="334"/>
      <c r="K63" s="221">
        <v>1</v>
      </c>
      <c r="L63" s="221">
        <f t="shared" si="4"/>
        <v>0</v>
      </c>
      <c r="M63" s="222">
        <f t="shared" si="5"/>
        <v>0</v>
      </c>
      <c r="N63" s="459"/>
      <c r="O63" s="443"/>
      <c r="P63" s="221">
        <v>0</v>
      </c>
      <c r="Q63" s="444">
        <f t="shared" si="6"/>
        <v>0</v>
      </c>
      <c r="R63" s="222">
        <f t="shared" si="7"/>
        <v>0</v>
      </c>
      <c r="S63" s="454" t="e" cm="1">
        <f t="array" ref="S63">_xlfn.IFS(E63="Air",R63,E63="Sea",M63,E63="Air+Sea",M63+R63)</f>
        <v>#N/A</v>
      </c>
      <c r="T63" s="475"/>
    </row>
    <row r="64" spans="1:20" x14ac:dyDescent="0.25">
      <c r="A64" s="1096"/>
      <c r="B64" s="1093"/>
      <c r="C64" s="188" t="s">
        <v>103</v>
      </c>
      <c r="D64" s="188" t="s">
        <v>154</v>
      </c>
      <c r="E64" s="188"/>
      <c r="F64" s="188">
        <v>140</v>
      </c>
      <c r="G64" s="386"/>
      <c r="H64" s="160"/>
      <c r="I64" s="459"/>
      <c r="J64" s="334"/>
      <c r="K64" s="221">
        <v>1</v>
      </c>
      <c r="L64" s="221">
        <f t="shared" si="4"/>
        <v>0</v>
      </c>
      <c r="M64" s="222">
        <f t="shared" si="5"/>
        <v>0</v>
      </c>
      <c r="N64" s="459"/>
      <c r="O64" s="443"/>
      <c r="P64" s="221">
        <v>0</v>
      </c>
      <c r="Q64" s="444">
        <f t="shared" si="6"/>
        <v>0</v>
      </c>
      <c r="R64" s="222">
        <f t="shared" si="7"/>
        <v>0</v>
      </c>
      <c r="S64" s="454" t="e" cm="1">
        <f t="array" ref="S64">_xlfn.IFS(E64="Air",R64,E64="Sea",M64,E64="Air+Sea",M64+R64)</f>
        <v>#N/A</v>
      </c>
      <c r="T64" s="475"/>
    </row>
    <row r="65" spans="1:20" x14ac:dyDescent="0.25">
      <c r="A65" s="1096"/>
      <c r="B65" s="462" t="s">
        <v>90</v>
      </c>
      <c r="C65" s="159"/>
      <c r="D65" s="159"/>
      <c r="E65" s="159"/>
      <c r="F65" s="159"/>
      <c r="G65" s="207"/>
      <c r="H65" s="512"/>
      <c r="I65" s="676"/>
      <c r="J65" s="334"/>
      <c r="K65" s="221">
        <v>1</v>
      </c>
      <c r="L65" s="221">
        <f t="shared" si="4"/>
        <v>0</v>
      </c>
      <c r="M65" s="223">
        <f t="shared" si="5"/>
        <v>0</v>
      </c>
      <c r="N65" s="676"/>
      <c r="O65" s="443"/>
      <c r="P65" s="221">
        <v>0</v>
      </c>
      <c r="Q65" s="444">
        <f t="shared" si="6"/>
        <v>0</v>
      </c>
      <c r="R65" s="222">
        <f t="shared" si="7"/>
        <v>0</v>
      </c>
      <c r="S65" s="454" t="e" cm="1">
        <f t="array" ref="S65">_xlfn.IFS(E65="Air",R65,E65="Sea",M65,E65="Air+Sea",M65+R65)</f>
        <v>#N/A</v>
      </c>
      <c r="T65" s="475"/>
    </row>
    <row r="66" spans="1:20" x14ac:dyDescent="0.25">
      <c r="A66" s="1096" t="s">
        <v>155</v>
      </c>
      <c r="B66" s="460" t="s">
        <v>69</v>
      </c>
      <c r="C66" s="188"/>
      <c r="D66" s="188" t="s">
        <v>156</v>
      </c>
      <c r="E66" s="188"/>
      <c r="F66" s="188"/>
      <c r="G66" s="386"/>
      <c r="H66" s="160"/>
      <c r="I66" s="459"/>
      <c r="J66" s="334"/>
      <c r="K66" s="221">
        <v>1</v>
      </c>
      <c r="L66" s="221">
        <f t="shared" si="4"/>
        <v>0</v>
      </c>
      <c r="M66" s="222">
        <f t="shared" si="5"/>
        <v>0</v>
      </c>
      <c r="N66" s="459"/>
      <c r="O66" s="443"/>
      <c r="P66" s="221">
        <v>0</v>
      </c>
      <c r="Q66" s="444">
        <f t="shared" si="6"/>
        <v>0</v>
      </c>
      <c r="R66" s="222">
        <f t="shared" si="7"/>
        <v>0</v>
      </c>
      <c r="S66" s="454" t="e" cm="1">
        <f t="array" ref="S66">_xlfn.IFS(E66="Air",R66,E66="Sea",M66,E66="Air+Sea",M66+R66)</f>
        <v>#N/A</v>
      </c>
      <c r="T66" s="475"/>
    </row>
    <row r="67" spans="1:20" x14ac:dyDescent="0.25">
      <c r="A67" s="1096"/>
      <c r="B67" s="460"/>
      <c r="C67" s="188" t="s">
        <v>69</v>
      </c>
      <c r="D67" s="159" t="s">
        <v>634</v>
      </c>
      <c r="E67" s="188"/>
      <c r="F67" s="188">
        <v>180</v>
      </c>
      <c r="G67" s="386"/>
      <c r="H67" s="160"/>
      <c r="I67" s="459"/>
      <c r="J67" s="334"/>
      <c r="K67" s="221">
        <v>1</v>
      </c>
      <c r="L67" s="221">
        <f t="shared" si="4"/>
        <v>0</v>
      </c>
      <c r="M67" s="222">
        <f t="shared" si="5"/>
        <v>0</v>
      </c>
      <c r="N67" s="459"/>
      <c r="O67" s="443"/>
      <c r="P67" s="221">
        <v>0</v>
      </c>
      <c r="Q67" s="444">
        <f t="shared" si="6"/>
        <v>0</v>
      </c>
      <c r="R67" s="222">
        <f t="shared" si="7"/>
        <v>0</v>
      </c>
      <c r="S67" s="454" t="e" cm="1">
        <f t="array" ref="S67">_xlfn.IFS(E67="Air",R67,E67="Sea",M67,E67="Air+Sea",M67+R67)</f>
        <v>#N/A</v>
      </c>
      <c r="T67" s="475"/>
    </row>
    <row r="68" spans="1:20" x14ac:dyDescent="0.25">
      <c r="A68" s="1096"/>
      <c r="B68" s="460"/>
      <c r="C68" s="188" t="s">
        <v>69</v>
      </c>
      <c r="D68" s="159" t="s">
        <v>635</v>
      </c>
      <c r="E68" s="188"/>
      <c r="F68" s="188">
        <v>150</v>
      </c>
      <c r="G68" s="386"/>
      <c r="H68" s="160"/>
      <c r="I68" s="459"/>
      <c r="J68" s="334"/>
      <c r="K68" s="221">
        <v>1</v>
      </c>
      <c r="L68" s="221">
        <f t="shared" si="4"/>
        <v>0</v>
      </c>
      <c r="M68" s="222">
        <f t="shared" si="5"/>
        <v>0</v>
      </c>
      <c r="N68" s="459"/>
      <c r="O68" s="443"/>
      <c r="P68" s="221">
        <v>0</v>
      </c>
      <c r="Q68" s="444">
        <f t="shared" si="6"/>
        <v>0</v>
      </c>
      <c r="R68" s="222">
        <f t="shared" si="7"/>
        <v>0</v>
      </c>
      <c r="S68" s="454" t="e" cm="1">
        <f t="array" ref="S68">_xlfn.IFS(E68="Air",R68,E68="Sea",M68,E68="Air+Sea",M68+R68)</f>
        <v>#N/A</v>
      </c>
      <c r="T68" s="475"/>
    </row>
    <row r="69" spans="1:20" x14ac:dyDescent="0.25">
      <c r="A69" s="1096"/>
      <c r="B69" s="460"/>
      <c r="C69" s="188" t="s">
        <v>69</v>
      </c>
      <c r="D69" s="159" t="s">
        <v>636</v>
      </c>
      <c r="E69" s="188"/>
      <c r="F69" s="188">
        <v>180</v>
      </c>
      <c r="G69" s="386"/>
      <c r="H69" s="160"/>
      <c r="I69" s="459"/>
      <c r="J69" s="334"/>
      <c r="K69" s="221">
        <v>1</v>
      </c>
      <c r="L69" s="221">
        <f t="shared" si="4"/>
        <v>0</v>
      </c>
      <c r="M69" s="222">
        <f t="shared" si="5"/>
        <v>0</v>
      </c>
      <c r="N69" s="459"/>
      <c r="O69" s="443"/>
      <c r="P69" s="221">
        <v>0</v>
      </c>
      <c r="Q69" s="444">
        <f t="shared" si="6"/>
        <v>0</v>
      </c>
      <c r="R69" s="222">
        <f t="shared" si="7"/>
        <v>0</v>
      </c>
      <c r="S69" s="454" t="e" cm="1">
        <f t="array" ref="S69">_xlfn.IFS(E69="Air",R69,E69="Sea",M69,E69="Air+Sea",M69+R69)</f>
        <v>#N/A</v>
      </c>
      <c r="T69" s="475"/>
    </row>
    <row r="70" spans="1:20" x14ac:dyDescent="0.25">
      <c r="A70" s="1096"/>
      <c r="B70" s="462" t="s">
        <v>90</v>
      </c>
      <c r="C70" s="159"/>
      <c r="D70" s="159"/>
      <c r="E70" s="159"/>
      <c r="F70" s="159"/>
      <c r="G70" s="207"/>
      <c r="H70" s="512"/>
      <c r="I70" s="676"/>
      <c r="J70" s="334"/>
      <c r="K70" s="221">
        <v>1</v>
      </c>
      <c r="L70" s="221">
        <f t="shared" si="4"/>
        <v>0</v>
      </c>
      <c r="M70" s="223">
        <f t="shared" si="5"/>
        <v>0</v>
      </c>
      <c r="N70" s="676"/>
      <c r="O70" s="443"/>
      <c r="P70" s="221">
        <v>0</v>
      </c>
      <c r="Q70" s="444">
        <f t="shared" si="6"/>
        <v>0</v>
      </c>
      <c r="R70" s="222">
        <f t="shared" si="7"/>
        <v>0</v>
      </c>
      <c r="S70" s="454" t="e" cm="1">
        <f t="array" ref="S70">_xlfn.IFS(E70="Air",R70,E70="Sea",M70,E70="Air+Sea",M70+R70)</f>
        <v>#N/A</v>
      </c>
      <c r="T70" s="475"/>
    </row>
    <row r="71" spans="1:20" x14ac:dyDescent="0.25">
      <c r="A71" s="1096"/>
      <c r="B71" s="758" t="s">
        <v>157</v>
      </c>
      <c r="C71" s="115" t="s">
        <v>158</v>
      </c>
      <c r="D71" s="136" t="s">
        <v>159</v>
      </c>
      <c r="E71" s="115" t="s">
        <v>11</v>
      </c>
      <c r="F71" s="115">
        <v>870</v>
      </c>
      <c r="G71" s="209">
        <v>870</v>
      </c>
      <c r="H71" s="145"/>
      <c r="I71" s="679"/>
      <c r="J71" s="783">
        <f>1/52</f>
        <v>1.9230769230769232E-2</v>
      </c>
      <c r="K71" s="224">
        <v>1</v>
      </c>
      <c r="L71" s="224">
        <f t="shared" si="4"/>
        <v>16.73076923076923</v>
      </c>
      <c r="M71" s="389">
        <f t="shared" si="5"/>
        <v>16.73076923076923</v>
      </c>
      <c r="N71" s="459"/>
      <c r="O71" s="443"/>
      <c r="P71" s="221">
        <v>0</v>
      </c>
      <c r="Q71" s="444">
        <f t="shared" si="6"/>
        <v>0</v>
      </c>
      <c r="R71" s="222">
        <f t="shared" si="7"/>
        <v>0</v>
      </c>
      <c r="S71" s="673" cm="1">
        <f t="array" ref="S71">_xlfn.IFS(E71="Air",R71,E71="Sea",M71,E71="Air+Sea",M71+R71)</f>
        <v>16.73076923076923</v>
      </c>
      <c r="T71" s="475"/>
    </row>
    <row r="72" spans="1:20" x14ac:dyDescent="0.25">
      <c r="A72" s="1096"/>
      <c r="B72" s="758" t="s">
        <v>160</v>
      </c>
      <c r="C72" s="115" t="s">
        <v>142</v>
      </c>
      <c r="D72" s="136" t="s">
        <v>161</v>
      </c>
      <c r="E72" s="115" t="s">
        <v>11</v>
      </c>
      <c r="F72" s="115">
        <v>240</v>
      </c>
      <c r="G72" s="209">
        <v>180</v>
      </c>
      <c r="H72" s="145"/>
      <c r="I72" s="680"/>
      <c r="J72" s="336">
        <f>K72*2</f>
        <v>2</v>
      </c>
      <c r="K72" s="224">
        <v>1</v>
      </c>
      <c r="L72" s="224">
        <f t="shared" si="4"/>
        <v>360</v>
      </c>
      <c r="M72" s="389">
        <f t="shared" si="5"/>
        <v>360</v>
      </c>
      <c r="N72" s="676"/>
      <c r="O72" s="443"/>
      <c r="P72" s="221">
        <v>0</v>
      </c>
      <c r="Q72" s="444">
        <f t="shared" si="6"/>
        <v>0</v>
      </c>
      <c r="R72" s="222">
        <f t="shared" si="7"/>
        <v>0</v>
      </c>
      <c r="S72" s="673" cm="1">
        <f t="array" ref="S72">_xlfn.IFS(E72="Air",R72,E72="Sea",M72,E72="Air+Sea",M72+R72)</f>
        <v>360</v>
      </c>
      <c r="T72" s="475"/>
    </row>
    <row r="73" spans="1:20" x14ac:dyDescent="0.25">
      <c r="A73" s="1096"/>
      <c r="B73" s="758" t="s">
        <v>162</v>
      </c>
      <c r="C73" s="115" t="s">
        <v>163</v>
      </c>
      <c r="D73" s="136" t="s">
        <v>164</v>
      </c>
      <c r="E73" s="115" t="s">
        <v>11</v>
      </c>
      <c r="F73" s="115">
        <v>240</v>
      </c>
      <c r="G73" s="209">
        <v>180</v>
      </c>
      <c r="H73" s="145"/>
      <c r="I73" s="679"/>
      <c r="J73" s="336">
        <f>K73</f>
        <v>1</v>
      </c>
      <c r="K73" s="224">
        <v>1</v>
      </c>
      <c r="L73" s="224">
        <f t="shared" si="4"/>
        <v>180</v>
      </c>
      <c r="M73" s="389">
        <f t="shared" si="5"/>
        <v>180</v>
      </c>
      <c r="N73" s="459"/>
      <c r="O73" s="443"/>
      <c r="P73" s="221">
        <v>0</v>
      </c>
      <c r="Q73" s="444">
        <f t="shared" si="6"/>
        <v>0</v>
      </c>
      <c r="R73" s="222">
        <f t="shared" si="7"/>
        <v>0</v>
      </c>
      <c r="S73" s="673" cm="1">
        <f t="array" ref="S73">_xlfn.IFS(E73="Air",R73,E73="Sea",M73,E73="Air+Sea",M73+R73)</f>
        <v>180</v>
      </c>
      <c r="T73" s="475"/>
    </row>
    <row r="74" spans="1:20" x14ac:dyDescent="0.25">
      <c r="A74" s="1096"/>
      <c r="B74" s="462" t="s">
        <v>165</v>
      </c>
      <c r="C74" s="159" t="s">
        <v>142</v>
      </c>
      <c r="D74" s="159"/>
      <c r="E74" s="159"/>
      <c r="F74" s="159"/>
      <c r="G74" s="207"/>
      <c r="H74" s="512"/>
      <c r="I74" s="676"/>
      <c r="J74" s="334"/>
      <c r="K74" s="221">
        <v>1</v>
      </c>
      <c r="L74" s="221">
        <f t="shared" si="4"/>
        <v>0</v>
      </c>
      <c r="M74" s="223">
        <f t="shared" si="5"/>
        <v>0</v>
      </c>
      <c r="N74" s="676"/>
      <c r="O74" s="443"/>
      <c r="P74" s="221">
        <v>0</v>
      </c>
      <c r="Q74" s="444">
        <f t="shared" si="6"/>
        <v>0</v>
      </c>
      <c r="R74" s="222">
        <f t="shared" si="7"/>
        <v>0</v>
      </c>
      <c r="S74" s="454" t="e" cm="1">
        <f t="array" ref="S74">_xlfn.IFS(E74="Air",R74,E74="Sea",M74,E74="Air+Sea",M74+R74)</f>
        <v>#N/A</v>
      </c>
      <c r="T74" s="475"/>
    </row>
    <row r="75" spans="1:20" x14ac:dyDescent="0.25">
      <c r="A75" s="1096"/>
      <c r="B75" s="462" t="s">
        <v>166</v>
      </c>
      <c r="C75" s="159" t="s">
        <v>142</v>
      </c>
      <c r="D75" s="159"/>
      <c r="E75" s="159"/>
      <c r="F75" s="159"/>
      <c r="G75" s="207"/>
      <c r="H75" s="512"/>
      <c r="I75" s="676"/>
      <c r="J75" s="334"/>
      <c r="K75" s="221">
        <v>1</v>
      </c>
      <c r="L75" s="221">
        <f t="shared" si="4"/>
        <v>0</v>
      </c>
      <c r="M75" s="223">
        <f t="shared" si="5"/>
        <v>0</v>
      </c>
      <c r="N75" s="676"/>
      <c r="O75" s="443"/>
      <c r="P75" s="221">
        <v>0</v>
      </c>
      <c r="Q75" s="444">
        <f t="shared" si="6"/>
        <v>0</v>
      </c>
      <c r="R75" s="222">
        <f t="shared" si="7"/>
        <v>0</v>
      </c>
      <c r="S75" s="454" t="e" cm="1">
        <f t="array" ref="S75">_xlfn.IFS(E75="Air",R75,E75="Sea",M75,E75="Air+Sea",M75+R75)</f>
        <v>#N/A</v>
      </c>
      <c r="T75" s="475"/>
    </row>
    <row r="76" spans="1:20" x14ac:dyDescent="0.25">
      <c r="A76" s="1096"/>
      <c r="B76" s="462" t="s">
        <v>167</v>
      </c>
      <c r="C76" s="159" t="s">
        <v>142</v>
      </c>
      <c r="D76" s="159"/>
      <c r="E76" s="159"/>
      <c r="F76" s="159"/>
      <c r="G76" s="207"/>
      <c r="H76" s="512"/>
      <c r="I76" s="676"/>
      <c r="J76" s="334"/>
      <c r="K76" s="221">
        <v>1</v>
      </c>
      <c r="L76" s="221">
        <f t="shared" si="4"/>
        <v>0</v>
      </c>
      <c r="M76" s="223">
        <f t="shared" si="5"/>
        <v>0</v>
      </c>
      <c r="N76" s="676"/>
      <c r="O76" s="443"/>
      <c r="P76" s="221">
        <v>0</v>
      </c>
      <c r="Q76" s="444">
        <f t="shared" si="6"/>
        <v>0</v>
      </c>
      <c r="R76" s="222">
        <f t="shared" si="7"/>
        <v>0</v>
      </c>
      <c r="S76" s="454" t="e" cm="1">
        <f t="array" ref="S76">_xlfn.IFS(E76="Air",R76,E76="Sea",M76,E76="Air+Sea",M76+R76)</f>
        <v>#N/A</v>
      </c>
      <c r="T76" s="475"/>
    </row>
    <row r="77" spans="1:20" ht="30" x14ac:dyDescent="0.25">
      <c r="A77" s="1096"/>
      <c r="B77" s="509" t="s">
        <v>168</v>
      </c>
      <c r="C77" s="113" t="s">
        <v>103</v>
      </c>
      <c r="D77" s="113" t="s">
        <v>637</v>
      </c>
      <c r="E77" s="113" t="s">
        <v>11</v>
      </c>
      <c r="F77" s="113">
        <v>205</v>
      </c>
      <c r="G77" s="208">
        <v>205</v>
      </c>
      <c r="H77" s="124"/>
      <c r="I77" s="507"/>
      <c r="J77" s="156">
        <v>1</v>
      </c>
      <c r="K77" s="219">
        <v>1</v>
      </c>
      <c r="L77" s="219">
        <f t="shared" si="4"/>
        <v>205</v>
      </c>
      <c r="M77" s="220">
        <f t="shared" si="5"/>
        <v>205</v>
      </c>
      <c r="N77" s="459"/>
      <c r="O77" s="443"/>
      <c r="P77" s="221">
        <v>0</v>
      </c>
      <c r="Q77" s="444">
        <f t="shared" si="6"/>
        <v>0</v>
      </c>
      <c r="R77" s="222">
        <f t="shared" si="7"/>
        <v>0</v>
      </c>
      <c r="S77" s="453" cm="1">
        <f t="array" ref="S77">_xlfn.IFS(E77="Air",R77,E77="Sea",M77,E77="Air+Sea",M77+R77)</f>
        <v>205</v>
      </c>
      <c r="T77" s="475"/>
    </row>
    <row r="78" spans="1:20" x14ac:dyDescent="0.25">
      <c r="A78" s="1096"/>
      <c r="B78" s="462" t="s">
        <v>170</v>
      </c>
      <c r="C78" s="159" t="s">
        <v>171</v>
      </c>
      <c r="D78" s="159"/>
      <c r="E78" s="159"/>
      <c r="F78" s="159"/>
      <c r="G78" s="207"/>
      <c r="H78" s="512"/>
      <c r="I78" s="676"/>
      <c r="J78" s="334"/>
      <c r="K78" s="221">
        <v>1</v>
      </c>
      <c r="L78" s="221">
        <f t="shared" ref="L78:L84" si="8">IF(C78="APLL BK",G78,G78*J78)</f>
        <v>0</v>
      </c>
      <c r="M78" s="223">
        <f t="shared" ref="M78:M84" si="9">IFERROR(IF(OR(E78="Sea",E78="Air+Sea"),IF(C78="APLL BK",G78*IF(I78="",1,I78),L78/K78*IF(I78="",1,I78)),0),0)</f>
        <v>0</v>
      </c>
      <c r="N78" s="676"/>
      <c r="O78" s="443"/>
      <c r="P78" s="221">
        <v>0</v>
      </c>
      <c r="Q78" s="444">
        <f t="shared" ref="Q78:Q84" si="10">IF(C78="APLL BK",G78,G78*O78)</f>
        <v>0</v>
      </c>
      <c r="R78" s="222">
        <f t="shared" ref="R78:R84" si="11">IFERROR(IF(OR(E78="Air",E78="Air+Sea"),IF(C78="APLL BK",G78*IF(N78="",1,N78),Q78/P78*IF(N78="",1,N78)),0),0)</f>
        <v>0</v>
      </c>
      <c r="S78" s="454" t="e" cm="1">
        <f t="array" ref="S78">_xlfn.IFS(E78="Air",R78,E78="Sea",M78,E78="Air+Sea",M78+R78)</f>
        <v>#N/A</v>
      </c>
      <c r="T78" s="475"/>
    </row>
    <row r="79" spans="1:20" x14ac:dyDescent="0.25">
      <c r="A79" s="1096"/>
      <c r="B79" s="462" t="s">
        <v>172</v>
      </c>
      <c r="C79" s="159" t="s">
        <v>69</v>
      </c>
      <c r="D79" s="159"/>
      <c r="E79" s="159"/>
      <c r="F79" s="159"/>
      <c r="G79" s="207"/>
      <c r="H79" s="512"/>
      <c r="I79" s="676"/>
      <c r="J79" s="334"/>
      <c r="K79" s="221">
        <v>1</v>
      </c>
      <c r="L79" s="221">
        <f t="shared" si="8"/>
        <v>0</v>
      </c>
      <c r="M79" s="223">
        <f t="shared" si="9"/>
        <v>0</v>
      </c>
      <c r="N79" s="676"/>
      <c r="O79" s="443"/>
      <c r="P79" s="221">
        <v>0</v>
      </c>
      <c r="Q79" s="444">
        <f t="shared" si="10"/>
        <v>0</v>
      </c>
      <c r="R79" s="222">
        <f t="shared" si="11"/>
        <v>0</v>
      </c>
      <c r="S79" s="454" t="e" cm="1">
        <f t="array" ref="S79">_xlfn.IFS(E79="Air",R79,E79="Sea",M79,E79="Air+Sea",M79+R79)</f>
        <v>#N/A</v>
      </c>
      <c r="T79" s="475"/>
    </row>
    <row r="80" spans="1:20" x14ac:dyDescent="0.25">
      <c r="A80" s="1096"/>
      <c r="B80" s="462" t="s">
        <v>173</v>
      </c>
      <c r="C80" s="159" t="s">
        <v>145</v>
      </c>
      <c r="D80" s="159"/>
      <c r="E80" s="159"/>
      <c r="F80" s="159"/>
      <c r="G80" s="207"/>
      <c r="H80" s="512"/>
      <c r="I80" s="676"/>
      <c r="J80" s="334"/>
      <c r="K80" s="221">
        <v>1</v>
      </c>
      <c r="L80" s="221">
        <f t="shared" si="8"/>
        <v>0</v>
      </c>
      <c r="M80" s="223">
        <f t="shared" si="9"/>
        <v>0</v>
      </c>
      <c r="N80" s="676"/>
      <c r="O80" s="443"/>
      <c r="P80" s="221">
        <v>0</v>
      </c>
      <c r="Q80" s="444">
        <f t="shared" si="10"/>
        <v>0</v>
      </c>
      <c r="R80" s="222">
        <f t="shared" si="11"/>
        <v>0</v>
      </c>
      <c r="S80" s="454" t="e" cm="1">
        <f t="array" ref="S80">_xlfn.IFS(E80="Air",R80,E80="Sea",M80,E80="Air+Sea",M80+R80)</f>
        <v>#N/A</v>
      </c>
      <c r="T80" s="475"/>
    </row>
    <row r="81" spans="1:20" x14ac:dyDescent="0.25">
      <c r="A81" s="1096"/>
      <c r="B81" s="462" t="s">
        <v>174</v>
      </c>
      <c r="C81" s="159" t="s">
        <v>175</v>
      </c>
      <c r="D81" s="159"/>
      <c r="E81" s="159"/>
      <c r="F81" s="159"/>
      <c r="G81" s="207"/>
      <c r="H81" s="512"/>
      <c r="I81" s="676"/>
      <c r="J81" s="334"/>
      <c r="K81" s="221">
        <v>1</v>
      </c>
      <c r="L81" s="221">
        <f t="shared" si="8"/>
        <v>0</v>
      </c>
      <c r="M81" s="223">
        <f t="shared" si="9"/>
        <v>0</v>
      </c>
      <c r="N81" s="676"/>
      <c r="O81" s="443"/>
      <c r="P81" s="221">
        <v>0</v>
      </c>
      <c r="Q81" s="444">
        <f t="shared" si="10"/>
        <v>0</v>
      </c>
      <c r="R81" s="222">
        <f t="shared" si="11"/>
        <v>0</v>
      </c>
      <c r="S81" s="454" t="e" cm="1">
        <f t="array" ref="S81">_xlfn.IFS(E81="Air",R81,E81="Sea",M81,E81="Air+Sea",M81+R81)</f>
        <v>#N/A</v>
      </c>
      <c r="T81" s="475"/>
    </row>
    <row r="82" spans="1:20" x14ac:dyDescent="0.25">
      <c r="A82" s="1096"/>
      <c r="B82" s="462" t="s">
        <v>176</v>
      </c>
      <c r="C82" s="159" t="s">
        <v>145</v>
      </c>
      <c r="D82" s="159"/>
      <c r="E82" s="159"/>
      <c r="F82" s="159"/>
      <c r="G82" s="207"/>
      <c r="H82" s="512"/>
      <c r="I82" s="676"/>
      <c r="J82" s="334"/>
      <c r="K82" s="221">
        <v>1</v>
      </c>
      <c r="L82" s="221">
        <f t="shared" si="8"/>
        <v>0</v>
      </c>
      <c r="M82" s="223">
        <f t="shared" si="9"/>
        <v>0</v>
      </c>
      <c r="N82" s="676"/>
      <c r="O82" s="443"/>
      <c r="P82" s="221">
        <v>0</v>
      </c>
      <c r="Q82" s="444">
        <f t="shared" si="10"/>
        <v>0</v>
      </c>
      <c r="R82" s="222">
        <f t="shared" si="11"/>
        <v>0</v>
      </c>
      <c r="S82" s="454" t="e" cm="1">
        <f t="array" ref="S82">_xlfn.IFS(E82="Air",R82,E82="Sea",M82,E82="Air+Sea",M82+R82)</f>
        <v>#N/A</v>
      </c>
      <c r="T82" s="475"/>
    </row>
    <row r="83" spans="1:20" x14ac:dyDescent="0.25">
      <c r="A83" s="1096"/>
      <c r="B83" s="758" t="s">
        <v>177</v>
      </c>
      <c r="C83" s="115" t="s">
        <v>178</v>
      </c>
      <c r="D83" s="115"/>
      <c r="E83" s="115" t="s">
        <v>11</v>
      </c>
      <c r="F83" s="115">
        <v>3600</v>
      </c>
      <c r="G83" s="209">
        <v>3600</v>
      </c>
      <c r="H83" s="147"/>
      <c r="I83" s="684"/>
      <c r="J83" s="341">
        <v>0</v>
      </c>
      <c r="K83" s="224">
        <v>1</v>
      </c>
      <c r="L83" s="224">
        <f t="shared" si="8"/>
        <v>0</v>
      </c>
      <c r="M83" s="389">
        <f t="shared" si="9"/>
        <v>0</v>
      </c>
      <c r="N83" s="650"/>
      <c r="O83" s="443"/>
      <c r="P83" s="221">
        <v>0</v>
      </c>
      <c r="Q83" s="444">
        <f t="shared" si="10"/>
        <v>0</v>
      </c>
      <c r="R83" s="222">
        <f t="shared" si="11"/>
        <v>0</v>
      </c>
      <c r="S83" s="453" cm="1">
        <f t="array" ref="S83">_xlfn.IFS(E83="Air",R83,E83="Sea",M83,E83="Air+Sea",M83+R83)</f>
        <v>0</v>
      </c>
      <c r="T83" s="475"/>
    </row>
    <row r="84" spans="1:20" ht="15.75" thickBot="1" x14ac:dyDescent="0.3">
      <c r="A84" s="1097"/>
      <c r="B84" s="633" t="s">
        <v>179</v>
      </c>
      <c r="C84" s="164" t="s">
        <v>180</v>
      </c>
      <c r="D84" s="164"/>
      <c r="E84" s="164"/>
      <c r="F84" s="164"/>
      <c r="G84" s="648"/>
      <c r="H84" s="685"/>
      <c r="I84" s="681"/>
      <c r="J84" s="347"/>
      <c r="K84" s="262">
        <v>1</v>
      </c>
      <c r="L84" s="262">
        <f t="shared" si="8"/>
        <v>0</v>
      </c>
      <c r="M84" s="635">
        <f t="shared" si="9"/>
        <v>0</v>
      </c>
      <c r="N84" s="681"/>
      <c r="O84" s="450"/>
      <c r="P84" s="262">
        <v>0</v>
      </c>
      <c r="Q84" s="451">
        <f t="shared" si="10"/>
        <v>0</v>
      </c>
      <c r="R84" s="457">
        <f t="shared" si="11"/>
        <v>0</v>
      </c>
      <c r="S84" s="627" t="e" cm="1">
        <f t="array" ref="S84">_xlfn.IFS(E84="Air",R84,E84="Sea",M84,E84="Air+Sea",M84+R84)</f>
        <v>#N/A</v>
      </c>
      <c r="T84" s="475"/>
    </row>
    <row r="85" spans="1:20" ht="15.75" thickBot="1" x14ac:dyDescent="0.3">
      <c r="A85" s="674"/>
      <c r="I85" s="413"/>
      <c r="J85" s="109"/>
      <c r="M85" s="270"/>
      <c r="N85" s="413"/>
      <c r="R85" s="270"/>
      <c r="S85" s="270"/>
    </row>
    <row r="86" spans="1:20" ht="45" x14ac:dyDescent="0.25">
      <c r="A86" s="674"/>
      <c r="I86" s="413"/>
      <c r="J86" s="71" t="s">
        <v>181</v>
      </c>
      <c r="K86" s="229">
        <f>IF([2]Booking_SGN!$B$2="SGN",INDEX([2]!volume,MATCH($I$11,[2]!customer,0),MATCH([2]Booking_SGN!$C$3,[2]!week,0)),0)</f>
        <v>0</v>
      </c>
      <c r="L86" s="229">
        <f>SUM(L13:L84)</f>
        <v>4458.1153846153848</v>
      </c>
      <c r="M86" s="230">
        <f>SUM(M13:M84)</f>
        <v>4416.1153846153848</v>
      </c>
      <c r="N86" s="413"/>
      <c r="O86" s="71" t="s">
        <v>181</v>
      </c>
      <c r="P86" s="229">
        <f>IF([2]Booking_SGN!$B$2="SGN",INDEX([2]!volume,MATCH($N$11,[2]!customer,0),MATCH([2]Booking_SGN!$C$3,[2]!week,0)),0)</f>
        <v>0</v>
      </c>
      <c r="Q86" s="229">
        <f>SUM(Q13:Q85)</f>
        <v>141</v>
      </c>
      <c r="R86" s="230">
        <f>SUM(R13:R84)</f>
        <v>0</v>
      </c>
      <c r="S86" s="230">
        <f>R86+M86</f>
        <v>4416.1153846153848</v>
      </c>
      <c r="T86" s="171"/>
    </row>
    <row r="87" spans="1:20" ht="15.75" thickBot="1" x14ac:dyDescent="0.3">
      <c r="A87" s="674"/>
      <c r="I87" s="413"/>
      <c r="J87" s="72" t="s">
        <v>182</v>
      </c>
      <c r="K87" s="73"/>
      <c r="L87" s="73"/>
      <c r="M87" s="231">
        <f>M86*K86/40/3600</f>
        <v>0</v>
      </c>
      <c r="N87" s="413"/>
      <c r="O87" s="72" t="s">
        <v>182</v>
      </c>
      <c r="P87" s="73"/>
      <c r="Q87" s="73"/>
      <c r="R87" s="231">
        <f>R86*P86/40/3600</f>
        <v>0</v>
      </c>
      <c r="S87" s="231">
        <f>R87+M87</f>
        <v>0</v>
      </c>
      <c r="T87" s="172"/>
    </row>
    <row r="88" spans="1:20" ht="15.75" thickBot="1" x14ac:dyDescent="0.3">
      <c r="A88" s="674"/>
      <c r="I88" s="413"/>
      <c r="J88" s="109"/>
      <c r="M88" s="270"/>
      <c r="N88" s="413"/>
      <c r="R88" s="270"/>
      <c r="S88" s="270"/>
    </row>
    <row r="89" spans="1:20" ht="15.75" customHeight="1" x14ac:dyDescent="0.25">
      <c r="A89" s="1095" t="s">
        <v>183</v>
      </c>
      <c r="B89" s="629" t="s">
        <v>184</v>
      </c>
      <c r="C89" s="621" t="s">
        <v>103</v>
      </c>
      <c r="D89" s="621" t="s">
        <v>185</v>
      </c>
      <c r="E89" s="621"/>
      <c r="F89" s="621"/>
      <c r="G89" s="622"/>
      <c r="H89" s="637"/>
      <c r="I89" s="767"/>
      <c r="J89" s="344"/>
      <c r="K89" s="259">
        <v>1</v>
      </c>
      <c r="L89" s="259">
        <f t="shared" ref="L89:L121" si="12">IF(C89="APLL BK",G89,G89*J89)</f>
        <v>0</v>
      </c>
      <c r="M89" s="634">
        <f t="shared" ref="M89:M121" si="13">IFERROR(IF(OR(E89="Sea",E89="Air+Sea"),IF(C89="APLL BK",G89*IF(I89="",1,I89),L89/K89*IF(I89="",1,I89)),0),0)</f>
        <v>0</v>
      </c>
      <c r="N89" s="687"/>
      <c r="O89" s="362"/>
      <c r="P89" s="259">
        <v>0</v>
      </c>
      <c r="Q89" s="260">
        <f t="shared" ref="Q89:Q121" si="14">IF(C89="APLL BK",G89,G89*O89)</f>
        <v>0</v>
      </c>
      <c r="R89" s="456">
        <f t="shared" ref="R89:R121" si="15">IFERROR(IF(OR(E89="Air",E89="Air+Sea"),IF(C89="APLL BK",G89*IF(N89="",1,N89),Q89/P89*IF(N89="",1,N89)),0),0)</f>
        <v>0</v>
      </c>
      <c r="S89" s="625" t="e" cm="1">
        <f t="array" ref="S89">_xlfn.IFS(E89="Air",R89,E89="Sea",M89,E89="Air+Sea",M89+R89)</f>
        <v>#N/A</v>
      </c>
    </row>
    <row r="90" spans="1:20" ht="30" customHeight="1" x14ac:dyDescent="0.25">
      <c r="A90" s="1096"/>
      <c r="B90" s="460"/>
      <c r="C90" s="188" t="s">
        <v>142</v>
      </c>
      <c r="D90" s="188" t="s">
        <v>647</v>
      </c>
      <c r="E90" s="188"/>
      <c r="F90" s="188">
        <v>0</v>
      </c>
      <c r="G90" s="386">
        <v>10</v>
      </c>
      <c r="H90" s="160"/>
      <c r="I90" s="461"/>
      <c r="J90" s="334">
        <v>3</v>
      </c>
      <c r="K90" s="221">
        <v>1</v>
      </c>
      <c r="L90" s="221">
        <f t="shared" si="12"/>
        <v>30</v>
      </c>
      <c r="M90" s="222">
        <f t="shared" si="13"/>
        <v>0</v>
      </c>
      <c r="N90" s="459"/>
      <c r="O90" s="443"/>
      <c r="P90" s="221">
        <v>0</v>
      </c>
      <c r="Q90" s="444">
        <f t="shared" si="14"/>
        <v>0</v>
      </c>
      <c r="R90" s="222">
        <f t="shared" si="15"/>
        <v>0</v>
      </c>
      <c r="S90" s="454" t="e" cm="1">
        <f t="array" ref="S90">_xlfn.IFS(E90="Air",R90,E90="Sea",M90,E90="Air+Sea",M90+R90)</f>
        <v>#N/A</v>
      </c>
    </row>
    <row r="91" spans="1:20" ht="30" x14ac:dyDescent="0.25">
      <c r="A91" s="1096"/>
      <c r="B91" s="460"/>
      <c r="C91" s="188" t="s">
        <v>103</v>
      </c>
      <c r="D91" s="188" t="s">
        <v>648</v>
      </c>
      <c r="E91" s="188"/>
      <c r="F91" s="188">
        <v>15</v>
      </c>
      <c r="G91" s="386">
        <v>15</v>
      </c>
      <c r="H91" s="160"/>
      <c r="I91" s="461"/>
      <c r="J91" s="334">
        <v>19</v>
      </c>
      <c r="K91" s="221">
        <v>1</v>
      </c>
      <c r="L91" s="221">
        <f t="shared" si="12"/>
        <v>285</v>
      </c>
      <c r="M91" s="222">
        <f t="shared" si="13"/>
        <v>0</v>
      </c>
      <c r="N91" s="459"/>
      <c r="O91" s="443"/>
      <c r="P91" s="221">
        <v>0</v>
      </c>
      <c r="Q91" s="444">
        <f t="shared" si="14"/>
        <v>0</v>
      </c>
      <c r="R91" s="222">
        <f t="shared" si="15"/>
        <v>0</v>
      </c>
      <c r="S91" s="454" t="e" cm="1">
        <f t="array" ref="S91">_xlfn.IFS(E91="Air",R91,E91="Sea",M91,E91="Air+Sea",M91+R91)</f>
        <v>#N/A</v>
      </c>
    </row>
    <row r="92" spans="1:20" x14ac:dyDescent="0.25">
      <c r="A92" s="1096"/>
      <c r="B92" s="772" t="s">
        <v>504</v>
      </c>
      <c r="C92" s="177" t="s">
        <v>69</v>
      </c>
      <c r="D92" s="761" t="s">
        <v>505</v>
      </c>
      <c r="E92" s="113" t="s">
        <v>11</v>
      </c>
      <c r="F92" s="156"/>
      <c r="G92" s="213">
        <v>90</v>
      </c>
      <c r="H92" s="178"/>
      <c r="I92" s="467"/>
      <c r="J92" s="177">
        <v>0.25</v>
      </c>
      <c r="K92" s="442">
        <v>1</v>
      </c>
      <c r="L92" s="219">
        <f t="shared" si="12"/>
        <v>22.5</v>
      </c>
      <c r="M92" s="220">
        <f t="shared" si="13"/>
        <v>22.5</v>
      </c>
      <c r="N92" s="459"/>
      <c r="O92" s="443"/>
      <c r="P92" s="221">
        <v>0</v>
      </c>
      <c r="Q92" s="444">
        <f t="shared" si="14"/>
        <v>0</v>
      </c>
      <c r="R92" s="222">
        <f t="shared" si="15"/>
        <v>0</v>
      </c>
      <c r="S92" s="453" cm="1">
        <f t="array" ref="S92">_xlfn.IFS(E92="Air",R92,E92="Sea",M92,E92="Air+Sea",M92+R92)</f>
        <v>22.5</v>
      </c>
    </row>
    <row r="93" spans="1:20" x14ac:dyDescent="0.25">
      <c r="A93" s="1096"/>
      <c r="B93" s="772" t="s">
        <v>506</v>
      </c>
      <c r="C93" s="177" t="s">
        <v>69</v>
      </c>
      <c r="D93" s="177" t="s">
        <v>507</v>
      </c>
      <c r="E93" s="113" t="s">
        <v>11</v>
      </c>
      <c r="F93" s="156"/>
      <c r="G93" s="213">
        <v>90</v>
      </c>
      <c r="H93" s="178"/>
      <c r="I93" s="467"/>
      <c r="J93" s="177">
        <v>0.25</v>
      </c>
      <c r="K93" s="442">
        <v>1</v>
      </c>
      <c r="L93" s="219">
        <f t="shared" si="12"/>
        <v>22.5</v>
      </c>
      <c r="M93" s="220">
        <f t="shared" si="13"/>
        <v>22.5</v>
      </c>
      <c r="N93" s="459"/>
      <c r="O93" s="443"/>
      <c r="P93" s="221">
        <v>0</v>
      </c>
      <c r="Q93" s="444">
        <f t="shared" si="14"/>
        <v>0</v>
      </c>
      <c r="R93" s="222">
        <f t="shared" si="15"/>
        <v>0</v>
      </c>
      <c r="S93" s="453" cm="1">
        <f t="array" ref="S93">_xlfn.IFS(E93="Air",R93,E93="Sea",M93,E93="Air+Sea",M93+R93)</f>
        <v>22.5</v>
      </c>
    </row>
    <row r="94" spans="1:20" ht="25.5" customHeight="1" x14ac:dyDescent="0.25">
      <c r="A94" s="1096"/>
      <c r="B94" s="509" t="s">
        <v>129</v>
      </c>
      <c r="C94" s="113" t="s">
        <v>103</v>
      </c>
      <c r="D94" s="113" t="s">
        <v>129</v>
      </c>
      <c r="E94" s="113" t="s">
        <v>11</v>
      </c>
      <c r="F94" s="113">
        <v>180</v>
      </c>
      <c r="G94" s="208">
        <v>55</v>
      </c>
      <c r="H94" s="124"/>
      <c r="I94" s="795"/>
      <c r="J94" s="156">
        <v>14</v>
      </c>
      <c r="K94" s="442">
        <v>1</v>
      </c>
      <c r="L94" s="219">
        <f t="shared" si="12"/>
        <v>770</v>
      </c>
      <c r="M94" s="220">
        <f t="shared" si="13"/>
        <v>770</v>
      </c>
      <c r="N94" s="459"/>
      <c r="O94" s="443"/>
      <c r="P94" s="221">
        <v>0</v>
      </c>
      <c r="Q94" s="444">
        <f t="shared" si="14"/>
        <v>0</v>
      </c>
      <c r="R94" s="222">
        <f t="shared" si="15"/>
        <v>0</v>
      </c>
      <c r="S94" s="453" cm="1">
        <f t="array" ref="S94">_xlfn.IFS(E94="Air",R94,E94="Sea",M94,E94="Air+Sea",M94+R94)</f>
        <v>770</v>
      </c>
    </row>
    <row r="95" spans="1:20" x14ac:dyDescent="0.25">
      <c r="A95" s="1096"/>
      <c r="B95" s="509" t="s">
        <v>130</v>
      </c>
      <c r="C95" s="113" t="s">
        <v>103</v>
      </c>
      <c r="D95" s="113" t="s">
        <v>130</v>
      </c>
      <c r="E95" s="113" t="s">
        <v>11</v>
      </c>
      <c r="F95" s="113">
        <v>120</v>
      </c>
      <c r="G95" s="208">
        <v>55</v>
      </c>
      <c r="H95" s="124"/>
      <c r="I95" s="795"/>
      <c r="J95" s="156">
        <v>3</v>
      </c>
      <c r="K95" s="442">
        <v>1</v>
      </c>
      <c r="L95" s="219">
        <f t="shared" si="12"/>
        <v>165</v>
      </c>
      <c r="M95" s="220">
        <f t="shared" si="13"/>
        <v>165</v>
      </c>
      <c r="N95" s="459"/>
      <c r="O95" s="443"/>
      <c r="P95" s="221">
        <v>0</v>
      </c>
      <c r="Q95" s="444">
        <f t="shared" si="14"/>
        <v>0</v>
      </c>
      <c r="R95" s="222">
        <f t="shared" si="15"/>
        <v>0</v>
      </c>
      <c r="S95" s="453" cm="1">
        <f t="array" ref="S95">_xlfn.IFS(E95="Air",R95,E95="Sea",M95,E95="Air+Sea",M95+R95)</f>
        <v>165</v>
      </c>
    </row>
    <row r="96" spans="1:20" ht="30" x14ac:dyDescent="0.25">
      <c r="A96" s="1096"/>
      <c r="B96" s="509" t="s">
        <v>132</v>
      </c>
      <c r="C96" s="113" t="s">
        <v>103</v>
      </c>
      <c r="D96" s="113" t="s">
        <v>133</v>
      </c>
      <c r="E96" s="113" t="s">
        <v>11</v>
      </c>
      <c r="F96" s="113">
        <v>180</v>
      </c>
      <c r="G96" s="208">
        <v>115</v>
      </c>
      <c r="H96" s="124"/>
      <c r="I96" s="795"/>
      <c r="J96" s="156">
        <v>14</v>
      </c>
      <c r="K96" s="219">
        <v>1</v>
      </c>
      <c r="L96" s="219">
        <f t="shared" si="12"/>
        <v>1610</v>
      </c>
      <c r="M96" s="220">
        <f t="shared" si="13"/>
        <v>1610</v>
      </c>
      <c r="N96" s="459"/>
      <c r="O96" s="443"/>
      <c r="P96" s="221">
        <v>0</v>
      </c>
      <c r="Q96" s="444">
        <f t="shared" si="14"/>
        <v>0</v>
      </c>
      <c r="R96" s="222">
        <f t="shared" si="15"/>
        <v>0</v>
      </c>
      <c r="S96" s="453" cm="1">
        <f t="array" ref="S96">_xlfn.IFS(E96="Air",R96,E96="Sea",M96,E96="Air+Sea",M96+R96)</f>
        <v>1610</v>
      </c>
    </row>
    <row r="97" spans="1:21" x14ac:dyDescent="0.25">
      <c r="A97" s="1096"/>
      <c r="B97" s="509" t="s">
        <v>138</v>
      </c>
      <c r="C97" s="113" t="s">
        <v>139</v>
      </c>
      <c r="D97" s="113" t="s">
        <v>138</v>
      </c>
      <c r="E97" s="113" t="s">
        <v>11</v>
      </c>
      <c r="F97" s="113">
        <v>240</v>
      </c>
      <c r="G97" s="208">
        <v>60</v>
      </c>
      <c r="H97" s="124"/>
      <c r="I97" s="795"/>
      <c r="J97" s="156">
        <v>24</v>
      </c>
      <c r="K97" s="219">
        <v>1</v>
      </c>
      <c r="L97" s="219">
        <f t="shared" si="12"/>
        <v>1440</v>
      </c>
      <c r="M97" s="220">
        <f t="shared" si="13"/>
        <v>1440</v>
      </c>
      <c r="N97" s="459"/>
      <c r="O97" s="443"/>
      <c r="P97" s="221">
        <v>0</v>
      </c>
      <c r="Q97" s="444">
        <f t="shared" si="14"/>
        <v>0</v>
      </c>
      <c r="R97" s="222">
        <f t="shared" si="15"/>
        <v>0</v>
      </c>
      <c r="S97" s="453" cm="1">
        <f t="array" ref="S97">_xlfn.IFS(E97="Air",R97,E97="Sea",M97,E97="Air+Sea",M97+R97)</f>
        <v>1440</v>
      </c>
      <c r="T97" s="475"/>
      <c r="U97" s="32"/>
    </row>
    <row r="98" spans="1:21" ht="15.75" customHeight="1" x14ac:dyDescent="0.25">
      <c r="A98" s="1096"/>
      <c r="B98" s="1092" t="s">
        <v>141</v>
      </c>
      <c r="C98" s="113" t="s">
        <v>142</v>
      </c>
      <c r="D98" s="113" t="s">
        <v>143</v>
      </c>
      <c r="E98" s="113" t="s">
        <v>11</v>
      </c>
      <c r="F98" s="113">
        <v>300</v>
      </c>
      <c r="G98" s="208">
        <v>30</v>
      </c>
      <c r="H98" s="124"/>
      <c r="I98" s="795">
        <v>0.01</v>
      </c>
      <c r="J98" s="156">
        <v>3</v>
      </c>
      <c r="K98" s="442">
        <v>1</v>
      </c>
      <c r="L98" s="219">
        <f t="shared" si="12"/>
        <v>90</v>
      </c>
      <c r="M98" s="220">
        <f t="shared" si="13"/>
        <v>0.9</v>
      </c>
      <c r="N98" s="459"/>
      <c r="O98" s="443"/>
      <c r="P98" s="221">
        <v>0</v>
      </c>
      <c r="Q98" s="444">
        <f t="shared" si="14"/>
        <v>0</v>
      </c>
      <c r="R98" s="222">
        <f t="shared" si="15"/>
        <v>0</v>
      </c>
      <c r="S98" s="453" cm="1">
        <f t="array" ref="S98">_xlfn.IFS(E98="Air",R98,E98="Sea",M98,E98="Air+Sea",M98+R98)</f>
        <v>0.9</v>
      </c>
      <c r="T98" s="475"/>
      <c r="U98" s="32"/>
    </row>
    <row r="99" spans="1:21" ht="15.75" customHeight="1" x14ac:dyDescent="0.25">
      <c r="A99" s="1096"/>
      <c r="B99" s="1092"/>
      <c r="C99" s="113" t="s">
        <v>142</v>
      </c>
      <c r="D99" s="113" t="s">
        <v>141</v>
      </c>
      <c r="E99" s="113" t="s">
        <v>11</v>
      </c>
      <c r="F99" s="113">
        <v>180</v>
      </c>
      <c r="G99" s="208">
        <v>130</v>
      </c>
      <c r="H99" s="124"/>
      <c r="I99" s="795">
        <v>0.01</v>
      </c>
      <c r="J99" s="156">
        <v>3</v>
      </c>
      <c r="K99" s="442">
        <v>1</v>
      </c>
      <c r="L99" s="219">
        <f t="shared" si="12"/>
        <v>390</v>
      </c>
      <c r="M99" s="220">
        <f t="shared" si="13"/>
        <v>3.9</v>
      </c>
      <c r="N99" s="459"/>
      <c r="O99" s="443"/>
      <c r="P99" s="221">
        <v>0</v>
      </c>
      <c r="Q99" s="444">
        <f t="shared" si="14"/>
        <v>0</v>
      </c>
      <c r="R99" s="222">
        <f t="shared" si="15"/>
        <v>0</v>
      </c>
      <c r="S99" s="453" cm="1">
        <f t="array" ref="S99">_xlfn.IFS(E99="Air",R99,E99="Sea",M99,E99="Air+Sea",M99+R99)</f>
        <v>3.9</v>
      </c>
      <c r="T99" s="475"/>
      <c r="U99" s="32"/>
    </row>
    <row r="100" spans="1:21" ht="45" x14ac:dyDescent="0.25">
      <c r="A100" s="1096"/>
      <c r="B100" s="509" t="s">
        <v>190</v>
      </c>
      <c r="C100" s="761" t="s">
        <v>553</v>
      </c>
      <c r="D100" s="113" t="s">
        <v>552</v>
      </c>
      <c r="E100" s="113" t="s">
        <v>11</v>
      </c>
      <c r="F100" s="156" t="s">
        <v>601</v>
      </c>
      <c r="G100" s="213">
        <v>10</v>
      </c>
      <c r="H100" s="180"/>
      <c r="I100" s="649"/>
      <c r="J100" s="177">
        <v>1</v>
      </c>
      <c r="K100" s="219">
        <v>1</v>
      </c>
      <c r="L100" s="219">
        <f t="shared" si="12"/>
        <v>10</v>
      </c>
      <c r="M100" s="220">
        <f t="shared" si="13"/>
        <v>10</v>
      </c>
      <c r="N100" s="650"/>
      <c r="O100" s="443"/>
      <c r="P100" s="221">
        <v>0</v>
      </c>
      <c r="Q100" s="444">
        <f t="shared" si="14"/>
        <v>0</v>
      </c>
      <c r="R100" s="222">
        <f t="shared" si="15"/>
        <v>0</v>
      </c>
      <c r="S100" s="453" cm="1">
        <f t="array" ref="S100">_xlfn.IFS(E100="Air",R100,E100="Sea",M100,E100="Air+Sea",M100+R100)</f>
        <v>10</v>
      </c>
      <c r="T100" s="475"/>
      <c r="U100" s="32"/>
    </row>
    <row r="101" spans="1:21" x14ac:dyDescent="0.25">
      <c r="A101" s="1096"/>
      <c r="B101" s="509" t="s">
        <v>601</v>
      </c>
      <c r="C101" s="761" t="s">
        <v>74</v>
      </c>
      <c r="D101" s="113" t="s">
        <v>192</v>
      </c>
      <c r="E101" s="113" t="s">
        <v>11</v>
      </c>
      <c r="F101" s="156" t="s">
        <v>601</v>
      </c>
      <c r="G101" s="213">
        <v>35</v>
      </c>
      <c r="H101" s="183"/>
      <c r="I101" s="649"/>
      <c r="J101" s="177"/>
      <c r="K101" s="219">
        <v>1</v>
      </c>
      <c r="L101" s="219">
        <f t="shared" si="12"/>
        <v>35</v>
      </c>
      <c r="M101" s="220">
        <f t="shared" si="13"/>
        <v>35</v>
      </c>
      <c r="N101" s="650"/>
      <c r="O101" s="443"/>
      <c r="P101" s="221">
        <v>0</v>
      </c>
      <c r="Q101" s="444">
        <f t="shared" si="14"/>
        <v>35</v>
      </c>
      <c r="R101" s="222">
        <f t="shared" si="15"/>
        <v>0</v>
      </c>
      <c r="S101" s="453" cm="1">
        <f t="array" ref="S101">_xlfn.IFS(E101="Air",R101,E101="Sea",M101,E101="Air+Sea",M101+R101)</f>
        <v>35</v>
      </c>
      <c r="T101" s="475"/>
    </row>
    <row r="102" spans="1:21" x14ac:dyDescent="0.25">
      <c r="A102" s="1096"/>
      <c r="B102" s="509" t="s">
        <v>601</v>
      </c>
      <c r="C102" s="761" t="s">
        <v>74</v>
      </c>
      <c r="D102" s="113" t="s">
        <v>193</v>
      </c>
      <c r="E102" s="113" t="s">
        <v>11</v>
      </c>
      <c r="F102" s="156" t="s">
        <v>601</v>
      </c>
      <c r="G102" s="213">
        <v>5</v>
      </c>
      <c r="H102" s="183"/>
      <c r="I102" s="649"/>
      <c r="J102" s="177"/>
      <c r="K102" s="219">
        <v>1</v>
      </c>
      <c r="L102" s="219">
        <f t="shared" si="12"/>
        <v>5</v>
      </c>
      <c r="M102" s="220">
        <f t="shared" si="13"/>
        <v>5</v>
      </c>
      <c r="N102" s="650"/>
      <c r="O102" s="443"/>
      <c r="P102" s="221">
        <v>0</v>
      </c>
      <c r="Q102" s="444">
        <f t="shared" si="14"/>
        <v>5</v>
      </c>
      <c r="R102" s="222">
        <f t="shared" si="15"/>
        <v>0</v>
      </c>
      <c r="S102" s="453" cm="1">
        <f t="array" ref="S102">_xlfn.IFS(E102="Air",R102,E102="Sea",M102,E102="Air+Sea",M102+R102)</f>
        <v>5</v>
      </c>
      <c r="T102" s="475"/>
      <c r="U102" s="32"/>
    </row>
    <row r="103" spans="1:21" x14ac:dyDescent="0.25">
      <c r="A103" s="1096"/>
      <c r="B103" s="509" t="s">
        <v>601</v>
      </c>
      <c r="C103" s="761" t="s">
        <v>74</v>
      </c>
      <c r="D103" s="113" t="s">
        <v>194</v>
      </c>
      <c r="E103" s="113" t="s">
        <v>11</v>
      </c>
      <c r="F103" s="156" t="s">
        <v>601</v>
      </c>
      <c r="G103" s="213">
        <v>10</v>
      </c>
      <c r="H103" s="183"/>
      <c r="I103" s="649"/>
      <c r="J103" s="177"/>
      <c r="K103" s="219">
        <v>1</v>
      </c>
      <c r="L103" s="219">
        <f t="shared" si="12"/>
        <v>10</v>
      </c>
      <c r="M103" s="220">
        <f t="shared" si="13"/>
        <v>10</v>
      </c>
      <c r="N103" s="650"/>
      <c r="O103" s="443"/>
      <c r="P103" s="221">
        <v>0</v>
      </c>
      <c r="Q103" s="444">
        <f t="shared" si="14"/>
        <v>10</v>
      </c>
      <c r="R103" s="222">
        <f t="shared" si="15"/>
        <v>0</v>
      </c>
      <c r="S103" s="453" cm="1">
        <f t="array" ref="S103">_xlfn.IFS(E103="Air",R103,E103="Sea",M103,E103="Air+Sea",M103+R103)</f>
        <v>10</v>
      </c>
      <c r="T103" s="475"/>
      <c r="U103" s="32"/>
    </row>
    <row r="104" spans="1:21" x14ac:dyDescent="0.25">
      <c r="A104" s="1096"/>
      <c r="B104" s="509" t="s">
        <v>206</v>
      </c>
      <c r="C104" s="761" t="s">
        <v>204</v>
      </c>
      <c r="D104" s="113" t="s">
        <v>207</v>
      </c>
      <c r="E104" s="113" t="s">
        <v>11</v>
      </c>
      <c r="F104" s="156">
        <v>40</v>
      </c>
      <c r="G104" s="213">
        <v>40</v>
      </c>
      <c r="H104" s="178"/>
      <c r="I104" s="649"/>
      <c r="J104" s="177">
        <v>1</v>
      </c>
      <c r="K104" s="219">
        <v>1</v>
      </c>
      <c r="L104" s="219">
        <f t="shared" si="12"/>
        <v>40</v>
      </c>
      <c r="M104" s="220">
        <f t="shared" si="13"/>
        <v>40</v>
      </c>
      <c r="N104" s="650"/>
      <c r="O104" s="443"/>
      <c r="P104" s="221">
        <v>0</v>
      </c>
      <c r="Q104" s="444">
        <f t="shared" si="14"/>
        <v>0</v>
      </c>
      <c r="R104" s="222">
        <f t="shared" si="15"/>
        <v>0</v>
      </c>
      <c r="S104" s="453" cm="1">
        <f t="array" ref="S104">_xlfn.IFS(E104="Air",R104,E104="Sea",M104,E104="Air+Sea",M104+R104)</f>
        <v>40</v>
      </c>
      <c r="T104" s="475"/>
      <c r="U104" s="32"/>
    </row>
    <row r="105" spans="1:21" x14ac:dyDescent="0.25">
      <c r="A105" s="1096"/>
      <c r="B105" s="509" t="s">
        <v>601</v>
      </c>
      <c r="C105" s="761" t="s">
        <v>204</v>
      </c>
      <c r="D105" s="113" t="s">
        <v>208</v>
      </c>
      <c r="E105" s="113" t="s">
        <v>11</v>
      </c>
      <c r="F105" s="156" t="s">
        <v>601</v>
      </c>
      <c r="G105" s="213">
        <v>75</v>
      </c>
      <c r="H105" s="178"/>
      <c r="I105" s="649"/>
      <c r="J105" s="177">
        <v>1</v>
      </c>
      <c r="K105" s="219">
        <v>1</v>
      </c>
      <c r="L105" s="219">
        <f t="shared" si="12"/>
        <v>75</v>
      </c>
      <c r="M105" s="220">
        <f t="shared" si="13"/>
        <v>75</v>
      </c>
      <c r="N105" s="650"/>
      <c r="O105" s="443"/>
      <c r="P105" s="221">
        <v>0</v>
      </c>
      <c r="Q105" s="444">
        <f t="shared" si="14"/>
        <v>0</v>
      </c>
      <c r="R105" s="222">
        <f t="shared" si="15"/>
        <v>0</v>
      </c>
      <c r="S105" s="453" cm="1">
        <f t="array" ref="S105">_xlfn.IFS(E105="Air",R105,E105="Sea",M105,E105="Air+Sea",M105+R105)</f>
        <v>75</v>
      </c>
      <c r="T105" s="475"/>
      <c r="U105" s="32"/>
    </row>
    <row r="106" spans="1:21" x14ac:dyDescent="0.25">
      <c r="A106" s="1096"/>
      <c r="B106" s="509" t="s">
        <v>601</v>
      </c>
      <c r="C106" s="761" t="s">
        <v>74</v>
      </c>
      <c r="D106" s="113" t="s">
        <v>209</v>
      </c>
      <c r="E106" s="113" t="s">
        <v>11</v>
      </c>
      <c r="F106" s="156" t="s">
        <v>601</v>
      </c>
      <c r="G106" s="213">
        <v>400</v>
      </c>
      <c r="H106" s="178"/>
      <c r="I106" s="649"/>
      <c r="J106" s="177"/>
      <c r="K106" s="219">
        <v>1</v>
      </c>
      <c r="L106" s="219">
        <f t="shared" si="12"/>
        <v>400</v>
      </c>
      <c r="M106" s="220">
        <f t="shared" si="13"/>
        <v>400</v>
      </c>
      <c r="N106" s="650"/>
      <c r="O106" s="443"/>
      <c r="P106" s="221">
        <v>0</v>
      </c>
      <c r="Q106" s="444">
        <f t="shared" si="14"/>
        <v>400</v>
      </c>
      <c r="R106" s="222">
        <f t="shared" si="15"/>
        <v>0</v>
      </c>
      <c r="S106" s="453" cm="1">
        <f t="array" ref="S106">_xlfn.IFS(E106="Air",R106,E106="Sea",M106,E106="Air+Sea",M106+R106)</f>
        <v>400</v>
      </c>
      <c r="T106" s="475"/>
      <c r="U106" s="32"/>
    </row>
    <row r="107" spans="1:21" x14ac:dyDescent="0.25">
      <c r="A107" s="1096"/>
      <c r="B107" s="509" t="s">
        <v>601</v>
      </c>
      <c r="C107" s="761" t="s">
        <v>74</v>
      </c>
      <c r="D107" s="113" t="s">
        <v>210</v>
      </c>
      <c r="E107" s="113" t="s">
        <v>11</v>
      </c>
      <c r="F107" s="156" t="s">
        <v>601</v>
      </c>
      <c r="G107" s="213">
        <v>75</v>
      </c>
      <c r="H107" s="178"/>
      <c r="I107" s="649"/>
      <c r="J107" s="177"/>
      <c r="K107" s="219">
        <v>1</v>
      </c>
      <c r="L107" s="219">
        <f t="shared" si="12"/>
        <v>75</v>
      </c>
      <c r="M107" s="220">
        <f t="shared" si="13"/>
        <v>75</v>
      </c>
      <c r="N107" s="650"/>
      <c r="O107" s="443"/>
      <c r="P107" s="221">
        <v>0</v>
      </c>
      <c r="Q107" s="444">
        <f t="shared" si="14"/>
        <v>75</v>
      </c>
      <c r="R107" s="222">
        <f t="shared" si="15"/>
        <v>0</v>
      </c>
      <c r="S107" s="453" cm="1">
        <f t="array" ref="S107">_xlfn.IFS(E107="Air",R107,E107="Sea",M107,E107="Air+Sea",M107+R107)</f>
        <v>75</v>
      </c>
      <c r="T107" s="475"/>
      <c r="U107" s="32"/>
    </row>
    <row r="108" spans="1:21" x14ac:dyDescent="0.25">
      <c r="A108" s="1096"/>
      <c r="B108" s="509" t="s">
        <v>211</v>
      </c>
      <c r="C108" s="761" t="s">
        <v>204</v>
      </c>
      <c r="D108" s="113" t="s">
        <v>212</v>
      </c>
      <c r="E108" s="113" t="s">
        <v>11</v>
      </c>
      <c r="F108" s="156" t="s">
        <v>601</v>
      </c>
      <c r="G108" s="213">
        <v>5</v>
      </c>
      <c r="H108" s="178"/>
      <c r="I108" s="649"/>
      <c r="J108" s="177">
        <v>1</v>
      </c>
      <c r="K108" s="219">
        <v>1</v>
      </c>
      <c r="L108" s="219">
        <f t="shared" si="12"/>
        <v>5</v>
      </c>
      <c r="M108" s="220">
        <f t="shared" si="13"/>
        <v>5</v>
      </c>
      <c r="N108" s="650"/>
      <c r="O108" s="443"/>
      <c r="P108" s="221">
        <v>0</v>
      </c>
      <c r="Q108" s="444">
        <f t="shared" si="14"/>
        <v>0</v>
      </c>
      <c r="R108" s="222">
        <f t="shared" si="15"/>
        <v>0</v>
      </c>
      <c r="S108" s="453" cm="1">
        <f t="array" ref="S108">_xlfn.IFS(E108="Air",R108,E108="Sea",M108,E108="Air+Sea",M108+R108)</f>
        <v>5</v>
      </c>
      <c r="T108" s="475"/>
      <c r="U108" s="32"/>
    </row>
    <row r="109" spans="1:21" x14ac:dyDescent="0.25">
      <c r="A109" s="1096"/>
      <c r="B109" s="509" t="s">
        <v>601</v>
      </c>
      <c r="C109" s="761" t="s">
        <v>204</v>
      </c>
      <c r="D109" s="113" t="s">
        <v>213</v>
      </c>
      <c r="E109" s="113" t="s">
        <v>11</v>
      </c>
      <c r="F109" s="156" t="s">
        <v>601</v>
      </c>
      <c r="G109" s="213">
        <v>15</v>
      </c>
      <c r="H109" s="178"/>
      <c r="I109" s="649"/>
      <c r="J109" s="177">
        <v>1</v>
      </c>
      <c r="K109" s="219">
        <v>1</v>
      </c>
      <c r="L109" s="219">
        <f t="shared" si="12"/>
        <v>15</v>
      </c>
      <c r="M109" s="220">
        <f t="shared" si="13"/>
        <v>15</v>
      </c>
      <c r="N109" s="650"/>
      <c r="O109" s="443"/>
      <c r="P109" s="221">
        <v>0</v>
      </c>
      <c r="Q109" s="444">
        <f t="shared" si="14"/>
        <v>0</v>
      </c>
      <c r="R109" s="222">
        <f t="shared" si="15"/>
        <v>0</v>
      </c>
      <c r="S109" s="453" cm="1">
        <f t="array" ref="S109">_xlfn.IFS(E109="Air",R109,E109="Sea",M109,E109="Air+Sea",M109+R109)</f>
        <v>15</v>
      </c>
      <c r="T109" s="475"/>
      <c r="U109" s="32"/>
    </row>
    <row r="110" spans="1:21" x14ac:dyDescent="0.25">
      <c r="A110" s="1096"/>
      <c r="B110" s="509" t="s">
        <v>601</v>
      </c>
      <c r="C110" s="761" t="s">
        <v>204</v>
      </c>
      <c r="D110" s="113" t="s">
        <v>214</v>
      </c>
      <c r="E110" s="113" t="s">
        <v>11</v>
      </c>
      <c r="F110" s="156" t="s">
        <v>601</v>
      </c>
      <c r="G110" s="213">
        <v>40</v>
      </c>
      <c r="H110" s="178"/>
      <c r="I110" s="649"/>
      <c r="J110" s="177">
        <v>1</v>
      </c>
      <c r="K110" s="219">
        <v>1</v>
      </c>
      <c r="L110" s="219">
        <f t="shared" si="12"/>
        <v>40</v>
      </c>
      <c r="M110" s="220">
        <f t="shared" si="13"/>
        <v>40</v>
      </c>
      <c r="N110" s="650"/>
      <c r="O110" s="443"/>
      <c r="P110" s="221">
        <v>0</v>
      </c>
      <c r="Q110" s="444">
        <f t="shared" si="14"/>
        <v>0</v>
      </c>
      <c r="R110" s="222">
        <f t="shared" si="15"/>
        <v>0</v>
      </c>
      <c r="S110" s="453" cm="1">
        <f t="array" ref="S110">_xlfn.IFS(E110="Air",R110,E110="Sea",M110,E110="Air+Sea",M110+R110)</f>
        <v>40</v>
      </c>
      <c r="T110" s="475"/>
      <c r="U110" s="32"/>
    </row>
    <row r="111" spans="1:21" ht="30" x14ac:dyDescent="0.25">
      <c r="A111" s="1096"/>
      <c r="B111" s="509" t="s">
        <v>601</v>
      </c>
      <c r="C111" s="761" t="s">
        <v>204</v>
      </c>
      <c r="D111" s="113" t="s">
        <v>215</v>
      </c>
      <c r="E111" s="113" t="s">
        <v>11</v>
      </c>
      <c r="F111" s="156" t="s">
        <v>601</v>
      </c>
      <c r="G111" s="213">
        <v>5</v>
      </c>
      <c r="H111" s="178"/>
      <c r="I111" s="649"/>
      <c r="J111" s="177">
        <v>1</v>
      </c>
      <c r="K111" s="219">
        <v>1</v>
      </c>
      <c r="L111" s="219">
        <f t="shared" si="12"/>
        <v>5</v>
      </c>
      <c r="M111" s="220">
        <f t="shared" si="13"/>
        <v>5</v>
      </c>
      <c r="N111" s="650"/>
      <c r="O111" s="443"/>
      <c r="P111" s="221">
        <v>0</v>
      </c>
      <c r="Q111" s="444">
        <f t="shared" si="14"/>
        <v>0</v>
      </c>
      <c r="R111" s="222">
        <f t="shared" si="15"/>
        <v>0</v>
      </c>
      <c r="S111" s="453" cm="1">
        <f t="array" ref="S111">_xlfn.IFS(E111="Air",R111,E111="Sea",M111,E111="Air+Sea",M111+R111)</f>
        <v>5</v>
      </c>
      <c r="T111" s="475"/>
      <c r="U111" s="32"/>
    </row>
    <row r="112" spans="1:21" x14ac:dyDescent="0.25">
      <c r="A112" s="1096"/>
      <c r="B112" s="509" t="s">
        <v>216</v>
      </c>
      <c r="C112" s="761" t="s">
        <v>540</v>
      </c>
      <c r="D112" s="111" t="s">
        <v>649</v>
      </c>
      <c r="E112" s="113" t="s">
        <v>11</v>
      </c>
      <c r="F112" s="156" t="s">
        <v>601</v>
      </c>
      <c r="G112" s="213">
        <v>5</v>
      </c>
      <c r="H112" s="178"/>
      <c r="I112" s="649"/>
      <c r="J112" s="177">
        <v>1</v>
      </c>
      <c r="K112" s="219">
        <v>1</v>
      </c>
      <c r="L112" s="219">
        <f t="shared" si="12"/>
        <v>5</v>
      </c>
      <c r="M112" s="220">
        <f t="shared" si="13"/>
        <v>5</v>
      </c>
      <c r="N112" s="650"/>
      <c r="O112" s="443"/>
      <c r="P112" s="221">
        <v>0</v>
      </c>
      <c r="Q112" s="444">
        <f t="shared" si="14"/>
        <v>0</v>
      </c>
      <c r="R112" s="222">
        <f t="shared" si="15"/>
        <v>0</v>
      </c>
      <c r="S112" s="453" cm="1">
        <f t="array" ref="S112">_xlfn.IFS(E112="Air",R112,E112="Sea",M112,E112="Air+Sea",M112+R112)</f>
        <v>5</v>
      </c>
      <c r="T112" s="475"/>
      <c r="U112" s="32"/>
    </row>
    <row r="113" spans="1:21" x14ac:dyDescent="0.25">
      <c r="A113" s="1096"/>
      <c r="B113" s="509" t="s">
        <v>601</v>
      </c>
      <c r="C113" s="761" t="s">
        <v>204</v>
      </c>
      <c r="D113" s="113" t="s">
        <v>218</v>
      </c>
      <c r="E113" s="113" t="s">
        <v>11</v>
      </c>
      <c r="F113" s="156" t="s">
        <v>601</v>
      </c>
      <c r="G113" s="213">
        <v>30</v>
      </c>
      <c r="H113" s="178"/>
      <c r="I113" s="649"/>
      <c r="J113" s="177">
        <v>1</v>
      </c>
      <c r="K113" s="219">
        <v>1</v>
      </c>
      <c r="L113" s="219">
        <f t="shared" si="12"/>
        <v>30</v>
      </c>
      <c r="M113" s="220">
        <f t="shared" si="13"/>
        <v>30</v>
      </c>
      <c r="N113" s="650"/>
      <c r="O113" s="443"/>
      <c r="P113" s="221">
        <v>0</v>
      </c>
      <c r="Q113" s="444">
        <f t="shared" si="14"/>
        <v>0</v>
      </c>
      <c r="R113" s="222">
        <f t="shared" si="15"/>
        <v>0</v>
      </c>
      <c r="S113" s="453" cm="1">
        <f t="array" ref="S113">_xlfn.IFS(E113="Air",R113,E113="Sea",M113,E113="Air+Sea",M113+R113)</f>
        <v>30</v>
      </c>
      <c r="T113" s="475"/>
      <c r="U113" s="32"/>
    </row>
    <row r="114" spans="1:21" x14ac:dyDescent="0.25">
      <c r="A114" s="1096"/>
      <c r="B114" s="509" t="s">
        <v>601</v>
      </c>
      <c r="C114" s="761" t="s">
        <v>204</v>
      </c>
      <c r="D114" s="113" t="s">
        <v>219</v>
      </c>
      <c r="E114" s="113" t="s">
        <v>11</v>
      </c>
      <c r="F114" s="156" t="s">
        <v>601</v>
      </c>
      <c r="G114" s="213">
        <v>180</v>
      </c>
      <c r="H114" s="178"/>
      <c r="I114" s="649"/>
      <c r="J114" s="177">
        <v>1</v>
      </c>
      <c r="K114" s="219">
        <v>1</v>
      </c>
      <c r="L114" s="219">
        <f t="shared" si="12"/>
        <v>180</v>
      </c>
      <c r="M114" s="220">
        <f t="shared" si="13"/>
        <v>180</v>
      </c>
      <c r="N114" s="650"/>
      <c r="O114" s="443"/>
      <c r="P114" s="221">
        <v>0</v>
      </c>
      <c r="Q114" s="444">
        <f t="shared" si="14"/>
        <v>0</v>
      </c>
      <c r="R114" s="222">
        <f t="shared" si="15"/>
        <v>0</v>
      </c>
      <c r="S114" s="453" cm="1">
        <f t="array" ref="S114">_xlfn.IFS(E114="Air",R114,E114="Sea",M114,E114="Air+Sea",M114+R114)</f>
        <v>180</v>
      </c>
      <c r="T114" s="475"/>
      <c r="U114" s="32"/>
    </row>
    <row r="115" spans="1:21" ht="30" x14ac:dyDescent="0.25">
      <c r="A115" s="1096"/>
      <c r="B115" s="509" t="s">
        <v>220</v>
      </c>
      <c r="C115" s="761" t="s">
        <v>103</v>
      </c>
      <c r="D115" s="113" t="s">
        <v>193</v>
      </c>
      <c r="E115" s="113" t="s">
        <v>11</v>
      </c>
      <c r="F115" s="156" t="s">
        <v>601</v>
      </c>
      <c r="G115" s="213">
        <v>5</v>
      </c>
      <c r="H115" s="178"/>
      <c r="I115" s="649"/>
      <c r="J115" s="177">
        <v>1</v>
      </c>
      <c r="K115" s="219">
        <v>1</v>
      </c>
      <c r="L115" s="219">
        <f t="shared" si="12"/>
        <v>5</v>
      </c>
      <c r="M115" s="220">
        <f t="shared" si="13"/>
        <v>5</v>
      </c>
      <c r="N115" s="650"/>
      <c r="O115" s="443"/>
      <c r="P115" s="221">
        <v>0</v>
      </c>
      <c r="Q115" s="444">
        <f t="shared" si="14"/>
        <v>0</v>
      </c>
      <c r="R115" s="222">
        <f t="shared" si="15"/>
        <v>0</v>
      </c>
      <c r="S115" s="453" cm="1">
        <f t="array" ref="S115">_xlfn.IFS(E115="Air",R115,E115="Sea",M115,E115="Air+Sea",M115+R115)</f>
        <v>5</v>
      </c>
      <c r="T115" s="475"/>
      <c r="U115" s="32"/>
    </row>
    <row r="116" spans="1:21" x14ac:dyDescent="0.25">
      <c r="A116" s="1096"/>
      <c r="B116" s="509" t="s">
        <v>601</v>
      </c>
      <c r="C116" s="761" t="s">
        <v>103</v>
      </c>
      <c r="D116" s="113" t="s">
        <v>221</v>
      </c>
      <c r="E116" s="113" t="s">
        <v>11</v>
      </c>
      <c r="F116" s="156" t="s">
        <v>601</v>
      </c>
      <c r="G116" s="213">
        <v>25</v>
      </c>
      <c r="H116" s="178"/>
      <c r="I116" s="649"/>
      <c r="J116" s="177">
        <v>1</v>
      </c>
      <c r="K116" s="219">
        <v>1</v>
      </c>
      <c r="L116" s="219">
        <f t="shared" si="12"/>
        <v>25</v>
      </c>
      <c r="M116" s="220">
        <f t="shared" si="13"/>
        <v>25</v>
      </c>
      <c r="N116" s="650"/>
      <c r="O116" s="443"/>
      <c r="P116" s="221">
        <v>0</v>
      </c>
      <c r="Q116" s="444">
        <f t="shared" si="14"/>
        <v>0</v>
      </c>
      <c r="R116" s="222">
        <f t="shared" si="15"/>
        <v>0</v>
      </c>
      <c r="S116" s="453" cm="1">
        <f t="array" ref="S116">_xlfn.IFS(E116="Air",R116,E116="Sea",M116,E116="Air+Sea",M116+R116)</f>
        <v>25</v>
      </c>
      <c r="T116" s="475"/>
      <c r="U116" s="32"/>
    </row>
    <row r="117" spans="1:21" x14ac:dyDescent="0.25">
      <c r="A117" s="1096"/>
      <c r="B117" s="509" t="s">
        <v>601</v>
      </c>
      <c r="C117" s="761" t="s">
        <v>103</v>
      </c>
      <c r="D117" s="113" t="s">
        <v>222</v>
      </c>
      <c r="E117" s="113" t="s">
        <v>11</v>
      </c>
      <c r="F117" s="156" t="s">
        <v>601</v>
      </c>
      <c r="G117" s="213">
        <v>20</v>
      </c>
      <c r="H117" s="178"/>
      <c r="I117" s="649"/>
      <c r="J117" s="177">
        <v>1</v>
      </c>
      <c r="K117" s="219">
        <v>1</v>
      </c>
      <c r="L117" s="219">
        <f t="shared" si="12"/>
        <v>20</v>
      </c>
      <c r="M117" s="220">
        <f t="shared" si="13"/>
        <v>20</v>
      </c>
      <c r="N117" s="650"/>
      <c r="O117" s="443"/>
      <c r="P117" s="221">
        <v>0</v>
      </c>
      <c r="Q117" s="444">
        <f t="shared" si="14"/>
        <v>0</v>
      </c>
      <c r="R117" s="222">
        <f t="shared" si="15"/>
        <v>0</v>
      </c>
      <c r="S117" s="453" cm="1">
        <f t="array" ref="S117">_xlfn.IFS(E117="Air",R117,E117="Sea",M117,E117="Air+Sea",M117+R117)</f>
        <v>20</v>
      </c>
      <c r="T117" s="475"/>
      <c r="U117" s="32"/>
    </row>
    <row r="118" spans="1:21" x14ac:dyDescent="0.25">
      <c r="A118" s="1096"/>
      <c r="B118" s="509" t="s">
        <v>708</v>
      </c>
      <c r="C118" s="761" t="s">
        <v>103</v>
      </c>
      <c r="D118" s="113" t="s">
        <v>709</v>
      </c>
      <c r="E118" s="113" t="s">
        <v>11</v>
      </c>
      <c r="F118" s="761" t="s">
        <v>601</v>
      </c>
      <c r="G118" s="213">
        <v>45</v>
      </c>
      <c r="H118" s="178"/>
      <c r="I118" s="649"/>
      <c r="J118" s="177">
        <v>1</v>
      </c>
      <c r="K118" s="219">
        <v>1</v>
      </c>
      <c r="L118" s="219">
        <f t="shared" si="12"/>
        <v>45</v>
      </c>
      <c r="M118" s="220">
        <f t="shared" si="13"/>
        <v>45</v>
      </c>
      <c r="N118" s="650"/>
      <c r="O118" s="443"/>
      <c r="P118" s="221">
        <v>0</v>
      </c>
      <c r="Q118" s="444">
        <f t="shared" si="14"/>
        <v>0</v>
      </c>
      <c r="R118" s="222">
        <f t="shared" si="15"/>
        <v>0</v>
      </c>
      <c r="S118" s="453" cm="1">
        <f t="array" ref="S118">_xlfn.IFS(E118="Air",R118,E118="Sea",M118,E118="Air+Sea",M118+R118)</f>
        <v>45</v>
      </c>
      <c r="T118" s="475"/>
      <c r="U118" s="32"/>
    </row>
    <row r="119" spans="1:21" x14ac:dyDescent="0.25">
      <c r="A119" s="1096"/>
      <c r="B119" s="612" t="s">
        <v>652</v>
      </c>
      <c r="C119" s="188" t="s">
        <v>145</v>
      </c>
      <c r="D119" s="188" t="s">
        <v>230</v>
      </c>
      <c r="E119" s="188"/>
      <c r="F119" s="188" t="s">
        <v>601</v>
      </c>
      <c r="G119" s="386"/>
      <c r="H119" s="160"/>
      <c r="I119" s="460"/>
      <c r="J119" s="188"/>
      <c r="K119" s="485">
        <v>1</v>
      </c>
      <c r="L119" s="485">
        <f t="shared" si="12"/>
        <v>0</v>
      </c>
      <c r="M119" s="792">
        <f t="shared" si="13"/>
        <v>0</v>
      </c>
      <c r="N119" s="460"/>
      <c r="O119" s="715"/>
      <c r="P119" s="485">
        <v>0</v>
      </c>
      <c r="Q119" s="485">
        <f t="shared" si="14"/>
        <v>0</v>
      </c>
      <c r="R119" s="792">
        <f t="shared" si="15"/>
        <v>0</v>
      </c>
      <c r="S119" s="793" t="e" cm="1">
        <f t="array" ref="S119">_xlfn.IFS(E119="Air",R119,E119="Sea",M119,E119="Air+Sea",M119+R119)</f>
        <v>#N/A</v>
      </c>
      <c r="T119" s="475"/>
      <c r="U119" s="32"/>
    </row>
    <row r="120" spans="1:21" x14ac:dyDescent="0.25">
      <c r="A120" s="1096"/>
      <c r="B120" s="612" t="s">
        <v>601</v>
      </c>
      <c r="C120" s="188" t="s">
        <v>145</v>
      </c>
      <c r="D120" s="188" t="s">
        <v>231</v>
      </c>
      <c r="E120" s="188"/>
      <c r="F120" s="188" t="s">
        <v>601</v>
      </c>
      <c r="G120" s="386"/>
      <c r="H120" s="160"/>
      <c r="I120" s="460"/>
      <c r="J120" s="188"/>
      <c r="K120" s="485">
        <v>1</v>
      </c>
      <c r="L120" s="485">
        <f t="shared" si="12"/>
        <v>0</v>
      </c>
      <c r="M120" s="792">
        <f t="shared" si="13"/>
        <v>0</v>
      </c>
      <c r="N120" s="460"/>
      <c r="O120" s="715"/>
      <c r="P120" s="485">
        <v>0</v>
      </c>
      <c r="Q120" s="485">
        <f t="shared" si="14"/>
        <v>0</v>
      </c>
      <c r="R120" s="792">
        <f t="shared" si="15"/>
        <v>0</v>
      </c>
      <c r="S120" s="793" t="e" cm="1">
        <f t="array" ref="S120">_xlfn.IFS(E120="Air",R120,E120="Sea",M120,E120="Air+Sea",M120+R120)</f>
        <v>#N/A</v>
      </c>
      <c r="T120" s="475"/>
      <c r="U120" s="32"/>
    </row>
    <row r="121" spans="1:21" x14ac:dyDescent="0.25">
      <c r="A121" s="1096"/>
      <c r="B121" s="612" t="s">
        <v>601</v>
      </c>
      <c r="C121" s="188" t="s">
        <v>145</v>
      </c>
      <c r="D121" s="188" t="s">
        <v>232</v>
      </c>
      <c r="E121" s="188"/>
      <c r="F121" s="188" t="s">
        <v>601</v>
      </c>
      <c r="G121" s="386"/>
      <c r="H121" s="160"/>
      <c r="I121" s="460"/>
      <c r="J121" s="188"/>
      <c r="K121" s="485">
        <v>1</v>
      </c>
      <c r="L121" s="485">
        <f t="shared" si="12"/>
        <v>0</v>
      </c>
      <c r="M121" s="792">
        <f t="shared" si="13"/>
        <v>0</v>
      </c>
      <c r="N121" s="460"/>
      <c r="O121" s="715"/>
      <c r="P121" s="485">
        <v>0</v>
      </c>
      <c r="Q121" s="485">
        <f t="shared" si="14"/>
        <v>0</v>
      </c>
      <c r="R121" s="792">
        <f t="shared" si="15"/>
        <v>0</v>
      </c>
      <c r="S121" s="793" t="e" cm="1">
        <f t="array" ref="S121">_xlfn.IFS(E121="Air",R121,E121="Sea",M121,E121="Air+Sea",M121+R121)</f>
        <v>#N/A</v>
      </c>
      <c r="T121" s="475"/>
      <c r="U121" s="32"/>
    </row>
    <row r="122" spans="1:21" ht="18.75" customHeight="1" x14ac:dyDescent="0.25">
      <c r="A122" s="152"/>
      <c r="B122" s="120"/>
      <c r="C122" s="120"/>
      <c r="D122" s="120"/>
      <c r="E122" s="120"/>
      <c r="F122" s="120"/>
      <c r="H122" s="120"/>
      <c r="I122" s="433"/>
      <c r="J122" s="109"/>
      <c r="K122" s="235"/>
      <c r="L122" s="235"/>
      <c r="M122" s="373"/>
      <c r="N122" s="433"/>
      <c r="O122" s="580"/>
      <c r="P122" s="235"/>
      <c r="Q122" s="581"/>
      <c r="R122" s="581"/>
      <c r="S122" s="379"/>
      <c r="T122" s="475"/>
      <c r="U122" s="120"/>
    </row>
    <row r="123" spans="1:21" ht="18.75" customHeight="1" thickBot="1" x14ac:dyDescent="0.3">
      <c r="A123" s="184"/>
      <c r="B123" s="120"/>
      <c r="C123" s="120"/>
      <c r="D123" s="120"/>
      <c r="E123" s="120"/>
      <c r="F123" s="120"/>
      <c r="H123" s="120"/>
      <c r="I123" s="433"/>
      <c r="J123" s="109"/>
      <c r="K123" s="235"/>
      <c r="L123" s="235"/>
      <c r="M123" s="373"/>
      <c r="N123" s="433"/>
      <c r="O123" s="356"/>
      <c r="P123" s="235"/>
      <c r="Q123" s="373"/>
      <c r="R123" s="373"/>
      <c r="S123" s="379"/>
      <c r="T123" s="475"/>
      <c r="U123" s="120"/>
    </row>
    <row r="124" spans="1:21" ht="36.75" customHeight="1" x14ac:dyDescent="0.25">
      <c r="A124" s="167"/>
      <c r="I124" s="413"/>
      <c r="J124" s="71" t="s">
        <v>234</v>
      </c>
      <c r="K124" s="229">
        <f>IF([2]Booking_SGN!$B$2="SGN",INDEX([2]!volume,MATCH($I$11,[2]!customer,0),MATCH([2]Booking_SGN!$C$3,[2]!week,0)),0)</f>
        <v>0</v>
      </c>
      <c r="L124" s="229">
        <f>SUM(L89:L118)</f>
        <v>5850</v>
      </c>
      <c r="M124" s="229">
        <f>SUM(M89:M118)</f>
        <v>5059.8</v>
      </c>
      <c r="N124" s="413"/>
      <c r="O124" s="71" t="s">
        <v>234</v>
      </c>
      <c r="P124" s="229">
        <f>IF([2]Booking_SGN!$B$2="SGN",INDEX([2]!volume,MATCH($N$11,[2]!customer,0),MATCH([2]Booking_SGN!$C$3,[2]!week,0)),0)</f>
        <v>0</v>
      </c>
      <c r="Q124" s="229">
        <f>SUM(Q89:Q118)</f>
        <v>525</v>
      </c>
      <c r="R124" s="230">
        <f>SUM(R89:R118)</f>
        <v>0</v>
      </c>
      <c r="S124" s="257">
        <f>R124+M124</f>
        <v>5059.8</v>
      </c>
      <c r="T124" s="171"/>
    </row>
    <row r="125" spans="1:21" ht="15.75" thickBot="1" x14ac:dyDescent="0.3">
      <c r="B125" s="168"/>
      <c r="I125" s="413"/>
      <c r="J125" s="72" t="s">
        <v>182</v>
      </c>
      <c r="K125" s="73"/>
      <c r="L125" s="73"/>
      <c r="M125" s="237">
        <f>M124*K124/40/3600</f>
        <v>0</v>
      </c>
      <c r="N125" s="413"/>
      <c r="O125" s="72" t="s">
        <v>182</v>
      </c>
      <c r="P125" s="73"/>
      <c r="Q125" s="73"/>
      <c r="R125" s="268">
        <f>R124*P124/40/3600</f>
        <v>0</v>
      </c>
      <c r="S125" s="269">
        <f>R125+M125</f>
        <v>0</v>
      </c>
      <c r="T125" s="186"/>
    </row>
    <row r="126" spans="1:21" x14ac:dyDescent="0.25">
      <c r="B126" s="168"/>
      <c r="I126" s="413"/>
      <c r="J126" s="77"/>
      <c r="N126" s="413"/>
      <c r="O126" s="77"/>
      <c r="R126" s="270"/>
      <c r="S126" s="270"/>
    </row>
    <row r="127" spans="1:21" ht="15.75" thickBot="1" x14ac:dyDescent="0.3">
      <c r="B127" s="168"/>
      <c r="I127" s="413"/>
      <c r="J127" s="77"/>
      <c r="N127" s="413"/>
      <c r="O127" s="77"/>
      <c r="R127" s="270"/>
      <c r="S127" s="270"/>
    </row>
    <row r="128" spans="1:21" ht="45" x14ac:dyDescent="0.25">
      <c r="B128" s="168"/>
      <c r="I128" s="413"/>
      <c r="J128" s="71" t="s">
        <v>235</v>
      </c>
      <c r="K128" s="229">
        <f>IF([2]Booking_SGN!$B$2="SGN",INDEX([2]!volume,MATCH($I$11,[2]!customer,0),MATCH([2]Booking_SGN!$C$3,[2]!week,0)),0)</f>
        <v>0</v>
      </c>
      <c r="L128" s="229">
        <f>L124+L86</f>
        <v>10308.115384615385</v>
      </c>
      <c r="M128" s="229">
        <f>M124+M86</f>
        <v>9475.9153846153858</v>
      </c>
      <c r="N128" s="413"/>
      <c r="O128" s="71" t="s">
        <v>235</v>
      </c>
      <c r="P128" s="229">
        <f>IF([2]Booking_SGN!$B$2="SGN",INDEX([2]!volume,MATCH($N$11,[2]!customer,0),MATCH([2]Booking_SGN!$C$3,[2]!week,0)),0)</f>
        <v>0</v>
      </c>
      <c r="Q128" s="229">
        <f>Q124+Q86</f>
        <v>666</v>
      </c>
      <c r="R128" s="230">
        <f>R124+R86</f>
        <v>0</v>
      </c>
      <c r="S128" s="257">
        <f>R128+M128</f>
        <v>9475.9153846153858</v>
      </c>
      <c r="T128" s="187"/>
    </row>
    <row r="129" spans="2:20" ht="15.75" thickBot="1" x14ac:dyDescent="0.3">
      <c r="B129" s="168"/>
      <c r="I129" s="413"/>
      <c r="J129" s="72" t="s">
        <v>236</v>
      </c>
      <c r="K129" s="73"/>
      <c r="L129" s="73"/>
      <c r="M129" s="237">
        <f>M125+M87</f>
        <v>0</v>
      </c>
      <c r="N129" s="413"/>
      <c r="O129" s="72" t="s">
        <v>236</v>
      </c>
      <c r="P129" s="73"/>
      <c r="Q129" s="73"/>
      <c r="R129" s="268">
        <f>R125+R87</f>
        <v>0</v>
      </c>
      <c r="S129" s="269">
        <f>R129+M129</f>
        <v>0</v>
      </c>
      <c r="T129" s="186"/>
    </row>
    <row r="130" spans="2:20" ht="15.75" thickBot="1" x14ac:dyDescent="0.3">
      <c r="I130" s="413"/>
      <c r="J130" s="77"/>
      <c r="N130" s="413"/>
      <c r="O130" s="77"/>
      <c r="R130" s="270"/>
      <c r="S130" s="270"/>
    </row>
    <row r="131" spans="2:20" x14ac:dyDescent="0.25">
      <c r="I131" s="413"/>
      <c r="J131" s="81" t="s">
        <v>237</v>
      </c>
      <c r="K131" s="238"/>
      <c r="L131" s="239"/>
      <c r="M131" s="239"/>
      <c r="N131" s="413"/>
      <c r="O131" s="81" t="s">
        <v>237</v>
      </c>
      <c r="P131" s="238"/>
      <c r="Q131" s="239"/>
      <c r="R131" s="271"/>
      <c r="S131" s="270"/>
    </row>
    <row r="132" spans="2:20" ht="15.75" thickBot="1" x14ac:dyDescent="0.3">
      <c r="I132" s="413"/>
      <c r="J132" s="82" t="s">
        <v>238</v>
      </c>
      <c r="K132" s="240"/>
      <c r="L132" s="241"/>
      <c r="M132" s="241"/>
      <c r="N132" s="413"/>
      <c r="O132" s="82" t="s">
        <v>238</v>
      </c>
      <c r="P132" s="240"/>
      <c r="Q132" s="241"/>
      <c r="R132" s="272"/>
      <c r="S132" s="232"/>
    </row>
    <row r="133" spans="2:20" ht="15.75" thickBot="1" x14ac:dyDescent="0.3">
      <c r="B133" s="83"/>
      <c r="C133" s="83"/>
      <c r="D133" s="83"/>
      <c r="I133" s="414"/>
      <c r="J133" s="199"/>
      <c r="K133" s="73"/>
      <c r="L133" s="73"/>
      <c r="M133" s="73"/>
      <c r="N133" s="414"/>
      <c r="O133" s="199"/>
      <c r="P133" s="73"/>
      <c r="Q133" s="73"/>
      <c r="R133" s="232"/>
      <c r="S133" s="273"/>
    </row>
  </sheetData>
  <sheetProtection algorithmName="SHA-512" hashValue="m+9dC+Np7RVTtAjZefE2lsljhiRPidBT4mJcXn2FVo3fcHgwjvQt4wA23A0bOKylcAnQU5NDoj+2F/amQ8ftPg==" saltValue="cpc2q3i6CXg9pGjC1gEvcg==" spinCount="100000" sheet="1" objects="1" scenarios="1" insertRows="0" sort="0" autoFilter="0"/>
  <autoFilter ref="A12:V84" xr:uid="{ADF0B6F8-3062-4F9F-92FF-F4389DE38C03}"/>
  <mergeCells count="21">
    <mergeCell ref="B41:B42"/>
    <mergeCell ref="A43:A61"/>
    <mergeCell ref="B48:B49"/>
    <mergeCell ref="B56:B57"/>
    <mergeCell ref="B98:B99"/>
    <mergeCell ref="B1:C1"/>
    <mergeCell ref="A89:A121"/>
    <mergeCell ref="A10:S10"/>
    <mergeCell ref="I11:M11"/>
    <mergeCell ref="N11:R11"/>
    <mergeCell ref="A13:A25"/>
    <mergeCell ref="B14:B18"/>
    <mergeCell ref="B21:B22"/>
    <mergeCell ref="B23:B24"/>
    <mergeCell ref="A62:A65"/>
    <mergeCell ref="B63:B64"/>
    <mergeCell ref="A66:A84"/>
    <mergeCell ref="A26:A42"/>
    <mergeCell ref="B32:B33"/>
    <mergeCell ref="B36:B37"/>
    <mergeCell ref="B38:B39"/>
  </mergeCells>
  <conditionalFormatting sqref="I13:I24 I26:I27 I29:I34 I36:I39 I41:I50">
    <cfRule type="notContainsBlanks" dxfId="29" priority="7">
      <formula>LEN(TRIM(I13))&gt;0</formula>
    </cfRule>
  </conditionalFormatting>
  <conditionalFormatting sqref="N13:N123 I54:I123">
    <cfRule type="notContainsBlanks" dxfId="28" priority="1">
      <formula>LEN(TRIM(I13))&gt;0</formula>
    </cfRule>
  </conditionalFormatting>
  <dataValidations count="5">
    <dataValidation type="list" allowBlank="1" showInputMessage="1" showErrorMessage="1" sqref="C130 C134:C1048576 C11 C123:C124" xr:uid="{A52AA647-748B-4833-8E35-A90600C70EEE}">
      <formula1>"Reporting, APLL BK, Carrier BK, VOY, SPR/BOH, CLP, MBL, DN, Vendor, Email, Call, Shipment, BA, SAP &amp; GFF PO, Bill, COO, Times, Container, SI, BL"</formula1>
    </dataValidation>
    <dataValidation type="list" allowBlank="1" showInputMessage="1" showErrorMessage="1" sqref="C126:C129 B5:B8" xr:uid="{D1E01F74-6B9D-421C-8819-C2486ECBF325}">
      <formula1>"Reporting, APLL BK, Carrier BK, VOY, SPR/BOH, CLP, MBL, DN, Vendor, Email, Call, Shipment, BA, SAP &amp; GFF PO, Bill, COO, Times"</formula1>
    </dataValidation>
    <dataValidation type="list" allowBlank="1" showInputMessage="1" showErrorMessage="1" sqref="F126:F130 D5:E8 E11:E99 E122:E1048576" xr:uid="{F1FF3927-202B-4C1B-9CBA-EB7EF540B293}">
      <formula1>"Air,Sea,Air+Sea"</formula1>
    </dataValidation>
    <dataValidation type="list" allowBlank="1" showInputMessage="1" showErrorMessage="1" sqref="C12:C89 C92:C99 C122" xr:uid="{BDB067C3-414B-4028-BE1D-A22A7B315B5B}">
      <formula1>"Reporting, APLL BK, Carrier BK, VOY, SPR/BOH, CLP, MBL, DN, Vendor, Email, Call, Shipment, BA, SAP &amp; GFF PO, Bill, COO, Times, Container, SI, BL, FCR, PO"</formula1>
    </dataValidation>
    <dataValidation type="list" allowBlank="1" showInputMessage="1" showErrorMessage="1" sqref="C90:C99" xr:uid="{96B896D5-8BC1-4A27-A39C-7584DCBFB278}">
      <formula1>"Reporting, APLL BK, Carrier BK, VOY, SPR/BOH, CLP, MBL, DN, Vendor, Email, Call, Shipment, BA, SAP &amp; GFF PO, Bill, COO, Times, Container, SI, BL,PO, FCR"</formula1>
    </dataValidation>
  </dataValidation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2CC9A-175C-4626-A583-4CF148273CAB}">
  <sheetPr codeName="Sheet38">
    <tabColor rgb="FF92D050"/>
  </sheetPr>
  <dimension ref="A1:AK452"/>
  <sheetViews>
    <sheetView showGridLines="0" topLeftCell="A84" zoomScale="55" zoomScaleNormal="55" workbookViewId="0">
      <selection activeCell="K99" sqref="K99:K144"/>
    </sheetView>
  </sheetViews>
  <sheetFormatPr defaultRowHeight="15" x14ac:dyDescent="0.25"/>
  <cols>
    <col min="1" max="1" width="12.5703125" style="83" customWidth="1"/>
    <col min="2" max="2" width="25.42578125" style="83" customWidth="1"/>
    <col min="3" max="3" width="24.140625" style="83" customWidth="1"/>
    <col min="4" max="4" width="61.5703125" style="83" bestFit="1" customWidth="1"/>
    <col min="5" max="5" width="15.140625" style="83" bestFit="1" customWidth="1"/>
    <col min="6" max="6" width="12" style="83" customWidth="1"/>
    <col min="7" max="7" width="10.7109375" style="93" bestFit="1" customWidth="1"/>
    <col min="8" max="8" width="52.85546875" style="83" customWidth="1"/>
    <col min="9" max="9" width="11.5703125" style="83" bestFit="1" customWidth="1"/>
    <col min="10" max="10" width="16.28515625" style="109" bestFit="1" customWidth="1"/>
    <col min="11" max="11" width="14.5703125" style="95" customWidth="1"/>
    <col min="12" max="12" width="15.42578125" style="95" customWidth="1"/>
    <col min="13" max="13" width="13.28515625" style="95" bestFit="1" customWidth="1"/>
    <col min="14" max="14" width="11.5703125" style="83" bestFit="1" customWidth="1"/>
    <col min="15" max="15" width="16.28515625" style="109" bestFit="1" customWidth="1"/>
    <col min="16" max="18" width="11.5703125" style="95" bestFit="1" customWidth="1"/>
    <col min="19" max="19" width="27.28515625" style="95" customWidth="1"/>
    <col min="20" max="16384" width="9.140625" style="83"/>
  </cols>
  <sheetData>
    <row r="1" spans="1:19"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19" s="84" customFormat="1" x14ac:dyDescent="0.25">
      <c r="A2" s="92"/>
      <c r="G2" s="93"/>
      <c r="J2" s="95"/>
      <c r="K2" s="95"/>
      <c r="L2" s="95"/>
      <c r="M2" s="95"/>
      <c r="O2" s="95"/>
      <c r="P2" s="95"/>
      <c r="Q2" s="95"/>
      <c r="R2" s="95"/>
      <c r="S2" s="95"/>
    </row>
    <row r="3" spans="1:19" s="84" customFormat="1" ht="15.75" thickBot="1" x14ac:dyDescent="0.3">
      <c r="G3" s="93"/>
      <c r="J3" s="95"/>
      <c r="K3" s="95"/>
      <c r="L3" s="95"/>
      <c r="M3" s="95"/>
      <c r="O3" s="95"/>
      <c r="P3" s="95"/>
      <c r="Q3" s="95"/>
      <c r="R3" s="95"/>
      <c r="S3" s="95"/>
    </row>
    <row r="4" spans="1:19" s="84" customFormat="1" x14ac:dyDescent="0.25">
      <c r="A4" s="96" t="s">
        <v>40</v>
      </c>
      <c r="B4" s="63"/>
      <c r="C4" s="63" t="s">
        <v>41</v>
      </c>
      <c r="D4" s="63"/>
      <c r="E4" s="63" t="s">
        <v>42</v>
      </c>
      <c r="F4" s="63" t="s">
        <v>43</v>
      </c>
      <c r="G4" s="202"/>
      <c r="H4" s="274"/>
      <c r="I4" s="744"/>
      <c r="J4" s="95"/>
      <c r="K4" s="95"/>
      <c r="L4" s="95"/>
      <c r="M4" s="95"/>
      <c r="O4" s="95"/>
      <c r="P4" s="95"/>
      <c r="Q4" s="95"/>
      <c r="R4" s="95"/>
      <c r="S4" s="95"/>
    </row>
    <row r="5" spans="1:19" s="84" customFormat="1" x14ac:dyDescent="0.25">
      <c r="A5" s="98"/>
      <c r="B5" s="99"/>
      <c r="C5" s="64" t="s">
        <v>44</v>
      </c>
      <c r="D5" s="64"/>
      <c r="E5" s="64"/>
      <c r="F5" s="64" t="s">
        <v>45</v>
      </c>
      <c r="G5" s="93"/>
      <c r="I5" s="745"/>
      <c r="J5" s="95"/>
      <c r="K5" s="95"/>
      <c r="L5" s="95"/>
      <c r="M5" s="95"/>
      <c r="O5" s="95"/>
      <c r="P5" s="95"/>
      <c r="Q5" s="95"/>
      <c r="R5" s="95"/>
      <c r="S5" s="95"/>
    </row>
    <row r="6" spans="1:19" s="84" customFormat="1" x14ac:dyDescent="0.25">
      <c r="A6" s="98"/>
      <c r="B6" s="102"/>
      <c r="C6" s="64" t="s">
        <v>46</v>
      </c>
      <c r="D6" s="64"/>
      <c r="E6" s="64"/>
      <c r="F6" s="64" t="s">
        <v>47</v>
      </c>
      <c r="G6" s="93"/>
      <c r="I6" s="745"/>
      <c r="J6" s="95"/>
      <c r="K6" s="95"/>
      <c r="L6" s="95"/>
      <c r="M6" s="95"/>
      <c r="O6" s="95"/>
      <c r="P6" s="95"/>
      <c r="Q6" s="95"/>
      <c r="R6" s="95"/>
      <c r="S6" s="95"/>
    </row>
    <row r="7" spans="1:19" s="84" customFormat="1" x14ac:dyDescent="0.25">
      <c r="A7" s="98"/>
      <c r="B7" s="103"/>
      <c r="C7" s="64" t="s">
        <v>48</v>
      </c>
      <c r="D7" s="64"/>
      <c r="E7" s="64"/>
      <c r="F7" s="64" t="s">
        <v>49</v>
      </c>
      <c r="G7" s="93"/>
      <c r="I7" s="745"/>
      <c r="J7" s="95"/>
      <c r="K7" s="95"/>
      <c r="L7" s="95"/>
      <c r="M7" s="95"/>
      <c r="O7" s="95"/>
      <c r="P7" s="95"/>
      <c r="Q7" s="95"/>
      <c r="R7" s="95"/>
      <c r="S7" s="95"/>
    </row>
    <row r="8" spans="1:19" s="84" customFormat="1" ht="15.75" thickBot="1" x14ac:dyDescent="0.3">
      <c r="A8" s="104"/>
      <c r="B8" s="105"/>
      <c r="C8" s="65" t="s">
        <v>50</v>
      </c>
      <c r="D8" s="65"/>
      <c r="E8" s="65"/>
      <c r="F8" s="65" t="s">
        <v>556</v>
      </c>
      <c r="G8" s="107"/>
      <c r="H8" s="23"/>
      <c r="I8" s="746"/>
      <c r="J8" s="95"/>
      <c r="K8" s="95"/>
      <c r="L8" s="95"/>
      <c r="M8" s="95"/>
      <c r="O8" s="95"/>
      <c r="P8" s="95"/>
      <c r="Q8" s="95"/>
      <c r="R8" s="95"/>
      <c r="S8" s="95"/>
    </row>
    <row r="9" spans="1:19" s="84" customFormat="1" ht="15.75" thickBot="1" x14ac:dyDescent="0.3">
      <c r="A9" s="92"/>
      <c r="G9" s="93"/>
      <c r="J9" s="95"/>
      <c r="K9" s="95"/>
      <c r="L9" s="95"/>
      <c r="M9" s="95"/>
      <c r="O9" s="95"/>
      <c r="P9" s="95"/>
      <c r="Q9" s="95"/>
      <c r="R9" s="95"/>
      <c r="S9" s="95"/>
    </row>
    <row r="10" spans="1:19" s="84" customFormat="1" ht="15.75" thickBot="1" x14ac:dyDescent="0.3">
      <c r="A10" s="1031" t="s">
        <v>33</v>
      </c>
      <c r="B10" s="1032"/>
      <c r="C10" s="1032"/>
      <c r="D10" s="1032"/>
      <c r="E10" s="1032"/>
      <c r="F10" s="1032"/>
      <c r="G10" s="1032"/>
      <c r="H10" s="1032"/>
      <c r="I10" s="1032"/>
      <c r="J10" s="1032"/>
      <c r="K10" s="1032"/>
      <c r="L10" s="1032"/>
      <c r="M10" s="1032"/>
      <c r="N10" s="1032"/>
      <c r="O10" s="1032"/>
      <c r="P10" s="1032"/>
      <c r="Q10" s="1032"/>
      <c r="R10" s="1032"/>
      <c r="S10" s="1033"/>
    </row>
    <row r="11" spans="1:19" s="84" customFormat="1" ht="15.75" thickBot="1" x14ac:dyDescent="0.3">
      <c r="A11" s="381"/>
      <c r="B11" s="66"/>
      <c r="C11" s="66"/>
      <c r="D11" s="66"/>
      <c r="E11" s="66"/>
      <c r="F11" s="66"/>
      <c r="G11" s="203"/>
      <c r="H11" s="67"/>
      <c r="I11" s="1034" t="str">
        <f>_xlfn.CONCAT($A$10," ","-"," ","Sea")</f>
        <v>TOMBOD - Sea</v>
      </c>
      <c r="J11" s="1035"/>
      <c r="K11" s="1035"/>
      <c r="L11" s="1035"/>
      <c r="M11" s="1036"/>
      <c r="N11" s="1034" t="str">
        <f>_xlfn.CONCAT($A$10," ","-"," ","Air")</f>
        <v>TOMBOD - Air</v>
      </c>
      <c r="O11" s="1035"/>
      <c r="P11" s="1035"/>
      <c r="Q11" s="1035"/>
      <c r="R11" s="1036"/>
      <c r="S11" s="374" t="s">
        <v>53</v>
      </c>
    </row>
    <row r="12" spans="1:19" s="84" customFormat="1" ht="4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19" x14ac:dyDescent="0.25">
      <c r="A13" s="1095" t="s">
        <v>67</v>
      </c>
      <c r="B13" s="1117" t="s">
        <v>68</v>
      </c>
      <c r="C13" s="621" t="s">
        <v>69</v>
      </c>
      <c r="D13" s="621" t="s">
        <v>70</v>
      </c>
      <c r="E13" s="621"/>
      <c r="F13" s="621"/>
      <c r="G13" s="622"/>
      <c r="H13" s="637"/>
      <c r="I13" s="751"/>
      <c r="J13" s="361"/>
      <c r="K13" s="259">
        <v>2</v>
      </c>
      <c r="L13" s="259">
        <f t="shared" ref="L13:L76" si="0">IF(C13="APLL BK",G13,G13*J13)</f>
        <v>0</v>
      </c>
      <c r="M13" s="456">
        <f t="shared" ref="M13:M76" si="1">IFERROR(IF(OR(E13="Sea",E13="Air+Sea"),IF(C13="APLL BK",G13*IF(I13="",1,I13),L13/K13*IF(I13="",1,I13)),0),0)</f>
        <v>0</v>
      </c>
      <c r="N13" s="751"/>
      <c r="O13" s="362"/>
      <c r="P13" s="259">
        <v>0</v>
      </c>
      <c r="Q13" s="260">
        <f t="shared" ref="Q13:Q76" si="2">IF(C13="APLL BK",G13,G13*O13)</f>
        <v>0</v>
      </c>
      <c r="R13" s="456">
        <f t="shared" ref="R13:R76" si="3">IFERROR(IF(OR(E13="Air",E13="Air+Sea"),IF(C13="APLL BK",G13*IF(N13="",1,N13),Q13/P13*IF(N13="",1,N13)),0),0)</f>
        <v>0</v>
      </c>
      <c r="S13" s="625" t="e" cm="1">
        <f t="array" ref="S13">_xlfn.IFS(E13="Air",R13,E13="Sea",M13,E13="Air+Sea",M13+R13)</f>
        <v>#N/A</v>
      </c>
    </row>
    <row r="14" spans="1:19" ht="45" x14ac:dyDescent="0.25">
      <c r="A14" s="1096"/>
      <c r="B14" s="1110"/>
      <c r="C14" s="159" t="s">
        <v>69</v>
      </c>
      <c r="D14" s="159" t="s">
        <v>662</v>
      </c>
      <c r="E14" s="159"/>
      <c r="F14" s="159">
        <v>90</v>
      </c>
      <c r="G14" s="207">
        <v>155</v>
      </c>
      <c r="H14" s="776" t="s">
        <v>663</v>
      </c>
      <c r="I14" s="752"/>
      <c r="J14" s="190">
        <v>0</v>
      </c>
      <c r="K14" s="221">
        <v>2</v>
      </c>
      <c r="L14" s="221">
        <f t="shared" si="0"/>
        <v>0</v>
      </c>
      <c r="M14" s="222">
        <f t="shared" si="1"/>
        <v>0</v>
      </c>
      <c r="N14" s="752"/>
      <c r="O14" s="443"/>
      <c r="P14" s="221">
        <v>0</v>
      </c>
      <c r="Q14" s="444">
        <f t="shared" si="2"/>
        <v>0</v>
      </c>
      <c r="R14" s="222">
        <f t="shared" si="3"/>
        <v>0</v>
      </c>
      <c r="S14" s="454" t="e" cm="1">
        <f t="array" ref="S14">_xlfn.IFS(E14="Air",R14,E14="Sea",M14,E14="Air+Sea",M14+R14)</f>
        <v>#N/A</v>
      </c>
    </row>
    <row r="15" spans="1:19" ht="45" x14ac:dyDescent="0.25">
      <c r="A15" s="1096"/>
      <c r="B15" s="1110"/>
      <c r="C15" s="159" t="s">
        <v>69</v>
      </c>
      <c r="D15" s="159" t="s">
        <v>664</v>
      </c>
      <c r="E15" s="159"/>
      <c r="F15" s="159">
        <f>10*60</f>
        <v>600</v>
      </c>
      <c r="G15" s="207">
        <v>420</v>
      </c>
      <c r="H15" s="160" t="s">
        <v>665</v>
      </c>
      <c r="I15" s="752"/>
      <c r="J15" s="190">
        <v>0</v>
      </c>
      <c r="K15" s="221">
        <v>2</v>
      </c>
      <c r="L15" s="221">
        <f t="shared" si="0"/>
        <v>0</v>
      </c>
      <c r="M15" s="222">
        <f t="shared" si="1"/>
        <v>0</v>
      </c>
      <c r="N15" s="752"/>
      <c r="O15" s="443"/>
      <c r="P15" s="221">
        <v>0</v>
      </c>
      <c r="Q15" s="444">
        <f t="shared" si="2"/>
        <v>0</v>
      </c>
      <c r="R15" s="222">
        <f t="shared" si="3"/>
        <v>0</v>
      </c>
      <c r="S15" s="454" t="e" cm="1">
        <f t="array" ref="S15">_xlfn.IFS(E15="Air",R15,E15="Sea",M15,E15="Air+Sea",M15+R15)</f>
        <v>#N/A</v>
      </c>
    </row>
    <row r="16" spans="1:19" ht="45" x14ac:dyDescent="0.25">
      <c r="A16" s="1096"/>
      <c r="B16" s="1110"/>
      <c r="C16" s="159" t="s">
        <v>69</v>
      </c>
      <c r="D16" s="159" t="s">
        <v>666</v>
      </c>
      <c r="E16" s="159"/>
      <c r="F16" s="159">
        <v>90</v>
      </c>
      <c r="G16" s="207">
        <v>90</v>
      </c>
      <c r="H16" s="776" t="s">
        <v>667</v>
      </c>
      <c r="I16" s="752"/>
      <c r="J16" s="190">
        <v>0</v>
      </c>
      <c r="K16" s="221">
        <v>2</v>
      </c>
      <c r="L16" s="221">
        <f t="shared" si="0"/>
        <v>0</v>
      </c>
      <c r="M16" s="222">
        <f t="shared" si="1"/>
        <v>0</v>
      </c>
      <c r="N16" s="752"/>
      <c r="O16" s="443"/>
      <c r="P16" s="221">
        <v>0</v>
      </c>
      <c r="Q16" s="444">
        <f t="shared" si="2"/>
        <v>0</v>
      </c>
      <c r="R16" s="222">
        <f t="shared" si="3"/>
        <v>0</v>
      </c>
      <c r="S16" s="454" t="e" cm="1">
        <f t="array" ref="S16">_xlfn.IFS(E16="Air",R16,E16="Sea",M16,E16="Air+Sea",M16+R16)</f>
        <v>#N/A</v>
      </c>
    </row>
    <row r="17" spans="1:19" x14ac:dyDescent="0.25">
      <c r="A17" s="1096"/>
      <c r="B17" s="1110"/>
      <c r="C17" s="159" t="s">
        <v>69</v>
      </c>
      <c r="D17" s="159" t="s">
        <v>668</v>
      </c>
      <c r="E17" s="159"/>
      <c r="F17" s="159">
        <v>90</v>
      </c>
      <c r="G17" s="207">
        <v>90</v>
      </c>
      <c r="H17" s="160" t="s">
        <v>669</v>
      </c>
      <c r="I17" s="752"/>
      <c r="J17" s="190">
        <v>0</v>
      </c>
      <c r="K17" s="221">
        <v>2</v>
      </c>
      <c r="L17" s="221">
        <f t="shared" si="0"/>
        <v>0</v>
      </c>
      <c r="M17" s="222">
        <f t="shared" si="1"/>
        <v>0</v>
      </c>
      <c r="N17" s="752"/>
      <c r="O17" s="443"/>
      <c r="P17" s="221">
        <v>0</v>
      </c>
      <c r="Q17" s="444">
        <f t="shared" si="2"/>
        <v>0</v>
      </c>
      <c r="R17" s="222">
        <f t="shared" si="3"/>
        <v>0</v>
      </c>
      <c r="S17" s="454" t="e" cm="1">
        <f t="array" ref="S17">_xlfn.IFS(E17="Air",R17,E17="Sea",M17,E17="Air+Sea",M17+R17)</f>
        <v>#N/A</v>
      </c>
    </row>
    <row r="18" spans="1:19" ht="39" customHeight="1" x14ac:dyDescent="0.25">
      <c r="A18" s="1096"/>
      <c r="B18" s="1110"/>
      <c r="C18" s="159" t="s">
        <v>74</v>
      </c>
      <c r="D18" s="159" t="s">
        <v>75</v>
      </c>
      <c r="E18" s="159"/>
      <c r="F18" s="159">
        <v>6</v>
      </c>
      <c r="G18" s="207">
        <v>6</v>
      </c>
      <c r="H18" s="776" t="s">
        <v>670</v>
      </c>
      <c r="I18" s="752"/>
      <c r="J18" s="190"/>
      <c r="K18" s="221">
        <v>2</v>
      </c>
      <c r="L18" s="221">
        <f t="shared" si="0"/>
        <v>6</v>
      </c>
      <c r="M18" s="222">
        <f t="shared" si="1"/>
        <v>0</v>
      </c>
      <c r="N18" s="752"/>
      <c r="O18" s="443"/>
      <c r="P18" s="221">
        <v>0</v>
      </c>
      <c r="Q18" s="444">
        <f t="shared" si="2"/>
        <v>6</v>
      </c>
      <c r="R18" s="222">
        <f t="shared" si="3"/>
        <v>0</v>
      </c>
      <c r="S18" s="454" t="e" cm="1">
        <f t="array" ref="S18">_xlfn.IFS(E18="Air",R18,E18="Sea",M18,E18="Air+Sea",M18+R18)</f>
        <v>#N/A</v>
      </c>
    </row>
    <row r="19" spans="1:19" x14ac:dyDescent="0.25">
      <c r="A19" s="1096"/>
      <c r="B19" s="1110"/>
      <c r="C19" s="159" t="s">
        <v>388</v>
      </c>
      <c r="D19" s="188" t="s">
        <v>671</v>
      </c>
      <c r="E19" s="159"/>
      <c r="F19" s="159">
        <v>40</v>
      </c>
      <c r="G19" s="207">
        <v>50</v>
      </c>
      <c r="H19" s="160"/>
      <c r="I19" s="752"/>
      <c r="J19" s="190">
        <v>0</v>
      </c>
      <c r="K19" s="221">
        <v>2</v>
      </c>
      <c r="L19" s="221">
        <f t="shared" si="0"/>
        <v>0</v>
      </c>
      <c r="M19" s="222">
        <f t="shared" si="1"/>
        <v>0</v>
      </c>
      <c r="N19" s="752"/>
      <c r="O19" s="443"/>
      <c r="P19" s="221">
        <v>0</v>
      </c>
      <c r="Q19" s="444">
        <f t="shared" si="2"/>
        <v>0</v>
      </c>
      <c r="R19" s="222">
        <f t="shared" si="3"/>
        <v>0</v>
      </c>
      <c r="S19" s="454" t="e" cm="1">
        <f t="array" ref="S19">_xlfn.IFS(E19="Air",R19,E19="Sea",M19,E19="Air+Sea",M19+R19)</f>
        <v>#N/A</v>
      </c>
    </row>
    <row r="20" spans="1:19" ht="30" x14ac:dyDescent="0.25">
      <c r="A20" s="1096"/>
      <c r="B20" s="1110" t="s">
        <v>71</v>
      </c>
      <c r="C20" s="159" t="s">
        <v>69</v>
      </c>
      <c r="D20" s="159" t="s">
        <v>672</v>
      </c>
      <c r="E20" s="159"/>
      <c r="F20" s="159">
        <v>180</v>
      </c>
      <c r="G20" s="207">
        <v>180</v>
      </c>
      <c r="H20" s="160" t="s">
        <v>673</v>
      </c>
      <c r="I20" s="752"/>
      <c r="J20" s="190">
        <v>0</v>
      </c>
      <c r="K20" s="221">
        <v>2</v>
      </c>
      <c r="L20" s="221">
        <f t="shared" si="0"/>
        <v>0</v>
      </c>
      <c r="M20" s="222">
        <f t="shared" si="1"/>
        <v>0</v>
      </c>
      <c r="N20" s="752"/>
      <c r="O20" s="443"/>
      <c r="P20" s="221">
        <v>0</v>
      </c>
      <c r="Q20" s="444">
        <f t="shared" si="2"/>
        <v>0</v>
      </c>
      <c r="R20" s="222">
        <f t="shared" si="3"/>
        <v>0</v>
      </c>
      <c r="S20" s="454" t="e" cm="1">
        <f t="array" ref="S20">_xlfn.IFS(E20="Air",R20,E20="Sea",M20,E20="Air+Sea",M20+R20)</f>
        <v>#N/A</v>
      </c>
    </row>
    <row r="21" spans="1:19" ht="30" x14ac:dyDescent="0.25">
      <c r="A21" s="1096"/>
      <c r="B21" s="1110"/>
      <c r="C21" s="112" t="s">
        <v>74</v>
      </c>
      <c r="D21" s="114" t="s">
        <v>674</v>
      </c>
      <c r="E21" s="112" t="s">
        <v>11</v>
      </c>
      <c r="F21" s="112">
        <v>180</v>
      </c>
      <c r="G21" s="367">
        <v>120</v>
      </c>
      <c r="H21" s="140"/>
      <c r="I21" s="754">
        <v>0.125</v>
      </c>
      <c r="J21" s="354"/>
      <c r="K21" s="372">
        <v>2</v>
      </c>
      <c r="L21" s="372">
        <f t="shared" si="0"/>
        <v>120</v>
      </c>
      <c r="M21" s="248">
        <f t="shared" si="1"/>
        <v>15</v>
      </c>
      <c r="N21" s="752"/>
      <c r="O21" s="443"/>
      <c r="P21" s="221">
        <v>0</v>
      </c>
      <c r="Q21" s="444">
        <f t="shared" si="2"/>
        <v>120</v>
      </c>
      <c r="R21" s="222">
        <f t="shared" si="3"/>
        <v>0</v>
      </c>
      <c r="S21" s="626" cm="1">
        <f t="array" ref="S21">_xlfn.IFS(E21="Air",R21,E21="Sea",M21,E21="Air+Sea",M21+R21)</f>
        <v>15</v>
      </c>
    </row>
    <row r="22" spans="1:19" x14ac:dyDescent="0.25">
      <c r="A22" s="1096"/>
      <c r="B22" s="1110"/>
      <c r="C22" s="111" t="s">
        <v>74</v>
      </c>
      <c r="D22" s="111" t="s">
        <v>675</v>
      </c>
      <c r="E22" s="111" t="s">
        <v>11</v>
      </c>
      <c r="F22" s="111">
        <v>300</v>
      </c>
      <c r="G22" s="206">
        <v>300</v>
      </c>
      <c r="H22" s="124" t="s">
        <v>676</v>
      </c>
      <c r="I22" s="755">
        <v>0.125</v>
      </c>
      <c r="J22" s="749"/>
      <c r="K22" s="219">
        <v>2</v>
      </c>
      <c r="L22" s="219">
        <f t="shared" si="0"/>
        <v>300</v>
      </c>
      <c r="M22" s="220">
        <f t="shared" si="1"/>
        <v>37.5</v>
      </c>
      <c r="N22" s="752"/>
      <c r="O22" s="443"/>
      <c r="P22" s="221">
        <v>0</v>
      </c>
      <c r="Q22" s="444">
        <f t="shared" si="2"/>
        <v>300</v>
      </c>
      <c r="R22" s="222">
        <f t="shared" si="3"/>
        <v>0</v>
      </c>
      <c r="S22" s="453" cm="1">
        <f t="array" ref="S22">_xlfn.IFS(E22="Air",R22,E22="Sea",M22,E22="Air+Sea",M22+R22)</f>
        <v>37.5</v>
      </c>
    </row>
    <row r="23" spans="1:19" x14ac:dyDescent="0.25">
      <c r="A23" s="1096"/>
      <c r="B23" s="1110" t="s">
        <v>78</v>
      </c>
      <c r="C23" s="159" t="s">
        <v>69</v>
      </c>
      <c r="D23" s="159" t="s">
        <v>79</v>
      </c>
      <c r="E23" s="159"/>
      <c r="F23" s="159"/>
      <c r="G23" s="207"/>
      <c r="H23" s="160"/>
      <c r="I23" s="752"/>
      <c r="J23" s="190"/>
      <c r="K23" s="221">
        <v>2</v>
      </c>
      <c r="L23" s="221">
        <f t="shared" si="0"/>
        <v>0</v>
      </c>
      <c r="M23" s="222">
        <f t="shared" si="1"/>
        <v>0</v>
      </c>
      <c r="N23" s="752"/>
      <c r="O23" s="443"/>
      <c r="P23" s="221">
        <v>0</v>
      </c>
      <c r="Q23" s="444">
        <f t="shared" si="2"/>
        <v>0</v>
      </c>
      <c r="R23" s="222">
        <f t="shared" si="3"/>
        <v>0</v>
      </c>
      <c r="S23" s="454" t="e" cm="1">
        <f t="array" ref="S23">_xlfn.IFS(E23="Air",R23,E23="Sea",M23,E23="Air+Sea",M23+R23)</f>
        <v>#N/A</v>
      </c>
    </row>
    <row r="24" spans="1:19" x14ac:dyDescent="0.25">
      <c r="A24" s="1096"/>
      <c r="B24" s="1110"/>
      <c r="C24" s="112" t="s">
        <v>74</v>
      </c>
      <c r="D24" s="112" t="s">
        <v>677</v>
      </c>
      <c r="E24" s="112" t="s">
        <v>11</v>
      </c>
      <c r="F24" s="112">
        <v>100</v>
      </c>
      <c r="G24" s="367">
        <v>100</v>
      </c>
      <c r="H24" s="140" t="s">
        <v>678</v>
      </c>
      <c r="I24" s="754">
        <v>0.4</v>
      </c>
      <c r="J24" s="750"/>
      <c r="K24" s="372">
        <v>2</v>
      </c>
      <c r="L24" s="372">
        <f t="shared" si="0"/>
        <v>100</v>
      </c>
      <c r="M24" s="248">
        <f t="shared" si="1"/>
        <v>40</v>
      </c>
      <c r="N24" s="752"/>
      <c r="O24" s="443"/>
      <c r="P24" s="221">
        <v>0</v>
      </c>
      <c r="Q24" s="444">
        <f t="shared" si="2"/>
        <v>100</v>
      </c>
      <c r="R24" s="222">
        <f t="shared" si="3"/>
        <v>0</v>
      </c>
      <c r="S24" s="626" cm="1">
        <f t="array" ref="S24">_xlfn.IFS(E24="Air",R24,E24="Sea",M24,E24="Air+Sea",M24+R24)</f>
        <v>40</v>
      </c>
    </row>
    <row r="25" spans="1:19" ht="30" x14ac:dyDescent="0.25">
      <c r="A25" s="1096"/>
      <c r="B25" s="719"/>
      <c r="C25" s="112" t="s">
        <v>74</v>
      </c>
      <c r="D25" s="112" t="s">
        <v>679</v>
      </c>
      <c r="E25" s="112" t="s">
        <v>11</v>
      </c>
      <c r="F25" s="112">
        <v>300</v>
      </c>
      <c r="G25" s="367">
        <v>240</v>
      </c>
      <c r="H25" s="140" t="s">
        <v>680</v>
      </c>
      <c r="I25" s="754">
        <v>0.375</v>
      </c>
      <c r="J25" s="750"/>
      <c r="K25" s="372">
        <v>2</v>
      </c>
      <c r="L25" s="372">
        <f t="shared" si="0"/>
        <v>240</v>
      </c>
      <c r="M25" s="248">
        <f t="shared" si="1"/>
        <v>90</v>
      </c>
      <c r="N25" s="752"/>
      <c r="O25" s="443"/>
      <c r="P25" s="221">
        <v>0</v>
      </c>
      <c r="Q25" s="444">
        <f t="shared" si="2"/>
        <v>240</v>
      </c>
      <c r="R25" s="222">
        <f t="shared" si="3"/>
        <v>0</v>
      </c>
      <c r="S25" s="626" cm="1">
        <f t="array" ref="S25">_xlfn.IFS(E25="Air",R25,E25="Sea",M25,E25="Air+Sea",M25+R25)</f>
        <v>90</v>
      </c>
    </row>
    <row r="26" spans="1:19" x14ac:dyDescent="0.25">
      <c r="A26" s="1096"/>
      <c r="B26" s="462" t="s">
        <v>80</v>
      </c>
      <c r="C26" s="159" t="s">
        <v>81</v>
      </c>
      <c r="D26" s="159" t="s">
        <v>82</v>
      </c>
      <c r="E26" s="159"/>
      <c r="F26" s="159"/>
      <c r="G26" s="207"/>
      <c r="H26" s="160"/>
      <c r="I26" s="752"/>
      <c r="J26" s="190"/>
      <c r="K26" s="221">
        <v>2</v>
      </c>
      <c r="L26" s="221">
        <f t="shared" si="0"/>
        <v>0</v>
      </c>
      <c r="M26" s="222">
        <f t="shared" si="1"/>
        <v>0</v>
      </c>
      <c r="N26" s="752"/>
      <c r="O26" s="443"/>
      <c r="P26" s="221">
        <v>0</v>
      </c>
      <c r="Q26" s="444">
        <f t="shared" si="2"/>
        <v>0</v>
      </c>
      <c r="R26" s="222">
        <f t="shared" si="3"/>
        <v>0</v>
      </c>
      <c r="S26" s="454" t="e" cm="1">
        <f t="array" ref="S26">_xlfn.IFS(E26="Air",R26,E26="Sea",M26,E26="Air+Sea",M26+R26)</f>
        <v>#N/A</v>
      </c>
    </row>
    <row r="27" spans="1:19" x14ac:dyDescent="0.25">
      <c r="A27" s="1096"/>
      <c r="B27" s="1111" t="s">
        <v>83</v>
      </c>
      <c r="C27" s="159" t="s">
        <v>84</v>
      </c>
      <c r="D27" s="159" t="s">
        <v>85</v>
      </c>
      <c r="E27" s="159"/>
      <c r="F27" s="159"/>
      <c r="G27" s="207"/>
      <c r="H27" s="160"/>
      <c r="I27" s="752"/>
      <c r="J27" s="190"/>
      <c r="K27" s="221">
        <v>2</v>
      </c>
      <c r="L27" s="221">
        <f t="shared" si="0"/>
        <v>0</v>
      </c>
      <c r="M27" s="222">
        <f t="shared" si="1"/>
        <v>0</v>
      </c>
      <c r="N27" s="752"/>
      <c r="O27" s="443"/>
      <c r="P27" s="221">
        <v>0</v>
      </c>
      <c r="Q27" s="444">
        <f t="shared" si="2"/>
        <v>0</v>
      </c>
      <c r="R27" s="222">
        <f t="shared" si="3"/>
        <v>0</v>
      </c>
      <c r="S27" s="454" t="e" cm="1">
        <f t="array" ref="S27">_xlfn.IFS(E27="Air",R27,E27="Sea",M27,E27="Air+Sea",M27+R27)</f>
        <v>#N/A</v>
      </c>
    </row>
    <row r="28" spans="1:19" x14ac:dyDescent="0.25">
      <c r="A28" s="1096"/>
      <c r="B28" s="1111"/>
      <c r="C28" s="159" t="s">
        <v>84</v>
      </c>
      <c r="D28" s="159" t="s">
        <v>86</v>
      </c>
      <c r="E28" s="159"/>
      <c r="F28" s="159"/>
      <c r="G28" s="207"/>
      <c r="H28" s="160"/>
      <c r="I28" s="752"/>
      <c r="J28" s="190"/>
      <c r="K28" s="221">
        <v>2</v>
      </c>
      <c r="L28" s="221">
        <f t="shared" si="0"/>
        <v>0</v>
      </c>
      <c r="M28" s="222">
        <f t="shared" si="1"/>
        <v>0</v>
      </c>
      <c r="N28" s="752"/>
      <c r="O28" s="443"/>
      <c r="P28" s="221">
        <v>0</v>
      </c>
      <c r="Q28" s="444">
        <f t="shared" si="2"/>
        <v>0</v>
      </c>
      <c r="R28" s="222">
        <f t="shared" si="3"/>
        <v>0</v>
      </c>
      <c r="S28" s="454" t="e" cm="1">
        <f t="array" ref="S28">_xlfn.IFS(E28="Air",R28,E28="Sea",M28,E28="Air+Sea",M28+R28)</f>
        <v>#N/A</v>
      </c>
    </row>
    <row r="29" spans="1:19" x14ac:dyDescent="0.25">
      <c r="A29" s="1096"/>
      <c r="B29" s="1111" t="s">
        <v>87</v>
      </c>
      <c r="C29" s="159" t="s">
        <v>74</v>
      </c>
      <c r="D29" s="159" t="s">
        <v>88</v>
      </c>
      <c r="E29" s="159"/>
      <c r="F29" s="159"/>
      <c r="G29" s="207"/>
      <c r="H29" s="747"/>
      <c r="I29" s="752"/>
      <c r="J29" s="190"/>
      <c r="K29" s="221">
        <v>2</v>
      </c>
      <c r="L29" s="221">
        <f t="shared" si="0"/>
        <v>0</v>
      </c>
      <c r="M29" s="222">
        <f t="shared" si="1"/>
        <v>0</v>
      </c>
      <c r="N29" s="752"/>
      <c r="O29" s="443"/>
      <c r="P29" s="221">
        <v>0</v>
      </c>
      <c r="Q29" s="444">
        <f t="shared" si="2"/>
        <v>0</v>
      </c>
      <c r="R29" s="222">
        <f t="shared" si="3"/>
        <v>0</v>
      </c>
      <c r="S29" s="454" t="e" cm="1">
        <f t="array" ref="S29">_xlfn.IFS(E29="Air",R29,E29="Sea",M29,E29="Air+Sea",M29+R29)</f>
        <v>#N/A</v>
      </c>
    </row>
    <row r="30" spans="1:19" x14ac:dyDescent="0.25">
      <c r="A30" s="1096"/>
      <c r="B30" s="1111"/>
      <c r="C30" s="159" t="s">
        <v>74</v>
      </c>
      <c r="D30" s="159" t="s">
        <v>89</v>
      </c>
      <c r="E30" s="159"/>
      <c r="F30" s="159"/>
      <c r="G30" s="207"/>
      <c r="H30" s="747"/>
      <c r="I30" s="752"/>
      <c r="J30" s="190"/>
      <c r="K30" s="221">
        <v>2</v>
      </c>
      <c r="L30" s="221">
        <f t="shared" si="0"/>
        <v>0</v>
      </c>
      <c r="M30" s="222">
        <f t="shared" si="1"/>
        <v>0</v>
      </c>
      <c r="N30" s="752"/>
      <c r="O30" s="443"/>
      <c r="P30" s="221">
        <v>0</v>
      </c>
      <c r="Q30" s="444">
        <f t="shared" si="2"/>
        <v>0</v>
      </c>
      <c r="R30" s="222">
        <f t="shared" si="3"/>
        <v>0</v>
      </c>
      <c r="S30" s="454" t="e" cm="1">
        <f t="array" ref="S30">_xlfn.IFS(E30="Air",R30,E30="Sea",M30,E30="Air+Sea",M30+R30)</f>
        <v>#N/A</v>
      </c>
    </row>
    <row r="31" spans="1:19" x14ac:dyDescent="0.25">
      <c r="A31" s="1096"/>
      <c r="B31" s="462" t="s">
        <v>90</v>
      </c>
      <c r="C31" s="159"/>
      <c r="D31" s="334"/>
      <c r="E31" s="159"/>
      <c r="F31" s="159"/>
      <c r="G31" s="207"/>
      <c r="H31" s="160"/>
      <c r="I31" s="752"/>
      <c r="J31" s="190"/>
      <c r="K31" s="221">
        <v>2</v>
      </c>
      <c r="L31" s="221">
        <f t="shared" si="0"/>
        <v>0</v>
      </c>
      <c r="M31" s="222">
        <f t="shared" si="1"/>
        <v>0</v>
      </c>
      <c r="N31" s="752"/>
      <c r="O31" s="443"/>
      <c r="P31" s="221">
        <v>0</v>
      </c>
      <c r="Q31" s="444">
        <f t="shared" si="2"/>
        <v>0</v>
      </c>
      <c r="R31" s="222">
        <f t="shared" si="3"/>
        <v>0</v>
      </c>
      <c r="S31" s="454" t="e" cm="1">
        <f t="array" ref="S31">_xlfn.IFS(E31="Air",R31,E31="Sea",M31,E31="Air+Sea",M31+R31)</f>
        <v>#N/A</v>
      </c>
    </row>
    <row r="32" spans="1:19" x14ac:dyDescent="0.25">
      <c r="A32" s="1096" t="s">
        <v>91</v>
      </c>
      <c r="B32" s="719" t="s">
        <v>92</v>
      </c>
      <c r="C32" s="111" t="s">
        <v>69</v>
      </c>
      <c r="D32" s="128" t="s">
        <v>93</v>
      </c>
      <c r="E32" s="111" t="s">
        <v>11</v>
      </c>
      <c r="F32" s="111">
        <v>440</v>
      </c>
      <c r="G32" s="206">
        <v>440</v>
      </c>
      <c r="H32" s="124"/>
      <c r="I32" s="755"/>
      <c r="J32" s="191">
        <v>0</v>
      </c>
      <c r="K32" s="219">
        <v>2</v>
      </c>
      <c r="L32" s="219">
        <f t="shared" si="0"/>
        <v>0</v>
      </c>
      <c r="M32" s="220">
        <f t="shared" si="1"/>
        <v>0</v>
      </c>
      <c r="N32" s="752"/>
      <c r="O32" s="443"/>
      <c r="P32" s="221">
        <v>0</v>
      </c>
      <c r="Q32" s="444">
        <f t="shared" si="2"/>
        <v>0</v>
      </c>
      <c r="R32" s="222">
        <f t="shared" si="3"/>
        <v>0</v>
      </c>
      <c r="S32" s="453" cm="1">
        <f t="array" ref="S32">_xlfn.IFS(E32="Air",R32,E32="Sea",M32,E32="Air+Sea",M32+R32)</f>
        <v>0</v>
      </c>
    </row>
    <row r="33" spans="1:37" s="732" customFormat="1" x14ac:dyDescent="0.25">
      <c r="A33" s="1096"/>
      <c r="B33" s="509" t="s">
        <v>681</v>
      </c>
      <c r="C33" s="113" t="s">
        <v>100</v>
      </c>
      <c r="D33" s="113" t="s">
        <v>101</v>
      </c>
      <c r="E33" s="113" t="s">
        <v>11</v>
      </c>
      <c r="F33" s="113">
        <v>195</v>
      </c>
      <c r="G33" s="208">
        <v>195</v>
      </c>
      <c r="H33" s="124"/>
      <c r="I33" s="755"/>
      <c r="J33" s="191">
        <v>0</v>
      </c>
      <c r="K33" s="219">
        <v>2</v>
      </c>
      <c r="L33" s="219">
        <f t="shared" si="0"/>
        <v>0</v>
      </c>
      <c r="M33" s="220">
        <f t="shared" si="1"/>
        <v>0</v>
      </c>
      <c r="N33" s="752"/>
      <c r="O33" s="443"/>
      <c r="P33" s="221">
        <v>0</v>
      </c>
      <c r="Q33" s="444">
        <f t="shared" si="2"/>
        <v>0</v>
      </c>
      <c r="R33" s="222">
        <f t="shared" si="3"/>
        <v>0</v>
      </c>
      <c r="S33" s="453" cm="1">
        <f t="array" ref="S33">_xlfn.IFS(E33="Air",R33,E33="Sea",M33,E33="Air+Sea",M33+R33)</f>
        <v>0</v>
      </c>
      <c r="T33" s="83"/>
      <c r="U33" s="83"/>
      <c r="V33" s="83"/>
      <c r="W33" s="83"/>
      <c r="X33" s="83"/>
      <c r="Y33" s="83"/>
      <c r="Z33" s="83"/>
      <c r="AA33" s="83"/>
      <c r="AB33" s="83"/>
      <c r="AC33" s="83"/>
      <c r="AD33" s="83"/>
      <c r="AE33" s="83"/>
      <c r="AF33" s="83"/>
      <c r="AG33" s="83"/>
      <c r="AH33" s="83"/>
      <c r="AI33" s="83"/>
      <c r="AJ33" s="83"/>
      <c r="AK33" s="83"/>
    </row>
    <row r="34" spans="1:37" ht="30" x14ac:dyDescent="0.25">
      <c r="A34" s="1096"/>
      <c r="B34" s="1110" t="s">
        <v>80</v>
      </c>
      <c r="C34" s="112" t="s">
        <v>69</v>
      </c>
      <c r="D34" s="114" t="s">
        <v>682</v>
      </c>
      <c r="E34" s="112" t="s">
        <v>11</v>
      </c>
      <c r="F34" s="112">
        <v>1000</v>
      </c>
      <c r="G34" s="367">
        <v>500</v>
      </c>
      <c r="H34" s="140" t="s">
        <v>683</v>
      </c>
      <c r="I34" s="754"/>
      <c r="J34" s="354">
        <v>1</v>
      </c>
      <c r="K34" s="372">
        <v>2</v>
      </c>
      <c r="L34" s="372">
        <f t="shared" si="0"/>
        <v>500</v>
      </c>
      <c r="M34" s="248">
        <f t="shared" si="1"/>
        <v>250</v>
      </c>
      <c r="N34" s="752"/>
      <c r="O34" s="443"/>
      <c r="P34" s="221">
        <v>0</v>
      </c>
      <c r="Q34" s="444">
        <f t="shared" si="2"/>
        <v>0</v>
      </c>
      <c r="R34" s="222">
        <f t="shared" si="3"/>
        <v>0</v>
      </c>
      <c r="S34" s="626" cm="1">
        <f t="array" ref="S34">_xlfn.IFS(E34="Air",R34,E34="Sea",M34,E34="Air+Sea",M34+R34)</f>
        <v>250</v>
      </c>
    </row>
    <row r="35" spans="1:37" x14ac:dyDescent="0.25">
      <c r="A35" s="1096"/>
      <c r="B35" s="1110"/>
      <c r="C35" s="112" t="s">
        <v>97</v>
      </c>
      <c r="D35" s="112" t="s">
        <v>684</v>
      </c>
      <c r="E35" s="112" t="s">
        <v>11</v>
      </c>
      <c r="F35" s="112">
        <v>180</v>
      </c>
      <c r="G35" s="367">
        <v>120</v>
      </c>
      <c r="H35" s="140"/>
      <c r="I35" s="754"/>
      <c r="J35" s="354">
        <v>1</v>
      </c>
      <c r="K35" s="372">
        <v>2</v>
      </c>
      <c r="L35" s="372">
        <f t="shared" si="0"/>
        <v>120</v>
      </c>
      <c r="M35" s="248">
        <f t="shared" si="1"/>
        <v>60</v>
      </c>
      <c r="N35" s="752"/>
      <c r="O35" s="443"/>
      <c r="P35" s="221">
        <v>0</v>
      </c>
      <c r="Q35" s="444">
        <f t="shared" si="2"/>
        <v>0</v>
      </c>
      <c r="R35" s="222">
        <f t="shared" si="3"/>
        <v>0</v>
      </c>
      <c r="S35" s="626" cm="1">
        <f t="array" ref="S35">_xlfn.IFS(E35="Air",R35,E35="Sea",M35,E35="Air+Sea",M35+R35)</f>
        <v>60</v>
      </c>
    </row>
    <row r="36" spans="1:37" ht="45" x14ac:dyDescent="0.25">
      <c r="A36" s="1096"/>
      <c r="B36" s="1110"/>
      <c r="C36" s="112" t="s">
        <v>69</v>
      </c>
      <c r="D36" s="112" t="s">
        <v>685</v>
      </c>
      <c r="E36" s="112" t="s">
        <v>11</v>
      </c>
      <c r="F36" s="112">
        <f>4*60</f>
        <v>240</v>
      </c>
      <c r="G36" s="367">
        <v>300</v>
      </c>
      <c r="H36" s="140" t="s">
        <v>686</v>
      </c>
      <c r="I36" s="754"/>
      <c r="J36" s="354">
        <v>1</v>
      </c>
      <c r="K36" s="372">
        <v>2</v>
      </c>
      <c r="L36" s="372">
        <f t="shared" si="0"/>
        <v>300</v>
      </c>
      <c r="M36" s="248">
        <f t="shared" si="1"/>
        <v>150</v>
      </c>
      <c r="N36" s="752"/>
      <c r="O36" s="443"/>
      <c r="P36" s="221">
        <v>0</v>
      </c>
      <c r="Q36" s="444">
        <f t="shared" si="2"/>
        <v>0</v>
      </c>
      <c r="R36" s="222">
        <f t="shared" si="3"/>
        <v>0</v>
      </c>
      <c r="S36" s="626" cm="1">
        <f t="array" ref="S36">_xlfn.IFS(E36="Air",R36,E36="Sea",M36,E36="Air+Sea",M36+R36)</f>
        <v>150</v>
      </c>
    </row>
    <row r="37" spans="1:37" ht="30" x14ac:dyDescent="0.25">
      <c r="A37" s="1096"/>
      <c r="B37" s="1092" t="s">
        <v>94</v>
      </c>
      <c r="C37" s="113" t="s">
        <v>69</v>
      </c>
      <c r="D37" s="136" t="s">
        <v>687</v>
      </c>
      <c r="E37" s="111" t="s">
        <v>11</v>
      </c>
      <c r="F37" s="113">
        <v>560</v>
      </c>
      <c r="G37" s="208">
        <v>400</v>
      </c>
      <c r="H37" s="124" t="s">
        <v>688</v>
      </c>
      <c r="I37" s="755">
        <v>0.7</v>
      </c>
      <c r="J37" s="191">
        <v>1</v>
      </c>
      <c r="K37" s="219">
        <v>2</v>
      </c>
      <c r="L37" s="219">
        <f t="shared" si="0"/>
        <v>400</v>
      </c>
      <c r="M37" s="220">
        <f t="shared" si="1"/>
        <v>140</v>
      </c>
      <c r="N37" s="752"/>
      <c r="O37" s="443"/>
      <c r="P37" s="221">
        <v>0</v>
      </c>
      <c r="Q37" s="444">
        <f t="shared" si="2"/>
        <v>0</v>
      </c>
      <c r="R37" s="222">
        <f t="shared" si="3"/>
        <v>0</v>
      </c>
      <c r="S37" s="453" cm="1">
        <f t="array" ref="S37">_xlfn.IFS(E37="Air",R37,E37="Sea",M37,E37="Air+Sea",M37+R37)</f>
        <v>140</v>
      </c>
    </row>
    <row r="38" spans="1:37" x14ac:dyDescent="0.25">
      <c r="A38" s="1096"/>
      <c r="B38" s="1092"/>
      <c r="C38" s="114" t="s">
        <v>97</v>
      </c>
      <c r="D38" s="114" t="s">
        <v>689</v>
      </c>
      <c r="E38" s="112" t="s">
        <v>11</v>
      </c>
      <c r="F38" s="114">
        <v>120</v>
      </c>
      <c r="G38" s="368">
        <v>120</v>
      </c>
      <c r="H38" s="140"/>
      <c r="I38" s="754">
        <v>0.7</v>
      </c>
      <c r="J38" s="354">
        <v>1</v>
      </c>
      <c r="K38" s="372">
        <v>2</v>
      </c>
      <c r="L38" s="372">
        <f t="shared" si="0"/>
        <v>120</v>
      </c>
      <c r="M38" s="248">
        <f t="shared" si="1"/>
        <v>42</v>
      </c>
      <c r="N38" s="752"/>
      <c r="O38" s="443"/>
      <c r="P38" s="221">
        <v>0</v>
      </c>
      <c r="Q38" s="444">
        <f t="shared" si="2"/>
        <v>0</v>
      </c>
      <c r="R38" s="222">
        <f t="shared" si="3"/>
        <v>0</v>
      </c>
      <c r="S38" s="626" cm="1">
        <f t="array" ref="S38">_xlfn.IFS(E38="Air",R38,E38="Sea",M38,E38="Air+Sea",M38+R38)</f>
        <v>42</v>
      </c>
    </row>
    <row r="39" spans="1:37" x14ac:dyDescent="0.25">
      <c r="A39" s="1096"/>
      <c r="B39" s="1092"/>
      <c r="C39" s="114" t="s">
        <v>69</v>
      </c>
      <c r="D39" s="114" t="s">
        <v>690</v>
      </c>
      <c r="E39" s="112" t="s">
        <v>11</v>
      </c>
      <c r="F39" s="114">
        <v>180</v>
      </c>
      <c r="G39" s="368">
        <v>180</v>
      </c>
      <c r="H39" s="140" t="s">
        <v>691</v>
      </c>
      <c r="I39" s="754">
        <v>0.7</v>
      </c>
      <c r="J39" s="354">
        <v>1</v>
      </c>
      <c r="K39" s="372">
        <v>2</v>
      </c>
      <c r="L39" s="372">
        <f t="shared" si="0"/>
        <v>180</v>
      </c>
      <c r="M39" s="248">
        <f t="shared" si="1"/>
        <v>62.999999999999993</v>
      </c>
      <c r="N39" s="752"/>
      <c r="O39" s="443"/>
      <c r="P39" s="221">
        <v>0</v>
      </c>
      <c r="Q39" s="444">
        <f t="shared" si="2"/>
        <v>0</v>
      </c>
      <c r="R39" s="222">
        <f t="shared" si="3"/>
        <v>0</v>
      </c>
      <c r="S39" s="626" cm="1">
        <f t="array" ref="S39">_xlfn.IFS(E39="Air",R39,E39="Sea",M39,E39="Air+Sea",M39+R39)</f>
        <v>62.999999999999993</v>
      </c>
    </row>
    <row r="40" spans="1:37" ht="30" x14ac:dyDescent="0.25">
      <c r="A40" s="1096"/>
      <c r="B40" s="1092"/>
      <c r="C40" s="114" t="s">
        <v>84</v>
      </c>
      <c r="D40" s="114" t="s">
        <v>692</v>
      </c>
      <c r="E40" s="112" t="s">
        <v>11</v>
      </c>
      <c r="F40" s="114">
        <v>180</v>
      </c>
      <c r="G40" s="368">
        <v>180</v>
      </c>
      <c r="H40" s="140" t="s">
        <v>693</v>
      </c>
      <c r="I40" s="754">
        <v>0.7</v>
      </c>
      <c r="J40" s="354">
        <v>1</v>
      </c>
      <c r="K40" s="372">
        <v>2</v>
      </c>
      <c r="L40" s="372">
        <f t="shared" si="0"/>
        <v>180</v>
      </c>
      <c r="M40" s="248">
        <f t="shared" si="1"/>
        <v>62.999999999999993</v>
      </c>
      <c r="N40" s="752"/>
      <c r="O40" s="443"/>
      <c r="P40" s="221">
        <v>0</v>
      </c>
      <c r="Q40" s="444">
        <f t="shared" si="2"/>
        <v>0</v>
      </c>
      <c r="R40" s="222">
        <f t="shared" si="3"/>
        <v>0</v>
      </c>
      <c r="S40" s="626" cm="1">
        <f t="array" ref="S40">_xlfn.IFS(E40="Air",R40,E40="Sea",M40,E40="Air+Sea",M40+R40)</f>
        <v>62.999999999999993</v>
      </c>
    </row>
    <row r="41" spans="1:37" x14ac:dyDescent="0.25">
      <c r="A41" s="1096"/>
      <c r="B41" s="1092"/>
      <c r="C41" s="114" t="s">
        <v>69</v>
      </c>
      <c r="D41" s="114" t="s">
        <v>694</v>
      </c>
      <c r="E41" s="112" t="s">
        <v>11</v>
      </c>
      <c r="F41" s="114">
        <v>180</v>
      </c>
      <c r="G41" s="368">
        <v>120</v>
      </c>
      <c r="H41" s="140"/>
      <c r="I41" s="754">
        <v>0.7</v>
      </c>
      <c r="J41" s="354">
        <v>1</v>
      </c>
      <c r="K41" s="372">
        <v>2</v>
      </c>
      <c r="L41" s="372">
        <f t="shared" si="0"/>
        <v>120</v>
      </c>
      <c r="M41" s="248">
        <f t="shared" si="1"/>
        <v>42</v>
      </c>
      <c r="N41" s="752"/>
      <c r="O41" s="443"/>
      <c r="P41" s="221">
        <v>0</v>
      </c>
      <c r="Q41" s="444">
        <f t="shared" si="2"/>
        <v>0</v>
      </c>
      <c r="R41" s="222">
        <f t="shared" si="3"/>
        <v>0</v>
      </c>
      <c r="S41" s="626" cm="1">
        <f t="array" ref="S41">_xlfn.IFS(E41="Air",R41,E41="Sea",M41,E41="Air+Sea",M41+R41)</f>
        <v>42</v>
      </c>
    </row>
    <row r="42" spans="1:37" x14ac:dyDescent="0.25">
      <c r="A42" s="1096"/>
      <c r="B42" s="1092" t="s">
        <v>112</v>
      </c>
      <c r="C42" s="112" t="s">
        <v>69</v>
      </c>
      <c r="D42" s="112" t="s">
        <v>695</v>
      </c>
      <c r="E42" s="112" t="s">
        <v>11</v>
      </c>
      <c r="F42" s="112">
        <v>420</v>
      </c>
      <c r="G42" s="367">
        <v>300</v>
      </c>
      <c r="H42" s="140"/>
      <c r="I42" s="756">
        <v>0.7</v>
      </c>
      <c r="J42" s="354">
        <v>0</v>
      </c>
      <c r="K42" s="372">
        <v>2</v>
      </c>
      <c r="L42" s="372">
        <f t="shared" si="0"/>
        <v>0</v>
      </c>
      <c r="M42" s="248">
        <f t="shared" si="1"/>
        <v>0</v>
      </c>
      <c r="N42" s="752"/>
      <c r="O42" s="443"/>
      <c r="P42" s="221">
        <v>0</v>
      </c>
      <c r="Q42" s="444">
        <f t="shared" si="2"/>
        <v>0</v>
      </c>
      <c r="R42" s="222">
        <f t="shared" si="3"/>
        <v>0</v>
      </c>
      <c r="S42" s="626" cm="1">
        <f t="array" ref="S42">_xlfn.IFS(E42="Air",R42,E42="Sea",M42,E42="Air+Sea",M42+R42)</f>
        <v>0</v>
      </c>
    </row>
    <row r="43" spans="1:37" x14ac:dyDescent="0.25">
      <c r="A43" s="1096"/>
      <c r="B43" s="1092"/>
      <c r="C43" s="112" t="s">
        <v>69</v>
      </c>
      <c r="D43" s="112" t="s">
        <v>696</v>
      </c>
      <c r="E43" s="112" t="s">
        <v>11</v>
      </c>
      <c r="F43" s="112">
        <v>180</v>
      </c>
      <c r="G43" s="367">
        <v>60</v>
      </c>
      <c r="H43" s="140"/>
      <c r="I43" s="756"/>
      <c r="J43" s="354">
        <v>0</v>
      </c>
      <c r="K43" s="372">
        <v>2</v>
      </c>
      <c r="L43" s="372">
        <f t="shared" si="0"/>
        <v>0</v>
      </c>
      <c r="M43" s="248">
        <f t="shared" si="1"/>
        <v>0</v>
      </c>
      <c r="N43" s="752"/>
      <c r="O43" s="443"/>
      <c r="P43" s="221">
        <v>0</v>
      </c>
      <c r="Q43" s="444">
        <f t="shared" si="2"/>
        <v>0</v>
      </c>
      <c r="R43" s="222">
        <f t="shared" si="3"/>
        <v>0</v>
      </c>
      <c r="S43" s="626" cm="1">
        <f t="array" ref="S43">_xlfn.IFS(E43="Air",R43,E43="Sea",M43,E43="Air+Sea",M43+R43)</f>
        <v>0</v>
      </c>
    </row>
    <row r="44" spans="1:37" x14ac:dyDescent="0.25">
      <c r="A44" s="1096"/>
      <c r="B44" s="1092"/>
      <c r="C44" s="112" t="s">
        <v>69</v>
      </c>
      <c r="D44" s="112" t="s">
        <v>697</v>
      </c>
      <c r="E44" s="112" t="s">
        <v>11</v>
      </c>
      <c r="F44" s="112">
        <v>180</v>
      </c>
      <c r="G44" s="367">
        <v>120</v>
      </c>
      <c r="H44" s="140"/>
      <c r="I44" s="756"/>
      <c r="J44" s="354">
        <v>0</v>
      </c>
      <c r="K44" s="372">
        <v>2</v>
      </c>
      <c r="L44" s="372">
        <f t="shared" si="0"/>
        <v>0</v>
      </c>
      <c r="M44" s="248">
        <f t="shared" si="1"/>
        <v>0</v>
      </c>
      <c r="N44" s="752"/>
      <c r="O44" s="443"/>
      <c r="P44" s="221">
        <v>0</v>
      </c>
      <c r="Q44" s="444">
        <f t="shared" si="2"/>
        <v>0</v>
      </c>
      <c r="R44" s="222">
        <f t="shared" si="3"/>
        <v>0</v>
      </c>
      <c r="S44" s="626" cm="1">
        <f t="array" ref="S44">_xlfn.IFS(E44="Air",R44,E44="Sea",M44,E44="Air+Sea",M44+R44)</f>
        <v>0</v>
      </c>
    </row>
    <row r="45" spans="1:37" ht="30" x14ac:dyDescent="0.25">
      <c r="A45" s="1096"/>
      <c r="B45" s="1092"/>
      <c r="C45" s="112" t="s">
        <v>97</v>
      </c>
      <c r="D45" s="112" t="s">
        <v>698</v>
      </c>
      <c r="E45" s="112" t="s">
        <v>11</v>
      </c>
      <c r="F45" s="112">
        <v>240</v>
      </c>
      <c r="G45" s="367">
        <v>120</v>
      </c>
      <c r="H45" s="140" t="s">
        <v>693</v>
      </c>
      <c r="I45" s="756"/>
      <c r="J45" s="354">
        <v>0</v>
      </c>
      <c r="K45" s="372">
        <v>2</v>
      </c>
      <c r="L45" s="372">
        <f t="shared" si="0"/>
        <v>0</v>
      </c>
      <c r="M45" s="248">
        <f t="shared" si="1"/>
        <v>0</v>
      </c>
      <c r="N45" s="752"/>
      <c r="O45" s="443"/>
      <c r="P45" s="221">
        <v>0</v>
      </c>
      <c r="Q45" s="444">
        <f t="shared" si="2"/>
        <v>0</v>
      </c>
      <c r="R45" s="222">
        <f t="shared" si="3"/>
        <v>0</v>
      </c>
      <c r="S45" s="626" cm="1">
        <f t="array" ref="S45">_xlfn.IFS(E45="Air",R45,E45="Sea",M45,E45="Air+Sea",M45+R45)</f>
        <v>0</v>
      </c>
    </row>
    <row r="46" spans="1:37" x14ac:dyDescent="0.25">
      <c r="A46" s="1096"/>
      <c r="B46" s="1092"/>
      <c r="C46" s="113" t="s">
        <v>100</v>
      </c>
      <c r="D46" s="113" t="s">
        <v>699</v>
      </c>
      <c r="E46" s="113" t="s">
        <v>11</v>
      </c>
      <c r="F46" s="113">
        <v>30</v>
      </c>
      <c r="G46" s="208">
        <v>30</v>
      </c>
      <c r="H46" s="124"/>
      <c r="I46" s="757"/>
      <c r="J46" s="191">
        <v>0</v>
      </c>
      <c r="K46" s="219">
        <v>2</v>
      </c>
      <c r="L46" s="219">
        <f t="shared" si="0"/>
        <v>0</v>
      </c>
      <c r="M46" s="220">
        <f t="shared" si="1"/>
        <v>0</v>
      </c>
      <c r="N46" s="752"/>
      <c r="O46" s="443"/>
      <c r="P46" s="221">
        <v>0</v>
      </c>
      <c r="Q46" s="444">
        <f t="shared" si="2"/>
        <v>0</v>
      </c>
      <c r="R46" s="222">
        <f t="shared" si="3"/>
        <v>0</v>
      </c>
      <c r="S46" s="453" cm="1">
        <f t="array" ref="S46">_xlfn.IFS(E46="Air",R46,E46="Sea",M46,E46="Air+Sea",M46+R46)</f>
        <v>0</v>
      </c>
    </row>
    <row r="47" spans="1:37" x14ac:dyDescent="0.25">
      <c r="A47" s="1096"/>
      <c r="B47" s="1092"/>
      <c r="C47" s="111" t="s">
        <v>100</v>
      </c>
      <c r="D47" s="136" t="s">
        <v>114</v>
      </c>
      <c r="E47" s="111" t="s">
        <v>11</v>
      </c>
      <c r="F47" s="111">
        <v>100</v>
      </c>
      <c r="G47" s="206">
        <v>100</v>
      </c>
      <c r="H47" s="124"/>
      <c r="I47" s="757"/>
      <c r="J47" s="191">
        <v>0</v>
      </c>
      <c r="K47" s="219">
        <v>2</v>
      </c>
      <c r="L47" s="219">
        <f t="shared" si="0"/>
        <v>0</v>
      </c>
      <c r="M47" s="220">
        <f t="shared" si="1"/>
        <v>0</v>
      </c>
      <c r="N47" s="752"/>
      <c r="O47" s="443"/>
      <c r="P47" s="221">
        <v>0</v>
      </c>
      <c r="Q47" s="444">
        <f t="shared" si="2"/>
        <v>0</v>
      </c>
      <c r="R47" s="222">
        <f t="shared" si="3"/>
        <v>0</v>
      </c>
      <c r="S47" s="453" cm="1">
        <f t="array" ref="S47">_xlfn.IFS(E47="Air",R47,E47="Sea",M47,E47="Air+Sea",M47+R47)</f>
        <v>0</v>
      </c>
    </row>
    <row r="48" spans="1:37" x14ac:dyDescent="0.25">
      <c r="A48" s="1096"/>
      <c r="B48" s="509" t="s">
        <v>102</v>
      </c>
      <c r="C48" s="113" t="s">
        <v>103</v>
      </c>
      <c r="D48" s="136" t="s">
        <v>104</v>
      </c>
      <c r="E48" s="113" t="s">
        <v>11</v>
      </c>
      <c r="F48" s="113">
        <v>70</v>
      </c>
      <c r="G48" s="208">
        <v>70</v>
      </c>
      <c r="H48" s="124"/>
      <c r="I48" s="755"/>
      <c r="J48" s="191">
        <v>0.5</v>
      </c>
      <c r="K48" s="219">
        <v>2</v>
      </c>
      <c r="L48" s="219">
        <f t="shared" si="0"/>
        <v>35</v>
      </c>
      <c r="M48" s="220">
        <f t="shared" si="1"/>
        <v>17.5</v>
      </c>
      <c r="N48" s="752"/>
      <c r="O48" s="443"/>
      <c r="P48" s="221">
        <v>0</v>
      </c>
      <c r="Q48" s="444">
        <f t="shared" si="2"/>
        <v>0</v>
      </c>
      <c r="R48" s="222">
        <f t="shared" si="3"/>
        <v>0</v>
      </c>
      <c r="S48" s="453" cm="1">
        <f t="array" ref="S48">_xlfn.IFS(E48="Air",R48,E48="Sea",M48,E48="Air+Sea",M48+R48)</f>
        <v>17.5</v>
      </c>
    </row>
    <row r="49" spans="1:19" ht="30" x14ac:dyDescent="0.25">
      <c r="A49" s="1096"/>
      <c r="B49" s="509" t="s">
        <v>105</v>
      </c>
      <c r="C49" s="113" t="s">
        <v>74</v>
      </c>
      <c r="D49" s="136" t="s">
        <v>107</v>
      </c>
      <c r="E49" s="111" t="s">
        <v>11</v>
      </c>
      <c r="F49" s="113">
        <v>40</v>
      </c>
      <c r="G49" s="208">
        <v>40</v>
      </c>
      <c r="H49" s="728"/>
      <c r="I49" s="757">
        <v>0.4</v>
      </c>
      <c r="J49" s="749"/>
      <c r="K49" s="219">
        <v>2</v>
      </c>
      <c r="L49" s="219">
        <f t="shared" si="0"/>
        <v>40</v>
      </c>
      <c r="M49" s="220">
        <f t="shared" si="1"/>
        <v>16</v>
      </c>
      <c r="N49" s="752"/>
      <c r="O49" s="443"/>
      <c r="P49" s="221">
        <v>0</v>
      </c>
      <c r="Q49" s="444">
        <f t="shared" si="2"/>
        <v>40</v>
      </c>
      <c r="R49" s="222">
        <f t="shared" si="3"/>
        <v>0</v>
      </c>
      <c r="S49" s="453" cm="1">
        <f t="array" ref="S49">_xlfn.IFS(E49="Air",R49,E49="Sea",M49,E49="Air+Sea",M49+R49)</f>
        <v>16</v>
      </c>
    </row>
    <row r="50" spans="1:19" x14ac:dyDescent="0.25">
      <c r="A50" s="1096"/>
      <c r="B50" s="1093" t="s">
        <v>105</v>
      </c>
      <c r="C50" s="188" t="s">
        <v>74</v>
      </c>
      <c r="D50" s="159" t="s">
        <v>106</v>
      </c>
      <c r="E50" s="188"/>
      <c r="F50" s="188"/>
      <c r="G50" s="386"/>
      <c r="H50" s="160"/>
      <c r="I50" s="752"/>
      <c r="J50" s="190"/>
      <c r="K50" s="221">
        <v>2</v>
      </c>
      <c r="L50" s="221">
        <f t="shared" si="0"/>
        <v>0</v>
      </c>
      <c r="M50" s="222">
        <f t="shared" si="1"/>
        <v>0</v>
      </c>
      <c r="N50" s="752"/>
      <c r="O50" s="443"/>
      <c r="P50" s="221">
        <v>0</v>
      </c>
      <c r="Q50" s="444">
        <f t="shared" si="2"/>
        <v>0</v>
      </c>
      <c r="R50" s="222">
        <f t="shared" si="3"/>
        <v>0</v>
      </c>
      <c r="S50" s="454" t="e" cm="1">
        <f t="array" ref="S50">_xlfn.IFS(E50="Air",R50,E50="Sea",M50,E50="Air+Sea",M50+R50)</f>
        <v>#N/A</v>
      </c>
    </row>
    <row r="51" spans="1:19" x14ac:dyDescent="0.25">
      <c r="A51" s="1096"/>
      <c r="B51" s="1093"/>
      <c r="C51" s="188" t="s">
        <v>74</v>
      </c>
      <c r="D51" s="188" t="s">
        <v>107</v>
      </c>
      <c r="E51" s="188"/>
      <c r="F51" s="188"/>
      <c r="G51" s="386"/>
      <c r="H51" s="160"/>
      <c r="I51" s="752"/>
      <c r="J51" s="190"/>
      <c r="K51" s="221">
        <v>2</v>
      </c>
      <c r="L51" s="221">
        <f t="shared" si="0"/>
        <v>0</v>
      </c>
      <c r="M51" s="222">
        <f t="shared" si="1"/>
        <v>0</v>
      </c>
      <c r="N51" s="752"/>
      <c r="O51" s="443"/>
      <c r="P51" s="221">
        <v>0</v>
      </c>
      <c r="Q51" s="444">
        <f t="shared" si="2"/>
        <v>0</v>
      </c>
      <c r="R51" s="222">
        <f t="shared" si="3"/>
        <v>0</v>
      </c>
      <c r="S51" s="454" t="e" cm="1">
        <f t="array" ref="S51">_xlfn.IFS(E51="Air",R51,E51="Sea",M51,E51="Air+Sea",M51+R51)</f>
        <v>#N/A</v>
      </c>
    </row>
    <row r="52" spans="1:19" x14ac:dyDescent="0.25">
      <c r="A52" s="1096"/>
      <c r="B52" s="462" t="s">
        <v>110</v>
      </c>
      <c r="C52" s="159" t="s">
        <v>111</v>
      </c>
      <c r="D52" s="159" t="s">
        <v>98</v>
      </c>
      <c r="E52" s="159"/>
      <c r="F52" s="159"/>
      <c r="G52" s="207"/>
      <c r="H52" s="160"/>
      <c r="I52" s="752"/>
      <c r="J52" s="190"/>
      <c r="K52" s="221">
        <v>2</v>
      </c>
      <c r="L52" s="221">
        <f t="shared" si="0"/>
        <v>0</v>
      </c>
      <c r="M52" s="222">
        <f t="shared" si="1"/>
        <v>0</v>
      </c>
      <c r="N52" s="752"/>
      <c r="O52" s="443"/>
      <c r="P52" s="221">
        <v>0</v>
      </c>
      <c r="Q52" s="444">
        <f t="shared" si="2"/>
        <v>0</v>
      </c>
      <c r="R52" s="222">
        <f t="shared" si="3"/>
        <v>0</v>
      </c>
      <c r="S52" s="454" t="e" cm="1">
        <f t="array" ref="S52">_xlfn.IFS(E52="Air",R52,E52="Sea",M52,E52="Air+Sea",M52+R52)</f>
        <v>#N/A</v>
      </c>
    </row>
    <row r="53" spans="1:19" x14ac:dyDescent="0.25">
      <c r="A53" s="1096"/>
      <c r="B53" s="462" t="s">
        <v>90</v>
      </c>
      <c r="C53" s="159"/>
      <c r="D53" s="159" t="s">
        <v>700</v>
      </c>
      <c r="E53" s="159"/>
      <c r="F53" s="159"/>
      <c r="G53" s="207"/>
      <c r="H53" s="160"/>
      <c r="I53" s="752"/>
      <c r="J53" s="190"/>
      <c r="K53" s="221">
        <v>2</v>
      </c>
      <c r="L53" s="221">
        <f t="shared" si="0"/>
        <v>0</v>
      </c>
      <c r="M53" s="222">
        <f t="shared" si="1"/>
        <v>0</v>
      </c>
      <c r="N53" s="752"/>
      <c r="O53" s="443"/>
      <c r="P53" s="221">
        <v>0</v>
      </c>
      <c r="Q53" s="444">
        <f t="shared" si="2"/>
        <v>0</v>
      </c>
      <c r="R53" s="222">
        <f t="shared" si="3"/>
        <v>0</v>
      </c>
      <c r="S53" s="454" t="e" cm="1">
        <f t="array" ref="S53">_xlfn.IFS(E53="Air",R53,E53="Sea",M53,E53="Air+Sea",M53+R53)</f>
        <v>#N/A</v>
      </c>
    </row>
    <row r="54" spans="1:19" x14ac:dyDescent="0.25">
      <c r="A54" s="1096"/>
      <c r="B54" s="1092" t="s">
        <v>115</v>
      </c>
      <c r="C54" s="113" t="s">
        <v>116</v>
      </c>
      <c r="D54" s="113" t="s">
        <v>113</v>
      </c>
      <c r="E54" s="111" t="s">
        <v>11</v>
      </c>
      <c r="F54" s="111">
        <v>30</v>
      </c>
      <c r="G54" s="206">
        <v>30</v>
      </c>
      <c r="H54" s="124"/>
      <c r="I54" s="755"/>
      <c r="J54" s="191">
        <v>0.5</v>
      </c>
      <c r="K54" s="219">
        <v>2</v>
      </c>
      <c r="L54" s="219">
        <f t="shared" si="0"/>
        <v>15</v>
      </c>
      <c r="M54" s="220">
        <f t="shared" si="1"/>
        <v>7.5</v>
      </c>
      <c r="N54" s="752"/>
      <c r="O54" s="443"/>
      <c r="P54" s="221">
        <v>0</v>
      </c>
      <c r="Q54" s="444">
        <f t="shared" si="2"/>
        <v>0</v>
      </c>
      <c r="R54" s="222">
        <f t="shared" si="3"/>
        <v>0</v>
      </c>
      <c r="S54" s="453" cm="1">
        <f t="array" ref="S54">_xlfn.IFS(E54="Air",R54,E54="Sea",M54,E54="Air+Sea",M54+R54)</f>
        <v>7.5</v>
      </c>
    </row>
    <row r="55" spans="1:19" x14ac:dyDescent="0.25">
      <c r="A55" s="1096"/>
      <c r="B55" s="1092"/>
      <c r="C55" s="113" t="s">
        <v>116</v>
      </c>
      <c r="D55" s="128" t="s">
        <v>117</v>
      </c>
      <c r="E55" s="111" t="s">
        <v>11</v>
      </c>
      <c r="F55" s="111">
        <v>340</v>
      </c>
      <c r="G55" s="206">
        <v>340</v>
      </c>
      <c r="H55" s="124"/>
      <c r="I55" s="755"/>
      <c r="J55" s="191">
        <v>0.5</v>
      </c>
      <c r="K55" s="219">
        <v>2</v>
      </c>
      <c r="L55" s="219">
        <f t="shared" si="0"/>
        <v>170</v>
      </c>
      <c r="M55" s="220">
        <f t="shared" si="1"/>
        <v>85</v>
      </c>
      <c r="N55" s="752"/>
      <c r="O55" s="443"/>
      <c r="P55" s="221">
        <v>0</v>
      </c>
      <c r="Q55" s="444">
        <f t="shared" si="2"/>
        <v>0</v>
      </c>
      <c r="R55" s="222">
        <f t="shared" si="3"/>
        <v>0</v>
      </c>
      <c r="S55" s="453" cm="1">
        <f t="array" ref="S55">_xlfn.IFS(E55="Air",R55,E55="Sea",M55,E55="Air+Sea",M55+R55)</f>
        <v>85</v>
      </c>
    </row>
    <row r="56" spans="1:19" x14ac:dyDescent="0.25">
      <c r="A56" s="1096"/>
      <c r="B56" s="1092" t="s">
        <v>118</v>
      </c>
      <c r="C56" s="113" t="s">
        <v>103</v>
      </c>
      <c r="D56" s="113" t="s">
        <v>119</v>
      </c>
      <c r="E56" s="113" t="s">
        <v>11</v>
      </c>
      <c r="F56" s="113">
        <v>25</v>
      </c>
      <c r="G56" s="208">
        <v>25</v>
      </c>
      <c r="H56" s="124"/>
      <c r="I56" s="755"/>
      <c r="J56" s="191">
        <v>0.75</v>
      </c>
      <c r="K56" s="219">
        <v>2</v>
      </c>
      <c r="L56" s="219">
        <f t="shared" si="0"/>
        <v>18.75</v>
      </c>
      <c r="M56" s="220">
        <f t="shared" si="1"/>
        <v>9.375</v>
      </c>
      <c r="N56" s="752"/>
      <c r="O56" s="443"/>
      <c r="P56" s="221">
        <v>0</v>
      </c>
      <c r="Q56" s="444">
        <f t="shared" si="2"/>
        <v>0</v>
      </c>
      <c r="R56" s="222">
        <f t="shared" si="3"/>
        <v>0</v>
      </c>
      <c r="S56" s="453" cm="1">
        <f t="array" ref="S56">_xlfn.IFS(E56="Air",R56,E56="Sea",M56,E56="Air+Sea",M56+R56)</f>
        <v>9.375</v>
      </c>
    </row>
    <row r="57" spans="1:19" x14ac:dyDescent="0.25">
      <c r="A57" s="1096"/>
      <c r="B57" s="1092"/>
      <c r="C57" s="113" t="s">
        <v>103</v>
      </c>
      <c r="D57" s="136" t="s">
        <v>120</v>
      </c>
      <c r="E57" s="113" t="s">
        <v>11</v>
      </c>
      <c r="F57" s="113">
        <v>375</v>
      </c>
      <c r="G57" s="208">
        <v>375</v>
      </c>
      <c r="H57" s="124"/>
      <c r="I57" s="755"/>
      <c r="J57" s="191">
        <v>0.75</v>
      </c>
      <c r="K57" s="219">
        <v>2</v>
      </c>
      <c r="L57" s="219">
        <f t="shared" si="0"/>
        <v>281.25</v>
      </c>
      <c r="M57" s="220">
        <f t="shared" si="1"/>
        <v>140.625</v>
      </c>
      <c r="N57" s="752"/>
      <c r="O57" s="443"/>
      <c r="P57" s="221">
        <v>0</v>
      </c>
      <c r="Q57" s="444">
        <f t="shared" si="2"/>
        <v>0</v>
      </c>
      <c r="R57" s="222">
        <f t="shared" si="3"/>
        <v>0</v>
      </c>
      <c r="S57" s="453" cm="1">
        <f t="array" ref="S57">_xlfn.IFS(E57="Air",R57,E57="Sea",M57,E57="Air+Sea",M57+R57)</f>
        <v>140.625</v>
      </c>
    </row>
    <row r="58" spans="1:19" x14ac:dyDescent="0.25">
      <c r="A58" s="1096"/>
      <c r="B58" s="509" t="s">
        <v>108</v>
      </c>
      <c r="C58" s="113" t="s">
        <v>103</v>
      </c>
      <c r="D58" s="136" t="s">
        <v>109</v>
      </c>
      <c r="E58" s="113" t="s">
        <v>11</v>
      </c>
      <c r="F58" s="113">
        <v>175</v>
      </c>
      <c r="G58" s="208">
        <v>175</v>
      </c>
      <c r="H58" s="124"/>
      <c r="I58" s="755"/>
      <c r="J58" s="191">
        <v>0.5</v>
      </c>
      <c r="K58" s="219">
        <v>2</v>
      </c>
      <c r="L58" s="219">
        <f t="shared" si="0"/>
        <v>87.5</v>
      </c>
      <c r="M58" s="220">
        <f t="shared" si="1"/>
        <v>43.75</v>
      </c>
      <c r="N58" s="752"/>
      <c r="O58" s="443"/>
      <c r="P58" s="221">
        <v>0</v>
      </c>
      <c r="Q58" s="444">
        <f t="shared" si="2"/>
        <v>0</v>
      </c>
      <c r="R58" s="222">
        <f t="shared" si="3"/>
        <v>0</v>
      </c>
      <c r="S58" s="453" cm="1">
        <f t="array" ref="S58">_xlfn.IFS(E58="Air",R58,E58="Sea",M58,E58="Air+Sea",M58+R58)</f>
        <v>43.75</v>
      </c>
    </row>
    <row r="59" spans="1:19" x14ac:dyDescent="0.25">
      <c r="A59" s="1096" t="s">
        <v>121</v>
      </c>
      <c r="B59" s="719" t="s">
        <v>122</v>
      </c>
      <c r="C59" s="111" t="s">
        <v>123</v>
      </c>
      <c r="D59" s="128" t="s">
        <v>122</v>
      </c>
      <c r="E59" s="113" t="s">
        <v>11</v>
      </c>
      <c r="F59" s="111">
        <v>120</v>
      </c>
      <c r="G59" s="206">
        <v>120</v>
      </c>
      <c r="H59" s="124"/>
      <c r="I59" s="755"/>
      <c r="J59" s="191">
        <v>0.5</v>
      </c>
      <c r="K59" s="219">
        <v>2</v>
      </c>
      <c r="L59" s="219">
        <f t="shared" si="0"/>
        <v>60</v>
      </c>
      <c r="M59" s="220">
        <f t="shared" si="1"/>
        <v>30</v>
      </c>
      <c r="N59" s="752"/>
      <c r="O59" s="443"/>
      <c r="P59" s="221">
        <v>0</v>
      </c>
      <c r="Q59" s="444">
        <f t="shared" si="2"/>
        <v>0</v>
      </c>
      <c r="R59" s="222">
        <f t="shared" si="3"/>
        <v>0</v>
      </c>
      <c r="S59" s="453" cm="1">
        <f t="array" ref="S59">_xlfn.IFS(E59="Air",R59,E59="Sea",M59,E59="Air+Sea",M59+R59)</f>
        <v>30</v>
      </c>
    </row>
    <row r="60" spans="1:19" x14ac:dyDescent="0.25">
      <c r="A60" s="1096"/>
      <c r="B60" s="509" t="s">
        <v>124</v>
      </c>
      <c r="C60" s="113" t="s">
        <v>103</v>
      </c>
      <c r="D60" s="136" t="s">
        <v>125</v>
      </c>
      <c r="E60" s="113" t="s">
        <v>11</v>
      </c>
      <c r="F60" s="113">
        <v>120</v>
      </c>
      <c r="G60" s="208">
        <v>120</v>
      </c>
      <c r="H60" s="124"/>
      <c r="I60" s="755"/>
      <c r="J60" s="191">
        <v>0.5</v>
      </c>
      <c r="K60" s="219">
        <v>2</v>
      </c>
      <c r="L60" s="219">
        <f t="shared" si="0"/>
        <v>60</v>
      </c>
      <c r="M60" s="220">
        <f t="shared" si="1"/>
        <v>30</v>
      </c>
      <c r="N60" s="752"/>
      <c r="O60" s="443"/>
      <c r="P60" s="221">
        <v>0</v>
      </c>
      <c r="Q60" s="444">
        <f t="shared" si="2"/>
        <v>0</v>
      </c>
      <c r="R60" s="222">
        <f t="shared" si="3"/>
        <v>0</v>
      </c>
      <c r="S60" s="453" cm="1">
        <f t="array" ref="S60">_xlfn.IFS(E60="Air",R60,E60="Sea",M60,E60="Air+Sea",M60+R60)</f>
        <v>30</v>
      </c>
    </row>
    <row r="61" spans="1:19" x14ac:dyDescent="0.25">
      <c r="A61" s="1096"/>
      <c r="B61" s="462" t="s">
        <v>126</v>
      </c>
      <c r="C61" s="159" t="s">
        <v>103</v>
      </c>
      <c r="D61" s="159" t="s">
        <v>126</v>
      </c>
      <c r="E61" s="188"/>
      <c r="F61" s="159"/>
      <c r="G61" s="207"/>
      <c r="H61" s="160"/>
      <c r="I61" s="752"/>
      <c r="J61" s="190"/>
      <c r="K61" s="221">
        <v>2</v>
      </c>
      <c r="L61" s="221">
        <f t="shared" si="0"/>
        <v>0</v>
      </c>
      <c r="M61" s="222">
        <f t="shared" si="1"/>
        <v>0</v>
      </c>
      <c r="N61" s="752"/>
      <c r="O61" s="443"/>
      <c r="P61" s="221">
        <v>0</v>
      </c>
      <c r="Q61" s="444">
        <f t="shared" si="2"/>
        <v>0</v>
      </c>
      <c r="R61" s="222">
        <f t="shared" si="3"/>
        <v>0</v>
      </c>
      <c r="S61" s="454" t="e" cm="1">
        <f t="array" ref="S61">_xlfn.IFS(E61="Air",R61,E61="Sea",M61,E61="Air+Sea",M61+R61)</f>
        <v>#N/A</v>
      </c>
    </row>
    <row r="62" spans="1:19" x14ac:dyDescent="0.25">
      <c r="A62" s="1096"/>
      <c r="B62" s="462" t="s">
        <v>127</v>
      </c>
      <c r="C62" s="159" t="s">
        <v>128</v>
      </c>
      <c r="D62" s="159" t="s">
        <v>127</v>
      </c>
      <c r="E62" s="188"/>
      <c r="F62" s="159"/>
      <c r="G62" s="207"/>
      <c r="H62" s="160"/>
      <c r="I62" s="752"/>
      <c r="J62" s="190"/>
      <c r="K62" s="221">
        <v>2</v>
      </c>
      <c r="L62" s="221">
        <f t="shared" si="0"/>
        <v>0</v>
      </c>
      <c r="M62" s="222">
        <f t="shared" si="1"/>
        <v>0</v>
      </c>
      <c r="N62" s="752"/>
      <c r="O62" s="443"/>
      <c r="P62" s="221">
        <v>0</v>
      </c>
      <c r="Q62" s="444">
        <f t="shared" si="2"/>
        <v>0</v>
      </c>
      <c r="R62" s="222">
        <f t="shared" si="3"/>
        <v>0</v>
      </c>
      <c r="S62" s="454" t="e" cm="1">
        <f t="array" ref="S62">_xlfn.IFS(E62="Air",R62,E62="Sea",M62,E62="Air+Sea",M62+R62)</f>
        <v>#N/A</v>
      </c>
    </row>
    <row r="63" spans="1:19" x14ac:dyDescent="0.25">
      <c r="A63" s="1096"/>
      <c r="B63" s="1093" t="s">
        <v>130</v>
      </c>
      <c r="C63" s="188" t="s">
        <v>103</v>
      </c>
      <c r="D63" s="188" t="s">
        <v>131</v>
      </c>
      <c r="E63" s="188"/>
      <c r="F63" s="188"/>
      <c r="G63" s="386"/>
      <c r="H63" s="160"/>
      <c r="I63" s="752"/>
      <c r="J63" s="190"/>
      <c r="K63" s="221">
        <v>2</v>
      </c>
      <c r="L63" s="221">
        <f t="shared" si="0"/>
        <v>0</v>
      </c>
      <c r="M63" s="222">
        <f t="shared" si="1"/>
        <v>0</v>
      </c>
      <c r="N63" s="752"/>
      <c r="O63" s="443"/>
      <c r="P63" s="221">
        <v>0</v>
      </c>
      <c r="Q63" s="444">
        <f t="shared" si="2"/>
        <v>0</v>
      </c>
      <c r="R63" s="222">
        <f t="shared" si="3"/>
        <v>0</v>
      </c>
      <c r="S63" s="454" t="e" cm="1">
        <f t="array" ref="S63">_xlfn.IFS(E63="Air",R63,E63="Sea",M63,E63="Air+Sea",M63+R63)</f>
        <v>#N/A</v>
      </c>
    </row>
    <row r="64" spans="1:19" x14ac:dyDescent="0.25">
      <c r="A64" s="1096"/>
      <c r="B64" s="1093"/>
      <c r="C64" s="188" t="s">
        <v>103</v>
      </c>
      <c r="D64" s="188" t="s">
        <v>130</v>
      </c>
      <c r="E64" s="188"/>
      <c r="F64" s="188"/>
      <c r="G64" s="386"/>
      <c r="H64" s="160"/>
      <c r="I64" s="752"/>
      <c r="J64" s="190"/>
      <c r="K64" s="221">
        <v>2</v>
      </c>
      <c r="L64" s="221">
        <f t="shared" si="0"/>
        <v>0</v>
      </c>
      <c r="M64" s="222">
        <f t="shared" si="1"/>
        <v>0</v>
      </c>
      <c r="N64" s="752"/>
      <c r="O64" s="443"/>
      <c r="P64" s="221">
        <v>0</v>
      </c>
      <c r="Q64" s="444">
        <f t="shared" si="2"/>
        <v>0</v>
      </c>
      <c r="R64" s="222">
        <f t="shared" si="3"/>
        <v>0</v>
      </c>
      <c r="S64" s="454" t="e" cm="1">
        <f t="array" ref="S64">_xlfn.IFS(E64="Air",R64,E64="Sea",M64,E64="Air+Sea",M64+R64)</f>
        <v>#N/A</v>
      </c>
    </row>
    <row r="65" spans="1:19" x14ac:dyDescent="0.25">
      <c r="A65" s="1096"/>
      <c r="B65" s="462" t="s">
        <v>134</v>
      </c>
      <c r="C65" s="159" t="s">
        <v>135</v>
      </c>
      <c r="D65" s="159" t="s">
        <v>98</v>
      </c>
      <c r="E65" s="159"/>
      <c r="F65" s="159"/>
      <c r="G65" s="207"/>
      <c r="H65" s="160"/>
      <c r="I65" s="752"/>
      <c r="J65" s="190"/>
      <c r="K65" s="221">
        <v>2</v>
      </c>
      <c r="L65" s="221">
        <f t="shared" si="0"/>
        <v>0</v>
      </c>
      <c r="M65" s="222">
        <f t="shared" si="1"/>
        <v>0</v>
      </c>
      <c r="N65" s="752"/>
      <c r="O65" s="443"/>
      <c r="P65" s="221">
        <v>0</v>
      </c>
      <c r="Q65" s="444">
        <f t="shared" si="2"/>
        <v>0</v>
      </c>
      <c r="R65" s="222">
        <f t="shared" si="3"/>
        <v>0</v>
      </c>
      <c r="S65" s="454" t="e" cm="1">
        <f t="array" ref="S65">_xlfn.IFS(E65="Air",R65,E65="Sea",M65,E65="Air+Sea",M65+R65)</f>
        <v>#N/A</v>
      </c>
    </row>
    <row r="66" spans="1:19" x14ac:dyDescent="0.25">
      <c r="A66" s="1096"/>
      <c r="B66" s="462" t="s">
        <v>136</v>
      </c>
      <c r="C66" s="159" t="s">
        <v>103</v>
      </c>
      <c r="D66" s="159" t="s">
        <v>98</v>
      </c>
      <c r="E66" s="159"/>
      <c r="F66" s="159"/>
      <c r="G66" s="207"/>
      <c r="H66" s="160"/>
      <c r="I66" s="752"/>
      <c r="J66" s="190"/>
      <c r="K66" s="221">
        <v>2</v>
      </c>
      <c r="L66" s="221">
        <f t="shared" si="0"/>
        <v>0</v>
      </c>
      <c r="M66" s="222">
        <f t="shared" si="1"/>
        <v>0</v>
      </c>
      <c r="N66" s="752"/>
      <c r="O66" s="443"/>
      <c r="P66" s="221">
        <v>0</v>
      </c>
      <c r="Q66" s="444">
        <f t="shared" si="2"/>
        <v>0</v>
      </c>
      <c r="R66" s="222">
        <f t="shared" si="3"/>
        <v>0</v>
      </c>
      <c r="S66" s="454" t="e" cm="1">
        <f t="array" ref="S66">_xlfn.IFS(E66="Air",R66,E66="Sea",M66,E66="Air+Sea",M66+R66)</f>
        <v>#N/A</v>
      </c>
    </row>
    <row r="67" spans="1:19" x14ac:dyDescent="0.25">
      <c r="A67" s="1096"/>
      <c r="B67" s="462" t="s">
        <v>137</v>
      </c>
      <c r="C67" s="159" t="s">
        <v>74</v>
      </c>
      <c r="D67" s="159" t="s">
        <v>98</v>
      </c>
      <c r="E67" s="159"/>
      <c r="F67" s="159"/>
      <c r="G67" s="207"/>
      <c r="H67" s="160"/>
      <c r="I67" s="752"/>
      <c r="J67" s="190"/>
      <c r="K67" s="221">
        <v>2</v>
      </c>
      <c r="L67" s="221">
        <f t="shared" si="0"/>
        <v>0</v>
      </c>
      <c r="M67" s="222">
        <f t="shared" si="1"/>
        <v>0</v>
      </c>
      <c r="N67" s="752"/>
      <c r="O67" s="443"/>
      <c r="P67" s="221">
        <v>0</v>
      </c>
      <c r="Q67" s="444">
        <f t="shared" si="2"/>
        <v>0</v>
      </c>
      <c r="R67" s="222">
        <f t="shared" si="3"/>
        <v>0</v>
      </c>
      <c r="S67" s="454" t="e" cm="1">
        <f t="array" ref="S67">_xlfn.IFS(E67="Air",R67,E67="Sea",M67,E67="Air+Sea",M67+R67)</f>
        <v>#N/A</v>
      </c>
    </row>
    <row r="68" spans="1:19" x14ac:dyDescent="0.25">
      <c r="A68" s="1096"/>
      <c r="B68" s="462" t="s">
        <v>140</v>
      </c>
      <c r="C68" s="159" t="s">
        <v>139</v>
      </c>
      <c r="D68" s="159"/>
      <c r="E68" s="159"/>
      <c r="F68" s="159"/>
      <c r="G68" s="207"/>
      <c r="H68" s="160"/>
      <c r="I68" s="752"/>
      <c r="J68" s="190"/>
      <c r="K68" s="221">
        <v>2</v>
      </c>
      <c r="L68" s="221">
        <f t="shared" si="0"/>
        <v>0</v>
      </c>
      <c r="M68" s="222">
        <f t="shared" si="1"/>
        <v>0</v>
      </c>
      <c r="N68" s="752"/>
      <c r="O68" s="443"/>
      <c r="P68" s="221">
        <v>0</v>
      </c>
      <c r="Q68" s="444">
        <f t="shared" si="2"/>
        <v>0</v>
      </c>
      <c r="R68" s="222">
        <f t="shared" si="3"/>
        <v>0</v>
      </c>
      <c r="S68" s="454" t="e" cm="1">
        <f t="array" ref="S68">_xlfn.IFS(E68="Air",R68,E68="Sea",M68,E68="Air+Sea",M68+R68)</f>
        <v>#N/A</v>
      </c>
    </row>
    <row r="69" spans="1:19" x14ac:dyDescent="0.25">
      <c r="A69" s="1096"/>
      <c r="B69" s="1093" t="s">
        <v>141</v>
      </c>
      <c r="C69" s="188" t="s">
        <v>142</v>
      </c>
      <c r="D69" s="188" t="s">
        <v>143</v>
      </c>
      <c r="E69" s="188"/>
      <c r="F69" s="188"/>
      <c r="G69" s="386"/>
      <c r="H69" s="160"/>
      <c r="I69" s="752"/>
      <c r="J69" s="190"/>
      <c r="K69" s="221">
        <v>2</v>
      </c>
      <c r="L69" s="221">
        <f t="shared" si="0"/>
        <v>0</v>
      </c>
      <c r="M69" s="222">
        <f t="shared" si="1"/>
        <v>0</v>
      </c>
      <c r="N69" s="752"/>
      <c r="O69" s="443"/>
      <c r="P69" s="221">
        <v>0</v>
      </c>
      <c r="Q69" s="444">
        <f t="shared" si="2"/>
        <v>0</v>
      </c>
      <c r="R69" s="222">
        <f t="shared" si="3"/>
        <v>0</v>
      </c>
      <c r="S69" s="454" t="e" cm="1">
        <f t="array" ref="S69">_xlfn.IFS(E69="Air",R69,E69="Sea",M69,E69="Air+Sea",M69+R69)</f>
        <v>#N/A</v>
      </c>
    </row>
    <row r="70" spans="1:19" x14ac:dyDescent="0.25">
      <c r="A70" s="1096"/>
      <c r="B70" s="1093"/>
      <c r="C70" s="188" t="s">
        <v>142</v>
      </c>
      <c r="D70" s="188" t="s">
        <v>141</v>
      </c>
      <c r="E70" s="188"/>
      <c r="F70" s="188"/>
      <c r="G70" s="386"/>
      <c r="H70" s="160"/>
      <c r="I70" s="752"/>
      <c r="J70" s="190"/>
      <c r="K70" s="221">
        <v>2</v>
      </c>
      <c r="L70" s="221">
        <f t="shared" si="0"/>
        <v>0</v>
      </c>
      <c r="M70" s="222">
        <f t="shared" si="1"/>
        <v>0</v>
      </c>
      <c r="N70" s="752"/>
      <c r="O70" s="443"/>
      <c r="P70" s="221">
        <v>0</v>
      </c>
      <c r="Q70" s="444">
        <f t="shared" si="2"/>
        <v>0</v>
      </c>
      <c r="R70" s="222">
        <f t="shared" si="3"/>
        <v>0</v>
      </c>
      <c r="S70" s="454" t="e" cm="1">
        <f t="array" ref="S70">_xlfn.IFS(E70="Air",R70,E70="Sea",M70,E70="Air+Sea",M70+R70)</f>
        <v>#N/A</v>
      </c>
    </row>
    <row r="71" spans="1:19" x14ac:dyDescent="0.25">
      <c r="A71" s="1096"/>
      <c r="B71" s="462" t="s">
        <v>144</v>
      </c>
      <c r="C71" s="159" t="s">
        <v>145</v>
      </c>
      <c r="D71" s="159"/>
      <c r="E71" s="159"/>
      <c r="F71" s="159"/>
      <c r="G71" s="207"/>
      <c r="H71" s="160"/>
      <c r="I71" s="752"/>
      <c r="J71" s="190"/>
      <c r="K71" s="221">
        <v>2</v>
      </c>
      <c r="L71" s="221">
        <f t="shared" si="0"/>
        <v>0</v>
      </c>
      <c r="M71" s="222">
        <f t="shared" si="1"/>
        <v>0</v>
      </c>
      <c r="N71" s="752"/>
      <c r="O71" s="443"/>
      <c r="P71" s="221">
        <v>0</v>
      </c>
      <c r="Q71" s="444">
        <f t="shared" si="2"/>
        <v>0</v>
      </c>
      <c r="R71" s="222">
        <f t="shared" si="3"/>
        <v>0</v>
      </c>
      <c r="S71" s="454" t="e" cm="1">
        <f t="array" ref="S71">_xlfn.IFS(E71="Air",R71,E71="Sea",M71,E71="Air+Sea",M71+R71)</f>
        <v>#N/A</v>
      </c>
    </row>
    <row r="72" spans="1:19" x14ac:dyDescent="0.25">
      <c r="A72" s="1096"/>
      <c r="B72" s="509" t="s">
        <v>146</v>
      </c>
      <c r="C72" s="113" t="s">
        <v>145</v>
      </c>
      <c r="D72" s="136" t="s">
        <v>146</v>
      </c>
      <c r="E72" s="113" t="s">
        <v>11</v>
      </c>
      <c r="F72" s="113">
        <v>550</v>
      </c>
      <c r="G72" s="208">
        <v>550</v>
      </c>
      <c r="H72" s="124"/>
      <c r="I72" s="755"/>
      <c r="J72" s="191">
        <v>0</v>
      </c>
      <c r="K72" s="219">
        <v>2</v>
      </c>
      <c r="L72" s="219">
        <f t="shared" si="0"/>
        <v>0</v>
      </c>
      <c r="M72" s="220">
        <f t="shared" si="1"/>
        <v>0</v>
      </c>
      <c r="N72" s="752"/>
      <c r="O72" s="443"/>
      <c r="P72" s="221">
        <v>0</v>
      </c>
      <c r="Q72" s="444">
        <f t="shared" si="2"/>
        <v>0</v>
      </c>
      <c r="R72" s="222">
        <f t="shared" si="3"/>
        <v>0</v>
      </c>
      <c r="S72" s="453" cm="1">
        <f t="array" ref="S72">_xlfn.IFS(E72="Air",R72,E72="Sea",M72,E72="Air+Sea",M72+R72)</f>
        <v>0</v>
      </c>
    </row>
    <row r="73" spans="1:19" x14ac:dyDescent="0.25">
      <c r="A73" s="1096"/>
      <c r="B73" s="462" t="s">
        <v>147</v>
      </c>
      <c r="C73" s="159" t="s">
        <v>74</v>
      </c>
      <c r="D73" s="159" t="s">
        <v>98</v>
      </c>
      <c r="E73" s="159"/>
      <c r="F73" s="159"/>
      <c r="G73" s="207"/>
      <c r="H73" s="160"/>
      <c r="I73" s="752"/>
      <c r="J73" s="190"/>
      <c r="K73" s="221">
        <v>2</v>
      </c>
      <c r="L73" s="221">
        <f t="shared" si="0"/>
        <v>0</v>
      </c>
      <c r="M73" s="222">
        <f t="shared" si="1"/>
        <v>0</v>
      </c>
      <c r="N73" s="752"/>
      <c r="O73" s="443"/>
      <c r="P73" s="221">
        <v>0</v>
      </c>
      <c r="Q73" s="444">
        <f t="shared" si="2"/>
        <v>0</v>
      </c>
      <c r="R73" s="222">
        <f t="shared" si="3"/>
        <v>0</v>
      </c>
      <c r="S73" s="454" t="e" cm="1">
        <f t="array" ref="S73">_xlfn.IFS(E73="Air",R73,E73="Sea",M73,E73="Air+Sea",M73+R73)</f>
        <v>#N/A</v>
      </c>
    </row>
    <row r="74" spans="1:19" x14ac:dyDescent="0.25">
      <c r="A74" s="1096"/>
      <c r="B74" s="462" t="s">
        <v>90</v>
      </c>
      <c r="C74" s="159"/>
      <c r="D74" s="159" t="s">
        <v>98</v>
      </c>
      <c r="E74" s="159"/>
      <c r="F74" s="159"/>
      <c r="G74" s="207"/>
      <c r="H74" s="160"/>
      <c r="I74" s="752"/>
      <c r="J74" s="190"/>
      <c r="K74" s="221">
        <v>2</v>
      </c>
      <c r="L74" s="221">
        <f t="shared" si="0"/>
        <v>0</v>
      </c>
      <c r="M74" s="222">
        <f t="shared" si="1"/>
        <v>0</v>
      </c>
      <c r="N74" s="752"/>
      <c r="O74" s="443"/>
      <c r="P74" s="221">
        <v>0</v>
      </c>
      <c r="Q74" s="444">
        <f t="shared" si="2"/>
        <v>0</v>
      </c>
      <c r="R74" s="222">
        <f t="shared" si="3"/>
        <v>0</v>
      </c>
      <c r="S74" s="454" t="e" cm="1">
        <f t="array" ref="S74">_xlfn.IFS(E74="Air",R74,E74="Sea",M74,E74="Air+Sea",M74+R74)</f>
        <v>#N/A</v>
      </c>
    </row>
    <row r="75" spans="1:19" ht="30" x14ac:dyDescent="0.25">
      <c r="A75" s="1096" t="s">
        <v>148</v>
      </c>
      <c r="B75" s="460" t="s">
        <v>149</v>
      </c>
      <c r="C75" s="188" t="s">
        <v>150</v>
      </c>
      <c r="D75" s="188" t="s">
        <v>151</v>
      </c>
      <c r="E75" s="188"/>
      <c r="F75" s="188"/>
      <c r="G75" s="386"/>
      <c r="H75" s="160"/>
      <c r="I75" s="752"/>
      <c r="J75" s="190"/>
      <c r="K75" s="221">
        <v>2</v>
      </c>
      <c r="L75" s="221">
        <f t="shared" si="0"/>
        <v>0</v>
      </c>
      <c r="M75" s="222">
        <f t="shared" si="1"/>
        <v>0</v>
      </c>
      <c r="N75" s="752"/>
      <c r="O75" s="443"/>
      <c r="P75" s="221">
        <v>0</v>
      </c>
      <c r="Q75" s="444">
        <f t="shared" si="2"/>
        <v>0</v>
      </c>
      <c r="R75" s="222">
        <f t="shared" si="3"/>
        <v>0</v>
      </c>
      <c r="S75" s="454" t="e" cm="1">
        <f t="array" ref="S75">_xlfn.IFS(E75="Air",R75,E75="Sea",M75,E75="Air+Sea",M75+R75)</f>
        <v>#N/A</v>
      </c>
    </row>
    <row r="76" spans="1:19" x14ac:dyDescent="0.25">
      <c r="A76" s="1096"/>
      <c r="B76" s="1093" t="s">
        <v>152</v>
      </c>
      <c r="C76" s="188" t="s">
        <v>103</v>
      </c>
      <c r="D76" s="188" t="s">
        <v>153</v>
      </c>
      <c r="E76" s="188"/>
      <c r="F76" s="188"/>
      <c r="G76" s="386"/>
      <c r="H76" s="160"/>
      <c r="I76" s="752"/>
      <c r="J76" s="190"/>
      <c r="K76" s="221">
        <v>2</v>
      </c>
      <c r="L76" s="221">
        <f t="shared" si="0"/>
        <v>0</v>
      </c>
      <c r="M76" s="222">
        <f t="shared" si="1"/>
        <v>0</v>
      </c>
      <c r="N76" s="752"/>
      <c r="O76" s="443"/>
      <c r="P76" s="221">
        <v>0</v>
      </c>
      <c r="Q76" s="444">
        <f t="shared" si="2"/>
        <v>0</v>
      </c>
      <c r="R76" s="222">
        <f t="shared" si="3"/>
        <v>0</v>
      </c>
      <c r="S76" s="454" t="e" cm="1">
        <f t="array" ref="S76">_xlfn.IFS(E76="Air",R76,E76="Sea",M76,E76="Air+Sea",M76+R76)</f>
        <v>#N/A</v>
      </c>
    </row>
    <row r="77" spans="1:19" x14ac:dyDescent="0.25">
      <c r="A77" s="1096"/>
      <c r="B77" s="1093"/>
      <c r="C77" s="188" t="s">
        <v>103</v>
      </c>
      <c r="D77" s="188" t="s">
        <v>154</v>
      </c>
      <c r="E77" s="188"/>
      <c r="F77" s="188"/>
      <c r="G77" s="386"/>
      <c r="H77" s="160"/>
      <c r="I77" s="752"/>
      <c r="J77" s="190"/>
      <c r="K77" s="221">
        <v>2</v>
      </c>
      <c r="L77" s="221">
        <f t="shared" ref="L77:L94" si="4">IF(C77="APLL BK",G77,G77*J77)</f>
        <v>0</v>
      </c>
      <c r="M77" s="222">
        <f t="shared" ref="M77:M94" si="5">IFERROR(IF(OR(E77="Sea",E77="Air+Sea"),IF(C77="APLL BK",G77*IF(I77="",1,I77),L77/K77*IF(I77="",1,I77)),0),0)</f>
        <v>0</v>
      </c>
      <c r="N77" s="752"/>
      <c r="O77" s="443"/>
      <c r="P77" s="221">
        <v>0</v>
      </c>
      <c r="Q77" s="444">
        <f t="shared" ref="Q77:Q94" si="6">IF(C77="APLL BK",G77,G77*O77)</f>
        <v>0</v>
      </c>
      <c r="R77" s="222">
        <f t="shared" ref="R77:R94" si="7">IFERROR(IF(OR(E77="Air",E77="Air+Sea"),IF(C77="APLL BK",G77*IF(N77="",1,N77),Q77/P77*IF(N77="",1,N77)),0),0)</f>
        <v>0</v>
      </c>
      <c r="S77" s="454" t="e" cm="1">
        <f t="array" ref="S77">_xlfn.IFS(E77="Air",R77,E77="Sea",M77,E77="Air+Sea",M77+R77)</f>
        <v>#N/A</v>
      </c>
    </row>
    <row r="78" spans="1:19" x14ac:dyDescent="0.25">
      <c r="A78" s="1096"/>
      <c r="B78" s="462" t="s">
        <v>90</v>
      </c>
      <c r="C78" s="159"/>
      <c r="D78" s="159"/>
      <c r="E78" s="159"/>
      <c r="F78" s="159"/>
      <c r="G78" s="207"/>
      <c r="H78" s="160"/>
      <c r="I78" s="752"/>
      <c r="J78" s="190"/>
      <c r="K78" s="221">
        <v>2</v>
      </c>
      <c r="L78" s="221">
        <f t="shared" si="4"/>
        <v>0</v>
      </c>
      <c r="M78" s="222">
        <f t="shared" si="5"/>
        <v>0</v>
      </c>
      <c r="N78" s="752"/>
      <c r="O78" s="443"/>
      <c r="P78" s="221">
        <v>0</v>
      </c>
      <c r="Q78" s="444">
        <f t="shared" si="6"/>
        <v>0</v>
      </c>
      <c r="R78" s="222">
        <f t="shared" si="7"/>
        <v>0</v>
      </c>
      <c r="S78" s="454" t="e" cm="1">
        <f t="array" ref="S78">_xlfn.IFS(E78="Air",R78,E78="Sea",M78,E78="Air+Sea",M78+R78)</f>
        <v>#N/A</v>
      </c>
    </row>
    <row r="79" spans="1:19" x14ac:dyDescent="0.25">
      <c r="A79" s="1096" t="s">
        <v>155</v>
      </c>
      <c r="B79" s="509" t="s">
        <v>69</v>
      </c>
      <c r="C79" s="113" t="s">
        <v>69</v>
      </c>
      <c r="D79" s="136" t="s">
        <v>156</v>
      </c>
      <c r="E79" s="113" t="s">
        <v>11</v>
      </c>
      <c r="F79" s="113">
        <v>180</v>
      </c>
      <c r="G79" s="208">
        <v>180</v>
      </c>
      <c r="H79" s="124" t="s">
        <v>701</v>
      </c>
      <c r="I79" s="507"/>
      <c r="J79" s="191">
        <v>0</v>
      </c>
      <c r="K79" s="219">
        <v>2</v>
      </c>
      <c r="L79" s="219">
        <f t="shared" si="4"/>
        <v>0</v>
      </c>
      <c r="M79" s="220">
        <f t="shared" si="5"/>
        <v>0</v>
      </c>
      <c r="N79" s="459"/>
      <c r="O79" s="443"/>
      <c r="P79" s="221">
        <v>0</v>
      </c>
      <c r="Q79" s="444">
        <f t="shared" si="6"/>
        <v>0</v>
      </c>
      <c r="R79" s="222">
        <f t="shared" si="7"/>
        <v>0</v>
      </c>
      <c r="S79" s="453" cm="1">
        <f t="array" ref="S79">_xlfn.IFS(E79="Air",R79,E79="Sea",M79,E79="Air+Sea",M79+R79)</f>
        <v>0</v>
      </c>
    </row>
    <row r="80" spans="1:19" x14ac:dyDescent="0.25">
      <c r="A80" s="1096"/>
      <c r="B80" s="462" t="s">
        <v>90</v>
      </c>
      <c r="C80" s="159"/>
      <c r="D80" s="159"/>
      <c r="E80" s="159" t="s">
        <v>11</v>
      </c>
      <c r="F80" s="159"/>
      <c r="G80" s="207"/>
      <c r="H80" s="160"/>
      <c r="I80" s="752"/>
      <c r="J80" s="190"/>
      <c r="K80" s="221">
        <v>2</v>
      </c>
      <c r="L80" s="221">
        <f t="shared" si="4"/>
        <v>0</v>
      </c>
      <c r="M80" s="222">
        <f t="shared" si="5"/>
        <v>0</v>
      </c>
      <c r="N80" s="752"/>
      <c r="O80" s="443"/>
      <c r="P80" s="221">
        <v>0</v>
      </c>
      <c r="Q80" s="444">
        <f t="shared" si="6"/>
        <v>0</v>
      </c>
      <c r="R80" s="222">
        <f t="shared" si="7"/>
        <v>0</v>
      </c>
      <c r="S80" s="454" cm="1">
        <f t="array" ref="S80">_xlfn.IFS(E80="Air",R80,E80="Sea",M80,E80="Air+Sea",M80+R80)</f>
        <v>0</v>
      </c>
    </row>
    <row r="81" spans="1:20" x14ac:dyDescent="0.25">
      <c r="A81" s="1096"/>
      <c r="B81" s="758" t="s">
        <v>157</v>
      </c>
      <c r="C81" s="115" t="s">
        <v>158</v>
      </c>
      <c r="D81" s="136" t="s">
        <v>159</v>
      </c>
      <c r="E81" s="115" t="s">
        <v>11</v>
      </c>
      <c r="F81" s="115">
        <v>870</v>
      </c>
      <c r="G81" s="209">
        <v>870</v>
      </c>
      <c r="H81" s="145"/>
      <c r="I81" s="758"/>
      <c r="J81" s="196">
        <v>0</v>
      </c>
      <c r="K81" s="224">
        <v>2</v>
      </c>
      <c r="L81" s="224">
        <f t="shared" si="4"/>
        <v>0</v>
      </c>
      <c r="M81" s="389">
        <f t="shared" si="5"/>
        <v>0</v>
      </c>
      <c r="N81" s="752"/>
      <c r="O81" s="443"/>
      <c r="P81" s="221">
        <v>0</v>
      </c>
      <c r="Q81" s="444">
        <f t="shared" si="6"/>
        <v>0</v>
      </c>
      <c r="R81" s="222">
        <f t="shared" si="7"/>
        <v>0</v>
      </c>
      <c r="S81" s="673" cm="1">
        <f t="array" ref="S81">_xlfn.IFS(E81="Air",R81,E81="Sea",M81,E81="Air+Sea",M81+R81)</f>
        <v>0</v>
      </c>
    </row>
    <row r="82" spans="1:20" x14ac:dyDescent="0.25">
      <c r="A82" s="1096"/>
      <c r="B82" s="758" t="s">
        <v>160</v>
      </c>
      <c r="C82" s="115" t="s">
        <v>142</v>
      </c>
      <c r="D82" s="136" t="s">
        <v>161</v>
      </c>
      <c r="E82" s="115" t="s">
        <v>11</v>
      </c>
      <c r="F82" s="115">
        <v>240</v>
      </c>
      <c r="G82" s="209">
        <v>240</v>
      </c>
      <c r="H82" s="145"/>
      <c r="I82" s="759"/>
      <c r="J82" s="196">
        <v>4</v>
      </c>
      <c r="K82" s="224">
        <v>2</v>
      </c>
      <c r="L82" s="224">
        <f t="shared" si="4"/>
        <v>960</v>
      </c>
      <c r="M82" s="389">
        <f t="shared" si="5"/>
        <v>480</v>
      </c>
      <c r="N82" s="752"/>
      <c r="O82" s="443"/>
      <c r="P82" s="221">
        <v>0</v>
      </c>
      <c r="Q82" s="444">
        <f t="shared" si="6"/>
        <v>0</v>
      </c>
      <c r="R82" s="222">
        <f t="shared" si="7"/>
        <v>0</v>
      </c>
      <c r="S82" s="673" cm="1">
        <f t="array" ref="S82">_xlfn.IFS(E82="Air",R82,E82="Sea",M82,E82="Air+Sea",M82+R82)</f>
        <v>480</v>
      </c>
    </row>
    <row r="83" spans="1:20" x14ac:dyDescent="0.25">
      <c r="A83" s="1096"/>
      <c r="B83" s="758" t="s">
        <v>162</v>
      </c>
      <c r="C83" s="115" t="s">
        <v>163</v>
      </c>
      <c r="D83" s="136" t="s">
        <v>164</v>
      </c>
      <c r="E83" s="115" t="s">
        <v>11</v>
      </c>
      <c r="F83" s="115">
        <v>240</v>
      </c>
      <c r="G83" s="209">
        <v>240</v>
      </c>
      <c r="H83" s="145"/>
      <c r="I83" s="758"/>
      <c r="J83" s="196">
        <v>2</v>
      </c>
      <c r="K83" s="224">
        <v>2</v>
      </c>
      <c r="L83" s="224">
        <f t="shared" si="4"/>
        <v>480</v>
      </c>
      <c r="M83" s="389">
        <f t="shared" si="5"/>
        <v>240</v>
      </c>
      <c r="N83" s="752"/>
      <c r="O83" s="443"/>
      <c r="P83" s="221">
        <v>0</v>
      </c>
      <c r="Q83" s="444">
        <f t="shared" si="6"/>
        <v>0</v>
      </c>
      <c r="R83" s="222">
        <f t="shared" si="7"/>
        <v>0</v>
      </c>
      <c r="S83" s="673" cm="1">
        <f t="array" ref="S83">_xlfn.IFS(E83="Air",R83,E83="Sea",M83,E83="Air+Sea",M83+R83)</f>
        <v>240</v>
      </c>
    </row>
    <row r="84" spans="1:20" x14ac:dyDescent="0.25">
      <c r="A84" s="1096"/>
      <c r="B84" s="462" t="s">
        <v>165</v>
      </c>
      <c r="C84" s="159" t="s">
        <v>142</v>
      </c>
      <c r="D84" s="159"/>
      <c r="E84" s="159"/>
      <c r="F84" s="159"/>
      <c r="G84" s="207"/>
      <c r="H84" s="160"/>
      <c r="I84" s="752"/>
      <c r="J84" s="190"/>
      <c r="K84" s="221">
        <v>2</v>
      </c>
      <c r="L84" s="221">
        <f t="shared" si="4"/>
        <v>0</v>
      </c>
      <c r="M84" s="222">
        <f t="shared" si="5"/>
        <v>0</v>
      </c>
      <c r="N84" s="752"/>
      <c r="O84" s="443"/>
      <c r="P84" s="221">
        <v>0</v>
      </c>
      <c r="Q84" s="444">
        <f t="shared" si="6"/>
        <v>0</v>
      </c>
      <c r="R84" s="222">
        <f t="shared" si="7"/>
        <v>0</v>
      </c>
      <c r="S84" s="454" t="e" cm="1">
        <f t="array" ref="S84">_xlfn.IFS(E84="Air",R84,E84="Sea",M84,E84="Air+Sea",M84+R84)</f>
        <v>#N/A</v>
      </c>
    </row>
    <row r="85" spans="1:20" x14ac:dyDescent="0.25">
      <c r="A85" s="1096"/>
      <c r="B85" s="462" t="s">
        <v>166</v>
      </c>
      <c r="C85" s="159" t="s">
        <v>142</v>
      </c>
      <c r="D85" s="159"/>
      <c r="E85" s="159"/>
      <c r="F85" s="159"/>
      <c r="G85" s="207"/>
      <c r="H85" s="160"/>
      <c r="I85" s="752"/>
      <c r="J85" s="190"/>
      <c r="K85" s="221">
        <v>2</v>
      </c>
      <c r="L85" s="221">
        <f t="shared" si="4"/>
        <v>0</v>
      </c>
      <c r="M85" s="222">
        <f t="shared" si="5"/>
        <v>0</v>
      </c>
      <c r="N85" s="752"/>
      <c r="O85" s="443"/>
      <c r="P85" s="221">
        <v>0</v>
      </c>
      <c r="Q85" s="444">
        <f t="shared" si="6"/>
        <v>0</v>
      </c>
      <c r="R85" s="222">
        <f t="shared" si="7"/>
        <v>0</v>
      </c>
      <c r="S85" s="454" t="e" cm="1">
        <f t="array" ref="S85">_xlfn.IFS(E85="Air",R85,E85="Sea",M85,E85="Air+Sea",M85+R85)</f>
        <v>#N/A</v>
      </c>
    </row>
    <row r="86" spans="1:20" x14ac:dyDescent="0.25">
      <c r="A86" s="1096"/>
      <c r="B86" s="462" t="s">
        <v>167</v>
      </c>
      <c r="C86" s="159" t="s">
        <v>142</v>
      </c>
      <c r="D86" s="159"/>
      <c r="E86" s="159"/>
      <c r="F86" s="159"/>
      <c r="G86" s="207"/>
      <c r="H86" s="160"/>
      <c r="I86" s="752"/>
      <c r="J86" s="190"/>
      <c r="K86" s="221">
        <v>2</v>
      </c>
      <c r="L86" s="221">
        <f t="shared" si="4"/>
        <v>0</v>
      </c>
      <c r="M86" s="222">
        <f t="shared" si="5"/>
        <v>0</v>
      </c>
      <c r="N86" s="752"/>
      <c r="O86" s="443"/>
      <c r="P86" s="221">
        <v>0</v>
      </c>
      <c r="Q86" s="444">
        <f t="shared" si="6"/>
        <v>0</v>
      </c>
      <c r="R86" s="222">
        <f t="shared" si="7"/>
        <v>0</v>
      </c>
      <c r="S86" s="454" t="e" cm="1">
        <f t="array" ref="S86">_xlfn.IFS(E86="Air",R86,E86="Sea",M86,E86="Air+Sea",M86+R86)</f>
        <v>#N/A</v>
      </c>
    </row>
    <row r="87" spans="1:20" x14ac:dyDescent="0.25">
      <c r="A87" s="1096"/>
      <c r="B87" s="509" t="s">
        <v>168</v>
      </c>
      <c r="C87" s="113" t="s">
        <v>103</v>
      </c>
      <c r="D87" s="136" t="s">
        <v>169</v>
      </c>
      <c r="E87" s="113" t="s">
        <v>11</v>
      </c>
      <c r="F87" s="113">
        <v>205</v>
      </c>
      <c r="G87" s="208">
        <v>205</v>
      </c>
      <c r="H87" s="124"/>
      <c r="I87" s="755"/>
      <c r="J87" s="191">
        <v>0.5</v>
      </c>
      <c r="K87" s="219">
        <v>2</v>
      </c>
      <c r="L87" s="219">
        <f t="shared" si="4"/>
        <v>102.5</v>
      </c>
      <c r="M87" s="220">
        <f t="shared" si="5"/>
        <v>51.25</v>
      </c>
      <c r="N87" s="752"/>
      <c r="O87" s="443"/>
      <c r="P87" s="221">
        <v>0</v>
      </c>
      <c r="Q87" s="444">
        <f t="shared" si="6"/>
        <v>0</v>
      </c>
      <c r="R87" s="222">
        <f t="shared" si="7"/>
        <v>0</v>
      </c>
      <c r="S87" s="453" cm="1">
        <f t="array" ref="S87">_xlfn.IFS(E87="Air",R87,E87="Sea",M87,E87="Air+Sea",M87+R87)</f>
        <v>51.25</v>
      </c>
    </row>
    <row r="88" spans="1:20" x14ac:dyDescent="0.25">
      <c r="A88" s="1096"/>
      <c r="B88" s="462" t="s">
        <v>170</v>
      </c>
      <c r="C88" s="159" t="s">
        <v>171</v>
      </c>
      <c r="D88" s="159"/>
      <c r="E88" s="159"/>
      <c r="F88" s="159"/>
      <c r="G88" s="207"/>
      <c r="H88" s="160"/>
      <c r="I88" s="752"/>
      <c r="J88" s="190"/>
      <c r="K88" s="221">
        <v>2</v>
      </c>
      <c r="L88" s="221">
        <f t="shared" si="4"/>
        <v>0</v>
      </c>
      <c r="M88" s="222">
        <f t="shared" si="5"/>
        <v>0</v>
      </c>
      <c r="N88" s="752"/>
      <c r="O88" s="443"/>
      <c r="P88" s="221">
        <v>0</v>
      </c>
      <c r="Q88" s="444">
        <f t="shared" si="6"/>
        <v>0</v>
      </c>
      <c r="R88" s="222">
        <f t="shared" si="7"/>
        <v>0</v>
      </c>
      <c r="S88" s="454" t="e" cm="1">
        <f t="array" ref="S88">_xlfn.IFS(E88="Air",R88,E88="Sea",M88,E88="Air+Sea",M88+R88)</f>
        <v>#N/A</v>
      </c>
    </row>
    <row r="89" spans="1:20" x14ac:dyDescent="0.25">
      <c r="A89" s="1096"/>
      <c r="B89" s="462" t="s">
        <v>172</v>
      </c>
      <c r="C89" s="159" t="s">
        <v>69</v>
      </c>
      <c r="D89" s="159"/>
      <c r="E89" s="159"/>
      <c r="F89" s="159"/>
      <c r="G89" s="207"/>
      <c r="H89" s="160"/>
      <c r="I89" s="752"/>
      <c r="J89" s="190"/>
      <c r="K89" s="221">
        <v>2</v>
      </c>
      <c r="L89" s="221">
        <f t="shared" si="4"/>
        <v>0</v>
      </c>
      <c r="M89" s="222">
        <f t="shared" si="5"/>
        <v>0</v>
      </c>
      <c r="N89" s="752"/>
      <c r="O89" s="443"/>
      <c r="P89" s="221">
        <v>0</v>
      </c>
      <c r="Q89" s="444">
        <f t="shared" si="6"/>
        <v>0</v>
      </c>
      <c r="R89" s="222">
        <f t="shared" si="7"/>
        <v>0</v>
      </c>
      <c r="S89" s="454" t="e" cm="1">
        <f t="array" ref="S89">_xlfn.IFS(E89="Air",R89,E89="Sea",M89,E89="Air+Sea",M89+R89)</f>
        <v>#N/A</v>
      </c>
    </row>
    <row r="90" spans="1:20" x14ac:dyDescent="0.25">
      <c r="A90" s="1096"/>
      <c r="B90" s="462" t="s">
        <v>173</v>
      </c>
      <c r="C90" s="159" t="s">
        <v>145</v>
      </c>
      <c r="D90" s="159"/>
      <c r="E90" s="159"/>
      <c r="F90" s="159"/>
      <c r="G90" s="207"/>
      <c r="H90" s="160"/>
      <c r="I90" s="752"/>
      <c r="J90" s="190"/>
      <c r="K90" s="221">
        <v>2</v>
      </c>
      <c r="L90" s="221">
        <f t="shared" si="4"/>
        <v>0</v>
      </c>
      <c r="M90" s="222">
        <f t="shared" si="5"/>
        <v>0</v>
      </c>
      <c r="N90" s="752"/>
      <c r="O90" s="443"/>
      <c r="P90" s="221">
        <v>0</v>
      </c>
      <c r="Q90" s="444">
        <f t="shared" si="6"/>
        <v>0</v>
      </c>
      <c r="R90" s="222">
        <f t="shared" si="7"/>
        <v>0</v>
      </c>
      <c r="S90" s="454" t="e" cm="1">
        <f t="array" ref="S90">_xlfn.IFS(E90="Air",R90,E90="Sea",M90,E90="Air+Sea",M90+R90)</f>
        <v>#N/A</v>
      </c>
    </row>
    <row r="91" spans="1:20" x14ac:dyDescent="0.25">
      <c r="A91" s="1096"/>
      <c r="B91" s="462" t="s">
        <v>174</v>
      </c>
      <c r="C91" s="159" t="s">
        <v>175</v>
      </c>
      <c r="D91" s="159"/>
      <c r="E91" s="159"/>
      <c r="F91" s="159"/>
      <c r="G91" s="207"/>
      <c r="H91" s="160"/>
      <c r="I91" s="752"/>
      <c r="J91" s="190"/>
      <c r="K91" s="221">
        <v>2</v>
      </c>
      <c r="L91" s="221">
        <f t="shared" si="4"/>
        <v>0</v>
      </c>
      <c r="M91" s="222">
        <f t="shared" si="5"/>
        <v>0</v>
      </c>
      <c r="N91" s="752"/>
      <c r="O91" s="443"/>
      <c r="P91" s="221">
        <v>0</v>
      </c>
      <c r="Q91" s="444">
        <f t="shared" si="6"/>
        <v>0</v>
      </c>
      <c r="R91" s="222">
        <f t="shared" si="7"/>
        <v>0</v>
      </c>
      <c r="S91" s="454" t="e" cm="1">
        <f t="array" ref="S91">_xlfn.IFS(E91="Air",R91,E91="Sea",M91,E91="Air+Sea",M91+R91)</f>
        <v>#N/A</v>
      </c>
    </row>
    <row r="92" spans="1:20" x14ac:dyDescent="0.25">
      <c r="A92" s="1096"/>
      <c r="B92" s="462" t="s">
        <v>176</v>
      </c>
      <c r="C92" s="159" t="s">
        <v>145</v>
      </c>
      <c r="D92" s="159"/>
      <c r="E92" s="159"/>
      <c r="F92" s="159"/>
      <c r="G92" s="207"/>
      <c r="H92" s="160"/>
      <c r="I92" s="752"/>
      <c r="J92" s="190"/>
      <c r="K92" s="221">
        <v>2</v>
      </c>
      <c r="L92" s="221">
        <f t="shared" si="4"/>
        <v>0</v>
      </c>
      <c r="M92" s="222">
        <f t="shared" si="5"/>
        <v>0</v>
      </c>
      <c r="N92" s="752"/>
      <c r="O92" s="443"/>
      <c r="P92" s="221">
        <v>0</v>
      </c>
      <c r="Q92" s="444">
        <f t="shared" si="6"/>
        <v>0</v>
      </c>
      <c r="R92" s="222">
        <f t="shared" si="7"/>
        <v>0</v>
      </c>
      <c r="S92" s="454" t="e" cm="1">
        <f t="array" ref="S92">_xlfn.IFS(E92="Air",R92,E92="Sea",M92,E92="Air+Sea",M92+R92)</f>
        <v>#N/A</v>
      </c>
    </row>
    <row r="93" spans="1:20" x14ac:dyDescent="0.25">
      <c r="A93" s="1096"/>
      <c r="B93" s="758" t="s">
        <v>177</v>
      </c>
      <c r="C93" s="115" t="s">
        <v>178</v>
      </c>
      <c r="D93" s="115"/>
      <c r="E93" s="115" t="s">
        <v>11</v>
      </c>
      <c r="F93" s="733">
        <v>3600</v>
      </c>
      <c r="G93" s="741">
        <v>3600</v>
      </c>
      <c r="H93" s="147"/>
      <c r="I93" s="760"/>
      <c r="J93" s="193">
        <v>0</v>
      </c>
      <c r="K93" s="224">
        <v>2</v>
      </c>
      <c r="L93" s="224">
        <f t="shared" si="4"/>
        <v>0</v>
      </c>
      <c r="M93" s="389">
        <f t="shared" si="5"/>
        <v>0</v>
      </c>
      <c r="N93" s="752"/>
      <c r="O93" s="443"/>
      <c r="P93" s="221">
        <v>0</v>
      </c>
      <c r="Q93" s="444">
        <f t="shared" si="6"/>
        <v>0</v>
      </c>
      <c r="R93" s="222">
        <f t="shared" si="7"/>
        <v>0</v>
      </c>
      <c r="S93" s="673" cm="1">
        <f t="array" ref="S93">_xlfn.IFS(E93="Air",R93,E93="Sea",M93,E93="Air+Sea",M93+R93)</f>
        <v>0</v>
      </c>
    </row>
    <row r="94" spans="1:20" ht="15.75" thickBot="1" x14ac:dyDescent="0.3">
      <c r="A94" s="1097"/>
      <c r="B94" s="633" t="s">
        <v>179</v>
      </c>
      <c r="C94" s="164" t="s">
        <v>180</v>
      </c>
      <c r="D94" s="164"/>
      <c r="E94" s="164"/>
      <c r="F94" s="164"/>
      <c r="G94" s="211"/>
      <c r="H94" s="165"/>
      <c r="I94" s="753"/>
      <c r="J94" s="363"/>
      <c r="K94" s="262">
        <v>2</v>
      </c>
      <c r="L94" s="262">
        <f t="shared" si="4"/>
        <v>0</v>
      </c>
      <c r="M94" s="457">
        <f t="shared" si="5"/>
        <v>0</v>
      </c>
      <c r="N94" s="753"/>
      <c r="O94" s="450"/>
      <c r="P94" s="262">
        <v>0</v>
      </c>
      <c r="Q94" s="451">
        <f t="shared" si="6"/>
        <v>0</v>
      </c>
      <c r="R94" s="457">
        <f t="shared" si="7"/>
        <v>0</v>
      </c>
      <c r="S94" s="627" t="e" cm="1">
        <f t="array" ref="S94">_xlfn.IFS(E94="Air",R94,E94="Sea",M94,E94="Air+Sea",M94+R94)</f>
        <v>#N/A</v>
      </c>
    </row>
    <row r="95" spans="1:20" ht="15.75" thickBot="1" x14ac:dyDescent="0.3">
      <c r="A95" s="674"/>
      <c r="B95" s="32"/>
      <c r="C95" s="32"/>
      <c r="D95" s="32"/>
      <c r="E95" s="32"/>
      <c r="F95" s="32"/>
      <c r="G95" s="100"/>
      <c r="H95" s="168"/>
      <c r="I95" s="413"/>
      <c r="M95" s="270"/>
      <c r="N95" s="413"/>
      <c r="R95" s="270"/>
      <c r="S95" s="270"/>
    </row>
    <row r="96" spans="1:20" ht="60" x14ac:dyDescent="0.25">
      <c r="A96" s="674"/>
      <c r="B96" s="32"/>
      <c r="C96" s="32"/>
      <c r="D96" s="32"/>
      <c r="E96" s="32"/>
      <c r="F96" s="32"/>
      <c r="G96" s="100"/>
      <c r="H96" s="168"/>
      <c r="I96" s="413"/>
      <c r="J96" s="71" t="s">
        <v>181</v>
      </c>
      <c r="K96" s="229">
        <f>IF([2]Booking_SGN!$B$2="SGN",INDEX([2]!volume,MATCH($I$11,[2]!customer,0),MATCH([2]Booking_SGN!$C$3,[2]!week,0)),0)</f>
        <v>0</v>
      </c>
      <c r="L96" s="229">
        <f>SUM(L13:L94)</f>
        <v>4996</v>
      </c>
      <c r="M96" s="230">
        <f>SUM(M13:M94)</f>
        <v>2143.5</v>
      </c>
      <c r="N96" s="413"/>
      <c r="O96" s="71" t="s">
        <v>181</v>
      </c>
      <c r="P96" s="229">
        <f>IF([2]Booking_SGN!$B$2="SGN",INDEX([2]!volume,MATCH($N$11,[2]!customer,0),MATCH([2]Booking_SGN!$C$3,[2]!week,0)),0)</f>
        <v>0</v>
      </c>
      <c r="Q96" s="229">
        <f>SUM(Q13:Q95)</f>
        <v>806</v>
      </c>
      <c r="R96" s="230">
        <f>SUM(R13:R94)</f>
        <v>0</v>
      </c>
      <c r="S96" s="230">
        <f>R96+M96</f>
        <v>2143.5</v>
      </c>
      <c r="T96" s="171"/>
    </row>
    <row r="97" spans="1:20" ht="15.75" thickBot="1" x14ac:dyDescent="0.3">
      <c r="A97" s="674"/>
      <c r="B97" s="32"/>
      <c r="C97" s="32"/>
      <c r="D97" s="32"/>
      <c r="E97" s="32"/>
      <c r="F97" s="32"/>
      <c r="G97" s="100"/>
      <c r="H97" s="168"/>
      <c r="I97" s="413"/>
      <c r="J97" s="72" t="s">
        <v>182</v>
      </c>
      <c r="K97" s="73"/>
      <c r="L97" s="73"/>
      <c r="M97" s="231">
        <f>M96*K96/40/3600</f>
        <v>0</v>
      </c>
      <c r="N97" s="413"/>
      <c r="O97" s="72" t="s">
        <v>182</v>
      </c>
      <c r="P97" s="73"/>
      <c r="Q97" s="73"/>
      <c r="R97" s="231">
        <f>R96*P96/40/3600</f>
        <v>0</v>
      </c>
      <c r="S97" s="231">
        <f>R97+M97</f>
        <v>0</v>
      </c>
      <c r="T97" s="172"/>
    </row>
    <row r="98" spans="1:20" ht="15.75" thickBot="1" x14ac:dyDescent="0.3">
      <c r="A98" s="674"/>
      <c r="B98" s="32"/>
      <c r="C98" s="32"/>
      <c r="D98" s="32"/>
      <c r="E98" s="32"/>
      <c r="F98" s="32"/>
      <c r="G98" s="100"/>
      <c r="H98" s="168"/>
      <c r="I98" s="413"/>
      <c r="M98" s="270"/>
      <c r="N98" s="413"/>
      <c r="R98" s="270"/>
      <c r="S98" s="270"/>
    </row>
    <row r="99" spans="1:20" ht="26.25" customHeight="1" x14ac:dyDescent="0.25">
      <c r="A99" s="1095" t="s">
        <v>183</v>
      </c>
      <c r="B99" s="629" t="s">
        <v>184</v>
      </c>
      <c r="C99" s="621" t="s">
        <v>103</v>
      </c>
      <c r="D99" s="621" t="s">
        <v>185</v>
      </c>
      <c r="E99" s="621"/>
      <c r="F99" s="621"/>
      <c r="G99" s="622">
        <v>20</v>
      </c>
      <c r="H99" s="637"/>
      <c r="I99" s="767"/>
      <c r="J99" s="361"/>
      <c r="K99" s="259">
        <v>2</v>
      </c>
      <c r="L99" s="259">
        <f t="shared" ref="L99" si="8">IF(C99="APLL BK",G99,G99*J99)</f>
        <v>0</v>
      </c>
      <c r="M99" s="634">
        <f t="shared" ref="M99" si="9">IFERROR(IF(OR(E99="Sea",E99="Air+Sea"),IF(C99="APLL BK",G99*IF(I99="",1,I99),L99/K99*IF(I99="",1,I99)),0),0)</f>
        <v>0</v>
      </c>
      <c r="N99" s="687"/>
      <c r="O99" s="362"/>
      <c r="P99" s="259">
        <v>0</v>
      </c>
      <c r="Q99" s="260">
        <f t="shared" ref="Q99" si="10">IF(C99="APLL BK",G99,G99*O99)</f>
        <v>0</v>
      </c>
      <c r="R99" s="456">
        <f t="shared" ref="R99" si="11">IFERROR(IF(OR(E99="Air",E99="Air+Sea"),IF(C99="APLL BK",G99*IF(N99="",1,N99),Q99/P99*IF(N99="",1,N99)),0),0)</f>
        <v>0</v>
      </c>
      <c r="S99" s="625" t="e" cm="1">
        <f t="array" ref="S99">_xlfn.IFS(E99="Air",R99,E99="Sea",M99,E99="Air+Sea",M99+R99)</f>
        <v>#N/A</v>
      </c>
    </row>
    <row r="100" spans="1:20" ht="26.25" customHeight="1" x14ac:dyDescent="0.25">
      <c r="A100" s="1096"/>
      <c r="B100" s="772" t="s">
        <v>504</v>
      </c>
      <c r="C100" s="177" t="s">
        <v>69</v>
      </c>
      <c r="D100" s="761" t="s">
        <v>505</v>
      </c>
      <c r="E100" s="113" t="s">
        <v>11</v>
      </c>
      <c r="F100" s="156"/>
      <c r="G100" s="213">
        <v>90</v>
      </c>
      <c r="H100" s="178"/>
      <c r="I100" s="467"/>
      <c r="J100" s="200">
        <f>1/6</f>
        <v>0.16666666666666666</v>
      </c>
      <c r="K100" s="442">
        <v>2</v>
      </c>
      <c r="L100" s="219">
        <f t="shared" ref="L100:L144" si="12">IF(C100="APLL BK",G100,G100*J100)</f>
        <v>15</v>
      </c>
      <c r="M100" s="220">
        <f t="shared" ref="M100:M144" si="13">IFERROR(IF(OR(E100="Sea",E100="Air+Sea"),IF(C100="APLL BK",G100*IF(I100="",1,I100),L100/K100*IF(I100="",1,I100)),0),0)</f>
        <v>7.5</v>
      </c>
      <c r="N100" s="459"/>
      <c r="O100" s="443"/>
      <c r="P100" s="221">
        <v>0</v>
      </c>
      <c r="Q100" s="444">
        <f t="shared" ref="Q100:Q144" si="14">IF(C100="APLL BK",G100,G100*O100)</f>
        <v>0</v>
      </c>
      <c r="R100" s="222">
        <f t="shared" ref="R100:R144" si="15">IFERROR(IF(OR(E100="Air",E100="Air+Sea"),IF(C100="APLL BK",G100*IF(N100="",1,N100),Q100/P100*IF(N100="",1,N100)),0),0)</f>
        <v>0</v>
      </c>
      <c r="S100" s="453" cm="1">
        <f t="array" ref="S100">_xlfn.IFS(E100="Air",R100,E100="Sea",M100,E100="Air+Sea",M100+R100)</f>
        <v>7.5</v>
      </c>
    </row>
    <row r="101" spans="1:20" ht="26.25" customHeight="1" x14ac:dyDescent="0.25">
      <c r="A101" s="1096"/>
      <c r="B101" s="772" t="s">
        <v>506</v>
      </c>
      <c r="C101" s="177" t="s">
        <v>69</v>
      </c>
      <c r="D101" s="177" t="s">
        <v>507</v>
      </c>
      <c r="E101" s="113" t="s">
        <v>11</v>
      </c>
      <c r="F101" s="156"/>
      <c r="G101" s="213">
        <v>90</v>
      </c>
      <c r="H101" s="178"/>
      <c r="I101" s="467"/>
      <c r="J101" s="200">
        <f>1/6</f>
        <v>0.16666666666666666</v>
      </c>
      <c r="K101" s="442">
        <v>2</v>
      </c>
      <c r="L101" s="219">
        <f t="shared" si="12"/>
        <v>15</v>
      </c>
      <c r="M101" s="220">
        <f t="shared" si="13"/>
        <v>7.5</v>
      </c>
      <c r="N101" s="459"/>
      <c r="O101" s="443"/>
      <c r="P101" s="221">
        <v>0</v>
      </c>
      <c r="Q101" s="444">
        <f t="shared" si="14"/>
        <v>0</v>
      </c>
      <c r="R101" s="222">
        <f t="shared" si="15"/>
        <v>0</v>
      </c>
      <c r="S101" s="453" cm="1">
        <f t="array" ref="S101">_xlfn.IFS(E101="Air",R101,E101="Sea",M101,E101="Air+Sea",M101+R101)</f>
        <v>7.5</v>
      </c>
    </row>
    <row r="102" spans="1:20" x14ac:dyDescent="0.25">
      <c r="A102" s="1096"/>
      <c r="B102" s="509" t="s">
        <v>129</v>
      </c>
      <c r="C102" s="113" t="s">
        <v>103</v>
      </c>
      <c r="D102" s="113" t="s">
        <v>129</v>
      </c>
      <c r="E102" s="113" t="s">
        <v>11</v>
      </c>
      <c r="F102" s="113">
        <v>55</v>
      </c>
      <c r="G102" s="208">
        <v>55</v>
      </c>
      <c r="H102" s="124"/>
      <c r="I102" s="755"/>
      <c r="J102" s="191">
        <v>0</v>
      </c>
      <c r="K102" s="219">
        <v>2</v>
      </c>
      <c r="L102" s="219">
        <f t="shared" si="12"/>
        <v>0</v>
      </c>
      <c r="M102" s="220">
        <f t="shared" si="13"/>
        <v>0</v>
      </c>
      <c r="N102" s="752"/>
      <c r="O102" s="443"/>
      <c r="P102" s="221">
        <v>0</v>
      </c>
      <c r="Q102" s="444">
        <f t="shared" si="14"/>
        <v>0</v>
      </c>
      <c r="R102" s="222">
        <f t="shared" si="15"/>
        <v>0</v>
      </c>
      <c r="S102" s="453" cm="1">
        <f t="array" ref="S102">_xlfn.IFS(E102="Air",R102,E102="Sea",M102,E102="Air+Sea",M102+R102)</f>
        <v>0</v>
      </c>
    </row>
    <row r="103" spans="1:20" x14ac:dyDescent="0.25">
      <c r="A103" s="1096"/>
      <c r="B103" s="509" t="s">
        <v>509</v>
      </c>
      <c r="C103" s="113" t="s">
        <v>103</v>
      </c>
      <c r="D103" s="113" t="s">
        <v>509</v>
      </c>
      <c r="E103" s="113" t="s">
        <v>11</v>
      </c>
      <c r="F103" s="113">
        <v>115</v>
      </c>
      <c r="G103" s="208">
        <v>115</v>
      </c>
      <c r="H103" s="124"/>
      <c r="I103" s="755"/>
      <c r="J103" s="191">
        <v>0</v>
      </c>
      <c r="K103" s="219">
        <v>2</v>
      </c>
      <c r="L103" s="219">
        <f t="shared" si="12"/>
        <v>0</v>
      </c>
      <c r="M103" s="220">
        <f t="shared" si="13"/>
        <v>0</v>
      </c>
      <c r="N103" s="752"/>
      <c r="O103" s="443"/>
      <c r="P103" s="221">
        <v>0</v>
      </c>
      <c r="Q103" s="444">
        <f t="shared" si="14"/>
        <v>0</v>
      </c>
      <c r="R103" s="222">
        <f t="shared" si="15"/>
        <v>0</v>
      </c>
      <c r="S103" s="453" cm="1">
        <f t="array" ref="S103">_xlfn.IFS(E103="Air",R103,E103="Sea",M103,E103="Air+Sea",M103+R103)</f>
        <v>0</v>
      </c>
    </row>
    <row r="104" spans="1:20" x14ac:dyDescent="0.25">
      <c r="A104" s="1096"/>
      <c r="B104" s="509" t="s">
        <v>138</v>
      </c>
      <c r="C104" s="113" t="s">
        <v>139</v>
      </c>
      <c r="D104" s="113" t="s">
        <v>138</v>
      </c>
      <c r="E104" s="113" t="s">
        <v>11</v>
      </c>
      <c r="F104" s="113">
        <v>60</v>
      </c>
      <c r="G104" s="208">
        <v>60</v>
      </c>
      <c r="H104" s="124"/>
      <c r="I104" s="755"/>
      <c r="J104" s="191">
        <v>0</v>
      </c>
      <c r="K104" s="219">
        <v>2</v>
      </c>
      <c r="L104" s="219">
        <f t="shared" si="12"/>
        <v>0</v>
      </c>
      <c r="M104" s="220">
        <f t="shared" si="13"/>
        <v>0</v>
      </c>
      <c r="N104" s="752"/>
      <c r="O104" s="443"/>
      <c r="P104" s="221">
        <v>0</v>
      </c>
      <c r="Q104" s="444">
        <f t="shared" si="14"/>
        <v>0</v>
      </c>
      <c r="R104" s="222">
        <f t="shared" si="15"/>
        <v>0</v>
      </c>
      <c r="S104" s="453" cm="1">
        <f t="array" ref="S104">_xlfn.IFS(E104="Air",R104,E104="Sea",M104,E104="Air+Sea",M104+R104)</f>
        <v>0</v>
      </c>
    </row>
    <row r="105" spans="1:20" ht="26.1" customHeight="1" x14ac:dyDescent="0.25">
      <c r="A105" s="1096"/>
      <c r="B105" s="509" t="s">
        <v>186</v>
      </c>
      <c r="C105" s="177" t="s">
        <v>69</v>
      </c>
      <c r="D105" s="113" t="s">
        <v>187</v>
      </c>
      <c r="E105" s="113" t="s">
        <v>11</v>
      </c>
      <c r="F105" s="156"/>
      <c r="G105" s="213">
        <v>25</v>
      </c>
      <c r="H105" s="178"/>
      <c r="I105" s="636"/>
      <c r="J105" s="200"/>
      <c r="K105" s="219">
        <v>2</v>
      </c>
      <c r="L105" s="219">
        <f t="shared" si="12"/>
        <v>0</v>
      </c>
      <c r="M105" s="220">
        <f t="shared" si="13"/>
        <v>0</v>
      </c>
      <c r="N105" s="339"/>
      <c r="O105" s="443"/>
      <c r="P105" s="221">
        <v>0</v>
      </c>
      <c r="Q105" s="444">
        <f t="shared" si="14"/>
        <v>0</v>
      </c>
      <c r="R105" s="222">
        <f t="shared" si="15"/>
        <v>0</v>
      </c>
      <c r="S105" s="453" cm="1">
        <f t="array" ref="S105">_xlfn.IFS(E105="Air",R105,E105="Sea",M105,E105="Air+Sea",M105+R105)</f>
        <v>0</v>
      </c>
    </row>
    <row r="106" spans="1:20" ht="14.45" customHeight="1" x14ac:dyDescent="0.25">
      <c r="A106" s="1096"/>
      <c r="B106" s="509"/>
      <c r="C106" s="177" t="s">
        <v>69</v>
      </c>
      <c r="D106" s="113" t="s">
        <v>188</v>
      </c>
      <c r="E106" s="113" t="s">
        <v>11</v>
      </c>
      <c r="F106" s="156"/>
      <c r="G106" s="213">
        <v>5</v>
      </c>
      <c r="H106" s="178"/>
      <c r="I106" s="636"/>
      <c r="J106" s="200"/>
      <c r="K106" s="219">
        <v>2</v>
      </c>
      <c r="L106" s="219">
        <f t="shared" si="12"/>
        <v>0</v>
      </c>
      <c r="M106" s="220">
        <f t="shared" si="13"/>
        <v>0</v>
      </c>
      <c r="N106" s="339"/>
      <c r="O106" s="443"/>
      <c r="P106" s="221">
        <v>0</v>
      </c>
      <c r="Q106" s="444">
        <f t="shared" si="14"/>
        <v>0</v>
      </c>
      <c r="R106" s="222">
        <f t="shared" si="15"/>
        <v>0</v>
      </c>
      <c r="S106" s="453" cm="1">
        <f t="array" ref="S106">_xlfn.IFS(E106="Air",R106,E106="Sea",M106,E106="Air+Sea",M106+R106)</f>
        <v>0</v>
      </c>
    </row>
    <row r="107" spans="1:20" ht="14.45" customHeight="1" x14ac:dyDescent="0.25">
      <c r="A107" s="1096"/>
      <c r="B107" s="509"/>
      <c r="C107" s="177" t="s">
        <v>69</v>
      </c>
      <c r="D107" s="113" t="s">
        <v>189</v>
      </c>
      <c r="E107" s="113" t="s">
        <v>11</v>
      </c>
      <c r="F107" s="156"/>
      <c r="G107" s="213">
        <v>5</v>
      </c>
      <c r="H107" s="178"/>
      <c r="I107" s="636"/>
      <c r="J107" s="200"/>
      <c r="K107" s="219">
        <v>2</v>
      </c>
      <c r="L107" s="219">
        <f t="shared" si="12"/>
        <v>0</v>
      </c>
      <c r="M107" s="220">
        <f t="shared" si="13"/>
        <v>0</v>
      </c>
      <c r="N107" s="339"/>
      <c r="O107" s="443"/>
      <c r="P107" s="221">
        <v>0</v>
      </c>
      <c r="Q107" s="444">
        <f t="shared" si="14"/>
        <v>0</v>
      </c>
      <c r="R107" s="222">
        <f t="shared" si="15"/>
        <v>0</v>
      </c>
      <c r="S107" s="453" cm="1">
        <f t="array" ref="S107">_xlfn.IFS(E107="Air",R107,E107="Sea",M107,E107="Air+Sea",M107+R107)</f>
        <v>0</v>
      </c>
    </row>
    <row r="108" spans="1:20" ht="39" customHeight="1" x14ac:dyDescent="0.25">
      <c r="A108" s="1096"/>
      <c r="B108" s="509" t="s">
        <v>190</v>
      </c>
      <c r="C108" s="177" t="s">
        <v>553</v>
      </c>
      <c r="D108" s="113" t="s">
        <v>702</v>
      </c>
      <c r="E108" s="113" t="s">
        <v>11</v>
      </c>
      <c r="F108" s="345"/>
      <c r="G108" s="213">
        <v>10</v>
      </c>
      <c r="H108" s="180"/>
      <c r="I108" s="467"/>
      <c r="J108" s="200">
        <v>0.5</v>
      </c>
      <c r="K108" s="219">
        <v>2</v>
      </c>
      <c r="L108" s="219">
        <f t="shared" si="12"/>
        <v>5</v>
      </c>
      <c r="M108" s="220">
        <f t="shared" si="13"/>
        <v>2.5</v>
      </c>
      <c r="N108" s="463"/>
      <c r="O108" s="443"/>
      <c r="P108" s="221">
        <v>0</v>
      </c>
      <c r="Q108" s="444">
        <f t="shared" si="14"/>
        <v>0</v>
      </c>
      <c r="R108" s="222">
        <f t="shared" si="15"/>
        <v>0</v>
      </c>
      <c r="S108" s="453" cm="1">
        <f t="array" ref="S108">_xlfn.IFS(E108="Air",R108,E108="Sea",M108,E108="Air+Sea",M108+R108)</f>
        <v>2.5</v>
      </c>
    </row>
    <row r="109" spans="1:20" ht="14.45" customHeight="1" x14ac:dyDescent="0.25">
      <c r="A109" s="1096"/>
      <c r="B109" s="509"/>
      <c r="C109" s="177" t="s">
        <v>74</v>
      </c>
      <c r="D109" s="113" t="s">
        <v>192</v>
      </c>
      <c r="E109" s="113" t="s">
        <v>11</v>
      </c>
      <c r="F109" s="346"/>
      <c r="G109" s="213">
        <v>35</v>
      </c>
      <c r="H109" s="183"/>
      <c r="I109" s="467"/>
      <c r="J109" s="200"/>
      <c r="K109" s="219">
        <v>2</v>
      </c>
      <c r="L109" s="219">
        <f t="shared" si="12"/>
        <v>35</v>
      </c>
      <c r="M109" s="220">
        <f t="shared" si="13"/>
        <v>35</v>
      </c>
      <c r="N109" s="463"/>
      <c r="O109" s="443"/>
      <c r="P109" s="221">
        <v>0</v>
      </c>
      <c r="Q109" s="444">
        <f t="shared" si="14"/>
        <v>35</v>
      </c>
      <c r="R109" s="222">
        <f t="shared" si="15"/>
        <v>0</v>
      </c>
      <c r="S109" s="453" cm="1">
        <f t="array" ref="S109">_xlfn.IFS(E109="Air",R109,E109="Sea",M109,E109="Air+Sea",M109+R109)</f>
        <v>35</v>
      </c>
    </row>
    <row r="110" spans="1:20" ht="14.45" customHeight="1" x14ac:dyDescent="0.25">
      <c r="A110" s="1096"/>
      <c r="B110" s="509"/>
      <c r="C110" s="177" t="s">
        <v>74</v>
      </c>
      <c r="D110" s="113" t="s">
        <v>193</v>
      </c>
      <c r="E110" s="113" t="s">
        <v>11</v>
      </c>
      <c r="F110" s="346"/>
      <c r="G110" s="213">
        <v>5</v>
      </c>
      <c r="H110" s="183"/>
      <c r="I110" s="467"/>
      <c r="J110" s="200"/>
      <c r="K110" s="219">
        <v>2</v>
      </c>
      <c r="L110" s="219">
        <f t="shared" si="12"/>
        <v>5</v>
      </c>
      <c r="M110" s="220">
        <f t="shared" si="13"/>
        <v>5</v>
      </c>
      <c r="N110" s="463"/>
      <c r="O110" s="443"/>
      <c r="P110" s="221">
        <v>0</v>
      </c>
      <c r="Q110" s="444">
        <f t="shared" si="14"/>
        <v>5</v>
      </c>
      <c r="R110" s="222">
        <f t="shared" si="15"/>
        <v>0</v>
      </c>
      <c r="S110" s="453" cm="1">
        <f t="array" ref="S110">_xlfn.IFS(E110="Air",R110,E110="Sea",M110,E110="Air+Sea",M110+R110)</f>
        <v>5</v>
      </c>
    </row>
    <row r="111" spans="1:20" ht="14.45" customHeight="1" x14ac:dyDescent="0.25">
      <c r="A111" s="1096"/>
      <c r="B111" s="509"/>
      <c r="C111" s="177" t="s">
        <v>74</v>
      </c>
      <c r="D111" s="113" t="s">
        <v>194</v>
      </c>
      <c r="E111" s="113" t="s">
        <v>11</v>
      </c>
      <c r="F111" s="346"/>
      <c r="G111" s="213">
        <v>10</v>
      </c>
      <c r="H111" s="183"/>
      <c r="I111" s="467"/>
      <c r="J111" s="200"/>
      <c r="K111" s="219">
        <v>2</v>
      </c>
      <c r="L111" s="219">
        <f t="shared" si="12"/>
        <v>10</v>
      </c>
      <c r="M111" s="220">
        <f t="shared" si="13"/>
        <v>10</v>
      </c>
      <c r="N111" s="463"/>
      <c r="O111" s="443"/>
      <c r="P111" s="221">
        <v>0</v>
      </c>
      <c r="Q111" s="444">
        <f t="shared" si="14"/>
        <v>10</v>
      </c>
      <c r="R111" s="222">
        <f t="shared" si="15"/>
        <v>0</v>
      </c>
      <c r="S111" s="453" cm="1">
        <f t="array" ref="S111">_xlfn.IFS(E111="Air",R111,E111="Sea",M111,E111="Air+Sea",M111+R111)</f>
        <v>10</v>
      </c>
    </row>
    <row r="112" spans="1:20" ht="26.1" customHeight="1" x14ac:dyDescent="0.25">
      <c r="A112" s="1096"/>
      <c r="B112" s="722" t="s">
        <v>703</v>
      </c>
      <c r="C112" s="523" t="s">
        <v>103</v>
      </c>
      <c r="D112" s="114" t="s">
        <v>704</v>
      </c>
      <c r="E112" s="114" t="s">
        <v>11</v>
      </c>
      <c r="F112" s="332">
        <v>90</v>
      </c>
      <c r="G112" s="614">
        <v>90</v>
      </c>
      <c r="H112" s="736"/>
      <c r="I112" s="768"/>
      <c r="J112" s="762">
        <v>0.5</v>
      </c>
      <c r="K112" s="763">
        <v>2</v>
      </c>
      <c r="L112" s="763">
        <f t="shared" si="12"/>
        <v>45</v>
      </c>
      <c r="M112" s="742">
        <f t="shared" si="13"/>
        <v>22.5</v>
      </c>
      <c r="N112" s="463"/>
      <c r="O112" s="443"/>
      <c r="P112" s="221">
        <v>0</v>
      </c>
      <c r="Q112" s="444">
        <f t="shared" si="14"/>
        <v>0</v>
      </c>
      <c r="R112" s="222">
        <f t="shared" si="15"/>
        <v>0</v>
      </c>
      <c r="S112" s="626" cm="1">
        <f t="array" ref="S112">_xlfn.IFS(E112="Air",R112,E112="Sea",M112,E112="Air+Sea",M112+R112)</f>
        <v>22.5</v>
      </c>
    </row>
    <row r="113" spans="1:19" ht="26.1" customHeight="1" x14ac:dyDescent="0.25">
      <c r="A113" s="1096"/>
      <c r="B113" s="460" t="s">
        <v>195</v>
      </c>
      <c r="C113" s="517" t="s">
        <v>74</v>
      </c>
      <c r="D113" s="188" t="s">
        <v>196</v>
      </c>
      <c r="E113" s="188"/>
      <c r="F113" s="334"/>
      <c r="G113" s="647"/>
      <c r="H113" s="518"/>
      <c r="I113" s="769"/>
      <c r="J113" s="764">
        <v>1</v>
      </c>
      <c r="K113" s="765">
        <v>2</v>
      </c>
      <c r="L113" s="765">
        <f t="shared" si="12"/>
        <v>0</v>
      </c>
      <c r="M113" s="743">
        <f t="shared" si="13"/>
        <v>0</v>
      </c>
      <c r="N113" s="463"/>
      <c r="O113" s="443"/>
      <c r="P113" s="221">
        <v>0</v>
      </c>
      <c r="Q113" s="444">
        <f t="shared" si="14"/>
        <v>0</v>
      </c>
      <c r="R113" s="222">
        <f t="shared" si="15"/>
        <v>0</v>
      </c>
      <c r="S113" s="454" t="e" cm="1">
        <f t="array" ref="S113">_xlfn.IFS(E113="Air",R113,E113="Sea",M113,E113="Air+Sea",M113+R113)</f>
        <v>#N/A</v>
      </c>
    </row>
    <row r="114" spans="1:19" ht="26.1" customHeight="1" x14ac:dyDescent="0.25">
      <c r="A114" s="1096"/>
      <c r="B114" s="460" t="s">
        <v>197</v>
      </c>
      <c r="C114" s="517" t="s">
        <v>74</v>
      </c>
      <c r="D114" s="188" t="s">
        <v>198</v>
      </c>
      <c r="E114" s="188"/>
      <c r="F114" s="334"/>
      <c r="G114" s="647"/>
      <c r="H114" s="518"/>
      <c r="I114" s="769"/>
      <c r="J114" s="764">
        <v>1</v>
      </c>
      <c r="K114" s="765">
        <v>2</v>
      </c>
      <c r="L114" s="765">
        <f t="shared" si="12"/>
        <v>0</v>
      </c>
      <c r="M114" s="743">
        <f t="shared" si="13"/>
        <v>0</v>
      </c>
      <c r="N114" s="463"/>
      <c r="O114" s="443"/>
      <c r="P114" s="221">
        <v>0</v>
      </c>
      <c r="Q114" s="444">
        <f t="shared" si="14"/>
        <v>0</v>
      </c>
      <c r="R114" s="222">
        <f t="shared" si="15"/>
        <v>0</v>
      </c>
      <c r="S114" s="454" t="e" cm="1">
        <f t="array" ref="S114">_xlfn.IFS(E114="Air",R114,E114="Sea",M114,E114="Air+Sea",M114+R114)</f>
        <v>#N/A</v>
      </c>
    </row>
    <row r="115" spans="1:19" ht="14.45" customHeight="1" x14ac:dyDescent="0.25">
      <c r="A115" s="1096"/>
      <c r="B115" s="460"/>
      <c r="C115" s="517" t="s">
        <v>74</v>
      </c>
      <c r="D115" s="188" t="s">
        <v>199</v>
      </c>
      <c r="E115" s="188"/>
      <c r="F115" s="334"/>
      <c r="G115" s="647"/>
      <c r="H115" s="518"/>
      <c r="I115" s="769"/>
      <c r="J115" s="764">
        <v>1</v>
      </c>
      <c r="K115" s="765">
        <v>2</v>
      </c>
      <c r="L115" s="765">
        <f t="shared" si="12"/>
        <v>0</v>
      </c>
      <c r="M115" s="743">
        <f t="shared" si="13"/>
        <v>0</v>
      </c>
      <c r="N115" s="463"/>
      <c r="O115" s="443"/>
      <c r="P115" s="221">
        <v>0</v>
      </c>
      <c r="Q115" s="444">
        <f t="shared" si="14"/>
        <v>0</v>
      </c>
      <c r="R115" s="222">
        <f t="shared" si="15"/>
        <v>0</v>
      </c>
      <c r="S115" s="454" t="e" cm="1">
        <f t="array" ref="S115">_xlfn.IFS(E115="Air",R115,E115="Sea",M115,E115="Air+Sea",M115+R115)</f>
        <v>#N/A</v>
      </c>
    </row>
    <row r="116" spans="1:19" ht="14.45" customHeight="1" x14ac:dyDescent="0.25">
      <c r="A116" s="1096"/>
      <c r="B116" s="460"/>
      <c r="C116" s="517" t="s">
        <v>74</v>
      </c>
      <c r="D116" s="188" t="s">
        <v>200</v>
      </c>
      <c r="E116" s="188"/>
      <c r="F116" s="334"/>
      <c r="G116" s="647"/>
      <c r="H116" s="518"/>
      <c r="I116" s="769"/>
      <c r="J116" s="764">
        <v>1</v>
      </c>
      <c r="K116" s="765">
        <v>2</v>
      </c>
      <c r="L116" s="765">
        <f t="shared" si="12"/>
        <v>0</v>
      </c>
      <c r="M116" s="743">
        <f t="shared" si="13"/>
        <v>0</v>
      </c>
      <c r="N116" s="463"/>
      <c r="O116" s="443"/>
      <c r="P116" s="221">
        <v>0</v>
      </c>
      <c r="Q116" s="444">
        <f t="shared" si="14"/>
        <v>0</v>
      </c>
      <c r="R116" s="222">
        <f t="shared" si="15"/>
        <v>0</v>
      </c>
      <c r="S116" s="454" t="e" cm="1">
        <f t="array" ref="S116">_xlfn.IFS(E116="Air",R116,E116="Sea",M116,E116="Air+Sea",M116+R116)</f>
        <v>#N/A</v>
      </c>
    </row>
    <row r="117" spans="1:19" ht="14.45" customHeight="1" x14ac:dyDescent="0.25">
      <c r="A117" s="1096"/>
      <c r="B117" s="460" t="s">
        <v>201</v>
      </c>
      <c r="C117" s="517" t="s">
        <v>74</v>
      </c>
      <c r="D117" s="188" t="s">
        <v>202</v>
      </c>
      <c r="E117" s="188"/>
      <c r="F117" s="334"/>
      <c r="G117" s="647"/>
      <c r="H117" s="518"/>
      <c r="I117" s="769"/>
      <c r="J117" s="764">
        <v>45</v>
      </c>
      <c r="K117" s="765">
        <v>2</v>
      </c>
      <c r="L117" s="765">
        <f t="shared" si="12"/>
        <v>0</v>
      </c>
      <c r="M117" s="743">
        <f t="shared" si="13"/>
        <v>0</v>
      </c>
      <c r="N117" s="463"/>
      <c r="O117" s="443"/>
      <c r="P117" s="221">
        <v>0</v>
      </c>
      <c r="Q117" s="444">
        <f t="shared" si="14"/>
        <v>0</v>
      </c>
      <c r="R117" s="222">
        <f t="shared" si="15"/>
        <v>0</v>
      </c>
      <c r="S117" s="454" t="e" cm="1">
        <f t="array" ref="S117">_xlfn.IFS(E117="Air",R117,E117="Sea",M117,E117="Air+Sea",M117+R117)</f>
        <v>#N/A</v>
      </c>
    </row>
    <row r="118" spans="1:19" ht="14.45" customHeight="1" x14ac:dyDescent="0.25">
      <c r="A118" s="1096"/>
      <c r="B118" s="460" t="s">
        <v>203</v>
      </c>
      <c r="C118" s="517" t="s">
        <v>204</v>
      </c>
      <c r="D118" s="188" t="s">
        <v>205</v>
      </c>
      <c r="E118" s="188"/>
      <c r="F118" s="334"/>
      <c r="G118" s="647"/>
      <c r="H118" s="518"/>
      <c r="I118" s="769"/>
      <c r="J118" s="764">
        <v>45</v>
      </c>
      <c r="K118" s="765">
        <v>2</v>
      </c>
      <c r="L118" s="765">
        <f t="shared" si="12"/>
        <v>0</v>
      </c>
      <c r="M118" s="743">
        <f t="shared" si="13"/>
        <v>0</v>
      </c>
      <c r="N118" s="463"/>
      <c r="O118" s="443"/>
      <c r="P118" s="221">
        <v>0</v>
      </c>
      <c r="Q118" s="444">
        <f t="shared" si="14"/>
        <v>0</v>
      </c>
      <c r="R118" s="222">
        <f t="shared" si="15"/>
        <v>0</v>
      </c>
      <c r="S118" s="454" t="e" cm="1">
        <f t="array" ref="S118">_xlfn.IFS(E118="Air",R118,E118="Sea",M118,E118="Air+Sea",M118+R118)</f>
        <v>#N/A</v>
      </c>
    </row>
    <row r="119" spans="1:19" ht="14.45" customHeight="1" x14ac:dyDescent="0.25">
      <c r="A119" s="1096"/>
      <c r="B119" s="509" t="s">
        <v>206</v>
      </c>
      <c r="C119" s="177" t="s">
        <v>204</v>
      </c>
      <c r="D119" s="113" t="s">
        <v>207</v>
      </c>
      <c r="E119" s="113" t="s">
        <v>11</v>
      </c>
      <c r="F119" s="156">
        <v>30</v>
      </c>
      <c r="G119" s="213">
        <v>30</v>
      </c>
      <c r="H119" s="178"/>
      <c r="I119" s="467"/>
      <c r="J119" s="200">
        <v>0.5</v>
      </c>
      <c r="K119" s="219">
        <v>2</v>
      </c>
      <c r="L119" s="219">
        <f t="shared" si="12"/>
        <v>15</v>
      </c>
      <c r="M119" s="220">
        <f t="shared" si="13"/>
        <v>7.5</v>
      </c>
      <c r="N119" s="463"/>
      <c r="O119" s="443"/>
      <c r="P119" s="221">
        <v>0</v>
      </c>
      <c r="Q119" s="444">
        <f t="shared" si="14"/>
        <v>0</v>
      </c>
      <c r="R119" s="222">
        <f t="shared" si="15"/>
        <v>0</v>
      </c>
      <c r="S119" s="453" cm="1">
        <f t="array" ref="S119">_xlfn.IFS(E119="Air",R119,E119="Sea",M119,E119="Air+Sea",M119+R119)</f>
        <v>7.5</v>
      </c>
    </row>
    <row r="120" spans="1:19" ht="14.45" customHeight="1" x14ac:dyDescent="0.25">
      <c r="A120" s="1096"/>
      <c r="B120" s="509"/>
      <c r="C120" s="177" t="s">
        <v>204</v>
      </c>
      <c r="D120" s="113" t="s">
        <v>208</v>
      </c>
      <c r="E120" s="113" t="s">
        <v>11</v>
      </c>
      <c r="F120" s="156"/>
      <c r="G120" s="213">
        <v>60</v>
      </c>
      <c r="H120" s="178"/>
      <c r="I120" s="467"/>
      <c r="J120" s="200">
        <v>0.5</v>
      </c>
      <c r="K120" s="219">
        <v>2</v>
      </c>
      <c r="L120" s="219">
        <f t="shared" si="12"/>
        <v>30</v>
      </c>
      <c r="M120" s="220">
        <f t="shared" si="13"/>
        <v>15</v>
      </c>
      <c r="N120" s="463"/>
      <c r="O120" s="443"/>
      <c r="P120" s="221">
        <v>0</v>
      </c>
      <c r="Q120" s="444">
        <f t="shared" si="14"/>
        <v>0</v>
      </c>
      <c r="R120" s="222">
        <f t="shared" si="15"/>
        <v>0</v>
      </c>
      <c r="S120" s="453" cm="1">
        <f t="array" ref="S120">_xlfn.IFS(E120="Air",R120,E120="Sea",M120,E120="Air+Sea",M120+R120)</f>
        <v>15</v>
      </c>
    </row>
    <row r="121" spans="1:19" ht="14.45" customHeight="1" x14ac:dyDescent="0.25">
      <c r="A121" s="1096"/>
      <c r="B121" s="509"/>
      <c r="C121" s="177" t="s">
        <v>74</v>
      </c>
      <c r="D121" s="113" t="s">
        <v>209</v>
      </c>
      <c r="E121" s="113" t="s">
        <v>11</v>
      </c>
      <c r="F121" s="156"/>
      <c r="G121" s="213">
        <v>180</v>
      </c>
      <c r="H121" s="178"/>
      <c r="I121" s="467"/>
      <c r="J121" s="200"/>
      <c r="K121" s="219">
        <v>2</v>
      </c>
      <c r="L121" s="219">
        <f t="shared" si="12"/>
        <v>180</v>
      </c>
      <c r="M121" s="220">
        <f t="shared" si="13"/>
        <v>180</v>
      </c>
      <c r="N121" s="463"/>
      <c r="O121" s="443"/>
      <c r="P121" s="221">
        <v>0</v>
      </c>
      <c r="Q121" s="444">
        <f t="shared" si="14"/>
        <v>180</v>
      </c>
      <c r="R121" s="222">
        <f t="shared" si="15"/>
        <v>0</v>
      </c>
      <c r="S121" s="453" cm="1">
        <f t="array" ref="S121">_xlfn.IFS(E121="Air",R121,E121="Sea",M121,E121="Air+Sea",M121+R121)</f>
        <v>180</v>
      </c>
    </row>
    <row r="122" spans="1:19" ht="14.45" customHeight="1" x14ac:dyDescent="0.25">
      <c r="A122" s="1096"/>
      <c r="B122" s="509"/>
      <c r="C122" s="177" t="s">
        <v>74</v>
      </c>
      <c r="D122" s="113" t="s">
        <v>210</v>
      </c>
      <c r="E122" s="113" t="s">
        <v>11</v>
      </c>
      <c r="F122" s="156"/>
      <c r="G122" s="213">
        <v>75</v>
      </c>
      <c r="H122" s="178"/>
      <c r="I122" s="636"/>
      <c r="J122" s="200"/>
      <c r="K122" s="219">
        <v>2</v>
      </c>
      <c r="L122" s="219">
        <f t="shared" si="12"/>
        <v>75</v>
      </c>
      <c r="M122" s="220">
        <f t="shared" si="13"/>
        <v>75</v>
      </c>
      <c r="N122" s="339"/>
      <c r="O122" s="443"/>
      <c r="P122" s="221">
        <v>0</v>
      </c>
      <c r="Q122" s="444">
        <f t="shared" si="14"/>
        <v>75</v>
      </c>
      <c r="R122" s="222">
        <f t="shared" si="15"/>
        <v>0</v>
      </c>
      <c r="S122" s="453" cm="1">
        <f t="array" ref="S122">_xlfn.IFS(E122="Air",R122,E122="Sea",M122,E122="Air+Sea",M122+R122)</f>
        <v>75</v>
      </c>
    </row>
    <row r="123" spans="1:19" ht="14.45" customHeight="1" x14ac:dyDescent="0.25">
      <c r="A123" s="1096"/>
      <c r="B123" s="509" t="s">
        <v>211</v>
      </c>
      <c r="C123" s="177" t="s">
        <v>204</v>
      </c>
      <c r="D123" s="113" t="s">
        <v>212</v>
      </c>
      <c r="E123" s="113" t="s">
        <v>11</v>
      </c>
      <c r="F123" s="156"/>
      <c r="G123" s="213">
        <v>5</v>
      </c>
      <c r="H123" s="178"/>
      <c r="I123" s="636"/>
      <c r="J123" s="200">
        <v>0.5</v>
      </c>
      <c r="K123" s="219">
        <v>2</v>
      </c>
      <c r="L123" s="219">
        <f t="shared" si="12"/>
        <v>2.5</v>
      </c>
      <c r="M123" s="220">
        <f t="shared" si="13"/>
        <v>1.25</v>
      </c>
      <c r="N123" s="339"/>
      <c r="O123" s="443"/>
      <c r="P123" s="221">
        <v>0</v>
      </c>
      <c r="Q123" s="444">
        <f t="shared" si="14"/>
        <v>0</v>
      </c>
      <c r="R123" s="222">
        <f t="shared" si="15"/>
        <v>0</v>
      </c>
      <c r="S123" s="453" cm="1">
        <f t="array" ref="S123">_xlfn.IFS(E123="Air",R123,E123="Sea",M123,E123="Air+Sea",M123+R123)</f>
        <v>1.25</v>
      </c>
    </row>
    <row r="124" spans="1:19" ht="14.45" customHeight="1" x14ac:dyDescent="0.25">
      <c r="A124" s="1096"/>
      <c r="B124" s="509"/>
      <c r="C124" s="177" t="s">
        <v>204</v>
      </c>
      <c r="D124" s="113" t="s">
        <v>213</v>
      </c>
      <c r="E124" s="113" t="s">
        <v>11</v>
      </c>
      <c r="F124" s="156"/>
      <c r="G124" s="213">
        <v>15</v>
      </c>
      <c r="H124" s="178"/>
      <c r="I124" s="636"/>
      <c r="J124" s="200">
        <v>0.5</v>
      </c>
      <c r="K124" s="219">
        <v>2</v>
      </c>
      <c r="L124" s="219">
        <f t="shared" si="12"/>
        <v>7.5</v>
      </c>
      <c r="M124" s="220">
        <f t="shared" si="13"/>
        <v>3.75</v>
      </c>
      <c r="N124" s="339"/>
      <c r="O124" s="443"/>
      <c r="P124" s="221">
        <v>0</v>
      </c>
      <c r="Q124" s="444">
        <f t="shared" si="14"/>
        <v>0</v>
      </c>
      <c r="R124" s="222">
        <f t="shared" si="15"/>
        <v>0</v>
      </c>
      <c r="S124" s="453" cm="1">
        <f t="array" ref="S124">_xlfn.IFS(E124="Air",R124,E124="Sea",M124,E124="Air+Sea",M124+R124)</f>
        <v>3.75</v>
      </c>
    </row>
    <row r="125" spans="1:19" ht="14.45" customHeight="1" x14ac:dyDescent="0.25">
      <c r="A125" s="1096"/>
      <c r="B125" s="509"/>
      <c r="C125" s="177" t="s">
        <v>204</v>
      </c>
      <c r="D125" s="113" t="s">
        <v>214</v>
      </c>
      <c r="E125" s="113" t="s">
        <v>11</v>
      </c>
      <c r="F125" s="156"/>
      <c r="G125" s="213">
        <v>40</v>
      </c>
      <c r="H125" s="178"/>
      <c r="I125" s="636"/>
      <c r="J125" s="200">
        <v>0.5</v>
      </c>
      <c r="K125" s="219">
        <v>2</v>
      </c>
      <c r="L125" s="219">
        <f t="shared" si="12"/>
        <v>20</v>
      </c>
      <c r="M125" s="220">
        <f t="shared" si="13"/>
        <v>10</v>
      </c>
      <c r="N125" s="339"/>
      <c r="O125" s="443"/>
      <c r="P125" s="221">
        <v>0</v>
      </c>
      <c r="Q125" s="444">
        <f t="shared" si="14"/>
        <v>0</v>
      </c>
      <c r="R125" s="222">
        <f t="shared" si="15"/>
        <v>0</v>
      </c>
      <c r="S125" s="453" cm="1">
        <f t="array" ref="S125">_xlfn.IFS(E125="Air",R125,E125="Sea",M125,E125="Air+Sea",M125+R125)</f>
        <v>10</v>
      </c>
    </row>
    <row r="126" spans="1:19" ht="14.45" customHeight="1" x14ac:dyDescent="0.25">
      <c r="A126" s="1096"/>
      <c r="B126" s="509"/>
      <c r="C126" s="177" t="s">
        <v>204</v>
      </c>
      <c r="D126" s="113" t="s">
        <v>215</v>
      </c>
      <c r="E126" s="113" t="s">
        <v>11</v>
      </c>
      <c r="F126" s="156"/>
      <c r="G126" s="213">
        <v>5</v>
      </c>
      <c r="H126" s="178"/>
      <c r="I126" s="636"/>
      <c r="J126" s="200">
        <v>0.5</v>
      </c>
      <c r="K126" s="219">
        <v>2</v>
      </c>
      <c r="L126" s="219">
        <f t="shared" si="12"/>
        <v>2.5</v>
      </c>
      <c r="M126" s="220">
        <f t="shared" si="13"/>
        <v>1.25</v>
      </c>
      <c r="N126" s="339"/>
      <c r="O126" s="443"/>
      <c r="P126" s="221">
        <v>0</v>
      </c>
      <c r="Q126" s="444">
        <f t="shared" si="14"/>
        <v>0</v>
      </c>
      <c r="R126" s="222">
        <f t="shared" si="15"/>
        <v>0</v>
      </c>
      <c r="S126" s="453" cm="1">
        <f t="array" ref="S126">_xlfn.IFS(E126="Air",R126,E126="Sea",M126,E126="Air+Sea",M126+R126)</f>
        <v>1.25</v>
      </c>
    </row>
    <row r="127" spans="1:19" ht="14.45" customHeight="1" x14ac:dyDescent="0.25">
      <c r="A127" s="1096"/>
      <c r="B127" s="460" t="s">
        <v>216</v>
      </c>
      <c r="C127" s="517" t="s">
        <v>204</v>
      </c>
      <c r="D127" s="188" t="s">
        <v>217</v>
      </c>
      <c r="E127" s="188"/>
      <c r="F127" s="334"/>
      <c r="G127" s="647"/>
      <c r="H127" s="518"/>
      <c r="I127" s="769"/>
      <c r="J127" s="764">
        <v>5</v>
      </c>
      <c r="K127" s="765">
        <v>2</v>
      </c>
      <c r="L127" s="765">
        <f t="shared" si="12"/>
        <v>0</v>
      </c>
      <c r="M127" s="743">
        <f t="shared" si="13"/>
        <v>0</v>
      </c>
      <c r="N127" s="339"/>
      <c r="O127" s="443"/>
      <c r="P127" s="221">
        <v>0</v>
      </c>
      <c r="Q127" s="444">
        <f t="shared" si="14"/>
        <v>0</v>
      </c>
      <c r="R127" s="222">
        <f t="shared" si="15"/>
        <v>0</v>
      </c>
      <c r="S127" s="454" t="e" cm="1">
        <f t="array" ref="S127">_xlfn.IFS(E127="Air",R127,E127="Sea",M127,E127="Air+Sea",M127+R127)</f>
        <v>#N/A</v>
      </c>
    </row>
    <row r="128" spans="1:19" ht="14.45" customHeight="1" x14ac:dyDescent="0.25">
      <c r="A128" s="1096"/>
      <c r="B128" s="722"/>
      <c r="C128" s="523" t="s">
        <v>540</v>
      </c>
      <c r="D128" s="114" t="s">
        <v>705</v>
      </c>
      <c r="E128" s="114" t="s">
        <v>11</v>
      </c>
      <c r="F128" s="332">
        <v>5</v>
      </c>
      <c r="G128" s="614">
        <v>5</v>
      </c>
      <c r="H128" s="524"/>
      <c r="I128" s="770"/>
      <c r="J128" s="762">
        <v>0.5</v>
      </c>
      <c r="K128" s="763">
        <v>2</v>
      </c>
      <c r="L128" s="763">
        <f t="shared" si="12"/>
        <v>2.5</v>
      </c>
      <c r="M128" s="742">
        <f t="shared" si="13"/>
        <v>1.25</v>
      </c>
      <c r="N128" s="339"/>
      <c r="O128" s="443"/>
      <c r="P128" s="221">
        <v>0</v>
      </c>
      <c r="Q128" s="444">
        <f t="shared" si="14"/>
        <v>0</v>
      </c>
      <c r="R128" s="222">
        <f t="shared" si="15"/>
        <v>0</v>
      </c>
      <c r="S128" s="626" cm="1">
        <f t="array" ref="S128">_xlfn.IFS(E128="Air",R128,E128="Sea",M128,E128="Air+Sea",M128+R128)</f>
        <v>1.25</v>
      </c>
    </row>
    <row r="129" spans="1:19" ht="14.45" customHeight="1" x14ac:dyDescent="0.25">
      <c r="A129" s="1096"/>
      <c r="B129" s="509"/>
      <c r="C129" s="177" t="s">
        <v>204</v>
      </c>
      <c r="D129" s="113" t="s">
        <v>218</v>
      </c>
      <c r="E129" s="113" t="s">
        <v>11</v>
      </c>
      <c r="F129" s="156"/>
      <c r="G129" s="213">
        <v>30</v>
      </c>
      <c r="H129" s="178"/>
      <c r="I129" s="636"/>
      <c r="J129" s="200">
        <v>0.5</v>
      </c>
      <c r="K129" s="219">
        <v>2</v>
      </c>
      <c r="L129" s="219">
        <f t="shared" si="12"/>
        <v>15</v>
      </c>
      <c r="M129" s="220">
        <f t="shared" si="13"/>
        <v>7.5</v>
      </c>
      <c r="N129" s="339"/>
      <c r="O129" s="443"/>
      <c r="P129" s="221">
        <v>0</v>
      </c>
      <c r="Q129" s="444">
        <f t="shared" si="14"/>
        <v>0</v>
      </c>
      <c r="R129" s="222">
        <f t="shared" si="15"/>
        <v>0</v>
      </c>
      <c r="S129" s="453" cm="1">
        <f t="array" ref="S129">_xlfn.IFS(E129="Air",R129,E129="Sea",M129,E129="Air+Sea",M129+R129)</f>
        <v>7.5</v>
      </c>
    </row>
    <row r="130" spans="1:19" ht="14.45" customHeight="1" x14ac:dyDescent="0.25">
      <c r="A130" s="1096"/>
      <c r="B130" s="509"/>
      <c r="C130" s="177" t="s">
        <v>204</v>
      </c>
      <c r="D130" s="113" t="s">
        <v>219</v>
      </c>
      <c r="E130" s="113" t="s">
        <v>11</v>
      </c>
      <c r="F130" s="156"/>
      <c r="G130" s="213">
        <v>180</v>
      </c>
      <c r="H130" s="178"/>
      <c r="I130" s="636"/>
      <c r="J130" s="200">
        <v>0.5</v>
      </c>
      <c r="K130" s="219">
        <v>2</v>
      </c>
      <c r="L130" s="219">
        <f t="shared" si="12"/>
        <v>90</v>
      </c>
      <c r="M130" s="220">
        <f t="shared" si="13"/>
        <v>45</v>
      </c>
      <c r="N130" s="339"/>
      <c r="O130" s="443"/>
      <c r="P130" s="221">
        <v>0</v>
      </c>
      <c r="Q130" s="444">
        <f t="shared" si="14"/>
        <v>0</v>
      </c>
      <c r="R130" s="222">
        <f t="shared" si="15"/>
        <v>0</v>
      </c>
      <c r="S130" s="453" cm="1">
        <f t="array" ref="S130">_xlfn.IFS(E130="Air",R130,E130="Sea",M130,E130="Air+Sea",M130+R130)</f>
        <v>45</v>
      </c>
    </row>
    <row r="131" spans="1:19" ht="26.1" customHeight="1" x14ac:dyDescent="0.25">
      <c r="A131" s="1096"/>
      <c r="B131" s="509" t="s">
        <v>220</v>
      </c>
      <c r="C131" s="177" t="s">
        <v>103</v>
      </c>
      <c r="D131" s="113" t="s">
        <v>193</v>
      </c>
      <c r="E131" s="113" t="s">
        <v>11</v>
      </c>
      <c r="F131" s="156"/>
      <c r="G131" s="213">
        <v>5</v>
      </c>
      <c r="H131" s="178"/>
      <c r="I131" s="636"/>
      <c r="J131" s="200">
        <v>0.5</v>
      </c>
      <c r="K131" s="219">
        <v>2</v>
      </c>
      <c r="L131" s="219">
        <f t="shared" si="12"/>
        <v>2.5</v>
      </c>
      <c r="M131" s="220">
        <f t="shared" si="13"/>
        <v>1.25</v>
      </c>
      <c r="N131" s="339"/>
      <c r="O131" s="443"/>
      <c r="P131" s="221">
        <v>0</v>
      </c>
      <c r="Q131" s="444">
        <f t="shared" si="14"/>
        <v>0</v>
      </c>
      <c r="R131" s="222">
        <f t="shared" si="15"/>
        <v>0</v>
      </c>
      <c r="S131" s="453" cm="1">
        <f t="array" ref="S131">_xlfn.IFS(E131="Air",R131,E131="Sea",M131,E131="Air+Sea",M131+R131)</f>
        <v>1.25</v>
      </c>
    </row>
    <row r="132" spans="1:19" ht="14.45" customHeight="1" x14ac:dyDescent="0.25">
      <c r="A132" s="1096"/>
      <c r="B132" s="509"/>
      <c r="C132" s="177" t="s">
        <v>103</v>
      </c>
      <c r="D132" s="113" t="s">
        <v>221</v>
      </c>
      <c r="E132" s="113" t="s">
        <v>11</v>
      </c>
      <c r="F132" s="156"/>
      <c r="G132" s="213">
        <v>25</v>
      </c>
      <c r="H132" s="178"/>
      <c r="I132" s="467"/>
      <c r="J132" s="200">
        <v>0.5</v>
      </c>
      <c r="K132" s="219">
        <v>2</v>
      </c>
      <c r="L132" s="219">
        <f t="shared" si="12"/>
        <v>12.5</v>
      </c>
      <c r="M132" s="220">
        <f t="shared" si="13"/>
        <v>6.25</v>
      </c>
      <c r="N132" s="463"/>
      <c r="O132" s="443"/>
      <c r="P132" s="221">
        <v>0</v>
      </c>
      <c r="Q132" s="444">
        <f t="shared" si="14"/>
        <v>0</v>
      </c>
      <c r="R132" s="222">
        <f t="shared" si="15"/>
        <v>0</v>
      </c>
      <c r="S132" s="453" cm="1">
        <f t="array" ref="S132">_xlfn.IFS(E132="Air",R132,E132="Sea",M132,E132="Air+Sea",M132+R132)</f>
        <v>6.25</v>
      </c>
    </row>
    <row r="133" spans="1:19" ht="14.45" customHeight="1" x14ac:dyDescent="0.25">
      <c r="A133" s="1096"/>
      <c r="B133" s="509"/>
      <c r="C133" s="177" t="s">
        <v>103</v>
      </c>
      <c r="D133" s="113" t="s">
        <v>222</v>
      </c>
      <c r="E133" s="113" t="s">
        <v>11</v>
      </c>
      <c r="F133" s="156"/>
      <c r="G133" s="213">
        <v>20</v>
      </c>
      <c r="H133" s="178"/>
      <c r="I133" s="467"/>
      <c r="J133" s="200">
        <v>0.5</v>
      </c>
      <c r="K133" s="219">
        <v>2</v>
      </c>
      <c r="L133" s="219">
        <f t="shared" si="12"/>
        <v>10</v>
      </c>
      <c r="M133" s="220">
        <f t="shared" si="13"/>
        <v>5</v>
      </c>
      <c r="N133" s="463"/>
      <c r="O133" s="443"/>
      <c r="P133" s="221">
        <v>0</v>
      </c>
      <c r="Q133" s="444">
        <f t="shared" si="14"/>
        <v>0</v>
      </c>
      <c r="R133" s="222">
        <f t="shared" si="15"/>
        <v>0</v>
      </c>
      <c r="S133" s="453" cm="1">
        <f t="array" ref="S133">_xlfn.IFS(E133="Air",R133,E133="Sea",M133,E133="Air+Sea",M133+R133)</f>
        <v>5</v>
      </c>
    </row>
    <row r="134" spans="1:19" ht="14.45" customHeight="1" x14ac:dyDescent="0.25">
      <c r="A134" s="1096"/>
      <c r="B134" s="509" t="s">
        <v>157</v>
      </c>
      <c r="C134" s="177" t="s">
        <v>158</v>
      </c>
      <c r="D134" s="113" t="s">
        <v>159</v>
      </c>
      <c r="E134" s="113" t="s">
        <v>11</v>
      </c>
      <c r="F134" s="156">
        <v>870</v>
      </c>
      <c r="G134" s="156">
        <v>870</v>
      </c>
      <c r="H134" s="178"/>
      <c r="I134" s="467"/>
      <c r="J134" s="200">
        <v>0</v>
      </c>
      <c r="K134" s="219">
        <v>2</v>
      </c>
      <c r="L134" s="219">
        <f t="shared" si="12"/>
        <v>0</v>
      </c>
      <c r="M134" s="220">
        <f t="shared" si="13"/>
        <v>0</v>
      </c>
      <c r="N134" s="463"/>
      <c r="O134" s="443"/>
      <c r="P134" s="221">
        <v>0</v>
      </c>
      <c r="Q134" s="444">
        <f t="shared" si="14"/>
        <v>0</v>
      </c>
      <c r="R134" s="222">
        <f t="shared" si="15"/>
        <v>0</v>
      </c>
      <c r="S134" s="453" cm="1">
        <f t="array" ref="S134">_xlfn.IFS(E134="Air",R134,E134="Sea",M134,E134="Air+Sea",M134+R134)</f>
        <v>0</v>
      </c>
    </row>
    <row r="135" spans="1:19" ht="14.45" customHeight="1" x14ac:dyDescent="0.25">
      <c r="A135" s="1096"/>
      <c r="B135" s="509" t="s">
        <v>160</v>
      </c>
      <c r="C135" s="177" t="s">
        <v>142</v>
      </c>
      <c r="D135" s="113" t="s">
        <v>161</v>
      </c>
      <c r="E135" s="113" t="s">
        <v>11</v>
      </c>
      <c r="F135" s="156">
        <v>120</v>
      </c>
      <c r="G135" s="156">
        <v>120</v>
      </c>
      <c r="H135" s="178"/>
      <c r="I135" s="467"/>
      <c r="J135" s="200">
        <v>0.25</v>
      </c>
      <c r="K135" s="219">
        <v>2</v>
      </c>
      <c r="L135" s="219">
        <f t="shared" si="12"/>
        <v>30</v>
      </c>
      <c r="M135" s="220">
        <f t="shared" si="13"/>
        <v>15</v>
      </c>
      <c r="N135" s="463"/>
      <c r="O135" s="443"/>
      <c r="P135" s="221">
        <v>0</v>
      </c>
      <c r="Q135" s="444">
        <f t="shared" si="14"/>
        <v>0</v>
      </c>
      <c r="R135" s="222">
        <f t="shared" si="15"/>
        <v>0</v>
      </c>
      <c r="S135" s="453" cm="1">
        <f t="array" ref="S135">_xlfn.IFS(E135="Air",R135,E135="Sea",M135,E135="Air+Sea",M135+R135)</f>
        <v>15</v>
      </c>
    </row>
    <row r="136" spans="1:19" ht="14.45" customHeight="1" x14ac:dyDescent="0.25">
      <c r="A136" s="1096"/>
      <c r="B136" s="509" t="s">
        <v>162</v>
      </c>
      <c r="C136" s="177" t="s">
        <v>163</v>
      </c>
      <c r="D136" s="113" t="s">
        <v>164</v>
      </c>
      <c r="E136" s="113" t="s">
        <v>11</v>
      </c>
      <c r="F136" s="156">
        <v>60</v>
      </c>
      <c r="G136" s="156">
        <v>60</v>
      </c>
      <c r="H136" s="178"/>
      <c r="I136" s="467"/>
      <c r="J136" s="200">
        <v>0.25</v>
      </c>
      <c r="K136" s="219">
        <v>2</v>
      </c>
      <c r="L136" s="219">
        <f t="shared" si="12"/>
        <v>15</v>
      </c>
      <c r="M136" s="220">
        <f t="shared" si="13"/>
        <v>7.5</v>
      </c>
      <c r="N136" s="463"/>
      <c r="O136" s="443"/>
      <c r="P136" s="221">
        <v>0</v>
      </c>
      <c r="Q136" s="444">
        <f t="shared" si="14"/>
        <v>0</v>
      </c>
      <c r="R136" s="222">
        <f t="shared" si="15"/>
        <v>0</v>
      </c>
      <c r="S136" s="453" cm="1">
        <f t="array" ref="S136">_xlfn.IFS(E136="Air",R136,E136="Sea",M136,E136="Air+Sea",M136+R136)</f>
        <v>7.5</v>
      </c>
    </row>
    <row r="137" spans="1:19" ht="14.45" customHeight="1" x14ac:dyDescent="0.25">
      <c r="A137" s="1096"/>
      <c r="B137" s="509" t="s">
        <v>650</v>
      </c>
      <c r="C137" s="177" t="s">
        <v>103</v>
      </c>
      <c r="D137" s="113" t="s">
        <v>706</v>
      </c>
      <c r="E137" s="113" t="s">
        <v>11</v>
      </c>
      <c r="F137" s="177"/>
      <c r="G137" s="213">
        <v>45</v>
      </c>
      <c r="H137" s="178"/>
      <c r="I137" s="467"/>
      <c r="J137" s="200">
        <v>0.5</v>
      </c>
      <c r="K137" s="219">
        <v>2</v>
      </c>
      <c r="L137" s="219">
        <f t="shared" si="12"/>
        <v>22.5</v>
      </c>
      <c r="M137" s="220">
        <f t="shared" si="13"/>
        <v>11.25</v>
      </c>
      <c r="N137" s="463"/>
      <c r="O137" s="443"/>
      <c r="P137" s="221">
        <v>0</v>
      </c>
      <c r="Q137" s="444">
        <f t="shared" si="14"/>
        <v>0</v>
      </c>
      <c r="R137" s="222">
        <f t="shared" si="15"/>
        <v>0</v>
      </c>
      <c r="S137" s="453" cm="1">
        <f t="array" ref="S137">_xlfn.IFS(E137="Air",R137,E137="Sea",M137,E137="Air+Sea",M137+R137)</f>
        <v>11.25</v>
      </c>
    </row>
    <row r="138" spans="1:19" ht="14.45" customHeight="1" x14ac:dyDescent="0.25">
      <c r="A138" s="1096"/>
      <c r="B138" s="460"/>
      <c r="C138" s="517" t="s">
        <v>103</v>
      </c>
      <c r="D138" s="188" t="s">
        <v>225</v>
      </c>
      <c r="E138" s="188"/>
      <c r="F138" s="334"/>
      <c r="G138" s="647"/>
      <c r="H138" s="518"/>
      <c r="I138" s="769"/>
      <c r="J138" s="764"/>
      <c r="K138" s="765">
        <v>2</v>
      </c>
      <c r="L138" s="765">
        <f t="shared" si="12"/>
        <v>0</v>
      </c>
      <c r="M138" s="743">
        <f t="shared" si="13"/>
        <v>0</v>
      </c>
      <c r="N138" s="463"/>
      <c r="O138" s="443"/>
      <c r="P138" s="221">
        <v>0</v>
      </c>
      <c r="Q138" s="444">
        <f t="shared" si="14"/>
        <v>0</v>
      </c>
      <c r="R138" s="222">
        <f t="shared" si="15"/>
        <v>0</v>
      </c>
      <c r="S138" s="454" t="e" cm="1">
        <f t="array" ref="S138">_xlfn.IFS(E138="Air",R138,E138="Sea",M138,E138="Air+Sea",M138+R138)</f>
        <v>#N/A</v>
      </c>
    </row>
    <row r="139" spans="1:19" ht="14.45" customHeight="1" x14ac:dyDescent="0.25">
      <c r="A139" s="1096"/>
      <c r="B139" s="460"/>
      <c r="C139" s="517" t="s">
        <v>227</v>
      </c>
      <c r="D139" s="188" t="s">
        <v>228</v>
      </c>
      <c r="E139" s="188"/>
      <c r="F139" s="334"/>
      <c r="G139" s="647"/>
      <c r="H139" s="518"/>
      <c r="I139" s="769"/>
      <c r="J139" s="764"/>
      <c r="K139" s="765">
        <v>2</v>
      </c>
      <c r="L139" s="765">
        <f t="shared" si="12"/>
        <v>0</v>
      </c>
      <c r="M139" s="743">
        <f t="shared" si="13"/>
        <v>0</v>
      </c>
      <c r="N139" s="463"/>
      <c r="O139" s="443"/>
      <c r="P139" s="221">
        <v>0</v>
      </c>
      <c r="Q139" s="444">
        <f t="shared" si="14"/>
        <v>0</v>
      </c>
      <c r="R139" s="222">
        <f t="shared" si="15"/>
        <v>0</v>
      </c>
      <c r="S139" s="454" t="e" cm="1">
        <f t="array" ref="S139">_xlfn.IFS(E139="Air",R139,E139="Sea",M139,E139="Air+Sea",M139+R139)</f>
        <v>#N/A</v>
      </c>
    </row>
    <row r="140" spans="1:19" ht="14.45" customHeight="1" x14ac:dyDescent="0.25">
      <c r="A140" s="1096"/>
      <c r="B140" s="460"/>
      <c r="C140" s="517" t="s">
        <v>227</v>
      </c>
      <c r="D140" s="188" t="s">
        <v>229</v>
      </c>
      <c r="E140" s="188"/>
      <c r="F140" s="334"/>
      <c r="G140" s="647"/>
      <c r="H140" s="518"/>
      <c r="I140" s="769"/>
      <c r="J140" s="764"/>
      <c r="K140" s="765">
        <v>2</v>
      </c>
      <c r="L140" s="765">
        <f t="shared" si="12"/>
        <v>0</v>
      </c>
      <c r="M140" s="743">
        <f t="shared" si="13"/>
        <v>0</v>
      </c>
      <c r="N140" s="463"/>
      <c r="O140" s="443"/>
      <c r="P140" s="221">
        <v>0</v>
      </c>
      <c r="Q140" s="444">
        <f t="shared" si="14"/>
        <v>0</v>
      </c>
      <c r="R140" s="222">
        <f t="shared" si="15"/>
        <v>0</v>
      </c>
      <c r="S140" s="454" t="e" cm="1">
        <f t="array" ref="S140">_xlfn.IFS(E140="Air",R140,E140="Sea",M140,E140="Air+Sea",M140+R140)</f>
        <v>#N/A</v>
      </c>
    </row>
    <row r="141" spans="1:19" ht="14.45" customHeight="1" x14ac:dyDescent="0.25">
      <c r="A141" s="1096"/>
      <c r="B141" s="509" t="s">
        <v>226</v>
      </c>
      <c r="C141" s="113" t="s">
        <v>145</v>
      </c>
      <c r="D141" s="113" t="s">
        <v>230</v>
      </c>
      <c r="E141" s="113" t="s">
        <v>11</v>
      </c>
      <c r="F141" s="113"/>
      <c r="G141" s="213">
        <v>50</v>
      </c>
      <c r="H141" s="124"/>
      <c r="I141" s="467"/>
      <c r="J141" s="200">
        <v>0.5</v>
      </c>
      <c r="K141" s="219">
        <v>2</v>
      </c>
      <c r="L141" s="219">
        <f t="shared" si="12"/>
        <v>25</v>
      </c>
      <c r="M141" s="220">
        <f t="shared" si="13"/>
        <v>12.5</v>
      </c>
      <c r="N141" s="463"/>
      <c r="O141" s="443"/>
      <c r="P141" s="221">
        <v>0</v>
      </c>
      <c r="Q141" s="444">
        <f t="shared" si="14"/>
        <v>0</v>
      </c>
      <c r="R141" s="222">
        <f t="shared" si="15"/>
        <v>0</v>
      </c>
      <c r="S141" s="453" cm="1">
        <f t="array" ref="S141">_xlfn.IFS(E141="Air",R141,E141="Sea",M141,E141="Air+Sea",M141+R141)</f>
        <v>12.5</v>
      </c>
    </row>
    <row r="142" spans="1:19" ht="14.45" customHeight="1" x14ac:dyDescent="0.25">
      <c r="A142" s="1096"/>
      <c r="B142" s="509"/>
      <c r="C142" s="113" t="s">
        <v>145</v>
      </c>
      <c r="D142" s="113" t="s">
        <v>231</v>
      </c>
      <c r="E142" s="113" t="s">
        <v>11</v>
      </c>
      <c r="F142" s="113"/>
      <c r="G142" s="213">
        <v>10</v>
      </c>
      <c r="H142" s="124"/>
      <c r="I142" s="467"/>
      <c r="J142" s="200">
        <v>0.5</v>
      </c>
      <c r="K142" s="219">
        <v>2</v>
      </c>
      <c r="L142" s="219">
        <f t="shared" si="12"/>
        <v>5</v>
      </c>
      <c r="M142" s="220">
        <f t="shared" si="13"/>
        <v>2.5</v>
      </c>
      <c r="N142" s="463"/>
      <c r="O142" s="443"/>
      <c r="P142" s="221">
        <v>0</v>
      </c>
      <c r="Q142" s="444">
        <f t="shared" si="14"/>
        <v>0</v>
      </c>
      <c r="R142" s="222">
        <f t="shared" si="15"/>
        <v>0</v>
      </c>
      <c r="S142" s="453" cm="1">
        <f t="array" ref="S142">_xlfn.IFS(E142="Air",R142,E142="Sea",M142,E142="Air+Sea",M142+R142)</f>
        <v>2.5</v>
      </c>
    </row>
    <row r="143" spans="1:19" ht="14.45" customHeight="1" x14ac:dyDescent="0.25">
      <c r="A143" s="1096"/>
      <c r="B143" s="509"/>
      <c r="C143" s="113" t="s">
        <v>145</v>
      </c>
      <c r="D143" s="113" t="s">
        <v>232</v>
      </c>
      <c r="E143" s="113" t="s">
        <v>11</v>
      </c>
      <c r="F143" s="113"/>
      <c r="G143" s="213">
        <v>50</v>
      </c>
      <c r="H143" s="124"/>
      <c r="I143" s="467"/>
      <c r="J143" s="200">
        <v>0.5</v>
      </c>
      <c r="K143" s="219">
        <v>2</v>
      </c>
      <c r="L143" s="219">
        <f t="shared" si="12"/>
        <v>25</v>
      </c>
      <c r="M143" s="220">
        <f t="shared" si="13"/>
        <v>12.5</v>
      </c>
      <c r="N143" s="460"/>
      <c r="O143" s="443"/>
      <c r="P143" s="221">
        <v>0</v>
      </c>
      <c r="Q143" s="444">
        <f t="shared" si="14"/>
        <v>0</v>
      </c>
      <c r="R143" s="222">
        <f t="shared" si="15"/>
        <v>0</v>
      </c>
      <c r="S143" s="453" cm="1">
        <f t="array" ref="S143">_xlfn.IFS(E143="Air",R143,E143="Sea",M143,E143="Air+Sea",M143+R143)</f>
        <v>12.5</v>
      </c>
    </row>
    <row r="144" spans="1:19" ht="15.75" thickBot="1" x14ac:dyDescent="0.3">
      <c r="A144" s="1097"/>
      <c r="B144" s="724"/>
      <c r="C144" s="119" t="s">
        <v>145</v>
      </c>
      <c r="D144" s="119" t="s">
        <v>233</v>
      </c>
      <c r="E144" s="119" t="s">
        <v>11</v>
      </c>
      <c r="F144" s="119"/>
      <c r="G144" s="214">
        <v>5</v>
      </c>
      <c r="H144" s="150"/>
      <c r="I144" s="771"/>
      <c r="J144" s="201">
        <v>0.5</v>
      </c>
      <c r="K144" s="233">
        <v>2</v>
      </c>
      <c r="L144" s="233">
        <f t="shared" si="12"/>
        <v>2.5</v>
      </c>
      <c r="M144" s="234">
        <f t="shared" si="13"/>
        <v>1.25</v>
      </c>
      <c r="N144" s="464"/>
      <c r="O144" s="450"/>
      <c r="P144" s="262">
        <v>0</v>
      </c>
      <c r="Q144" s="451">
        <f t="shared" si="14"/>
        <v>0</v>
      </c>
      <c r="R144" s="457">
        <f t="shared" si="15"/>
        <v>0</v>
      </c>
      <c r="S144" s="455" cm="1">
        <f t="array" ref="S144">_xlfn.IFS(E144="Air",R144,E144="Sea",M144,E144="Air+Sea",M144+R144)</f>
        <v>1.25</v>
      </c>
    </row>
    <row r="145" spans="1:21" ht="18.75" customHeight="1" x14ac:dyDescent="0.25">
      <c r="A145" s="152"/>
      <c r="B145" s="120"/>
      <c r="C145" s="120"/>
      <c r="D145" s="120"/>
      <c r="E145" s="120"/>
      <c r="F145" s="120"/>
      <c r="G145" s="100"/>
      <c r="H145" s="120"/>
      <c r="I145" s="433"/>
      <c r="K145" s="235"/>
      <c r="L145" s="235"/>
      <c r="M145" s="373"/>
      <c r="N145" s="433"/>
      <c r="O145" s="580"/>
      <c r="P145" s="235"/>
      <c r="Q145" s="581"/>
      <c r="R145" s="581"/>
      <c r="S145" s="379"/>
      <c r="T145" s="475"/>
      <c r="U145" s="120"/>
    </row>
    <row r="146" spans="1:21" ht="18.75" customHeight="1" thickBot="1" x14ac:dyDescent="0.3">
      <c r="A146" s="184"/>
      <c r="B146" s="120"/>
      <c r="C146" s="120"/>
      <c r="D146" s="120"/>
      <c r="E146" s="120"/>
      <c r="F146" s="120"/>
      <c r="G146" s="100"/>
      <c r="H146" s="120"/>
      <c r="I146" s="433"/>
      <c r="K146" s="235"/>
      <c r="L146" s="235"/>
      <c r="M146" s="373"/>
      <c r="N146" s="433"/>
      <c r="O146" s="356"/>
      <c r="P146" s="235"/>
      <c r="Q146" s="373"/>
      <c r="R146" s="373"/>
      <c r="S146" s="379"/>
      <c r="T146" s="475"/>
      <c r="U146" s="120"/>
    </row>
    <row r="147" spans="1:21" ht="36.75" customHeight="1" x14ac:dyDescent="0.25">
      <c r="A147" s="167"/>
      <c r="B147" s="32"/>
      <c r="C147" s="32"/>
      <c r="D147" s="32"/>
      <c r="E147" s="32"/>
      <c r="F147" s="32"/>
      <c r="G147" s="100"/>
      <c r="H147" s="168"/>
      <c r="I147" s="413"/>
      <c r="J147" s="71" t="s">
        <v>234</v>
      </c>
      <c r="K147" s="229">
        <f>IF([2]Booking_SGN!$B$2="SGN",INDEX([2]!volume,MATCH($I$11,[2]!customer,0),MATCH([2]Booking_SGN!$C$3,[2]!week,0)),0)</f>
        <v>0</v>
      </c>
      <c r="L147" s="229">
        <f>SUM(L99:L146)</f>
        <v>720</v>
      </c>
      <c r="M147" s="229">
        <f>SUM(M99:M146)</f>
        <v>512.5</v>
      </c>
      <c r="N147" s="413"/>
      <c r="O147" s="71" t="s">
        <v>234</v>
      </c>
      <c r="P147" s="229">
        <f>IF([2]Booking_SGN!$B$2="SGN",INDEX([2]!volume,MATCH($N$11,[2]!customer,0),MATCH([2]Booking_SGN!$C$3,[2]!week,0)),0)</f>
        <v>0</v>
      </c>
      <c r="Q147" s="229">
        <f>SUM(Q99:Q146)</f>
        <v>305</v>
      </c>
      <c r="R147" s="230">
        <f>SUM(R99:R146)</f>
        <v>0</v>
      </c>
      <c r="S147" s="257">
        <f>R147+M147</f>
        <v>512.5</v>
      </c>
      <c r="T147" s="171"/>
    </row>
    <row r="148" spans="1:21" ht="15.75" thickBot="1" x14ac:dyDescent="0.3">
      <c r="A148" s="185"/>
      <c r="B148" s="168"/>
      <c r="C148" s="32"/>
      <c r="D148" s="32"/>
      <c r="E148" s="32"/>
      <c r="F148" s="32"/>
      <c r="G148" s="100"/>
      <c r="H148" s="168"/>
      <c r="I148" s="413"/>
      <c r="J148" s="72" t="s">
        <v>182</v>
      </c>
      <c r="K148" s="73"/>
      <c r="L148" s="73"/>
      <c r="M148" s="237">
        <f>M147*K147/40/3600</f>
        <v>0</v>
      </c>
      <c r="N148" s="413"/>
      <c r="O148" s="72" t="s">
        <v>182</v>
      </c>
      <c r="P148" s="73"/>
      <c r="Q148" s="73"/>
      <c r="R148" s="268">
        <f>R147*P147/40/3600</f>
        <v>0</v>
      </c>
      <c r="S148" s="269">
        <f>R148+M148</f>
        <v>0</v>
      </c>
      <c r="T148" s="186"/>
    </row>
    <row r="149" spans="1:21" x14ac:dyDescent="0.25">
      <c r="A149" s="185"/>
      <c r="B149" s="168"/>
      <c r="C149" s="32"/>
      <c r="D149" s="32"/>
      <c r="E149" s="32"/>
      <c r="F149" s="32"/>
      <c r="G149" s="100"/>
      <c r="H149" s="168"/>
      <c r="I149" s="413"/>
      <c r="J149" s="77"/>
      <c r="N149" s="413"/>
      <c r="O149" s="77"/>
      <c r="R149" s="270"/>
      <c r="S149" s="270"/>
    </row>
    <row r="150" spans="1:21" ht="15.75" thickBot="1" x14ac:dyDescent="0.3">
      <c r="A150" s="185"/>
      <c r="B150" s="168"/>
      <c r="C150" s="32"/>
      <c r="D150" s="32"/>
      <c r="E150" s="32"/>
      <c r="F150" s="32"/>
      <c r="G150" s="100"/>
      <c r="H150" s="168"/>
      <c r="I150" s="413"/>
      <c r="J150" s="77"/>
      <c r="N150" s="413"/>
      <c r="O150" s="77"/>
      <c r="R150" s="270"/>
      <c r="S150" s="270"/>
    </row>
    <row r="151" spans="1:21" ht="60" x14ac:dyDescent="0.25">
      <c r="A151" s="185"/>
      <c r="B151" s="168"/>
      <c r="C151" s="32"/>
      <c r="D151" s="32"/>
      <c r="E151" s="32"/>
      <c r="F151" s="32"/>
      <c r="G151" s="100"/>
      <c r="H151" s="168"/>
      <c r="I151" s="413"/>
      <c r="J151" s="71" t="s">
        <v>235</v>
      </c>
      <c r="K151" s="229">
        <f>IF([2]Booking_SGN!$B$2="SGN",INDEX([2]!volume,MATCH($I$11,[2]!customer,0),MATCH([2]Booking_SGN!$C$3,[2]!week,0)),0)</f>
        <v>0</v>
      </c>
      <c r="L151" s="229">
        <f>L147+L96</f>
        <v>5716</v>
      </c>
      <c r="M151" s="229">
        <f>M147+M96</f>
        <v>2656</v>
      </c>
      <c r="N151" s="413"/>
      <c r="O151" s="71" t="s">
        <v>235</v>
      </c>
      <c r="P151" s="229">
        <f>IF([2]Booking_SGN!$B$2="SGN",INDEX([2]!volume,MATCH($N$11,[2]!customer,0),MATCH([2]Booking_SGN!$C$3,[2]!week,0)),0)</f>
        <v>0</v>
      </c>
      <c r="Q151" s="229">
        <f>Q147+Q96</f>
        <v>1111</v>
      </c>
      <c r="R151" s="230">
        <f>R147+R96</f>
        <v>0</v>
      </c>
      <c r="S151" s="257">
        <f>R151+M151</f>
        <v>2656</v>
      </c>
      <c r="T151" s="187"/>
    </row>
    <row r="152" spans="1:21" ht="15.75" thickBot="1" x14ac:dyDescent="0.3">
      <c r="A152" s="185"/>
      <c r="B152" s="168"/>
      <c r="C152" s="32"/>
      <c r="D152" s="32"/>
      <c r="E152" s="32"/>
      <c r="F152" s="32"/>
      <c r="G152" s="100"/>
      <c r="H152" s="168"/>
      <c r="I152" s="413"/>
      <c r="J152" s="72" t="s">
        <v>236</v>
      </c>
      <c r="K152" s="73"/>
      <c r="L152" s="73"/>
      <c r="M152" s="237">
        <f>M148+M97</f>
        <v>0</v>
      </c>
      <c r="N152" s="413"/>
      <c r="O152" s="72" t="s">
        <v>236</v>
      </c>
      <c r="P152" s="73"/>
      <c r="Q152" s="73"/>
      <c r="R152" s="268">
        <f>R148+R97</f>
        <v>0</v>
      </c>
      <c r="S152" s="269">
        <f>R152+M152</f>
        <v>0</v>
      </c>
      <c r="T152" s="186"/>
    </row>
    <row r="153" spans="1:21" ht="15.75" thickBot="1" x14ac:dyDescent="0.3">
      <c r="A153" s="185"/>
      <c r="B153" s="32"/>
      <c r="C153" s="32"/>
      <c r="D153" s="32"/>
      <c r="E153" s="32"/>
      <c r="F153" s="32"/>
      <c r="G153" s="100"/>
      <c r="H153" s="168"/>
      <c r="I153" s="413"/>
      <c r="J153" s="77"/>
      <c r="N153" s="413"/>
      <c r="O153" s="77"/>
      <c r="R153" s="270"/>
      <c r="S153" s="270"/>
    </row>
    <row r="154" spans="1:21" x14ac:dyDescent="0.25">
      <c r="A154" s="185"/>
      <c r="B154" s="32"/>
      <c r="C154" s="32"/>
      <c r="D154" s="32"/>
      <c r="E154" s="32"/>
      <c r="F154" s="32"/>
      <c r="G154" s="100"/>
      <c r="H154" s="168"/>
      <c r="I154" s="413"/>
      <c r="J154" s="81" t="s">
        <v>237</v>
      </c>
      <c r="K154" s="238"/>
      <c r="L154" s="239"/>
      <c r="M154" s="239"/>
      <c r="N154" s="413"/>
      <c r="O154" s="81" t="s">
        <v>237</v>
      </c>
      <c r="P154" s="238"/>
      <c r="Q154" s="239"/>
      <c r="R154" s="271"/>
      <c r="S154" s="270"/>
    </row>
    <row r="155" spans="1:21" ht="15.75" thickBot="1" x14ac:dyDescent="0.3">
      <c r="A155" s="185"/>
      <c r="B155" s="32"/>
      <c r="C155" s="32"/>
      <c r="D155" s="32"/>
      <c r="E155" s="32"/>
      <c r="F155" s="32"/>
      <c r="G155" s="100"/>
      <c r="H155" s="168"/>
      <c r="I155" s="413"/>
      <c r="J155" s="82" t="s">
        <v>238</v>
      </c>
      <c r="K155" s="240"/>
      <c r="L155" s="241"/>
      <c r="M155" s="241"/>
      <c r="N155" s="413"/>
      <c r="O155" s="82" t="s">
        <v>238</v>
      </c>
      <c r="P155" s="240"/>
      <c r="Q155" s="241"/>
      <c r="R155" s="272"/>
      <c r="S155" s="232"/>
    </row>
    <row r="156" spans="1:21" ht="15.75" thickBot="1" x14ac:dyDescent="0.3">
      <c r="A156" s="185"/>
      <c r="E156" s="32"/>
      <c r="F156" s="32"/>
      <c r="G156" s="100"/>
      <c r="H156" s="168"/>
      <c r="I156" s="414"/>
      <c r="J156" s="199"/>
      <c r="K156" s="73"/>
      <c r="L156" s="73"/>
      <c r="M156" s="73"/>
      <c r="N156" s="414"/>
      <c r="O156" s="199"/>
      <c r="P156" s="73"/>
      <c r="Q156" s="73"/>
      <c r="R156" s="232"/>
      <c r="S156" s="273"/>
    </row>
    <row r="157" spans="1:21" x14ac:dyDescent="0.25">
      <c r="A157" s="185"/>
      <c r="B157" s="32"/>
      <c r="C157" s="32"/>
      <c r="D157" s="32"/>
      <c r="E157" s="32"/>
      <c r="F157" s="32"/>
      <c r="G157" s="100"/>
      <c r="H157" s="168"/>
      <c r="I157" s="32"/>
      <c r="N157" s="32"/>
    </row>
    <row r="158" spans="1:21" x14ac:dyDescent="0.25">
      <c r="A158" s="185"/>
      <c r="B158" s="32"/>
      <c r="C158" s="32"/>
      <c r="D158" s="32"/>
      <c r="E158" s="32"/>
      <c r="F158" s="32"/>
      <c r="G158" s="100"/>
      <c r="H158" s="168"/>
      <c r="I158" s="32"/>
      <c r="N158" s="32"/>
    </row>
    <row r="159" spans="1:21" x14ac:dyDescent="0.25">
      <c r="A159" s="185"/>
      <c r="B159" s="32"/>
      <c r="C159" s="32"/>
      <c r="D159" s="32"/>
      <c r="E159" s="32"/>
      <c r="F159" s="32"/>
      <c r="G159" s="100"/>
      <c r="H159" s="168"/>
      <c r="I159" s="32"/>
      <c r="N159" s="32"/>
    </row>
    <row r="160" spans="1:21" x14ac:dyDescent="0.25">
      <c r="A160" s="185"/>
      <c r="B160" s="32"/>
      <c r="C160" s="32"/>
      <c r="D160" s="32"/>
      <c r="E160" s="32"/>
      <c r="F160" s="32"/>
      <c r="G160" s="100"/>
      <c r="H160" s="168"/>
      <c r="I160" s="32"/>
      <c r="N160" s="32"/>
    </row>
    <row r="161" spans="1:14" x14ac:dyDescent="0.25">
      <c r="A161" s="185"/>
      <c r="B161" s="32"/>
      <c r="C161" s="32"/>
      <c r="D161" s="32"/>
      <c r="E161" s="32"/>
      <c r="F161" s="32"/>
      <c r="G161" s="100"/>
      <c r="H161" s="168"/>
      <c r="I161" s="32"/>
      <c r="N161" s="32"/>
    </row>
    <row r="162" spans="1:14" x14ac:dyDescent="0.25">
      <c r="A162" s="185"/>
      <c r="B162" s="32"/>
      <c r="C162" s="32"/>
      <c r="D162" s="32"/>
      <c r="E162" s="32"/>
      <c r="F162" s="32"/>
      <c r="G162" s="100"/>
      <c r="H162" s="168"/>
      <c r="I162" s="32"/>
      <c r="N162" s="32"/>
    </row>
    <row r="163" spans="1:14" x14ac:dyDescent="0.25">
      <c r="A163" s="185"/>
      <c r="B163" s="32"/>
      <c r="C163" s="32"/>
      <c r="D163" s="32"/>
      <c r="E163" s="32"/>
      <c r="F163" s="32"/>
      <c r="G163" s="100"/>
      <c r="H163" s="168"/>
      <c r="I163" s="32"/>
      <c r="N163" s="32"/>
    </row>
    <row r="164" spans="1:14" x14ac:dyDescent="0.25">
      <c r="A164" s="185"/>
      <c r="B164" s="32"/>
      <c r="C164" s="32"/>
      <c r="D164" s="32"/>
      <c r="E164" s="32"/>
      <c r="F164" s="32"/>
      <c r="G164" s="100"/>
      <c r="H164" s="168"/>
      <c r="I164" s="32"/>
      <c r="N164" s="32"/>
    </row>
    <row r="165" spans="1:14" x14ac:dyDescent="0.25">
      <c r="A165" s="185"/>
      <c r="B165" s="32"/>
      <c r="C165" s="32"/>
      <c r="D165" s="32"/>
      <c r="E165" s="32"/>
      <c r="F165" s="32"/>
      <c r="G165" s="100"/>
      <c r="H165" s="168"/>
      <c r="I165" s="32"/>
      <c r="N165" s="32"/>
    </row>
    <row r="166" spans="1:14" x14ac:dyDescent="0.25">
      <c r="A166" s="185"/>
      <c r="B166" s="32"/>
      <c r="C166" s="32"/>
      <c r="D166" s="32"/>
      <c r="E166" s="32"/>
      <c r="F166" s="32"/>
      <c r="G166" s="100"/>
      <c r="H166" s="168"/>
      <c r="I166" s="32"/>
      <c r="N166" s="32"/>
    </row>
    <row r="167" spans="1:14" x14ac:dyDescent="0.25">
      <c r="A167" s="185"/>
      <c r="B167" s="32"/>
      <c r="C167" s="32"/>
      <c r="D167" s="32"/>
      <c r="E167" s="32"/>
      <c r="F167" s="32"/>
      <c r="G167" s="100"/>
      <c r="H167" s="168"/>
      <c r="I167" s="32"/>
      <c r="N167" s="32"/>
    </row>
    <row r="168" spans="1:14" x14ac:dyDescent="0.25">
      <c r="A168" s="185"/>
      <c r="B168" s="32"/>
      <c r="C168" s="32"/>
      <c r="D168" s="32"/>
      <c r="E168" s="32"/>
      <c r="F168" s="32"/>
      <c r="G168" s="100"/>
      <c r="H168" s="168"/>
      <c r="I168" s="32"/>
      <c r="N168" s="32"/>
    </row>
    <row r="169" spans="1:14" x14ac:dyDescent="0.25">
      <c r="A169" s="185"/>
      <c r="B169" s="32"/>
      <c r="C169" s="32"/>
      <c r="D169" s="32"/>
      <c r="E169" s="32"/>
      <c r="F169" s="32"/>
      <c r="G169" s="100"/>
      <c r="H169" s="168"/>
      <c r="I169" s="32"/>
      <c r="N169" s="32"/>
    </row>
    <row r="170" spans="1:14" x14ac:dyDescent="0.25">
      <c r="A170" s="185"/>
      <c r="B170" s="32"/>
      <c r="C170" s="32"/>
      <c r="D170" s="32"/>
      <c r="E170" s="32"/>
      <c r="F170" s="32"/>
      <c r="G170" s="100"/>
      <c r="H170" s="168"/>
      <c r="I170" s="32"/>
      <c r="N170" s="32"/>
    </row>
    <row r="171" spans="1:14" x14ac:dyDescent="0.25">
      <c r="A171" s="185"/>
      <c r="B171" s="32"/>
      <c r="C171" s="32"/>
      <c r="D171" s="32"/>
      <c r="E171" s="32"/>
      <c r="F171" s="32"/>
      <c r="G171" s="100"/>
      <c r="H171" s="168"/>
      <c r="I171" s="32"/>
      <c r="N171" s="32"/>
    </row>
    <row r="172" spans="1:14" x14ac:dyDescent="0.25">
      <c r="A172" s="185"/>
      <c r="B172" s="32"/>
      <c r="C172" s="32"/>
      <c r="D172" s="32"/>
      <c r="E172" s="32"/>
      <c r="F172" s="32"/>
      <c r="G172" s="100"/>
      <c r="H172" s="168"/>
      <c r="I172" s="32"/>
      <c r="N172" s="32"/>
    </row>
    <row r="173" spans="1:14" x14ac:dyDescent="0.25">
      <c r="A173" s="185"/>
      <c r="B173" s="32"/>
      <c r="C173" s="32"/>
      <c r="D173" s="32"/>
      <c r="E173" s="32"/>
      <c r="F173" s="32"/>
      <c r="G173" s="100"/>
      <c r="H173" s="168"/>
      <c r="I173" s="32"/>
      <c r="N173" s="32"/>
    </row>
    <row r="174" spans="1:14" x14ac:dyDescent="0.25">
      <c r="A174" s="185"/>
      <c r="B174" s="32"/>
      <c r="C174" s="32"/>
      <c r="D174" s="32"/>
      <c r="E174" s="32"/>
      <c r="F174" s="32"/>
      <c r="G174" s="100"/>
      <c r="H174" s="168"/>
      <c r="I174" s="32"/>
      <c r="N174" s="32"/>
    </row>
    <row r="175" spans="1:14" x14ac:dyDescent="0.25">
      <c r="A175" s="185"/>
      <c r="B175" s="32"/>
      <c r="C175" s="32"/>
      <c r="D175" s="32"/>
      <c r="E175" s="32"/>
      <c r="F175" s="32"/>
      <c r="G175" s="100"/>
      <c r="H175" s="168"/>
      <c r="I175" s="32"/>
      <c r="N175" s="32"/>
    </row>
    <row r="176" spans="1:14" x14ac:dyDescent="0.25">
      <c r="A176" s="185"/>
      <c r="B176" s="32"/>
      <c r="C176" s="32"/>
      <c r="D176" s="32"/>
      <c r="E176" s="32"/>
      <c r="F176" s="32"/>
      <c r="G176" s="100"/>
      <c r="H176" s="168"/>
      <c r="I176" s="32"/>
      <c r="N176" s="32"/>
    </row>
    <row r="177" spans="1:14" x14ac:dyDescent="0.25">
      <c r="A177" s="185"/>
      <c r="B177" s="32"/>
      <c r="C177" s="32"/>
      <c r="D177" s="32"/>
      <c r="E177" s="32"/>
      <c r="F177" s="32"/>
      <c r="G177" s="100"/>
      <c r="H177" s="168"/>
      <c r="I177" s="32"/>
      <c r="N177" s="32"/>
    </row>
    <row r="178" spans="1:14" x14ac:dyDescent="0.25">
      <c r="A178" s="185"/>
      <c r="B178" s="32"/>
      <c r="C178" s="32"/>
      <c r="D178" s="32"/>
      <c r="E178" s="32"/>
      <c r="F178" s="32"/>
      <c r="G178" s="100"/>
      <c r="H178" s="168"/>
      <c r="I178" s="32"/>
      <c r="N178" s="32"/>
    </row>
    <row r="179" spans="1:14" x14ac:dyDescent="0.25">
      <c r="A179" s="185"/>
      <c r="B179" s="32"/>
      <c r="C179" s="32"/>
      <c r="D179" s="32"/>
      <c r="E179" s="32"/>
      <c r="F179" s="32"/>
      <c r="G179" s="100"/>
      <c r="H179" s="168"/>
      <c r="I179" s="32"/>
      <c r="N179" s="32"/>
    </row>
    <row r="180" spans="1:14" x14ac:dyDescent="0.25">
      <c r="A180" s="185"/>
      <c r="B180" s="32"/>
      <c r="C180" s="32"/>
      <c r="D180" s="32"/>
      <c r="E180" s="32"/>
      <c r="F180" s="32"/>
      <c r="G180" s="100"/>
      <c r="H180" s="168"/>
      <c r="I180" s="32"/>
      <c r="N180" s="32"/>
    </row>
    <row r="181" spans="1:14" x14ac:dyDescent="0.25">
      <c r="A181" s="185"/>
      <c r="B181" s="32"/>
      <c r="C181" s="32"/>
      <c r="D181" s="32"/>
      <c r="E181" s="32"/>
      <c r="F181" s="32"/>
      <c r="G181" s="100"/>
      <c r="H181" s="168"/>
      <c r="I181" s="32"/>
      <c r="N181" s="32"/>
    </row>
    <row r="182" spans="1:14" x14ac:dyDescent="0.25">
      <c r="A182" s="185"/>
      <c r="B182" s="32"/>
      <c r="C182" s="32"/>
      <c r="D182" s="32"/>
      <c r="E182" s="32"/>
      <c r="F182" s="32"/>
      <c r="G182" s="100"/>
      <c r="H182" s="168"/>
      <c r="I182" s="32"/>
      <c r="N182" s="32"/>
    </row>
    <row r="183" spans="1:14" x14ac:dyDescent="0.25">
      <c r="A183" s="185"/>
      <c r="B183" s="32"/>
      <c r="C183" s="32"/>
      <c r="D183" s="32"/>
      <c r="E183" s="32"/>
      <c r="F183" s="32"/>
      <c r="G183" s="100"/>
      <c r="H183" s="168"/>
      <c r="I183" s="32"/>
      <c r="N183" s="32"/>
    </row>
    <row r="184" spans="1:14" x14ac:dyDescent="0.25">
      <c r="A184" s="185"/>
      <c r="B184" s="32"/>
      <c r="C184" s="32"/>
      <c r="D184" s="32"/>
      <c r="E184" s="32"/>
      <c r="F184" s="32"/>
      <c r="G184" s="100"/>
      <c r="H184" s="168"/>
      <c r="I184" s="32"/>
      <c r="N184" s="32"/>
    </row>
    <row r="185" spans="1:14" x14ac:dyDescent="0.25">
      <c r="A185" s="185"/>
      <c r="B185" s="32"/>
      <c r="C185" s="32"/>
      <c r="D185" s="32"/>
      <c r="E185" s="32"/>
      <c r="F185" s="32"/>
      <c r="G185" s="100"/>
      <c r="H185" s="168"/>
      <c r="I185" s="32"/>
      <c r="N185" s="32"/>
    </row>
    <row r="186" spans="1:14" x14ac:dyDescent="0.25">
      <c r="A186" s="185"/>
      <c r="B186" s="32"/>
      <c r="C186" s="32"/>
      <c r="D186" s="32"/>
      <c r="E186" s="32"/>
      <c r="F186" s="32"/>
      <c r="G186" s="100"/>
      <c r="H186" s="168"/>
      <c r="I186" s="32"/>
      <c r="N186" s="32"/>
    </row>
    <row r="187" spans="1:14" x14ac:dyDescent="0.25">
      <c r="A187" s="185"/>
      <c r="B187" s="32"/>
      <c r="C187" s="32"/>
      <c r="D187" s="32"/>
      <c r="E187" s="32"/>
      <c r="F187" s="32"/>
      <c r="G187" s="100"/>
      <c r="H187" s="168"/>
      <c r="I187" s="32"/>
      <c r="N187" s="32"/>
    </row>
    <row r="188" spans="1:14" x14ac:dyDescent="0.25">
      <c r="A188" s="185"/>
      <c r="B188" s="32"/>
      <c r="C188" s="32"/>
      <c r="D188" s="32"/>
      <c r="E188" s="32"/>
      <c r="F188" s="32"/>
      <c r="G188" s="100"/>
      <c r="H188" s="168"/>
      <c r="I188" s="32"/>
      <c r="N188" s="32"/>
    </row>
    <row r="189" spans="1:14" x14ac:dyDescent="0.25">
      <c r="A189" s="185"/>
      <c r="B189" s="32"/>
      <c r="C189" s="32"/>
      <c r="D189" s="32"/>
      <c r="E189" s="32"/>
      <c r="F189" s="32"/>
      <c r="G189" s="100"/>
      <c r="H189" s="168"/>
      <c r="I189" s="32"/>
      <c r="N189" s="32"/>
    </row>
    <row r="190" spans="1:14" x14ac:dyDescent="0.25">
      <c r="A190" s="185"/>
      <c r="B190" s="32"/>
      <c r="C190" s="32"/>
      <c r="D190" s="32"/>
      <c r="E190" s="32"/>
      <c r="F190" s="32"/>
      <c r="G190" s="100"/>
      <c r="H190" s="168"/>
      <c r="I190" s="32"/>
      <c r="N190" s="32"/>
    </row>
    <row r="191" spans="1:14" x14ac:dyDescent="0.25">
      <c r="A191" s="185"/>
      <c r="B191" s="32"/>
      <c r="C191" s="32"/>
      <c r="D191" s="32"/>
      <c r="E191" s="32"/>
      <c r="F191" s="32"/>
      <c r="G191" s="100"/>
      <c r="H191" s="168"/>
      <c r="I191" s="32"/>
      <c r="N191" s="32"/>
    </row>
    <row r="192" spans="1:14" x14ac:dyDescent="0.25">
      <c r="A192" s="185"/>
      <c r="B192" s="32"/>
      <c r="C192" s="32"/>
      <c r="D192" s="32"/>
      <c r="E192" s="32"/>
      <c r="F192" s="32"/>
      <c r="G192" s="100"/>
      <c r="H192" s="168"/>
      <c r="I192" s="32"/>
      <c r="N192" s="32"/>
    </row>
    <row r="193" spans="1:14" x14ac:dyDescent="0.25">
      <c r="A193" s="185"/>
      <c r="B193" s="32"/>
      <c r="C193" s="32"/>
      <c r="D193" s="32"/>
      <c r="E193" s="32"/>
      <c r="F193" s="32"/>
      <c r="G193" s="100"/>
      <c r="H193" s="168"/>
      <c r="I193" s="32"/>
      <c r="N193" s="32"/>
    </row>
    <row r="194" spans="1:14" x14ac:dyDescent="0.25">
      <c r="A194" s="185"/>
      <c r="B194" s="32"/>
      <c r="C194" s="32"/>
      <c r="D194" s="32"/>
      <c r="E194" s="32"/>
      <c r="F194" s="32"/>
      <c r="G194" s="100"/>
      <c r="H194" s="168"/>
      <c r="I194" s="32"/>
      <c r="N194" s="32"/>
    </row>
    <row r="195" spans="1:14" x14ac:dyDescent="0.25">
      <c r="A195" s="185"/>
      <c r="B195" s="32"/>
      <c r="C195" s="32"/>
      <c r="D195" s="32"/>
      <c r="E195" s="32"/>
      <c r="F195" s="32"/>
      <c r="G195" s="100"/>
      <c r="H195" s="168"/>
      <c r="I195" s="32"/>
      <c r="N195" s="32"/>
    </row>
    <row r="196" spans="1:14" x14ac:dyDescent="0.25">
      <c r="A196" s="185"/>
      <c r="B196" s="32"/>
      <c r="C196" s="32"/>
      <c r="D196" s="32"/>
      <c r="E196" s="32"/>
      <c r="F196" s="32"/>
      <c r="G196" s="100"/>
      <c r="H196" s="168"/>
      <c r="I196" s="32"/>
      <c r="N196" s="32"/>
    </row>
    <row r="197" spans="1:14" x14ac:dyDescent="0.25">
      <c r="A197" s="185"/>
      <c r="B197" s="32"/>
      <c r="C197" s="32"/>
      <c r="D197" s="32"/>
      <c r="E197" s="32"/>
      <c r="F197" s="32"/>
      <c r="G197" s="100"/>
      <c r="H197" s="168"/>
      <c r="I197" s="32"/>
      <c r="N197" s="32"/>
    </row>
    <row r="198" spans="1:14" x14ac:dyDescent="0.25">
      <c r="A198" s="185"/>
      <c r="B198" s="32"/>
      <c r="C198" s="32"/>
      <c r="D198" s="32"/>
      <c r="E198" s="32"/>
      <c r="F198" s="32"/>
      <c r="G198" s="100"/>
      <c r="H198" s="168"/>
      <c r="I198" s="32"/>
      <c r="N198" s="32"/>
    </row>
    <row r="199" spans="1:14" x14ac:dyDescent="0.25">
      <c r="A199" s="185"/>
      <c r="B199" s="32"/>
      <c r="C199" s="32"/>
      <c r="D199" s="32"/>
      <c r="E199" s="32"/>
      <c r="F199" s="32"/>
      <c r="G199" s="100"/>
      <c r="H199" s="168"/>
      <c r="I199" s="32"/>
      <c r="N199" s="32"/>
    </row>
    <row r="200" spans="1:14" x14ac:dyDescent="0.25">
      <c r="A200" s="185"/>
      <c r="B200" s="32"/>
      <c r="C200" s="32"/>
      <c r="D200" s="32"/>
      <c r="E200" s="32"/>
      <c r="F200" s="32"/>
      <c r="G200" s="100"/>
      <c r="H200" s="168"/>
      <c r="I200" s="32"/>
      <c r="N200" s="32"/>
    </row>
    <row r="201" spans="1:14" x14ac:dyDescent="0.25">
      <c r="A201" s="185"/>
      <c r="B201" s="32"/>
      <c r="C201" s="32"/>
      <c r="D201" s="32"/>
      <c r="E201" s="32"/>
      <c r="F201" s="32"/>
      <c r="G201" s="100"/>
      <c r="H201" s="168"/>
      <c r="I201" s="32"/>
      <c r="N201" s="32"/>
    </row>
    <row r="202" spans="1:14" x14ac:dyDescent="0.25">
      <c r="A202" s="185"/>
      <c r="B202" s="32"/>
      <c r="C202" s="32"/>
      <c r="D202" s="32"/>
      <c r="E202" s="32"/>
      <c r="F202" s="32"/>
      <c r="G202" s="100"/>
      <c r="H202" s="168"/>
      <c r="I202" s="32"/>
      <c r="N202" s="32"/>
    </row>
    <row r="203" spans="1:14" x14ac:dyDescent="0.25">
      <c r="A203" s="185"/>
      <c r="B203" s="32"/>
      <c r="C203" s="32"/>
      <c r="D203" s="32"/>
      <c r="E203" s="32"/>
      <c r="F203" s="32"/>
      <c r="G203" s="100"/>
      <c r="H203" s="168"/>
      <c r="I203" s="32"/>
      <c r="N203" s="32"/>
    </row>
    <row r="204" spans="1:14" x14ac:dyDescent="0.25">
      <c r="A204" s="185"/>
      <c r="B204" s="32"/>
      <c r="C204" s="32"/>
      <c r="D204" s="32"/>
      <c r="E204" s="32"/>
      <c r="F204" s="32"/>
      <c r="G204" s="100"/>
      <c r="H204" s="168"/>
      <c r="I204" s="32"/>
      <c r="N204" s="32"/>
    </row>
    <row r="205" spans="1:14" x14ac:dyDescent="0.25">
      <c r="A205" s="185"/>
      <c r="B205" s="32"/>
      <c r="C205" s="32"/>
      <c r="D205" s="32"/>
      <c r="E205" s="32"/>
      <c r="F205" s="32"/>
      <c r="G205" s="100"/>
      <c r="H205" s="168"/>
      <c r="I205" s="32"/>
      <c r="N205" s="32"/>
    </row>
    <row r="206" spans="1:14" x14ac:dyDescent="0.25">
      <c r="A206" s="185"/>
      <c r="B206" s="32"/>
      <c r="C206" s="32"/>
      <c r="D206" s="32"/>
      <c r="E206" s="32"/>
      <c r="F206" s="32"/>
      <c r="G206" s="100"/>
      <c r="H206" s="168"/>
      <c r="I206" s="32"/>
      <c r="N206" s="32"/>
    </row>
    <row r="207" spans="1:14" x14ac:dyDescent="0.25">
      <c r="A207" s="185"/>
      <c r="B207" s="32"/>
      <c r="C207" s="32"/>
      <c r="D207" s="32"/>
      <c r="E207" s="32"/>
      <c r="F207" s="32"/>
      <c r="G207" s="100"/>
      <c r="H207" s="168"/>
      <c r="I207" s="32"/>
      <c r="N207" s="32"/>
    </row>
    <row r="208" spans="1:14" x14ac:dyDescent="0.25">
      <c r="A208" s="185"/>
      <c r="B208" s="32"/>
      <c r="C208" s="32"/>
      <c r="D208" s="32"/>
      <c r="E208" s="32"/>
      <c r="F208" s="32"/>
      <c r="G208" s="100"/>
      <c r="H208" s="168"/>
      <c r="I208" s="32"/>
      <c r="N208" s="32"/>
    </row>
    <row r="209" spans="1:14" x14ac:dyDescent="0.25">
      <c r="A209" s="185"/>
      <c r="B209" s="32"/>
      <c r="C209" s="32"/>
      <c r="D209" s="32"/>
      <c r="E209" s="32"/>
      <c r="F209" s="32"/>
      <c r="G209" s="100"/>
      <c r="H209" s="168"/>
      <c r="I209" s="32"/>
      <c r="N209" s="32"/>
    </row>
    <row r="210" spans="1:14" x14ac:dyDescent="0.25">
      <c r="A210" s="185"/>
      <c r="B210" s="32"/>
      <c r="C210" s="32"/>
      <c r="D210" s="32"/>
      <c r="E210" s="32"/>
      <c r="F210" s="32"/>
      <c r="G210" s="100"/>
      <c r="H210" s="168"/>
      <c r="I210" s="32"/>
      <c r="N210" s="32"/>
    </row>
    <row r="211" spans="1:14" x14ac:dyDescent="0.25">
      <c r="A211" s="185"/>
      <c r="B211" s="32"/>
      <c r="C211" s="32"/>
      <c r="D211" s="32"/>
      <c r="E211" s="32"/>
      <c r="F211" s="32"/>
      <c r="G211" s="100"/>
      <c r="H211" s="168"/>
      <c r="I211" s="32"/>
      <c r="N211" s="32"/>
    </row>
    <row r="212" spans="1:14" x14ac:dyDescent="0.25">
      <c r="A212" s="185"/>
      <c r="B212" s="32"/>
      <c r="C212" s="32"/>
      <c r="D212" s="32"/>
      <c r="E212" s="32"/>
      <c r="F212" s="32"/>
      <c r="G212" s="100"/>
      <c r="H212" s="168"/>
      <c r="I212" s="32"/>
      <c r="N212" s="32"/>
    </row>
    <row r="213" spans="1:14" x14ac:dyDescent="0.25">
      <c r="A213" s="185"/>
      <c r="B213" s="32"/>
      <c r="C213" s="32"/>
      <c r="D213" s="32"/>
      <c r="E213" s="32"/>
      <c r="F213" s="32"/>
      <c r="G213" s="100"/>
      <c r="H213" s="168"/>
      <c r="I213" s="32"/>
      <c r="N213" s="32"/>
    </row>
    <row r="214" spans="1:14" x14ac:dyDescent="0.25">
      <c r="A214" s="185"/>
      <c r="B214" s="32"/>
      <c r="C214" s="32"/>
      <c r="D214" s="32"/>
      <c r="E214" s="32"/>
      <c r="F214" s="32"/>
      <c r="G214" s="100"/>
      <c r="H214" s="168"/>
      <c r="I214" s="32"/>
      <c r="N214" s="32"/>
    </row>
    <row r="215" spans="1:14" x14ac:dyDescent="0.25">
      <c r="A215" s="185"/>
      <c r="B215" s="32"/>
      <c r="C215" s="32"/>
      <c r="D215" s="32"/>
      <c r="E215" s="32"/>
      <c r="F215" s="32"/>
      <c r="G215" s="100"/>
      <c r="H215" s="168"/>
      <c r="I215" s="32"/>
      <c r="N215" s="32"/>
    </row>
    <row r="216" spans="1:14" x14ac:dyDescent="0.25">
      <c r="A216" s="185"/>
      <c r="B216" s="32"/>
      <c r="C216" s="32"/>
      <c r="D216" s="32"/>
      <c r="E216" s="32"/>
      <c r="F216" s="32"/>
      <c r="G216" s="100"/>
      <c r="H216" s="168"/>
      <c r="I216" s="32"/>
      <c r="N216" s="32"/>
    </row>
    <row r="217" spans="1:14" x14ac:dyDescent="0.25">
      <c r="A217" s="185"/>
      <c r="B217" s="32"/>
      <c r="C217" s="32"/>
      <c r="D217" s="32"/>
      <c r="E217" s="32"/>
      <c r="F217" s="32"/>
      <c r="G217" s="100"/>
      <c r="H217" s="168"/>
      <c r="I217" s="32"/>
      <c r="N217" s="32"/>
    </row>
    <row r="218" spans="1:14" x14ac:dyDescent="0.25">
      <c r="A218" s="185"/>
      <c r="B218" s="32"/>
      <c r="C218" s="32"/>
      <c r="D218" s="32"/>
      <c r="E218" s="32"/>
      <c r="F218" s="32"/>
      <c r="G218" s="100"/>
      <c r="H218" s="168"/>
      <c r="I218" s="32"/>
      <c r="N218" s="32"/>
    </row>
    <row r="219" spans="1:14" x14ac:dyDescent="0.25">
      <c r="A219" s="185"/>
      <c r="B219" s="32"/>
      <c r="C219" s="32"/>
      <c r="D219" s="32"/>
      <c r="E219" s="32"/>
      <c r="F219" s="32"/>
      <c r="G219" s="100"/>
      <c r="H219" s="168"/>
      <c r="I219" s="32"/>
      <c r="N219" s="32"/>
    </row>
    <row r="220" spans="1:14" x14ac:dyDescent="0.25">
      <c r="A220" s="185"/>
      <c r="B220" s="32"/>
      <c r="C220" s="32"/>
      <c r="D220" s="32"/>
      <c r="E220" s="32"/>
      <c r="F220" s="32"/>
      <c r="G220" s="100"/>
      <c r="H220" s="168"/>
      <c r="I220" s="32"/>
      <c r="N220" s="32"/>
    </row>
    <row r="221" spans="1:14" x14ac:dyDescent="0.25">
      <c r="A221" s="185"/>
      <c r="B221" s="32"/>
      <c r="C221" s="32"/>
      <c r="D221" s="32"/>
      <c r="E221" s="32"/>
      <c r="F221" s="32"/>
      <c r="G221" s="100"/>
      <c r="H221" s="168"/>
      <c r="I221" s="32"/>
      <c r="N221" s="32"/>
    </row>
    <row r="222" spans="1:14" x14ac:dyDescent="0.25">
      <c r="A222" s="185"/>
      <c r="B222" s="32"/>
      <c r="C222" s="32"/>
      <c r="D222" s="32"/>
      <c r="E222" s="32"/>
      <c r="F222" s="32"/>
      <c r="G222" s="100"/>
      <c r="H222" s="168"/>
      <c r="I222" s="32"/>
      <c r="N222" s="32"/>
    </row>
    <row r="223" spans="1:14" x14ac:dyDescent="0.25">
      <c r="A223" s="185"/>
      <c r="B223" s="32"/>
      <c r="C223" s="32"/>
      <c r="D223" s="32"/>
      <c r="E223" s="32"/>
      <c r="F223" s="32"/>
      <c r="G223" s="100"/>
      <c r="H223" s="168"/>
      <c r="I223" s="32"/>
      <c r="N223" s="32"/>
    </row>
    <row r="224" spans="1:14" x14ac:dyDescent="0.25">
      <c r="A224" s="185"/>
      <c r="B224" s="32"/>
      <c r="C224" s="32"/>
      <c r="D224" s="32"/>
      <c r="E224" s="32"/>
      <c r="F224" s="32"/>
      <c r="G224" s="100"/>
      <c r="H224" s="168"/>
      <c r="I224" s="32"/>
      <c r="N224" s="32"/>
    </row>
    <row r="225" spans="1:14" x14ac:dyDescent="0.25">
      <c r="A225" s="185"/>
      <c r="B225" s="32"/>
      <c r="C225" s="32"/>
      <c r="D225" s="32"/>
      <c r="E225" s="32"/>
      <c r="F225" s="32"/>
      <c r="G225" s="100"/>
      <c r="H225" s="168"/>
      <c r="I225" s="32"/>
      <c r="N225" s="32"/>
    </row>
    <row r="226" spans="1:14" x14ac:dyDescent="0.25">
      <c r="A226" s="185"/>
      <c r="B226" s="32"/>
      <c r="C226" s="32"/>
      <c r="D226" s="32"/>
      <c r="E226" s="32"/>
      <c r="F226" s="32"/>
      <c r="G226" s="100"/>
      <c r="H226" s="168"/>
      <c r="I226" s="32"/>
      <c r="N226" s="32"/>
    </row>
    <row r="227" spans="1:14" x14ac:dyDescent="0.25">
      <c r="A227" s="185"/>
      <c r="B227" s="32"/>
      <c r="C227" s="32"/>
      <c r="D227" s="32"/>
      <c r="E227" s="32"/>
      <c r="F227" s="32"/>
      <c r="G227" s="100"/>
      <c r="H227" s="168"/>
      <c r="I227" s="32"/>
      <c r="N227" s="32"/>
    </row>
    <row r="228" spans="1:14" x14ac:dyDescent="0.25">
      <c r="A228" s="185"/>
      <c r="B228" s="32"/>
      <c r="C228" s="32"/>
      <c r="D228" s="32"/>
      <c r="E228" s="32"/>
      <c r="F228" s="32"/>
      <c r="G228" s="100"/>
      <c r="H228" s="168"/>
      <c r="I228" s="32"/>
      <c r="N228" s="32"/>
    </row>
    <row r="229" spans="1:14" x14ac:dyDescent="0.25">
      <c r="A229" s="185"/>
      <c r="B229" s="32"/>
      <c r="C229" s="32"/>
      <c r="D229" s="32"/>
      <c r="E229" s="32"/>
      <c r="F229" s="32"/>
      <c r="G229" s="100"/>
      <c r="H229" s="168"/>
      <c r="I229" s="32"/>
      <c r="N229" s="32"/>
    </row>
    <row r="230" spans="1:14" x14ac:dyDescent="0.25">
      <c r="A230" s="185"/>
      <c r="B230" s="32"/>
      <c r="C230" s="32"/>
      <c r="D230" s="32"/>
      <c r="E230" s="32"/>
      <c r="F230" s="32"/>
      <c r="G230" s="100"/>
      <c r="H230" s="168"/>
      <c r="I230" s="32"/>
      <c r="N230" s="32"/>
    </row>
    <row r="231" spans="1:14" x14ac:dyDescent="0.25">
      <c r="A231" s="185"/>
      <c r="B231" s="32"/>
      <c r="C231" s="32"/>
      <c r="D231" s="32"/>
      <c r="E231" s="32"/>
      <c r="F231" s="32"/>
      <c r="G231" s="100"/>
      <c r="H231" s="168"/>
      <c r="I231" s="32"/>
      <c r="N231" s="32"/>
    </row>
    <row r="232" spans="1:14" x14ac:dyDescent="0.25">
      <c r="A232" s="185"/>
      <c r="B232" s="32"/>
      <c r="C232" s="32"/>
      <c r="D232" s="32"/>
      <c r="E232" s="32"/>
      <c r="F232" s="32"/>
      <c r="G232" s="100"/>
      <c r="H232" s="168"/>
      <c r="I232" s="32"/>
      <c r="N232" s="32"/>
    </row>
    <row r="233" spans="1:14" x14ac:dyDescent="0.25">
      <c r="A233" s="185"/>
      <c r="B233" s="32"/>
      <c r="C233" s="32"/>
      <c r="D233" s="32"/>
      <c r="E233" s="32"/>
      <c r="F233" s="32"/>
      <c r="G233" s="100"/>
      <c r="H233" s="168"/>
      <c r="I233" s="32"/>
      <c r="N233" s="32"/>
    </row>
    <row r="234" spans="1:14" x14ac:dyDescent="0.25">
      <c r="A234" s="185"/>
      <c r="B234" s="32"/>
      <c r="C234" s="32"/>
      <c r="D234" s="32"/>
      <c r="E234" s="32"/>
      <c r="F234" s="32"/>
      <c r="G234" s="100"/>
      <c r="H234" s="168"/>
      <c r="I234" s="32"/>
      <c r="N234" s="32"/>
    </row>
    <row r="235" spans="1:14" x14ac:dyDescent="0.25">
      <c r="A235" s="185"/>
      <c r="B235" s="32"/>
      <c r="C235" s="32"/>
      <c r="D235" s="32"/>
      <c r="E235" s="32"/>
      <c r="F235" s="32"/>
      <c r="G235" s="100"/>
      <c r="H235" s="168"/>
      <c r="I235" s="32"/>
      <c r="N235" s="32"/>
    </row>
    <row r="236" spans="1:14" x14ac:dyDescent="0.25">
      <c r="A236" s="185"/>
      <c r="B236" s="32"/>
      <c r="C236" s="32"/>
      <c r="D236" s="32"/>
      <c r="E236" s="32"/>
      <c r="F236" s="32"/>
      <c r="G236" s="100"/>
      <c r="H236" s="168"/>
      <c r="I236" s="32"/>
      <c r="N236" s="32"/>
    </row>
    <row r="237" spans="1:14" x14ac:dyDescent="0.25">
      <c r="A237" s="185"/>
      <c r="B237" s="32"/>
      <c r="C237" s="32"/>
      <c r="D237" s="32"/>
      <c r="E237" s="32"/>
      <c r="F237" s="32"/>
      <c r="G237" s="100"/>
      <c r="H237" s="168"/>
      <c r="I237" s="32"/>
      <c r="N237" s="32"/>
    </row>
    <row r="238" spans="1:14" x14ac:dyDescent="0.25">
      <c r="A238" s="185"/>
      <c r="B238" s="32"/>
      <c r="C238" s="32"/>
      <c r="D238" s="32"/>
      <c r="E238" s="32"/>
      <c r="F238" s="32"/>
      <c r="G238" s="100"/>
      <c r="H238" s="168"/>
      <c r="I238" s="32"/>
      <c r="N238" s="32"/>
    </row>
    <row r="239" spans="1:14" x14ac:dyDescent="0.25">
      <c r="A239" s="185"/>
      <c r="B239" s="32"/>
      <c r="C239" s="32"/>
      <c r="D239" s="32"/>
      <c r="E239" s="32"/>
      <c r="F239" s="32"/>
      <c r="G239" s="100"/>
      <c r="H239" s="168"/>
      <c r="I239" s="32"/>
      <c r="N239" s="32"/>
    </row>
    <row r="240" spans="1:14" x14ac:dyDescent="0.25">
      <c r="A240" s="185"/>
      <c r="B240" s="32"/>
      <c r="C240" s="32"/>
      <c r="D240" s="32"/>
      <c r="E240" s="32"/>
      <c r="F240" s="32"/>
      <c r="G240" s="100"/>
      <c r="H240" s="168"/>
      <c r="I240" s="32"/>
      <c r="N240" s="32"/>
    </row>
    <row r="241" spans="1:14" x14ac:dyDescent="0.25">
      <c r="A241" s="185"/>
      <c r="B241" s="32"/>
      <c r="C241" s="32"/>
      <c r="D241" s="32"/>
      <c r="E241" s="32"/>
      <c r="F241" s="32"/>
      <c r="G241" s="100"/>
      <c r="H241" s="168"/>
      <c r="I241" s="32"/>
      <c r="N241" s="32"/>
    </row>
    <row r="242" spans="1:14" x14ac:dyDescent="0.25">
      <c r="A242" s="185"/>
      <c r="B242" s="32"/>
      <c r="C242" s="32"/>
      <c r="D242" s="32"/>
      <c r="E242" s="32"/>
      <c r="F242" s="32"/>
      <c r="G242" s="100"/>
      <c r="H242" s="168"/>
      <c r="I242" s="32"/>
      <c r="N242" s="32"/>
    </row>
    <row r="243" spans="1:14" x14ac:dyDescent="0.25">
      <c r="A243" s="185"/>
      <c r="B243" s="32"/>
      <c r="C243" s="32"/>
      <c r="D243" s="32"/>
      <c r="E243" s="32"/>
      <c r="F243" s="32"/>
      <c r="G243" s="100"/>
      <c r="H243" s="168"/>
      <c r="I243" s="32"/>
      <c r="N243" s="32"/>
    </row>
    <row r="244" spans="1:14" x14ac:dyDescent="0.25">
      <c r="A244" s="185"/>
      <c r="B244" s="32"/>
      <c r="C244" s="32"/>
      <c r="D244" s="32"/>
      <c r="E244" s="32"/>
      <c r="F244" s="32"/>
      <c r="G244" s="100"/>
      <c r="H244" s="168"/>
      <c r="I244" s="32"/>
      <c r="N244" s="32"/>
    </row>
    <row r="245" spans="1:14" x14ac:dyDescent="0.25">
      <c r="A245" s="185"/>
      <c r="B245" s="32"/>
      <c r="C245" s="32"/>
      <c r="D245" s="32"/>
      <c r="E245" s="32"/>
      <c r="F245" s="32"/>
      <c r="G245" s="100"/>
      <c r="H245" s="168"/>
      <c r="I245" s="32"/>
      <c r="N245" s="32"/>
    </row>
    <row r="246" spans="1:14" x14ac:dyDescent="0.25">
      <c r="A246" s="185"/>
      <c r="B246" s="32"/>
      <c r="C246" s="32"/>
      <c r="D246" s="32"/>
      <c r="E246" s="32"/>
      <c r="F246" s="32"/>
      <c r="G246" s="100"/>
      <c r="H246" s="168"/>
      <c r="I246" s="32"/>
      <c r="N246" s="32"/>
    </row>
    <row r="247" spans="1:14" x14ac:dyDescent="0.25">
      <c r="A247" s="185"/>
      <c r="B247" s="32"/>
      <c r="C247" s="32"/>
      <c r="D247" s="32"/>
      <c r="E247" s="32"/>
      <c r="F247" s="32"/>
      <c r="G247" s="100"/>
      <c r="H247" s="168"/>
      <c r="I247" s="32"/>
      <c r="N247" s="32"/>
    </row>
    <row r="248" spans="1:14" x14ac:dyDescent="0.25">
      <c r="A248" s="185"/>
      <c r="B248" s="32"/>
      <c r="C248" s="32"/>
      <c r="D248" s="32"/>
      <c r="E248" s="32"/>
      <c r="F248" s="32"/>
      <c r="G248" s="100"/>
      <c r="H248" s="168"/>
      <c r="I248" s="32"/>
      <c r="N248" s="32"/>
    </row>
    <row r="249" spans="1:14" x14ac:dyDescent="0.25">
      <c r="A249" s="185"/>
      <c r="B249" s="32"/>
      <c r="C249" s="32"/>
      <c r="D249" s="32"/>
      <c r="E249" s="32"/>
      <c r="F249" s="32"/>
      <c r="G249" s="100"/>
      <c r="H249" s="168"/>
      <c r="I249" s="32"/>
      <c r="N249" s="32"/>
    </row>
    <row r="250" spans="1:14" x14ac:dyDescent="0.25">
      <c r="A250" s="185"/>
      <c r="B250" s="32"/>
      <c r="C250" s="32"/>
      <c r="D250" s="32"/>
      <c r="E250" s="32"/>
      <c r="F250" s="32"/>
      <c r="G250" s="100"/>
      <c r="H250" s="168"/>
      <c r="I250" s="32"/>
      <c r="N250" s="32"/>
    </row>
    <row r="251" spans="1:14" x14ac:dyDescent="0.25">
      <c r="A251" s="185"/>
      <c r="B251" s="32"/>
      <c r="C251" s="32"/>
      <c r="D251" s="32"/>
      <c r="E251" s="32"/>
      <c r="F251" s="32"/>
      <c r="G251" s="100"/>
      <c r="H251" s="168"/>
      <c r="I251" s="32"/>
      <c r="N251" s="32"/>
    </row>
    <row r="252" spans="1:14" x14ac:dyDescent="0.25">
      <c r="A252" s="185"/>
      <c r="B252" s="32"/>
      <c r="C252" s="32"/>
      <c r="D252" s="32"/>
      <c r="E252" s="32"/>
      <c r="F252" s="32"/>
      <c r="G252" s="100"/>
      <c r="H252" s="168"/>
      <c r="I252" s="32"/>
      <c r="N252" s="32"/>
    </row>
    <row r="253" spans="1:14" x14ac:dyDescent="0.25">
      <c r="A253" s="185"/>
      <c r="B253" s="32"/>
      <c r="C253" s="32"/>
      <c r="D253" s="32"/>
      <c r="E253" s="32"/>
      <c r="F253" s="32"/>
      <c r="G253" s="100"/>
      <c r="H253" s="168"/>
      <c r="I253" s="32"/>
      <c r="N253" s="32"/>
    </row>
    <row r="254" spans="1:14" x14ac:dyDescent="0.25">
      <c r="A254" s="185"/>
      <c r="B254" s="32"/>
      <c r="C254" s="32"/>
      <c r="D254" s="32"/>
      <c r="E254" s="32"/>
      <c r="F254" s="32"/>
      <c r="G254" s="100"/>
      <c r="H254" s="168"/>
      <c r="I254" s="32"/>
      <c r="N254" s="32"/>
    </row>
    <row r="255" spans="1:14" x14ac:dyDescent="0.25">
      <c r="A255" s="185"/>
      <c r="B255" s="32"/>
      <c r="C255" s="32"/>
      <c r="D255" s="32"/>
      <c r="E255" s="32"/>
      <c r="F255" s="32"/>
      <c r="G255" s="100"/>
      <c r="H255" s="168"/>
      <c r="I255" s="32"/>
      <c r="N255" s="32"/>
    </row>
    <row r="256" spans="1:14" x14ac:dyDescent="0.25">
      <c r="A256" s="185"/>
      <c r="B256" s="32"/>
      <c r="C256" s="32"/>
      <c r="D256" s="32"/>
      <c r="E256" s="32"/>
      <c r="F256" s="32"/>
      <c r="G256" s="100"/>
      <c r="H256" s="168"/>
      <c r="I256" s="32"/>
      <c r="N256" s="32"/>
    </row>
    <row r="257" spans="1:14" x14ac:dyDescent="0.25">
      <c r="A257" s="185"/>
      <c r="B257" s="32"/>
      <c r="C257" s="32"/>
      <c r="D257" s="32"/>
      <c r="E257" s="32"/>
      <c r="F257" s="32"/>
      <c r="G257" s="100"/>
      <c r="H257" s="168"/>
      <c r="I257" s="32"/>
      <c r="N257" s="32"/>
    </row>
    <row r="258" spans="1:14" x14ac:dyDescent="0.25">
      <c r="A258" s="185"/>
      <c r="B258" s="32"/>
      <c r="C258" s="32"/>
      <c r="D258" s="32"/>
      <c r="E258" s="32"/>
      <c r="F258" s="32"/>
      <c r="G258" s="100"/>
      <c r="H258" s="168"/>
      <c r="I258" s="32"/>
      <c r="N258" s="32"/>
    </row>
    <row r="259" spans="1:14" x14ac:dyDescent="0.25">
      <c r="A259" s="185"/>
      <c r="B259" s="32"/>
      <c r="C259" s="32"/>
      <c r="D259" s="32"/>
      <c r="E259" s="32"/>
      <c r="F259" s="32"/>
      <c r="G259" s="100"/>
      <c r="H259" s="168"/>
      <c r="I259" s="32"/>
      <c r="N259" s="32"/>
    </row>
    <row r="260" spans="1:14" x14ac:dyDescent="0.25">
      <c r="A260" s="185"/>
      <c r="B260" s="32"/>
      <c r="C260" s="32"/>
      <c r="D260" s="32"/>
      <c r="E260" s="32"/>
      <c r="F260" s="32"/>
      <c r="G260" s="100"/>
      <c r="H260" s="168"/>
      <c r="I260" s="32"/>
      <c r="N260" s="32"/>
    </row>
    <row r="261" spans="1:14" x14ac:dyDescent="0.25">
      <c r="A261" s="185"/>
      <c r="B261" s="32"/>
      <c r="C261" s="32"/>
      <c r="D261" s="32"/>
      <c r="E261" s="32"/>
      <c r="F261" s="32"/>
      <c r="G261" s="100"/>
      <c r="H261" s="168"/>
      <c r="I261" s="32"/>
      <c r="N261" s="32"/>
    </row>
    <row r="262" spans="1:14" x14ac:dyDescent="0.25">
      <c r="A262" s="185"/>
      <c r="B262" s="32"/>
      <c r="C262" s="32"/>
      <c r="D262" s="32"/>
      <c r="E262" s="32"/>
      <c r="F262" s="32"/>
      <c r="G262" s="100"/>
      <c r="H262" s="168"/>
      <c r="I262" s="32"/>
      <c r="N262" s="32"/>
    </row>
    <row r="263" spans="1:14" x14ac:dyDescent="0.25">
      <c r="A263" s="185"/>
      <c r="B263" s="32"/>
      <c r="C263" s="32"/>
      <c r="D263" s="32"/>
      <c r="E263" s="32"/>
      <c r="F263" s="32"/>
      <c r="G263" s="100"/>
      <c r="H263" s="168"/>
      <c r="I263" s="32"/>
      <c r="N263" s="32"/>
    </row>
    <row r="264" spans="1:14" x14ac:dyDescent="0.25">
      <c r="A264" s="185"/>
      <c r="B264" s="32"/>
      <c r="C264" s="32"/>
      <c r="D264" s="32"/>
      <c r="E264" s="32"/>
      <c r="F264" s="32"/>
      <c r="G264" s="100"/>
      <c r="H264" s="168"/>
      <c r="I264" s="32"/>
      <c r="N264" s="32"/>
    </row>
    <row r="265" spans="1:14" x14ac:dyDescent="0.25">
      <c r="A265" s="185"/>
      <c r="B265" s="32"/>
      <c r="C265" s="32"/>
      <c r="D265" s="32"/>
      <c r="E265" s="32"/>
      <c r="F265" s="32"/>
      <c r="G265" s="100"/>
      <c r="H265" s="168"/>
      <c r="I265" s="32"/>
      <c r="N265" s="32"/>
    </row>
    <row r="266" spans="1:14" x14ac:dyDescent="0.25">
      <c r="A266" s="185"/>
      <c r="B266" s="32"/>
      <c r="C266" s="32"/>
      <c r="D266" s="32"/>
      <c r="E266" s="32"/>
      <c r="F266" s="32"/>
      <c r="G266" s="100"/>
      <c r="H266" s="168"/>
      <c r="I266" s="32"/>
      <c r="N266" s="32"/>
    </row>
    <row r="267" spans="1:14" x14ac:dyDescent="0.25">
      <c r="A267" s="185"/>
      <c r="B267" s="32"/>
      <c r="C267" s="32"/>
      <c r="D267" s="32"/>
      <c r="E267" s="32"/>
      <c r="F267" s="32"/>
      <c r="G267" s="100"/>
      <c r="H267" s="168"/>
      <c r="I267" s="32"/>
      <c r="N267" s="32"/>
    </row>
    <row r="268" spans="1:14" x14ac:dyDescent="0.25">
      <c r="A268" s="185"/>
      <c r="B268" s="32"/>
      <c r="C268" s="32"/>
      <c r="D268" s="32"/>
      <c r="E268" s="32"/>
      <c r="F268" s="32"/>
      <c r="G268" s="100"/>
      <c r="H268" s="168"/>
      <c r="I268" s="32"/>
      <c r="N268" s="32"/>
    </row>
    <row r="269" spans="1:14" x14ac:dyDescent="0.25">
      <c r="A269" s="185"/>
      <c r="B269" s="32"/>
      <c r="C269" s="32"/>
      <c r="D269" s="32"/>
      <c r="E269" s="32"/>
      <c r="F269" s="32"/>
      <c r="G269" s="100"/>
      <c r="H269" s="168"/>
      <c r="I269" s="32"/>
      <c r="N269" s="32"/>
    </row>
    <row r="270" spans="1:14" x14ac:dyDescent="0.25">
      <c r="A270" s="185"/>
      <c r="B270" s="32"/>
      <c r="C270" s="32"/>
      <c r="D270" s="32"/>
      <c r="E270" s="32"/>
      <c r="F270" s="32"/>
      <c r="G270" s="100"/>
      <c r="H270" s="168"/>
      <c r="I270" s="32"/>
      <c r="N270" s="32"/>
    </row>
    <row r="271" spans="1:14" x14ac:dyDescent="0.25">
      <c r="A271" s="185"/>
      <c r="B271" s="32"/>
      <c r="C271" s="32"/>
      <c r="D271" s="32"/>
      <c r="E271" s="32"/>
      <c r="F271" s="32"/>
      <c r="G271" s="100"/>
      <c r="H271" s="168"/>
      <c r="I271" s="32"/>
      <c r="N271" s="32"/>
    </row>
    <row r="272" spans="1:14" x14ac:dyDescent="0.25">
      <c r="A272" s="185"/>
      <c r="B272" s="32"/>
      <c r="C272" s="32"/>
      <c r="D272" s="32"/>
      <c r="E272" s="32"/>
      <c r="F272" s="32"/>
      <c r="G272" s="100"/>
      <c r="H272" s="168"/>
      <c r="I272" s="32"/>
      <c r="N272" s="32"/>
    </row>
    <row r="273" spans="1:14" x14ac:dyDescent="0.25">
      <c r="A273" s="185"/>
      <c r="B273" s="32"/>
      <c r="C273" s="32"/>
      <c r="D273" s="32"/>
      <c r="E273" s="32"/>
      <c r="F273" s="32"/>
      <c r="G273" s="100"/>
      <c r="H273" s="168"/>
      <c r="I273" s="32"/>
      <c r="N273" s="32"/>
    </row>
    <row r="274" spans="1:14" x14ac:dyDescent="0.25">
      <c r="A274" s="185"/>
      <c r="B274" s="32"/>
      <c r="C274" s="32"/>
      <c r="D274" s="32"/>
      <c r="E274" s="32"/>
      <c r="F274" s="32"/>
      <c r="G274" s="100"/>
      <c r="H274" s="168"/>
      <c r="I274" s="32"/>
      <c r="N274" s="32"/>
    </row>
    <row r="275" spans="1:14" x14ac:dyDescent="0.25">
      <c r="A275" s="185"/>
      <c r="B275" s="32"/>
      <c r="C275" s="32"/>
      <c r="D275" s="32"/>
      <c r="E275" s="32"/>
      <c r="F275" s="32"/>
      <c r="G275" s="100"/>
      <c r="H275" s="168"/>
      <c r="I275" s="32"/>
      <c r="N275" s="32"/>
    </row>
    <row r="276" spans="1:14" x14ac:dyDescent="0.25">
      <c r="A276" s="185"/>
      <c r="B276" s="32"/>
      <c r="C276" s="32"/>
      <c r="D276" s="32"/>
      <c r="E276" s="32"/>
      <c r="F276" s="32"/>
      <c r="G276" s="100"/>
      <c r="H276" s="168"/>
      <c r="I276" s="32"/>
      <c r="N276" s="32"/>
    </row>
    <row r="277" spans="1:14" x14ac:dyDescent="0.25">
      <c r="A277" s="185"/>
      <c r="B277" s="32"/>
      <c r="C277" s="32"/>
      <c r="D277" s="32"/>
      <c r="E277" s="32"/>
      <c r="F277" s="32"/>
      <c r="G277" s="100"/>
      <c r="H277" s="168"/>
      <c r="I277" s="32"/>
      <c r="N277" s="32"/>
    </row>
    <row r="278" spans="1:14" x14ac:dyDescent="0.25">
      <c r="A278" s="185"/>
      <c r="B278" s="32"/>
      <c r="C278" s="32"/>
      <c r="D278" s="32"/>
      <c r="E278" s="32"/>
      <c r="F278" s="32"/>
      <c r="G278" s="100"/>
      <c r="H278" s="168"/>
      <c r="I278" s="32"/>
      <c r="N278" s="32"/>
    </row>
    <row r="279" spans="1:14" x14ac:dyDescent="0.25">
      <c r="A279" s="185"/>
      <c r="B279" s="32"/>
      <c r="C279" s="32"/>
      <c r="D279" s="32"/>
      <c r="E279" s="32"/>
      <c r="F279" s="32"/>
      <c r="G279" s="100"/>
      <c r="H279" s="168"/>
      <c r="I279" s="32"/>
      <c r="N279" s="32"/>
    </row>
    <row r="280" spans="1:14" x14ac:dyDescent="0.25">
      <c r="A280" s="185"/>
      <c r="B280" s="32"/>
      <c r="C280" s="32"/>
      <c r="D280" s="32"/>
      <c r="E280" s="32"/>
      <c r="F280" s="32"/>
      <c r="G280" s="100"/>
      <c r="H280" s="168"/>
      <c r="I280" s="32"/>
      <c r="N280" s="32"/>
    </row>
    <row r="281" spans="1:14" x14ac:dyDescent="0.25">
      <c r="A281" s="185"/>
      <c r="B281" s="32"/>
      <c r="C281" s="32"/>
      <c r="D281" s="32"/>
      <c r="E281" s="32"/>
      <c r="F281" s="32"/>
      <c r="G281" s="100"/>
      <c r="H281" s="168"/>
      <c r="I281" s="32"/>
      <c r="N281" s="32"/>
    </row>
    <row r="282" spans="1:14" x14ac:dyDescent="0.25">
      <c r="A282" s="185"/>
      <c r="B282" s="32"/>
      <c r="C282" s="32"/>
      <c r="D282" s="32"/>
      <c r="E282" s="32"/>
      <c r="F282" s="32"/>
      <c r="G282" s="100"/>
      <c r="H282" s="168"/>
      <c r="I282" s="32"/>
      <c r="N282" s="32"/>
    </row>
    <row r="283" spans="1:14" x14ac:dyDescent="0.25">
      <c r="A283" s="185"/>
      <c r="B283" s="32"/>
      <c r="C283" s="32"/>
      <c r="D283" s="32"/>
      <c r="E283" s="32"/>
      <c r="F283" s="32"/>
      <c r="G283" s="100"/>
      <c r="H283" s="168"/>
      <c r="I283" s="32"/>
      <c r="N283" s="32"/>
    </row>
    <row r="284" spans="1:14" x14ac:dyDescent="0.25">
      <c r="A284" s="185"/>
      <c r="B284" s="32"/>
      <c r="C284" s="32"/>
      <c r="D284" s="32"/>
      <c r="E284" s="32"/>
      <c r="F284" s="32"/>
      <c r="G284" s="100"/>
      <c r="H284" s="168"/>
      <c r="I284" s="32"/>
      <c r="N284" s="32"/>
    </row>
    <row r="285" spans="1:14" x14ac:dyDescent="0.25">
      <c r="A285" s="185"/>
      <c r="B285" s="32"/>
      <c r="C285" s="32"/>
      <c r="D285" s="32"/>
      <c r="E285" s="32"/>
      <c r="F285" s="32"/>
      <c r="G285" s="100"/>
      <c r="H285" s="168"/>
      <c r="I285" s="32"/>
      <c r="N285" s="32"/>
    </row>
    <row r="286" spans="1:14" x14ac:dyDescent="0.25">
      <c r="A286" s="185"/>
      <c r="B286" s="32"/>
      <c r="C286" s="32"/>
      <c r="D286" s="32"/>
      <c r="E286" s="32"/>
      <c r="F286" s="32"/>
      <c r="G286" s="100"/>
      <c r="H286" s="168"/>
      <c r="I286" s="32"/>
      <c r="N286" s="32"/>
    </row>
    <row r="287" spans="1:14" x14ac:dyDescent="0.25">
      <c r="A287" s="185"/>
      <c r="B287" s="32"/>
      <c r="C287" s="32"/>
      <c r="D287" s="32"/>
      <c r="E287" s="32"/>
      <c r="F287" s="32"/>
      <c r="G287" s="100"/>
      <c r="H287" s="168"/>
      <c r="I287" s="32"/>
      <c r="N287" s="32"/>
    </row>
    <row r="288" spans="1:14" x14ac:dyDescent="0.25">
      <c r="A288" s="185"/>
      <c r="B288" s="32"/>
      <c r="C288" s="32"/>
      <c r="D288" s="32"/>
      <c r="E288" s="32"/>
      <c r="F288" s="32"/>
      <c r="G288" s="100"/>
      <c r="H288" s="168"/>
      <c r="I288" s="32"/>
      <c r="N288" s="32"/>
    </row>
    <row r="289" spans="1:14" x14ac:dyDescent="0.25">
      <c r="A289" s="185"/>
      <c r="B289" s="32"/>
      <c r="C289" s="32"/>
      <c r="D289" s="32"/>
      <c r="E289" s="32"/>
      <c r="F289" s="32"/>
      <c r="G289" s="100"/>
      <c r="H289" s="168"/>
      <c r="I289" s="32"/>
      <c r="N289" s="32"/>
    </row>
    <row r="290" spans="1:14" x14ac:dyDescent="0.25">
      <c r="A290" s="185"/>
      <c r="B290" s="32"/>
      <c r="C290" s="32"/>
      <c r="D290" s="32"/>
      <c r="E290" s="32"/>
      <c r="F290" s="32"/>
      <c r="G290" s="100"/>
      <c r="H290" s="168"/>
      <c r="I290" s="32"/>
      <c r="N290" s="32"/>
    </row>
    <row r="291" spans="1:14" x14ac:dyDescent="0.25">
      <c r="A291" s="185"/>
      <c r="B291" s="32"/>
      <c r="C291" s="32"/>
      <c r="D291" s="32"/>
      <c r="E291" s="32"/>
      <c r="F291" s="32"/>
      <c r="G291" s="100"/>
      <c r="H291" s="168"/>
      <c r="I291" s="32"/>
      <c r="N291" s="32"/>
    </row>
    <row r="292" spans="1:14" x14ac:dyDescent="0.25">
      <c r="A292" s="185"/>
      <c r="B292" s="32"/>
      <c r="C292" s="32"/>
      <c r="D292" s="32"/>
      <c r="E292" s="32"/>
      <c r="F292" s="32"/>
      <c r="G292" s="100"/>
      <c r="H292" s="168"/>
      <c r="I292" s="32"/>
      <c r="N292" s="32"/>
    </row>
    <row r="293" spans="1:14" x14ac:dyDescent="0.25">
      <c r="A293" s="185"/>
      <c r="B293" s="32"/>
      <c r="C293" s="32"/>
      <c r="D293" s="32"/>
      <c r="E293" s="32"/>
      <c r="F293" s="32"/>
      <c r="G293" s="100"/>
      <c r="H293" s="168"/>
      <c r="I293" s="32"/>
      <c r="N293" s="32"/>
    </row>
    <row r="294" spans="1:14" x14ac:dyDescent="0.25">
      <c r="A294" s="185"/>
      <c r="B294" s="32"/>
      <c r="C294" s="32"/>
      <c r="D294" s="32"/>
      <c r="E294" s="32"/>
      <c r="F294" s="32"/>
      <c r="G294" s="100"/>
      <c r="H294" s="168"/>
      <c r="I294" s="32"/>
      <c r="N294" s="32"/>
    </row>
    <row r="295" spans="1:14" x14ac:dyDescent="0.25">
      <c r="A295" s="185"/>
      <c r="B295" s="32"/>
      <c r="C295" s="32"/>
      <c r="D295" s="32"/>
      <c r="E295" s="32"/>
      <c r="F295" s="32"/>
      <c r="G295" s="100"/>
      <c r="H295" s="168"/>
      <c r="I295" s="32"/>
      <c r="N295" s="32"/>
    </row>
    <row r="296" spans="1:14" x14ac:dyDescent="0.25">
      <c r="A296" s="185"/>
      <c r="B296" s="32"/>
      <c r="C296" s="32"/>
      <c r="D296" s="32"/>
      <c r="E296" s="32"/>
      <c r="F296" s="32"/>
      <c r="G296" s="100"/>
      <c r="H296" s="168"/>
      <c r="I296" s="32"/>
      <c r="N296" s="32"/>
    </row>
    <row r="297" spans="1:14" x14ac:dyDescent="0.25">
      <c r="A297" s="185"/>
      <c r="B297" s="32"/>
      <c r="C297" s="32"/>
      <c r="D297" s="32"/>
      <c r="E297" s="32"/>
      <c r="F297" s="32"/>
      <c r="G297" s="100"/>
      <c r="H297" s="168"/>
      <c r="I297" s="32"/>
      <c r="N297" s="32"/>
    </row>
    <row r="298" spans="1:14" x14ac:dyDescent="0.25">
      <c r="A298" s="185"/>
      <c r="B298" s="32"/>
      <c r="C298" s="32"/>
      <c r="D298" s="32"/>
      <c r="E298" s="32"/>
      <c r="F298" s="32"/>
      <c r="G298" s="100"/>
      <c r="H298" s="168"/>
      <c r="I298" s="32"/>
      <c r="N298" s="32"/>
    </row>
    <row r="299" spans="1:14" x14ac:dyDescent="0.25">
      <c r="A299" s="185"/>
      <c r="B299" s="32"/>
      <c r="C299" s="32"/>
      <c r="D299" s="32"/>
      <c r="E299" s="32"/>
      <c r="F299" s="32"/>
      <c r="G299" s="100"/>
      <c r="H299" s="168"/>
      <c r="I299" s="32"/>
      <c r="N299" s="32"/>
    </row>
    <row r="300" spans="1:14" x14ac:dyDescent="0.25">
      <c r="A300" s="185"/>
      <c r="B300" s="32"/>
      <c r="C300" s="32"/>
      <c r="D300" s="32"/>
      <c r="E300" s="32"/>
      <c r="F300" s="32"/>
      <c r="G300" s="100"/>
      <c r="H300" s="168"/>
      <c r="I300" s="32"/>
      <c r="N300" s="32"/>
    </row>
    <row r="301" spans="1:14" x14ac:dyDescent="0.25">
      <c r="A301" s="185"/>
      <c r="B301" s="32"/>
      <c r="C301" s="32"/>
      <c r="D301" s="32"/>
      <c r="E301" s="32"/>
      <c r="F301" s="32"/>
      <c r="G301" s="100"/>
      <c r="H301" s="168"/>
      <c r="I301" s="32"/>
      <c r="N301" s="32"/>
    </row>
    <row r="302" spans="1:14" x14ac:dyDescent="0.25">
      <c r="A302" s="185"/>
      <c r="B302" s="32"/>
      <c r="C302" s="32"/>
      <c r="D302" s="32"/>
      <c r="E302" s="32"/>
      <c r="F302" s="32"/>
      <c r="G302" s="100"/>
      <c r="H302" s="168"/>
      <c r="I302" s="32"/>
      <c r="N302" s="32"/>
    </row>
    <row r="303" spans="1:14" x14ac:dyDescent="0.25">
      <c r="A303" s="185"/>
      <c r="B303" s="32"/>
      <c r="C303" s="32"/>
      <c r="D303" s="32"/>
      <c r="E303" s="32"/>
      <c r="F303" s="32"/>
      <c r="G303" s="100"/>
      <c r="H303" s="168"/>
      <c r="I303" s="32"/>
      <c r="N303" s="32"/>
    </row>
    <row r="304" spans="1:14" x14ac:dyDescent="0.25">
      <c r="A304" s="185"/>
      <c r="B304" s="32"/>
      <c r="C304" s="32"/>
      <c r="D304" s="32"/>
      <c r="E304" s="32"/>
      <c r="F304" s="32"/>
      <c r="G304" s="100"/>
      <c r="H304" s="168"/>
      <c r="I304" s="32"/>
      <c r="N304" s="32"/>
    </row>
    <row r="305" spans="1:14" x14ac:dyDescent="0.25">
      <c r="A305" s="185"/>
      <c r="B305" s="32"/>
      <c r="C305" s="32"/>
      <c r="D305" s="32"/>
      <c r="E305" s="32"/>
      <c r="F305" s="32"/>
      <c r="G305" s="100"/>
      <c r="H305" s="168"/>
      <c r="I305" s="32"/>
      <c r="N305" s="32"/>
    </row>
    <row r="306" spans="1:14" x14ac:dyDescent="0.25">
      <c r="A306" s="185"/>
      <c r="B306" s="32"/>
      <c r="C306" s="32"/>
      <c r="D306" s="32"/>
      <c r="E306" s="32"/>
      <c r="F306" s="32"/>
      <c r="G306" s="100"/>
      <c r="H306" s="168"/>
      <c r="I306" s="32"/>
      <c r="N306" s="32"/>
    </row>
    <row r="307" spans="1:14" x14ac:dyDescent="0.25">
      <c r="A307" s="185"/>
      <c r="B307" s="32"/>
      <c r="C307" s="32"/>
      <c r="D307" s="32"/>
      <c r="E307" s="32"/>
      <c r="F307" s="32"/>
      <c r="G307" s="100"/>
      <c r="H307" s="168"/>
      <c r="I307" s="32"/>
      <c r="N307" s="32"/>
    </row>
    <row r="308" spans="1:14" x14ac:dyDescent="0.25">
      <c r="A308" s="185"/>
      <c r="B308" s="32"/>
      <c r="C308" s="32"/>
      <c r="D308" s="32"/>
      <c r="E308" s="32"/>
      <c r="F308" s="32"/>
      <c r="G308" s="100"/>
      <c r="H308" s="168"/>
      <c r="I308" s="32"/>
      <c r="N308" s="32"/>
    </row>
    <row r="309" spans="1:14" x14ac:dyDescent="0.25">
      <c r="A309" s="185"/>
      <c r="B309" s="32"/>
      <c r="C309" s="32"/>
      <c r="D309" s="32"/>
      <c r="E309" s="32"/>
      <c r="F309" s="32"/>
      <c r="G309" s="100"/>
      <c r="H309" s="168"/>
      <c r="I309" s="32"/>
      <c r="N309" s="32"/>
    </row>
    <row r="310" spans="1:14" x14ac:dyDescent="0.25">
      <c r="A310" s="185"/>
      <c r="B310" s="32"/>
      <c r="C310" s="32"/>
      <c r="D310" s="32"/>
      <c r="E310" s="32"/>
      <c r="F310" s="32"/>
      <c r="G310" s="100"/>
      <c r="H310" s="168"/>
      <c r="I310" s="32"/>
      <c r="N310" s="32"/>
    </row>
    <row r="311" spans="1:14" x14ac:dyDescent="0.25">
      <c r="A311" s="185"/>
      <c r="B311" s="32"/>
      <c r="C311" s="32"/>
      <c r="D311" s="32"/>
      <c r="E311" s="32"/>
      <c r="F311" s="32"/>
      <c r="G311" s="100"/>
      <c r="H311" s="168"/>
      <c r="I311" s="32"/>
      <c r="N311" s="32"/>
    </row>
    <row r="312" spans="1:14" x14ac:dyDescent="0.25">
      <c r="A312" s="185"/>
      <c r="B312" s="32"/>
      <c r="C312" s="32"/>
      <c r="D312" s="32"/>
      <c r="E312" s="32"/>
      <c r="F312" s="32"/>
      <c r="G312" s="100"/>
      <c r="H312" s="168"/>
      <c r="I312" s="32"/>
      <c r="N312" s="32"/>
    </row>
    <row r="313" spans="1:14" x14ac:dyDescent="0.25">
      <c r="A313" s="185"/>
      <c r="B313" s="32"/>
      <c r="C313" s="32"/>
      <c r="D313" s="32"/>
      <c r="E313" s="32"/>
      <c r="F313" s="32"/>
      <c r="G313" s="100"/>
      <c r="H313" s="168"/>
      <c r="I313" s="32"/>
      <c r="N313" s="32"/>
    </row>
    <row r="314" spans="1:14" x14ac:dyDescent="0.25">
      <c r="A314" s="185"/>
      <c r="B314" s="32"/>
      <c r="C314" s="32"/>
      <c r="D314" s="32"/>
      <c r="E314" s="32"/>
      <c r="F314" s="32"/>
      <c r="G314" s="100"/>
      <c r="H314" s="168"/>
      <c r="I314" s="32"/>
      <c r="N314" s="32"/>
    </row>
    <row r="315" spans="1:14" x14ac:dyDescent="0.25">
      <c r="A315" s="185"/>
      <c r="B315" s="32"/>
      <c r="C315" s="32"/>
      <c r="D315" s="32"/>
      <c r="E315" s="32"/>
      <c r="F315" s="32"/>
      <c r="G315" s="100"/>
      <c r="H315" s="168"/>
      <c r="I315" s="32"/>
      <c r="N315" s="32"/>
    </row>
    <row r="316" spans="1:14" x14ac:dyDescent="0.25">
      <c r="A316" s="185"/>
      <c r="B316" s="32"/>
      <c r="C316" s="32"/>
      <c r="D316" s="32"/>
      <c r="E316" s="32"/>
      <c r="F316" s="32"/>
      <c r="G316" s="100"/>
      <c r="H316" s="168"/>
      <c r="I316" s="32"/>
      <c r="N316" s="32"/>
    </row>
    <row r="317" spans="1:14" x14ac:dyDescent="0.25">
      <c r="A317" s="185"/>
      <c r="B317" s="32"/>
      <c r="C317" s="32"/>
      <c r="D317" s="32"/>
      <c r="E317" s="32"/>
      <c r="F317" s="32"/>
      <c r="G317" s="100"/>
      <c r="H317" s="168"/>
      <c r="I317" s="32"/>
      <c r="N317" s="32"/>
    </row>
    <row r="318" spans="1:14" x14ac:dyDescent="0.25">
      <c r="A318" s="185"/>
      <c r="B318" s="32"/>
      <c r="C318" s="32"/>
      <c r="D318" s="32"/>
      <c r="E318" s="32"/>
      <c r="F318" s="32"/>
      <c r="G318" s="100"/>
      <c r="H318" s="168"/>
      <c r="I318" s="32"/>
      <c r="N318" s="32"/>
    </row>
    <row r="319" spans="1:14" x14ac:dyDescent="0.25">
      <c r="A319" s="185"/>
      <c r="B319" s="32"/>
      <c r="C319" s="32"/>
      <c r="D319" s="32"/>
      <c r="E319" s="32"/>
      <c r="F319" s="32"/>
      <c r="G319" s="100"/>
      <c r="H319" s="168"/>
      <c r="I319" s="32"/>
      <c r="N319" s="32"/>
    </row>
    <row r="320" spans="1:14" x14ac:dyDescent="0.25">
      <c r="A320" s="185"/>
      <c r="B320" s="32"/>
      <c r="C320" s="32"/>
      <c r="D320" s="32"/>
      <c r="E320" s="32"/>
      <c r="F320" s="32"/>
      <c r="G320" s="100"/>
      <c r="H320" s="168"/>
      <c r="I320" s="32"/>
      <c r="N320" s="32"/>
    </row>
    <row r="321" spans="1:14" x14ac:dyDescent="0.25">
      <c r="A321" s="185"/>
      <c r="B321" s="32"/>
      <c r="C321" s="32"/>
      <c r="D321" s="32"/>
      <c r="E321" s="32"/>
      <c r="F321" s="32"/>
      <c r="G321" s="100"/>
      <c r="H321" s="168"/>
      <c r="I321" s="32"/>
      <c r="N321" s="32"/>
    </row>
    <row r="322" spans="1:14" x14ac:dyDescent="0.25">
      <c r="A322" s="185"/>
      <c r="B322" s="32"/>
      <c r="C322" s="32"/>
      <c r="D322" s="32"/>
      <c r="E322" s="32"/>
      <c r="F322" s="32"/>
      <c r="G322" s="100"/>
      <c r="H322" s="168"/>
      <c r="I322" s="32"/>
      <c r="N322" s="32"/>
    </row>
    <row r="323" spans="1:14" x14ac:dyDescent="0.25">
      <c r="A323" s="185"/>
      <c r="B323" s="32"/>
      <c r="C323" s="32"/>
      <c r="D323" s="32"/>
      <c r="E323" s="32"/>
      <c r="F323" s="32"/>
      <c r="G323" s="100"/>
      <c r="H323" s="168"/>
      <c r="I323" s="32"/>
      <c r="N323" s="32"/>
    </row>
    <row r="324" spans="1:14" x14ac:dyDescent="0.25">
      <c r="A324" s="185"/>
      <c r="B324" s="32"/>
      <c r="C324" s="32"/>
      <c r="D324" s="32"/>
      <c r="E324" s="32"/>
      <c r="F324" s="32"/>
      <c r="G324" s="100"/>
      <c r="H324" s="168"/>
      <c r="I324" s="32"/>
      <c r="N324" s="32"/>
    </row>
    <row r="325" spans="1:14" x14ac:dyDescent="0.25">
      <c r="A325" s="185"/>
      <c r="B325" s="32"/>
      <c r="C325" s="32"/>
      <c r="D325" s="32"/>
      <c r="E325" s="32"/>
      <c r="F325" s="32"/>
      <c r="G325" s="100"/>
      <c r="H325" s="168"/>
      <c r="I325" s="32"/>
      <c r="N325" s="32"/>
    </row>
    <row r="326" spans="1:14" x14ac:dyDescent="0.25">
      <c r="A326" s="185"/>
      <c r="B326" s="32"/>
      <c r="C326" s="32"/>
      <c r="D326" s="32"/>
      <c r="E326" s="32"/>
      <c r="F326" s="32"/>
      <c r="G326" s="100"/>
      <c r="H326" s="168"/>
      <c r="I326" s="32"/>
      <c r="N326" s="32"/>
    </row>
    <row r="327" spans="1:14" x14ac:dyDescent="0.25">
      <c r="A327" s="185"/>
      <c r="B327" s="32"/>
      <c r="C327" s="32"/>
      <c r="D327" s="32"/>
      <c r="E327" s="32"/>
      <c r="F327" s="32"/>
      <c r="G327" s="100"/>
      <c r="H327" s="168"/>
      <c r="I327" s="32"/>
      <c r="N327" s="32"/>
    </row>
    <row r="328" spans="1:14" x14ac:dyDescent="0.25">
      <c r="A328" s="185"/>
      <c r="B328" s="32"/>
      <c r="C328" s="32"/>
      <c r="D328" s="32"/>
      <c r="E328" s="32"/>
      <c r="F328" s="32"/>
      <c r="G328" s="100"/>
      <c r="H328" s="168"/>
      <c r="I328" s="32"/>
      <c r="N328" s="32"/>
    </row>
    <row r="329" spans="1:14" x14ac:dyDescent="0.25">
      <c r="A329" s="185"/>
      <c r="B329" s="32"/>
      <c r="C329" s="32"/>
      <c r="D329" s="32"/>
      <c r="E329" s="32"/>
      <c r="F329" s="32"/>
      <c r="G329" s="100"/>
      <c r="H329" s="168"/>
      <c r="I329" s="32"/>
      <c r="N329" s="32"/>
    </row>
    <row r="330" spans="1:14" x14ac:dyDescent="0.25">
      <c r="A330" s="185"/>
      <c r="B330" s="32"/>
      <c r="C330" s="32"/>
      <c r="D330" s="32"/>
      <c r="E330" s="32"/>
      <c r="F330" s="32"/>
      <c r="G330" s="100"/>
      <c r="H330" s="168"/>
      <c r="I330" s="32"/>
      <c r="N330" s="32"/>
    </row>
    <row r="331" spans="1:14" x14ac:dyDescent="0.25">
      <c r="A331" s="185"/>
      <c r="B331" s="32"/>
      <c r="C331" s="32"/>
      <c r="D331" s="32"/>
      <c r="E331" s="32"/>
      <c r="F331" s="32"/>
      <c r="G331" s="100"/>
      <c r="H331" s="168"/>
      <c r="I331" s="32"/>
      <c r="N331" s="32"/>
    </row>
    <row r="332" spans="1:14" x14ac:dyDescent="0.25">
      <c r="A332" s="185"/>
      <c r="B332" s="32"/>
      <c r="C332" s="32"/>
      <c r="D332" s="32"/>
      <c r="E332" s="32"/>
      <c r="F332" s="32"/>
      <c r="G332" s="100"/>
      <c r="H332" s="168"/>
      <c r="I332" s="32"/>
      <c r="N332" s="32"/>
    </row>
    <row r="333" spans="1:14" x14ac:dyDescent="0.25">
      <c r="A333" s="185"/>
      <c r="B333" s="32"/>
      <c r="C333" s="32"/>
      <c r="D333" s="32"/>
      <c r="E333" s="32"/>
      <c r="F333" s="32"/>
      <c r="G333" s="100"/>
      <c r="H333" s="168"/>
      <c r="I333" s="32"/>
      <c r="N333" s="32"/>
    </row>
    <row r="334" spans="1:14" x14ac:dyDescent="0.25">
      <c r="A334" s="185"/>
      <c r="B334" s="32"/>
      <c r="C334" s="32"/>
      <c r="D334" s="32"/>
      <c r="E334" s="32"/>
      <c r="F334" s="32"/>
      <c r="G334" s="100"/>
      <c r="H334" s="168"/>
      <c r="I334" s="32"/>
      <c r="N334" s="32"/>
    </row>
    <row r="335" spans="1:14" x14ac:dyDescent="0.25">
      <c r="A335" s="185"/>
      <c r="B335" s="32"/>
      <c r="C335" s="32"/>
      <c r="D335" s="32"/>
      <c r="E335" s="32"/>
      <c r="F335" s="32"/>
      <c r="G335" s="100"/>
      <c r="H335" s="168"/>
      <c r="I335" s="32"/>
      <c r="N335" s="32"/>
    </row>
    <row r="336" spans="1:14" x14ac:dyDescent="0.25">
      <c r="A336" s="185"/>
      <c r="B336" s="32"/>
      <c r="C336" s="32"/>
      <c r="D336" s="32"/>
      <c r="E336" s="32"/>
      <c r="F336" s="32"/>
      <c r="G336" s="100"/>
      <c r="H336" s="168"/>
      <c r="I336" s="32"/>
      <c r="N336" s="32"/>
    </row>
    <row r="337" spans="1:14" x14ac:dyDescent="0.25">
      <c r="A337" s="185"/>
      <c r="B337" s="32"/>
      <c r="C337" s="32"/>
      <c r="D337" s="32"/>
      <c r="E337" s="32"/>
      <c r="F337" s="32"/>
      <c r="G337" s="100"/>
      <c r="H337" s="168"/>
      <c r="I337" s="32"/>
      <c r="N337" s="32"/>
    </row>
    <row r="338" spans="1:14" x14ac:dyDescent="0.25">
      <c r="A338" s="185"/>
      <c r="B338" s="32"/>
      <c r="C338" s="32"/>
      <c r="D338" s="32"/>
      <c r="E338" s="32"/>
      <c r="F338" s="32"/>
      <c r="G338" s="100"/>
      <c r="H338" s="168"/>
      <c r="I338" s="32"/>
      <c r="N338" s="32"/>
    </row>
    <row r="339" spans="1:14" x14ac:dyDescent="0.25">
      <c r="A339" s="185"/>
      <c r="B339" s="32"/>
      <c r="C339" s="32"/>
      <c r="D339" s="32"/>
      <c r="E339" s="32"/>
      <c r="F339" s="32"/>
      <c r="G339" s="100"/>
      <c r="H339" s="168"/>
      <c r="I339" s="32"/>
      <c r="N339" s="32"/>
    </row>
    <row r="340" spans="1:14" x14ac:dyDescent="0.25">
      <c r="A340" s="185"/>
      <c r="B340" s="32"/>
      <c r="C340" s="32"/>
      <c r="D340" s="32"/>
      <c r="E340" s="32"/>
      <c r="F340" s="32"/>
      <c r="G340" s="100"/>
      <c r="H340" s="168"/>
      <c r="I340" s="32"/>
      <c r="N340" s="32"/>
    </row>
    <row r="341" spans="1:14" x14ac:dyDescent="0.25">
      <c r="A341" s="185"/>
      <c r="B341" s="32"/>
      <c r="C341" s="32"/>
      <c r="D341" s="32"/>
      <c r="E341" s="32"/>
      <c r="F341" s="32"/>
      <c r="G341" s="100"/>
      <c r="H341" s="168"/>
      <c r="I341" s="32"/>
      <c r="N341" s="32"/>
    </row>
    <row r="342" spans="1:14" x14ac:dyDescent="0.25">
      <c r="A342" s="185"/>
      <c r="B342" s="32"/>
      <c r="C342" s="32"/>
      <c r="D342" s="32"/>
      <c r="E342" s="32"/>
      <c r="F342" s="32"/>
      <c r="G342" s="100"/>
      <c r="H342" s="168"/>
      <c r="I342" s="32"/>
      <c r="N342" s="32"/>
    </row>
    <row r="343" spans="1:14" x14ac:dyDescent="0.25">
      <c r="A343" s="185"/>
      <c r="B343" s="32"/>
      <c r="C343" s="32"/>
      <c r="D343" s="32"/>
      <c r="E343" s="32"/>
      <c r="F343" s="32"/>
      <c r="G343" s="100"/>
      <c r="H343" s="168"/>
      <c r="I343" s="32"/>
      <c r="N343" s="32"/>
    </row>
    <row r="344" spans="1:14" x14ac:dyDescent="0.25">
      <c r="A344" s="185"/>
      <c r="B344" s="32"/>
      <c r="C344" s="32"/>
      <c r="D344" s="32"/>
      <c r="E344" s="32"/>
      <c r="F344" s="32"/>
      <c r="G344" s="100"/>
      <c r="H344" s="168"/>
      <c r="I344" s="32"/>
      <c r="N344" s="32"/>
    </row>
    <row r="345" spans="1:14" x14ac:dyDescent="0.25">
      <c r="A345" s="185"/>
      <c r="B345" s="32"/>
      <c r="C345" s="32"/>
      <c r="D345" s="32"/>
      <c r="E345" s="32"/>
      <c r="F345" s="32"/>
      <c r="G345" s="100"/>
      <c r="H345" s="168"/>
      <c r="I345" s="32"/>
      <c r="N345" s="32"/>
    </row>
    <row r="346" spans="1:14" x14ac:dyDescent="0.25">
      <c r="A346" s="185"/>
      <c r="B346" s="32"/>
      <c r="C346" s="32"/>
      <c r="D346" s="32"/>
      <c r="E346" s="32"/>
      <c r="F346" s="32"/>
      <c r="G346" s="100"/>
      <c r="H346" s="168"/>
      <c r="I346" s="32"/>
      <c r="N346" s="32"/>
    </row>
    <row r="347" spans="1:14" x14ac:dyDescent="0.25">
      <c r="A347" s="185"/>
      <c r="B347" s="32"/>
      <c r="C347" s="32"/>
      <c r="D347" s="32"/>
      <c r="E347" s="32"/>
      <c r="F347" s="32"/>
      <c r="G347" s="100"/>
      <c r="H347" s="168"/>
      <c r="I347" s="32"/>
      <c r="N347" s="32"/>
    </row>
    <row r="348" spans="1:14" x14ac:dyDescent="0.25">
      <c r="A348" s="185"/>
      <c r="B348" s="32"/>
      <c r="C348" s="32"/>
      <c r="D348" s="32"/>
      <c r="E348" s="32"/>
      <c r="F348" s="32"/>
      <c r="G348" s="100"/>
      <c r="H348" s="168"/>
      <c r="I348" s="32"/>
      <c r="N348" s="32"/>
    </row>
    <row r="349" spans="1:14" x14ac:dyDescent="0.25">
      <c r="A349" s="185"/>
      <c r="B349" s="32"/>
      <c r="C349" s="32"/>
      <c r="D349" s="32"/>
      <c r="E349" s="32"/>
      <c r="F349" s="32"/>
      <c r="G349" s="100"/>
      <c r="H349" s="168"/>
      <c r="I349" s="32"/>
      <c r="N349" s="32"/>
    </row>
    <row r="350" spans="1:14" x14ac:dyDescent="0.25">
      <c r="A350" s="185"/>
      <c r="B350" s="32"/>
      <c r="C350" s="32"/>
      <c r="D350" s="32"/>
      <c r="E350" s="32"/>
      <c r="F350" s="32"/>
      <c r="G350" s="100"/>
      <c r="H350" s="168"/>
      <c r="I350" s="32"/>
      <c r="N350" s="32"/>
    </row>
    <row r="351" spans="1:14" x14ac:dyDescent="0.25">
      <c r="A351" s="185"/>
      <c r="B351" s="32"/>
      <c r="C351" s="32"/>
      <c r="D351" s="32"/>
      <c r="E351" s="32"/>
      <c r="F351" s="32"/>
      <c r="G351" s="100"/>
      <c r="H351" s="168"/>
      <c r="I351" s="32"/>
      <c r="N351" s="32"/>
    </row>
    <row r="352" spans="1:14" x14ac:dyDescent="0.25">
      <c r="A352" s="185"/>
      <c r="B352" s="32"/>
      <c r="C352" s="32"/>
      <c r="D352" s="32"/>
      <c r="E352" s="32"/>
      <c r="F352" s="32"/>
      <c r="G352" s="100"/>
      <c r="H352" s="168"/>
      <c r="I352" s="32"/>
      <c r="N352" s="32"/>
    </row>
    <row r="353" spans="1:14" x14ac:dyDescent="0.25">
      <c r="A353" s="185"/>
      <c r="B353" s="32"/>
      <c r="C353" s="32"/>
      <c r="D353" s="32"/>
      <c r="E353" s="32"/>
      <c r="F353" s="32"/>
      <c r="G353" s="100"/>
      <c r="H353" s="168"/>
      <c r="I353" s="32"/>
      <c r="N353" s="32"/>
    </row>
    <row r="354" spans="1:14" x14ac:dyDescent="0.25">
      <c r="A354" s="185"/>
      <c r="B354" s="32"/>
      <c r="C354" s="32"/>
      <c r="D354" s="32"/>
      <c r="E354" s="32"/>
      <c r="F354" s="32"/>
      <c r="G354" s="100"/>
      <c r="H354" s="168"/>
      <c r="I354" s="32"/>
      <c r="N354" s="32"/>
    </row>
    <row r="355" spans="1:14" x14ac:dyDescent="0.25">
      <c r="A355" s="185"/>
      <c r="B355" s="32"/>
      <c r="C355" s="32"/>
      <c r="D355" s="32"/>
      <c r="E355" s="32"/>
      <c r="F355" s="32"/>
      <c r="G355" s="100"/>
      <c r="H355" s="168"/>
      <c r="I355" s="32"/>
      <c r="N355" s="32"/>
    </row>
    <row r="356" spans="1:14" x14ac:dyDescent="0.25">
      <c r="A356" s="185"/>
      <c r="B356" s="32"/>
      <c r="C356" s="32"/>
      <c r="D356" s="32"/>
      <c r="E356" s="32"/>
      <c r="F356" s="32"/>
      <c r="G356" s="100"/>
      <c r="H356" s="168"/>
      <c r="I356" s="32"/>
      <c r="N356" s="32"/>
    </row>
    <row r="357" spans="1:14" x14ac:dyDescent="0.25">
      <c r="A357" s="185"/>
      <c r="B357" s="32"/>
      <c r="C357" s="32"/>
      <c r="D357" s="32"/>
      <c r="E357" s="32"/>
      <c r="F357" s="32"/>
      <c r="G357" s="100"/>
      <c r="H357" s="168"/>
      <c r="I357" s="32"/>
      <c r="N357" s="32"/>
    </row>
    <row r="358" spans="1:14" x14ac:dyDescent="0.25">
      <c r="A358" s="185"/>
      <c r="B358" s="32"/>
      <c r="C358" s="32"/>
      <c r="D358" s="32"/>
      <c r="E358" s="32"/>
      <c r="F358" s="32"/>
      <c r="G358" s="100"/>
      <c r="H358" s="168"/>
      <c r="I358" s="32"/>
      <c r="N358" s="32"/>
    </row>
    <row r="359" spans="1:14" x14ac:dyDescent="0.25">
      <c r="A359" s="185"/>
      <c r="B359" s="32"/>
      <c r="C359" s="32"/>
      <c r="D359" s="32"/>
      <c r="E359" s="32"/>
      <c r="F359" s="32"/>
      <c r="G359" s="100"/>
      <c r="H359" s="168"/>
      <c r="I359" s="32"/>
      <c r="N359" s="32"/>
    </row>
    <row r="360" spans="1:14" x14ac:dyDescent="0.25">
      <c r="A360" s="185"/>
      <c r="B360" s="32"/>
      <c r="C360" s="32"/>
      <c r="D360" s="32"/>
      <c r="E360" s="32"/>
      <c r="F360" s="32"/>
      <c r="G360" s="100"/>
      <c r="H360" s="168"/>
      <c r="I360" s="32"/>
      <c r="N360" s="32"/>
    </row>
    <row r="361" spans="1:14" x14ac:dyDescent="0.25">
      <c r="A361" s="185"/>
      <c r="B361" s="32"/>
      <c r="C361" s="32"/>
      <c r="D361" s="32"/>
      <c r="E361" s="32"/>
      <c r="F361" s="32"/>
      <c r="G361" s="100"/>
      <c r="H361" s="168"/>
      <c r="I361" s="32"/>
      <c r="N361" s="32"/>
    </row>
    <row r="362" spans="1:14" x14ac:dyDescent="0.25">
      <c r="A362" s="185"/>
      <c r="B362" s="32"/>
      <c r="C362" s="32"/>
      <c r="D362" s="32"/>
      <c r="E362" s="32"/>
      <c r="F362" s="32"/>
      <c r="G362" s="100"/>
      <c r="H362" s="168"/>
      <c r="I362" s="32"/>
      <c r="N362" s="32"/>
    </row>
    <row r="363" spans="1:14" x14ac:dyDescent="0.25">
      <c r="A363" s="185"/>
      <c r="B363" s="32"/>
      <c r="C363" s="32"/>
      <c r="D363" s="32"/>
      <c r="E363" s="32"/>
      <c r="F363" s="32"/>
      <c r="G363" s="100"/>
      <c r="H363" s="168"/>
      <c r="I363" s="32"/>
      <c r="N363" s="32"/>
    </row>
    <row r="364" spans="1:14" x14ac:dyDescent="0.25">
      <c r="A364" s="185"/>
      <c r="B364" s="32"/>
      <c r="C364" s="32"/>
      <c r="D364" s="32"/>
      <c r="E364" s="32"/>
      <c r="F364" s="32"/>
      <c r="G364" s="100"/>
      <c r="H364" s="168"/>
      <c r="I364" s="32"/>
      <c r="N364" s="32"/>
    </row>
    <row r="365" spans="1:14" x14ac:dyDescent="0.25">
      <c r="A365" s="185"/>
      <c r="B365" s="32"/>
      <c r="C365" s="32"/>
      <c r="D365" s="32"/>
      <c r="E365" s="32"/>
      <c r="F365" s="32"/>
      <c r="G365" s="100"/>
      <c r="H365" s="168"/>
      <c r="I365" s="32"/>
      <c r="N365" s="32"/>
    </row>
    <row r="366" spans="1:14" x14ac:dyDescent="0.25">
      <c r="A366" s="185"/>
      <c r="B366" s="32"/>
      <c r="C366" s="32"/>
      <c r="D366" s="32"/>
      <c r="E366" s="32"/>
      <c r="F366" s="32"/>
      <c r="G366" s="100"/>
      <c r="H366" s="168"/>
      <c r="I366" s="32"/>
      <c r="N366" s="32"/>
    </row>
    <row r="367" spans="1:14" x14ac:dyDescent="0.25">
      <c r="A367" s="185"/>
      <c r="B367" s="32"/>
      <c r="C367" s="32"/>
      <c r="D367" s="32"/>
      <c r="E367" s="32"/>
      <c r="F367" s="32"/>
      <c r="G367" s="100"/>
      <c r="H367" s="168"/>
      <c r="I367" s="32"/>
      <c r="N367" s="32"/>
    </row>
    <row r="368" spans="1:14" x14ac:dyDescent="0.25">
      <c r="A368" s="185"/>
      <c r="B368" s="32"/>
      <c r="C368" s="32"/>
      <c r="D368" s="32"/>
      <c r="E368" s="32"/>
      <c r="F368" s="32"/>
      <c r="G368" s="100"/>
      <c r="H368" s="168"/>
      <c r="I368" s="32"/>
      <c r="N368" s="32"/>
    </row>
    <row r="369" spans="1:14" x14ac:dyDescent="0.25">
      <c r="A369" s="185"/>
      <c r="B369" s="32"/>
      <c r="C369" s="32"/>
      <c r="D369" s="32"/>
      <c r="E369" s="32"/>
      <c r="F369" s="32"/>
      <c r="G369" s="100"/>
      <c r="H369" s="168"/>
      <c r="I369" s="32"/>
      <c r="N369" s="32"/>
    </row>
    <row r="370" spans="1:14" x14ac:dyDescent="0.25">
      <c r="A370" s="185"/>
      <c r="B370" s="32"/>
      <c r="C370" s="32"/>
      <c r="D370" s="32"/>
      <c r="E370" s="32"/>
      <c r="F370" s="32"/>
      <c r="G370" s="100"/>
      <c r="H370" s="168"/>
      <c r="I370" s="32"/>
      <c r="N370" s="32"/>
    </row>
    <row r="371" spans="1:14" x14ac:dyDescent="0.25">
      <c r="A371" s="185"/>
      <c r="B371" s="32"/>
      <c r="C371" s="32"/>
      <c r="D371" s="32"/>
      <c r="E371" s="32"/>
      <c r="F371" s="32"/>
      <c r="G371" s="100"/>
      <c r="H371" s="168"/>
      <c r="I371" s="32"/>
      <c r="N371" s="32"/>
    </row>
    <row r="372" spans="1:14" x14ac:dyDescent="0.25">
      <c r="A372" s="185"/>
      <c r="B372" s="32"/>
      <c r="C372" s="32"/>
      <c r="D372" s="32"/>
      <c r="E372" s="32"/>
      <c r="F372" s="32"/>
      <c r="G372" s="100"/>
      <c r="H372" s="168"/>
      <c r="I372" s="32"/>
      <c r="N372" s="32"/>
    </row>
    <row r="373" spans="1:14" x14ac:dyDescent="0.25">
      <c r="A373" s="185"/>
      <c r="B373" s="32"/>
      <c r="C373" s="32"/>
      <c r="D373" s="32"/>
      <c r="E373" s="32"/>
      <c r="F373" s="32"/>
      <c r="G373" s="100"/>
      <c r="H373" s="168"/>
      <c r="I373" s="32"/>
      <c r="N373" s="32"/>
    </row>
    <row r="374" spans="1:14" x14ac:dyDescent="0.25">
      <c r="A374" s="185"/>
      <c r="B374" s="32"/>
      <c r="C374" s="32"/>
      <c r="D374" s="32"/>
      <c r="E374" s="32"/>
      <c r="F374" s="32"/>
      <c r="G374" s="100"/>
      <c r="H374" s="168"/>
      <c r="I374" s="32"/>
      <c r="N374" s="32"/>
    </row>
    <row r="375" spans="1:14" x14ac:dyDescent="0.25">
      <c r="A375" s="185"/>
      <c r="B375" s="32"/>
      <c r="C375" s="32"/>
      <c r="D375" s="32"/>
      <c r="E375" s="32"/>
      <c r="F375" s="32"/>
      <c r="G375" s="100"/>
      <c r="H375" s="168"/>
      <c r="I375" s="32"/>
      <c r="N375" s="32"/>
    </row>
    <row r="376" spans="1:14" x14ac:dyDescent="0.25">
      <c r="A376" s="185"/>
      <c r="B376" s="32"/>
      <c r="C376" s="32"/>
      <c r="D376" s="32"/>
      <c r="E376" s="32"/>
      <c r="F376" s="32"/>
      <c r="G376" s="100"/>
      <c r="H376" s="168"/>
      <c r="I376" s="32"/>
      <c r="N376" s="32"/>
    </row>
    <row r="377" spans="1:14" x14ac:dyDescent="0.25">
      <c r="A377" s="185"/>
      <c r="B377" s="32"/>
      <c r="C377" s="32"/>
      <c r="D377" s="32"/>
      <c r="E377" s="32"/>
      <c r="F377" s="32"/>
      <c r="G377" s="100"/>
      <c r="H377" s="168"/>
      <c r="I377" s="32"/>
      <c r="N377" s="32"/>
    </row>
    <row r="378" spans="1:14" x14ac:dyDescent="0.25">
      <c r="A378" s="185"/>
      <c r="B378" s="32"/>
      <c r="C378" s="32"/>
      <c r="D378" s="32"/>
      <c r="E378" s="32"/>
      <c r="F378" s="32"/>
      <c r="G378" s="100"/>
      <c r="H378" s="168"/>
      <c r="I378" s="32"/>
      <c r="N378" s="32"/>
    </row>
    <row r="379" spans="1:14" x14ac:dyDescent="0.25">
      <c r="A379" s="185"/>
      <c r="B379" s="32"/>
      <c r="C379" s="32"/>
      <c r="D379" s="32"/>
      <c r="E379" s="32"/>
      <c r="F379" s="32"/>
      <c r="G379" s="100"/>
      <c r="H379" s="168"/>
      <c r="I379" s="32"/>
      <c r="N379" s="32"/>
    </row>
    <row r="380" spans="1:14" x14ac:dyDescent="0.25">
      <c r="A380" s="185"/>
      <c r="B380" s="32"/>
      <c r="C380" s="32"/>
      <c r="D380" s="32"/>
      <c r="E380" s="32"/>
      <c r="F380" s="32"/>
      <c r="G380" s="100"/>
      <c r="H380" s="168"/>
      <c r="I380" s="32"/>
      <c r="N380" s="32"/>
    </row>
    <row r="381" spans="1:14" x14ac:dyDescent="0.25">
      <c r="A381" s="185"/>
      <c r="B381" s="32"/>
      <c r="C381" s="32"/>
      <c r="D381" s="32"/>
      <c r="E381" s="32"/>
      <c r="F381" s="32"/>
      <c r="G381" s="100"/>
      <c r="H381" s="168"/>
      <c r="I381" s="32"/>
      <c r="N381" s="32"/>
    </row>
    <row r="382" spans="1:14" x14ac:dyDescent="0.25">
      <c r="A382" s="185"/>
      <c r="B382" s="32"/>
      <c r="C382" s="32"/>
      <c r="D382" s="32"/>
      <c r="E382" s="32"/>
      <c r="F382" s="32"/>
      <c r="G382" s="100"/>
      <c r="H382" s="168"/>
      <c r="I382" s="32"/>
      <c r="N382" s="32"/>
    </row>
    <row r="383" spans="1:14" x14ac:dyDescent="0.25">
      <c r="A383" s="185"/>
      <c r="B383" s="32"/>
      <c r="C383" s="32"/>
      <c r="D383" s="32"/>
      <c r="E383" s="32"/>
      <c r="F383" s="32"/>
      <c r="G383" s="100"/>
      <c r="H383" s="168"/>
      <c r="I383" s="32"/>
      <c r="N383" s="32"/>
    </row>
    <row r="384" spans="1:14" x14ac:dyDescent="0.25">
      <c r="A384" s="185"/>
      <c r="B384" s="32"/>
      <c r="C384" s="32"/>
      <c r="D384" s="32"/>
      <c r="E384" s="32"/>
      <c r="F384" s="32"/>
      <c r="G384" s="100"/>
      <c r="H384" s="168"/>
      <c r="I384" s="32"/>
      <c r="N384" s="32"/>
    </row>
    <row r="385" spans="1:14" x14ac:dyDescent="0.25">
      <c r="A385" s="185"/>
      <c r="B385" s="32"/>
      <c r="C385" s="32"/>
      <c r="D385" s="32"/>
      <c r="E385" s="32"/>
      <c r="F385" s="32"/>
      <c r="G385" s="100"/>
      <c r="H385" s="168"/>
      <c r="I385" s="32"/>
      <c r="N385" s="32"/>
    </row>
    <row r="386" spans="1:14" x14ac:dyDescent="0.25">
      <c r="A386" s="185"/>
      <c r="B386" s="32"/>
      <c r="C386" s="32"/>
      <c r="D386" s="32"/>
      <c r="E386" s="32"/>
      <c r="F386" s="32"/>
      <c r="G386" s="100"/>
      <c r="H386" s="168"/>
      <c r="I386" s="32"/>
      <c r="N386" s="32"/>
    </row>
    <row r="387" spans="1:14" x14ac:dyDescent="0.25">
      <c r="A387" s="185"/>
      <c r="B387" s="32"/>
      <c r="C387" s="32"/>
      <c r="D387" s="32"/>
      <c r="E387" s="32"/>
      <c r="F387" s="32"/>
      <c r="G387" s="100"/>
      <c r="H387" s="168"/>
      <c r="I387" s="32"/>
      <c r="N387" s="32"/>
    </row>
    <row r="388" spans="1:14" x14ac:dyDescent="0.25">
      <c r="A388" s="185"/>
      <c r="B388" s="32"/>
      <c r="C388" s="32"/>
      <c r="D388" s="32"/>
      <c r="E388" s="32"/>
      <c r="F388" s="32"/>
      <c r="G388" s="100"/>
      <c r="H388" s="168"/>
      <c r="I388" s="32"/>
      <c r="N388" s="32"/>
    </row>
    <row r="389" spans="1:14" x14ac:dyDescent="0.25">
      <c r="A389" s="185"/>
      <c r="B389" s="32"/>
      <c r="C389" s="32"/>
      <c r="D389" s="32"/>
      <c r="E389" s="32"/>
      <c r="F389" s="32"/>
      <c r="G389" s="100"/>
      <c r="H389" s="168"/>
      <c r="I389" s="32"/>
      <c r="N389" s="32"/>
    </row>
    <row r="390" spans="1:14" x14ac:dyDescent="0.25">
      <c r="A390" s="185"/>
      <c r="B390" s="32"/>
      <c r="C390" s="32"/>
      <c r="D390" s="32"/>
      <c r="E390" s="32"/>
      <c r="F390" s="32"/>
      <c r="G390" s="100"/>
      <c r="H390" s="168"/>
      <c r="I390" s="32"/>
      <c r="N390" s="32"/>
    </row>
    <row r="391" spans="1:14" x14ac:dyDescent="0.25">
      <c r="A391" s="185"/>
      <c r="B391" s="32"/>
      <c r="C391" s="32"/>
      <c r="D391" s="32"/>
      <c r="E391" s="32"/>
      <c r="F391" s="32"/>
      <c r="G391" s="100"/>
      <c r="H391" s="168"/>
      <c r="I391" s="32"/>
      <c r="N391" s="32"/>
    </row>
    <row r="392" spans="1:14" x14ac:dyDescent="0.25">
      <c r="A392" s="185"/>
      <c r="B392" s="32"/>
      <c r="C392" s="32"/>
      <c r="D392" s="32"/>
      <c r="E392" s="32"/>
      <c r="F392" s="32"/>
      <c r="G392" s="100"/>
      <c r="H392" s="168"/>
      <c r="I392" s="32"/>
      <c r="N392" s="32"/>
    </row>
    <row r="393" spans="1:14" x14ac:dyDescent="0.25">
      <c r="A393" s="185"/>
      <c r="B393" s="32"/>
      <c r="C393" s="32"/>
      <c r="D393" s="32"/>
      <c r="E393" s="32"/>
      <c r="F393" s="32"/>
      <c r="G393" s="100"/>
      <c r="H393" s="168"/>
      <c r="I393" s="32"/>
      <c r="N393" s="32"/>
    </row>
    <row r="394" spans="1:14" x14ac:dyDescent="0.25">
      <c r="A394" s="185"/>
      <c r="B394" s="32"/>
      <c r="C394" s="32"/>
      <c r="D394" s="32"/>
      <c r="E394" s="32"/>
      <c r="F394" s="32"/>
      <c r="G394" s="100"/>
      <c r="H394" s="168"/>
      <c r="I394" s="32"/>
      <c r="N394" s="32"/>
    </row>
    <row r="395" spans="1:14" x14ac:dyDescent="0.25">
      <c r="A395" s="185"/>
      <c r="B395" s="32"/>
      <c r="C395" s="32"/>
      <c r="D395" s="32"/>
      <c r="E395" s="32"/>
      <c r="F395" s="32"/>
      <c r="G395" s="100"/>
      <c r="H395" s="168"/>
      <c r="I395" s="32"/>
      <c r="N395" s="32"/>
    </row>
    <row r="396" spans="1:14" x14ac:dyDescent="0.25">
      <c r="A396" s="185"/>
      <c r="B396" s="32"/>
      <c r="C396" s="32"/>
      <c r="D396" s="32"/>
      <c r="E396" s="32"/>
      <c r="F396" s="32"/>
      <c r="G396" s="100"/>
      <c r="H396" s="168"/>
      <c r="I396" s="32"/>
      <c r="N396" s="32"/>
    </row>
    <row r="397" spans="1:14" x14ac:dyDescent="0.25">
      <c r="A397" s="185"/>
      <c r="B397" s="32"/>
      <c r="C397" s="32"/>
      <c r="D397" s="32"/>
      <c r="E397" s="32"/>
      <c r="F397" s="32"/>
      <c r="G397" s="100"/>
      <c r="H397" s="168"/>
      <c r="I397" s="32"/>
      <c r="N397" s="32"/>
    </row>
    <row r="398" spans="1:14" x14ac:dyDescent="0.25">
      <c r="A398" s="185"/>
      <c r="B398" s="32"/>
      <c r="C398" s="32"/>
      <c r="D398" s="32"/>
      <c r="E398" s="32"/>
      <c r="F398" s="32"/>
      <c r="G398" s="100"/>
      <c r="H398" s="168"/>
      <c r="I398" s="32"/>
      <c r="N398" s="32"/>
    </row>
    <row r="399" spans="1:14" x14ac:dyDescent="0.25">
      <c r="A399" s="185"/>
      <c r="B399" s="32"/>
      <c r="C399" s="32"/>
      <c r="D399" s="32"/>
      <c r="E399" s="32"/>
      <c r="F399" s="32"/>
      <c r="G399" s="100"/>
      <c r="H399" s="168"/>
      <c r="I399" s="32"/>
      <c r="N399" s="32"/>
    </row>
    <row r="400" spans="1:14" x14ac:dyDescent="0.25">
      <c r="A400" s="185"/>
      <c r="B400" s="32"/>
      <c r="C400" s="32"/>
      <c r="D400" s="32"/>
      <c r="E400" s="32"/>
      <c r="F400" s="32"/>
      <c r="G400" s="100"/>
      <c r="H400" s="168"/>
      <c r="I400" s="32"/>
      <c r="N400" s="32"/>
    </row>
    <row r="401" spans="1:14" x14ac:dyDescent="0.25">
      <c r="A401" s="185"/>
      <c r="B401" s="32"/>
      <c r="C401" s="32"/>
      <c r="D401" s="32"/>
      <c r="E401" s="32"/>
      <c r="F401" s="32"/>
      <c r="G401" s="100"/>
      <c r="H401" s="168"/>
      <c r="I401" s="32"/>
      <c r="N401" s="32"/>
    </row>
    <row r="402" spans="1:14" x14ac:dyDescent="0.25">
      <c r="A402" s="185"/>
      <c r="B402" s="32"/>
      <c r="C402" s="32"/>
      <c r="D402" s="32"/>
      <c r="E402" s="32"/>
      <c r="F402" s="32"/>
      <c r="G402" s="100"/>
      <c r="H402" s="168"/>
      <c r="I402" s="32"/>
      <c r="N402" s="32"/>
    </row>
    <row r="403" spans="1:14" x14ac:dyDescent="0.25">
      <c r="A403" s="185"/>
      <c r="B403" s="32"/>
      <c r="C403" s="32"/>
      <c r="D403" s="32"/>
      <c r="E403" s="32"/>
      <c r="F403" s="32"/>
      <c r="G403" s="100"/>
      <c r="H403" s="168"/>
      <c r="I403" s="32"/>
      <c r="N403" s="32"/>
    </row>
    <row r="404" spans="1:14" x14ac:dyDescent="0.25">
      <c r="A404" s="185"/>
      <c r="B404" s="32"/>
      <c r="C404" s="32"/>
      <c r="D404" s="32"/>
      <c r="E404" s="32"/>
      <c r="F404" s="32"/>
      <c r="G404" s="100"/>
      <c r="H404" s="168"/>
      <c r="I404" s="32"/>
      <c r="N404" s="32"/>
    </row>
    <row r="405" spans="1:14" x14ac:dyDescent="0.25">
      <c r="A405" s="185"/>
      <c r="B405" s="32"/>
      <c r="C405" s="32"/>
      <c r="D405" s="32"/>
      <c r="E405" s="32"/>
      <c r="F405" s="32"/>
      <c r="G405" s="100"/>
      <c r="H405" s="168"/>
      <c r="I405" s="32"/>
      <c r="N405" s="32"/>
    </row>
    <row r="406" spans="1:14" x14ac:dyDescent="0.25">
      <c r="A406" s="185"/>
      <c r="B406" s="32"/>
      <c r="C406" s="32"/>
      <c r="D406" s="32"/>
      <c r="E406" s="32"/>
      <c r="F406" s="32"/>
      <c r="G406" s="100"/>
      <c r="H406" s="168"/>
      <c r="I406" s="32"/>
      <c r="N406" s="32"/>
    </row>
    <row r="407" spans="1:14" x14ac:dyDescent="0.25">
      <c r="A407" s="185"/>
      <c r="B407" s="32"/>
      <c r="C407" s="32"/>
      <c r="D407" s="32"/>
      <c r="E407" s="32"/>
      <c r="F407" s="32"/>
      <c r="G407" s="100"/>
      <c r="H407" s="168"/>
      <c r="I407" s="32"/>
      <c r="N407" s="32"/>
    </row>
    <row r="408" spans="1:14" x14ac:dyDescent="0.25">
      <c r="A408" s="185"/>
      <c r="B408" s="32"/>
      <c r="C408" s="32"/>
      <c r="D408" s="32"/>
      <c r="E408" s="32"/>
      <c r="F408" s="32"/>
      <c r="G408" s="100"/>
      <c r="H408" s="168"/>
      <c r="I408" s="32"/>
      <c r="N408" s="32"/>
    </row>
    <row r="409" spans="1:14" x14ac:dyDescent="0.25">
      <c r="A409" s="185"/>
      <c r="B409" s="32"/>
      <c r="C409" s="32"/>
      <c r="D409" s="32"/>
      <c r="E409" s="32"/>
      <c r="F409" s="32"/>
      <c r="G409" s="100"/>
      <c r="H409" s="168"/>
      <c r="I409" s="32"/>
      <c r="N409" s="32"/>
    </row>
    <row r="410" spans="1:14" x14ac:dyDescent="0.25">
      <c r="A410" s="185"/>
      <c r="B410" s="32"/>
      <c r="C410" s="32"/>
      <c r="D410" s="32"/>
      <c r="E410" s="32"/>
      <c r="F410" s="32"/>
      <c r="G410" s="100"/>
      <c r="H410" s="168"/>
      <c r="I410" s="32"/>
      <c r="N410" s="32"/>
    </row>
    <row r="411" spans="1:14" x14ac:dyDescent="0.25">
      <c r="A411" s="185"/>
      <c r="B411" s="32"/>
      <c r="C411" s="32"/>
      <c r="D411" s="32"/>
      <c r="E411" s="32"/>
      <c r="F411" s="32"/>
      <c r="G411" s="100"/>
      <c r="H411" s="168"/>
      <c r="I411" s="32"/>
      <c r="N411" s="32"/>
    </row>
    <row r="412" spans="1:14" x14ac:dyDescent="0.25">
      <c r="A412" s="185"/>
      <c r="B412" s="32"/>
      <c r="C412" s="32"/>
      <c r="D412" s="32"/>
      <c r="E412" s="32"/>
      <c r="F412" s="32"/>
      <c r="G412" s="100"/>
      <c r="H412" s="168"/>
      <c r="I412" s="32"/>
      <c r="N412" s="32"/>
    </row>
    <row r="413" spans="1:14" x14ac:dyDescent="0.25">
      <c r="A413" s="185"/>
      <c r="B413" s="32"/>
      <c r="C413" s="32"/>
      <c r="D413" s="32"/>
      <c r="E413" s="32"/>
      <c r="F413" s="32"/>
      <c r="G413" s="100"/>
      <c r="H413" s="168"/>
      <c r="I413" s="32"/>
      <c r="N413" s="32"/>
    </row>
    <row r="414" spans="1:14" x14ac:dyDescent="0.25">
      <c r="A414" s="185"/>
      <c r="B414" s="32"/>
      <c r="C414" s="32"/>
      <c r="D414" s="32"/>
      <c r="E414" s="32"/>
      <c r="F414" s="32"/>
      <c r="G414" s="100"/>
      <c r="H414" s="168"/>
      <c r="I414" s="32"/>
      <c r="N414" s="32"/>
    </row>
    <row r="415" spans="1:14" x14ac:dyDescent="0.25">
      <c r="A415" s="185"/>
      <c r="B415" s="32"/>
      <c r="C415" s="32"/>
      <c r="D415" s="32"/>
      <c r="E415" s="32"/>
      <c r="F415" s="32"/>
      <c r="G415" s="100"/>
      <c r="H415" s="168"/>
      <c r="I415" s="32"/>
      <c r="N415" s="32"/>
    </row>
    <row r="416" spans="1:14" x14ac:dyDescent="0.25">
      <c r="A416" s="185"/>
      <c r="B416" s="32"/>
      <c r="C416" s="32"/>
      <c r="D416" s="32"/>
      <c r="E416" s="32"/>
      <c r="F416" s="32"/>
      <c r="G416" s="100"/>
      <c r="H416" s="168"/>
      <c r="I416" s="32"/>
      <c r="N416" s="32"/>
    </row>
    <row r="417" spans="1:14" x14ac:dyDescent="0.25">
      <c r="A417" s="185"/>
      <c r="B417" s="32"/>
      <c r="C417" s="32"/>
      <c r="D417" s="32"/>
      <c r="E417" s="32"/>
      <c r="F417" s="32"/>
      <c r="G417" s="100"/>
      <c r="H417" s="168"/>
      <c r="I417" s="32"/>
      <c r="N417" s="32"/>
    </row>
    <row r="418" spans="1:14" x14ac:dyDescent="0.25">
      <c r="A418" s="185"/>
      <c r="B418" s="32"/>
      <c r="C418" s="32"/>
      <c r="D418" s="32"/>
      <c r="E418" s="32"/>
      <c r="F418" s="32"/>
      <c r="G418" s="100"/>
      <c r="H418" s="168"/>
      <c r="I418" s="32"/>
      <c r="N418" s="32"/>
    </row>
    <row r="419" spans="1:14" x14ac:dyDescent="0.25">
      <c r="A419" s="185"/>
      <c r="B419" s="32"/>
      <c r="C419" s="32"/>
      <c r="D419" s="32"/>
      <c r="E419" s="32"/>
      <c r="F419" s="32"/>
      <c r="G419" s="100"/>
      <c r="H419" s="168"/>
      <c r="I419" s="32"/>
      <c r="N419" s="32"/>
    </row>
    <row r="420" spans="1:14" x14ac:dyDescent="0.25">
      <c r="A420" s="185"/>
      <c r="B420" s="32"/>
      <c r="C420" s="32"/>
      <c r="D420" s="32"/>
      <c r="E420" s="32"/>
      <c r="F420" s="32"/>
      <c r="G420" s="100"/>
      <c r="H420" s="168"/>
      <c r="I420" s="32"/>
      <c r="N420" s="32"/>
    </row>
    <row r="421" spans="1:14" x14ac:dyDescent="0.25">
      <c r="A421" s="185"/>
      <c r="B421" s="32"/>
      <c r="C421" s="32"/>
      <c r="D421" s="32"/>
      <c r="E421" s="32"/>
      <c r="F421" s="32"/>
      <c r="G421" s="100"/>
      <c r="H421" s="168"/>
      <c r="I421" s="32"/>
      <c r="N421" s="32"/>
    </row>
    <row r="422" spans="1:14" x14ac:dyDescent="0.25">
      <c r="A422" s="185"/>
      <c r="B422" s="32"/>
      <c r="C422" s="32"/>
      <c r="D422" s="32"/>
      <c r="E422" s="32"/>
      <c r="F422" s="32"/>
      <c r="G422" s="100"/>
      <c r="H422" s="168"/>
      <c r="I422" s="32"/>
      <c r="N422" s="32"/>
    </row>
    <row r="423" spans="1:14" x14ac:dyDescent="0.25">
      <c r="A423" s="185"/>
      <c r="B423" s="32"/>
      <c r="C423" s="32"/>
      <c r="D423" s="32"/>
      <c r="E423" s="32"/>
      <c r="F423" s="32"/>
      <c r="G423" s="100"/>
      <c r="H423" s="168"/>
      <c r="I423" s="32"/>
      <c r="N423" s="32"/>
    </row>
    <row r="424" spans="1:14" x14ac:dyDescent="0.25">
      <c r="A424" s="185"/>
      <c r="B424" s="32"/>
      <c r="C424" s="32"/>
      <c r="D424" s="32"/>
      <c r="E424" s="32"/>
      <c r="F424" s="32"/>
      <c r="G424" s="100"/>
      <c r="H424" s="168"/>
      <c r="I424" s="32"/>
      <c r="N424" s="32"/>
    </row>
    <row r="425" spans="1:14" x14ac:dyDescent="0.25">
      <c r="A425" s="185"/>
      <c r="B425" s="32"/>
      <c r="C425" s="32"/>
      <c r="D425" s="32"/>
      <c r="E425" s="32"/>
      <c r="F425" s="32"/>
      <c r="G425" s="100"/>
      <c r="H425" s="168"/>
      <c r="I425" s="32"/>
      <c r="N425" s="32"/>
    </row>
    <row r="426" spans="1:14" x14ac:dyDescent="0.25">
      <c r="A426" s="185"/>
      <c r="B426" s="32"/>
      <c r="C426" s="32"/>
      <c r="D426" s="32"/>
      <c r="E426" s="32"/>
      <c r="F426" s="32"/>
      <c r="G426" s="100"/>
      <c r="H426" s="168"/>
      <c r="I426" s="32"/>
      <c r="N426" s="32"/>
    </row>
    <row r="427" spans="1:14" x14ac:dyDescent="0.25">
      <c r="A427" s="185"/>
      <c r="B427" s="32"/>
      <c r="C427" s="32"/>
      <c r="D427" s="32"/>
      <c r="E427" s="32"/>
      <c r="F427" s="32"/>
      <c r="G427" s="100"/>
      <c r="H427" s="168"/>
      <c r="I427" s="32"/>
      <c r="N427" s="32"/>
    </row>
    <row r="428" spans="1:14" x14ac:dyDescent="0.25">
      <c r="A428" s="185"/>
      <c r="B428" s="32"/>
      <c r="C428" s="32"/>
      <c r="D428" s="32"/>
      <c r="E428" s="32"/>
      <c r="F428" s="32"/>
      <c r="G428" s="100"/>
      <c r="H428" s="168"/>
      <c r="I428" s="32"/>
      <c r="N428" s="32"/>
    </row>
    <row r="429" spans="1:14" x14ac:dyDescent="0.25">
      <c r="A429" s="185"/>
      <c r="B429" s="32"/>
      <c r="C429" s="32"/>
      <c r="D429" s="32"/>
      <c r="E429" s="32"/>
      <c r="F429" s="32"/>
      <c r="G429" s="100"/>
      <c r="H429" s="168"/>
      <c r="I429" s="32"/>
      <c r="N429" s="32"/>
    </row>
    <row r="430" spans="1:14" x14ac:dyDescent="0.25">
      <c r="A430" s="185"/>
      <c r="B430" s="32"/>
      <c r="C430" s="32"/>
      <c r="D430" s="32"/>
      <c r="E430" s="32"/>
      <c r="F430" s="32"/>
      <c r="G430" s="100"/>
      <c r="H430" s="168"/>
      <c r="I430" s="32"/>
      <c r="N430" s="32"/>
    </row>
    <row r="431" spans="1:14" x14ac:dyDescent="0.25">
      <c r="A431" s="185"/>
      <c r="B431" s="32"/>
      <c r="C431" s="32"/>
      <c r="D431" s="32"/>
      <c r="E431" s="32"/>
      <c r="F431" s="32"/>
      <c r="G431" s="100"/>
      <c r="H431" s="168"/>
      <c r="I431" s="32"/>
      <c r="N431" s="32"/>
    </row>
    <row r="432" spans="1:14" x14ac:dyDescent="0.25">
      <c r="A432" s="185"/>
      <c r="B432" s="32"/>
      <c r="C432" s="32"/>
      <c r="D432" s="32"/>
      <c r="E432" s="32"/>
      <c r="F432" s="32"/>
      <c r="G432" s="100"/>
      <c r="H432" s="168"/>
      <c r="I432" s="32"/>
      <c r="N432" s="32"/>
    </row>
    <row r="433" spans="1:14" x14ac:dyDescent="0.25">
      <c r="A433" s="185"/>
      <c r="B433" s="32"/>
      <c r="C433" s="32"/>
      <c r="D433" s="32"/>
      <c r="E433" s="32"/>
      <c r="F433" s="32"/>
      <c r="G433" s="100"/>
      <c r="H433" s="168"/>
      <c r="I433" s="32"/>
      <c r="N433" s="32"/>
    </row>
    <row r="434" spans="1:14" x14ac:dyDescent="0.25">
      <c r="A434" s="185"/>
      <c r="B434" s="32"/>
      <c r="C434" s="32"/>
      <c r="D434" s="32"/>
      <c r="E434" s="32"/>
      <c r="F434" s="32"/>
      <c r="G434" s="100"/>
      <c r="H434" s="168"/>
      <c r="I434" s="32"/>
      <c r="N434" s="32"/>
    </row>
    <row r="435" spans="1:14" x14ac:dyDescent="0.25">
      <c r="A435" s="185"/>
      <c r="B435" s="32"/>
      <c r="C435" s="32"/>
      <c r="D435" s="32"/>
      <c r="E435" s="32"/>
      <c r="F435" s="32"/>
      <c r="G435" s="100"/>
      <c r="H435" s="168"/>
      <c r="I435" s="32"/>
      <c r="N435" s="32"/>
    </row>
    <row r="436" spans="1:14" x14ac:dyDescent="0.25">
      <c r="A436" s="185"/>
      <c r="B436" s="32"/>
      <c r="C436" s="32"/>
      <c r="D436" s="32"/>
      <c r="E436" s="32"/>
      <c r="F436" s="32"/>
      <c r="G436" s="100"/>
      <c r="H436" s="168"/>
      <c r="I436" s="32"/>
      <c r="N436" s="32"/>
    </row>
    <row r="437" spans="1:14" x14ac:dyDescent="0.25">
      <c r="A437" s="185"/>
      <c r="B437" s="32"/>
      <c r="C437" s="32"/>
      <c r="D437" s="32"/>
      <c r="E437" s="32"/>
      <c r="F437" s="32"/>
      <c r="G437" s="100"/>
      <c r="H437" s="168"/>
      <c r="I437" s="32"/>
      <c r="N437" s="32"/>
    </row>
    <row r="438" spans="1:14" x14ac:dyDescent="0.25">
      <c r="A438" s="185"/>
      <c r="B438" s="32"/>
      <c r="C438" s="32"/>
      <c r="D438" s="32"/>
      <c r="E438" s="32"/>
      <c r="F438" s="32"/>
      <c r="G438" s="100"/>
      <c r="H438" s="168"/>
      <c r="I438" s="32"/>
      <c r="N438" s="32"/>
    </row>
    <row r="439" spans="1:14" x14ac:dyDescent="0.25">
      <c r="A439" s="185"/>
      <c r="B439" s="32"/>
      <c r="C439" s="32"/>
      <c r="D439" s="32"/>
      <c r="E439" s="32"/>
      <c r="F439" s="32"/>
      <c r="G439" s="100"/>
      <c r="H439" s="168"/>
      <c r="I439" s="32"/>
      <c r="N439" s="32"/>
    </row>
    <row r="440" spans="1:14" x14ac:dyDescent="0.25">
      <c r="A440" s="185"/>
      <c r="B440" s="32"/>
      <c r="C440" s="32"/>
      <c r="D440" s="32"/>
      <c r="E440" s="32"/>
      <c r="F440" s="32"/>
      <c r="G440" s="100"/>
      <c r="H440" s="168"/>
      <c r="I440" s="32"/>
      <c r="N440" s="32"/>
    </row>
    <row r="441" spans="1:14" x14ac:dyDescent="0.25">
      <c r="A441" s="185"/>
      <c r="B441" s="32"/>
      <c r="C441" s="32"/>
      <c r="D441" s="32"/>
      <c r="E441" s="32"/>
      <c r="F441" s="32"/>
      <c r="G441" s="100"/>
      <c r="H441" s="168"/>
      <c r="I441" s="32"/>
      <c r="N441" s="32"/>
    </row>
    <row r="442" spans="1:14" x14ac:dyDescent="0.25">
      <c r="A442" s="185"/>
      <c r="B442" s="32"/>
      <c r="C442" s="32"/>
      <c r="D442" s="32"/>
      <c r="E442" s="32"/>
      <c r="F442" s="32"/>
      <c r="G442" s="100"/>
      <c r="H442" s="168"/>
      <c r="I442" s="32"/>
      <c r="N442" s="32"/>
    </row>
    <row r="443" spans="1:14" x14ac:dyDescent="0.25">
      <c r="A443" s="185"/>
      <c r="B443" s="32"/>
      <c r="C443" s="32"/>
      <c r="D443" s="32"/>
      <c r="E443" s="32"/>
      <c r="F443" s="32"/>
      <c r="G443" s="100"/>
      <c r="H443" s="168"/>
      <c r="I443" s="32"/>
      <c r="N443" s="32"/>
    </row>
    <row r="444" spans="1:14" x14ac:dyDescent="0.25">
      <c r="A444" s="185"/>
      <c r="B444" s="32"/>
      <c r="C444" s="32"/>
      <c r="D444" s="32"/>
      <c r="E444" s="32"/>
      <c r="F444" s="32"/>
      <c r="G444" s="100"/>
      <c r="H444" s="168"/>
      <c r="I444" s="32"/>
      <c r="N444" s="32"/>
    </row>
    <row r="445" spans="1:14" x14ac:dyDescent="0.25">
      <c r="A445" s="185"/>
      <c r="B445" s="32"/>
      <c r="C445" s="32"/>
      <c r="D445" s="32"/>
      <c r="E445" s="32"/>
      <c r="F445" s="32"/>
      <c r="G445" s="100"/>
      <c r="H445" s="168"/>
      <c r="I445" s="32"/>
      <c r="N445" s="32"/>
    </row>
    <row r="446" spans="1:14" x14ac:dyDescent="0.25">
      <c r="A446" s="185"/>
      <c r="B446" s="32"/>
      <c r="C446" s="32"/>
      <c r="D446" s="32"/>
      <c r="E446" s="32"/>
      <c r="F446" s="32"/>
      <c r="G446" s="100"/>
      <c r="H446" s="168"/>
      <c r="I446" s="32"/>
      <c r="N446" s="32"/>
    </row>
    <row r="447" spans="1:14" x14ac:dyDescent="0.25">
      <c r="A447" s="185"/>
      <c r="B447" s="32"/>
      <c r="C447" s="32"/>
      <c r="D447" s="32"/>
      <c r="E447" s="32"/>
      <c r="F447" s="32"/>
      <c r="G447" s="100"/>
      <c r="H447" s="168"/>
      <c r="I447" s="32"/>
      <c r="N447" s="32"/>
    </row>
    <row r="448" spans="1:14" x14ac:dyDescent="0.25">
      <c r="A448" s="185"/>
      <c r="B448" s="32"/>
      <c r="C448" s="32"/>
      <c r="D448" s="32"/>
      <c r="E448" s="32"/>
      <c r="F448" s="32"/>
      <c r="G448" s="100"/>
      <c r="H448" s="168"/>
      <c r="I448" s="32"/>
      <c r="N448" s="32"/>
    </row>
    <row r="449" spans="1:14" x14ac:dyDescent="0.25">
      <c r="A449" s="185"/>
      <c r="B449" s="32"/>
      <c r="C449" s="32"/>
      <c r="D449" s="32"/>
      <c r="E449" s="32"/>
      <c r="F449" s="32"/>
      <c r="G449" s="100"/>
      <c r="H449" s="168"/>
      <c r="I449" s="32"/>
      <c r="N449" s="32"/>
    </row>
    <row r="450" spans="1:14" x14ac:dyDescent="0.25">
      <c r="A450" s="185"/>
      <c r="B450" s="32"/>
      <c r="C450" s="32"/>
      <c r="D450" s="32"/>
      <c r="E450" s="32"/>
      <c r="F450" s="32"/>
      <c r="G450" s="100"/>
      <c r="H450" s="168"/>
      <c r="I450" s="32"/>
      <c r="N450" s="32"/>
    </row>
    <row r="451" spans="1:14" x14ac:dyDescent="0.25">
      <c r="A451" s="185"/>
      <c r="B451" s="32"/>
      <c r="C451" s="32"/>
      <c r="D451" s="32"/>
      <c r="E451" s="32"/>
      <c r="F451" s="32"/>
      <c r="G451" s="100"/>
      <c r="H451" s="168"/>
      <c r="I451" s="32"/>
      <c r="N451" s="32"/>
    </row>
    <row r="452" spans="1:14" x14ac:dyDescent="0.25">
      <c r="A452" s="185"/>
      <c r="B452" s="32"/>
      <c r="C452" s="32"/>
      <c r="D452" s="32"/>
      <c r="E452" s="32"/>
      <c r="F452" s="32"/>
      <c r="G452" s="100"/>
      <c r="H452" s="168"/>
      <c r="I452" s="32"/>
      <c r="N452" s="32"/>
    </row>
  </sheetData>
  <sheetProtection algorithmName="SHA-512" hashValue="UesZtsAFQwUpyuIedwnCUL/JC2piZKmp55703lPY1dpIJpKbZ4OVmWcvfAkVAdMfQg/sf/6H5uj9PtT++QC9/w==" saltValue="Pvz38SAM16i9orp7Ca10Rg==" spinCount="100000" sheet="1" objects="1" scenarios="1" insertRows="0" sort="0" autoFilter="0"/>
  <autoFilter ref="A12:AK97" xr:uid="{504D9397-2712-4346-B19C-A9947DDC8F1E}"/>
  <mergeCells count="24">
    <mergeCell ref="A79:A94"/>
    <mergeCell ref="A99:A144"/>
    <mergeCell ref="A59:A74"/>
    <mergeCell ref="B63:B64"/>
    <mergeCell ref="B69:B70"/>
    <mergeCell ref="A75:A78"/>
    <mergeCell ref="B76:B77"/>
    <mergeCell ref="A32:A58"/>
    <mergeCell ref="B34:B36"/>
    <mergeCell ref="B37:B41"/>
    <mergeCell ref="B42:B47"/>
    <mergeCell ref="B50:B51"/>
    <mergeCell ref="B54:B55"/>
    <mergeCell ref="B56:B57"/>
    <mergeCell ref="B1:C1"/>
    <mergeCell ref="A10:S10"/>
    <mergeCell ref="I11:M11"/>
    <mergeCell ref="N11:R11"/>
    <mergeCell ref="A13:A31"/>
    <mergeCell ref="B13:B19"/>
    <mergeCell ref="B20:B22"/>
    <mergeCell ref="B23:B24"/>
    <mergeCell ref="B27:B28"/>
    <mergeCell ref="B29:B30"/>
  </mergeCells>
  <conditionalFormatting sqref="I13:I111">
    <cfRule type="notContainsBlanks" dxfId="27" priority="2">
      <formula>LEN(TRIM(I13))&gt;0</formula>
    </cfRule>
  </conditionalFormatting>
  <conditionalFormatting sqref="I119:I126 I129:I137">
    <cfRule type="notContainsBlanks" dxfId="26" priority="5">
      <formula>LEN(TRIM(I119))&gt;0</formula>
    </cfRule>
  </conditionalFormatting>
  <conditionalFormatting sqref="N13:N146 I141:I146">
    <cfRule type="notContainsBlanks" dxfId="25" priority="1">
      <formula>LEN(TRIM(I13))&gt;0</formula>
    </cfRule>
  </conditionalFormatting>
  <dataValidations count="5">
    <dataValidation type="list" allowBlank="1" showInputMessage="1" showErrorMessage="1" sqref="C157:C450 C11 C153 C146:C147" xr:uid="{75126DC8-682E-45EC-9B88-E34C7CBE8538}">
      <formula1>"Reporting, APLL BK, Carrier BK, VOY, SPR/BOH, CLP, MBL, DN, Vendor, Email, Call, Shipment, BA, SAP &amp; GFF PO, Bill, COO, Times, Container, SI, BL"</formula1>
    </dataValidation>
    <dataValidation type="list" allowBlank="1" showInputMessage="1" showErrorMessage="1" sqref="D5:E8 F149:F153 E11:E450" xr:uid="{AD36B989-AC3C-453D-92BA-E47B10A5D0B8}">
      <formula1>"Air,Sea,Air+Sea"</formula1>
    </dataValidation>
    <dataValidation type="list" allowBlank="1" showInputMessage="1" showErrorMessage="1" sqref="D31 B5:B8 C149:C152" xr:uid="{73F85F04-1372-4125-8275-8EB5F2876DBB}">
      <formula1>"Reporting, APLL BK, Carrier BK, VOY, SPR/BOH, CLP, MBL, DN, Vendor, Email, Call, Shipment, BA, SAP &amp; GFF PO, Bill, COO, Times"</formula1>
    </dataValidation>
    <dataValidation type="list" allowBlank="1" showInputMessage="1" showErrorMessage="1" sqref="C12:C145" xr:uid="{E1CE6FB0-8218-40A6-A519-515942AC3AB9}">
      <formula1>"Reporting, APLL BK, Carrier BK, VOY, SPR/BOH, CLP, MBL, DN, Vendor, Email, Call, Shipment, BA, SAP &amp; GFF PO, Bill, COO, Times, Container, SI, BL, FCR, PO"</formula1>
    </dataValidation>
    <dataValidation type="list" allowBlank="1" showInputMessage="1" showErrorMessage="1" sqref="C100:C101" xr:uid="{8161DF16-FB29-4362-9914-4369FF8DA8C0}">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0B23F-64C9-4038-B5DE-1D722089C049}">
  <sheetPr codeName="Sheet39">
    <tabColor rgb="FF92D050"/>
  </sheetPr>
  <dimension ref="A1:AK452"/>
  <sheetViews>
    <sheetView showGridLines="0" topLeftCell="A84" zoomScale="55" zoomScaleNormal="55" workbookViewId="0">
      <selection activeCell="P99" sqref="P99:P144"/>
    </sheetView>
  </sheetViews>
  <sheetFormatPr defaultRowHeight="15" x14ac:dyDescent="0.25"/>
  <cols>
    <col min="1" max="1" width="12.5703125" style="83" customWidth="1"/>
    <col min="2" max="2" width="25.42578125" style="83" customWidth="1"/>
    <col min="3" max="3" width="24.140625" style="83" customWidth="1"/>
    <col min="4" max="4" width="61.5703125" style="83" bestFit="1" customWidth="1"/>
    <col min="5" max="5" width="15.140625" style="83" bestFit="1" customWidth="1"/>
    <col min="6" max="6" width="12" style="83" customWidth="1"/>
    <col min="7" max="7" width="10.7109375" style="93" bestFit="1" customWidth="1"/>
    <col min="8" max="8" width="52.85546875" style="83" customWidth="1"/>
    <col min="9" max="9" width="11.5703125" style="83" bestFit="1" customWidth="1"/>
    <col min="10" max="10" width="16.28515625" style="109" bestFit="1" customWidth="1"/>
    <col min="11" max="11" width="14.5703125" style="95" customWidth="1"/>
    <col min="12" max="12" width="15.42578125" style="95" customWidth="1"/>
    <col min="13" max="13" width="13.28515625" style="95" bestFit="1" customWidth="1"/>
    <col min="14" max="14" width="11.5703125" style="83" bestFit="1" customWidth="1"/>
    <col min="15" max="15" width="16.28515625" style="109" bestFit="1" customWidth="1"/>
    <col min="16" max="18" width="11.5703125" style="95" bestFit="1" customWidth="1"/>
    <col min="19" max="19" width="27.28515625" style="95" customWidth="1"/>
    <col min="20" max="16384" width="9.140625" style="83"/>
  </cols>
  <sheetData>
    <row r="1" spans="1:19"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19" s="84" customFormat="1" x14ac:dyDescent="0.25">
      <c r="A2" s="92"/>
      <c r="G2" s="93"/>
      <c r="J2" s="95"/>
      <c r="K2" s="95"/>
      <c r="L2" s="95"/>
      <c r="M2" s="95"/>
      <c r="O2" s="95"/>
      <c r="P2" s="95"/>
      <c r="Q2" s="95"/>
      <c r="R2" s="95"/>
      <c r="S2" s="95"/>
    </row>
    <row r="3" spans="1:19" s="84" customFormat="1" ht="15.75" thickBot="1" x14ac:dyDescent="0.3">
      <c r="G3" s="93"/>
      <c r="J3" s="95"/>
      <c r="K3" s="95"/>
      <c r="L3" s="95"/>
      <c r="M3" s="95"/>
      <c r="O3" s="95"/>
      <c r="P3" s="95"/>
      <c r="Q3" s="95"/>
      <c r="R3" s="95"/>
      <c r="S3" s="95"/>
    </row>
    <row r="4" spans="1:19" s="84" customFormat="1" x14ac:dyDescent="0.25">
      <c r="A4" s="96" t="s">
        <v>40</v>
      </c>
      <c r="B4" s="63"/>
      <c r="C4" s="63" t="s">
        <v>41</v>
      </c>
      <c r="D4" s="63"/>
      <c r="E4" s="63" t="s">
        <v>42</v>
      </c>
      <c r="F4" s="63" t="s">
        <v>43</v>
      </c>
      <c r="G4" s="202"/>
      <c r="H4" s="274"/>
      <c r="I4" s="744"/>
      <c r="J4" s="95"/>
      <c r="K4" s="95"/>
      <c r="L4" s="95"/>
      <c r="M4" s="95"/>
      <c r="O4" s="95"/>
      <c r="P4" s="95"/>
      <c r="Q4" s="95"/>
      <c r="R4" s="95"/>
      <c r="S4" s="95"/>
    </row>
    <row r="5" spans="1:19" s="84" customFormat="1" x14ac:dyDescent="0.25">
      <c r="A5" s="98"/>
      <c r="B5" s="99"/>
      <c r="C5" s="64" t="s">
        <v>44</v>
      </c>
      <c r="D5" s="64"/>
      <c r="E5" s="64"/>
      <c r="F5" s="64" t="s">
        <v>45</v>
      </c>
      <c r="G5" s="93"/>
      <c r="I5" s="745"/>
      <c r="J5" s="95"/>
      <c r="K5" s="95"/>
      <c r="L5" s="95"/>
      <c r="M5" s="95"/>
      <c r="O5" s="95"/>
      <c r="P5" s="95"/>
      <c r="Q5" s="95"/>
      <c r="R5" s="95"/>
      <c r="S5" s="95"/>
    </row>
    <row r="6" spans="1:19" s="84" customFormat="1" x14ac:dyDescent="0.25">
      <c r="A6" s="98"/>
      <c r="B6" s="102"/>
      <c r="C6" s="64" t="s">
        <v>46</v>
      </c>
      <c r="D6" s="64"/>
      <c r="E6" s="64"/>
      <c r="F6" s="64" t="s">
        <v>47</v>
      </c>
      <c r="G6" s="93"/>
      <c r="I6" s="745"/>
      <c r="J6" s="95"/>
      <c r="K6" s="95"/>
      <c r="L6" s="95"/>
      <c r="M6" s="95"/>
      <c r="O6" s="95"/>
      <c r="P6" s="95"/>
      <c r="Q6" s="95"/>
      <c r="R6" s="95"/>
      <c r="S6" s="95"/>
    </row>
    <row r="7" spans="1:19" s="84" customFormat="1" x14ac:dyDescent="0.25">
      <c r="A7" s="98"/>
      <c r="B7" s="103"/>
      <c r="C7" s="64" t="s">
        <v>48</v>
      </c>
      <c r="D7" s="64"/>
      <c r="E7" s="64"/>
      <c r="F7" s="64" t="s">
        <v>49</v>
      </c>
      <c r="G7" s="93"/>
      <c r="I7" s="745"/>
      <c r="J7" s="95"/>
      <c r="K7" s="95"/>
      <c r="L7" s="95"/>
      <c r="M7" s="95"/>
      <c r="O7" s="95"/>
      <c r="P7" s="95"/>
      <c r="Q7" s="95"/>
      <c r="R7" s="95"/>
      <c r="S7" s="95"/>
    </row>
    <row r="8" spans="1:19" s="84" customFormat="1" ht="15.75" thickBot="1" x14ac:dyDescent="0.3">
      <c r="A8" s="104"/>
      <c r="B8" s="105"/>
      <c r="C8" s="65" t="s">
        <v>50</v>
      </c>
      <c r="D8" s="65"/>
      <c r="E8" s="65"/>
      <c r="F8" s="65" t="s">
        <v>556</v>
      </c>
      <c r="G8" s="107"/>
      <c r="H8" s="23"/>
      <c r="I8" s="746"/>
      <c r="J8" s="95"/>
      <c r="K8" s="95"/>
      <c r="L8" s="95"/>
      <c r="M8" s="95"/>
      <c r="O8" s="95"/>
      <c r="P8" s="95"/>
      <c r="Q8" s="95"/>
      <c r="R8" s="95"/>
      <c r="S8" s="95"/>
    </row>
    <row r="9" spans="1:19" s="84" customFormat="1" ht="15.75" thickBot="1" x14ac:dyDescent="0.3">
      <c r="A9" s="92"/>
      <c r="G9" s="93"/>
      <c r="J9" s="95"/>
      <c r="K9" s="95"/>
      <c r="L9" s="95"/>
      <c r="M9" s="95"/>
      <c r="O9" s="95"/>
      <c r="P9" s="95"/>
      <c r="Q9" s="95"/>
      <c r="R9" s="95"/>
      <c r="S9" s="95"/>
    </row>
    <row r="10" spans="1:19" s="84" customFormat="1" ht="15.75" thickBot="1" x14ac:dyDescent="0.3">
      <c r="A10" s="1031" t="s">
        <v>20</v>
      </c>
      <c r="B10" s="1032"/>
      <c r="C10" s="1032"/>
      <c r="D10" s="1032"/>
      <c r="E10" s="1032"/>
      <c r="F10" s="1032"/>
      <c r="G10" s="1032"/>
      <c r="H10" s="1032"/>
      <c r="I10" s="1032"/>
      <c r="J10" s="1032"/>
      <c r="K10" s="1032"/>
      <c r="L10" s="1032"/>
      <c r="M10" s="1032"/>
      <c r="N10" s="1032"/>
      <c r="O10" s="1032"/>
      <c r="P10" s="1032"/>
      <c r="Q10" s="1032"/>
      <c r="R10" s="1032"/>
      <c r="S10" s="1033"/>
    </row>
    <row r="11" spans="1:19" s="84" customFormat="1" ht="15.75" thickBot="1" x14ac:dyDescent="0.3">
      <c r="A11" s="381"/>
      <c r="B11" s="66"/>
      <c r="C11" s="66"/>
      <c r="D11" s="66"/>
      <c r="E11" s="66"/>
      <c r="F11" s="66"/>
      <c r="G11" s="203"/>
      <c r="H11" s="67"/>
      <c r="I11" s="1034" t="str">
        <f>_xlfn.CONCAT($A$10," ","-"," ","Sea")</f>
        <v>CKSWEU - Sea</v>
      </c>
      <c r="J11" s="1035"/>
      <c r="K11" s="1035"/>
      <c r="L11" s="1035"/>
      <c r="M11" s="1036"/>
      <c r="N11" s="1034" t="str">
        <f>_xlfn.CONCAT($A$10," ","-"," ","Air")</f>
        <v>CKSWEU - Air</v>
      </c>
      <c r="O11" s="1035"/>
      <c r="P11" s="1035"/>
      <c r="Q11" s="1035"/>
      <c r="R11" s="1036"/>
      <c r="S11" s="374" t="s">
        <v>53</v>
      </c>
    </row>
    <row r="12" spans="1:19" s="84" customFormat="1" ht="4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19" x14ac:dyDescent="0.25">
      <c r="A13" s="1095" t="s">
        <v>67</v>
      </c>
      <c r="B13" s="1117" t="s">
        <v>68</v>
      </c>
      <c r="C13" s="621" t="s">
        <v>69</v>
      </c>
      <c r="D13" s="621" t="s">
        <v>70</v>
      </c>
      <c r="E13" s="621"/>
      <c r="F13" s="621"/>
      <c r="G13" s="622"/>
      <c r="H13" s="637"/>
      <c r="I13" s="751"/>
      <c r="J13" s="361"/>
      <c r="K13" s="259">
        <v>1</v>
      </c>
      <c r="L13" s="259">
        <f t="shared" ref="L13:L76" si="0">IF(C13="APLL BK",G13,G13*J13)</f>
        <v>0</v>
      </c>
      <c r="M13" s="456">
        <f t="shared" ref="M13:M76" si="1">IFERROR(IF(OR(E13="Sea",E13="Air+Sea"),IF(C13="APLL BK",G13*IF(I13="",1,I13),L13/K13*IF(I13="",1,I13)),0),0)</f>
        <v>0</v>
      </c>
      <c r="N13" s="751"/>
      <c r="O13" s="362"/>
      <c r="P13" s="259">
        <v>0</v>
      </c>
      <c r="Q13" s="260">
        <f t="shared" ref="Q13:Q76" si="2">IF(C13="APLL BK",G13,G13*O13)</f>
        <v>0</v>
      </c>
      <c r="R13" s="456">
        <f t="shared" ref="R13:R76" si="3">IFERROR(IF(OR(E13="Air",E13="Air+Sea"),IF(C13="APLL BK",G13*IF(N13="",1,N13),Q13/P13*IF(N13="",1,N13)),0),0)</f>
        <v>0</v>
      </c>
      <c r="S13" s="625" t="e" cm="1">
        <f t="array" ref="S13">_xlfn.IFS(E13="Air",R13,E13="Sea",M13,E13="Air+Sea",M13+R13)</f>
        <v>#N/A</v>
      </c>
    </row>
    <row r="14" spans="1:19" ht="45" x14ac:dyDescent="0.25">
      <c r="A14" s="1096"/>
      <c r="B14" s="1110"/>
      <c r="C14" s="159" t="s">
        <v>69</v>
      </c>
      <c r="D14" s="159" t="s">
        <v>662</v>
      </c>
      <c r="E14" s="159"/>
      <c r="F14" s="159">
        <v>90</v>
      </c>
      <c r="G14" s="207">
        <v>155</v>
      </c>
      <c r="H14" s="776" t="s">
        <v>663</v>
      </c>
      <c r="I14" s="752"/>
      <c r="J14" s="190">
        <v>0</v>
      </c>
      <c r="K14" s="221">
        <v>1</v>
      </c>
      <c r="L14" s="221">
        <f t="shared" si="0"/>
        <v>0</v>
      </c>
      <c r="M14" s="222">
        <f t="shared" si="1"/>
        <v>0</v>
      </c>
      <c r="N14" s="752"/>
      <c r="O14" s="443"/>
      <c r="P14" s="221">
        <v>0</v>
      </c>
      <c r="Q14" s="444">
        <f t="shared" si="2"/>
        <v>0</v>
      </c>
      <c r="R14" s="222">
        <f t="shared" si="3"/>
        <v>0</v>
      </c>
      <c r="S14" s="454" t="e" cm="1">
        <f t="array" ref="S14">_xlfn.IFS(E14="Air",R14,E14="Sea",M14,E14="Air+Sea",M14+R14)</f>
        <v>#N/A</v>
      </c>
    </row>
    <row r="15" spans="1:19" ht="45" x14ac:dyDescent="0.25">
      <c r="A15" s="1096"/>
      <c r="B15" s="1110"/>
      <c r="C15" s="159" t="s">
        <v>69</v>
      </c>
      <c r="D15" s="159" t="s">
        <v>664</v>
      </c>
      <c r="E15" s="159"/>
      <c r="F15" s="159">
        <f>10*60</f>
        <v>600</v>
      </c>
      <c r="G15" s="207">
        <v>420</v>
      </c>
      <c r="H15" s="160" t="s">
        <v>665</v>
      </c>
      <c r="I15" s="752"/>
      <c r="J15" s="190">
        <v>0</v>
      </c>
      <c r="K15" s="221">
        <v>1</v>
      </c>
      <c r="L15" s="221">
        <f t="shared" si="0"/>
        <v>0</v>
      </c>
      <c r="M15" s="222">
        <f t="shared" si="1"/>
        <v>0</v>
      </c>
      <c r="N15" s="752"/>
      <c r="O15" s="443"/>
      <c r="P15" s="221">
        <v>0</v>
      </c>
      <c r="Q15" s="444">
        <f t="shared" si="2"/>
        <v>0</v>
      </c>
      <c r="R15" s="222">
        <f t="shared" si="3"/>
        <v>0</v>
      </c>
      <c r="S15" s="454" t="e" cm="1">
        <f t="array" ref="S15">_xlfn.IFS(E15="Air",R15,E15="Sea",M15,E15="Air+Sea",M15+R15)</f>
        <v>#N/A</v>
      </c>
    </row>
    <row r="16" spans="1:19" ht="45" x14ac:dyDescent="0.25">
      <c r="A16" s="1096"/>
      <c r="B16" s="1110"/>
      <c r="C16" s="159" t="s">
        <v>69</v>
      </c>
      <c r="D16" s="159" t="s">
        <v>666</v>
      </c>
      <c r="E16" s="159"/>
      <c r="F16" s="159">
        <v>90</v>
      </c>
      <c r="G16" s="207">
        <v>90</v>
      </c>
      <c r="H16" s="776" t="s">
        <v>667</v>
      </c>
      <c r="I16" s="752"/>
      <c r="J16" s="190">
        <v>0</v>
      </c>
      <c r="K16" s="221">
        <v>1</v>
      </c>
      <c r="L16" s="221">
        <f t="shared" si="0"/>
        <v>0</v>
      </c>
      <c r="M16" s="222">
        <f t="shared" si="1"/>
        <v>0</v>
      </c>
      <c r="N16" s="752"/>
      <c r="O16" s="443"/>
      <c r="P16" s="221">
        <v>0</v>
      </c>
      <c r="Q16" s="444">
        <f t="shared" si="2"/>
        <v>0</v>
      </c>
      <c r="R16" s="222">
        <f t="shared" si="3"/>
        <v>0</v>
      </c>
      <c r="S16" s="454" t="e" cm="1">
        <f t="array" ref="S16">_xlfn.IFS(E16="Air",R16,E16="Sea",M16,E16="Air+Sea",M16+R16)</f>
        <v>#N/A</v>
      </c>
    </row>
    <row r="17" spans="1:19" x14ac:dyDescent="0.25">
      <c r="A17" s="1096"/>
      <c r="B17" s="1110"/>
      <c r="C17" s="159" t="s">
        <v>69</v>
      </c>
      <c r="D17" s="159" t="s">
        <v>668</v>
      </c>
      <c r="E17" s="159"/>
      <c r="F17" s="159">
        <v>90</v>
      </c>
      <c r="G17" s="207">
        <v>90</v>
      </c>
      <c r="H17" s="160" t="s">
        <v>669</v>
      </c>
      <c r="I17" s="752"/>
      <c r="J17" s="190">
        <v>0</v>
      </c>
      <c r="K17" s="221">
        <v>1</v>
      </c>
      <c r="L17" s="221">
        <f t="shared" si="0"/>
        <v>0</v>
      </c>
      <c r="M17" s="222">
        <f t="shared" si="1"/>
        <v>0</v>
      </c>
      <c r="N17" s="752"/>
      <c r="O17" s="443"/>
      <c r="P17" s="221">
        <v>0</v>
      </c>
      <c r="Q17" s="444">
        <f t="shared" si="2"/>
        <v>0</v>
      </c>
      <c r="R17" s="222">
        <f t="shared" si="3"/>
        <v>0</v>
      </c>
      <c r="S17" s="454" t="e" cm="1">
        <f t="array" ref="S17">_xlfn.IFS(E17="Air",R17,E17="Sea",M17,E17="Air+Sea",M17+R17)</f>
        <v>#N/A</v>
      </c>
    </row>
    <row r="18" spans="1:19" ht="39" customHeight="1" x14ac:dyDescent="0.25">
      <c r="A18" s="1096"/>
      <c r="B18" s="1110"/>
      <c r="C18" s="159" t="s">
        <v>74</v>
      </c>
      <c r="D18" s="159" t="s">
        <v>75</v>
      </c>
      <c r="E18" s="159"/>
      <c r="F18" s="159">
        <v>6</v>
      </c>
      <c r="G18" s="207">
        <v>6</v>
      </c>
      <c r="H18" s="776" t="s">
        <v>670</v>
      </c>
      <c r="I18" s="752"/>
      <c r="J18" s="190"/>
      <c r="K18" s="221">
        <v>1</v>
      </c>
      <c r="L18" s="221">
        <f t="shared" si="0"/>
        <v>6</v>
      </c>
      <c r="M18" s="222">
        <f t="shared" si="1"/>
        <v>0</v>
      </c>
      <c r="N18" s="752"/>
      <c r="O18" s="443"/>
      <c r="P18" s="221">
        <v>0</v>
      </c>
      <c r="Q18" s="444">
        <f t="shared" si="2"/>
        <v>6</v>
      </c>
      <c r="R18" s="222">
        <f t="shared" si="3"/>
        <v>0</v>
      </c>
      <c r="S18" s="454" t="e" cm="1">
        <f t="array" ref="S18">_xlfn.IFS(E18="Air",R18,E18="Sea",M18,E18="Air+Sea",M18+R18)</f>
        <v>#N/A</v>
      </c>
    </row>
    <row r="19" spans="1:19" x14ac:dyDescent="0.25">
      <c r="A19" s="1096"/>
      <c r="B19" s="1110"/>
      <c r="C19" s="159" t="s">
        <v>388</v>
      </c>
      <c r="D19" s="188" t="s">
        <v>671</v>
      </c>
      <c r="E19" s="159"/>
      <c r="F19" s="159">
        <v>40</v>
      </c>
      <c r="G19" s="207">
        <v>50</v>
      </c>
      <c r="H19" s="160"/>
      <c r="I19" s="752"/>
      <c r="J19" s="190">
        <v>0</v>
      </c>
      <c r="K19" s="221">
        <v>1</v>
      </c>
      <c r="L19" s="221">
        <f t="shared" si="0"/>
        <v>0</v>
      </c>
      <c r="M19" s="222">
        <f t="shared" si="1"/>
        <v>0</v>
      </c>
      <c r="N19" s="752"/>
      <c r="O19" s="443"/>
      <c r="P19" s="221">
        <v>0</v>
      </c>
      <c r="Q19" s="444">
        <f t="shared" si="2"/>
        <v>0</v>
      </c>
      <c r="R19" s="222">
        <f t="shared" si="3"/>
        <v>0</v>
      </c>
      <c r="S19" s="454" t="e" cm="1">
        <f t="array" ref="S19">_xlfn.IFS(E19="Air",R19,E19="Sea",M19,E19="Air+Sea",M19+R19)</f>
        <v>#N/A</v>
      </c>
    </row>
    <row r="20" spans="1:19" ht="30" x14ac:dyDescent="0.25">
      <c r="A20" s="1096"/>
      <c r="B20" s="1110" t="s">
        <v>71</v>
      </c>
      <c r="C20" s="159" t="s">
        <v>69</v>
      </c>
      <c r="D20" s="159" t="s">
        <v>672</v>
      </c>
      <c r="E20" s="159"/>
      <c r="F20" s="159">
        <v>180</v>
      </c>
      <c r="G20" s="207">
        <v>180</v>
      </c>
      <c r="H20" s="160" t="s">
        <v>673</v>
      </c>
      <c r="I20" s="752"/>
      <c r="J20" s="190">
        <v>0</v>
      </c>
      <c r="K20" s="221">
        <v>1</v>
      </c>
      <c r="L20" s="221">
        <f t="shared" si="0"/>
        <v>0</v>
      </c>
      <c r="M20" s="222">
        <f t="shared" si="1"/>
        <v>0</v>
      </c>
      <c r="N20" s="752"/>
      <c r="O20" s="443"/>
      <c r="P20" s="221">
        <v>0</v>
      </c>
      <c r="Q20" s="444">
        <f t="shared" si="2"/>
        <v>0</v>
      </c>
      <c r="R20" s="222">
        <f t="shared" si="3"/>
        <v>0</v>
      </c>
      <c r="S20" s="454" t="e" cm="1">
        <f t="array" ref="S20">_xlfn.IFS(E20="Air",R20,E20="Sea",M20,E20="Air+Sea",M20+R20)</f>
        <v>#N/A</v>
      </c>
    </row>
    <row r="21" spans="1:19" ht="30" x14ac:dyDescent="0.25">
      <c r="A21" s="1096"/>
      <c r="B21" s="1110"/>
      <c r="C21" s="112" t="s">
        <v>74</v>
      </c>
      <c r="D21" s="114" t="s">
        <v>674</v>
      </c>
      <c r="E21" s="112" t="s">
        <v>11</v>
      </c>
      <c r="F21" s="112">
        <v>180</v>
      </c>
      <c r="G21" s="367">
        <v>120</v>
      </c>
      <c r="H21" s="140"/>
      <c r="I21" s="754">
        <v>0.125</v>
      </c>
      <c r="J21" s="354"/>
      <c r="K21" s="372">
        <v>1</v>
      </c>
      <c r="L21" s="372">
        <f t="shared" si="0"/>
        <v>120</v>
      </c>
      <c r="M21" s="248">
        <f t="shared" si="1"/>
        <v>15</v>
      </c>
      <c r="N21" s="752"/>
      <c r="O21" s="443"/>
      <c r="P21" s="221">
        <v>0</v>
      </c>
      <c r="Q21" s="444">
        <f t="shared" si="2"/>
        <v>120</v>
      </c>
      <c r="R21" s="222">
        <f t="shared" si="3"/>
        <v>0</v>
      </c>
      <c r="S21" s="626" cm="1">
        <f t="array" ref="S21">_xlfn.IFS(E21="Air",R21,E21="Sea",M21,E21="Air+Sea",M21+R21)</f>
        <v>15</v>
      </c>
    </row>
    <row r="22" spans="1:19" x14ac:dyDescent="0.25">
      <c r="A22" s="1096"/>
      <c r="B22" s="1110"/>
      <c r="C22" s="111" t="s">
        <v>74</v>
      </c>
      <c r="D22" s="111" t="s">
        <v>675</v>
      </c>
      <c r="E22" s="111" t="s">
        <v>11</v>
      </c>
      <c r="F22" s="111">
        <v>300</v>
      </c>
      <c r="G22" s="206">
        <v>300</v>
      </c>
      <c r="H22" s="124" t="s">
        <v>676</v>
      </c>
      <c r="I22" s="755">
        <v>0.125</v>
      </c>
      <c r="J22" s="749"/>
      <c r="K22" s="219">
        <v>1</v>
      </c>
      <c r="L22" s="219">
        <f t="shared" si="0"/>
        <v>300</v>
      </c>
      <c r="M22" s="220">
        <f t="shared" si="1"/>
        <v>37.5</v>
      </c>
      <c r="N22" s="752"/>
      <c r="O22" s="443"/>
      <c r="P22" s="221">
        <v>0</v>
      </c>
      <c r="Q22" s="444">
        <f t="shared" si="2"/>
        <v>300</v>
      </c>
      <c r="R22" s="222">
        <f t="shared" si="3"/>
        <v>0</v>
      </c>
      <c r="S22" s="453" cm="1">
        <f t="array" ref="S22">_xlfn.IFS(E22="Air",R22,E22="Sea",M22,E22="Air+Sea",M22+R22)</f>
        <v>37.5</v>
      </c>
    </row>
    <row r="23" spans="1:19" x14ac:dyDescent="0.25">
      <c r="A23" s="1096"/>
      <c r="B23" s="1110" t="s">
        <v>78</v>
      </c>
      <c r="C23" s="159" t="s">
        <v>69</v>
      </c>
      <c r="D23" s="159" t="s">
        <v>79</v>
      </c>
      <c r="E23" s="159"/>
      <c r="F23" s="159"/>
      <c r="G23" s="207"/>
      <c r="H23" s="160"/>
      <c r="I23" s="752"/>
      <c r="J23" s="190"/>
      <c r="K23" s="221">
        <v>1</v>
      </c>
      <c r="L23" s="221">
        <f t="shared" si="0"/>
        <v>0</v>
      </c>
      <c r="M23" s="222">
        <f t="shared" si="1"/>
        <v>0</v>
      </c>
      <c r="N23" s="752"/>
      <c r="O23" s="443"/>
      <c r="P23" s="221">
        <v>0</v>
      </c>
      <c r="Q23" s="444">
        <f t="shared" si="2"/>
        <v>0</v>
      </c>
      <c r="R23" s="222">
        <f t="shared" si="3"/>
        <v>0</v>
      </c>
      <c r="S23" s="454" t="e" cm="1">
        <f t="array" ref="S23">_xlfn.IFS(E23="Air",R23,E23="Sea",M23,E23="Air+Sea",M23+R23)</f>
        <v>#N/A</v>
      </c>
    </row>
    <row r="24" spans="1:19" x14ac:dyDescent="0.25">
      <c r="A24" s="1096"/>
      <c r="B24" s="1110"/>
      <c r="C24" s="112" t="s">
        <v>74</v>
      </c>
      <c r="D24" s="112" t="s">
        <v>677</v>
      </c>
      <c r="E24" s="112" t="s">
        <v>11</v>
      </c>
      <c r="F24" s="112">
        <v>100</v>
      </c>
      <c r="G24" s="367">
        <v>100</v>
      </c>
      <c r="H24" s="140" t="s">
        <v>678</v>
      </c>
      <c r="I24" s="754">
        <v>0.4</v>
      </c>
      <c r="J24" s="750"/>
      <c r="K24" s="372">
        <v>1</v>
      </c>
      <c r="L24" s="372">
        <f t="shared" si="0"/>
        <v>100</v>
      </c>
      <c r="M24" s="248">
        <f t="shared" si="1"/>
        <v>40</v>
      </c>
      <c r="N24" s="752"/>
      <c r="O24" s="443"/>
      <c r="P24" s="221">
        <v>0</v>
      </c>
      <c r="Q24" s="444">
        <f t="shared" si="2"/>
        <v>100</v>
      </c>
      <c r="R24" s="222">
        <f t="shared" si="3"/>
        <v>0</v>
      </c>
      <c r="S24" s="626" cm="1">
        <f t="array" ref="S24">_xlfn.IFS(E24="Air",R24,E24="Sea",M24,E24="Air+Sea",M24+R24)</f>
        <v>40</v>
      </c>
    </row>
    <row r="25" spans="1:19" ht="30" x14ac:dyDescent="0.25">
      <c r="A25" s="1096"/>
      <c r="B25" s="719"/>
      <c r="C25" s="112" t="s">
        <v>74</v>
      </c>
      <c r="D25" s="112" t="s">
        <v>679</v>
      </c>
      <c r="E25" s="112" t="s">
        <v>11</v>
      </c>
      <c r="F25" s="112">
        <v>300</v>
      </c>
      <c r="G25" s="367">
        <v>240</v>
      </c>
      <c r="H25" s="140" t="s">
        <v>680</v>
      </c>
      <c r="I25" s="754">
        <v>0.375</v>
      </c>
      <c r="J25" s="750"/>
      <c r="K25" s="372">
        <v>1</v>
      </c>
      <c r="L25" s="372">
        <f t="shared" si="0"/>
        <v>240</v>
      </c>
      <c r="M25" s="248">
        <f t="shared" si="1"/>
        <v>90</v>
      </c>
      <c r="N25" s="752"/>
      <c r="O25" s="443"/>
      <c r="P25" s="221">
        <v>0</v>
      </c>
      <c r="Q25" s="444">
        <f t="shared" si="2"/>
        <v>240</v>
      </c>
      <c r="R25" s="222">
        <f t="shared" si="3"/>
        <v>0</v>
      </c>
      <c r="S25" s="626" cm="1">
        <f t="array" ref="S25">_xlfn.IFS(E25="Air",R25,E25="Sea",M25,E25="Air+Sea",M25+R25)</f>
        <v>90</v>
      </c>
    </row>
    <row r="26" spans="1:19" x14ac:dyDescent="0.25">
      <c r="A26" s="1096"/>
      <c r="B26" s="462" t="s">
        <v>80</v>
      </c>
      <c r="C26" s="159" t="s">
        <v>81</v>
      </c>
      <c r="D26" s="159" t="s">
        <v>82</v>
      </c>
      <c r="E26" s="159"/>
      <c r="F26" s="159"/>
      <c r="G26" s="207"/>
      <c r="H26" s="160"/>
      <c r="I26" s="752"/>
      <c r="J26" s="190"/>
      <c r="K26" s="221">
        <v>1</v>
      </c>
      <c r="L26" s="221">
        <f t="shared" si="0"/>
        <v>0</v>
      </c>
      <c r="M26" s="222">
        <f t="shared" si="1"/>
        <v>0</v>
      </c>
      <c r="N26" s="752"/>
      <c r="O26" s="443"/>
      <c r="P26" s="221">
        <v>0</v>
      </c>
      <c r="Q26" s="444">
        <f t="shared" si="2"/>
        <v>0</v>
      </c>
      <c r="R26" s="222">
        <f t="shared" si="3"/>
        <v>0</v>
      </c>
      <c r="S26" s="454" t="e" cm="1">
        <f t="array" ref="S26">_xlfn.IFS(E26="Air",R26,E26="Sea",M26,E26="Air+Sea",M26+R26)</f>
        <v>#N/A</v>
      </c>
    </row>
    <row r="27" spans="1:19" x14ac:dyDescent="0.25">
      <c r="A27" s="1096"/>
      <c r="B27" s="1111" t="s">
        <v>83</v>
      </c>
      <c r="C27" s="159" t="s">
        <v>84</v>
      </c>
      <c r="D27" s="159" t="s">
        <v>85</v>
      </c>
      <c r="E27" s="159"/>
      <c r="F27" s="159"/>
      <c r="G27" s="207"/>
      <c r="H27" s="160"/>
      <c r="I27" s="752"/>
      <c r="J27" s="190"/>
      <c r="K27" s="221">
        <v>1</v>
      </c>
      <c r="L27" s="221">
        <f t="shared" si="0"/>
        <v>0</v>
      </c>
      <c r="M27" s="222">
        <f t="shared" si="1"/>
        <v>0</v>
      </c>
      <c r="N27" s="752"/>
      <c r="O27" s="443"/>
      <c r="P27" s="221">
        <v>0</v>
      </c>
      <c r="Q27" s="444">
        <f t="shared" si="2"/>
        <v>0</v>
      </c>
      <c r="R27" s="222">
        <f t="shared" si="3"/>
        <v>0</v>
      </c>
      <c r="S27" s="454" t="e" cm="1">
        <f t="array" ref="S27">_xlfn.IFS(E27="Air",R27,E27="Sea",M27,E27="Air+Sea",M27+R27)</f>
        <v>#N/A</v>
      </c>
    </row>
    <row r="28" spans="1:19" x14ac:dyDescent="0.25">
      <c r="A28" s="1096"/>
      <c r="B28" s="1111"/>
      <c r="C28" s="159" t="s">
        <v>84</v>
      </c>
      <c r="D28" s="159" t="s">
        <v>86</v>
      </c>
      <c r="E28" s="159"/>
      <c r="F28" s="159"/>
      <c r="G28" s="207"/>
      <c r="H28" s="160"/>
      <c r="I28" s="752"/>
      <c r="J28" s="190"/>
      <c r="K28" s="221">
        <v>1</v>
      </c>
      <c r="L28" s="221">
        <f t="shared" si="0"/>
        <v>0</v>
      </c>
      <c r="M28" s="222">
        <f t="shared" si="1"/>
        <v>0</v>
      </c>
      <c r="N28" s="752"/>
      <c r="O28" s="443"/>
      <c r="P28" s="221">
        <v>0</v>
      </c>
      <c r="Q28" s="444">
        <f t="shared" si="2"/>
        <v>0</v>
      </c>
      <c r="R28" s="222">
        <f t="shared" si="3"/>
        <v>0</v>
      </c>
      <c r="S28" s="454" t="e" cm="1">
        <f t="array" ref="S28">_xlfn.IFS(E28="Air",R28,E28="Sea",M28,E28="Air+Sea",M28+R28)</f>
        <v>#N/A</v>
      </c>
    </row>
    <row r="29" spans="1:19" x14ac:dyDescent="0.25">
      <c r="A29" s="1096"/>
      <c r="B29" s="1111" t="s">
        <v>87</v>
      </c>
      <c r="C29" s="159" t="s">
        <v>74</v>
      </c>
      <c r="D29" s="159" t="s">
        <v>88</v>
      </c>
      <c r="E29" s="159"/>
      <c r="F29" s="159"/>
      <c r="G29" s="207"/>
      <c r="H29" s="747"/>
      <c r="I29" s="752"/>
      <c r="J29" s="190"/>
      <c r="K29" s="221">
        <v>1</v>
      </c>
      <c r="L29" s="221">
        <f t="shared" si="0"/>
        <v>0</v>
      </c>
      <c r="M29" s="222">
        <f t="shared" si="1"/>
        <v>0</v>
      </c>
      <c r="N29" s="752"/>
      <c r="O29" s="443"/>
      <c r="P29" s="221">
        <v>0</v>
      </c>
      <c r="Q29" s="444">
        <f t="shared" si="2"/>
        <v>0</v>
      </c>
      <c r="R29" s="222">
        <f t="shared" si="3"/>
        <v>0</v>
      </c>
      <c r="S29" s="454" t="e" cm="1">
        <f t="array" ref="S29">_xlfn.IFS(E29="Air",R29,E29="Sea",M29,E29="Air+Sea",M29+R29)</f>
        <v>#N/A</v>
      </c>
    </row>
    <row r="30" spans="1:19" x14ac:dyDescent="0.25">
      <c r="A30" s="1096"/>
      <c r="B30" s="1111"/>
      <c r="C30" s="159" t="s">
        <v>74</v>
      </c>
      <c r="D30" s="159" t="s">
        <v>89</v>
      </c>
      <c r="E30" s="159"/>
      <c r="F30" s="159"/>
      <c r="G30" s="207"/>
      <c r="H30" s="747"/>
      <c r="I30" s="752"/>
      <c r="J30" s="190"/>
      <c r="K30" s="221">
        <v>1</v>
      </c>
      <c r="L30" s="221">
        <f t="shared" si="0"/>
        <v>0</v>
      </c>
      <c r="M30" s="222">
        <f t="shared" si="1"/>
        <v>0</v>
      </c>
      <c r="N30" s="752"/>
      <c r="O30" s="443"/>
      <c r="P30" s="221">
        <v>0</v>
      </c>
      <c r="Q30" s="444">
        <f t="shared" si="2"/>
        <v>0</v>
      </c>
      <c r="R30" s="222">
        <f t="shared" si="3"/>
        <v>0</v>
      </c>
      <c r="S30" s="454" t="e" cm="1">
        <f t="array" ref="S30">_xlfn.IFS(E30="Air",R30,E30="Sea",M30,E30="Air+Sea",M30+R30)</f>
        <v>#N/A</v>
      </c>
    </row>
    <row r="31" spans="1:19" x14ac:dyDescent="0.25">
      <c r="A31" s="1096"/>
      <c r="B31" s="462" t="s">
        <v>90</v>
      </c>
      <c r="C31" s="159"/>
      <c r="D31" s="334"/>
      <c r="E31" s="159"/>
      <c r="F31" s="159"/>
      <c r="G31" s="207"/>
      <c r="H31" s="160"/>
      <c r="I31" s="752"/>
      <c r="J31" s="190"/>
      <c r="K31" s="221">
        <v>1</v>
      </c>
      <c r="L31" s="221">
        <f t="shared" si="0"/>
        <v>0</v>
      </c>
      <c r="M31" s="222">
        <f t="shared" si="1"/>
        <v>0</v>
      </c>
      <c r="N31" s="752"/>
      <c r="O31" s="443"/>
      <c r="P31" s="221">
        <v>0</v>
      </c>
      <c r="Q31" s="444">
        <f t="shared" si="2"/>
        <v>0</v>
      </c>
      <c r="R31" s="222">
        <f t="shared" si="3"/>
        <v>0</v>
      </c>
      <c r="S31" s="454" t="e" cm="1">
        <f t="array" ref="S31">_xlfn.IFS(E31="Air",R31,E31="Sea",M31,E31="Air+Sea",M31+R31)</f>
        <v>#N/A</v>
      </c>
    </row>
    <row r="32" spans="1:19" x14ac:dyDescent="0.25">
      <c r="A32" s="1096" t="s">
        <v>91</v>
      </c>
      <c r="B32" s="719" t="s">
        <v>92</v>
      </c>
      <c r="C32" s="111" t="s">
        <v>69</v>
      </c>
      <c r="D32" s="128" t="s">
        <v>93</v>
      </c>
      <c r="E32" s="111" t="s">
        <v>11</v>
      </c>
      <c r="F32" s="111">
        <v>440</v>
      </c>
      <c r="G32" s="206">
        <v>440</v>
      </c>
      <c r="H32" s="124"/>
      <c r="I32" s="755"/>
      <c r="J32" s="191">
        <v>0</v>
      </c>
      <c r="K32" s="219">
        <v>1</v>
      </c>
      <c r="L32" s="219">
        <f t="shared" si="0"/>
        <v>0</v>
      </c>
      <c r="M32" s="220">
        <f t="shared" si="1"/>
        <v>0</v>
      </c>
      <c r="N32" s="752"/>
      <c r="O32" s="443"/>
      <c r="P32" s="221">
        <v>0</v>
      </c>
      <c r="Q32" s="444">
        <f t="shared" si="2"/>
        <v>0</v>
      </c>
      <c r="R32" s="222">
        <f t="shared" si="3"/>
        <v>0</v>
      </c>
      <c r="S32" s="453" cm="1">
        <f t="array" ref="S32">_xlfn.IFS(E32="Air",R32,E32="Sea",M32,E32="Air+Sea",M32+R32)</f>
        <v>0</v>
      </c>
    </row>
    <row r="33" spans="1:37" s="732" customFormat="1" x14ac:dyDescent="0.25">
      <c r="A33" s="1096"/>
      <c r="B33" s="509" t="s">
        <v>681</v>
      </c>
      <c r="C33" s="113" t="s">
        <v>100</v>
      </c>
      <c r="D33" s="113" t="s">
        <v>101</v>
      </c>
      <c r="E33" s="113" t="s">
        <v>11</v>
      </c>
      <c r="F33" s="113">
        <v>195</v>
      </c>
      <c r="G33" s="208">
        <v>195</v>
      </c>
      <c r="H33" s="124"/>
      <c r="I33" s="755"/>
      <c r="J33" s="191">
        <v>0</v>
      </c>
      <c r="K33" s="219">
        <v>1</v>
      </c>
      <c r="L33" s="219">
        <f t="shared" si="0"/>
        <v>0</v>
      </c>
      <c r="M33" s="220">
        <f t="shared" si="1"/>
        <v>0</v>
      </c>
      <c r="N33" s="752"/>
      <c r="O33" s="443"/>
      <c r="P33" s="221">
        <v>0</v>
      </c>
      <c r="Q33" s="444">
        <f t="shared" si="2"/>
        <v>0</v>
      </c>
      <c r="R33" s="222">
        <f t="shared" si="3"/>
        <v>0</v>
      </c>
      <c r="S33" s="453" cm="1">
        <f t="array" ref="S33">_xlfn.IFS(E33="Air",R33,E33="Sea",M33,E33="Air+Sea",M33+R33)</f>
        <v>0</v>
      </c>
      <c r="T33" s="83"/>
      <c r="U33" s="83"/>
      <c r="V33" s="83"/>
      <c r="W33" s="83"/>
      <c r="X33" s="83"/>
      <c r="Y33" s="83"/>
      <c r="Z33" s="83"/>
      <c r="AA33" s="83"/>
      <c r="AB33" s="83"/>
      <c r="AC33" s="83"/>
      <c r="AD33" s="83"/>
      <c r="AE33" s="83"/>
      <c r="AF33" s="83"/>
      <c r="AG33" s="83"/>
      <c r="AH33" s="83"/>
      <c r="AI33" s="83"/>
      <c r="AJ33" s="83"/>
      <c r="AK33" s="83"/>
    </row>
    <row r="34" spans="1:37" ht="30" x14ac:dyDescent="0.25">
      <c r="A34" s="1096"/>
      <c r="B34" s="1110" t="s">
        <v>80</v>
      </c>
      <c r="C34" s="112" t="s">
        <v>69</v>
      </c>
      <c r="D34" s="114" t="s">
        <v>682</v>
      </c>
      <c r="E34" s="112" t="s">
        <v>11</v>
      </c>
      <c r="F34" s="112">
        <v>1000</v>
      </c>
      <c r="G34" s="367">
        <v>500</v>
      </c>
      <c r="H34" s="140" t="s">
        <v>683</v>
      </c>
      <c r="I34" s="754"/>
      <c r="J34" s="354">
        <v>1</v>
      </c>
      <c r="K34" s="372">
        <v>1</v>
      </c>
      <c r="L34" s="372">
        <f t="shared" si="0"/>
        <v>500</v>
      </c>
      <c r="M34" s="248">
        <f t="shared" si="1"/>
        <v>500</v>
      </c>
      <c r="N34" s="752"/>
      <c r="O34" s="443"/>
      <c r="P34" s="221">
        <v>0</v>
      </c>
      <c r="Q34" s="444">
        <f t="shared" si="2"/>
        <v>0</v>
      </c>
      <c r="R34" s="222">
        <f t="shared" si="3"/>
        <v>0</v>
      </c>
      <c r="S34" s="626" cm="1">
        <f t="array" ref="S34">_xlfn.IFS(E34="Air",R34,E34="Sea",M34,E34="Air+Sea",M34+R34)</f>
        <v>500</v>
      </c>
    </row>
    <row r="35" spans="1:37" x14ac:dyDescent="0.25">
      <c r="A35" s="1096"/>
      <c r="B35" s="1110"/>
      <c r="C35" s="112" t="s">
        <v>97</v>
      </c>
      <c r="D35" s="112" t="s">
        <v>684</v>
      </c>
      <c r="E35" s="112" t="s">
        <v>11</v>
      </c>
      <c r="F35" s="112">
        <v>180</v>
      </c>
      <c r="G35" s="367">
        <v>120</v>
      </c>
      <c r="H35" s="140"/>
      <c r="I35" s="754"/>
      <c r="J35" s="354">
        <v>1</v>
      </c>
      <c r="K35" s="372">
        <v>1</v>
      </c>
      <c r="L35" s="372">
        <f t="shared" si="0"/>
        <v>120</v>
      </c>
      <c r="M35" s="248">
        <f t="shared" si="1"/>
        <v>120</v>
      </c>
      <c r="N35" s="752"/>
      <c r="O35" s="443"/>
      <c r="P35" s="221">
        <v>0</v>
      </c>
      <c r="Q35" s="444">
        <f t="shared" si="2"/>
        <v>0</v>
      </c>
      <c r="R35" s="222">
        <f t="shared" si="3"/>
        <v>0</v>
      </c>
      <c r="S35" s="626" cm="1">
        <f t="array" ref="S35">_xlfn.IFS(E35="Air",R35,E35="Sea",M35,E35="Air+Sea",M35+R35)</f>
        <v>120</v>
      </c>
    </row>
    <row r="36" spans="1:37" ht="45" x14ac:dyDescent="0.25">
      <c r="A36" s="1096"/>
      <c r="B36" s="1110"/>
      <c r="C36" s="112" t="s">
        <v>69</v>
      </c>
      <c r="D36" s="112" t="s">
        <v>685</v>
      </c>
      <c r="E36" s="112" t="s">
        <v>11</v>
      </c>
      <c r="F36" s="112">
        <f>4*60</f>
        <v>240</v>
      </c>
      <c r="G36" s="367">
        <v>300</v>
      </c>
      <c r="H36" s="140" t="s">
        <v>686</v>
      </c>
      <c r="I36" s="754"/>
      <c r="J36" s="354">
        <v>1</v>
      </c>
      <c r="K36" s="372">
        <v>1</v>
      </c>
      <c r="L36" s="372">
        <f t="shared" si="0"/>
        <v>300</v>
      </c>
      <c r="M36" s="248">
        <f t="shared" si="1"/>
        <v>300</v>
      </c>
      <c r="N36" s="752"/>
      <c r="O36" s="443"/>
      <c r="P36" s="221">
        <v>0</v>
      </c>
      <c r="Q36" s="444">
        <f t="shared" si="2"/>
        <v>0</v>
      </c>
      <c r="R36" s="222">
        <f t="shared" si="3"/>
        <v>0</v>
      </c>
      <c r="S36" s="626" cm="1">
        <f t="array" ref="S36">_xlfn.IFS(E36="Air",R36,E36="Sea",M36,E36="Air+Sea",M36+R36)</f>
        <v>300</v>
      </c>
    </row>
    <row r="37" spans="1:37" ht="30" x14ac:dyDescent="0.25">
      <c r="A37" s="1096"/>
      <c r="B37" s="1092" t="s">
        <v>94</v>
      </c>
      <c r="C37" s="113" t="s">
        <v>69</v>
      </c>
      <c r="D37" s="136" t="s">
        <v>687</v>
      </c>
      <c r="E37" s="111" t="s">
        <v>11</v>
      </c>
      <c r="F37" s="113">
        <v>560</v>
      </c>
      <c r="G37" s="208">
        <v>400</v>
      </c>
      <c r="H37" s="124" t="s">
        <v>688</v>
      </c>
      <c r="I37" s="755">
        <v>0.7</v>
      </c>
      <c r="J37" s="191">
        <v>1</v>
      </c>
      <c r="K37" s="219">
        <v>1</v>
      </c>
      <c r="L37" s="219">
        <f t="shared" si="0"/>
        <v>400</v>
      </c>
      <c r="M37" s="220">
        <f t="shared" si="1"/>
        <v>280</v>
      </c>
      <c r="N37" s="752"/>
      <c r="O37" s="443"/>
      <c r="P37" s="221">
        <v>0</v>
      </c>
      <c r="Q37" s="444">
        <f t="shared" si="2"/>
        <v>0</v>
      </c>
      <c r="R37" s="222">
        <f t="shared" si="3"/>
        <v>0</v>
      </c>
      <c r="S37" s="453" cm="1">
        <f t="array" ref="S37">_xlfn.IFS(E37="Air",R37,E37="Sea",M37,E37="Air+Sea",M37+R37)</f>
        <v>280</v>
      </c>
    </row>
    <row r="38" spans="1:37" x14ac:dyDescent="0.25">
      <c r="A38" s="1096"/>
      <c r="B38" s="1092"/>
      <c r="C38" s="114" t="s">
        <v>97</v>
      </c>
      <c r="D38" s="114" t="s">
        <v>689</v>
      </c>
      <c r="E38" s="112" t="s">
        <v>11</v>
      </c>
      <c r="F38" s="114">
        <v>120</v>
      </c>
      <c r="G38" s="368">
        <v>120</v>
      </c>
      <c r="H38" s="140"/>
      <c r="I38" s="754">
        <v>0.7</v>
      </c>
      <c r="J38" s="354">
        <v>1</v>
      </c>
      <c r="K38" s="372">
        <v>1</v>
      </c>
      <c r="L38" s="372">
        <f t="shared" si="0"/>
        <v>120</v>
      </c>
      <c r="M38" s="248">
        <f t="shared" si="1"/>
        <v>84</v>
      </c>
      <c r="N38" s="752"/>
      <c r="O38" s="443"/>
      <c r="P38" s="221">
        <v>0</v>
      </c>
      <c r="Q38" s="444">
        <f t="shared" si="2"/>
        <v>0</v>
      </c>
      <c r="R38" s="222">
        <f t="shared" si="3"/>
        <v>0</v>
      </c>
      <c r="S38" s="626" cm="1">
        <f t="array" ref="S38">_xlfn.IFS(E38="Air",R38,E38="Sea",M38,E38="Air+Sea",M38+R38)</f>
        <v>84</v>
      </c>
    </row>
    <row r="39" spans="1:37" x14ac:dyDescent="0.25">
      <c r="A39" s="1096"/>
      <c r="B39" s="1092"/>
      <c r="C39" s="114" t="s">
        <v>69</v>
      </c>
      <c r="D39" s="114" t="s">
        <v>690</v>
      </c>
      <c r="E39" s="112" t="s">
        <v>11</v>
      </c>
      <c r="F39" s="114">
        <v>180</v>
      </c>
      <c r="G39" s="368">
        <v>180</v>
      </c>
      <c r="H39" s="140" t="s">
        <v>691</v>
      </c>
      <c r="I39" s="754">
        <v>0.7</v>
      </c>
      <c r="J39" s="354">
        <v>1</v>
      </c>
      <c r="K39" s="372">
        <v>1</v>
      </c>
      <c r="L39" s="372">
        <f t="shared" si="0"/>
        <v>180</v>
      </c>
      <c r="M39" s="248">
        <f t="shared" si="1"/>
        <v>125.99999999999999</v>
      </c>
      <c r="N39" s="752"/>
      <c r="O39" s="443"/>
      <c r="P39" s="221">
        <v>0</v>
      </c>
      <c r="Q39" s="444">
        <f t="shared" si="2"/>
        <v>0</v>
      </c>
      <c r="R39" s="222">
        <f t="shared" si="3"/>
        <v>0</v>
      </c>
      <c r="S39" s="626" cm="1">
        <f t="array" ref="S39">_xlfn.IFS(E39="Air",R39,E39="Sea",M39,E39="Air+Sea",M39+R39)</f>
        <v>125.99999999999999</v>
      </c>
    </row>
    <row r="40" spans="1:37" ht="30" x14ac:dyDescent="0.25">
      <c r="A40" s="1096"/>
      <c r="B40" s="1092"/>
      <c r="C40" s="114" t="s">
        <v>84</v>
      </c>
      <c r="D40" s="114" t="s">
        <v>692</v>
      </c>
      <c r="E40" s="112" t="s">
        <v>11</v>
      </c>
      <c r="F40" s="114">
        <v>180</v>
      </c>
      <c r="G40" s="368">
        <v>180</v>
      </c>
      <c r="H40" s="140" t="s">
        <v>693</v>
      </c>
      <c r="I40" s="754">
        <v>0.7</v>
      </c>
      <c r="J40" s="354">
        <v>1</v>
      </c>
      <c r="K40" s="372">
        <v>1</v>
      </c>
      <c r="L40" s="372">
        <f t="shared" si="0"/>
        <v>180</v>
      </c>
      <c r="M40" s="248">
        <f t="shared" si="1"/>
        <v>125.99999999999999</v>
      </c>
      <c r="N40" s="752"/>
      <c r="O40" s="443"/>
      <c r="P40" s="221">
        <v>0</v>
      </c>
      <c r="Q40" s="444">
        <f t="shared" si="2"/>
        <v>0</v>
      </c>
      <c r="R40" s="222">
        <f t="shared" si="3"/>
        <v>0</v>
      </c>
      <c r="S40" s="626" cm="1">
        <f t="array" ref="S40">_xlfn.IFS(E40="Air",R40,E40="Sea",M40,E40="Air+Sea",M40+R40)</f>
        <v>125.99999999999999</v>
      </c>
    </row>
    <row r="41" spans="1:37" x14ac:dyDescent="0.25">
      <c r="A41" s="1096"/>
      <c r="B41" s="1092"/>
      <c r="C41" s="114" t="s">
        <v>69</v>
      </c>
      <c r="D41" s="114" t="s">
        <v>694</v>
      </c>
      <c r="E41" s="112" t="s">
        <v>11</v>
      </c>
      <c r="F41" s="114">
        <v>180</v>
      </c>
      <c r="G41" s="368">
        <v>120</v>
      </c>
      <c r="H41" s="140"/>
      <c r="I41" s="754">
        <v>0.7</v>
      </c>
      <c r="J41" s="354">
        <v>1</v>
      </c>
      <c r="K41" s="372">
        <v>1</v>
      </c>
      <c r="L41" s="372">
        <f t="shared" si="0"/>
        <v>120</v>
      </c>
      <c r="M41" s="248">
        <f t="shared" si="1"/>
        <v>84</v>
      </c>
      <c r="N41" s="752"/>
      <c r="O41" s="443"/>
      <c r="P41" s="221">
        <v>0</v>
      </c>
      <c r="Q41" s="444">
        <f t="shared" si="2"/>
        <v>0</v>
      </c>
      <c r="R41" s="222">
        <f t="shared" si="3"/>
        <v>0</v>
      </c>
      <c r="S41" s="626" cm="1">
        <f t="array" ref="S41">_xlfn.IFS(E41="Air",R41,E41="Sea",M41,E41="Air+Sea",M41+R41)</f>
        <v>84</v>
      </c>
    </row>
    <row r="42" spans="1:37" x14ac:dyDescent="0.25">
      <c r="A42" s="1096"/>
      <c r="B42" s="1092" t="s">
        <v>112</v>
      </c>
      <c r="C42" s="112" t="s">
        <v>69</v>
      </c>
      <c r="D42" s="112" t="s">
        <v>695</v>
      </c>
      <c r="E42" s="112" t="s">
        <v>11</v>
      </c>
      <c r="F42" s="112">
        <v>420</v>
      </c>
      <c r="G42" s="367">
        <v>300</v>
      </c>
      <c r="H42" s="140"/>
      <c r="I42" s="756">
        <v>0.7</v>
      </c>
      <c r="J42" s="354">
        <v>0</v>
      </c>
      <c r="K42" s="372">
        <v>1</v>
      </c>
      <c r="L42" s="372">
        <f t="shared" si="0"/>
        <v>0</v>
      </c>
      <c r="M42" s="248">
        <f t="shared" si="1"/>
        <v>0</v>
      </c>
      <c r="N42" s="752"/>
      <c r="O42" s="443"/>
      <c r="P42" s="221">
        <v>0</v>
      </c>
      <c r="Q42" s="444">
        <f t="shared" si="2"/>
        <v>0</v>
      </c>
      <c r="R42" s="222">
        <f t="shared" si="3"/>
        <v>0</v>
      </c>
      <c r="S42" s="626" cm="1">
        <f t="array" ref="S42">_xlfn.IFS(E42="Air",R42,E42="Sea",M42,E42="Air+Sea",M42+R42)</f>
        <v>0</v>
      </c>
    </row>
    <row r="43" spans="1:37" x14ac:dyDescent="0.25">
      <c r="A43" s="1096"/>
      <c r="B43" s="1092"/>
      <c r="C43" s="112" t="s">
        <v>69</v>
      </c>
      <c r="D43" s="112" t="s">
        <v>696</v>
      </c>
      <c r="E43" s="112" t="s">
        <v>11</v>
      </c>
      <c r="F43" s="112">
        <v>180</v>
      </c>
      <c r="G43" s="367">
        <v>60</v>
      </c>
      <c r="H43" s="140"/>
      <c r="I43" s="756"/>
      <c r="J43" s="354">
        <v>0</v>
      </c>
      <c r="K43" s="372">
        <v>1</v>
      </c>
      <c r="L43" s="372">
        <f t="shared" si="0"/>
        <v>0</v>
      </c>
      <c r="M43" s="248">
        <f t="shared" si="1"/>
        <v>0</v>
      </c>
      <c r="N43" s="752"/>
      <c r="O43" s="443"/>
      <c r="P43" s="221">
        <v>0</v>
      </c>
      <c r="Q43" s="444">
        <f t="shared" si="2"/>
        <v>0</v>
      </c>
      <c r="R43" s="222">
        <f t="shared" si="3"/>
        <v>0</v>
      </c>
      <c r="S43" s="626" cm="1">
        <f t="array" ref="S43">_xlfn.IFS(E43="Air",R43,E43="Sea",M43,E43="Air+Sea",M43+R43)</f>
        <v>0</v>
      </c>
    </row>
    <row r="44" spans="1:37" x14ac:dyDescent="0.25">
      <c r="A44" s="1096"/>
      <c r="B44" s="1092"/>
      <c r="C44" s="112" t="s">
        <v>69</v>
      </c>
      <c r="D44" s="112" t="s">
        <v>697</v>
      </c>
      <c r="E44" s="112" t="s">
        <v>11</v>
      </c>
      <c r="F44" s="112">
        <v>180</v>
      </c>
      <c r="G44" s="367">
        <v>120</v>
      </c>
      <c r="H44" s="140"/>
      <c r="I44" s="756"/>
      <c r="J44" s="354">
        <v>0</v>
      </c>
      <c r="K44" s="372">
        <v>1</v>
      </c>
      <c r="L44" s="372">
        <f t="shared" si="0"/>
        <v>0</v>
      </c>
      <c r="M44" s="248">
        <f t="shared" si="1"/>
        <v>0</v>
      </c>
      <c r="N44" s="752"/>
      <c r="O44" s="443"/>
      <c r="P44" s="221">
        <v>0</v>
      </c>
      <c r="Q44" s="444">
        <f t="shared" si="2"/>
        <v>0</v>
      </c>
      <c r="R44" s="222">
        <f t="shared" si="3"/>
        <v>0</v>
      </c>
      <c r="S44" s="626" cm="1">
        <f t="array" ref="S44">_xlfn.IFS(E44="Air",R44,E44="Sea",M44,E44="Air+Sea",M44+R44)</f>
        <v>0</v>
      </c>
    </row>
    <row r="45" spans="1:37" ht="30" x14ac:dyDescent="0.25">
      <c r="A45" s="1096"/>
      <c r="B45" s="1092"/>
      <c r="C45" s="112" t="s">
        <v>97</v>
      </c>
      <c r="D45" s="112" t="s">
        <v>698</v>
      </c>
      <c r="E45" s="112" t="s">
        <v>11</v>
      </c>
      <c r="F45" s="112">
        <v>240</v>
      </c>
      <c r="G45" s="367">
        <v>120</v>
      </c>
      <c r="H45" s="140" t="s">
        <v>693</v>
      </c>
      <c r="I45" s="756"/>
      <c r="J45" s="354">
        <v>0</v>
      </c>
      <c r="K45" s="372">
        <v>1</v>
      </c>
      <c r="L45" s="372">
        <f t="shared" si="0"/>
        <v>0</v>
      </c>
      <c r="M45" s="248">
        <f t="shared" si="1"/>
        <v>0</v>
      </c>
      <c r="N45" s="752"/>
      <c r="O45" s="443"/>
      <c r="P45" s="221">
        <v>0</v>
      </c>
      <c r="Q45" s="444">
        <f t="shared" si="2"/>
        <v>0</v>
      </c>
      <c r="R45" s="222">
        <f t="shared" si="3"/>
        <v>0</v>
      </c>
      <c r="S45" s="626" cm="1">
        <f t="array" ref="S45">_xlfn.IFS(E45="Air",R45,E45="Sea",M45,E45="Air+Sea",M45+R45)</f>
        <v>0</v>
      </c>
    </row>
    <row r="46" spans="1:37" x14ac:dyDescent="0.25">
      <c r="A46" s="1096"/>
      <c r="B46" s="1092"/>
      <c r="C46" s="113" t="s">
        <v>100</v>
      </c>
      <c r="D46" s="113" t="s">
        <v>699</v>
      </c>
      <c r="E46" s="113" t="s">
        <v>11</v>
      </c>
      <c r="F46" s="113">
        <v>30</v>
      </c>
      <c r="G46" s="208">
        <v>30</v>
      </c>
      <c r="H46" s="124"/>
      <c r="I46" s="757"/>
      <c r="J46" s="191">
        <v>0</v>
      </c>
      <c r="K46" s="219">
        <v>1</v>
      </c>
      <c r="L46" s="219">
        <f t="shared" si="0"/>
        <v>0</v>
      </c>
      <c r="M46" s="220">
        <f t="shared" si="1"/>
        <v>0</v>
      </c>
      <c r="N46" s="752"/>
      <c r="O46" s="443"/>
      <c r="P46" s="221">
        <v>0</v>
      </c>
      <c r="Q46" s="444">
        <f t="shared" si="2"/>
        <v>0</v>
      </c>
      <c r="R46" s="222">
        <f t="shared" si="3"/>
        <v>0</v>
      </c>
      <c r="S46" s="453" cm="1">
        <f t="array" ref="S46">_xlfn.IFS(E46="Air",R46,E46="Sea",M46,E46="Air+Sea",M46+R46)</f>
        <v>0</v>
      </c>
    </row>
    <row r="47" spans="1:37" x14ac:dyDescent="0.25">
      <c r="A47" s="1096"/>
      <c r="B47" s="1092"/>
      <c r="C47" s="111" t="s">
        <v>100</v>
      </c>
      <c r="D47" s="136" t="s">
        <v>114</v>
      </c>
      <c r="E47" s="111" t="s">
        <v>11</v>
      </c>
      <c r="F47" s="111">
        <v>100</v>
      </c>
      <c r="G47" s="206">
        <v>100</v>
      </c>
      <c r="H47" s="124"/>
      <c r="I47" s="757"/>
      <c r="J47" s="191">
        <v>0</v>
      </c>
      <c r="K47" s="219">
        <v>1</v>
      </c>
      <c r="L47" s="219">
        <f t="shared" si="0"/>
        <v>0</v>
      </c>
      <c r="M47" s="220">
        <f t="shared" si="1"/>
        <v>0</v>
      </c>
      <c r="N47" s="752"/>
      <c r="O47" s="443"/>
      <c r="P47" s="221">
        <v>0</v>
      </c>
      <c r="Q47" s="444">
        <f t="shared" si="2"/>
        <v>0</v>
      </c>
      <c r="R47" s="222">
        <f t="shared" si="3"/>
        <v>0</v>
      </c>
      <c r="S47" s="453" cm="1">
        <f t="array" ref="S47">_xlfn.IFS(E47="Air",R47,E47="Sea",M47,E47="Air+Sea",M47+R47)</f>
        <v>0</v>
      </c>
    </row>
    <row r="48" spans="1:37" x14ac:dyDescent="0.25">
      <c r="A48" s="1096"/>
      <c r="B48" s="509" t="s">
        <v>102</v>
      </c>
      <c r="C48" s="113" t="s">
        <v>103</v>
      </c>
      <c r="D48" s="136" t="s">
        <v>104</v>
      </c>
      <c r="E48" s="113" t="s">
        <v>11</v>
      </c>
      <c r="F48" s="113">
        <v>70</v>
      </c>
      <c r="G48" s="208">
        <v>70</v>
      </c>
      <c r="H48" s="124"/>
      <c r="I48" s="755"/>
      <c r="J48" s="191">
        <v>0.5</v>
      </c>
      <c r="K48" s="219">
        <v>1</v>
      </c>
      <c r="L48" s="219">
        <f t="shared" si="0"/>
        <v>35</v>
      </c>
      <c r="M48" s="220">
        <f t="shared" si="1"/>
        <v>35</v>
      </c>
      <c r="N48" s="752"/>
      <c r="O48" s="443"/>
      <c r="P48" s="221">
        <v>0</v>
      </c>
      <c r="Q48" s="444">
        <f t="shared" si="2"/>
        <v>0</v>
      </c>
      <c r="R48" s="222">
        <f t="shared" si="3"/>
        <v>0</v>
      </c>
      <c r="S48" s="453" cm="1">
        <f t="array" ref="S48">_xlfn.IFS(E48="Air",R48,E48="Sea",M48,E48="Air+Sea",M48+R48)</f>
        <v>35</v>
      </c>
    </row>
    <row r="49" spans="1:19" ht="30" x14ac:dyDescent="0.25">
      <c r="A49" s="1096"/>
      <c r="B49" s="509" t="s">
        <v>105</v>
      </c>
      <c r="C49" s="113" t="s">
        <v>74</v>
      </c>
      <c r="D49" s="136" t="s">
        <v>107</v>
      </c>
      <c r="E49" s="111" t="s">
        <v>11</v>
      </c>
      <c r="F49" s="113">
        <v>40</v>
      </c>
      <c r="G49" s="208">
        <v>40</v>
      </c>
      <c r="H49" s="728"/>
      <c r="I49" s="757">
        <v>0.4</v>
      </c>
      <c r="J49" s="749"/>
      <c r="K49" s="219">
        <v>1</v>
      </c>
      <c r="L49" s="219">
        <f t="shared" si="0"/>
        <v>40</v>
      </c>
      <c r="M49" s="220">
        <f t="shared" si="1"/>
        <v>16</v>
      </c>
      <c r="N49" s="752"/>
      <c r="O49" s="443"/>
      <c r="P49" s="221">
        <v>0</v>
      </c>
      <c r="Q49" s="444">
        <f t="shared" si="2"/>
        <v>40</v>
      </c>
      <c r="R49" s="222">
        <f t="shared" si="3"/>
        <v>0</v>
      </c>
      <c r="S49" s="453" cm="1">
        <f t="array" ref="S49">_xlfn.IFS(E49="Air",R49,E49="Sea",M49,E49="Air+Sea",M49+R49)</f>
        <v>16</v>
      </c>
    </row>
    <row r="50" spans="1:19" x14ac:dyDescent="0.25">
      <c r="A50" s="1096"/>
      <c r="B50" s="1093" t="s">
        <v>105</v>
      </c>
      <c r="C50" s="188" t="s">
        <v>74</v>
      </c>
      <c r="D50" s="159" t="s">
        <v>106</v>
      </c>
      <c r="E50" s="188"/>
      <c r="F50" s="188"/>
      <c r="G50" s="386"/>
      <c r="H50" s="160"/>
      <c r="I50" s="752"/>
      <c r="J50" s="190"/>
      <c r="K50" s="221">
        <v>1</v>
      </c>
      <c r="L50" s="221">
        <f t="shared" si="0"/>
        <v>0</v>
      </c>
      <c r="M50" s="222">
        <f t="shared" si="1"/>
        <v>0</v>
      </c>
      <c r="N50" s="752"/>
      <c r="O50" s="443"/>
      <c r="P50" s="221">
        <v>0</v>
      </c>
      <c r="Q50" s="444">
        <f t="shared" si="2"/>
        <v>0</v>
      </c>
      <c r="R50" s="222">
        <f t="shared" si="3"/>
        <v>0</v>
      </c>
      <c r="S50" s="454" t="e" cm="1">
        <f t="array" ref="S50">_xlfn.IFS(E50="Air",R50,E50="Sea",M50,E50="Air+Sea",M50+R50)</f>
        <v>#N/A</v>
      </c>
    </row>
    <row r="51" spans="1:19" x14ac:dyDescent="0.25">
      <c r="A51" s="1096"/>
      <c r="B51" s="1093"/>
      <c r="C51" s="188" t="s">
        <v>74</v>
      </c>
      <c r="D51" s="188" t="s">
        <v>107</v>
      </c>
      <c r="E51" s="188"/>
      <c r="F51" s="188"/>
      <c r="G51" s="386"/>
      <c r="H51" s="160"/>
      <c r="I51" s="752"/>
      <c r="J51" s="190"/>
      <c r="K51" s="221">
        <v>1</v>
      </c>
      <c r="L51" s="221">
        <f t="shared" si="0"/>
        <v>0</v>
      </c>
      <c r="M51" s="222">
        <f t="shared" si="1"/>
        <v>0</v>
      </c>
      <c r="N51" s="752"/>
      <c r="O51" s="443"/>
      <c r="P51" s="221">
        <v>0</v>
      </c>
      <c r="Q51" s="444">
        <f t="shared" si="2"/>
        <v>0</v>
      </c>
      <c r="R51" s="222">
        <f t="shared" si="3"/>
        <v>0</v>
      </c>
      <c r="S51" s="454" t="e" cm="1">
        <f t="array" ref="S51">_xlfn.IFS(E51="Air",R51,E51="Sea",M51,E51="Air+Sea",M51+R51)</f>
        <v>#N/A</v>
      </c>
    </row>
    <row r="52" spans="1:19" x14ac:dyDescent="0.25">
      <c r="A52" s="1096"/>
      <c r="B52" s="462" t="s">
        <v>110</v>
      </c>
      <c r="C52" s="159" t="s">
        <v>111</v>
      </c>
      <c r="D52" s="159" t="s">
        <v>98</v>
      </c>
      <c r="E52" s="159"/>
      <c r="F52" s="159"/>
      <c r="G52" s="207"/>
      <c r="H52" s="160"/>
      <c r="I52" s="752"/>
      <c r="J52" s="190"/>
      <c r="K52" s="221">
        <v>1</v>
      </c>
      <c r="L52" s="221">
        <f t="shared" si="0"/>
        <v>0</v>
      </c>
      <c r="M52" s="222">
        <f t="shared" si="1"/>
        <v>0</v>
      </c>
      <c r="N52" s="752"/>
      <c r="O52" s="443"/>
      <c r="P52" s="221">
        <v>0</v>
      </c>
      <c r="Q52" s="444">
        <f t="shared" si="2"/>
        <v>0</v>
      </c>
      <c r="R52" s="222">
        <f t="shared" si="3"/>
        <v>0</v>
      </c>
      <c r="S52" s="454" t="e" cm="1">
        <f t="array" ref="S52">_xlfn.IFS(E52="Air",R52,E52="Sea",M52,E52="Air+Sea",M52+R52)</f>
        <v>#N/A</v>
      </c>
    </row>
    <row r="53" spans="1:19" x14ac:dyDescent="0.25">
      <c r="A53" s="1096"/>
      <c r="B53" s="462" t="s">
        <v>90</v>
      </c>
      <c r="C53" s="159"/>
      <c r="D53" s="159" t="s">
        <v>700</v>
      </c>
      <c r="E53" s="159"/>
      <c r="F53" s="159"/>
      <c r="G53" s="207"/>
      <c r="H53" s="160"/>
      <c r="I53" s="752"/>
      <c r="J53" s="190"/>
      <c r="K53" s="221">
        <v>1</v>
      </c>
      <c r="L53" s="221">
        <f t="shared" si="0"/>
        <v>0</v>
      </c>
      <c r="M53" s="222">
        <f t="shared" si="1"/>
        <v>0</v>
      </c>
      <c r="N53" s="752"/>
      <c r="O53" s="443"/>
      <c r="P53" s="221">
        <v>0</v>
      </c>
      <c r="Q53" s="444">
        <f t="shared" si="2"/>
        <v>0</v>
      </c>
      <c r="R53" s="222">
        <f t="shared" si="3"/>
        <v>0</v>
      </c>
      <c r="S53" s="454" t="e" cm="1">
        <f t="array" ref="S53">_xlfn.IFS(E53="Air",R53,E53="Sea",M53,E53="Air+Sea",M53+R53)</f>
        <v>#N/A</v>
      </c>
    </row>
    <row r="54" spans="1:19" x14ac:dyDescent="0.25">
      <c r="A54" s="1096"/>
      <c r="B54" s="1092" t="s">
        <v>115</v>
      </c>
      <c r="C54" s="113" t="s">
        <v>116</v>
      </c>
      <c r="D54" s="113" t="s">
        <v>113</v>
      </c>
      <c r="E54" s="111" t="s">
        <v>11</v>
      </c>
      <c r="F54" s="111">
        <v>30</v>
      </c>
      <c r="G54" s="206">
        <v>30</v>
      </c>
      <c r="H54" s="124"/>
      <c r="I54" s="755"/>
      <c r="J54" s="191">
        <v>0.5</v>
      </c>
      <c r="K54" s="219">
        <v>1</v>
      </c>
      <c r="L54" s="219">
        <f t="shared" si="0"/>
        <v>15</v>
      </c>
      <c r="M54" s="220">
        <f t="shared" si="1"/>
        <v>15</v>
      </c>
      <c r="N54" s="752"/>
      <c r="O54" s="443"/>
      <c r="P54" s="221">
        <v>0</v>
      </c>
      <c r="Q54" s="444">
        <f t="shared" si="2"/>
        <v>0</v>
      </c>
      <c r="R54" s="222">
        <f t="shared" si="3"/>
        <v>0</v>
      </c>
      <c r="S54" s="453" cm="1">
        <f t="array" ref="S54">_xlfn.IFS(E54="Air",R54,E54="Sea",M54,E54="Air+Sea",M54+R54)</f>
        <v>15</v>
      </c>
    </row>
    <row r="55" spans="1:19" x14ac:dyDescent="0.25">
      <c r="A55" s="1096"/>
      <c r="B55" s="1092"/>
      <c r="C55" s="113" t="s">
        <v>116</v>
      </c>
      <c r="D55" s="128" t="s">
        <v>117</v>
      </c>
      <c r="E55" s="111" t="s">
        <v>11</v>
      </c>
      <c r="F55" s="111">
        <v>340</v>
      </c>
      <c r="G55" s="206">
        <v>340</v>
      </c>
      <c r="H55" s="124"/>
      <c r="I55" s="755"/>
      <c r="J55" s="191">
        <v>0.5</v>
      </c>
      <c r="K55" s="219">
        <v>1</v>
      </c>
      <c r="L55" s="219">
        <f t="shared" si="0"/>
        <v>170</v>
      </c>
      <c r="M55" s="220">
        <f t="shared" si="1"/>
        <v>170</v>
      </c>
      <c r="N55" s="752"/>
      <c r="O55" s="443"/>
      <c r="P55" s="221">
        <v>0</v>
      </c>
      <c r="Q55" s="444">
        <f t="shared" si="2"/>
        <v>0</v>
      </c>
      <c r="R55" s="222">
        <f t="shared" si="3"/>
        <v>0</v>
      </c>
      <c r="S55" s="453" cm="1">
        <f t="array" ref="S55">_xlfn.IFS(E55="Air",R55,E55="Sea",M55,E55="Air+Sea",M55+R55)</f>
        <v>170</v>
      </c>
    </row>
    <row r="56" spans="1:19" x14ac:dyDescent="0.25">
      <c r="A56" s="1096"/>
      <c r="B56" s="1092" t="s">
        <v>118</v>
      </c>
      <c r="C56" s="113" t="s">
        <v>103</v>
      </c>
      <c r="D56" s="113" t="s">
        <v>119</v>
      </c>
      <c r="E56" s="113" t="s">
        <v>11</v>
      </c>
      <c r="F56" s="113">
        <v>25</v>
      </c>
      <c r="G56" s="208">
        <v>25</v>
      </c>
      <c r="H56" s="124"/>
      <c r="I56" s="755"/>
      <c r="J56" s="191">
        <v>0.75</v>
      </c>
      <c r="K56" s="219">
        <v>1</v>
      </c>
      <c r="L56" s="219">
        <f t="shared" si="0"/>
        <v>18.75</v>
      </c>
      <c r="M56" s="220">
        <f t="shared" si="1"/>
        <v>18.75</v>
      </c>
      <c r="N56" s="752"/>
      <c r="O56" s="443"/>
      <c r="P56" s="221">
        <v>0</v>
      </c>
      <c r="Q56" s="444">
        <f t="shared" si="2"/>
        <v>0</v>
      </c>
      <c r="R56" s="222">
        <f t="shared" si="3"/>
        <v>0</v>
      </c>
      <c r="S56" s="453" cm="1">
        <f t="array" ref="S56">_xlfn.IFS(E56="Air",R56,E56="Sea",M56,E56="Air+Sea",M56+R56)</f>
        <v>18.75</v>
      </c>
    </row>
    <row r="57" spans="1:19" x14ac:dyDescent="0.25">
      <c r="A57" s="1096"/>
      <c r="B57" s="1092"/>
      <c r="C57" s="113" t="s">
        <v>103</v>
      </c>
      <c r="D57" s="136" t="s">
        <v>120</v>
      </c>
      <c r="E57" s="113" t="s">
        <v>11</v>
      </c>
      <c r="F57" s="113">
        <v>375</v>
      </c>
      <c r="G57" s="208">
        <v>375</v>
      </c>
      <c r="H57" s="124"/>
      <c r="I57" s="755"/>
      <c r="J57" s="191">
        <v>0.75</v>
      </c>
      <c r="K57" s="219">
        <v>1</v>
      </c>
      <c r="L57" s="219">
        <f t="shared" si="0"/>
        <v>281.25</v>
      </c>
      <c r="M57" s="220">
        <f t="shared" si="1"/>
        <v>281.25</v>
      </c>
      <c r="N57" s="752"/>
      <c r="O57" s="443"/>
      <c r="P57" s="221">
        <v>0</v>
      </c>
      <c r="Q57" s="444">
        <f t="shared" si="2"/>
        <v>0</v>
      </c>
      <c r="R57" s="222">
        <f t="shared" si="3"/>
        <v>0</v>
      </c>
      <c r="S57" s="453" cm="1">
        <f t="array" ref="S57">_xlfn.IFS(E57="Air",R57,E57="Sea",M57,E57="Air+Sea",M57+R57)</f>
        <v>281.25</v>
      </c>
    </row>
    <row r="58" spans="1:19" x14ac:dyDescent="0.25">
      <c r="A58" s="1096"/>
      <c r="B58" s="509" t="s">
        <v>108</v>
      </c>
      <c r="C58" s="113" t="s">
        <v>103</v>
      </c>
      <c r="D58" s="136" t="s">
        <v>109</v>
      </c>
      <c r="E58" s="113" t="s">
        <v>11</v>
      </c>
      <c r="F58" s="113">
        <v>175</v>
      </c>
      <c r="G58" s="208">
        <v>175</v>
      </c>
      <c r="H58" s="124"/>
      <c r="I58" s="755"/>
      <c r="J58" s="191">
        <v>0.5</v>
      </c>
      <c r="K58" s="219">
        <v>1</v>
      </c>
      <c r="L58" s="219">
        <f t="shared" si="0"/>
        <v>87.5</v>
      </c>
      <c r="M58" s="220">
        <f t="shared" si="1"/>
        <v>87.5</v>
      </c>
      <c r="N58" s="752"/>
      <c r="O58" s="443"/>
      <c r="P58" s="221">
        <v>0</v>
      </c>
      <c r="Q58" s="444">
        <f t="shared" si="2"/>
        <v>0</v>
      </c>
      <c r="R58" s="222">
        <f t="shared" si="3"/>
        <v>0</v>
      </c>
      <c r="S58" s="453" cm="1">
        <f t="array" ref="S58">_xlfn.IFS(E58="Air",R58,E58="Sea",M58,E58="Air+Sea",M58+R58)</f>
        <v>87.5</v>
      </c>
    </row>
    <row r="59" spans="1:19" x14ac:dyDescent="0.25">
      <c r="A59" s="1096" t="s">
        <v>121</v>
      </c>
      <c r="B59" s="719" t="s">
        <v>122</v>
      </c>
      <c r="C59" s="111" t="s">
        <v>123</v>
      </c>
      <c r="D59" s="128" t="s">
        <v>122</v>
      </c>
      <c r="E59" s="113" t="s">
        <v>11</v>
      </c>
      <c r="F59" s="111">
        <v>120</v>
      </c>
      <c r="G59" s="206">
        <v>120</v>
      </c>
      <c r="H59" s="124"/>
      <c r="I59" s="755"/>
      <c r="J59" s="191">
        <v>0.5</v>
      </c>
      <c r="K59" s="219">
        <v>1</v>
      </c>
      <c r="L59" s="219">
        <f t="shared" si="0"/>
        <v>60</v>
      </c>
      <c r="M59" s="220">
        <f t="shared" si="1"/>
        <v>60</v>
      </c>
      <c r="N59" s="752"/>
      <c r="O59" s="443"/>
      <c r="P59" s="221">
        <v>0</v>
      </c>
      <c r="Q59" s="444">
        <f t="shared" si="2"/>
        <v>0</v>
      </c>
      <c r="R59" s="222">
        <f t="shared" si="3"/>
        <v>0</v>
      </c>
      <c r="S59" s="453" cm="1">
        <f t="array" ref="S59">_xlfn.IFS(E59="Air",R59,E59="Sea",M59,E59="Air+Sea",M59+R59)</f>
        <v>60</v>
      </c>
    </row>
    <row r="60" spans="1:19" x14ac:dyDescent="0.25">
      <c r="A60" s="1096"/>
      <c r="B60" s="509" t="s">
        <v>124</v>
      </c>
      <c r="C60" s="113" t="s">
        <v>103</v>
      </c>
      <c r="D60" s="136" t="s">
        <v>125</v>
      </c>
      <c r="E60" s="113" t="s">
        <v>11</v>
      </c>
      <c r="F60" s="113">
        <v>120</v>
      </c>
      <c r="G60" s="208">
        <v>120</v>
      </c>
      <c r="H60" s="124"/>
      <c r="I60" s="755"/>
      <c r="J60" s="191">
        <v>0.5</v>
      </c>
      <c r="K60" s="219">
        <v>1</v>
      </c>
      <c r="L60" s="219">
        <f t="shared" si="0"/>
        <v>60</v>
      </c>
      <c r="M60" s="220">
        <f t="shared" si="1"/>
        <v>60</v>
      </c>
      <c r="N60" s="752"/>
      <c r="O60" s="443"/>
      <c r="P60" s="221">
        <v>0</v>
      </c>
      <c r="Q60" s="444">
        <f t="shared" si="2"/>
        <v>0</v>
      </c>
      <c r="R60" s="222">
        <f t="shared" si="3"/>
        <v>0</v>
      </c>
      <c r="S60" s="453" cm="1">
        <f t="array" ref="S60">_xlfn.IFS(E60="Air",R60,E60="Sea",M60,E60="Air+Sea",M60+R60)</f>
        <v>60</v>
      </c>
    </row>
    <row r="61" spans="1:19" x14ac:dyDescent="0.25">
      <c r="A61" s="1096"/>
      <c r="B61" s="462" t="s">
        <v>126</v>
      </c>
      <c r="C61" s="159" t="s">
        <v>103</v>
      </c>
      <c r="D61" s="159" t="s">
        <v>126</v>
      </c>
      <c r="E61" s="188"/>
      <c r="F61" s="159"/>
      <c r="G61" s="207"/>
      <c r="H61" s="160"/>
      <c r="I61" s="752"/>
      <c r="J61" s="190"/>
      <c r="K61" s="221">
        <v>1</v>
      </c>
      <c r="L61" s="221">
        <f t="shared" si="0"/>
        <v>0</v>
      </c>
      <c r="M61" s="222">
        <f t="shared" si="1"/>
        <v>0</v>
      </c>
      <c r="N61" s="752"/>
      <c r="O61" s="443"/>
      <c r="P61" s="221">
        <v>0</v>
      </c>
      <c r="Q61" s="444">
        <f t="shared" si="2"/>
        <v>0</v>
      </c>
      <c r="R61" s="222">
        <f t="shared" si="3"/>
        <v>0</v>
      </c>
      <c r="S61" s="454" t="e" cm="1">
        <f t="array" ref="S61">_xlfn.IFS(E61="Air",R61,E61="Sea",M61,E61="Air+Sea",M61+R61)</f>
        <v>#N/A</v>
      </c>
    </row>
    <row r="62" spans="1:19" x14ac:dyDescent="0.25">
      <c r="A62" s="1096"/>
      <c r="B62" s="462" t="s">
        <v>127</v>
      </c>
      <c r="C62" s="159" t="s">
        <v>128</v>
      </c>
      <c r="D62" s="159" t="s">
        <v>127</v>
      </c>
      <c r="E62" s="188"/>
      <c r="F62" s="159"/>
      <c r="G62" s="207"/>
      <c r="H62" s="160"/>
      <c r="I62" s="752"/>
      <c r="J62" s="190"/>
      <c r="K62" s="221">
        <v>1</v>
      </c>
      <c r="L62" s="221">
        <f t="shared" si="0"/>
        <v>0</v>
      </c>
      <c r="M62" s="222">
        <f t="shared" si="1"/>
        <v>0</v>
      </c>
      <c r="N62" s="752"/>
      <c r="O62" s="443"/>
      <c r="P62" s="221">
        <v>0</v>
      </c>
      <c r="Q62" s="444">
        <f t="shared" si="2"/>
        <v>0</v>
      </c>
      <c r="R62" s="222">
        <f t="shared" si="3"/>
        <v>0</v>
      </c>
      <c r="S62" s="454" t="e" cm="1">
        <f t="array" ref="S62">_xlfn.IFS(E62="Air",R62,E62="Sea",M62,E62="Air+Sea",M62+R62)</f>
        <v>#N/A</v>
      </c>
    </row>
    <row r="63" spans="1:19" x14ac:dyDescent="0.25">
      <c r="A63" s="1096"/>
      <c r="B63" s="1093" t="s">
        <v>130</v>
      </c>
      <c r="C63" s="188" t="s">
        <v>103</v>
      </c>
      <c r="D63" s="188" t="s">
        <v>131</v>
      </c>
      <c r="E63" s="188"/>
      <c r="F63" s="188"/>
      <c r="G63" s="386"/>
      <c r="H63" s="160"/>
      <c r="I63" s="752"/>
      <c r="J63" s="190"/>
      <c r="K63" s="221">
        <v>1</v>
      </c>
      <c r="L63" s="221">
        <f t="shared" si="0"/>
        <v>0</v>
      </c>
      <c r="M63" s="222">
        <f t="shared" si="1"/>
        <v>0</v>
      </c>
      <c r="N63" s="752"/>
      <c r="O63" s="443"/>
      <c r="P63" s="221">
        <v>0</v>
      </c>
      <c r="Q63" s="444">
        <f t="shared" si="2"/>
        <v>0</v>
      </c>
      <c r="R63" s="222">
        <f t="shared" si="3"/>
        <v>0</v>
      </c>
      <c r="S63" s="454" t="e" cm="1">
        <f t="array" ref="S63">_xlfn.IFS(E63="Air",R63,E63="Sea",M63,E63="Air+Sea",M63+R63)</f>
        <v>#N/A</v>
      </c>
    </row>
    <row r="64" spans="1:19" x14ac:dyDescent="0.25">
      <c r="A64" s="1096"/>
      <c r="B64" s="1093"/>
      <c r="C64" s="188" t="s">
        <v>103</v>
      </c>
      <c r="D64" s="188" t="s">
        <v>130</v>
      </c>
      <c r="E64" s="188"/>
      <c r="F64" s="188"/>
      <c r="G64" s="386"/>
      <c r="H64" s="160"/>
      <c r="I64" s="752"/>
      <c r="J64" s="190"/>
      <c r="K64" s="221">
        <v>1</v>
      </c>
      <c r="L64" s="221">
        <f t="shared" si="0"/>
        <v>0</v>
      </c>
      <c r="M64" s="222">
        <f t="shared" si="1"/>
        <v>0</v>
      </c>
      <c r="N64" s="752"/>
      <c r="O64" s="443"/>
      <c r="P64" s="221">
        <v>0</v>
      </c>
      <c r="Q64" s="444">
        <f t="shared" si="2"/>
        <v>0</v>
      </c>
      <c r="R64" s="222">
        <f t="shared" si="3"/>
        <v>0</v>
      </c>
      <c r="S64" s="454" t="e" cm="1">
        <f t="array" ref="S64">_xlfn.IFS(E64="Air",R64,E64="Sea",M64,E64="Air+Sea",M64+R64)</f>
        <v>#N/A</v>
      </c>
    </row>
    <row r="65" spans="1:19" x14ac:dyDescent="0.25">
      <c r="A65" s="1096"/>
      <c r="B65" s="462" t="s">
        <v>134</v>
      </c>
      <c r="C65" s="159" t="s">
        <v>135</v>
      </c>
      <c r="D65" s="159" t="s">
        <v>98</v>
      </c>
      <c r="E65" s="159"/>
      <c r="F65" s="159"/>
      <c r="G65" s="207"/>
      <c r="H65" s="160"/>
      <c r="I65" s="752"/>
      <c r="J65" s="190"/>
      <c r="K65" s="221">
        <v>1</v>
      </c>
      <c r="L65" s="221">
        <f t="shared" si="0"/>
        <v>0</v>
      </c>
      <c r="M65" s="222">
        <f t="shared" si="1"/>
        <v>0</v>
      </c>
      <c r="N65" s="752"/>
      <c r="O65" s="443"/>
      <c r="P65" s="221">
        <v>0</v>
      </c>
      <c r="Q65" s="444">
        <f t="shared" si="2"/>
        <v>0</v>
      </c>
      <c r="R65" s="222">
        <f t="shared" si="3"/>
        <v>0</v>
      </c>
      <c r="S65" s="454" t="e" cm="1">
        <f t="array" ref="S65">_xlfn.IFS(E65="Air",R65,E65="Sea",M65,E65="Air+Sea",M65+R65)</f>
        <v>#N/A</v>
      </c>
    </row>
    <row r="66" spans="1:19" x14ac:dyDescent="0.25">
      <c r="A66" s="1096"/>
      <c r="B66" s="462" t="s">
        <v>136</v>
      </c>
      <c r="C66" s="159" t="s">
        <v>103</v>
      </c>
      <c r="D66" s="159" t="s">
        <v>98</v>
      </c>
      <c r="E66" s="159"/>
      <c r="F66" s="159"/>
      <c r="G66" s="207"/>
      <c r="H66" s="160"/>
      <c r="I66" s="752"/>
      <c r="J66" s="190"/>
      <c r="K66" s="221">
        <v>1</v>
      </c>
      <c r="L66" s="221">
        <f t="shared" si="0"/>
        <v>0</v>
      </c>
      <c r="M66" s="222">
        <f t="shared" si="1"/>
        <v>0</v>
      </c>
      <c r="N66" s="752"/>
      <c r="O66" s="443"/>
      <c r="P66" s="221">
        <v>0</v>
      </c>
      <c r="Q66" s="444">
        <f t="shared" si="2"/>
        <v>0</v>
      </c>
      <c r="R66" s="222">
        <f t="shared" si="3"/>
        <v>0</v>
      </c>
      <c r="S66" s="454" t="e" cm="1">
        <f t="array" ref="S66">_xlfn.IFS(E66="Air",R66,E66="Sea",M66,E66="Air+Sea",M66+R66)</f>
        <v>#N/A</v>
      </c>
    </row>
    <row r="67" spans="1:19" x14ac:dyDescent="0.25">
      <c r="A67" s="1096"/>
      <c r="B67" s="462" t="s">
        <v>137</v>
      </c>
      <c r="C67" s="159" t="s">
        <v>74</v>
      </c>
      <c r="D67" s="159" t="s">
        <v>98</v>
      </c>
      <c r="E67" s="159"/>
      <c r="F67" s="159"/>
      <c r="G67" s="207"/>
      <c r="H67" s="160"/>
      <c r="I67" s="752"/>
      <c r="J67" s="190"/>
      <c r="K67" s="221">
        <v>1</v>
      </c>
      <c r="L67" s="221">
        <f t="shared" si="0"/>
        <v>0</v>
      </c>
      <c r="M67" s="222">
        <f t="shared" si="1"/>
        <v>0</v>
      </c>
      <c r="N67" s="752"/>
      <c r="O67" s="443"/>
      <c r="P67" s="221">
        <v>0</v>
      </c>
      <c r="Q67" s="444">
        <f t="shared" si="2"/>
        <v>0</v>
      </c>
      <c r="R67" s="222">
        <f t="shared" si="3"/>
        <v>0</v>
      </c>
      <c r="S67" s="454" t="e" cm="1">
        <f t="array" ref="S67">_xlfn.IFS(E67="Air",R67,E67="Sea",M67,E67="Air+Sea",M67+R67)</f>
        <v>#N/A</v>
      </c>
    </row>
    <row r="68" spans="1:19" x14ac:dyDescent="0.25">
      <c r="A68" s="1096"/>
      <c r="B68" s="462" t="s">
        <v>140</v>
      </c>
      <c r="C68" s="159" t="s">
        <v>139</v>
      </c>
      <c r="D68" s="159"/>
      <c r="E68" s="159"/>
      <c r="F68" s="159"/>
      <c r="G68" s="207"/>
      <c r="H68" s="160"/>
      <c r="I68" s="752"/>
      <c r="J68" s="190"/>
      <c r="K68" s="221">
        <v>1</v>
      </c>
      <c r="L68" s="221">
        <f t="shared" si="0"/>
        <v>0</v>
      </c>
      <c r="M68" s="222">
        <f t="shared" si="1"/>
        <v>0</v>
      </c>
      <c r="N68" s="752"/>
      <c r="O68" s="443"/>
      <c r="P68" s="221">
        <v>0</v>
      </c>
      <c r="Q68" s="444">
        <f t="shared" si="2"/>
        <v>0</v>
      </c>
      <c r="R68" s="222">
        <f t="shared" si="3"/>
        <v>0</v>
      </c>
      <c r="S68" s="454" t="e" cm="1">
        <f t="array" ref="S68">_xlfn.IFS(E68="Air",R68,E68="Sea",M68,E68="Air+Sea",M68+R68)</f>
        <v>#N/A</v>
      </c>
    </row>
    <row r="69" spans="1:19" x14ac:dyDescent="0.25">
      <c r="A69" s="1096"/>
      <c r="B69" s="1093" t="s">
        <v>141</v>
      </c>
      <c r="C69" s="188" t="s">
        <v>142</v>
      </c>
      <c r="D69" s="188" t="s">
        <v>143</v>
      </c>
      <c r="E69" s="188"/>
      <c r="F69" s="188"/>
      <c r="G69" s="386"/>
      <c r="H69" s="160"/>
      <c r="I69" s="752"/>
      <c r="J69" s="190"/>
      <c r="K69" s="221">
        <v>1</v>
      </c>
      <c r="L69" s="221">
        <f t="shared" si="0"/>
        <v>0</v>
      </c>
      <c r="M69" s="222">
        <f t="shared" si="1"/>
        <v>0</v>
      </c>
      <c r="N69" s="752"/>
      <c r="O69" s="443"/>
      <c r="P69" s="221">
        <v>0</v>
      </c>
      <c r="Q69" s="444">
        <f t="shared" si="2"/>
        <v>0</v>
      </c>
      <c r="R69" s="222">
        <f t="shared" si="3"/>
        <v>0</v>
      </c>
      <c r="S69" s="454" t="e" cm="1">
        <f t="array" ref="S69">_xlfn.IFS(E69="Air",R69,E69="Sea",M69,E69="Air+Sea",M69+R69)</f>
        <v>#N/A</v>
      </c>
    </row>
    <row r="70" spans="1:19" x14ac:dyDescent="0.25">
      <c r="A70" s="1096"/>
      <c r="B70" s="1093"/>
      <c r="C70" s="188" t="s">
        <v>142</v>
      </c>
      <c r="D70" s="188" t="s">
        <v>141</v>
      </c>
      <c r="E70" s="188"/>
      <c r="F70" s="188"/>
      <c r="G70" s="386"/>
      <c r="H70" s="160"/>
      <c r="I70" s="752"/>
      <c r="J70" s="190"/>
      <c r="K70" s="221">
        <v>1</v>
      </c>
      <c r="L70" s="221">
        <f t="shared" si="0"/>
        <v>0</v>
      </c>
      <c r="M70" s="222">
        <f t="shared" si="1"/>
        <v>0</v>
      </c>
      <c r="N70" s="752"/>
      <c r="O70" s="443"/>
      <c r="P70" s="221">
        <v>0</v>
      </c>
      <c r="Q70" s="444">
        <f t="shared" si="2"/>
        <v>0</v>
      </c>
      <c r="R70" s="222">
        <f t="shared" si="3"/>
        <v>0</v>
      </c>
      <c r="S70" s="454" t="e" cm="1">
        <f t="array" ref="S70">_xlfn.IFS(E70="Air",R70,E70="Sea",M70,E70="Air+Sea",M70+R70)</f>
        <v>#N/A</v>
      </c>
    </row>
    <row r="71" spans="1:19" x14ac:dyDescent="0.25">
      <c r="A71" s="1096"/>
      <c r="B71" s="462" t="s">
        <v>144</v>
      </c>
      <c r="C71" s="159" t="s">
        <v>145</v>
      </c>
      <c r="D71" s="159"/>
      <c r="E71" s="159"/>
      <c r="F71" s="159"/>
      <c r="G71" s="207"/>
      <c r="H71" s="160"/>
      <c r="I71" s="752"/>
      <c r="J71" s="190"/>
      <c r="K71" s="221">
        <v>1</v>
      </c>
      <c r="L71" s="221">
        <f t="shared" si="0"/>
        <v>0</v>
      </c>
      <c r="M71" s="222">
        <f t="shared" si="1"/>
        <v>0</v>
      </c>
      <c r="N71" s="752"/>
      <c r="O71" s="443"/>
      <c r="P71" s="221">
        <v>0</v>
      </c>
      <c r="Q71" s="444">
        <f t="shared" si="2"/>
        <v>0</v>
      </c>
      <c r="R71" s="222">
        <f t="shared" si="3"/>
        <v>0</v>
      </c>
      <c r="S71" s="454" t="e" cm="1">
        <f t="array" ref="S71">_xlfn.IFS(E71="Air",R71,E71="Sea",M71,E71="Air+Sea",M71+R71)</f>
        <v>#N/A</v>
      </c>
    </row>
    <row r="72" spans="1:19" x14ac:dyDescent="0.25">
      <c r="A72" s="1096"/>
      <c r="B72" s="509" t="s">
        <v>146</v>
      </c>
      <c r="C72" s="113" t="s">
        <v>145</v>
      </c>
      <c r="D72" s="136" t="s">
        <v>146</v>
      </c>
      <c r="E72" s="113" t="s">
        <v>11</v>
      </c>
      <c r="F72" s="113">
        <v>550</v>
      </c>
      <c r="G72" s="208">
        <v>550</v>
      </c>
      <c r="H72" s="124"/>
      <c r="I72" s="755"/>
      <c r="J72" s="191">
        <v>0</v>
      </c>
      <c r="K72" s="219">
        <v>1</v>
      </c>
      <c r="L72" s="219">
        <f t="shared" si="0"/>
        <v>0</v>
      </c>
      <c r="M72" s="220">
        <f t="shared" si="1"/>
        <v>0</v>
      </c>
      <c r="N72" s="752"/>
      <c r="O72" s="443"/>
      <c r="P72" s="221">
        <v>0</v>
      </c>
      <c r="Q72" s="444">
        <f t="shared" si="2"/>
        <v>0</v>
      </c>
      <c r="R72" s="222">
        <f t="shared" si="3"/>
        <v>0</v>
      </c>
      <c r="S72" s="453" cm="1">
        <f t="array" ref="S72">_xlfn.IFS(E72="Air",R72,E72="Sea",M72,E72="Air+Sea",M72+R72)</f>
        <v>0</v>
      </c>
    </row>
    <row r="73" spans="1:19" x14ac:dyDescent="0.25">
      <c r="A73" s="1096"/>
      <c r="B73" s="462" t="s">
        <v>147</v>
      </c>
      <c r="C73" s="159" t="s">
        <v>74</v>
      </c>
      <c r="D73" s="159" t="s">
        <v>98</v>
      </c>
      <c r="E73" s="159"/>
      <c r="F73" s="159"/>
      <c r="G73" s="207"/>
      <c r="H73" s="160"/>
      <c r="I73" s="752"/>
      <c r="J73" s="190"/>
      <c r="K73" s="221">
        <v>1</v>
      </c>
      <c r="L73" s="221">
        <f t="shared" si="0"/>
        <v>0</v>
      </c>
      <c r="M73" s="222">
        <f t="shared" si="1"/>
        <v>0</v>
      </c>
      <c r="N73" s="752"/>
      <c r="O73" s="443"/>
      <c r="P73" s="221">
        <v>0</v>
      </c>
      <c r="Q73" s="444">
        <f t="shared" si="2"/>
        <v>0</v>
      </c>
      <c r="R73" s="222">
        <f t="shared" si="3"/>
        <v>0</v>
      </c>
      <c r="S73" s="454" t="e" cm="1">
        <f t="array" ref="S73">_xlfn.IFS(E73="Air",R73,E73="Sea",M73,E73="Air+Sea",M73+R73)</f>
        <v>#N/A</v>
      </c>
    </row>
    <row r="74" spans="1:19" x14ac:dyDescent="0.25">
      <c r="A74" s="1096"/>
      <c r="B74" s="462" t="s">
        <v>90</v>
      </c>
      <c r="C74" s="159"/>
      <c r="D74" s="159" t="s">
        <v>98</v>
      </c>
      <c r="E74" s="159"/>
      <c r="F74" s="159"/>
      <c r="G74" s="207"/>
      <c r="H74" s="160"/>
      <c r="I74" s="752"/>
      <c r="J74" s="190"/>
      <c r="K74" s="221">
        <v>1</v>
      </c>
      <c r="L74" s="221">
        <f t="shared" si="0"/>
        <v>0</v>
      </c>
      <c r="M74" s="222">
        <f t="shared" si="1"/>
        <v>0</v>
      </c>
      <c r="N74" s="752"/>
      <c r="O74" s="443"/>
      <c r="P74" s="221">
        <v>0</v>
      </c>
      <c r="Q74" s="444">
        <f t="shared" si="2"/>
        <v>0</v>
      </c>
      <c r="R74" s="222">
        <f t="shared" si="3"/>
        <v>0</v>
      </c>
      <c r="S74" s="454" t="e" cm="1">
        <f t="array" ref="S74">_xlfn.IFS(E74="Air",R74,E74="Sea",M74,E74="Air+Sea",M74+R74)</f>
        <v>#N/A</v>
      </c>
    </row>
    <row r="75" spans="1:19" ht="30" x14ac:dyDescent="0.25">
      <c r="A75" s="1096" t="s">
        <v>148</v>
      </c>
      <c r="B75" s="460" t="s">
        <v>149</v>
      </c>
      <c r="C75" s="188" t="s">
        <v>150</v>
      </c>
      <c r="D75" s="188" t="s">
        <v>151</v>
      </c>
      <c r="E75" s="188"/>
      <c r="F75" s="188"/>
      <c r="G75" s="386"/>
      <c r="H75" s="160"/>
      <c r="I75" s="752"/>
      <c r="J75" s="190"/>
      <c r="K75" s="221">
        <v>1</v>
      </c>
      <c r="L75" s="221">
        <f t="shared" si="0"/>
        <v>0</v>
      </c>
      <c r="M75" s="222">
        <f t="shared" si="1"/>
        <v>0</v>
      </c>
      <c r="N75" s="752"/>
      <c r="O75" s="443"/>
      <c r="P75" s="221">
        <v>0</v>
      </c>
      <c r="Q75" s="444">
        <f t="shared" si="2"/>
        <v>0</v>
      </c>
      <c r="R75" s="222">
        <f t="shared" si="3"/>
        <v>0</v>
      </c>
      <c r="S75" s="454" t="e" cm="1">
        <f t="array" ref="S75">_xlfn.IFS(E75="Air",R75,E75="Sea",M75,E75="Air+Sea",M75+R75)</f>
        <v>#N/A</v>
      </c>
    </row>
    <row r="76" spans="1:19" x14ac:dyDescent="0.25">
      <c r="A76" s="1096"/>
      <c r="B76" s="1093" t="s">
        <v>152</v>
      </c>
      <c r="C76" s="188" t="s">
        <v>103</v>
      </c>
      <c r="D76" s="188" t="s">
        <v>153</v>
      </c>
      <c r="E76" s="188"/>
      <c r="F76" s="188"/>
      <c r="G76" s="386"/>
      <c r="H76" s="160"/>
      <c r="I76" s="752"/>
      <c r="J76" s="190"/>
      <c r="K76" s="221">
        <v>1</v>
      </c>
      <c r="L76" s="221">
        <f t="shared" si="0"/>
        <v>0</v>
      </c>
      <c r="M76" s="222">
        <f t="shared" si="1"/>
        <v>0</v>
      </c>
      <c r="N76" s="752"/>
      <c r="O76" s="443"/>
      <c r="P76" s="221">
        <v>0</v>
      </c>
      <c r="Q76" s="444">
        <f t="shared" si="2"/>
        <v>0</v>
      </c>
      <c r="R76" s="222">
        <f t="shared" si="3"/>
        <v>0</v>
      </c>
      <c r="S76" s="454" t="e" cm="1">
        <f t="array" ref="S76">_xlfn.IFS(E76="Air",R76,E76="Sea",M76,E76="Air+Sea",M76+R76)</f>
        <v>#N/A</v>
      </c>
    </row>
    <row r="77" spans="1:19" x14ac:dyDescent="0.25">
      <c r="A77" s="1096"/>
      <c r="B77" s="1093"/>
      <c r="C77" s="188" t="s">
        <v>103</v>
      </c>
      <c r="D77" s="188" t="s">
        <v>154</v>
      </c>
      <c r="E77" s="188"/>
      <c r="F77" s="188"/>
      <c r="G77" s="386"/>
      <c r="H77" s="160"/>
      <c r="I77" s="752"/>
      <c r="J77" s="190"/>
      <c r="K77" s="221">
        <v>1</v>
      </c>
      <c r="L77" s="221">
        <f t="shared" ref="L77:L94" si="4">IF(C77="APLL BK",G77,G77*J77)</f>
        <v>0</v>
      </c>
      <c r="M77" s="222">
        <f t="shared" ref="M77:M94" si="5">IFERROR(IF(OR(E77="Sea",E77="Air+Sea"),IF(C77="APLL BK",G77*IF(I77="",1,I77),L77/K77*IF(I77="",1,I77)),0),0)</f>
        <v>0</v>
      </c>
      <c r="N77" s="752"/>
      <c r="O77" s="443"/>
      <c r="P77" s="221">
        <v>0</v>
      </c>
      <c r="Q77" s="444">
        <f t="shared" ref="Q77:Q94" si="6">IF(C77="APLL BK",G77,G77*O77)</f>
        <v>0</v>
      </c>
      <c r="R77" s="222">
        <f t="shared" ref="R77:R94" si="7">IFERROR(IF(OR(E77="Air",E77="Air+Sea"),IF(C77="APLL BK",G77*IF(N77="",1,N77),Q77/P77*IF(N77="",1,N77)),0),0)</f>
        <v>0</v>
      </c>
      <c r="S77" s="454" t="e" cm="1">
        <f t="array" ref="S77">_xlfn.IFS(E77="Air",R77,E77="Sea",M77,E77="Air+Sea",M77+R77)</f>
        <v>#N/A</v>
      </c>
    </row>
    <row r="78" spans="1:19" x14ac:dyDescent="0.25">
      <c r="A78" s="1096"/>
      <c r="B78" s="462" t="s">
        <v>90</v>
      </c>
      <c r="C78" s="159"/>
      <c r="D78" s="159"/>
      <c r="E78" s="159"/>
      <c r="F78" s="159"/>
      <c r="G78" s="207"/>
      <c r="H78" s="160"/>
      <c r="I78" s="752"/>
      <c r="J78" s="190"/>
      <c r="K78" s="221">
        <v>1</v>
      </c>
      <c r="L78" s="221">
        <f t="shared" si="4"/>
        <v>0</v>
      </c>
      <c r="M78" s="222">
        <f t="shared" si="5"/>
        <v>0</v>
      </c>
      <c r="N78" s="752"/>
      <c r="O78" s="443"/>
      <c r="P78" s="221">
        <v>0</v>
      </c>
      <c r="Q78" s="444">
        <f t="shared" si="6"/>
        <v>0</v>
      </c>
      <c r="R78" s="222">
        <f t="shared" si="7"/>
        <v>0</v>
      </c>
      <c r="S78" s="454" t="e" cm="1">
        <f t="array" ref="S78">_xlfn.IFS(E78="Air",R78,E78="Sea",M78,E78="Air+Sea",M78+R78)</f>
        <v>#N/A</v>
      </c>
    </row>
    <row r="79" spans="1:19" x14ac:dyDescent="0.25">
      <c r="A79" s="1096" t="s">
        <v>155</v>
      </c>
      <c r="B79" s="509" t="s">
        <v>69</v>
      </c>
      <c r="C79" s="113" t="s">
        <v>69</v>
      </c>
      <c r="D79" s="136" t="s">
        <v>156</v>
      </c>
      <c r="E79" s="113" t="s">
        <v>11</v>
      </c>
      <c r="F79" s="113">
        <v>180</v>
      </c>
      <c r="G79" s="208">
        <v>180</v>
      </c>
      <c r="H79" s="124" t="s">
        <v>701</v>
      </c>
      <c r="I79" s="507"/>
      <c r="J79" s="191">
        <v>0</v>
      </c>
      <c r="K79" s="219">
        <v>1</v>
      </c>
      <c r="L79" s="219">
        <f t="shared" si="4"/>
        <v>0</v>
      </c>
      <c r="M79" s="220">
        <f t="shared" si="5"/>
        <v>0</v>
      </c>
      <c r="N79" s="459"/>
      <c r="O79" s="443"/>
      <c r="P79" s="221">
        <v>0</v>
      </c>
      <c r="Q79" s="444">
        <f t="shared" si="6"/>
        <v>0</v>
      </c>
      <c r="R79" s="222">
        <f t="shared" si="7"/>
        <v>0</v>
      </c>
      <c r="S79" s="453" cm="1">
        <f t="array" ref="S79">_xlfn.IFS(E79="Air",R79,E79="Sea",M79,E79="Air+Sea",M79+R79)</f>
        <v>0</v>
      </c>
    </row>
    <row r="80" spans="1:19" x14ac:dyDescent="0.25">
      <c r="A80" s="1096"/>
      <c r="B80" s="462" t="s">
        <v>90</v>
      </c>
      <c r="C80" s="159"/>
      <c r="D80" s="159"/>
      <c r="E80" s="159"/>
      <c r="F80" s="159"/>
      <c r="G80" s="207"/>
      <c r="H80" s="160"/>
      <c r="I80" s="752"/>
      <c r="J80" s="190"/>
      <c r="K80" s="221">
        <v>1</v>
      </c>
      <c r="L80" s="221">
        <f t="shared" si="4"/>
        <v>0</v>
      </c>
      <c r="M80" s="222">
        <f t="shared" si="5"/>
        <v>0</v>
      </c>
      <c r="N80" s="752"/>
      <c r="O80" s="443"/>
      <c r="P80" s="221">
        <v>0</v>
      </c>
      <c r="Q80" s="444">
        <f t="shared" si="6"/>
        <v>0</v>
      </c>
      <c r="R80" s="222">
        <f t="shared" si="7"/>
        <v>0</v>
      </c>
      <c r="S80" s="454" t="e" cm="1">
        <f t="array" ref="S80">_xlfn.IFS(E80="Air",R80,E80="Sea",M80,E80="Air+Sea",M80+R80)</f>
        <v>#N/A</v>
      </c>
    </row>
    <row r="81" spans="1:20" x14ac:dyDescent="0.25">
      <c r="A81" s="1096"/>
      <c r="B81" s="758" t="s">
        <v>157</v>
      </c>
      <c r="C81" s="115" t="s">
        <v>158</v>
      </c>
      <c r="D81" s="136" t="s">
        <v>159</v>
      </c>
      <c r="E81" s="115" t="s">
        <v>11</v>
      </c>
      <c r="F81" s="115">
        <v>870</v>
      </c>
      <c r="G81" s="209">
        <v>870</v>
      </c>
      <c r="H81" s="145"/>
      <c r="I81" s="758"/>
      <c r="J81" s="196">
        <v>0</v>
      </c>
      <c r="K81" s="224">
        <v>1</v>
      </c>
      <c r="L81" s="224">
        <f t="shared" si="4"/>
        <v>0</v>
      </c>
      <c r="M81" s="389">
        <f t="shared" si="5"/>
        <v>0</v>
      </c>
      <c r="N81" s="752"/>
      <c r="O81" s="443"/>
      <c r="P81" s="221">
        <v>0</v>
      </c>
      <c r="Q81" s="444">
        <f t="shared" si="6"/>
        <v>0</v>
      </c>
      <c r="R81" s="222">
        <f t="shared" si="7"/>
        <v>0</v>
      </c>
      <c r="S81" s="673" cm="1">
        <f t="array" ref="S81">_xlfn.IFS(E81="Air",R81,E81="Sea",M81,E81="Air+Sea",M81+R81)</f>
        <v>0</v>
      </c>
    </row>
    <row r="82" spans="1:20" x14ac:dyDescent="0.25">
      <c r="A82" s="1096"/>
      <c r="B82" s="758" t="s">
        <v>160</v>
      </c>
      <c r="C82" s="115" t="s">
        <v>142</v>
      </c>
      <c r="D82" s="136" t="s">
        <v>161</v>
      </c>
      <c r="E82" s="115" t="s">
        <v>11</v>
      </c>
      <c r="F82" s="115">
        <v>240</v>
      </c>
      <c r="G82" s="209">
        <v>240</v>
      </c>
      <c r="H82" s="145"/>
      <c r="I82" s="759"/>
      <c r="J82" s="196">
        <v>2</v>
      </c>
      <c r="K82" s="224">
        <v>1</v>
      </c>
      <c r="L82" s="224">
        <f t="shared" si="4"/>
        <v>480</v>
      </c>
      <c r="M82" s="389">
        <f t="shared" si="5"/>
        <v>480</v>
      </c>
      <c r="N82" s="752"/>
      <c r="O82" s="443"/>
      <c r="P82" s="221">
        <v>0</v>
      </c>
      <c r="Q82" s="444">
        <f t="shared" si="6"/>
        <v>0</v>
      </c>
      <c r="R82" s="222">
        <f t="shared" si="7"/>
        <v>0</v>
      </c>
      <c r="S82" s="673" cm="1">
        <f t="array" ref="S82">_xlfn.IFS(E82="Air",R82,E82="Sea",M82,E82="Air+Sea",M82+R82)</f>
        <v>480</v>
      </c>
    </row>
    <row r="83" spans="1:20" x14ac:dyDescent="0.25">
      <c r="A83" s="1096"/>
      <c r="B83" s="758" t="s">
        <v>162</v>
      </c>
      <c r="C83" s="115" t="s">
        <v>163</v>
      </c>
      <c r="D83" s="136" t="s">
        <v>164</v>
      </c>
      <c r="E83" s="115" t="s">
        <v>11</v>
      </c>
      <c r="F83" s="115">
        <v>240</v>
      </c>
      <c r="G83" s="209">
        <v>240</v>
      </c>
      <c r="H83" s="145"/>
      <c r="I83" s="758"/>
      <c r="J83" s="196">
        <v>1</v>
      </c>
      <c r="K83" s="224">
        <v>1</v>
      </c>
      <c r="L83" s="224">
        <f t="shared" si="4"/>
        <v>240</v>
      </c>
      <c r="M83" s="389">
        <f t="shared" si="5"/>
        <v>240</v>
      </c>
      <c r="N83" s="752"/>
      <c r="O83" s="443"/>
      <c r="P83" s="221">
        <v>0</v>
      </c>
      <c r="Q83" s="444">
        <f t="shared" si="6"/>
        <v>0</v>
      </c>
      <c r="R83" s="222">
        <f t="shared" si="7"/>
        <v>0</v>
      </c>
      <c r="S83" s="673" cm="1">
        <f t="array" ref="S83">_xlfn.IFS(E83="Air",R83,E83="Sea",M83,E83="Air+Sea",M83+R83)</f>
        <v>240</v>
      </c>
    </row>
    <row r="84" spans="1:20" x14ac:dyDescent="0.25">
      <c r="A84" s="1096"/>
      <c r="B84" s="462" t="s">
        <v>165</v>
      </c>
      <c r="C84" s="159" t="s">
        <v>142</v>
      </c>
      <c r="D84" s="159"/>
      <c r="E84" s="159"/>
      <c r="F84" s="159"/>
      <c r="G84" s="207"/>
      <c r="H84" s="160"/>
      <c r="I84" s="752"/>
      <c r="J84" s="190"/>
      <c r="K84" s="221">
        <v>1</v>
      </c>
      <c r="L84" s="221">
        <f t="shared" si="4"/>
        <v>0</v>
      </c>
      <c r="M84" s="222">
        <f t="shared" si="5"/>
        <v>0</v>
      </c>
      <c r="N84" s="752"/>
      <c r="O84" s="443"/>
      <c r="P84" s="221">
        <v>0</v>
      </c>
      <c r="Q84" s="444">
        <f t="shared" si="6"/>
        <v>0</v>
      </c>
      <c r="R84" s="222">
        <f t="shared" si="7"/>
        <v>0</v>
      </c>
      <c r="S84" s="454" t="e" cm="1">
        <f t="array" ref="S84">_xlfn.IFS(E84="Air",R84,E84="Sea",M84,E84="Air+Sea",M84+R84)</f>
        <v>#N/A</v>
      </c>
    </row>
    <row r="85" spans="1:20" x14ac:dyDescent="0.25">
      <c r="A85" s="1096"/>
      <c r="B85" s="462" t="s">
        <v>166</v>
      </c>
      <c r="C85" s="159" t="s">
        <v>142</v>
      </c>
      <c r="D85" s="159"/>
      <c r="E85" s="159"/>
      <c r="F85" s="159"/>
      <c r="G85" s="207"/>
      <c r="H85" s="160"/>
      <c r="I85" s="752"/>
      <c r="J85" s="190"/>
      <c r="K85" s="221">
        <v>1</v>
      </c>
      <c r="L85" s="221">
        <f t="shared" si="4"/>
        <v>0</v>
      </c>
      <c r="M85" s="222">
        <f t="shared" si="5"/>
        <v>0</v>
      </c>
      <c r="N85" s="752"/>
      <c r="O85" s="443"/>
      <c r="P85" s="221">
        <v>0</v>
      </c>
      <c r="Q85" s="444">
        <f t="shared" si="6"/>
        <v>0</v>
      </c>
      <c r="R85" s="222">
        <f t="shared" si="7"/>
        <v>0</v>
      </c>
      <c r="S85" s="454" t="e" cm="1">
        <f t="array" ref="S85">_xlfn.IFS(E85="Air",R85,E85="Sea",M85,E85="Air+Sea",M85+R85)</f>
        <v>#N/A</v>
      </c>
    </row>
    <row r="86" spans="1:20" x14ac:dyDescent="0.25">
      <c r="A86" s="1096"/>
      <c r="B86" s="462" t="s">
        <v>167</v>
      </c>
      <c r="C86" s="159" t="s">
        <v>142</v>
      </c>
      <c r="D86" s="159"/>
      <c r="E86" s="159"/>
      <c r="F86" s="159"/>
      <c r="G86" s="207"/>
      <c r="H86" s="160"/>
      <c r="I86" s="752"/>
      <c r="J86" s="190"/>
      <c r="K86" s="221">
        <v>1</v>
      </c>
      <c r="L86" s="221">
        <f t="shared" si="4"/>
        <v>0</v>
      </c>
      <c r="M86" s="222">
        <f t="shared" si="5"/>
        <v>0</v>
      </c>
      <c r="N86" s="752"/>
      <c r="O86" s="443"/>
      <c r="P86" s="221">
        <v>0</v>
      </c>
      <c r="Q86" s="444">
        <f t="shared" si="6"/>
        <v>0</v>
      </c>
      <c r="R86" s="222">
        <f t="shared" si="7"/>
        <v>0</v>
      </c>
      <c r="S86" s="454" t="e" cm="1">
        <f t="array" ref="S86">_xlfn.IFS(E86="Air",R86,E86="Sea",M86,E86="Air+Sea",M86+R86)</f>
        <v>#N/A</v>
      </c>
    </row>
    <row r="87" spans="1:20" x14ac:dyDescent="0.25">
      <c r="A87" s="1096"/>
      <c r="B87" s="509" t="s">
        <v>168</v>
      </c>
      <c r="C87" s="113" t="s">
        <v>103</v>
      </c>
      <c r="D87" s="136" t="s">
        <v>169</v>
      </c>
      <c r="E87" s="113" t="s">
        <v>11</v>
      </c>
      <c r="F87" s="113">
        <v>205</v>
      </c>
      <c r="G87" s="208">
        <v>205</v>
      </c>
      <c r="H87" s="124"/>
      <c r="I87" s="755"/>
      <c r="J87" s="191">
        <v>0.5</v>
      </c>
      <c r="K87" s="219">
        <v>1</v>
      </c>
      <c r="L87" s="219">
        <f t="shared" si="4"/>
        <v>102.5</v>
      </c>
      <c r="M87" s="220">
        <f t="shared" si="5"/>
        <v>102.5</v>
      </c>
      <c r="N87" s="752"/>
      <c r="O87" s="443"/>
      <c r="P87" s="221">
        <v>0</v>
      </c>
      <c r="Q87" s="444">
        <f t="shared" si="6"/>
        <v>0</v>
      </c>
      <c r="R87" s="222">
        <f t="shared" si="7"/>
        <v>0</v>
      </c>
      <c r="S87" s="453" cm="1">
        <f t="array" ref="S87">_xlfn.IFS(E87="Air",R87,E87="Sea",M87,E87="Air+Sea",M87+R87)</f>
        <v>102.5</v>
      </c>
    </row>
    <row r="88" spans="1:20" x14ac:dyDescent="0.25">
      <c r="A88" s="1096"/>
      <c r="B88" s="462" t="s">
        <v>170</v>
      </c>
      <c r="C88" s="159" t="s">
        <v>171</v>
      </c>
      <c r="D88" s="159"/>
      <c r="E88" s="159"/>
      <c r="F88" s="159"/>
      <c r="G88" s="207"/>
      <c r="H88" s="160"/>
      <c r="I88" s="752"/>
      <c r="J88" s="190"/>
      <c r="K88" s="221">
        <v>1</v>
      </c>
      <c r="L88" s="221">
        <f t="shared" si="4"/>
        <v>0</v>
      </c>
      <c r="M88" s="222">
        <f t="shared" si="5"/>
        <v>0</v>
      </c>
      <c r="N88" s="752"/>
      <c r="O88" s="443"/>
      <c r="P88" s="221">
        <v>0</v>
      </c>
      <c r="Q88" s="444">
        <f t="shared" si="6"/>
        <v>0</v>
      </c>
      <c r="R88" s="222">
        <f t="shared" si="7"/>
        <v>0</v>
      </c>
      <c r="S88" s="454" t="e" cm="1">
        <f t="array" ref="S88">_xlfn.IFS(E88="Air",R88,E88="Sea",M88,E88="Air+Sea",M88+R88)</f>
        <v>#N/A</v>
      </c>
    </row>
    <row r="89" spans="1:20" x14ac:dyDescent="0.25">
      <c r="A89" s="1096"/>
      <c r="B89" s="462" t="s">
        <v>172</v>
      </c>
      <c r="C89" s="159" t="s">
        <v>69</v>
      </c>
      <c r="D89" s="159"/>
      <c r="E89" s="159"/>
      <c r="F89" s="159"/>
      <c r="G89" s="207"/>
      <c r="H89" s="160"/>
      <c r="I89" s="752"/>
      <c r="J89" s="190"/>
      <c r="K89" s="221">
        <v>1</v>
      </c>
      <c r="L89" s="221">
        <f t="shared" si="4"/>
        <v>0</v>
      </c>
      <c r="M89" s="222">
        <f t="shared" si="5"/>
        <v>0</v>
      </c>
      <c r="N89" s="752"/>
      <c r="O89" s="443"/>
      <c r="P89" s="221">
        <v>0</v>
      </c>
      <c r="Q89" s="444">
        <f t="shared" si="6"/>
        <v>0</v>
      </c>
      <c r="R89" s="222">
        <f t="shared" si="7"/>
        <v>0</v>
      </c>
      <c r="S89" s="454" t="e" cm="1">
        <f t="array" ref="S89">_xlfn.IFS(E89="Air",R89,E89="Sea",M89,E89="Air+Sea",M89+R89)</f>
        <v>#N/A</v>
      </c>
    </row>
    <row r="90" spans="1:20" x14ac:dyDescent="0.25">
      <c r="A90" s="1096"/>
      <c r="B90" s="462" t="s">
        <v>173</v>
      </c>
      <c r="C90" s="159" t="s">
        <v>145</v>
      </c>
      <c r="D90" s="159"/>
      <c r="E90" s="159"/>
      <c r="F90" s="159"/>
      <c r="G90" s="207"/>
      <c r="H90" s="160"/>
      <c r="I90" s="752"/>
      <c r="J90" s="190"/>
      <c r="K90" s="221">
        <v>1</v>
      </c>
      <c r="L90" s="221">
        <f t="shared" si="4"/>
        <v>0</v>
      </c>
      <c r="M90" s="222">
        <f t="shared" si="5"/>
        <v>0</v>
      </c>
      <c r="N90" s="752"/>
      <c r="O90" s="443"/>
      <c r="P90" s="221">
        <v>0</v>
      </c>
      <c r="Q90" s="444">
        <f t="shared" si="6"/>
        <v>0</v>
      </c>
      <c r="R90" s="222">
        <f t="shared" si="7"/>
        <v>0</v>
      </c>
      <c r="S90" s="454" t="e" cm="1">
        <f t="array" ref="S90">_xlfn.IFS(E90="Air",R90,E90="Sea",M90,E90="Air+Sea",M90+R90)</f>
        <v>#N/A</v>
      </c>
    </row>
    <row r="91" spans="1:20" x14ac:dyDescent="0.25">
      <c r="A91" s="1096"/>
      <c r="B91" s="462" t="s">
        <v>174</v>
      </c>
      <c r="C91" s="159" t="s">
        <v>175</v>
      </c>
      <c r="D91" s="159"/>
      <c r="E91" s="159"/>
      <c r="F91" s="159"/>
      <c r="G91" s="207"/>
      <c r="H91" s="160"/>
      <c r="I91" s="752"/>
      <c r="J91" s="190"/>
      <c r="K91" s="221">
        <v>1</v>
      </c>
      <c r="L91" s="221">
        <f t="shared" si="4"/>
        <v>0</v>
      </c>
      <c r="M91" s="222">
        <f t="shared" si="5"/>
        <v>0</v>
      </c>
      <c r="N91" s="752"/>
      <c r="O91" s="443"/>
      <c r="P91" s="221">
        <v>0</v>
      </c>
      <c r="Q91" s="444">
        <f t="shared" si="6"/>
        <v>0</v>
      </c>
      <c r="R91" s="222">
        <f t="shared" si="7"/>
        <v>0</v>
      </c>
      <c r="S91" s="454" t="e" cm="1">
        <f t="array" ref="S91">_xlfn.IFS(E91="Air",R91,E91="Sea",M91,E91="Air+Sea",M91+R91)</f>
        <v>#N/A</v>
      </c>
    </row>
    <row r="92" spans="1:20" x14ac:dyDescent="0.25">
      <c r="A92" s="1096"/>
      <c r="B92" s="462" t="s">
        <v>176</v>
      </c>
      <c r="C92" s="159" t="s">
        <v>145</v>
      </c>
      <c r="D92" s="159"/>
      <c r="E92" s="159"/>
      <c r="F92" s="159"/>
      <c r="G92" s="207"/>
      <c r="H92" s="160"/>
      <c r="I92" s="752"/>
      <c r="J92" s="190"/>
      <c r="K92" s="221">
        <v>1</v>
      </c>
      <c r="L92" s="221">
        <f t="shared" si="4"/>
        <v>0</v>
      </c>
      <c r="M92" s="222">
        <f t="shared" si="5"/>
        <v>0</v>
      </c>
      <c r="N92" s="752"/>
      <c r="O92" s="443"/>
      <c r="P92" s="221">
        <v>0</v>
      </c>
      <c r="Q92" s="444">
        <f t="shared" si="6"/>
        <v>0</v>
      </c>
      <c r="R92" s="222">
        <f t="shared" si="7"/>
        <v>0</v>
      </c>
      <c r="S92" s="454" t="e" cm="1">
        <f t="array" ref="S92">_xlfn.IFS(E92="Air",R92,E92="Sea",M92,E92="Air+Sea",M92+R92)</f>
        <v>#N/A</v>
      </c>
    </row>
    <row r="93" spans="1:20" x14ac:dyDescent="0.25">
      <c r="A93" s="1096"/>
      <c r="B93" s="758" t="s">
        <v>177</v>
      </c>
      <c r="C93" s="115" t="s">
        <v>178</v>
      </c>
      <c r="D93" s="115"/>
      <c r="E93" s="115" t="s">
        <v>11</v>
      </c>
      <c r="F93" s="733">
        <v>3600</v>
      </c>
      <c r="G93" s="741">
        <v>3600</v>
      </c>
      <c r="H93" s="147"/>
      <c r="I93" s="760"/>
      <c r="J93" s="193">
        <v>0</v>
      </c>
      <c r="K93" s="224">
        <v>1</v>
      </c>
      <c r="L93" s="224">
        <f t="shared" si="4"/>
        <v>0</v>
      </c>
      <c r="M93" s="389">
        <f t="shared" si="5"/>
        <v>0</v>
      </c>
      <c r="N93" s="752"/>
      <c r="O93" s="443"/>
      <c r="P93" s="221">
        <v>0</v>
      </c>
      <c r="Q93" s="444">
        <f t="shared" si="6"/>
        <v>0</v>
      </c>
      <c r="R93" s="222">
        <f t="shared" si="7"/>
        <v>0</v>
      </c>
      <c r="S93" s="673" cm="1">
        <f t="array" ref="S93">_xlfn.IFS(E93="Air",R93,E93="Sea",M93,E93="Air+Sea",M93+R93)</f>
        <v>0</v>
      </c>
    </row>
    <row r="94" spans="1:20" ht="15.75" thickBot="1" x14ac:dyDescent="0.3">
      <c r="A94" s="1097"/>
      <c r="B94" s="633" t="s">
        <v>179</v>
      </c>
      <c r="C94" s="164" t="s">
        <v>180</v>
      </c>
      <c r="D94" s="164"/>
      <c r="E94" s="164"/>
      <c r="F94" s="164"/>
      <c r="G94" s="211"/>
      <c r="H94" s="165"/>
      <c r="I94" s="753"/>
      <c r="J94" s="363"/>
      <c r="K94" s="262">
        <v>1</v>
      </c>
      <c r="L94" s="262">
        <f t="shared" si="4"/>
        <v>0</v>
      </c>
      <c r="M94" s="457">
        <f t="shared" si="5"/>
        <v>0</v>
      </c>
      <c r="N94" s="753"/>
      <c r="O94" s="450"/>
      <c r="P94" s="262">
        <v>0</v>
      </c>
      <c r="Q94" s="451">
        <f t="shared" si="6"/>
        <v>0</v>
      </c>
      <c r="R94" s="457">
        <f t="shared" si="7"/>
        <v>0</v>
      </c>
      <c r="S94" s="627" t="e" cm="1">
        <f t="array" ref="S94">_xlfn.IFS(E94="Air",R94,E94="Sea",M94,E94="Air+Sea",M94+R94)</f>
        <v>#N/A</v>
      </c>
    </row>
    <row r="95" spans="1:20" ht="15.75" thickBot="1" x14ac:dyDescent="0.3">
      <c r="A95" s="674"/>
      <c r="B95" s="32"/>
      <c r="C95" s="32"/>
      <c r="D95" s="32"/>
      <c r="E95" s="32"/>
      <c r="F95" s="32"/>
      <c r="G95" s="100"/>
      <c r="H95" s="168"/>
      <c r="I95" s="413"/>
      <c r="M95" s="270"/>
      <c r="N95" s="413"/>
      <c r="R95" s="270"/>
      <c r="S95" s="270"/>
    </row>
    <row r="96" spans="1:20" ht="60" x14ac:dyDescent="0.25">
      <c r="A96" s="674"/>
      <c r="B96" s="32"/>
      <c r="C96" s="32"/>
      <c r="D96" s="32"/>
      <c r="E96" s="32"/>
      <c r="F96" s="32"/>
      <c r="G96" s="100"/>
      <c r="H96" s="168"/>
      <c r="I96" s="413"/>
      <c r="J96" s="71" t="s">
        <v>181</v>
      </c>
      <c r="K96" s="229">
        <f>IF([2]Booking_SGN!$B$2="SGN",INDEX([2]!volume,MATCH($I$11,[2]!customer,0),MATCH([2]Booking_SGN!$C$3,[2]!week,0)),0)</f>
        <v>0</v>
      </c>
      <c r="L96" s="229">
        <f>SUM(L13:L94)</f>
        <v>4276</v>
      </c>
      <c r="M96" s="230">
        <f>SUM(M13:M94)</f>
        <v>3368.5</v>
      </c>
      <c r="N96" s="413"/>
      <c r="O96" s="71" t="s">
        <v>181</v>
      </c>
      <c r="P96" s="229">
        <f>IF([2]Booking_SGN!$B$2="SGN",INDEX([2]!volume,MATCH($N$11,[2]!customer,0),MATCH([2]Booking_SGN!$C$3,[2]!week,0)),0)</f>
        <v>0</v>
      </c>
      <c r="Q96" s="229">
        <f>SUM(Q13:Q95)</f>
        <v>806</v>
      </c>
      <c r="R96" s="230">
        <f>SUM(R13:R94)</f>
        <v>0</v>
      </c>
      <c r="S96" s="230">
        <f>R96+M96</f>
        <v>3368.5</v>
      </c>
      <c r="T96" s="171"/>
    </row>
    <row r="97" spans="1:20" ht="15.75" thickBot="1" x14ac:dyDescent="0.3">
      <c r="A97" s="674"/>
      <c r="B97" s="32"/>
      <c r="C97" s="32"/>
      <c r="D97" s="32"/>
      <c r="E97" s="32"/>
      <c r="F97" s="32"/>
      <c r="G97" s="100"/>
      <c r="H97" s="168"/>
      <c r="I97" s="413"/>
      <c r="J97" s="72" t="s">
        <v>182</v>
      </c>
      <c r="K97" s="73"/>
      <c r="L97" s="73"/>
      <c r="M97" s="231">
        <f>M96*K96/40/3600</f>
        <v>0</v>
      </c>
      <c r="N97" s="413"/>
      <c r="O97" s="72" t="s">
        <v>182</v>
      </c>
      <c r="P97" s="73"/>
      <c r="Q97" s="73"/>
      <c r="R97" s="231">
        <f>R96*P96/40/3600</f>
        <v>0</v>
      </c>
      <c r="S97" s="231">
        <f>R97+M97</f>
        <v>0</v>
      </c>
      <c r="T97" s="172"/>
    </row>
    <row r="98" spans="1:20" ht="15.75" thickBot="1" x14ac:dyDescent="0.3">
      <c r="A98" s="674"/>
      <c r="B98" s="32"/>
      <c r="C98" s="32"/>
      <c r="D98" s="32"/>
      <c r="E98" s="32"/>
      <c r="F98" s="32"/>
      <c r="G98" s="100"/>
      <c r="H98" s="168"/>
      <c r="I98" s="413"/>
      <c r="M98" s="270"/>
      <c r="N98" s="413"/>
      <c r="R98" s="270"/>
      <c r="S98" s="270"/>
    </row>
    <row r="99" spans="1:20" ht="26.25" customHeight="1" x14ac:dyDescent="0.25">
      <c r="A99" s="1095" t="s">
        <v>183</v>
      </c>
      <c r="B99" s="629" t="s">
        <v>184</v>
      </c>
      <c r="C99" s="621" t="s">
        <v>103</v>
      </c>
      <c r="D99" s="621" t="s">
        <v>185</v>
      </c>
      <c r="E99" s="621"/>
      <c r="F99" s="621"/>
      <c r="G99" s="622">
        <v>20</v>
      </c>
      <c r="H99" s="637"/>
      <c r="I99" s="767"/>
      <c r="J99" s="361"/>
      <c r="K99" s="259">
        <v>1</v>
      </c>
      <c r="L99" s="259">
        <f t="shared" ref="L99" si="8">IF(C99="APLL BK",G99,G99*J99)</f>
        <v>0</v>
      </c>
      <c r="M99" s="634">
        <f t="shared" ref="M99" si="9">IFERROR(IF(OR(E99="Sea",E99="Air+Sea"),IF(C99="APLL BK",G99*IF(I99="",1,I99),L99/K99*IF(I99="",1,I99)),0),0)</f>
        <v>0</v>
      </c>
      <c r="N99" s="687"/>
      <c r="O99" s="362"/>
      <c r="P99" s="259">
        <v>0</v>
      </c>
      <c r="Q99" s="260">
        <f t="shared" ref="Q99" si="10">IF(C99="APLL BK",G99,G99*O99)</f>
        <v>0</v>
      </c>
      <c r="R99" s="456">
        <f t="shared" ref="R99" si="11">IFERROR(IF(OR(E99="Air",E99="Air+Sea"),IF(C99="APLL BK",G99*IF(N99="",1,N99),Q99/P99*IF(N99="",1,N99)),0),0)</f>
        <v>0</v>
      </c>
      <c r="S99" s="625" t="e" cm="1">
        <f t="array" ref="S99">_xlfn.IFS(E99="Air",R99,E99="Sea",M99,E99="Air+Sea",M99+R99)</f>
        <v>#N/A</v>
      </c>
    </row>
    <row r="100" spans="1:20" ht="26.25" customHeight="1" x14ac:dyDescent="0.25">
      <c r="A100" s="1096"/>
      <c r="B100" s="772" t="s">
        <v>504</v>
      </c>
      <c r="C100" s="177" t="s">
        <v>69</v>
      </c>
      <c r="D100" s="761" t="s">
        <v>505</v>
      </c>
      <c r="E100" s="113" t="s">
        <v>11</v>
      </c>
      <c r="F100" s="156"/>
      <c r="G100" s="213">
        <v>90</v>
      </c>
      <c r="H100" s="178"/>
      <c r="I100" s="467"/>
      <c r="J100" s="200">
        <f>1/6</f>
        <v>0.16666666666666666</v>
      </c>
      <c r="K100" s="442">
        <v>1</v>
      </c>
      <c r="L100" s="219">
        <f t="shared" ref="L100:L144" si="12">IF(C100="APLL BK",G100,G100*J100)</f>
        <v>15</v>
      </c>
      <c r="M100" s="220">
        <f t="shared" ref="M100:M144" si="13">IFERROR(IF(OR(E100="Sea",E100="Air+Sea"),IF(C100="APLL BK",G100*IF(I100="",1,I100),L100/K100*IF(I100="",1,I100)),0),0)</f>
        <v>15</v>
      </c>
      <c r="N100" s="459"/>
      <c r="O100" s="443"/>
      <c r="P100" s="221">
        <v>0</v>
      </c>
      <c r="Q100" s="444">
        <f t="shared" ref="Q100:Q144" si="14">IF(C100="APLL BK",G100,G100*O100)</f>
        <v>0</v>
      </c>
      <c r="R100" s="222">
        <f t="shared" ref="R100:R144" si="15">IFERROR(IF(OR(E100="Air",E100="Air+Sea"),IF(C100="APLL BK",G100*IF(N100="",1,N100),Q100/P100*IF(N100="",1,N100)),0),0)</f>
        <v>0</v>
      </c>
      <c r="S100" s="453" cm="1">
        <f t="array" ref="S100">_xlfn.IFS(E100="Air",R100,E100="Sea",M100,E100="Air+Sea",M100+R100)</f>
        <v>15</v>
      </c>
    </row>
    <row r="101" spans="1:20" ht="26.25" customHeight="1" x14ac:dyDescent="0.25">
      <c r="A101" s="1096"/>
      <c r="B101" s="772" t="s">
        <v>506</v>
      </c>
      <c r="C101" s="177" t="s">
        <v>69</v>
      </c>
      <c r="D101" s="177" t="s">
        <v>507</v>
      </c>
      <c r="E101" s="113" t="s">
        <v>11</v>
      </c>
      <c r="F101" s="156"/>
      <c r="G101" s="213">
        <v>90</v>
      </c>
      <c r="H101" s="178"/>
      <c r="I101" s="467"/>
      <c r="J101" s="200">
        <f>1/6</f>
        <v>0.16666666666666666</v>
      </c>
      <c r="K101" s="442">
        <v>1</v>
      </c>
      <c r="L101" s="219">
        <f t="shared" si="12"/>
        <v>15</v>
      </c>
      <c r="M101" s="220">
        <f t="shared" si="13"/>
        <v>15</v>
      </c>
      <c r="N101" s="459"/>
      <c r="O101" s="443"/>
      <c r="P101" s="221">
        <v>0</v>
      </c>
      <c r="Q101" s="444">
        <f t="shared" si="14"/>
        <v>0</v>
      </c>
      <c r="R101" s="222">
        <f t="shared" si="15"/>
        <v>0</v>
      </c>
      <c r="S101" s="453" cm="1">
        <f t="array" ref="S101">_xlfn.IFS(E101="Air",R101,E101="Sea",M101,E101="Air+Sea",M101+R101)</f>
        <v>15</v>
      </c>
    </row>
    <row r="102" spans="1:20" x14ac:dyDescent="0.25">
      <c r="A102" s="1096"/>
      <c r="B102" s="509" t="s">
        <v>129</v>
      </c>
      <c r="C102" s="113" t="s">
        <v>103</v>
      </c>
      <c r="D102" s="113" t="s">
        <v>129</v>
      </c>
      <c r="E102" s="113" t="s">
        <v>11</v>
      </c>
      <c r="F102" s="113">
        <v>55</v>
      </c>
      <c r="G102" s="208">
        <v>55</v>
      </c>
      <c r="H102" s="124"/>
      <c r="I102" s="755"/>
      <c r="J102" s="191">
        <v>0</v>
      </c>
      <c r="K102" s="219">
        <v>1</v>
      </c>
      <c r="L102" s="219">
        <f t="shared" si="12"/>
        <v>0</v>
      </c>
      <c r="M102" s="220">
        <f t="shared" si="13"/>
        <v>0</v>
      </c>
      <c r="N102" s="752"/>
      <c r="O102" s="443"/>
      <c r="P102" s="221">
        <v>0</v>
      </c>
      <c r="Q102" s="444">
        <f t="shared" si="14"/>
        <v>0</v>
      </c>
      <c r="R102" s="222">
        <f t="shared" si="15"/>
        <v>0</v>
      </c>
      <c r="S102" s="453" cm="1">
        <f t="array" ref="S102">_xlfn.IFS(E102="Air",R102,E102="Sea",M102,E102="Air+Sea",M102+R102)</f>
        <v>0</v>
      </c>
    </row>
    <row r="103" spans="1:20" x14ac:dyDescent="0.25">
      <c r="A103" s="1096"/>
      <c r="B103" s="509" t="s">
        <v>509</v>
      </c>
      <c r="C103" s="113" t="s">
        <v>103</v>
      </c>
      <c r="D103" s="113" t="s">
        <v>509</v>
      </c>
      <c r="E103" s="113" t="s">
        <v>11</v>
      </c>
      <c r="F103" s="113">
        <v>115</v>
      </c>
      <c r="G103" s="208">
        <v>115</v>
      </c>
      <c r="H103" s="124"/>
      <c r="I103" s="755"/>
      <c r="J103" s="191">
        <v>0</v>
      </c>
      <c r="K103" s="219">
        <v>1</v>
      </c>
      <c r="L103" s="219">
        <f t="shared" si="12"/>
        <v>0</v>
      </c>
      <c r="M103" s="220">
        <f t="shared" si="13"/>
        <v>0</v>
      </c>
      <c r="N103" s="752"/>
      <c r="O103" s="443"/>
      <c r="P103" s="221">
        <v>0</v>
      </c>
      <c r="Q103" s="444">
        <f t="shared" si="14"/>
        <v>0</v>
      </c>
      <c r="R103" s="222">
        <f t="shared" si="15"/>
        <v>0</v>
      </c>
      <c r="S103" s="453" cm="1">
        <f t="array" ref="S103">_xlfn.IFS(E103="Air",R103,E103="Sea",M103,E103="Air+Sea",M103+R103)</f>
        <v>0</v>
      </c>
    </row>
    <row r="104" spans="1:20" x14ac:dyDescent="0.25">
      <c r="A104" s="1096"/>
      <c r="B104" s="509" t="s">
        <v>138</v>
      </c>
      <c r="C104" s="113" t="s">
        <v>139</v>
      </c>
      <c r="D104" s="113" t="s">
        <v>138</v>
      </c>
      <c r="E104" s="113" t="s">
        <v>11</v>
      </c>
      <c r="F104" s="113">
        <v>60</v>
      </c>
      <c r="G104" s="208">
        <v>60</v>
      </c>
      <c r="H104" s="124"/>
      <c r="I104" s="755"/>
      <c r="J104" s="191">
        <v>0</v>
      </c>
      <c r="K104" s="219">
        <v>1</v>
      </c>
      <c r="L104" s="219">
        <f t="shared" si="12"/>
        <v>0</v>
      </c>
      <c r="M104" s="220">
        <f t="shared" si="13"/>
        <v>0</v>
      </c>
      <c r="N104" s="752"/>
      <c r="O104" s="443"/>
      <c r="P104" s="221">
        <v>0</v>
      </c>
      <c r="Q104" s="444">
        <f t="shared" si="14"/>
        <v>0</v>
      </c>
      <c r="R104" s="222">
        <f t="shared" si="15"/>
        <v>0</v>
      </c>
      <c r="S104" s="453" cm="1">
        <f t="array" ref="S104">_xlfn.IFS(E104="Air",R104,E104="Sea",M104,E104="Air+Sea",M104+R104)</f>
        <v>0</v>
      </c>
    </row>
    <row r="105" spans="1:20" ht="26.1" customHeight="1" x14ac:dyDescent="0.25">
      <c r="A105" s="1096"/>
      <c r="B105" s="509" t="s">
        <v>186</v>
      </c>
      <c r="C105" s="177" t="s">
        <v>69</v>
      </c>
      <c r="D105" s="113" t="s">
        <v>187</v>
      </c>
      <c r="E105" s="113" t="s">
        <v>11</v>
      </c>
      <c r="F105" s="156"/>
      <c r="G105" s="213">
        <v>25</v>
      </c>
      <c r="H105" s="178"/>
      <c r="I105" s="636"/>
      <c r="J105" s="200"/>
      <c r="K105" s="219">
        <v>1</v>
      </c>
      <c r="L105" s="219">
        <f t="shared" si="12"/>
        <v>0</v>
      </c>
      <c r="M105" s="220">
        <f t="shared" si="13"/>
        <v>0</v>
      </c>
      <c r="N105" s="339"/>
      <c r="O105" s="443"/>
      <c r="P105" s="221">
        <v>0</v>
      </c>
      <c r="Q105" s="444">
        <f t="shared" si="14"/>
        <v>0</v>
      </c>
      <c r="R105" s="222">
        <f t="shared" si="15"/>
        <v>0</v>
      </c>
      <c r="S105" s="453" cm="1">
        <f t="array" ref="S105">_xlfn.IFS(E105="Air",R105,E105="Sea",M105,E105="Air+Sea",M105+R105)</f>
        <v>0</v>
      </c>
    </row>
    <row r="106" spans="1:20" ht="14.45" customHeight="1" x14ac:dyDescent="0.25">
      <c r="A106" s="1096"/>
      <c r="B106" s="509"/>
      <c r="C106" s="177" t="s">
        <v>69</v>
      </c>
      <c r="D106" s="113" t="s">
        <v>188</v>
      </c>
      <c r="E106" s="113" t="s">
        <v>11</v>
      </c>
      <c r="F106" s="156"/>
      <c r="G106" s="213">
        <v>5</v>
      </c>
      <c r="H106" s="178"/>
      <c r="I106" s="636"/>
      <c r="J106" s="200"/>
      <c r="K106" s="219">
        <v>1</v>
      </c>
      <c r="L106" s="219">
        <f t="shared" si="12"/>
        <v>0</v>
      </c>
      <c r="M106" s="220">
        <f t="shared" si="13"/>
        <v>0</v>
      </c>
      <c r="N106" s="339"/>
      <c r="O106" s="443"/>
      <c r="P106" s="221">
        <v>0</v>
      </c>
      <c r="Q106" s="444">
        <f t="shared" si="14"/>
        <v>0</v>
      </c>
      <c r="R106" s="222">
        <f t="shared" si="15"/>
        <v>0</v>
      </c>
      <c r="S106" s="453" cm="1">
        <f t="array" ref="S106">_xlfn.IFS(E106="Air",R106,E106="Sea",M106,E106="Air+Sea",M106+R106)</f>
        <v>0</v>
      </c>
    </row>
    <row r="107" spans="1:20" ht="14.45" customHeight="1" x14ac:dyDescent="0.25">
      <c r="A107" s="1096"/>
      <c r="B107" s="509"/>
      <c r="C107" s="177" t="s">
        <v>69</v>
      </c>
      <c r="D107" s="113" t="s">
        <v>189</v>
      </c>
      <c r="E107" s="113" t="s">
        <v>11</v>
      </c>
      <c r="F107" s="156"/>
      <c r="G107" s="213">
        <v>5</v>
      </c>
      <c r="H107" s="178"/>
      <c r="I107" s="636"/>
      <c r="J107" s="200"/>
      <c r="K107" s="219">
        <v>1</v>
      </c>
      <c r="L107" s="219">
        <f t="shared" si="12"/>
        <v>0</v>
      </c>
      <c r="M107" s="220">
        <f t="shared" si="13"/>
        <v>0</v>
      </c>
      <c r="N107" s="339"/>
      <c r="O107" s="443"/>
      <c r="P107" s="221">
        <v>0</v>
      </c>
      <c r="Q107" s="444">
        <f t="shared" si="14"/>
        <v>0</v>
      </c>
      <c r="R107" s="222">
        <f t="shared" si="15"/>
        <v>0</v>
      </c>
      <c r="S107" s="453" cm="1">
        <f t="array" ref="S107">_xlfn.IFS(E107="Air",R107,E107="Sea",M107,E107="Air+Sea",M107+R107)</f>
        <v>0</v>
      </c>
    </row>
    <row r="108" spans="1:20" ht="39" customHeight="1" x14ac:dyDescent="0.25">
      <c r="A108" s="1096"/>
      <c r="B108" s="509" t="s">
        <v>190</v>
      </c>
      <c r="C108" s="177" t="s">
        <v>553</v>
      </c>
      <c r="D108" s="113" t="s">
        <v>702</v>
      </c>
      <c r="E108" s="113" t="s">
        <v>11</v>
      </c>
      <c r="F108" s="345"/>
      <c r="G108" s="213">
        <v>10</v>
      </c>
      <c r="H108" s="180"/>
      <c r="I108" s="467"/>
      <c r="J108" s="200">
        <v>0.5</v>
      </c>
      <c r="K108" s="219">
        <v>1</v>
      </c>
      <c r="L108" s="219">
        <f t="shared" si="12"/>
        <v>5</v>
      </c>
      <c r="M108" s="220">
        <f t="shared" si="13"/>
        <v>5</v>
      </c>
      <c r="N108" s="463"/>
      <c r="O108" s="443"/>
      <c r="P108" s="221">
        <v>0</v>
      </c>
      <c r="Q108" s="444">
        <f t="shared" si="14"/>
        <v>0</v>
      </c>
      <c r="R108" s="222">
        <f t="shared" si="15"/>
        <v>0</v>
      </c>
      <c r="S108" s="453" cm="1">
        <f t="array" ref="S108">_xlfn.IFS(E108="Air",R108,E108="Sea",M108,E108="Air+Sea",M108+R108)</f>
        <v>5</v>
      </c>
    </row>
    <row r="109" spans="1:20" ht="14.45" customHeight="1" x14ac:dyDescent="0.25">
      <c r="A109" s="1096"/>
      <c r="B109" s="509"/>
      <c r="C109" s="177" t="s">
        <v>74</v>
      </c>
      <c r="D109" s="113" t="s">
        <v>192</v>
      </c>
      <c r="E109" s="113" t="s">
        <v>11</v>
      </c>
      <c r="F109" s="346"/>
      <c r="G109" s="213">
        <v>35</v>
      </c>
      <c r="H109" s="183"/>
      <c r="I109" s="467"/>
      <c r="J109" s="200"/>
      <c r="K109" s="219">
        <v>1</v>
      </c>
      <c r="L109" s="219">
        <f t="shared" si="12"/>
        <v>35</v>
      </c>
      <c r="M109" s="220">
        <f t="shared" si="13"/>
        <v>35</v>
      </c>
      <c r="N109" s="463"/>
      <c r="O109" s="443"/>
      <c r="P109" s="221">
        <v>0</v>
      </c>
      <c r="Q109" s="444">
        <f t="shared" si="14"/>
        <v>35</v>
      </c>
      <c r="R109" s="222">
        <f t="shared" si="15"/>
        <v>0</v>
      </c>
      <c r="S109" s="453" cm="1">
        <f t="array" ref="S109">_xlfn.IFS(E109="Air",R109,E109="Sea",M109,E109="Air+Sea",M109+R109)</f>
        <v>35</v>
      </c>
    </row>
    <row r="110" spans="1:20" ht="14.45" customHeight="1" x14ac:dyDescent="0.25">
      <c r="A110" s="1096"/>
      <c r="B110" s="509"/>
      <c r="C110" s="177" t="s">
        <v>74</v>
      </c>
      <c r="D110" s="113" t="s">
        <v>193</v>
      </c>
      <c r="E110" s="113" t="s">
        <v>11</v>
      </c>
      <c r="F110" s="346"/>
      <c r="G110" s="213">
        <v>5</v>
      </c>
      <c r="H110" s="183"/>
      <c r="I110" s="467"/>
      <c r="J110" s="200"/>
      <c r="K110" s="219">
        <v>1</v>
      </c>
      <c r="L110" s="219">
        <f t="shared" si="12"/>
        <v>5</v>
      </c>
      <c r="M110" s="220">
        <f t="shared" si="13"/>
        <v>5</v>
      </c>
      <c r="N110" s="463"/>
      <c r="O110" s="443"/>
      <c r="P110" s="221">
        <v>0</v>
      </c>
      <c r="Q110" s="444">
        <f t="shared" si="14"/>
        <v>5</v>
      </c>
      <c r="R110" s="222">
        <f t="shared" si="15"/>
        <v>0</v>
      </c>
      <c r="S110" s="453" cm="1">
        <f t="array" ref="S110">_xlfn.IFS(E110="Air",R110,E110="Sea",M110,E110="Air+Sea",M110+R110)</f>
        <v>5</v>
      </c>
    </row>
    <row r="111" spans="1:20" ht="14.45" customHeight="1" x14ac:dyDescent="0.25">
      <c r="A111" s="1096"/>
      <c r="B111" s="509"/>
      <c r="C111" s="177" t="s">
        <v>74</v>
      </c>
      <c r="D111" s="113" t="s">
        <v>194</v>
      </c>
      <c r="E111" s="113" t="s">
        <v>11</v>
      </c>
      <c r="F111" s="346"/>
      <c r="G111" s="213">
        <v>10</v>
      </c>
      <c r="H111" s="183"/>
      <c r="I111" s="467"/>
      <c r="J111" s="200"/>
      <c r="K111" s="219">
        <v>1</v>
      </c>
      <c r="L111" s="219">
        <f t="shared" si="12"/>
        <v>10</v>
      </c>
      <c r="M111" s="220">
        <f t="shared" si="13"/>
        <v>10</v>
      </c>
      <c r="N111" s="463"/>
      <c r="O111" s="443"/>
      <c r="P111" s="221">
        <v>0</v>
      </c>
      <c r="Q111" s="444">
        <f t="shared" si="14"/>
        <v>10</v>
      </c>
      <c r="R111" s="222">
        <f t="shared" si="15"/>
        <v>0</v>
      </c>
      <c r="S111" s="453" cm="1">
        <f t="array" ref="S111">_xlfn.IFS(E111="Air",R111,E111="Sea",M111,E111="Air+Sea",M111+R111)</f>
        <v>10</v>
      </c>
    </row>
    <row r="112" spans="1:20" ht="26.1" customHeight="1" x14ac:dyDescent="0.25">
      <c r="A112" s="1096"/>
      <c r="B112" s="722" t="s">
        <v>703</v>
      </c>
      <c r="C112" s="523" t="s">
        <v>103</v>
      </c>
      <c r="D112" s="114" t="s">
        <v>704</v>
      </c>
      <c r="E112" s="114" t="s">
        <v>11</v>
      </c>
      <c r="F112" s="332">
        <v>90</v>
      </c>
      <c r="G112" s="614">
        <v>90</v>
      </c>
      <c r="H112" s="736"/>
      <c r="I112" s="768"/>
      <c r="J112" s="762">
        <v>0.5</v>
      </c>
      <c r="K112" s="763">
        <v>1</v>
      </c>
      <c r="L112" s="763">
        <f t="shared" si="12"/>
        <v>45</v>
      </c>
      <c r="M112" s="742">
        <f t="shared" si="13"/>
        <v>45</v>
      </c>
      <c r="N112" s="463"/>
      <c r="O112" s="443"/>
      <c r="P112" s="221">
        <v>0</v>
      </c>
      <c r="Q112" s="444">
        <f t="shared" si="14"/>
        <v>0</v>
      </c>
      <c r="R112" s="222">
        <f t="shared" si="15"/>
        <v>0</v>
      </c>
      <c r="S112" s="626" cm="1">
        <f t="array" ref="S112">_xlfn.IFS(E112="Air",R112,E112="Sea",M112,E112="Air+Sea",M112+R112)</f>
        <v>45</v>
      </c>
    </row>
    <row r="113" spans="1:19" ht="26.1" customHeight="1" x14ac:dyDescent="0.25">
      <c r="A113" s="1096"/>
      <c r="B113" s="460" t="s">
        <v>195</v>
      </c>
      <c r="C113" s="517" t="s">
        <v>74</v>
      </c>
      <c r="D113" s="188" t="s">
        <v>196</v>
      </c>
      <c r="E113" s="188"/>
      <c r="F113" s="334"/>
      <c r="G113" s="647"/>
      <c r="H113" s="518"/>
      <c r="I113" s="769"/>
      <c r="J113" s="764">
        <v>1</v>
      </c>
      <c r="K113" s="765">
        <v>1</v>
      </c>
      <c r="L113" s="765">
        <f t="shared" si="12"/>
        <v>0</v>
      </c>
      <c r="M113" s="743">
        <f t="shared" si="13"/>
        <v>0</v>
      </c>
      <c r="N113" s="463"/>
      <c r="O113" s="443"/>
      <c r="P113" s="221">
        <v>0</v>
      </c>
      <c r="Q113" s="444">
        <f t="shared" si="14"/>
        <v>0</v>
      </c>
      <c r="R113" s="222">
        <f t="shared" si="15"/>
        <v>0</v>
      </c>
      <c r="S113" s="454" t="e" cm="1">
        <f t="array" ref="S113">_xlfn.IFS(E113="Air",R113,E113="Sea",M113,E113="Air+Sea",M113+R113)</f>
        <v>#N/A</v>
      </c>
    </row>
    <row r="114" spans="1:19" ht="26.1" customHeight="1" x14ac:dyDescent="0.25">
      <c r="A114" s="1096"/>
      <c r="B114" s="460" t="s">
        <v>197</v>
      </c>
      <c r="C114" s="517" t="s">
        <v>74</v>
      </c>
      <c r="D114" s="188" t="s">
        <v>198</v>
      </c>
      <c r="E114" s="188"/>
      <c r="F114" s="334"/>
      <c r="G114" s="647"/>
      <c r="H114" s="518"/>
      <c r="I114" s="769"/>
      <c r="J114" s="764">
        <v>1</v>
      </c>
      <c r="K114" s="765">
        <v>1</v>
      </c>
      <c r="L114" s="765">
        <f t="shared" si="12"/>
        <v>0</v>
      </c>
      <c r="M114" s="743">
        <f t="shared" si="13"/>
        <v>0</v>
      </c>
      <c r="N114" s="463"/>
      <c r="O114" s="443"/>
      <c r="P114" s="221">
        <v>0</v>
      </c>
      <c r="Q114" s="444">
        <f t="shared" si="14"/>
        <v>0</v>
      </c>
      <c r="R114" s="222">
        <f t="shared" si="15"/>
        <v>0</v>
      </c>
      <c r="S114" s="454" t="e" cm="1">
        <f t="array" ref="S114">_xlfn.IFS(E114="Air",R114,E114="Sea",M114,E114="Air+Sea",M114+R114)</f>
        <v>#N/A</v>
      </c>
    </row>
    <row r="115" spans="1:19" ht="14.45" customHeight="1" x14ac:dyDescent="0.25">
      <c r="A115" s="1096"/>
      <c r="B115" s="460"/>
      <c r="C115" s="517" t="s">
        <v>74</v>
      </c>
      <c r="D115" s="188" t="s">
        <v>199</v>
      </c>
      <c r="E115" s="188"/>
      <c r="F115" s="334"/>
      <c r="G115" s="647"/>
      <c r="H115" s="518"/>
      <c r="I115" s="769"/>
      <c r="J115" s="764">
        <v>1</v>
      </c>
      <c r="K115" s="765">
        <v>1</v>
      </c>
      <c r="L115" s="765">
        <f t="shared" si="12"/>
        <v>0</v>
      </c>
      <c r="M115" s="743">
        <f t="shared" si="13"/>
        <v>0</v>
      </c>
      <c r="N115" s="463"/>
      <c r="O115" s="443"/>
      <c r="P115" s="221">
        <v>0</v>
      </c>
      <c r="Q115" s="444">
        <f t="shared" si="14"/>
        <v>0</v>
      </c>
      <c r="R115" s="222">
        <f t="shared" si="15"/>
        <v>0</v>
      </c>
      <c r="S115" s="454" t="e" cm="1">
        <f t="array" ref="S115">_xlfn.IFS(E115="Air",R115,E115="Sea",M115,E115="Air+Sea",M115+R115)</f>
        <v>#N/A</v>
      </c>
    </row>
    <row r="116" spans="1:19" ht="14.45" customHeight="1" x14ac:dyDescent="0.25">
      <c r="A116" s="1096"/>
      <c r="B116" s="460"/>
      <c r="C116" s="517" t="s">
        <v>74</v>
      </c>
      <c r="D116" s="188" t="s">
        <v>200</v>
      </c>
      <c r="E116" s="188"/>
      <c r="F116" s="334"/>
      <c r="G116" s="647"/>
      <c r="H116" s="518"/>
      <c r="I116" s="769"/>
      <c r="J116" s="764">
        <v>1</v>
      </c>
      <c r="K116" s="765">
        <v>1</v>
      </c>
      <c r="L116" s="765">
        <f t="shared" si="12"/>
        <v>0</v>
      </c>
      <c r="M116" s="743">
        <f t="shared" si="13"/>
        <v>0</v>
      </c>
      <c r="N116" s="463"/>
      <c r="O116" s="443"/>
      <c r="P116" s="221">
        <v>0</v>
      </c>
      <c r="Q116" s="444">
        <f t="shared" si="14"/>
        <v>0</v>
      </c>
      <c r="R116" s="222">
        <f t="shared" si="15"/>
        <v>0</v>
      </c>
      <c r="S116" s="454" t="e" cm="1">
        <f t="array" ref="S116">_xlfn.IFS(E116="Air",R116,E116="Sea",M116,E116="Air+Sea",M116+R116)</f>
        <v>#N/A</v>
      </c>
    </row>
    <row r="117" spans="1:19" ht="14.45" customHeight="1" x14ac:dyDescent="0.25">
      <c r="A117" s="1096"/>
      <c r="B117" s="460" t="s">
        <v>201</v>
      </c>
      <c r="C117" s="517" t="s">
        <v>74</v>
      </c>
      <c r="D117" s="188" t="s">
        <v>202</v>
      </c>
      <c r="E117" s="188"/>
      <c r="F117" s="334"/>
      <c r="G117" s="647"/>
      <c r="H117" s="518"/>
      <c r="I117" s="769"/>
      <c r="J117" s="764">
        <v>45</v>
      </c>
      <c r="K117" s="765">
        <v>1</v>
      </c>
      <c r="L117" s="765">
        <f t="shared" si="12"/>
        <v>0</v>
      </c>
      <c r="M117" s="743">
        <f t="shared" si="13"/>
        <v>0</v>
      </c>
      <c r="N117" s="463"/>
      <c r="O117" s="443"/>
      <c r="P117" s="221">
        <v>0</v>
      </c>
      <c r="Q117" s="444">
        <f t="shared" si="14"/>
        <v>0</v>
      </c>
      <c r="R117" s="222">
        <f t="shared" si="15"/>
        <v>0</v>
      </c>
      <c r="S117" s="454" t="e" cm="1">
        <f t="array" ref="S117">_xlfn.IFS(E117="Air",R117,E117="Sea",M117,E117="Air+Sea",M117+R117)</f>
        <v>#N/A</v>
      </c>
    </row>
    <row r="118" spans="1:19" ht="14.45" customHeight="1" x14ac:dyDescent="0.25">
      <c r="A118" s="1096"/>
      <c r="B118" s="460" t="s">
        <v>203</v>
      </c>
      <c r="C118" s="517" t="s">
        <v>204</v>
      </c>
      <c r="D118" s="188" t="s">
        <v>205</v>
      </c>
      <c r="E118" s="188"/>
      <c r="F118" s="334"/>
      <c r="G118" s="647"/>
      <c r="H118" s="518"/>
      <c r="I118" s="769"/>
      <c r="J118" s="764">
        <v>45</v>
      </c>
      <c r="K118" s="765">
        <v>1</v>
      </c>
      <c r="L118" s="765">
        <f t="shared" si="12"/>
        <v>0</v>
      </c>
      <c r="M118" s="743">
        <f t="shared" si="13"/>
        <v>0</v>
      </c>
      <c r="N118" s="463"/>
      <c r="O118" s="443"/>
      <c r="P118" s="221">
        <v>0</v>
      </c>
      <c r="Q118" s="444">
        <f t="shared" si="14"/>
        <v>0</v>
      </c>
      <c r="R118" s="222">
        <f t="shared" si="15"/>
        <v>0</v>
      </c>
      <c r="S118" s="454" t="e" cm="1">
        <f t="array" ref="S118">_xlfn.IFS(E118="Air",R118,E118="Sea",M118,E118="Air+Sea",M118+R118)</f>
        <v>#N/A</v>
      </c>
    </row>
    <row r="119" spans="1:19" ht="14.45" customHeight="1" x14ac:dyDescent="0.25">
      <c r="A119" s="1096"/>
      <c r="B119" s="509" t="s">
        <v>206</v>
      </c>
      <c r="C119" s="177" t="s">
        <v>204</v>
      </c>
      <c r="D119" s="113" t="s">
        <v>207</v>
      </c>
      <c r="E119" s="113" t="s">
        <v>11</v>
      </c>
      <c r="F119" s="156">
        <v>30</v>
      </c>
      <c r="G119" s="213">
        <v>30</v>
      </c>
      <c r="H119" s="178"/>
      <c r="I119" s="467"/>
      <c r="J119" s="200">
        <v>0.5</v>
      </c>
      <c r="K119" s="219">
        <v>1</v>
      </c>
      <c r="L119" s="219">
        <f t="shared" si="12"/>
        <v>15</v>
      </c>
      <c r="M119" s="220">
        <f t="shared" si="13"/>
        <v>15</v>
      </c>
      <c r="N119" s="463"/>
      <c r="O119" s="443"/>
      <c r="P119" s="221">
        <v>0</v>
      </c>
      <c r="Q119" s="444">
        <f t="shared" si="14"/>
        <v>0</v>
      </c>
      <c r="R119" s="222">
        <f t="shared" si="15"/>
        <v>0</v>
      </c>
      <c r="S119" s="453" cm="1">
        <f t="array" ref="S119">_xlfn.IFS(E119="Air",R119,E119="Sea",M119,E119="Air+Sea",M119+R119)</f>
        <v>15</v>
      </c>
    </row>
    <row r="120" spans="1:19" ht="14.45" customHeight="1" x14ac:dyDescent="0.25">
      <c r="A120" s="1096"/>
      <c r="B120" s="509"/>
      <c r="C120" s="177" t="s">
        <v>204</v>
      </c>
      <c r="D120" s="113" t="s">
        <v>208</v>
      </c>
      <c r="E120" s="113" t="s">
        <v>11</v>
      </c>
      <c r="F120" s="156"/>
      <c r="G120" s="213">
        <v>60</v>
      </c>
      <c r="H120" s="178"/>
      <c r="I120" s="467"/>
      <c r="J120" s="200">
        <v>0.5</v>
      </c>
      <c r="K120" s="219">
        <v>1</v>
      </c>
      <c r="L120" s="219">
        <f t="shared" si="12"/>
        <v>30</v>
      </c>
      <c r="M120" s="220">
        <f t="shared" si="13"/>
        <v>30</v>
      </c>
      <c r="N120" s="463"/>
      <c r="O120" s="443"/>
      <c r="P120" s="221">
        <v>0</v>
      </c>
      <c r="Q120" s="444">
        <f t="shared" si="14"/>
        <v>0</v>
      </c>
      <c r="R120" s="222">
        <f t="shared" si="15"/>
        <v>0</v>
      </c>
      <c r="S120" s="453" cm="1">
        <f t="array" ref="S120">_xlfn.IFS(E120="Air",R120,E120="Sea",M120,E120="Air+Sea",M120+R120)</f>
        <v>30</v>
      </c>
    </row>
    <row r="121" spans="1:19" ht="14.45" customHeight="1" x14ac:dyDescent="0.25">
      <c r="A121" s="1096"/>
      <c r="B121" s="509"/>
      <c r="C121" s="177" t="s">
        <v>74</v>
      </c>
      <c r="D121" s="113" t="s">
        <v>209</v>
      </c>
      <c r="E121" s="113" t="s">
        <v>11</v>
      </c>
      <c r="F121" s="156"/>
      <c r="G121" s="213">
        <v>180</v>
      </c>
      <c r="H121" s="178"/>
      <c r="I121" s="467"/>
      <c r="J121" s="200"/>
      <c r="K121" s="219">
        <v>1</v>
      </c>
      <c r="L121" s="219">
        <f t="shared" si="12"/>
        <v>180</v>
      </c>
      <c r="M121" s="220">
        <f t="shared" si="13"/>
        <v>180</v>
      </c>
      <c r="N121" s="463"/>
      <c r="O121" s="443"/>
      <c r="P121" s="221">
        <v>0</v>
      </c>
      <c r="Q121" s="444">
        <f t="shared" si="14"/>
        <v>180</v>
      </c>
      <c r="R121" s="222">
        <f t="shared" si="15"/>
        <v>0</v>
      </c>
      <c r="S121" s="453" cm="1">
        <f t="array" ref="S121">_xlfn.IFS(E121="Air",R121,E121="Sea",M121,E121="Air+Sea",M121+R121)</f>
        <v>180</v>
      </c>
    </row>
    <row r="122" spans="1:19" ht="14.45" customHeight="1" x14ac:dyDescent="0.25">
      <c r="A122" s="1096"/>
      <c r="B122" s="509"/>
      <c r="C122" s="177" t="s">
        <v>74</v>
      </c>
      <c r="D122" s="113" t="s">
        <v>210</v>
      </c>
      <c r="E122" s="113" t="s">
        <v>11</v>
      </c>
      <c r="F122" s="156"/>
      <c r="G122" s="213">
        <v>75</v>
      </c>
      <c r="H122" s="178"/>
      <c r="I122" s="636"/>
      <c r="J122" s="200"/>
      <c r="K122" s="219">
        <v>1</v>
      </c>
      <c r="L122" s="219">
        <f t="shared" si="12"/>
        <v>75</v>
      </c>
      <c r="M122" s="220">
        <f t="shared" si="13"/>
        <v>75</v>
      </c>
      <c r="N122" s="339"/>
      <c r="O122" s="443"/>
      <c r="P122" s="221">
        <v>0</v>
      </c>
      <c r="Q122" s="444">
        <f t="shared" si="14"/>
        <v>75</v>
      </c>
      <c r="R122" s="222">
        <f t="shared" si="15"/>
        <v>0</v>
      </c>
      <c r="S122" s="453" cm="1">
        <f t="array" ref="S122">_xlfn.IFS(E122="Air",R122,E122="Sea",M122,E122="Air+Sea",M122+R122)</f>
        <v>75</v>
      </c>
    </row>
    <row r="123" spans="1:19" ht="14.45" customHeight="1" x14ac:dyDescent="0.25">
      <c r="A123" s="1096"/>
      <c r="B123" s="509" t="s">
        <v>211</v>
      </c>
      <c r="C123" s="177" t="s">
        <v>204</v>
      </c>
      <c r="D123" s="113" t="s">
        <v>212</v>
      </c>
      <c r="E123" s="113" t="s">
        <v>11</v>
      </c>
      <c r="F123" s="156"/>
      <c r="G123" s="213">
        <v>5</v>
      </c>
      <c r="H123" s="178"/>
      <c r="I123" s="636"/>
      <c r="J123" s="200">
        <v>0.5</v>
      </c>
      <c r="K123" s="219">
        <v>1</v>
      </c>
      <c r="L123" s="219">
        <f t="shared" si="12"/>
        <v>2.5</v>
      </c>
      <c r="M123" s="220">
        <f t="shared" si="13"/>
        <v>2.5</v>
      </c>
      <c r="N123" s="339"/>
      <c r="O123" s="443"/>
      <c r="P123" s="221">
        <v>0</v>
      </c>
      <c r="Q123" s="444">
        <f t="shared" si="14"/>
        <v>0</v>
      </c>
      <c r="R123" s="222">
        <f t="shared" si="15"/>
        <v>0</v>
      </c>
      <c r="S123" s="453" cm="1">
        <f t="array" ref="S123">_xlfn.IFS(E123="Air",R123,E123="Sea",M123,E123="Air+Sea",M123+R123)</f>
        <v>2.5</v>
      </c>
    </row>
    <row r="124" spans="1:19" ht="14.45" customHeight="1" x14ac:dyDescent="0.25">
      <c r="A124" s="1096"/>
      <c r="B124" s="509"/>
      <c r="C124" s="177" t="s">
        <v>204</v>
      </c>
      <c r="D124" s="113" t="s">
        <v>213</v>
      </c>
      <c r="E124" s="113" t="s">
        <v>11</v>
      </c>
      <c r="F124" s="156"/>
      <c r="G124" s="213">
        <v>15</v>
      </c>
      <c r="H124" s="178"/>
      <c r="I124" s="636"/>
      <c r="J124" s="200">
        <v>0.5</v>
      </c>
      <c r="K124" s="219">
        <v>1</v>
      </c>
      <c r="L124" s="219">
        <f t="shared" si="12"/>
        <v>7.5</v>
      </c>
      <c r="M124" s="220">
        <f t="shared" si="13"/>
        <v>7.5</v>
      </c>
      <c r="N124" s="339"/>
      <c r="O124" s="443"/>
      <c r="P124" s="221">
        <v>0</v>
      </c>
      <c r="Q124" s="444">
        <f t="shared" si="14"/>
        <v>0</v>
      </c>
      <c r="R124" s="222">
        <f t="shared" si="15"/>
        <v>0</v>
      </c>
      <c r="S124" s="453" cm="1">
        <f t="array" ref="S124">_xlfn.IFS(E124="Air",R124,E124="Sea",M124,E124="Air+Sea",M124+R124)</f>
        <v>7.5</v>
      </c>
    </row>
    <row r="125" spans="1:19" ht="14.45" customHeight="1" x14ac:dyDescent="0.25">
      <c r="A125" s="1096"/>
      <c r="B125" s="509"/>
      <c r="C125" s="177" t="s">
        <v>204</v>
      </c>
      <c r="D125" s="113" t="s">
        <v>214</v>
      </c>
      <c r="E125" s="113" t="s">
        <v>11</v>
      </c>
      <c r="F125" s="156"/>
      <c r="G125" s="213">
        <v>40</v>
      </c>
      <c r="H125" s="178"/>
      <c r="I125" s="636"/>
      <c r="J125" s="200">
        <v>0.5</v>
      </c>
      <c r="K125" s="219">
        <v>1</v>
      </c>
      <c r="L125" s="219">
        <f t="shared" si="12"/>
        <v>20</v>
      </c>
      <c r="M125" s="220">
        <f t="shared" si="13"/>
        <v>20</v>
      </c>
      <c r="N125" s="339"/>
      <c r="O125" s="443"/>
      <c r="P125" s="221">
        <v>0</v>
      </c>
      <c r="Q125" s="444">
        <f t="shared" si="14"/>
        <v>0</v>
      </c>
      <c r="R125" s="222">
        <f t="shared" si="15"/>
        <v>0</v>
      </c>
      <c r="S125" s="453" cm="1">
        <f t="array" ref="S125">_xlfn.IFS(E125="Air",R125,E125="Sea",M125,E125="Air+Sea",M125+R125)</f>
        <v>20</v>
      </c>
    </row>
    <row r="126" spans="1:19" ht="14.45" customHeight="1" x14ac:dyDescent="0.25">
      <c r="A126" s="1096"/>
      <c r="B126" s="509"/>
      <c r="C126" s="177" t="s">
        <v>204</v>
      </c>
      <c r="D126" s="113" t="s">
        <v>215</v>
      </c>
      <c r="E126" s="113" t="s">
        <v>11</v>
      </c>
      <c r="F126" s="156"/>
      <c r="G126" s="213">
        <v>5</v>
      </c>
      <c r="H126" s="178"/>
      <c r="I126" s="636"/>
      <c r="J126" s="200">
        <v>0.5</v>
      </c>
      <c r="K126" s="219">
        <v>1</v>
      </c>
      <c r="L126" s="219">
        <f t="shared" si="12"/>
        <v>2.5</v>
      </c>
      <c r="M126" s="220">
        <f t="shared" si="13"/>
        <v>2.5</v>
      </c>
      <c r="N126" s="339"/>
      <c r="O126" s="443"/>
      <c r="P126" s="221">
        <v>0</v>
      </c>
      <c r="Q126" s="444">
        <f t="shared" si="14"/>
        <v>0</v>
      </c>
      <c r="R126" s="222">
        <f t="shared" si="15"/>
        <v>0</v>
      </c>
      <c r="S126" s="453" cm="1">
        <f t="array" ref="S126">_xlfn.IFS(E126="Air",R126,E126="Sea",M126,E126="Air+Sea",M126+R126)</f>
        <v>2.5</v>
      </c>
    </row>
    <row r="127" spans="1:19" ht="14.45" customHeight="1" x14ac:dyDescent="0.25">
      <c r="A127" s="1096"/>
      <c r="B127" s="460" t="s">
        <v>216</v>
      </c>
      <c r="C127" s="517" t="s">
        <v>204</v>
      </c>
      <c r="D127" s="188" t="s">
        <v>217</v>
      </c>
      <c r="E127" s="188"/>
      <c r="F127" s="334"/>
      <c r="G127" s="647"/>
      <c r="H127" s="518"/>
      <c r="I127" s="769"/>
      <c r="J127" s="764">
        <v>5</v>
      </c>
      <c r="K127" s="765">
        <v>1</v>
      </c>
      <c r="L127" s="765">
        <f t="shared" si="12"/>
        <v>0</v>
      </c>
      <c r="M127" s="743">
        <f t="shared" si="13"/>
        <v>0</v>
      </c>
      <c r="N127" s="339"/>
      <c r="O127" s="443"/>
      <c r="P127" s="221">
        <v>0</v>
      </c>
      <c r="Q127" s="444">
        <f t="shared" si="14"/>
        <v>0</v>
      </c>
      <c r="R127" s="222">
        <f t="shared" si="15"/>
        <v>0</v>
      </c>
      <c r="S127" s="454" t="e" cm="1">
        <f t="array" ref="S127">_xlfn.IFS(E127="Air",R127,E127="Sea",M127,E127="Air+Sea",M127+R127)</f>
        <v>#N/A</v>
      </c>
    </row>
    <row r="128" spans="1:19" ht="14.45" customHeight="1" x14ac:dyDescent="0.25">
      <c r="A128" s="1096"/>
      <c r="B128" s="722"/>
      <c r="C128" s="523" t="s">
        <v>540</v>
      </c>
      <c r="D128" s="114" t="s">
        <v>705</v>
      </c>
      <c r="E128" s="114" t="s">
        <v>11</v>
      </c>
      <c r="F128" s="332">
        <v>5</v>
      </c>
      <c r="G128" s="614">
        <v>5</v>
      </c>
      <c r="H128" s="524"/>
      <c r="I128" s="770"/>
      <c r="J128" s="762">
        <v>0.5</v>
      </c>
      <c r="K128" s="763">
        <v>1</v>
      </c>
      <c r="L128" s="763">
        <f t="shared" si="12"/>
        <v>2.5</v>
      </c>
      <c r="M128" s="742">
        <f t="shared" si="13"/>
        <v>2.5</v>
      </c>
      <c r="N128" s="339"/>
      <c r="O128" s="443"/>
      <c r="P128" s="221">
        <v>0</v>
      </c>
      <c r="Q128" s="444">
        <f t="shared" si="14"/>
        <v>0</v>
      </c>
      <c r="R128" s="222">
        <f t="shared" si="15"/>
        <v>0</v>
      </c>
      <c r="S128" s="626" cm="1">
        <f t="array" ref="S128">_xlfn.IFS(E128="Air",R128,E128="Sea",M128,E128="Air+Sea",M128+R128)</f>
        <v>2.5</v>
      </c>
    </row>
    <row r="129" spans="1:19" ht="14.45" customHeight="1" x14ac:dyDescent="0.25">
      <c r="A129" s="1096"/>
      <c r="B129" s="509"/>
      <c r="C129" s="177" t="s">
        <v>204</v>
      </c>
      <c r="D129" s="113" t="s">
        <v>218</v>
      </c>
      <c r="E129" s="113" t="s">
        <v>11</v>
      </c>
      <c r="F129" s="156"/>
      <c r="G129" s="213">
        <v>30</v>
      </c>
      <c r="H129" s="178"/>
      <c r="I129" s="636"/>
      <c r="J129" s="200">
        <v>0.5</v>
      </c>
      <c r="K129" s="219">
        <v>1</v>
      </c>
      <c r="L129" s="219">
        <f t="shared" si="12"/>
        <v>15</v>
      </c>
      <c r="M129" s="220">
        <f t="shared" si="13"/>
        <v>15</v>
      </c>
      <c r="N129" s="339"/>
      <c r="O129" s="443"/>
      <c r="P129" s="221">
        <v>0</v>
      </c>
      <c r="Q129" s="444">
        <f t="shared" si="14"/>
        <v>0</v>
      </c>
      <c r="R129" s="222">
        <f t="shared" si="15"/>
        <v>0</v>
      </c>
      <c r="S129" s="453" cm="1">
        <f t="array" ref="S129">_xlfn.IFS(E129="Air",R129,E129="Sea",M129,E129="Air+Sea",M129+R129)</f>
        <v>15</v>
      </c>
    </row>
    <row r="130" spans="1:19" ht="14.45" customHeight="1" x14ac:dyDescent="0.25">
      <c r="A130" s="1096"/>
      <c r="B130" s="509"/>
      <c r="C130" s="177" t="s">
        <v>204</v>
      </c>
      <c r="D130" s="113" t="s">
        <v>219</v>
      </c>
      <c r="E130" s="113" t="s">
        <v>11</v>
      </c>
      <c r="F130" s="156"/>
      <c r="G130" s="213">
        <v>180</v>
      </c>
      <c r="H130" s="178"/>
      <c r="I130" s="636"/>
      <c r="J130" s="200">
        <v>0.5</v>
      </c>
      <c r="K130" s="219">
        <v>1</v>
      </c>
      <c r="L130" s="219">
        <f t="shared" si="12"/>
        <v>90</v>
      </c>
      <c r="M130" s="220">
        <f t="shared" si="13"/>
        <v>90</v>
      </c>
      <c r="N130" s="339"/>
      <c r="O130" s="443"/>
      <c r="P130" s="221">
        <v>0</v>
      </c>
      <c r="Q130" s="444">
        <f t="shared" si="14"/>
        <v>0</v>
      </c>
      <c r="R130" s="222">
        <f t="shared" si="15"/>
        <v>0</v>
      </c>
      <c r="S130" s="453" cm="1">
        <f t="array" ref="S130">_xlfn.IFS(E130="Air",R130,E130="Sea",M130,E130="Air+Sea",M130+R130)</f>
        <v>90</v>
      </c>
    </row>
    <row r="131" spans="1:19" ht="26.1" customHeight="1" x14ac:dyDescent="0.25">
      <c r="A131" s="1096"/>
      <c r="B131" s="509" t="s">
        <v>220</v>
      </c>
      <c r="C131" s="177" t="s">
        <v>103</v>
      </c>
      <c r="D131" s="113" t="s">
        <v>193</v>
      </c>
      <c r="E131" s="113" t="s">
        <v>11</v>
      </c>
      <c r="F131" s="156"/>
      <c r="G131" s="213">
        <v>5</v>
      </c>
      <c r="H131" s="178"/>
      <c r="I131" s="636"/>
      <c r="J131" s="200">
        <v>0.5</v>
      </c>
      <c r="K131" s="219">
        <v>1</v>
      </c>
      <c r="L131" s="219">
        <f t="shared" si="12"/>
        <v>2.5</v>
      </c>
      <c r="M131" s="220">
        <f t="shared" si="13"/>
        <v>2.5</v>
      </c>
      <c r="N131" s="339"/>
      <c r="O131" s="443"/>
      <c r="P131" s="221">
        <v>0</v>
      </c>
      <c r="Q131" s="444">
        <f t="shared" si="14"/>
        <v>0</v>
      </c>
      <c r="R131" s="222">
        <f t="shared" si="15"/>
        <v>0</v>
      </c>
      <c r="S131" s="453" cm="1">
        <f t="array" ref="S131">_xlfn.IFS(E131="Air",R131,E131="Sea",M131,E131="Air+Sea",M131+R131)</f>
        <v>2.5</v>
      </c>
    </row>
    <row r="132" spans="1:19" ht="14.45" customHeight="1" x14ac:dyDescent="0.25">
      <c r="A132" s="1096"/>
      <c r="B132" s="509"/>
      <c r="C132" s="177" t="s">
        <v>103</v>
      </c>
      <c r="D132" s="113" t="s">
        <v>221</v>
      </c>
      <c r="E132" s="113" t="s">
        <v>11</v>
      </c>
      <c r="F132" s="156"/>
      <c r="G132" s="213">
        <v>25</v>
      </c>
      <c r="H132" s="178"/>
      <c r="I132" s="467"/>
      <c r="J132" s="200">
        <v>0.5</v>
      </c>
      <c r="K132" s="219">
        <v>1</v>
      </c>
      <c r="L132" s="219">
        <f t="shared" si="12"/>
        <v>12.5</v>
      </c>
      <c r="M132" s="220">
        <f t="shared" si="13"/>
        <v>12.5</v>
      </c>
      <c r="N132" s="463"/>
      <c r="O132" s="443"/>
      <c r="P132" s="221">
        <v>0</v>
      </c>
      <c r="Q132" s="444">
        <f t="shared" si="14"/>
        <v>0</v>
      </c>
      <c r="R132" s="222">
        <f t="shared" si="15"/>
        <v>0</v>
      </c>
      <c r="S132" s="453" cm="1">
        <f t="array" ref="S132">_xlfn.IFS(E132="Air",R132,E132="Sea",M132,E132="Air+Sea",M132+R132)</f>
        <v>12.5</v>
      </c>
    </row>
    <row r="133" spans="1:19" ht="14.45" customHeight="1" x14ac:dyDescent="0.25">
      <c r="A133" s="1096"/>
      <c r="B133" s="509"/>
      <c r="C133" s="177" t="s">
        <v>103</v>
      </c>
      <c r="D133" s="113" t="s">
        <v>222</v>
      </c>
      <c r="E133" s="113" t="s">
        <v>11</v>
      </c>
      <c r="F133" s="156"/>
      <c r="G133" s="213">
        <v>20</v>
      </c>
      <c r="H133" s="178"/>
      <c r="I133" s="467"/>
      <c r="J133" s="200">
        <v>0.5</v>
      </c>
      <c r="K133" s="219">
        <v>1</v>
      </c>
      <c r="L133" s="219">
        <f t="shared" si="12"/>
        <v>10</v>
      </c>
      <c r="M133" s="220">
        <f t="shared" si="13"/>
        <v>10</v>
      </c>
      <c r="N133" s="463"/>
      <c r="O133" s="443"/>
      <c r="P133" s="221">
        <v>0</v>
      </c>
      <c r="Q133" s="444">
        <f t="shared" si="14"/>
        <v>0</v>
      </c>
      <c r="R133" s="222">
        <f t="shared" si="15"/>
        <v>0</v>
      </c>
      <c r="S133" s="453" cm="1">
        <f t="array" ref="S133">_xlfn.IFS(E133="Air",R133,E133="Sea",M133,E133="Air+Sea",M133+R133)</f>
        <v>10</v>
      </c>
    </row>
    <row r="134" spans="1:19" ht="14.45" customHeight="1" x14ac:dyDescent="0.25">
      <c r="A134" s="1096"/>
      <c r="B134" s="509" t="s">
        <v>157</v>
      </c>
      <c r="C134" s="177" t="s">
        <v>158</v>
      </c>
      <c r="D134" s="113" t="s">
        <v>159</v>
      </c>
      <c r="E134" s="113" t="s">
        <v>11</v>
      </c>
      <c r="F134" s="156">
        <v>870</v>
      </c>
      <c r="G134" s="156">
        <v>870</v>
      </c>
      <c r="H134" s="178"/>
      <c r="I134" s="467"/>
      <c r="J134" s="200">
        <v>0</v>
      </c>
      <c r="K134" s="219">
        <v>1</v>
      </c>
      <c r="L134" s="219">
        <f t="shared" si="12"/>
        <v>0</v>
      </c>
      <c r="M134" s="220">
        <f t="shared" si="13"/>
        <v>0</v>
      </c>
      <c r="N134" s="463"/>
      <c r="O134" s="443"/>
      <c r="P134" s="221">
        <v>0</v>
      </c>
      <c r="Q134" s="444">
        <f t="shared" si="14"/>
        <v>0</v>
      </c>
      <c r="R134" s="222">
        <f t="shared" si="15"/>
        <v>0</v>
      </c>
      <c r="S134" s="453" cm="1">
        <f t="array" ref="S134">_xlfn.IFS(E134="Air",R134,E134="Sea",M134,E134="Air+Sea",M134+R134)</f>
        <v>0</v>
      </c>
    </row>
    <row r="135" spans="1:19" ht="14.45" customHeight="1" x14ac:dyDescent="0.25">
      <c r="A135" s="1096"/>
      <c r="B135" s="509" t="s">
        <v>160</v>
      </c>
      <c r="C135" s="177" t="s">
        <v>142</v>
      </c>
      <c r="D135" s="113" t="s">
        <v>161</v>
      </c>
      <c r="E135" s="113" t="s">
        <v>11</v>
      </c>
      <c r="F135" s="156">
        <v>120</v>
      </c>
      <c r="G135" s="156">
        <v>120</v>
      </c>
      <c r="H135" s="178"/>
      <c r="I135" s="467"/>
      <c r="J135" s="200">
        <v>0.25</v>
      </c>
      <c r="K135" s="219">
        <v>1</v>
      </c>
      <c r="L135" s="219">
        <f t="shared" si="12"/>
        <v>30</v>
      </c>
      <c r="M135" s="220">
        <f t="shared" si="13"/>
        <v>30</v>
      </c>
      <c r="N135" s="463"/>
      <c r="O135" s="443"/>
      <c r="P135" s="221">
        <v>0</v>
      </c>
      <c r="Q135" s="444">
        <f t="shared" si="14"/>
        <v>0</v>
      </c>
      <c r="R135" s="222">
        <f t="shared" si="15"/>
        <v>0</v>
      </c>
      <c r="S135" s="453" cm="1">
        <f t="array" ref="S135">_xlfn.IFS(E135="Air",R135,E135="Sea",M135,E135="Air+Sea",M135+R135)</f>
        <v>30</v>
      </c>
    </row>
    <row r="136" spans="1:19" ht="14.45" customHeight="1" x14ac:dyDescent="0.25">
      <c r="A136" s="1096"/>
      <c r="B136" s="509" t="s">
        <v>162</v>
      </c>
      <c r="C136" s="177" t="s">
        <v>163</v>
      </c>
      <c r="D136" s="113" t="s">
        <v>164</v>
      </c>
      <c r="E136" s="113" t="s">
        <v>11</v>
      </c>
      <c r="F136" s="156">
        <v>60</v>
      </c>
      <c r="G136" s="156">
        <v>60</v>
      </c>
      <c r="H136" s="178"/>
      <c r="I136" s="467"/>
      <c r="J136" s="200">
        <v>0.25</v>
      </c>
      <c r="K136" s="219">
        <v>1</v>
      </c>
      <c r="L136" s="219">
        <f t="shared" si="12"/>
        <v>15</v>
      </c>
      <c r="M136" s="220">
        <f t="shared" si="13"/>
        <v>15</v>
      </c>
      <c r="N136" s="463"/>
      <c r="O136" s="443"/>
      <c r="P136" s="221">
        <v>0</v>
      </c>
      <c r="Q136" s="444">
        <f t="shared" si="14"/>
        <v>0</v>
      </c>
      <c r="R136" s="222">
        <f t="shared" si="15"/>
        <v>0</v>
      </c>
      <c r="S136" s="453" cm="1">
        <f t="array" ref="S136">_xlfn.IFS(E136="Air",R136,E136="Sea",M136,E136="Air+Sea",M136+R136)</f>
        <v>15</v>
      </c>
    </row>
    <row r="137" spans="1:19" ht="14.45" customHeight="1" x14ac:dyDescent="0.25">
      <c r="A137" s="1096"/>
      <c r="B137" s="509" t="s">
        <v>650</v>
      </c>
      <c r="C137" s="177" t="s">
        <v>103</v>
      </c>
      <c r="D137" s="113" t="s">
        <v>706</v>
      </c>
      <c r="E137" s="113" t="s">
        <v>11</v>
      </c>
      <c r="F137" s="177"/>
      <c r="G137" s="213">
        <v>45</v>
      </c>
      <c r="H137" s="178"/>
      <c r="I137" s="467"/>
      <c r="J137" s="200">
        <v>3</v>
      </c>
      <c r="K137" s="219">
        <v>1</v>
      </c>
      <c r="L137" s="219">
        <f t="shared" si="12"/>
        <v>135</v>
      </c>
      <c r="M137" s="220">
        <f t="shared" si="13"/>
        <v>135</v>
      </c>
      <c r="N137" s="463"/>
      <c r="O137" s="443"/>
      <c r="P137" s="221">
        <v>0</v>
      </c>
      <c r="Q137" s="444">
        <f t="shared" si="14"/>
        <v>0</v>
      </c>
      <c r="R137" s="222">
        <f t="shared" si="15"/>
        <v>0</v>
      </c>
      <c r="S137" s="453" cm="1">
        <f t="array" ref="S137">_xlfn.IFS(E137="Air",R137,E137="Sea",M137,E137="Air+Sea",M137+R137)</f>
        <v>135</v>
      </c>
    </row>
    <row r="138" spans="1:19" ht="14.45" customHeight="1" x14ac:dyDescent="0.25">
      <c r="A138" s="1096"/>
      <c r="B138" s="460"/>
      <c r="C138" s="517" t="s">
        <v>103</v>
      </c>
      <c r="D138" s="188" t="s">
        <v>225</v>
      </c>
      <c r="E138" s="188"/>
      <c r="F138" s="334"/>
      <c r="G138" s="647"/>
      <c r="H138" s="518"/>
      <c r="I138" s="769"/>
      <c r="J138" s="764"/>
      <c r="K138" s="765">
        <v>1</v>
      </c>
      <c r="L138" s="765">
        <f t="shared" si="12"/>
        <v>0</v>
      </c>
      <c r="M138" s="743">
        <f t="shared" si="13"/>
        <v>0</v>
      </c>
      <c r="N138" s="463"/>
      <c r="O138" s="443"/>
      <c r="P138" s="221">
        <v>0</v>
      </c>
      <c r="Q138" s="444">
        <f t="shared" si="14"/>
        <v>0</v>
      </c>
      <c r="R138" s="222">
        <f t="shared" si="15"/>
        <v>0</v>
      </c>
      <c r="S138" s="454" t="e" cm="1">
        <f t="array" ref="S138">_xlfn.IFS(E138="Air",R138,E138="Sea",M138,E138="Air+Sea",M138+R138)</f>
        <v>#N/A</v>
      </c>
    </row>
    <row r="139" spans="1:19" ht="14.45" customHeight="1" x14ac:dyDescent="0.25">
      <c r="A139" s="1096"/>
      <c r="B139" s="460"/>
      <c r="C139" s="517" t="s">
        <v>227</v>
      </c>
      <c r="D139" s="188" t="s">
        <v>228</v>
      </c>
      <c r="E139" s="188"/>
      <c r="F139" s="334"/>
      <c r="G139" s="647"/>
      <c r="H139" s="518"/>
      <c r="I139" s="769"/>
      <c r="J139" s="764"/>
      <c r="K139" s="765">
        <v>1</v>
      </c>
      <c r="L139" s="765">
        <f t="shared" si="12"/>
        <v>0</v>
      </c>
      <c r="M139" s="743">
        <f t="shared" si="13"/>
        <v>0</v>
      </c>
      <c r="N139" s="463"/>
      <c r="O139" s="443"/>
      <c r="P139" s="221">
        <v>0</v>
      </c>
      <c r="Q139" s="444">
        <f t="shared" si="14"/>
        <v>0</v>
      </c>
      <c r="R139" s="222">
        <f t="shared" si="15"/>
        <v>0</v>
      </c>
      <c r="S139" s="454" t="e" cm="1">
        <f t="array" ref="S139">_xlfn.IFS(E139="Air",R139,E139="Sea",M139,E139="Air+Sea",M139+R139)</f>
        <v>#N/A</v>
      </c>
    </row>
    <row r="140" spans="1:19" ht="14.45" customHeight="1" x14ac:dyDescent="0.25">
      <c r="A140" s="1096"/>
      <c r="B140" s="460"/>
      <c r="C140" s="517" t="s">
        <v>227</v>
      </c>
      <c r="D140" s="188" t="s">
        <v>229</v>
      </c>
      <c r="E140" s="188"/>
      <c r="F140" s="334"/>
      <c r="G140" s="647"/>
      <c r="H140" s="518"/>
      <c r="I140" s="769"/>
      <c r="J140" s="764"/>
      <c r="K140" s="765">
        <v>1</v>
      </c>
      <c r="L140" s="765">
        <f t="shared" si="12"/>
        <v>0</v>
      </c>
      <c r="M140" s="743">
        <f t="shared" si="13"/>
        <v>0</v>
      </c>
      <c r="N140" s="463"/>
      <c r="O140" s="443"/>
      <c r="P140" s="221">
        <v>0</v>
      </c>
      <c r="Q140" s="444">
        <f t="shared" si="14"/>
        <v>0</v>
      </c>
      <c r="R140" s="222">
        <f t="shared" si="15"/>
        <v>0</v>
      </c>
      <c r="S140" s="454" t="e" cm="1">
        <f t="array" ref="S140">_xlfn.IFS(E140="Air",R140,E140="Sea",M140,E140="Air+Sea",M140+R140)</f>
        <v>#N/A</v>
      </c>
    </row>
    <row r="141" spans="1:19" ht="14.45" customHeight="1" x14ac:dyDescent="0.25">
      <c r="A141" s="1096"/>
      <c r="B141" s="509" t="s">
        <v>226</v>
      </c>
      <c r="C141" s="113" t="s">
        <v>145</v>
      </c>
      <c r="D141" s="113" t="s">
        <v>230</v>
      </c>
      <c r="E141" s="113" t="s">
        <v>11</v>
      </c>
      <c r="F141" s="113"/>
      <c r="G141" s="213">
        <v>50</v>
      </c>
      <c r="H141" s="124"/>
      <c r="I141" s="467"/>
      <c r="J141" s="200">
        <v>0.5</v>
      </c>
      <c r="K141" s="219">
        <v>1</v>
      </c>
      <c r="L141" s="219">
        <f t="shared" si="12"/>
        <v>25</v>
      </c>
      <c r="M141" s="220">
        <f t="shared" si="13"/>
        <v>25</v>
      </c>
      <c r="N141" s="463"/>
      <c r="O141" s="443"/>
      <c r="P141" s="221">
        <v>0</v>
      </c>
      <c r="Q141" s="444">
        <f t="shared" si="14"/>
        <v>0</v>
      </c>
      <c r="R141" s="222">
        <f t="shared" si="15"/>
        <v>0</v>
      </c>
      <c r="S141" s="453" cm="1">
        <f t="array" ref="S141">_xlfn.IFS(E141="Air",R141,E141="Sea",M141,E141="Air+Sea",M141+R141)</f>
        <v>25</v>
      </c>
    </row>
    <row r="142" spans="1:19" ht="14.45" customHeight="1" x14ac:dyDescent="0.25">
      <c r="A142" s="1096"/>
      <c r="B142" s="509"/>
      <c r="C142" s="113" t="s">
        <v>145</v>
      </c>
      <c r="D142" s="113" t="s">
        <v>231</v>
      </c>
      <c r="E142" s="113" t="s">
        <v>11</v>
      </c>
      <c r="F142" s="113"/>
      <c r="G142" s="213">
        <v>10</v>
      </c>
      <c r="H142" s="124"/>
      <c r="I142" s="467"/>
      <c r="J142" s="200">
        <v>0.5</v>
      </c>
      <c r="K142" s="219">
        <v>1</v>
      </c>
      <c r="L142" s="219">
        <f t="shared" si="12"/>
        <v>5</v>
      </c>
      <c r="M142" s="220">
        <f t="shared" si="13"/>
        <v>5</v>
      </c>
      <c r="N142" s="463"/>
      <c r="O142" s="443"/>
      <c r="P142" s="221">
        <v>0</v>
      </c>
      <c r="Q142" s="444">
        <f t="shared" si="14"/>
        <v>0</v>
      </c>
      <c r="R142" s="222">
        <f t="shared" si="15"/>
        <v>0</v>
      </c>
      <c r="S142" s="453" cm="1">
        <f t="array" ref="S142">_xlfn.IFS(E142="Air",R142,E142="Sea",M142,E142="Air+Sea",M142+R142)</f>
        <v>5</v>
      </c>
    </row>
    <row r="143" spans="1:19" ht="14.45" customHeight="1" x14ac:dyDescent="0.25">
      <c r="A143" s="1096"/>
      <c r="B143" s="509"/>
      <c r="C143" s="113" t="s">
        <v>145</v>
      </c>
      <c r="D143" s="113" t="s">
        <v>232</v>
      </c>
      <c r="E143" s="113" t="s">
        <v>11</v>
      </c>
      <c r="F143" s="113"/>
      <c r="G143" s="213">
        <v>50</v>
      </c>
      <c r="H143" s="124"/>
      <c r="I143" s="467"/>
      <c r="J143" s="200">
        <v>0.5</v>
      </c>
      <c r="K143" s="219">
        <v>1</v>
      </c>
      <c r="L143" s="219">
        <f t="shared" si="12"/>
        <v>25</v>
      </c>
      <c r="M143" s="220">
        <f t="shared" si="13"/>
        <v>25</v>
      </c>
      <c r="N143" s="460"/>
      <c r="O143" s="443"/>
      <c r="P143" s="221">
        <v>0</v>
      </c>
      <c r="Q143" s="444">
        <f t="shared" si="14"/>
        <v>0</v>
      </c>
      <c r="R143" s="222">
        <f t="shared" si="15"/>
        <v>0</v>
      </c>
      <c r="S143" s="453" cm="1">
        <f t="array" ref="S143">_xlfn.IFS(E143="Air",R143,E143="Sea",M143,E143="Air+Sea",M143+R143)</f>
        <v>25</v>
      </c>
    </row>
    <row r="144" spans="1:19" ht="15.75" thickBot="1" x14ac:dyDescent="0.3">
      <c r="A144" s="1097"/>
      <c r="B144" s="724"/>
      <c r="C144" s="119" t="s">
        <v>145</v>
      </c>
      <c r="D144" s="119" t="s">
        <v>233</v>
      </c>
      <c r="E144" s="119" t="s">
        <v>11</v>
      </c>
      <c r="F144" s="119"/>
      <c r="G144" s="214">
        <v>5</v>
      </c>
      <c r="H144" s="150"/>
      <c r="I144" s="771"/>
      <c r="J144" s="201">
        <v>0.5</v>
      </c>
      <c r="K144" s="233">
        <v>1</v>
      </c>
      <c r="L144" s="233">
        <f t="shared" si="12"/>
        <v>2.5</v>
      </c>
      <c r="M144" s="234">
        <f t="shared" si="13"/>
        <v>2.5</v>
      </c>
      <c r="N144" s="464"/>
      <c r="O144" s="450"/>
      <c r="P144" s="262">
        <v>0</v>
      </c>
      <c r="Q144" s="451">
        <f t="shared" si="14"/>
        <v>0</v>
      </c>
      <c r="R144" s="457">
        <f t="shared" si="15"/>
        <v>0</v>
      </c>
      <c r="S144" s="455" cm="1">
        <f t="array" ref="S144">_xlfn.IFS(E144="Air",R144,E144="Sea",M144,E144="Air+Sea",M144+R144)</f>
        <v>2.5</v>
      </c>
    </row>
    <row r="145" spans="1:21" ht="18.75" customHeight="1" x14ac:dyDescent="0.25">
      <c r="A145" s="152"/>
      <c r="B145" s="120"/>
      <c r="C145" s="120"/>
      <c r="D145" s="120"/>
      <c r="E145" s="120"/>
      <c r="F145" s="120"/>
      <c r="G145" s="100"/>
      <c r="H145" s="120"/>
      <c r="I145" s="433"/>
      <c r="K145" s="235"/>
      <c r="L145" s="235"/>
      <c r="M145" s="373"/>
      <c r="N145" s="433"/>
      <c r="O145" s="580"/>
      <c r="P145" s="235"/>
      <c r="Q145" s="581"/>
      <c r="R145" s="581"/>
      <c r="S145" s="379"/>
      <c r="T145" s="475"/>
      <c r="U145" s="120"/>
    </row>
    <row r="146" spans="1:21" ht="18.75" customHeight="1" thickBot="1" x14ac:dyDescent="0.3">
      <c r="A146" s="184"/>
      <c r="B146" s="120"/>
      <c r="C146" s="120"/>
      <c r="D146" s="120"/>
      <c r="E146" s="120"/>
      <c r="F146" s="120"/>
      <c r="G146" s="100"/>
      <c r="H146" s="120"/>
      <c r="I146" s="433"/>
      <c r="K146" s="235"/>
      <c r="L146" s="235"/>
      <c r="M146" s="373"/>
      <c r="N146" s="433"/>
      <c r="O146" s="356"/>
      <c r="P146" s="235"/>
      <c r="Q146" s="373"/>
      <c r="R146" s="373"/>
      <c r="S146" s="379"/>
      <c r="T146" s="475"/>
      <c r="U146" s="120"/>
    </row>
    <row r="147" spans="1:21" ht="36.75" customHeight="1" x14ac:dyDescent="0.25">
      <c r="A147" s="167"/>
      <c r="B147" s="32"/>
      <c r="C147" s="32"/>
      <c r="D147" s="32"/>
      <c r="E147" s="32"/>
      <c r="F147" s="32"/>
      <c r="G147" s="100"/>
      <c r="H147" s="168"/>
      <c r="I147" s="413"/>
      <c r="J147" s="71" t="s">
        <v>234</v>
      </c>
      <c r="K147" s="229">
        <f>IF([2]Booking_SGN!$B$2="SGN",INDEX([2]!volume,MATCH($I$11,[2]!customer,0),MATCH([2]Booking_SGN!$C$3,[2]!week,0)),0)</f>
        <v>0</v>
      </c>
      <c r="L147" s="229">
        <f>SUM(L99:L146)</f>
        <v>832.5</v>
      </c>
      <c r="M147" s="229">
        <f>SUM(M99:M146)</f>
        <v>832.5</v>
      </c>
      <c r="N147" s="413"/>
      <c r="O147" s="71" t="s">
        <v>234</v>
      </c>
      <c r="P147" s="229">
        <f>IF([2]Booking_SGN!$B$2="SGN",INDEX([2]!volume,MATCH($N$11,[2]!customer,0),MATCH([2]Booking_SGN!$C$3,[2]!week,0)),0)</f>
        <v>0</v>
      </c>
      <c r="Q147" s="229">
        <f>SUM(Q99:Q146)</f>
        <v>305</v>
      </c>
      <c r="R147" s="230">
        <f>SUM(R99:R146)</f>
        <v>0</v>
      </c>
      <c r="S147" s="257">
        <f>R147+M147</f>
        <v>832.5</v>
      </c>
      <c r="T147" s="171"/>
    </row>
    <row r="148" spans="1:21" ht="15.75" thickBot="1" x14ac:dyDescent="0.3">
      <c r="A148" s="185"/>
      <c r="B148" s="168"/>
      <c r="C148" s="32"/>
      <c r="D148" s="32"/>
      <c r="E148" s="32"/>
      <c r="F148" s="32"/>
      <c r="G148" s="100"/>
      <c r="H148" s="168"/>
      <c r="I148" s="413"/>
      <c r="J148" s="72" t="s">
        <v>182</v>
      </c>
      <c r="K148" s="73"/>
      <c r="L148" s="73"/>
      <c r="M148" s="237">
        <f>M147*K147/40/3600</f>
        <v>0</v>
      </c>
      <c r="N148" s="413"/>
      <c r="O148" s="72" t="s">
        <v>182</v>
      </c>
      <c r="P148" s="73"/>
      <c r="Q148" s="73"/>
      <c r="R148" s="268">
        <f>R147*P147/40/3600</f>
        <v>0</v>
      </c>
      <c r="S148" s="269">
        <f>R148+M148</f>
        <v>0</v>
      </c>
      <c r="T148" s="186"/>
    </row>
    <row r="149" spans="1:21" x14ac:dyDescent="0.25">
      <c r="A149" s="185"/>
      <c r="B149" s="168"/>
      <c r="C149" s="32"/>
      <c r="D149" s="32"/>
      <c r="E149" s="32"/>
      <c r="F149" s="32"/>
      <c r="G149" s="100"/>
      <c r="H149" s="168"/>
      <c r="I149" s="413"/>
      <c r="J149" s="77"/>
      <c r="N149" s="413"/>
      <c r="O149" s="77"/>
      <c r="R149" s="270"/>
      <c r="S149" s="270"/>
    </row>
    <row r="150" spans="1:21" ht="15.75" thickBot="1" x14ac:dyDescent="0.3">
      <c r="A150" s="185"/>
      <c r="B150" s="168"/>
      <c r="C150" s="32"/>
      <c r="D150" s="32"/>
      <c r="E150" s="32"/>
      <c r="F150" s="32"/>
      <c r="G150" s="100"/>
      <c r="H150" s="168"/>
      <c r="I150" s="413"/>
      <c r="J150" s="77"/>
      <c r="N150" s="413"/>
      <c r="O150" s="77"/>
      <c r="R150" s="270"/>
      <c r="S150" s="270"/>
    </row>
    <row r="151" spans="1:21" ht="60" x14ac:dyDescent="0.25">
      <c r="A151" s="185"/>
      <c r="B151" s="168"/>
      <c r="C151" s="32"/>
      <c r="D151" s="32"/>
      <c r="E151" s="32"/>
      <c r="F151" s="32"/>
      <c r="G151" s="100"/>
      <c r="H151" s="168"/>
      <c r="I151" s="413"/>
      <c r="J151" s="71" t="s">
        <v>235</v>
      </c>
      <c r="K151" s="229">
        <f>IF([2]Booking_SGN!$B$2="SGN",INDEX([2]!volume,MATCH($I$11,[2]!customer,0),MATCH([2]Booking_SGN!$C$3,[2]!week,0)),0)</f>
        <v>0</v>
      </c>
      <c r="L151" s="229">
        <f>L147+L96</f>
        <v>5108.5</v>
      </c>
      <c r="M151" s="229">
        <f>M147+M96</f>
        <v>4201</v>
      </c>
      <c r="N151" s="413"/>
      <c r="O151" s="71" t="s">
        <v>235</v>
      </c>
      <c r="P151" s="229">
        <f>IF([2]Booking_SGN!$B$2="SGN",INDEX([2]!volume,MATCH($N$11,[2]!customer,0),MATCH([2]Booking_SGN!$C$3,[2]!week,0)),0)</f>
        <v>0</v>
      </c>
      <c r="Q151" s="229">
        <f>Q147+Q96</f>
        <v>1111</v>
      </c>
      <c r="R151" s="230">
        <f>R147+R96</f>
        <v>0</v>
      </c>
      <c r="S151" s="257">
        <f>R151+M151</f>
        <v>4201</v>
      </c>
      <c r="T151" s="187"/>
    </row>
    <row r="152" spans="1:21" ht="15.75" thickBot="1" x14ac:dyDescent="0.3">
      <c r="A152" s="185"/>
      <c r="B152" s="168"/>
      <c r="C152" s="32"/>
      <c r="D152" s="32"/>
      <c r="E152" s="32"/>
      <c r="F152" s="32"/>
      <c r="G152" s="100"/>
      <c r="H152" s="168"/>
      <c r="I152" s="413"/>
      <c r="J152" s="72" t="s">
        <v>236</v>
      </c>
      <c r="K152" s="73"/>
      <c r="L152" s="73"/>
      <c r="M152" s="237">
        <f>M148+M97</f>
        <v>0</v>
      </c>
      <c r="N152" s="413"/>
      <c r="O152" s="72" t="s">
        <v>236</v>
      </c>
      <c r="P152" s="73"/>
      <c r="Q152" s="73"/>
      <c r="R152" s="268">
        <f>R148+R97</f>
        <v>0</v>
      </c>
      <c r="S152" s="269">
        <f>R152+M152</f>
        <v>0</v>
      </c>
      <c r="T152" s="186"/>
    </row>
    <row r="153" spans="1:21" ht="15.75" thickBot="1" x14ac:dyDescent="0.3">
      <c r="A153" s="185"/>
      <c r="B153" s="32"/>
      <c r="C153" s="32"/>
      <c r="D153" s="32"/>
      <c r="E153" s="32"/>
      <c r="F153" s="32"/>
      <c r="G153" s="100"/>
      <c r="H153" s="168"/>
      <c r="I153" s="413"/>
      <c r="J153" s="77"/>
      <c r="N153" s="413"/>
      <c r="O153" s="77"/>
      <c r="R153" s="270"/>
      <c r="S153" s="270"/>
    </row>
    <row r="154" spans="1:21" x14ac:dyDescent="0.25">
      <c r="A154" s="185"/>
      <c r="B154" s="32"/>
      <c r="C154" s="32"/>
      <c r="D154" s="32"/>
      <c r="E154" s="32"/>
      <c r="F154" s="32"/>
      <c r="G154" s="100"/>
      <c r="H154" s="168"/>
      <c r="I154" s="413"/>
      <c r="J154" s="81" t="s">
        <v>237</v>
      </c>
      <c r="K154" s="238"/>
      <c r="L154" s="239"/>
      <c r="M154" s="239"/>
      <c r="N154" s="413"/>
      <c r="O154" s="81" t="s">
        <v>237</v>
      </c>
      <c r="P154" s="238"/>
      <c r="Q154" s="239"/>
      <c r="R154" s="271"/>
      <c r="S154" s="270"/>
    </row>
    <row r="155" spans="1:21" ht="15.75" thickBot="1" x14ac:dyDescent="0.3">
      <c r="A155" s="185"/>
      <c r="B155" s="32"/>
      <c r="C155" s="32"/>
      <c r="D155" s="32"/>
      <c r="E155" s="32"/>
      <c r="F155" s="32"/>
      <c r="G155" s="100"/>
      <c r="H155" s="168"/>
      <c r="I155" s="413"/>
      <c r="J155" s="82" t="s">
        <v>238</v>
      </c>
      <c r="K155" s="240"/>
      <c r="L155" s="241"/>
      <c r="M155" s="241"/>
      <c r="N155" s="413"/>
      <c r="O155" s="82" t="s">
        <v>238</v>
      </c>
      <c r="P155" s="240"/>
      <c r="Q155" s="241"/>
      <c r="R155" s="272"/>
      <c r="S155" s="232"/>
    </row>
    <row r="156" spans="1:21" ht="15.75" thickBot="1" x14ac:dyDescent="0.3">
      <c r="A156" s="185"/>
      <c r="E156" s="32"/>
      <c r="F156" s="32"/>
      <c r="G156" s="100"/>
      <c r="H156" s="168"/>
      <c r="I156" s="414"/>
      <c r="J156" s="199"/>
      <c r="K156" s="73"/>
      <c r="L156" s="73"/>
      <c r="M156" s="73"/>
      <c r="N156" s="414"/>
      <c r="O156" s="199"/>
      <c r="P156" s="73"/>
      <c r="Q156" s="73"/>
      <c r="R156" s="232"/>
      <c r="S156" s="273"/>
    </row>
    <row r="157" spans="1:21" x14ac:dyDescent="0.25">
      <c r="A157" s="185"/>
      <c r="B157" s="32"/>
      <c r="C157" s="32"/>
      <c r="D157" s="32"/>
      <c r="E157" s="32"/>
      <c r="F157" s="32"/>
      <c r="G157" s="100"/>
      <c r="H157" s="168"/>
      <c r="I157" s="32"/>
      <c r="N157" s="32"/>
    </row>
    <row r="158" spans="1:21" x14ac:dyDescent="0.25">
      <c r="A158" s="185"/>
      <c r="B158" s="32"/>
      <c r="C158" s="32"/>
      <c r="D158" s="32"/>
      <c r="E158" s="32"/>
      <c r="F158" s="32"/>
      <c r="G158" s="100"/>
      <c r="H158" s="168"/>
      <c r="I158" s="32"/>
      <c r="N158" s="32"/>
    </row>
    <row r="159" spans="1:21" x14ac:dyDescent="0.25">
      <c r="A159" s="185"/>
      <c r="B159" s="32"/>
      <c r="C159" s="32"/>
      <c r="D159" s="32"/>
      <c r="E159" s="32"/>
      <c r="F159" s="32"/>
      <c r="G159" s="100"/>
      <c r="H159" s="168"/>
      <c r="I159" s="32"/>
      <c r="N159" s="32"/>
    </row>
    <row r="160" spans="1:21" x14ac:dyDescent="0.25">
      <c r="A160" s="185"/>
      <c r="B160" s="32"/>
      <c r="C160" s="32"/>
      <c r="D160" s="32"/>
      <c r="E160" s="32"/>
      <c r="F160" s="32"/>
      <c r="G160" s="100"/>
      <c r="H160" s="168"/>
      <c r="I160" s="32"/>
      <c r="N160" s="32"/>
    </row>
    <row r="161" spans="1:14" x14ac:dyDescent="0.25">
      <c r="A161" s="185"/>
      <c r="B161" s="32"/>
      <c r="C161" s="32"/>
      <c r="D161" s="32"/>
      <c r="E161" s="32"/>
      <c r="F161" s="32"/>
      <c r="G161" s="100"/>
      <c r="H161" s="168"/>
      <c r="I161" s="32"/>
      <c r="N161" s="32"/>
    </row>
    <row r="162" spans="1:14" x14ac:dyDescent="0.25">
      <c r="A162" s="185"/>
      <c r="B162" s="32"/>
      <c r="C162" s="32"/>
      <c r="D162" s="32"/>
      <c r="E162" s="32"/>
      <c r="F162" s="32"/>
      <c r="G162" s="100"/>
      <c r="H162" s="168"/>
      <c r="I162" s="32"/>
      <c r="N162" s="32"/>
    </row>
    <row r="163" spans="1:14" x14ac:dyDescent="0.25">
      <c r="A163" s="185"/>
      <c r="B163" s="32"/>
      <c r="C163" s="32"/>
      <c r="D163" s="32"/>
      <c r="E163" s="32"/>
      <c r="F163" s="32"/>
      <c r="G163" s="100"/>
      <c r="H163" s="168"/>
      <c r="I163" s="32"/>
      <c r="N163" s="32"/>
    </row>
    <row r="164" spans="1:14" x14ac:dyDescent="0.25">
      <c r="A164" s="185"/>
      <c r="B164" s="32"/>
      <c r="C164" s="32"/>
      <c r="D164" s="32"/>
      <c r="E164" s="32"/>
      <c r="F164" s="32"/>
      <c r="G164" s="100"/>
      <c r="H164" s="168"/>
      <c r="I164" s="32"/>
      <c r="N164" s="32"/>
    </row>
    <row r="165" spans="1:14" x14ac:dyDescent="0.25">
      <c r="A165" s="185"/>
      <c r="B165" s="32"/>
      <c r="C165" s="32"/>
      <c r="D165" s="32"/>
      <c r="E165" s="32"/>
      <c r="F165" s="32"/>
      <c r="G165" s="100"/>
      <c r="H165" s="168"/>
      <c r="I165" s="32"/>
      <c r="N165" s="32"/>
    </row>
    <row r="166" spans="1:14" x14ac:dyDescent="0.25">
      <c r="A166" s="185"/>
      <c r="B166" s="32"/>
      <c r="C166" s="32"/>
      <c r="D166" s="32"/>
      <c r="E166" s="32"/>
      <c r="F166" s="32"/>
      <c r="G166" s="100"/>
      <c r="H166" s="168"/>
      <c r="I166" s="32"/>
      <c r="N166" s="32"/>
    </row>
    <row r="167" spans="1:14" x14ac:dyDescent="0.25">
      <c r="A167" s="185"/>
      <c r="B167" s="32"/>
      <c r="C167" s="32"/>
      <c r="D167" s="32"/>
      <c r="E167" s="32"/>
      <c r="F167" s="32"/>
      <c r="G167" s="100"/>
      <c r="H167" s="168"/>
      <c r="I167" s="32"/>
      <c r="N167" s="32"/>
    </row>
    <row r="168" spans="1:14" x14ac:dyDescent="0.25">
      <c r="A168" s="185"/>
      <c r="B168" s="32"/>
      <c r="C168" s="32"/>
      <c r="D168" s="32"/>
      <c r="E168" s="32"/>
      <c r="F168" s="32"/>
      <c r="G168" s="100"/>
      <c r="H168" s="168"/>
      <c r="I168" s="32"/>
      <c r="N168" s="32"/>
    </row>
    <row r="169" spans="1:14" x14ac:dyDescent="0.25">
      <c r="A169" s="185"/>
      <c r="B169" s="32"/>
      <c r="C169" s="32"/>
      <c r="D169" s="32"/>
      <c r="E169" s="32"/>
      <c r="F169" s="32"/>
      <c r="G169" s="100"/>
      <c r="H169" s="168"/>
      <c r="I169" s="32"/>
      <c r="N169" s="32"/>
    </row>
    <row r="170" spans="1:14" x14ac:dyDescent="0.25">
      <c r="A170" s="185"/>
      <c r="B170" s="32"/>
      <c r="C170" s="32"/>
      <c r="D170" s="32"/>
      <c r="E170" s="32"/>
      <c r="F170" s="32"/>
      <c r="G170" s="100"/>
      <c r="H170" s="168"/>
      <c r="I170" s="32"/>
      <c r="N170" s="32"/>
    </row>
    <row r="171" spans="1:14" x14ac:dyDescent="0.25">
      <c r="A171" s="185"/>
      <c r="B171" s="32"/>
      <c r="C171" s="32"/>
      <c r="D171" s="32"/>
      <c r="E171" s="32"/>
      <c r="F171" s="32"/>
      <c r="G171" s="100"/>
      <c r="H171" s="168"/>
      <c r="I171" s="32"/>
      <c r="N171" s="32"/>
    </row>
    <row r="172" spans="1:14" x14ac:dyDescent="0.25">
      <c r="A172" s="185"/>
      <c r="B172" s="32"/>
      <c r="C172" s="32"/>
      <c r="D172" s="32"/>
      <c r="E172" s="32"/>
      <c r="F172" s="32"/>
      <c r="G172" s="100"/>
      <c r="H172" s="168"/>
      <c r="I172" s="32"/>
      <c r="N172" s="32"/>
    </row>
    <row r="173" spans="1:14" x14ac:dyDescent="0.25">
      <c r="A173" s="185"/>
      <c r="B173" s="32"/>
      <c r="C173" s="32"/>
      <c r="D173" s="32"/>
      <c r="E173" s="32"/>
      <c r="F173" s="32"/>
      <c r="G173" s="100"/>
      <c r="H173" s="168"/>
      <c r="I173" s="32"/>
      <c r="N173" s="32"/>
    </row>
    <row r="174" spans="1:14" x14ac:dyDescent="0.25">
      <c r="A174" s="185"/>
      <c r="B174" s="32"/>
      <c r="C174" s="32"/>
      <c r="D174" s="32"/>
      <c r="E174" s="32"/>
      <c r="F174" s="32"/>
      <c r="G174" s="100"/>
      <c r="H174" s="168"/>
      <c r="I174" s="32"/>
      <c r="N174" s="32"/>
    </row>
    <row r="175" spans="1:14" x14ac:dyDescent="0.25">
      <c r="A175" s="185"/>
      <c r="B175" s="32"/>
      <c r="C175" s="32"/>
      <c r="D175" s="32"/>
      <c r="E175" s="32"/>
      <c r="F175" s="32"/>
      <c r="G175" s="100"/>
      <c r="H175" s="168"/>
      <c r="I175" s="32"/>
      <c r="N175" s="32"/>
    </row>
    <row r="176" spans="1:14" x14ac:dyDescent="0.25">
      <c r="A176" s="185"/>
      <c r="B176" s="32"/>
      <c r="C176" s="32"/>
      <c r="D176" s="32"/>
      <c r="E176" s="32"/>
      <c r="F176" s="32"/>
      <c r="G176" s="100"/>
      <c r="H176" s="168"/>
      <c r="I176" s="32"/>
      <c r="N176" s="32"/>
    </row>
    <row r="177" spans="1:14" x14ac:dyDescent="0.25">
      <c r="A177" s="185"/>
      <c r="B177" s="32"/>
      <c r="C177" s="32"/>
      <c r="D177" s="32"/>
      <c r="E177" s="32"/>
      <c r="F177" s="32"/>
      <c r="G177" s="100"/>
      <c r="H177" s="168"/>
      <c r="I177" s="32"/>
      <c r="N177" s="32"/>
    </row>
    <row r="178" spans="1:14" x14ac:dyDescent="0.25">
      <c r="A178" s="185"/>
      <c r="B178" s="32"/>
      <c r="C178" s="32"/>
      <c r="D178" s="32"/>
      <c r="E178" s="32"/>
      <c r="F178" s="32"/>
      <c r="G178" s="100"/>
      <c r="H178" s="168"/>
      <c r="I178" s="32"/>
      <c r="N178" s="32"/>
    </row>
    <row r="179" spans="1:14" x14ac:dyDescent="0.25">
      <c r="A179" s="185"/>
      <c r="B179" s="32"/>
      <c r="C179" s="32"/>
      <c r="D179" s="32"/>
      <c r="E179" s="32"/>
      <c r="F179" s="32"/>
      <c r="G179" s="100"/>
      <c r="H179" s="168"/>
      <c r="I179" s="32"/>
      <c r="N179" s="32"/>
    </row>
    <row r="180" spans="1:14" x14ac:dyDescent="0.25">
      <c r="A180" s="185"/>
      <c r="B180" s="32"/>
      <c r="C180" s="32"/>
      <c r="D180" s="32"/>
      <c r="E180" s="32"/>
      <c r="F180" s="32"/>
      <c r="G180" s="100"/>
      <c r="H180" s="168"/>
      <c r="I180" s="32"/>
      <c r="N180" s="32"/>
    </row>
    <row r="181" spans="1:14" x14ac:dyDescent="0.25">
      <c r="A181" s="185"/>
      <c r="B181" s="32"/>
      <c r="C181" s="32"/>
      <c r="D181" s="32"/>
      <c r="E181" s="32"/>
      <c r="F181" s="32"/>
      <c r="G181" s="100"/>
      <c r="H181" s="168"/>
      <c r="I181" s="32"/>
      <c r="N181" s="32"/>
    </row>
    <row r="182" spans="1:14" x14ac:dyDescent="0.25">
      <c r="A182" s="185"/>
      <c r="B182" s="32"/>
      <c r="C182" s="32"/>
      <c r="D182" s="32"/>
      <c r="E182" s="32"/>
      <c r="F182" s="32"/>
      <c r="G182" s="100"/>
      <c r="H182" s="168"/>
      <c r="I182" s="32"/>
      <c r="N182" s="32"/>
    </row>
    <row r="183" spans="1:14" x14ac:dyDescent="0.25">
      <c r="A183" s="185"/>
      <c r="B183" s="32"/>
      <c r="C183" s="32"/>
      <c r="D183" s="32"/>
      <c r="E183" s="32"/>
      <c r="F183" s="32"/>
      <c r="G183" s="100"/>
      <c r="H183" s="168"/>
      <c r="I183" s="32"/>
      <c r="N183" s="32"/>
    </row>
    <row r="184" spans="1:14" x14ac:dyDescent="0.25">
      <c r="A184" s="185"/>
      <c r="B184" s="32"/>
      <c r="C184" s="32"/>
      <c r="D184" s="32"/>
      <c r="E184" s="32"/>
      <c r="F184" s="32"/>
      <c r="G184" s="100"/>
      <c r="H184" s="168"/>
      <c r="I184" s="32"/>
      <c r="N184" s="32"/>
    </row>
    <row r="185" spans="1:14" x14ac:dyDescent="0.25">
      <c r="A185" s="185"/>
      <c r="B185" s="32"/>
      <c r="C185" s="32"/>
      <c r="D185" s="32"/>
      <c r="E185" s="32"/>
      <c r="F185" s="32"/>
      <c r="G185" s="100"/>
      <c r="H185" s="168"/>
      <c r="I185" s="32"/>
      <c r="N185" s="32"/>
    </row>
    <row r="186" spans="1:14" x14ac:dyDescent="0.25">
      <c r="A186" s="185"/>
      <c r="B186" s="32"/>
      <c r="C186" s="32"/>
      <c r="D186" s="32"/>
      <c r="E186" s="32"/>
      <c r="F186" s="32"/>
      <c r="G186" s="100"/>
      <c r="H186" s="168"/>
      <c r="I186" s="32"/>
      <c r="N186" s="32"/>
    </row>
    <row r="187" spans="1:14" x14ac:dyDescent="0.25">
      <c r="A187" s="185"/>
      <c r="B187" s="32"/>
      <c r="C187" s="32"/>
      <c r="D187" s="32"/>
      <c r="E187" s="32"/>
      <c r="F187" s="32"/>
      <c r="G187" s="100"/>
      <c r="H187" s="168"/>
      <c r="I187" s="32"/>
      <c r="N187" s="32"/>
    </row>
    <row r="188" spans="1:14" x14ac:dyDescent="0.25">
      <c r="A188" s="185"/>
      <c r="B188" s="32"/>
      <c r="C188" s="32"/>
      <c r="D188" s="32"/>
      <c r="E188" s="32"/>
      <c r="F188" s="32"/>
      <c r="G188" s="100"/>
      <c r="H188" s="168"/>
      <c r="I188" s="32"/>
      <c r="N188" s="32"/>
    </row>
    <row r="189" spans="1:14" x14ac:dyDescent="0.25">
      <c r="A189" s="185"/>
      <c r="B189" s="32"/>
      <c r="C189" s="32"/>
      <c r="D189" s="32"/>
      <c r="E189" s="32"/>
      <c r="F189" s="32"/>
      <c r="G189" s="100"/>
      <c r="H189" s="168"/>
      <c r="I189" s="32"/>
      <c r="N189" s="32"/>
    </row>
    <row r="190" spans="1:14" x14ac:dyDescent="0.25">
      <c r="A190" s="185"/>
      <c r="B190" s="32"/>
      <c r="C190" s="32"/>
      <c r="D190" s="32"/>
      <c r="E190" s="32"/>
      <c r="F190" s="32"/>
      <c r="G190" s="100"/>
      <c r="H190" s="168"/>
      <c r="I190" s="32"/>
      <c r="N190" s="32"/>
    </row>
    <row r="191" spans="1:14" x14ac:dyDescent="0.25">
      <c r="A191" s="185"/>
      <c r="B191" s="32"/>
      <c r="C191" s="32"/>
      <c r="D191" s="32"/>
      <c r="E191" s="32"/>
      <c r="F191" s="32"/>
      <c r="G191" s="100"/>
      <c r="H191" s="168"/>
      <c r="I191" s="32"/>
      <c r="N191" s="32"/>
    </row>
    <row r="192" spans="1:14" x14ac:dyDescent="0.25">
      <c r="A192" s="185"/>
      <c r="B192" s="32"/>
      <c r="C192" s="32"/>
      <c r="D192" s="32"/>
      <c r="E192" s="32"/>
      <c r="F192" s="32"/>
      <c r="G192" s="100"/>
      <c r="H192" s="168"/>
      <c r="I192" s="32"/>
      <c r="N192" s="32"/>
    </row>
    <row r="193" spans="1:14" x14ac:dyDescent="0.25">
      <c r="A193" s="185"/>
      <c r="B193" s="32"/>
      <c r="C193" s="32"/>
      <c r="D193" s="32"/>
      <c r="E193" s="32"/>
      <c r="F193" s="32"/>
      <c r="G193" s="100"/>
      <c r="H193" s="168"/>
      <c r="I193" s="32"/>
      <c r="N193" s="32"/>
    </row>
    <row r="194" spans="1:14" x14ac:dyDescent="0.25">
      <c r="A194" s="185"/>
      <c r="B194" s="32"/>
      <c r="C194" s="32"/>
      <c r="D194" s="32"/>
      <c r="E194" s="32"/>
      <c r="F194" s="32"/>
      <c r="G194" s="100"/>
      <c r="H194" s="168"/>
      <c r="I194" s="32"/>
      <c r="N194" s="32"/>
    </row>
    <row r="195" spans="1:14" x14ac:dyDescent="0.25">
      <c r="A195" s="185"/>
      <c r="B195" s="32"/>
      <c r="C195" s="32"/>
      <c r="D195" s="32"/>
      <c r="E195" s="32"/>
      <c r="F195" s="32"/>
      <c r="G195" s="100"/>
      <c r="H195" s="168"/>
      <c r="I195" s="32"/>
      <c r="N195" s="32"/>
    </row>
    <row r="196" spans="1:14" x14ac:dyDescent="0.25">
      <c r="A196" s="185"/>
      <c r="B196" s="32"/>
      <c r="C196" s="32"/>
      <c r="D196" s="32"/>
      <c r="E196" s="32"/>
      <c r="F196" s="32"/>
      <c r="G196" s="100"/>
      <c r="H196" s="168"/>
      <c r="I196" s="32"/>
      <c r="N196" s="32"/>
    </row>
    <row r="197" spans="1:14" x14ac:dyDescent="0.25">
      <c r="A197" s="185"/>
      <c r="B197" s="32"/>
      <c r="C197" s="32"/>
      <c r="D197" s="32"/>
      <c r="E197" s="32"/>
      <c r="F197" s="32"/>
      <c r="G197" s="100"/>
      <c r="H197" s="168"/>
      <c r="I197" s="32"/>
      <c r="N197" s="32"/>
    </row>
    <row r="198" spans="1:14" x14ac:dyDescent="0.25">
      <c r="A198" s="185"/>
      <c r="B198" s="32"/>
      <c r="C198" s="32"/>
      <c r="D198" s="32"/>
      <c r="E198" s="32"/>
      <c r="F198" s="32"/>
      <c r="G198" s="100"/>
      <c r="H198" s="168"/>
      <c r="I198" s="32"/>
      <c r="N198" s="32"/>
    </row>
    <row r="199" spans="1:14" x14ac:dyDescent="0.25">
      <c r="A199" s="185"/>
      <c r="B199" s="32"/>
      <c r="C199" s="32"/>
      <c r="D199" s="32"/>
      <c r="E199" s="32"/>
      <c r="F199" s="32"/>
      <c r="G199" s="100"/>
      <c r="H199" s="168"/>
      <c r="I199" s="32"/>
      <c r="N199" s="32"/>
    </row>
    <row r="200" spans="1:14" x14ac:dyDescent="0.25">
      <c r="A200" s="185"/>
      <c r="B200" s="32"/>
      <c r="C200" s="32"/>
      <c r="D200" s="32"/>
      <c r="E200" s="32"/>
      <c r="F200" s="32"/>
      <c r="G200" s="100"/>
      <c r="H200" s="168"/>
      <c r="I200" s="32"/>
      <c r="N200" s="32"/>
    </row>
    <row r="201" spans="1:14" x14ac:dyDescent="0.25">
      <c r="A201" s="185"/>
      <c r="B201" s="32"/>
      <c r="C201" s="32"/>
      <c r="D201" s="32"/>
      <c r="E201" s="32"/>
      <c r="F201" s="32"/>
      <c r="G201" s="100"/>
      <c r="H201" s="168"/>
      <c r="I201" s="32"/>
      <c r="N201" s="32"/>
    </row>
    <row r="202" spans="1:14" x14ac:dyDescent="0.25">
      <c r="A202" s="185"/>
      <c r="B202" s="32"/>
      <c r="C202" s="32"/>
      <c r="D202" s="32"/>
      <c r="E202" s="32"/>
      <c r="F202" s="32"/>
      <c r="G202" s="100"/>
      <c r="H202" s="168"/>
      <c r="I202" s="32"/>
      <c r="N202" s="32"/>
    </row>
    <row r="203" spans="1:14" x14ac:dyDescent="0.25">
      <c r="A203" s="185"/>
      <c r="B203" s="32"/>
      <c r="C203" s="32"/>
      <c r="D203" s="32"/>
      <c r="E203" s="32"/>
      <c r="F203" s="32"/>
      <c r="G203" s="100"/>
      <c r="H203" s="168"/>
      <c r="I203" s="32"/>
      <c r="N203" s="32"/>
    </row>
    <row r="204" spans="1:14" x14ac:dyDescent="0.25">
      <c r="A204" s="185"/>
      <c r="B204" s="32"/>
      <c r="C204" s="32"/>
      <c r="D204" s="32"/>
      <c r="E204" s="32"/>
      <c r="F204" s="32"/>
      <c r="G204" s="100"/>
      <c r="H204" s="168"/>
      <c r="I204" s="32"/>
      <c r="N204" s="32"/>
    </row>
    <row r="205" spans="1:14" x14ac:dyDescent="0.25">
      <c r="A205" s="185"/>
      <c r="B205" s="32"/>
      <c r="C205" s="32"/>
      <c r="D205" s="32"/>
      <c r="E205" s="32"/>
      <c r="F205" s="32"/>
      <c r="G205" s="100"/>
      <c r="H205" s="168"/>
      <c r="I205" s="32"/>
      <c r="N205" s="32"/>
    </row>
    <row r="206" spans="1:14" x14ac:dyDescent="0.25">
      <c r="A206" s="185"/>
      <c r="B206" s="32"/>
      <c r="C206" s="32"/>
      <c r="D206" s="32"/>
      <c r="E206" s="32"/>
      <c r="F206" s="32"/>
      <c r="G206" s="100"/>
      <c r="H206" s="168"/>
      <c r="I206" s="32"/>
      <c r="N206" s="32"/>
    </row>
    <row r="207" spans="1:14" x14ac:dyDescent="0.25">
      <c r="A207" s="185"/>
      <c r="B207" s="32"/>
      <c r="C207" s="32"/>
      <c r="D207" s="32"/>
      <c r="E207" s="32"/>
      <c r="F207" s="32"/>
      <c r="G207" s="100"/>
      <c r="H207" s="168"/>
      <c r="I207" s="32"/>
      <c r="N207" s="32"/>
    </row>
    <row r="208" spans="1:14" x14ac:dyDescent="0.25">
      <c r="A208" s="185"/>
      <c r="B208" s="32"/>
      <c r="C208" s="32"/>
      <c r="D208" s="32"/>
      <c r="E208" s="32"/>
      <c r="F208" s="32"/>
      <c r="G208" s="100"/>
      <c r="H208" s="168"/>
      <c r="I208" s="32"/>
      <c r="N208" s="32"/>
    </row>
    <row r="209" spans="1:14" x14ac:dyDescent="0.25">
      <c r="A209" s="185"/>
      <c r="B209" s="32"/>
      <c r="C209" s="32"/>
      <c r="D209" s="32"/>
      <c r="E209" s="32"/>
      <c r="F209" s="32"/>
      <c r="G209" s="100"/>
      <c r="H209" s="168"/>
      <c r="I209" s="32"/>
      <c r="N209" s="32"/>
    </row>
    <row r="210" spans="1:14" x14ac:dyDescent="0.25">
      <c r="A210" s="185"/>
      <c r="B210" s="32"/>
      <c r="C210" s="32"/>
      <c r="D210" s="32"/>
      <c r="E210" s="32"/>
      <c r="F210" s="32"/>
      <c r="G210" s="100"/>
      <c r="H210" s="168"/>
      <c r="I210" s="32"/>
      <c r="N210" s="32"/>
    </row>
    <row r="211" spans="1:14" x14ac:dyDescent="0.25">
      <c r="A211" s="185"/>
      <c r="B211" s="32"/>
      <c r="C211" s="32"/>
      <c r="D211" s="32"/>
      <c r="E211" s="32"/>
      <c r="F211" s="32"/>
      <c r="G211" s="100"/>
      <c r="H211" s="168"/>
      <c r="I211" s="32"/>
      <c r="N211" s="32"/>
    </row>
    <row r="212" spans="1:14" x14ac:dyDescent="0.25">
      <c r="A212" s="185"/>
      <c r="B212" s="32"/>
      <c r="C212" s="32"/>
      <c r="D212" s="32"/>
      <c r="E212" s="32"/>
      <c r="F212" s="32"/>
      <c r="G212" s="100"/>
      <c r="H212" s="168"/>
      <c r="I212" s="32"/>
      <c r="N212" s="32"/>
    </row>
    <row r="213" spans="1:14" x14ac:dyDescent="0.25">
      <c r="A213" s="185"/>
      <c r="B213" s="32"/>
      <c r="C213" s="32"/>
      <c r="D213" s="32"/>
      <c r="E213" s="32"/>
      <c r="F213" s="32"/>
      <c r="G213" s="100"/>
      <c r="H213" s="168"/>
      <c r="I213" s="32"/>
      <c r="N213" s="32"/>
    </row>
    <row r="214" spans="1:14" x14ac:dyDescent="0.25">
      <c r="A214" s="185"/>
      <c r="B214" s="32"/>
      <c r="C214" s="32"/>
      <c r="D214" s="32"/>
      <c r="E214" s="32"/>
      <c r="F214" s="32"/>
      <c r="G214" s="100"/>
      <c r="H214" s="168"/>
      <c r="I214" s="32"/>
      <c r="N214" s="32"/>
    </row>
    <row r="215" spans="1:14" x14ac:dyDescent="0.25">
      <c r="A215" s="185"/>
      <c r="B215" s="32"/>
      <c r="C215" s="32"/>
      <c r="D215" s="32"/>
      <c r="E215" s="32"/>
      <c r="F215" s="32"/>
      <c r="G215" s="100"/>
      <c r="H215" s="168"/>
      <c r="I215" s="32"/>
      <c r="N215" s="32"/>
    </row>
    <row r="216" spans="1:14" x14ac:dyDescent="0.25">
      <c r="A216" s="185"/>
      <c r="B216" s="32"/>
      <c r="C216" s="32"/>
      <c r="D216" s="32"/>
      <c r="E216" s="32"/>
      <c r="F216" s="32"/>
      <c r="G216" s="100"/>
      <c r="H216" s="168"/>
      <c r="I216" s="32"/>
      <c r="N216" s="32"/>
    </row>
    <row r="217" spans="1:14" x14ac:dyDescent="0.25">
      <c r="A217" s="185"/>
      <c r="B217" s="32"/>
      <c r="C217" s="32"/>
      <c r="D217" s="32"/>
      <c r="E217" s="32"/>
      <c r="F217" s="32"/>
      <c r="G217" s="100"/>
      <c r="H217" s="168"/>
      <c r="I217" s="32"/>
      <c r="N217" s="32"/>
    </row>
    <row r="218" spans="1:14" x14ac:dyDescent="0.25">
      <c r="A218" s="185"/>
      <c r="B218" s="32"/>
      <c r="C218" s="32"/>
      <c r="D218" s="32"/>
      <c r="E218" s="32"/>
      <c r="F218" s="32"/>
      <c r="G218" s="100"/>
      <c r="H218" s="168"/>
      <c r="I218" s="32"/>
      <c r="N218" s="32"/>
    </row>
    <row r="219" spans="1:14" x14ac:dyDescent="0.25">
      <c r="A219" s="185"/>
      <c r="B219" s="32"/>
      <c r="C219" s="32"/>
      <c r="D219" s="32"/>
      <c r="E219" s="32"/>
      <c r="F219" s="32"/>
      <c r="G219" s="100"/>
      <c r="H219" s="168"/>
      <c r="I219" s="32"/>
      <c r="N219" s="32"/>
    </row>
    <row r="220" spans="1:14" x14ac:dyDescent="0.25">
      <c r="A220" s="185"/>
      <c r="B220" s="32"/>
      <c r="C220" s="32"/>
      <c r="D220" s="32"/>
      <c r="E220" s="32"/>
      <c r="F220" s="32"/>
      <c r="G220" s="100"/>
      <c r="H220" s="168"/>
      <c r="I220" s="32"/>
      <c r="N220" s="32"/>
    </row>
    <row r="221" spans="1:14" x14ac:dyDescent="0.25">
      <c r="A221" s="185"/>
      <c r="B221" s="32"/>
      <c r="C221" s="32"/>
      <c r="D221" s="32"/>
      <c r="E221" s="32"/>
      <c r="F221" s="32"/>
      <c r="G221" s="100"/>
      <c r="H221" s="168"/>
      <c r="I221" s="32"/>
      <c r="N221" s="32"/>
    </row>
    <row r="222" spans="1:14" x14ac:dyDescent="0.25">
      <c r="A222" s="185"/>
      <c r="B222" s="32"/>
      <c r="C222" s="32"/>
      <c r="D222" s="32"/>
      <c r="E222" s="32"/>
      <c r="F222" s="32"/>
      <c r="G222" s="100"/>
      <c r="H222" s="168"/>
      <c r="I222" s="32"/>
      <c r="N222" s="32"/>
    </row>
    <row r="223" spans="1:14" x14ac:dyDescent="0.25">
      <c r="A223" s="185"/>
      <c r="B223" s="32"/>
      <c r="C223" s="32"/>
      <c r="D223" s="32"/>
      <c r="E223" s="32"/>
      <c r="F223" s="32"/>
      <c r="G223" s="100"/>
      <c r="H223" s="168"/>
      <c r="I223" s="32"/>
      <c r="N223" s="32"/>
    </row>
    <row r="224" spans="1:14" x14ac:dyDescent="0.25">
      <c r="A224" s="185"/>
      <c r="B224" s="32"/>
      <c r="C224" s="32"/>
      <c r="D224" s="32"/>
      <c r="E224" s="32"/>
      <c r="F224" s="32"/>
      <c r="G224" s="100"/>
      <c r="H224" s="168"/>
      <c r="I224" s="32"/>
      <c r="N224" s="32"/>
    </row>
    <row r="225" spans="1:14" x14ac:dyDescent="0.25">
      <c r="A225" s="185"/>
      <c r="B225" s="32"/>
      <c r="C225" s="32"/>
      <c r="D225" s="32"/>
      <c r="E225" s="32"/>
      <c r="F225" s="32"/>
      <c r="G225" s="100"/>
      <c r="H225" s="168"/>
      <c r="I225" s="32"/>
      <c r="N225" s="32"/>
    </row>
    <row r="226" spans="1:14" x14ac:dyDescent="0.25">
      <c r="A226" s="185"/>
      <c r="B226" s="32"/>
      <c r="C226" s="32"/>
      <c r="D226" s="32"/>
      <c r="E226" s="32"/>
      <c r="F226" s="32"/>
      <c r="G226" s="100"/>
      <c r="H226" s="168"/>
      <c r="I226" s="32"/>
      <c r="N226" s="32"/>
    </row>
    <row r="227" spans="1:14" x14ac:dyDescent="0.25">
      <c r="A227" s="185"/>
      <c r="B227" s="32"/>
      <c r="C227" s="32"/>
      <c r="D227" s="32"/>
      <c r="E227" s="32"/>
      <c r="F227" s="32"/>
      <c r="G227" s="100"/>
      <c r="H227" s="168"/>
      <c r="I227" s="32"/>
      <c r="N227" s="32"/>
    </row>
    <row r="228" spans="1:14" x14ac:dyDescent="0.25">
      <c r="A228" s="185"/>
      <c r="B228" s="32"/>
      <c r="C228" s="32"/>
      <c r="D228" s="32"/>
      <c r="E228" s="32"/>
      <c r="F228" s="32"/>
      <c r="G228" s="100"/>
      <c r="H228" s="168"/>
      <c r="I228" s="32"/>
      <c r="N228" s="32"/>
    </row>
    <row r="229" spans="1:14" x14ac:dyDescent="0.25">
      <c r="A229" s="185"/>
      <c r="B229" s="32"/>
      <c r="C229" s="32"/>
      <c r="D229" s="32"/>
      <c r="E229" s="32"/>
      <c r="F229" s="32"/>
      <c r="G229" s="100"/>
      <c r="H229" s="168"/>
      <c r="I229" s="32"/>
      <c r="N229" s="32"/>
    </row>
    <row r="230" spans="1:14" x14ac:dyDescent="0.25">
      <c r="A230" s="185"/>
      <c r="B230" s="32"/>
      <c r="C230" s="32"/>
      <c r="D230" s="32"/>
      <c r="E230" s="32"/>
      <c r="F230" s="32"/>
      <c r="G230" s="100"/>
      <c r="H230" s="168"/>
      <c r="I230" s="32"/>
      <c r="N230" s="32"/>
    </row>
    <row r="231" spans="1:14" x14ac:dyDescent="0.25">
      <c r="A231" s="185"/>
      <c r="B231" s="32"/>
      <c r="C231" s="32"/>
      <c r="D231" s="32"/>
      <c r="E231" s="32"/>
      <c r="F231" s="32"/>
      <c r="G231" s="100"/>
      <c r="H231" s="168"/>
      <c r="I231" s="32"/>
      <c r="N231" s="32"/>
    </row>
    <row r="232" spans="1:14" x14ac:dyDescent="0.25">
      <c r="A232" s="185"/>
      <c r="B232" s="32"/>
      <c r="C232" s="32"/>
      <c r="D232" s="32"/>
      <c r="E232" s="32"/>
      <c r="F232" s="32"/>
      <c r="G232" s="100"/>
      <c r="H232" s="168"/>
      <c r="I232" s="32"/>
      <c r="N232" s="32"/>
    </row>
    <row r="233" spans="1:14" x14ac:dyDescent="0.25">
      <c r="A233" s="185"/>
      <c r="B233" s="32"/>
      <c r="C233" s="32"/>
      <c r="D233" s="32"/>
      <c r="E233" s="32"/>
      <c r="F233" s="32"/>
      <c r="G233" s="100"/>
      <c r="H233" s="168"/>
      <c r="I233" s="32"/>
      <c r="N233" s="32"/>
    </row>
    <row r="234" spans="1:14" x14ac:dyDescent="0.25">
      <c r="A234" s="185"/>
      <c r="B234" s="32"/>
      <c r="C234" s="32"/>
      <c r="D234" s="32"/>
      <c r="E234" s="32"/>
      <c r="F234" s="32"/>
      <c r="G234" s="100"/>
      <c r="H234" s="168"/>
      <c r="I234" s="32"/>
      <c r="N234" s="32"/>
    </row>
    <row r="235" spans="1:14" x14ac:dyDescent="0.25">
      <c r="A235" s="185"/>
      <c r="B235" s="32"/>
      <c r="C235" s="32"/>
      <c r="D235" s="32"/>
      <c r="E235" s="32"/>
      <c r="F235" s="32"/>
      <c r="G235" s="100"/>
      <c r="H235" s="168"/>
      <c r="I235" s="32"/>
      <c r="N235" s="32"/>
    </row>
    <row r="236" spans="1:14" x14ac:dyDescent="0.25">
      <c r="A236" s="185"/>
      <c r="B236" s="32"/>
      <c r="C236" s="32"/>
      <c r="D236" s="32"/>
      <c r="E236" s="32"/>
      <c r="F236" s="32"/>
      <c r="G236" s="100"/>
      <c r="H236" s="168"/>
      <c r="I236" s="32"/>
      <c r="N236" s="32"/>
    </row>
    <row r="237" spans="1:14" x14ac:dyDescent="0.25">
      <c r="A237" s="185"/>
      <c r="B237" s="32"/>
      <c r="C237" s="32"/>
      <c r="D237" s="32"/>
      <c r="E237" s="32"/>
      <c r="F237" s="32"/>
      <c r="G237" s="100"/>
      <c r="H237" s="168"/>
      <c r="I237" s="32"/>
      <c r="N237" s="32"/>
    </row>
    <row r="238" spans="1:14" x14ac:dyDescent="0.25">
      <c r="A238" s="185"/>
      <c r="B238" s="32"/>
      <c r="C238" s="32"/>
      <c r="D238" s="32"/>
      <c r="E238" s="32"/>
      <c r="F238" s="32"/>
      <c r="G238" s="100"/>
      <c r="H238" s="168"/>
      <c r="I238" s="32"/>
      <c r="N238" s="32"/>
    </row>
    <row r="239" spans="1:14" x14ac:dyDescent="0.25">
      <c r="A239" s="185"/>
      <c r="B239" s="32"/>
      <c r="C239" s="32"/>
      <c r="D239" s="32"/>
      <c r="E239" s="32"/>
      <c r="F239" s="32"/>
      <c r="G239" s="100"/>
      <c r="H239" s="168"/>
      <c r="I239" s="32"/>
      <c r="N239" s="32"/>
    </row>
    <row r="240" spans="1:14" x14ac:dyDescent="0.25">
      <c r="A240" s="185"/>
      <c r="B240" s="32"/>
      <c r="C240" s="32"/>
      <c r="D240" s="32"/>
      <c r="E240" s="32"/>
      <c r="F240" s="32"/>
      <c r="G240" s="100"/>
      <c r="H240" s="168"/>
      <c r="I240" s="32"/>
      <c r="N240" s="32"/>
    </row>
    <row r="241" spans="1:14" x14ac:dyDescent="0.25">
      <c r="A241" s="185"/>
      <c r="B241" s="32"/>
      <c r="C241" s="32"/>
      <c r="D241" s="32"/>
      <c r="E241" s="32"/>
      <c r="F241" s="32"/>
      <c r="G241" s="100"/>
      <c r="H241" s="168"/>
      <c r="I241" s="32"/>
      <c r="N241" s="32"/>
    </row>
    <row r="242" spans="1:14" x14ac:dyDescent="0.25">
      <c r="A242" s="185"/>
      <c r="B242" s="32"/>
      <c r="C242" s="32"/>
      <c r="D242" s="32"/>
      <c r="E242" s="32"/>
      <c r="F242" s="32"/>
      <c r="G242" s="100"/>
      <c r="H242" s="168"/>
      <c r="I242" s="32"/>
      <c r="N242" s="32"/>
    </row>
    <row r="243" spans="1:14" x14ac:dyDescent="0.25">
      <c r="A243" s="185"/>
      <c r="B243" s="32"/>
      <c r="C243" s="32"/>
      <c r="D243" s="32"/>
      <c r="E243" s="32"/>
      <c r="F243" s="32"/>
      <c r="G243" s="100"/>
      <c r="H243" s="168"/>
      <c r="I243" s="32"/>
      <c r="N243" s="32"/>
    </row>
    <row r="244" spans="1:14" x14ac:dyDescent="0.25">
      <c r="A244" s="185"/>
      <c r="B244" s="32"/>
      <c r="C244" s="32"/>
      <c r="D244" s="32"/>
      <c r="E244" s="32"/>
      <c r="F244" s="32"/>
      <c r="G244" s="100"/>
      <c r="H244" s="168"/>
      <c r="I244" s="32"/>
      <c r="N244" s="32"/>
    </row>
    <row r="245" spans="1:14" x14ac:dyDescent="0.25">
      <c r="A245" s="185"/>
      <c r="B245" s="32"/>
      <c r="C245" s="32"/>
      <c r="D245" s="32"/>
      <c r="E245" s="32"/>
      <c r="F245" s="32"/>
      <c r="G245" s="100"/>
      <c r="H245" s="168"/>
      <c r="I245" s="32"/>
      <c r="N245" s="32"/>
    </row>
    <row r="246" spans="1:14" x14ac:dyDescent="0.25">
      <c r="A246" s="185"/>
      <c r="B246" s="32"/>
      <c r="C246" s="32"/>
      <c r="D246" s="32"/>
      <c r="E246" s="32"/>
      <c r="F246" s="32"/>
      <c r="G246" s="100"/>
      <c r="H246" s="168"/>
      <c r="I246" s="32"/>
      <c r="N246" s="32"/>
    </row>
    <row r="247" spans="1:14" x14ac:dyDescent="0.25">
      <c r="A247" s="185"/>
      <c r="B247" s="32"/>
      <c r="C247" s="32"/>
      <c r="D247" s="32"/>
      <c r="E247" s="32"/>
      <c r="F247" s="32"/>
      <c r="G247" s="100"/>
      <c r="H247" s="168"/>
      <c r="I247" s="32"/>
      <c r="N247" s="32"/>
    </row>
    <row r="248" spans="1:14" x14ac:dyDescent="0.25">
      <c r="A248" s="185"/>
      <c r="B248" s="32"/>
      <c r="C248" s="32"/>
      <c r="D248" s="32"/>
      <c r="E248" s="32"/>
      <c r="F248" s="32"/>
      <c r="G248" s="100"/>
      <c r="H248" s="168"/>
      <c r="I248" s="32"/>
      <c r="N248" s="32"/>
    </row>
    <row r="249" spans="1:14" x14ac:dyDescent="0.25">
      <c r="A249" s="185"/>
      <c r="B249" s="32"/>
      <c r="C249" s="32"/>
      <c r="D249" s="32"/>
      <c r="E249" s="32"/>
      <c r="F249" s="32"/>
      <c r="G249" s="100"/>
      <c r="H249" s="168"/>
      <c r="I249" s="32"/>
      <c r="N249" s="32"/>
    </row>
    <row r="250" spans="1:14" x14ac:dyDescent="0.25">
      <c r="A250" s="185"/>
      <c r="B250" s="32"/>
      <c r="C250" s="32"/>
      <c r="D250" s="32"/>
      <c r="E250" s="32"/>
      <c r="F250" s="32"/>
      <c r="G250" s="100"/>
      <c r="H250" s="168"/>
      <c r="I250" s="32"/>
      <c r="N250" s="32"/>
    </row>
    <row r="251" spans="1:14" x14ac:dyDescent="0.25">
      <c r="A251" s="185"/>
      <c r="B251" s="32"/>
      <c r="C251" s="32"/>
      <c r="D251" s="32"/>
      <c r="E251" s="32"/>
      <c r="F251" s="32"/>
      <c r="G251" s="100"/>
      <c r="H251" s="168"/>
      <c r="I251" s="32"/>
      <c r="N251" s="32"/>
    </row>
    <row r="252" spans="1:14" x14ac:dyDescent="0.25">
      <c r="A252" s="185"/>
      <c r="B252" s="32"/>
      <c r="C252" s="32"/>
      <c r="D252" s="32"/>
      <c r="E252" s="32"/>
      <c r="F252" s="32"/>
      <c r="G252" s="100"/>
      <c r="H252" s="168"/>
      <c r="I252" s="32"/>
      <c r="N252" s="32"/>
    </row>
    <row r="253" spans="1:14" x14ac:dyDescent="0.25">
      <c r="A253" s="185"/>
      <c r="B253" s="32"/>
      <c r="C253" s="32"/>
      <c r="D253" s="32"/>
      <c r="E253" s="32"/>
      <c r="F253" s="32"/>
      <c r="G253" s="100"/>
      <c r="H253" s="168"/>
      <c r="I253" s="32"/>
      <c r="N253" s="32"/>
    </row>
    <row r="254" spans="1:14" x14ac:dyDescent="0.25">
      <c r="A254" s="185"/>
      <c r="B254" s="32"/>
      <c r="C254" s="32"/>
      <c r="D254" s="32"/>
      <c r="E254" s="32"/>
      <c r="F254" s="32"/>
      <c r="G254" s="100"/>
      <c r="H254" s="168"/>
      <c r="I254" s="32"/>
      <c r="N254" s="32"/>
    </row>
    <row r="255" spans="1:14" x14ac:dyDescent="0.25">
      <c r="A255" s="185"/>
      <c r="B255" s="32"/>
      <c r="C255" s="32"/>
      <c r="D255" s="32"/>
      <c r="E255" s="32"/>
      <c r="F255" s="32"/>
      <c r="G255" s="100"/>
      <c r="H255" s="168"/>
      <c r="I255" s="32"/>
      <c r="N255" s="32"/>
    </row>
    <row r="256" spans="1:14" x14ac:dyDescent="0.25">
      <c r="A256" s="185"/>
      <c r="B256" s="32"/>
      <c r="C256" s="32"/>
      <c r="D256" s="32"/>
      <c r="E256" s="32"/>
      <c r="F256" s="32"/>
      <c r="G256" s="100"/>
      <c r="H256" s="168"/>
      <c r="I256" s="32"/>
      <c r="N256" s="32"/>
    </row>
    <row r="257" spans="1:14" x14ac:dyDescent="0.25">
      <c r="A257" s="185"/>
      <c r="B257" s="32"/>
      <c r="C257" s="32"/>
      <c r="D257" s="32"/>
      <c r="E257" s="32"/>
      <c r="F257" s="32"/>
      <c r="G257" s="100"/>
      <c r="H257" s="168"/>
      <c r="I257" s="32"/>
      <c r="N257" s="32"/>
    </row>
    <row r="258" spans="1:14" x14ac:dyDescent="0.25">
      <c r="A258" s="185"/>
      <c r="B258" s="32"/>
      <c r="C258" s="32"/>
      <c r="D258" s="32"/>
      <c r="E258" s="32"/>
      <c r="F258" s="32"/>
      <c r="G258" s="100"/>
      <c r="H258" s="168"/>
      <c r="I258" s="32"/>
      <c r="N258" s="32"/>
    </row>
    <row r="259" spans="1:14" x14ac:dyDescent="0.25">
      <c r="A259" s="185"/>
      <c r="B259" s="32"/>
      <c r="C259" s="32"/>
      <c r="D259" s="32"/>
      <c r="E259" s="32"/>
      <c r="F259" s="32"/>
      <c r="G259" s="100"/>
      <c r="H259" s="168"/>
      <c r="I259" s="32"/>
      <c r="N259" s="32"/>
    </row>
    <row r="260" spans="1:14" x14ac:dyDescent="0.25">
      <c r="A260" s="185"/>
      <c r="B260" s="32"/>
      <c r="C260" s="32"/>
      <c r="D260" s="32"/>
      <c r="E260" s="32"/>
      <c r="F260" s="32"/>
      <c r="G260" s="100"/>
      <c r="H260" s="168"/>
      <c r="I260" s="32"/>
      <c r="N260" s="32"/>
    </row>
    <row r="261" spans="1:14" x14ac:dyDescent="0.25">
      <c r="A261" s="185"/>
      <c r="B261" s="32"/>
      <c r="C261" s="32"/>
      <c r="D261" s="32"/>
      <c r="E261" s="32"/>
      <c r="F261" s="32"/>
      <c r="G261" s="100"/>
      <c r="H261" s="168"/>
      <c r="I261" s="32"/>
      <c r="N261" s="32"/>
    </row>
    <row r="262" spans="1:14" x14ac:dyDescent="0.25">
      <c r="A262" s="185"/>
      <c r="B262" s="32"/>
      <c r="C262" s="32"/>
      <c r="D262" s="32"/>
      <c r="E262" s="32"/>
      <c r="F262" s="32"/>
      <c r="G262" s="100"/>
      <c r="H262" s="168"/>
      <c r="I262" s="32"/>
      <c r="N262" s="32"/>
    </row>
    <row r="263" spans="1:14" x14ac:dyDescent="0.25">
      <c r="A263" s="185"/>
      <c r="B263" s="32"/>
      <c r="C263" s="32"/>
      <c r="D263" s="32"/>
      <c r="E263" s="32"/>
      <c r="F263" s="32"/>
      <c r="G263" s="100"/>
      <c r="H263" s="168"/>
      <c r="I263" s="32"/>
      <c r="N263" s="32"/>
    </row>
    <row r="264" spans="1:14" x14ac:dyDescent="0.25">
      <c r="A264" s="185"/>
      <c r="B264" s="32"/>
      <c r="C264" s="32"/>
      <c r="D264" s="32"/>
      <c r="E264" s="32"/>
      <c r="F264" s="32"/>
      <c r="G264" s="100"/>
      <c r="H264" s="168"/>
      <c r="I264" s="32"/>
      <c r="N264" s="32"/>
    </row>
    <row r="265" spans="1:14" x14ac:dyDescent="0.25">
      <c r="A265" s="185"/>
      <c r="B265" s="32"/>
      <c r="C265" s="32"/>
      <c r="D265" s="32"/>
      <c r="E265" s="32"/>
      <c r="F265" s="32"/>
      <c r="G265" s="100"/>
      <c r="H265" s="168"/>
      <c r="I265" s="32"/>
      <c r="N265" s="32"/>
    </row>
    <row r="266" spans="1:14" x14ac:dyDescent="0.25">
      <c r="A266" s="185"/>
      <c r="B266" s="32"/>
      <c r="C266" s="32"/>
      <c r="D266" s="32"/>
      <c r="E266" s="32"/>
      <c r="F266" s="32"/>
      <c r="G266" s="100"/>
      <c r="H266" s="168"/>
      <c r="I266" s="32"/>
      <c r="N266" s="32"/>
    </row>
    <row r="267" spans="1:14" x14ac:dyDescent="0.25">
      <c r="A267" s="185"/>
      <c r="B267" s="32"/>
      <c r="C267" s="32"/>
      <c r="D267" s="32"/>
      <c r="E267" s="32"/>
      <c r="F267" s="32"/>
      <c r="G267" s="100"/>
      <c r="H267" s="168"/>
      <c r="I267" s="32"/>
      <c r="N267" s="32"/>
    </row>
    <row r="268" spans="1:14" x14ac:dyDescent="0.25">
      <c r="A268" s="185"/>
      <c r="B268" s="32"/>
      <c r="C268" s="32"/>
      <c r="D268" s="32"/>
      <c r="E268" s="32"/>
      <c r="F268" s="32"/>
      <c r="G268" s="100"/>
      <c r="H268" s="168"/>
      <c r="I268" s="32"/>
      <c r="N268" s="32"/>
    </row>
    <row r="269" spans="1:14" x14ac:dyDescent="0.25">
      <c r="A269" s="185"/>
      <c r="B269" s="32"/>
      <c r="C269" s="32"/>
      <c r="D269" s="32"/>
      <c r="E269" s="32"/>
      <c r="F269" s="32"/>
      <c r="G269" s="100"/>
      <c r="H269" s="168"/>
      <c r="I269" s="32"/>
      <c r="N269" s="32"/>
    </row>
    <row r="270" spans="1:14" x14ac:dyDescent="0.25">
      <c r="A270" s="185"/>
      <c r="B270" s="32"/>
      <c r="C270" s="32"/>
      <c r="D270" s="32"/>
      <c r="E270" s="32"/>
      <c r="F270" s="32"/>
      <c r="G270" s="100"/>
      <c r="H270" s="168"/>
      <c r="I270" s="32"/>
      <c r="N270" s="32"/>
    </row>
    <row r="271" spans="1:14" x14ac:dyDescent="0.25">
      <c r="A271" s="185"/>
      <c r="B271" s="32"/>
      <c r="C271" s="32"/>
      <c r="D271" s="32"/>
      <c r="E271" s="32"/>
      <c r="F271" s="32"/>
      <c r="G271" s="100"/>
      <c r="H271" s="168"/>
      <c r="I271" s="32"/>
      <c r="N271" s="32"/>
    </row>
    <row r="272" spans="1:14" x14ac:dyDescent="0.25">
      <c r="A272" s="185"/>
      <c r="B272" s="32"/>
      <c r="C272" s="32"/>
      <c r="D272" s="32"/>
      <c r="E272" s="32"/>
      <c r="F272" s="32"/>
      <c r="G272" s="100"/>
      <c r="H272" s="168"/>
      <c r="I272" s="32"/>
      <c r="N272" s="32"/>
    </row>
    <row r="273" spans="1:14" x14ac:dyDescent="0.25">
      <c r="A273" s="185"/>
      <c r="B273" s="32"/>
      <c r="C273" s="32"/>
      <c r="D273" s="32"/>
      <c r="E273" s="32"/>
      <c r="F273" s="32"/>
      <c r="G273" s="100"/>
      <c r="H273" s="168"/>
      <c r="I273" s="32"/>
      <c r="N273" s="32"/>
    </row>
    <row r="274" spans="1:14" x14ac:dyDescent="0.25">
      <c r="A274" s="185"/>
      <c r="B274" s="32"/>
      <c r="C274" s="32"/>
      <c r="D274" s="32"/>
      <c r="E274" s="32"/>
      <c r="F274" s="32"/>
      <c r="G274" s="100"/>
      <c r="H274" s="168"/>
      <c r="I274" s="32"/>
      <c r="N274" s="32"/>
    </row>
    <row r="275" spans="1:14" x14ac:dyDescent="0.25">
      <c r="A275" s="185"/>
      <c r="B275" s="32"/>
      <c r="C275" s="32"/>
      <c r="D275" s="32"/>
      <c r="E275" s="32"/>
      <c r="F275" s="32"/>
      <c r="G275" s="100"/>
      <c r="H275" s="168"/>
      <c r="I275" s="32"/>
      <c r="N275" s="32"/>
    </row>
    <row r="276" spans="1:14" x14ac:dyDescent="0.25">
      <c r="A276" s="185"/>
      <c r="B276" s="32"/>
      <c r="C276" s="32"/>
      <c r="D276" s="32"/>
      <c r="E276" s="32"/>
      <c r="F276" s="32"/>
      <c r="G276" s="100"/>
      <c r="H276" s="168"/>
      <c r="I276" s="32"/>
      <c r="N276" s="32"/>
    </row>
    <row r="277" spans="1:14" x14ac:dyDescent="0.25">
      <c r="A277" s="185"/>
      <c r="B277" s="32"/>
      <c r="C277" s="32"/>
      <c r="D277" s="32"/>
      <c r="E277" s="32"/>
      <c r="F277" s="32"/>
      <c r="G277" s="100"/>
      <c r="H277" s="168"/>
      <c r="I277" s="32"/>
      <c r="N277" s="32"/>
    </row>
    <row r="278" spans="1:14" x14ac:dyDescent="0.25">
      <c r="A278" s="185"/>
      <c r="B278" s="32"/>
      <c r="C278" s="32"/>
      <c r="D278" s="32"/>
      <c r="E278" s="32"/>
      <c r="F278" s="32"/>
      <c r="G278" s="100"/>
      <c r="H278" s="168"/>
      <c r="I278" s="32"/>
      <c r="N278" s="32"/>
    </row>
    <row r="279" spans="1:14" x14ac:dyDescent="0.25">
      <c r="A279" s="185"/>
      <c r="B279" s="32"/>
      <c r="C279" s="32"/>
      <c r="D279" s="32"/>
      <c r="E279" s="32"/>
      <c r="F279" s="32"/>
      <c r="G279" s="100"/>
      <c r="H279" s="168"/>
      <c r="I279" s="32"/>
      <c r="N279" s="32"/>
    </row>
    <row r="280" spans="1:14" x14ac:dyDescent="0.25">
      <c r="A280" s="185"/>
      <c r="B280" s="32"/>
      <c r="C280" s="32"/>
      <c r="D280" s="32"/>
      <c r="E280" s="32"/>
      <c r="F280" s="32"/>
      <c r="G280" s="100"/>
      <c r="H280" s="168"/>
      <c r="I280" s="32"/>
      <c r="N280" s="32"/>
    </row>
    <row r="281" spans="1:14" x14ac:dyDescent="0.25">
      <c r="A281" s="185"/>
      <c r="B281" s="32"/>
      <c r="C281" s="32"/>
      <c r="D281" s="32"/>
      <c r="E281" s="32"/>
      <c r="F281" s="32"/>
      <c r="G281" s="100"/>
      <c r="H281" s="168"/>
      <c r="I281" s="32"/>
      <c r="N281" s="32"/>
    </row>
    <row r="282" spans="1:14" x14ac:dyDescent="0.25">
      <c r="A282" s="185"/>
      <c r="B282" s="32"/>
      <c r="C282" s="32"/>
      <c r="D282" s="32"/>
      <c r="E282" s="32"/>
      <c r="F282" s="32"/>
      <c r="G282" s="100"/>
      <c r="H282" s="168"/>
      <c r="I282" s="32"/>
      <c r="N282" s="32"/>
    </row>
    <row r="283" spans="1:14" x14ac:dyDescent="0.25">
      <c r="A283" s="185"/>
      <c r="B283" s="32"/>
      <c r="C283" s="32"/>
      <c r="D283" s="32"/>
      <c r="E283" s="32"/>
      <c r="F283" s="32"/>
      <c r="G283" s="100"/>
      <c r="H283" s="168"/>
      <c r="I283" s="32"/>
      <c r="N283" s="32"/>
    </row>
    <row r="284" spans="1:14" x14ac:dyDescent="0.25">
      <c r="A284" s="185"/>
      <c r="B284" s="32"/>
      <c r="C284" s="32"/>
      <c r="D284" s="32"/>
      <c r="E284" s="32"/>
      <c r="F284" s="32"/>
      <c r="G284" s="100"/>
      <c r="H284" s="168"/>
      <c r="I284" s="32"/>
      <c r="N284" s="32"/>
    </row>
    <row r="285" spans="1:14" x14ac:dyDescent="0.25">
      <c r="A285" s="185"/>
      <c r="B285" s="32"/>
      <c r="C285" s="32"/>
      <c r="D285" s="32"/>
      <c r="E285" s="32"/>
      <c r="F285" s="32"/>
      <c r="G285" s="100"/>
      <c r="H285" s="168"/>
      <c r="I285" s="32"/>
      <c r="N285" s="32"/>
    </row>
    <row r="286" spans="1:14" x14ac:dyDescent="0.25">
      <c r="A286" s="185"/>
      <c r="B286" s="32"/>
      <c r="C286" s="32"/>
      <c r="D286" s="32"/>
      <c r="E286" s="32"/>
      <c r="F286" s="32"/>
      <c r="G286" s="100"/>
      <c r="H286" s="168"/>
      <c r="I286" s="32"/>
      <c r="N286" s="32"/>
    </row>
    <row r="287" spans="1:14" x14ac:dyDescent="0.25">
      <c r="A287" s="185"/>
      <c r="B287" s="32"/>
      <c r="C287" s="32"/>
      <c r="D287" s="32"/>
      <c r="E287" s="32"/>
      <c r="F287" s="32"/>
      <c r="G287" s="100"/>
      <c r="H287" s="168"/>
      <c r="I287" s="32"/>
      <c r="N287" s="32"/>
    </row>
    <row r="288" spans="1:14" x14ac:dyDescent="0.25">
      <c r="A288" s="185"/>
      <c r="B288" s="32"/>
      <c r="C288" s="32"/>
      <c r="D288" s="32"/>
      <c r="E288" s="32"/>
      <c r="F288" s="32"/>
      <c r="G288" s="100"/>
      <c r="H288" s="168"/>
      <c r="I288" s="32"/>
      <c r="N288" s="32"/>
    </row>
    <row r="289" spans="1:14" x14ac:dyDescent="0.25">
      <c r="A289" s="185"/>
      <c r="B289" s="32"/>
      <c r="C289" s="32"/>
      <c r="D289" s="32"/>
      <c r="E289" s="32"/>
      <c r="F289" s="32"/>
      <c r="G289" s="100"/>
      <c r="H289" s="168"/>
      <c r="I289" s="32"/>
      <c r="N289" s="32"/>
    </row>
    <row r="290" spans="1:14" x14ac:dyDescent="0.25">
      <c r="A290" s="185"/>
      <c r="B290" s="32"/>
      <c r="C290" s="32"/>
      <c r="D290" s="32"/>
      <c r="E290" s="32"/>
      <c r="F290" s="32"/>
      <c r="G290" s="100"/>
      <c r="H290" s="168"/>
      <c r="I290" s="32"/>
      <c r="N290" s="32"/>
    </row>
    <row r="291" spans="1:14" x14ac:dyDescent="0.25">
      <c r="A291" s="185"/>
      <c r="B291" s="32"/>
      <c r="C291" s="32"/>
      <c r="D291" s="32"/>
      <c r="E291" s="32"/>
      <c r="F291" s="32"/>
      <c r="G291" s="100"/>
      <c r="H291" s="168"/>
      <c r="I291" s="32"/>
      <c r="N291" s="32"/>
    </row>
    <row r="292" spans="1:14" x14ac:dyDescent="0.25">
      <c r="A292" s="185"/>
      <c r="B292" s="32"/>
      <c r="C292" s="32"/>
      <c r="D292" s="32"/>
      <c r="E292" s="32"/>
      <c r="F292" s="32"/>
      <c r="G292" s="100"/>
      <c r="H292" s="168"/>
      <c r="I292" s="32"/>
      <c r="N292" s="32"/>
    </row>
    <row r="293" spans="1:14" x14ac:dyDescent="0.25">
      <c r="A293" s="185"/>
      <c r="B293" s="32"/>
      <c r="C293" s="32"/>
      <c r="D293" s="32"/>
      <c r="E293" s="32"/>
      <c r="F293" s="32"/>
      <c r="G293" s="100"/>
      <c r="H293" s="168"/>
      <c r="I293" s="32"/>
      <c r="N293" s="32"/>
    </row>
    <row r="294" spans="1:14" x14ac:dyDescent="0.25">
      <c r="A294" s="185"/>
      <c r="B294" s="32"/>
      <c r="C294" s="32"/>
      <c r="D294" s="32"/>
      <c r="E294" s="32"/>
      <c r="F294" s="32"/>
      <c r="G294" s="100"/>
      <c r="H294" s="168"/>
      <c r="I294" s="32"/>
      <c r="N294" s="32"/>
    </row>
    <row r="295" spans="1:14" x14ac:dyDescent="0.25">
      <c r="A295" s="185"/>
      <c r="B295" s="32"/>
      <c r="C295" s="32"/>
      <c r="D295" s="32"/>
      <c r="E295" s="32"/>
      <c r="F295" s="32"/>
      <c r="G295" s="100"/>
      <c r="H295" s="168"/>
      <c r="I295" s="32"/>
      <c r="N295" s="32"/>
    </row>
    <row r="296" spans="1:14" x14ac:dyDescent="0.25">
      <c r="A296" s="185"/>
      <c r="B296" s="32"/>
      <c r="C296" s="32"/>
      <c r="D296" s="32"/>
      <c r="E296" s="32"/>
      <c r="F296" s="32"/>
      <c r="G296" s="100"/>
      <c r="H296" s="168"/>
      <c r="I296" s="32"/>
      <c r="N296" s="32"/>
    </row>
    <row r="297" spans="1:14" x14ac:dyDescent="0.25">
      <c r="A297" s="185"/>
      <c r="B297" s="32"/>
      <c r="C297" s="32"/>
      <c r="D297" s="32"/>
      <c r="E297" s="32"/>
      <c r="F297" s="32"/>
      <c r="G297" s="100"/>
      <c r="H297" s="168"/>
      <c r="I297" s="32"/>
      <c r="N297" s="32"/>
    </row>
    <row r="298" spans="1:14" x14ac:dyDescent="0.25">
      <c r="A298" s="185"/>
      <c r="B298" s="32"/>
      <c r="C298" s="32"/>
      <c r="D298" s="32"/>
      <c r="E298" s="32"/>
      <c r="F298" s="32"/>
      <c r="G298" s="100"/>
      <c r="H298" s="168"/>
      <c r="I298" s="32"/>
      <c r="N298" s="32"/>
    </row>
    <row r="299" spans="1:14" x14ac:dyDescent="0.25">
      <c r="A299" s="185"/>
      <c r="B299" s="32"/>
      <c r="C299" s="32"/>
      <c r="D299" s="32"/>
      <c r="E299" s="32"/>
      <c r="F299" s="32"/>
      <c r="G299" s="100"/>
      <c r="H299" s="168"/>
      <c r="I299" s="32"/>
      <c r="N299" s="32"/>
    </row>
    <row r="300" spans="1:14" x14ac:dyDescent="0.25">
      <c r="A300" s="185"/>
      <c r="B300" s="32"/>
      <c r="C300" s="32"/>
      <c r="D300" s="32"/>
      <c r="E300" s="32"/>
      <c r="F300" s="32"/>
      <c r="G300" s="100"/>
      <c r="H300" s="168"/>
      <c r="I300" s="32"/>
      <c r="N300" s="32"/>
    </row>
    <row r="301" spans="1:14" x14ac:dyDescent="0.25">
      <c r="A301" s="185"/>
      <c r="B301" s="32"/>
      <c r="C301" s="32"/>
      <c r="D301" s="32"/>
      <c r="E301" s="32"/>
      <c r="F301" s="32"/>
      <c r="G301" s="100"/>
      <c r="H301" s="168"/>
      <c r="I301" s="32"/>
      <c r="N301" s="32"/>
    </row>
    <row r="302" spans="1:14" x14ac:dyDescent="0.25">
      <c r="A302" s="185"/>
      <c r="B302" s="32"/>
      <c r="C302" s="32"/>
      <c r="D302" s="32"/>
      <c r="E302" s="32"/>
      <c r="F302" s="32"/>
      <c r="G302" s="100"/>
      <c r="H302" s="168"/>
      <c r="I302" s="32"/>
      <c r="N302" s="32"/>
    </row>
    <row r="303" spans="1:14" x14ac:dyDescent="0.25">
      <c r="A303" s="185"/>
      <c r="B303" s="32"/>
      <c r="C303" s="32"/>
      <c r="D303" s="32"/>
      <c r="E303" s="32"/>
      <c r="F303" s="32"/>
      <c r="G303" s="100"/>
      <c r="H303" s="168"/>
      <c r="I303" s="32"/>
      <c r="N303" s="32"/>
    </row>
    <row r="304" spans="1:14" x14ac:dyDescent="0.25">
      <c r="A304" s="185"/>
      <c r="B304" s="32"/>
      <c r="C304" s="32"/>
      <c r="D304" s="32"/>
      <c r="E304" s="32"/>
      <c r="F304" s="32"/>
      <c r="G304" s="100"/>
      <c r="H304" s="168"/>
      <c r="I304" s="32"/>
      <c r="N304" s="32"/>
    </row>
    <row r="305" spans="1:14" x14ac:dyDescent="0.25">
      <c r="A305" s="185"/>
      <c r="B305" s="32"/>
      <c r="C305" s="32"/>
      <c r="D305" s="32"/>
      <c r="E305" s="32"/>
      <c r="F305" s="32"/>
      <c r="G305" s="100"/>
      <c r="H305" s="168"/>
      <c r="I305" s="32"/>
      <c r="N305" s="32"/>
    </row>
    <row r="306" spans="1:14" x14ac:dyDescent="0.25">
      <c r="A306" s="185"/>
      <c r="B306" s="32"/>
      <c r="C306" s="32"/>
      <c r="D306" s="32"/>
      <c r="E306" s="32"/>
      <c r="F306" s="32"/>
      <c r="G306" s="100"/>
      <c r="H306" s="168"/>
      <c r="I306" s="32"/>
      <c r="N306" s="32"/>
    </row>
    <row r="307" spans="1:14" x14ac:dyDescent="0.25">
      <c r="A307" s="185"/>
      <c r="B307" s="32"/>
      <c r="C307" s="32"/>
      <c r="D307" s="32"/>
      <c r="E307" s="32"/>
      <c r="F307" s="32"/>
      <c r="G307" s="100"/>
      <c r="H307" s="168"/>
      <c r="I307" s="32"/>
      <c r="N307" s="32"/>
    </row>
    <row r="308" spans="1:14" x14ac:dyDescent="0.25">
      <c r="A308" s="185"/>
      <c r="B308" s="32"/>
      <c r="C308" s="32"/>
      <c r="D308" s="32"/>
      <c r="E308" s="32"/>
      <c r="F308" s="32"/>
      <c r="G308" s="100"/>
      <c r="H308" s="168"/>
      <c r="I308" s="32"/>
      <c r="N308" s="32"/>
    </row>
    <row r="309" spans="1:14" x14ac:dyDescent="0.25">
      <c r="A309" s="185"/>
      <c r="B309" s="32"/>
      <c r="C309" s="32"/>
      <c r="D309" s="32"/>
      <c r="E309" s="32"/>
      <c r="F309" s="32"/>
      <c r="G309" s="100"/>
      <c r="H309" s="168"/>
      <c r="I309" s="32"/>
      <c r="N309" s="32"/>
    </row>
    <row r="310" spans="1:14" x14ac:dyDescent="0.25">
      <c r="A310" s="185"/>
      <c r="B310" s="32"/>
      <c r="C310" s="32"/>
      <c r="D310" s="32"/>
      <c r="E310" s="32"/>
      <c r="F310" s="32"/>
      <c r="G310" s="100"/>
      <c r="H310" s="168"/>
      <c r="I310" s="32"/>
      <c r="N310" s="32"/>
    </row>
    <row r="311" spans="1:14" x14ac:dyDescent="0.25">
      <c r="A311" s="185"/>
      <c r="B311" s="32"/>
      <c r="C311" s="32"/>
      <c r="D311" s="32"/>
      <c r="E311" s="32"/>
      <c r="F311" s="32"/>
      <c r="G311" s="100"/>
      <c r="H311" s="168"/>
      <c r="I311" s="32"/>
      <c r="N311" s="32"/>
    </row>
    <row r="312" spans="1:14" x14ac:dyDescent="0.25">
      <c r="A312" s="185"/>
      <c r="B312" s="32"/>
      <c r="C312" s="32"/>
      <c r="D312" s="32"/>
      <c r="E312" s="32"/>
      <c r="F312" s="32"/>
      <c r="G312" s="100"/>
      <c r="H312" s="168"/>
      <c r="I312" s="32"/>
      <c r="N312" s="32"/>
    </row>
    <row r="313" spans="1:14" x14ac:dyDescent="0.25">
      <c r="A313" s="185"/>
      <c r="B313" s="32"/>
      <c r="C313" s="32"/>
      <c r="D313" s="32"/>
      <c r="E313" s="32"/>
      <c r="F313" s="32"/>
      <c r="G313" s="100"/>
      <c r="H313" s="168"/>
      <c r="I313" s="32"/>
      <c r="N313" s="32"/>
    </row>
    <row r="314" spans="1:14" x14ac:dyDescent="0.25">
      <c r="A314" s="185"/>
      <c r="B314" s="32"/>
      <c r="C314" s="32"/>
      <c r="D314" s="32"/>
      <c r="E314" s="32"/>
      <c r="F314" s="32"/>
      <c r="G314" s="100"/>
      <c r="H314" s="168"/>
      <c r="I314" s="32"/>
      <c r="N314" s="32"/>
    </row>
    <row r="315" spans="1:14" x14ac:dyDescent="0.25">
      <c r="A315" s="185"/>
      <c r="B315" s="32"/>
      <c r="C315" s="32"/>
      <c r="D315" s="32"/>
      <c r="E315" s="32"/>
      <c r="F315" s="32"/>
      <c r="G315" s="100"/>
      <c r="H315" s="168"/>
      <c r="I315" s="32"/>
      <c r="N315" s="32"/>
    </row>
    <row r="316" spans="1:14" x14ac:dyDescent="0.25">
      <c r="A316" s="185"/>
      <c r="B316" s="32"/>
      <c r="C316" s="32"/>
      <c r="D316" s="32"/>
      <c r="E316" s="32"/>
      <c r="F316" s="32"/>
      <c r="G316" s="100"/>
      <c r="H316" s="168"/>
      <c r="I316" s="32"/>
      <c r="N316" s="32"/>
    </row>
    <row r="317" spans="1:14" x14ac:dyDescent="0.25">
      <c r="A317" s="185"/>
      <c r="B317" s="32"/>
      <c r="C317" s="32"/>
      <c r="D317" s="32"/>
      <c r="E317" s="32"/>
      <c r="F317" s="32"/>
      <c r="G317" s="100"/>
      <c r="H317" s="168"/>
      <c r="I317" s="32"/>
      <c r="N317" s="32"/>
    </row>
    <row r="318" spans="1:14" x14ac:dyDescent="0.25">
      <c r="A318" s="185"/>
      <c r="B318" s="32"/>
      <c r="C318" s="32"/>
      <c r="D318" s="32"/>
      <c r="E318" s="32"/>
      <c r="F318" s="32"/>
      <c r="G318" s="100"/>
      <c r="H318" s="168"/>
      <c r="I318" s="32"/>
      <c r="N318" s="32"/>
    </row>
    <row r="319" spans="1:14" x14ac:dyDescent="0.25">
      <c r="A319" s="185"/>
      <c r="B319" s="32"/>
      <c r="C319" s="32"/>
      <c r="D319" s="32"/>
      <c r="E319" s="32"/>
      <c r="F319" s="32"/>
      <c r="G319" s="100"/>
      <c r="H319" s="168"/>
      <c r="I319" s="32"/>
      <c r="N319" s="32"/>
    </row>
    <row r="320" spans="1:14" x14ac:dyDescent="0.25">
      <c r="A320" s="185"/>
      <c r="B320" s="32"/>
      <c r="C320" s="32"/>
      <c r="D320" s="32"/>
      <c r="E320" s="32"/>
      <c r="F320" s="32"/>
      <c r="G320" s="100"/>
      <c r="H320" s="168"/>
      <c r="I320" s="32"/>
      <c r="N320" s="32"/>
    </row>
    <row r="321" spans="1:14" x14ac:dyDescent="0.25">
      <c r="A321" s="185"/>
      <c r="B321" s="32"/>
      <c r="C321" s="32"/>
      <c r="D321" s="32"/>
      <c r="E321" s="32"/>
      <c r="F321" s="32"/>
      <c r="G321" s="100"/>
      <c r="H321" s="168"/>
      <c r="I321" s="32"/>
      <c r="N321" s="32"/>
    </row>
    <row r="322" spans="1:14" x14ac:dyDescent="0.25">
      <c r="A322" s="185"/>
      <c r="B322" s="32"/>
      <c r="C322" s="32"/>
      <c r="D322" s="32"/>
      <c r="E322" s="32"/>
      <c r="F322" s="32"/>
      <c r="G322" s="100"/>
      <c r="H322" s="168"/>
      <c r="I322" s="32"/>
      <c r="N322" s="32"/>
    </row>
    <row r="323" spans="1:14" x14ac:dyDescent="0.25">
      <c r="A323" s="185"/>
      <c r="B323" s="32"/>
      <c r="C323" s="32"/>
      <c r="D323" s="32"/>
      <c r="E323" s="32"/>
      <c r="F323" s="32"/>
      <c r="G323" s="100"/>
      <c r="H323" s="168"/>
      <c r="I323" s="32"/>
      <c r="N323" s="32"/>
    </row>
    <row r="324" spans="1:14" x14ac:dyDescent="0.25">
      <c r="A324" s="185"/>
      <c r="B324" s="32"/>
      <c r="C324" s="32"/>
      <c r="D324" s="32"/>
      <c r="E324" s="32"/>
      <c r="F324" s="32"/>
      <c r="G324" s="100"/>
      <c r="H324" s="168"/>
      <c r="I324" s="32"/>
      <c r="N324" s="32"/>
    </row>
    <row r="325" spans="1:14" x14ac:dyDescent="0.25">
      <c r="A325" s="185"/>
      <c r="B325" s="32"/>
      <c r="C325" s="32"/>
      <c r="D325" s="32"/>
      <c r="E325" s="32"/>
      <c r="F325" s="32"/>
      <c r="G325" s="100"/>
      <c r="H325" s="168"/>
      <c r="I325" s="32"/>
      <c r="N325" s="32"/>
    </row>
    <row r="326" spans="1:14" x14ac:dyDescent="0.25">
      <c r="A326" s="185"/>
      <c r="B326" s="32"/>
      <c r="C326" s="32"/>
      <c r="D326" s="32"/>
      <c r="E326" s="32"/>
      <c r="F326" s="32"/>
      <c r="G326" s="100"/>
      <c r="H326" s="168"/>
      <c r="I326" s="32"/>
      <c r="N326" s="32"/>
    </row>
    <row r="327" spans="1:14" x14ac:dyDescent="0.25">
      <c r="A327" s="185"/>
      <c r="B327" s="32"/>
      <c r="C327" s="32"/>
      <c r="D327" s="32"/>
      <c r="E327" s="32"/>
      <c r="F327" s="32"/>
      <c r="G327" s="100"/>
      <c r="H327" s="168"/>
      <c r="I327" s="32"/>
      <c r="N327" s="32"/>
    </row>
    <row r="328" spans="1:14" x14ac:dyDescent="0.25">
      <c r="A328" s="185"/>
      <c r="B328" s="32"/>
      <c r="C328" s="32"/>
      <c r="D328" s="32"/>
      <c r="E328" s="32"/>
      <c r="F328" s="32"/>
      <c r="G328" s="100"/>
      <c r="H328" s="168"/>
      <c r="I328" s="32"/>
      <c r="N328" s="32"/>
    </row>
    <row r="329" spans="1:14" x14ac:dyDescent="0.25">
      <c r="A329" s="185"/>
      <c r="B329" s="32"/>
      <c r="C329" s="32"/>
      <c r="D329" s="32"/>
      <c r="E329" s="32"/>
      <c r="F329" s="32"/>
      <c r="G329" s="100"/>
      <c r="H329" s="168"/>
      <c r="I329" s="32"/>
      <c r="N329" s="32"/>
    </row>
    <row r="330" spans="1:14" x14ac:dyDescent="0.25">
      <c r="A330" s="185"/>
      <c r="B330" s="32"/>
      <c r="C330" s="32"/>
      <c r="D330" s="32"/>
      <c r="E330" s="32"/>
      <c r="F330" s="32"/>
      <c r="G330" s="100"/>
      <c r="H330" s="168"/>
      <c r="I330" s="32"/>
      <c r="N330" s="32"/>
    </row>
    <row r="331" spans="1:14" x14ac:dyDescent="0.25">
      <c r="A331" s="185"/>
      <c r="B331" s="32"/>
      <c r="C331" s="32"/>
      <c r="D331" s="32"/>
      <c r="E331" s="32"/>
      <c r="F331" s="32"/>
      <c r="G331" s="100"/>
      <c r="H331" s="168"/>
      <c r="I331" s="32"/>
      <c r="N331" s="32"/>
    </row>
    <row r="332" spans="1:14" x14ac:dyDescent="0.25">
      <c r="A332" s="185"/>
      <c r="B332" s="32"/>
      <c r="C332" s="32"/>
      <c r="D332" s="32"/>
      <c r="E332" s="32"/>
      <c r="F332" s="32"/>
      <c r="G332" s="100"/>
      <c r="H332" s="168"/>
      <c r="I332" s="32"/>
      <c r="N332" s="32"/>
    </row>
    <row r="333" spans="1:14" x14ac:dyDescent="0.25">
      <c r="A333" s="185"/>
      <c r="B333" s="32"/>
      <c r="C333" s="32"/>
      <c r="D333" s="32"/>
      <c r="E333" s="32"/>
      <c r="F333" s="32"/>
      <c r="G333" s="100"/>
      <c r="H333" s="168"/>
      <c r="I333" s="32"/>
      <c r="N333" s="32"/>
    </row>
    <row r="334" spans="1:14" x14ac:dyDescent="0.25">
      <c r="A334" s="185"/>
      <c r="B334" s="32"/>
      <c r="C334" s="32"/>
      <c r="D334" s="32"/>
      <c r="E334" s="32"/>
      <c r="F334" s="32"/>
      <c r="G334" s="100"/>
      <c r="H334" s="168"/>
      <c r="I334" s="32"/>
      <c r="N334" s="32"/>
    </row>
    <row r="335" spans="1:14" x14ac:dyDescent="0.25">
      <c r="A335" s="185"/>
      <c r="B335" s="32"/>
      <c r="C335" s="32"/>
      <c r="D335" s="32"/>
      <c r="E335" s="32"/>
      <c r="F335" s="32"/>
      <c r="G335" s="100"/>
      <c r="H335" s="168"/>
      <c r="I335" s="32"/>
      <c r="N335" s="32"/>
    </row>
    <row r="336" spans="1:14" x14ac:dyDescent="0.25">
      <c r="A336" s="185"/>
      <c r="B336" s="32"/>
      <c r="C336" s="32"/>
      <c r="D336" s="32"/>
      <c r="E336" s="32"/>
      <c r="F336" s="32"/>
      <c r="G336" s="100"/>
      <c r="H336" s="168"/>
      <c r="I336" s="32"/>
      <c r="N336" s="32"/>
    </row>
    <row r="337" spans="1:14" x14ac:dyDescent="0.25">
      <c r="A337" s="185"/>
      <c r="B337" s="32"/>
      <c r="C337" s="32"/>
      <c r="D337" s="32"/>
      <c r="E337" s="32"/>
      <c r="F337" s="32"/>
      <c r="G337" s="100"/>
      <c r="H337" s="168"/>
      <c r="I337" s="32"/>
      <c r="N337" s="32"/>
    </row>
    <row r="338" spans="1:14" x14ac:dyDescent="0.25">
      <c r="A338" s="185"/>
      <c r="B338" s="32"/>
      <c r="C338" s="32"/>
      <c r="D338" s="32"/>
      <c r="E338" s="32"/>
      <c r="F338" s="32"/>
      <c r="G338" s="100"/>
      <c r="H338" s="168"/>
      <c r="I338" s="32"/>
      <c r="N338" s="32"/>
    </row>
    <row r="339" spans="1:14" x14ac:dyDescent="0.25">
      <c r="A339" s="185"/>
      <c r="B339" s="32"/>
      <c r="C339" s="32"/>
      <c r="D339" s="32"/>
      <c r="E339" s="32"/>
      <c r="F339" s="32"/>
      <c r="G339" s="100"/>
      <c r="H339" s="168"/>
      <c r="I339" s="32"/>
      <c r="N339" s="32"/>
    </row>
    <row r="340" spans="1:14" x14ac:dyDescent="0.25">
      <c r="A340" s="185"/>
      <c r="B340" s="32"/>
      <c r="C340" s="32"/>
      <c r="D340" s="32"/>
      <c r="E340" s="32"/>
      <c r="F340" s="32"/>
      <c r="G340" s="100"/>
      <c r="H340" s="168"/>
      <c r="I340" s="32"/>
      <c r="N340" s="32"/>
    </row>
    <row r="341" spans="1:14" x14ac:dyDescent="0.25">
      <c r="A341" s="185"/>
      <c r="B341" s="32"/>
      <c r="C341" s="32"/>
      <c r="D341" s="32"/>
      <c r="E341" s="32"/>
      <c r="F341" s="32"/>
      <c r="G341" s="100"/>
      <c r="H341" s="168"/>
      <c r="I341" s="32"/>
      <c r="N341" s="32"/>
    </row>
    <row r="342" spans="1:14" x14ac:dyDescent="0.25">
      <c r="A342" s="185"/>
      <c r="B342" s="32"/>
      <c r="C342" s="32"/>
      <c r="D342" s="32"/>
      <c r="E342" s="32"/>
      <c r="F342" s="32"/>
      <c r="G342" s="100"/>
      <c r="H342" s="168"/>
      <c r="I342" s="32"/>
      <c r="N342" s="32"/>
    </row>
    <row r="343" spans="1:14" x14ac:dyDescent="0.25">
      <c r="A343" s="185"/>
      <c r="B343" s="32"/>
      <c r="C343" s="32"/>
      <c r="D343" s="32"/>
      <c r="E343" s="32"/>
      <c r="F343" s="32"/>
      <c r="G343" s="100"/>
      <c r="H343" s="168"/>
      <c r="I343" s="32"/>
      <c r="N343" s="32"/>
    </row>
    <row r="344" spans="1:14" x14ac:dyDescent="0.25">
      <c r="A344" s="185"/>
      <c r="B344" s="32"/>
      <c r="C344" s="32"/>
      <c r="D344" s="32"/>
      <c r="E344" s="32"/>
      <c r="F344" s="32"/>
      <c r="G344" s="100"/>
      <c r="H344" s="168"/>
      <c r="I344" s="32"/>
      <c r="N344" s="32"/>
    </row>
    <row r="345" spans="1:14" x14ac:dyDescent="0.25">
      <c r="A345" s="185"/>
      <c r="B345" s="32"/>
      <c r="C345" s="32"/>
      <c r="D345" s="32"/>
      <c r="E345" s="32"/>
      <c r="F345" s="32"/>
      <c r="G345" s="100"/>
      <c r="H345" s="168"/>
      <c r="I345" s="32"/>
      <c r="N345" s="32"/>
    </row>
    <row r="346" spans="1:14" x14ac:dyDescent="0.25">
      <c r="A346" s="185"/>
      <c r="B346" s="32"/>
      <c r="C346" s="32"/>
      <c r="D346" s="32"/>
      <c r="E346" s="32"/>
      <c r="F346" s="32"/>
      <c r="G346" s="100"/>
      <c r="H346" s="168"/>
      <c r="I346" s="32"/>
      <c r="N346" s="32"/>
    </row>
    <row r="347" spans="1:14" x14ac:dyDescent="0.25">
      <c r="A347" s="185"/>
      <c r="B347" s="32"/>
      <c r="C347" s="32"/>
      <c r="D347" s="32"/>
      <c r="E347" s="32"/>
      <c r="F347" s="32"/>
      <c r="G347" s="100"/>
      <c r="H347" s="168"/>
      <c r="I347" s="32"/>
      <c r="N347" s="32"/>
    </row>
    <row r="348" spans="1:14" x14ac:dyDescent="0.25">
      <c r="A348" s="185"/>
      <c r="B348" s="32"/>
      <c r="C348" s="32"/>
      <c r="D348" s="32"/>
      <c r="E348" s="32"/>
      <c r="F348" s="32"/>
      <c r="G348" s="100"/>
      <c r="H348" s="168"/>
      <c r="I348" s="32"/>
      <c r="N348" s="32"/>
    </row>
    <row r="349" spans="1:14" x14ac:dyDescent="0.25">
      <c r="A349" s="185"/>
      <c r="B349" s="32"/>
      <c r="C349" s="32"/>
      <c r="D349" s="32"/>
      <c r="E349" s="32"/>
      <c r="F349" s="32"/>
      <c r="G349" s="100"/>
      <c r="H349" s="168"/>
      <c r="I349" s="32"/>
      <c r="N349" s="32"/>
    </row>
    <row r="350" spans="1:14" x14ac:dyDescent="0.25">
      <c r="A350" s="185"/>
      <c r="B350" s="32"/>
      <c r="C350" s="32"/>
      <c r="D350" s="32"/>
      <c r="E350" s="32"/>
      <c r="F350" s="32"/>
      <c r="G350" s="100"/>
      <c r="H350" s="168"/>
      <c r="I350" s="32"/>
      <c r="N350" s="32"/>
    </row>
    <row r="351" spans="1:14" x14ac:dyDescent="0.25">
      <c r="A351" s="185"/>
      <c r="B351" s="32"/>
      <c r="C351" s="32"/>
      <c r="D351" s="32"/>
      <c r="E351" s="32"/>
      <c r="F351" s="32"/>
      <c r="G351" s="100"/>
      <c r="H351" s="168"/>
      <c r="I351" s="32"/>
      <c r="N351" s="32"/>
    </row>
    <row r="352" spans="1:14" x14ac:dyDescent="0.25">
      <c r="A352" s="185"/>
      <c r="B352" s="32"/>
      <c r="C352" s="32"/>
      <c r="D352" s="32"/>
      <c r="E352" s="32"/>
      <c r="F352" s="32"/>
      <c r="G352" s="100"/>
      <c r="H352" s="168"/>
      <c r="I352" s="32"/>
      <c r="N352" s="32"/>
    </row>
    <row r="353" spans="1:14" x14ac:dyDescent="0.25">
      <c r="A353" s="185"/>
      <c r="B353" s="32"/>
      <c r="C353" s="32"/>
      <c r="D353" s="32"/>
      <c r="E353" s="32"/>
      <c r="F353" s="32"/>
      <c r="G353" s="100"/>
      <c r="H353" s="168"/>
      <c r="I353" s="32"/>
      <c r="N353" s="32"/>
    </row>
    <row r="354" spans="1:14" x14ac:dyDescent="0.25">
      <c r="A354" s="185"/>
      <c r="B354" s="32"/>
      <c r="C354" s="32"/>
      <c r="D354" s="32"/>
      <c r="E354" s="32"/>
      <c r="F354" s="32"/>
      <c r="G354" s="100"/>
      <c r="H354" s="168"/>
      <c r="I354" s="32"/>
      <c r="N354" s="32"/>
    </row>
    <row r="355" spans="1:14" x14ac:dyDescent="0.25">
      <c r="A355" s="185"/>
      <c r="B355" s="32"/>
      <c r="C355" s="32"/>
      <c r="D355" s="32"/>
      <c r="E355" s="32"/>
      <c r="F355" s="32"/>
      <c r="G355" s="100"/>
      <c r="H355" s="168"/>
      <c r="I355" s="32"/>
      <c r="N355" s="32"/>
    </row>
    <row r="356" spans="1:14" x14ac:dyDescent="0.25">
      <c r="A356" s="185"/>
      <c r="B356" s="32"/>
      <c r="C356" s="32"/>
      <c r="D356" s="32"/>
      <c r="E356" s="32"/>
      <c r="F356" s="32"/>
      <c r="G356" s="100"/>
      <c r="H356" s="168"/>
      <c r="I356" s="32"/>
      <c r="N356" s="32"/>
    </row>
    <row r="357" spans="1:14" x14ac:dyDescent="0.25">
      <c r="A357" s="185"/>
      <c r="B357" s="32"/>
      <c r="C357" s="32"/>
      <c r="D357" s="32"/>
      <c r="E357" s="32"/>
      <c r="F357" s="32"/>
      <c r="G357" s="100"/>
      <c r="H357" s="168"/>
      <c r="I357" s="32"/>
      <c r="N357" s="32"/>
    </row>
    <row r="358" spans="1:14" x14ac:dyDescent="0.25">
      <c r="A358" s="185"/>
      <c r="B358" s="32"/>
      <c r="C358" s="32"/>
      <c r="D358" s="32"/>
      <c r="E358" s="32"/>
      <c r="F358" s="32"/>
      <c r="G358" s="100"/>
      <c r="H358" s="168"/>
      <c r="I358" s="32"/>
      <c r="N358" s="32"/>
    </row>
    <row r="359" spans="1:14" x14ac:dyDescent="0.25">
      <c r="A359" s="185"/>
      <c r="B359" s="32"/>
      <c r="C359" s="32"/>
      <c r="D359" s="32"/>
      <c r="E359" s="32"/>
      <c r="F359" s="32"/>
      <c r="G359" s="100"/>
      <c r="H359" s="168"/>
      <c r="I359" s="32"/>
      <c r="N359" s="32"/>
    </row>
    <row r="360" spans="1:14" x14ac:dyDescent="0.25">
      <c r="A360" s="185"/>
      <c r="B360" s="32"/>
      <c r="C360" s="32"/>
      <c r="D360" s="32"/>
      <c r="E360" s="32"/>
      <c r="F360" s="32"/>
      <c r="G360" s="100"/>
      <c r="H360" s="168"/>
      <c r="I360" s="32"/>
      <c r="N360" s="32"/>
    </row>
    <row r="361" spans="1:14" x14ac:dyDescent="0.25">
      <c r="A361" s="185"/>
      <c r="B361" s="32"/>
      <c r="C361" s="32"/>
      <c r="D361" s="32"/>
      <c r="E361" s="32"/>
      <c r="F361" s="32"/>
      <c r="G361" s="100"/>
      <c r="H361" s="168"/>
      <c r="I361" s="32"/>
      <c r="N361" s="32"/>
    </row>
    <row r="362" spans="1:14" x14ac:dyDescent="0.25">
      <c r="A362" s="185"/>
      <c r="B362" s="32"/>
      <c r="C362" s="32"/>
      <c r="D362" s="32"/>
      <c r="E362" s="32"/>
      <c r="F362" s="32"/>
      <c r="G362" s="100"/>
      <c r="H362" s="168"/>
      <c r="I362" s="32"/>
      <c r="N362" s="32"/>
    </row>
    <row r="363" spans="1:14" x14ac:dyDescent="0.25">
      <c r="A363" s="185"/>
      <c r="B363" s="32"/>
      <c r="C363" s="32"/>
      <c r="D363" s="32"/>
      <c r="E363" s="32"/>
      <c r="F363" s="32"/>
      <c r="G363" s="100"/>
      <c r="H363" s="168"/>
      <c r="I363" s="32"/>
      <c r="N363" s="32"/>
    </row>
    <row r="364" spans="1:14" x14ac:dyDescent="0.25">
      <c r="A364" s="185"/>
      <c r="B364" s="32"/>
      <c r="C364" s="32"/>
      <c r="D364" s="32"/>
      <c r="E364" s="32"/>
      <c r="F364" s="32"/>
      <c r="G364" s="100"/>
      <c r="H364" s="168"/>
      <c r="I364" s="32"/>
      <c r="N364" s="32"/>
    </row>
    <row r="365" spans="1:14" x14ac:dyDescent="0.25">
      <c r="A365" s="185"/>
      <c r="B365" s="32"/>
      <c r="C365" s="32"/>
      <c r="D365" s="32"/>
      <c r="E365" s="32"/>
      <c r="F365" s="32"/>
      <c r="G365" s="100"/>
      <c r="H365" s="168"/>
      <c r="I365" s="32"/>
      <c r="N365" s="32"/>
    </row>
    <row r="366" spans="1:14" x14ac:dyDescent="0.25">
      <c r="A366" s="185"/>
      <c r="B366" s="32"/>
      <c r="C366" s="32"/>
      <c r="D366" s="32"/>
      <c r="E366" s="32"/>
      <c r="F366" s="32"/>
      <c r="G366" s="100"/>
      <c r="H366" s="168"/>
      <c r="I366" s="32"/>
      <c r="N366" s="32"/>
    </row>
    <row r="367" spans="1:14" x14ac:dyDescent="0.25">
      <c r="A367" s="185"/>
      <c r="B367" s="32"/>
      <c r="C367" s="32"/>
      <c r="D367" s="32"/>
      <c r="E367" s="32"/>
      <c r="F367" s="32"/>
      <c r="G367" s="100"/>
      <c r="H367" s="168"/>
      <c r="I367" s="32"/>
      <c r="N367" s="32"/>
    </row>
    <row r="368" spans="1:14" x14ac:dyDescent="0.25">
      <c r="A368" s="185"/>
      <c r="B368" s="32"/>
      <c r="C368" s="32"/>
      <c r="D368" s="32"/>
      <c r="E368" s="32"/>
      <c r="F368" s="32"/>
      <c r="G368" s="100"/>
      <c r="H368" s="168"/>
      <c r="I368" s="32"/>
      <c r="N368" s="32"/>
    </row>
    <row r="369" spans="1:14" x14ac:dyDescent="0.25">
      <c r="A369" s="185"/>
      <c r="B369" s="32"/>
      <c r="C369" s="32"/>
      <c r="D369" s="32"/>
      <c r="E369" s="32"/>
      <c r="F369" s="32"/>
      <c r="G369" s="100"/>
      <c r="H369" s="168"/>
      <c r="I369" s="32"/>
      <c r="N369" s="32"/>
    </row>
    <row r="370" spans="1:14" x14ac:dyDescent="0.25">
      <c r="A370" s="185"/>
      <c r="B370" s="32"/>
      <c r="C370" s="32"/>
      <c r="D370" s="32"/>
      <c r="E370" s="32"/>
      <c r="F370" s="32"/>
      <c r="G370" s="100"/>
      <c r="H370" s="168"/>
      <c r="I370" s="32"/>
      <c r="N370" s="32"/>
    </row>
    <row r="371" spans="1:14" x14ac:dyDescent="0.25">
      <c r="A371" s="185"/>
      <c r="B371" s="32"/>
      <c r="C371" s="32"/>
      <c r="D371" s="32"/>
      <c r="E371" s="32"/>
      <c r="F371" s="32"/>
      <c r="G371" s="100"/>
      <c r="H371" s="168"/>
      <c r="I371" s="32"/>
      <c r="N371" s="32"/>
    </row>
    <row r="372" spans="1:14" x14ac:dyDescent="0.25">
      <c r="A372" s="185"/>
      <c r="B372" s="32"/>
      <c r="C372" s="32"/>
      <c r="D372" s="32"/>
      <c r="E372" s="32"/>
      <c r="F372" s="32"/>
      <c r="G372" s="100"/>
      <c r="H372" s="168"/>
      <c r="I372" s="32"/>
      <c r="N372" s="32"/>
    </row>
    <row r="373" spans="1:14" x14ac:dyDescent="0.25">
      <c r="A373" s="185"/>
      <c r="B373" s="32"/>
      <c r="C373" s="32"/>
      <c r="D373" s="32"/>
      <c r="E373" s="32"/>
      <c r="F373" s="32"/>
      <c r="G373" s="100"/>
      <c r="H373" s="168"/>
      <c r="I373" s="32"/>
      <c r="N373" s="32"/>
    </row>
    <row r="374" spans="1:14" x14ac:dyDescent="0.25">
      <c r="A374" s="185"/>
      <c r="B374" s="32"/>
      <c r="C374" s="32"/>
      <c r="D374" s="32"/>
      <c r="E374" s="32"/>
      <c r="F374" s="32"/>
      <c r="G374" s="100"/>
      <c r="H374" s="168"/>
      <c r="I374" s="32"/>
      <c r="N374" s="32"/>
    </row>
    <row r="375" spans="1:14" x14ac:dyDescent="0.25">
      <c r="A375" s="185"/>
      <c r="B375" s="32"/>
      <c r="C375" s="32"/>
      <c r="D375" s="32"/>
      <c r="E375" s="32"/>
      <c r="F375" s="32"/>
      <c r="G375" s="100"/>
      <c r="H375" s="168"/>
      <c r="I375" s="32"/>
      <c r="N375" s="32"/>
    </row>
    <row r="376" spans="1:14" x14ac:dyDescent="0.25">
      <c r="A376" s="185"/>
      <c r="B376" s="32"/>
      <c r="C376" s="32"/>
      <c r="D376" s="32"/>
      <c r="E376" s="32"/>
      <c r="F376" s="32"/>
      <c r="G376" s="100"/>
      <c r="H376" s="168"/>
      <c r="I376" s="32"/>
      <c r="N376" s="32"/>
    </row>
    <row r="377" spans="1:14" x14ac:dyDescent="0.25">
      <c r="A377" s="185"/>
      <c r="B377" s="32"/>
      <c r="C377" s="32"/>
      <c r="D377" s="32"/>
      <c r="E377" s="32"/>
      <c r="F377" s="32"/>
      <c r="G377" s="100"/>
      <c r="H377" s="168"/>
      <c r="I377" s="32"/>
      <c r="N377" s="32"/>
    </row>
    <row r="378" spans="1:14" x14ac:dyDescent="0.25">
      <c r="A378" s="185"/>
      <c r="B378" s="32"/>
      <c r="C378" s="32"/>
      <c r="D378" s="32"/>
      <c r="E378" s="32"/>
      <c r="F378" s="32"/>
      <c r="G378" s="100"/>
      <c r="H378" s="168"/>
      <c r="I378" s="32"/>
      <c r="N378" s="32"/>
    </row>
    <row r="379" spans="1:14" x14ac:dyDescent="0.25">
      <c r="A379" s="185"/>
      <c r="B379" s="32"/>
      <c r="C379" s="32"/>
      <c r="D379" s="32"/>
      <c r="E379" s="32"/>
      <c r="F379" s="32"/>
      <c r="G379" s="100"/>
      <c r="H379" s="168"/>
      <c r="I379" s="32"/>
      <c r="N379" s="32"/>
    </row>
    <row r="380" spans="1:14" x14ac:dyDescent="0.25">
      <c r="A380" s="185"/>
      <c r="B380" s="32"/>
      <c r="C380" s="32"/>
      <c r="D380" s="32"/>
      <c r="E380" s="32"/>
      <c r="F380" s="32"/>
      <c r="G380" s="100"/>
      <c r="H380" s="168"/>
      <c r="I380" s="32"/>
      <c r="N380" s="32"/>
    </row>
    <row r="381" spans="1:14" x14ac:dyDescent="0.25">
      <c r="A381" s="185"/>
      <c r="B381" s="32"/>
      <c r="C381" s="32"/>
      <c r="D381" s="32"/>
      <c r="E381" s="32"/>
      <c r="F381" s="32"/>
      <c r="G381" s="100"/>
      <c r="H381" s="168"/>
      <c r="I381" s="32"/>
      <c r="N381" s="32"/>
    </row>
    <row r="382" spans="1:14" x14ac:dyDescent="0.25">
      <c r="A382" s="185"/>
      <c r="B382" s="32"/>
      <c r="C382" s="32"/>
      <c r="D382" s="32"/>
      <c r="E382" s="32"/>
      <c r="F382" s="32"/>
      <c r="G382" s="100"/>
      <c r="H382" s="168"/>
      <c r="I382" s="32"/>
      <c r="N382" s="32"/>
    </row>
    <row r="383" spans="1:14" x14ac:dyDescent="0.25">
      <c r="A383" s="185"/>
      <c r="B383" s="32"/>
      <c r="C383" s="32"/>
      <c r="D383" s="32"/>
      <c r="E383" s="32"/>
      <c r="F383" s="32"/>
      <c r="G383" s="100"/>
      <c r="H383" s="168"/>
      <c r="I383" s="32"/>
      <c r="N383" s="32"/>
    </row>
    <row r="384" spans="1:14" x14ac:dyDescent="0.25">
      <c r="A384" s="185"/>
      <c r="B384" s="32"/>
      <c r="C384" s="32"/>
      <c r="D384" s="32"/>
      <c r="E384" s="32"/>
      <c r="F384" s="32"/>
      <c r="G384" s="100"/>
      <c r="H384" s="168"/>
      <c r="I384" s="32"/>
      <c r="N384" s="32"/>
    </row>
    <row r="385" spans="1:14" x14ac:dyDescent="0.25">
      <c r="A385" s="185"/>
      <c r="B385" s="32"/>
      <c r="C385" s="32"/>
      <c r="D385" s="32"/>
      <c r="E385" s="32"/>
      <c r="F385" s="32"/>
      <c r="G385" s="100"/>
      <c r="H385" s="168"/>
      <c r="I385" s="32"/>
      <c r="N385" s="32"/>
    </row>
    <row r="386" spans="1:14" x14ac:dyDescent="0.25">
      <c r="A386" s="185"/>
      <c r="B386" s="32"/>
      <c r="C386" s="32"/>
      <c r="D386" s="32"/>
      <c r="E386" s="32"/>
      <c r="F386" s="32"/>
      <c r="G386" s="100"/>
      <c r="H386" s="168"/>
      <c r="I386" s="32"/>
      <c r="N386" s="32"/>
    </row>
    <row r="387" spans="1:14" x14ac:dyDescent="0.25">
      <c r="A387" s="185"/>
      <c r="B387" s="32"/>
      <c r="C387" s="32"/>
      <c r="D387" s="32"/>
      <c r="E387" s="32"/>
      <c r="F387" s="32"/>
      <c r="G387" s="100"/>
      <c r="H387" s="168"/>
      <c r="I387" s="32"/>
      <c r="N387" s="32"/>
    </row>
    <row r="388" spans="1:14" x14ac:dyDescent="0.25">
      <c r="A388" s="185"/>
      <c r="B388" s="32"/>
      <c r="C388" s="32"/>
      <c r="D388" s="32"/>
      <c r="E388" s="32"/>
      <c r="F388" s="32"/>
      <c r="G388" s="100"/>
      <c r="H388" s="168"/>
      <c r="I388" s="32"/>
      <c r="N388" s="32"/>
    </row>
    <row r="389" spans="1:14" x14ac:dyDescent="0.25">
      <c r="A389" s="185"/>
      <c r="B389" s="32"/>
      <c r="C389" s="32"/>
      <c r="D389" s="32"/>
      <c r="E389" s="32"/>
      <c r="F389" s="32"/>
      <c r="G389" s="100"/>
      <c r="H389" s="168"/>
      <c r="I389" s="32"/>
      <c r="N389" s="32"/>
    </row>
    <row r="390" spans="1:14" x14ac:dyDescent="0.25">
      <c r="A390" s="185"/>
      <c r="B390" s="32"/>
      <c r="C390" s="32"/>
      <c r="D390" s="32"/>
      <c r="E390" s="32"/>
      <c r="F390" s="32"/>
      <c r="G390" s="100"/>
      <c r="H390" s="168"/>
      <c r="I390" s="32"/>
      <c r="N390" s="32"/>
    </row>
    <row r="391" spans="1:14" x14ac:dyDescent="0.25">
      <c r="A391" s="185"/>
      <c r="B391" s="32"/>
      <c r="C391" s="32"/>
      <c r="D391" s="32"/>
      <c r="E391" s="32"/>
      <c r="F391" s="32"/>
      <c r="G391" s="100"/>
      <c r="H391" s="168"/>
      <c r="I391" s="32"/>
      <c r="N391" s="32"/>
    </row>
    <row r="392" spans="1:14" x14ac:dyDescent="0.25">
      <c r="A392" s="185"/>
      <c r="B392" s="32"/>
      <c r="C392" s="32"/>
      <c r="D392" s="32"/>
      <c r="E392" s="32"/>
      <c r="F392" s="32"/>
      <c r="G392" s="100"/>
      <c r="H392" s="168"/>
      <c r="I392" s="32"/>
      <c r="N392" s="32"/>
    </row>
    <row r="393" spans="1:14" x14ac:dyDescent="0.25">
      <c r="A393" s="185"/>
      <c r="B393" s="32"/>
      <c r="C393" s="32"/>
      <c r="D393" s="32"/>
      <c r="E393" s="32"/>
      <c r="F393" s="32"/>
      <c r="G393" s="100"/>
      <c r="H393" s="168"/>
      <c r="I393" s="32"/>
      <c r="N393" s="32"/>
    </row>
    <row r="394" spans="1:14" x14ac:dyDescent="0.25">
      <c r="A394" s="185"/>
      <c r="B394" s="32"/>
      <c r="C394" s="32"/>
      <c r="D394" s="32"/>
      <c r="E394" s="32"/>
      <c r="F394" s="32"/>
      <c r="G394" s="100"/>
      <c r="H394" s="168"/>
      <c r="I394" s="32"/>
      <c r="N394" s="32"/>
    </row>
    <row r="395" spans="1:14" x14ac:dyDescent="0.25">
      <c r="A395" s="185"/>
      <c r="B395" s="32"/>
      <c r="C395" s="32"/>
      <c r="D395" s="32"/>
      <c r="E395" s="32"/>
      <c r="F395" s="32"/>
      <c r="G395" s="100"/>
      <c r="H395" s="168"/>
      <c r="I395" s="32"/>
      <c r="N395" s="32"/>
    </row>
    <row r="396" spans="1:14" x14ac:dyDescent="0.25">
      <c r="A396" s="185"/>
      <c r="B396" s="32"/>
      <c r="C396" s="32"/>
      <c r="D396" s="32"/>
      <c r="E396" s="32"/>
      <c r="F396" s="32"/>
      <c r="G396" s="100"/>
      <c r="H396" s="168"/>
      <c r="I396" s="32"/>
      <c r="N396" s="32"/>
    </row>
    <row r="397" spans="1:14" x14ac:dyDescent="0.25">
      <c r="A397" s="185"/>
      <c r="B397" s="32"/>
      <c r="C397" s="32"/>
      <c r="D397" s="32"/>
      <c r="E397" s="32"/>
      <c r="F397" s="32"/>
      <c r="G397" s="100"/>
      <c r="H397" s="168"/>
      <c r="I397" s="32"/>
      <c r="N397" s="32"/>
    </row>
    <row r="398" spans="1:14" x14ac:dyDescent="0.25">
      <c r="A398" s="185"/>
      <c r="B398" s="32"/>
      <c r="C398" s="32"/>
      <c r="D398" s="32"/>
      <c r="E398" s="32"/>
      <c r="F398" s="32"/>
      <c r="G398" s="100"/>
      <c r="H398" s="168"/>
      <c r="I398" s="32"/>
      <c r="N398" s="32"/>
    </row>
    <row r="399" spans="1:14" x14ac:dyDescent="0.25">
      <c r="A399" s="185"/>
      <c r="B399" s="32"/>
      <c r="C399" s="32"/>
      <c r="D399" s="32"/>
      <c r="E399" s="32"/>
      <c r="F399" s="32"/>
      <c r="G399" s="100"/>
      <c r="H399" s="168"/>
      <c r="I399" s="32"/>
      <c r="N399" s="32"/>
    </row>
    <row r="400" spans="1:14" x14ac:dyDescent="0.25">
      <c r="A400" s="185"/>
      <c r="B400" s="32"/>
      <c r="C400" s="32"/>
      <c r="D400" s="32"/>
      <c r="E400" s="32"/>
      <c r="F400" s="32"/>
      <c r="G400" s="100"/>
      <c r="H400" s="168"/>
      <c r="I400" s="32"/>
      <c r="N400" s="32"/>
    </row>
    <row r="401" spans="1:14" x14ac:dyDescent="0.25">
      <c r="A401" s="185"/>
      <c r="B401" s="32"/>
      <c r="C401" s="32"/>
      <c r="D401" s="32"/>
      <c r="E401" s="32"/>
      <c r="F401" s="32"/>
      <c r="G401" s="100"/>
      <c r="H401" s="168"/>
      <c r="I401" s="32"/>
      <c r="N401" s="32"/>
    </row>
    <row r="402" spans="1:14" x14ac:dyDescent="0.25">
      <c r="A402" s="185"/>
      <c r="B402" s="32"/>
      <c r="C402" s="32"/>
      <c r="D402" s="32"/>
      <c r="E402" s="32"/>
      <c r="F402" s="32"/>
      <c r="G402" s="100"/>
      <c r="H402" s="168"/>
      <c r="I402" s="32"/>
      <c r="N402" s="32"/>
    </row>
    <row r="403" spans="1:14" x14ac:dyDescent="0.25">
      <c r="A403" s="185"/>
      <c r="B403" s="32"/>
      <c r="C403" s="32"/>
      <c r="D403" s="32"/>
      <c r="E403" s="32"/>
      <c r="F403" s="32"/>
      <c r="G403" s="100"/>
      <c r="H403" s="168"/>
      <c r="I403" s="32"/>
      <c r="N403" s="32"/>
    </row>
    <row r="404" spans="1:14" x14ac:dyDescent="0.25">
      <c r="A404" s="185"/>
      <c r="B404" s="32"/>
      <c r="C404" s="32"/>
      <c r="D404" s="32"/>
      <c r="E404" s="32"/>
      <c r="F404" s="32"/>
      <c r="G404" s="100"/>
      <c r="H404" s="168"/>
      <c r="I404" s="32"/>
      <c r="N404" s="32"/>
    </row>
    <row r="405" spans="1:14" x14ac:dyDescent="0.25">
      <c r="A405" s="185"/>
      <c r="B405" s="32"/>
      <c r="C405" s="32"/>
      <c r="D405" s="32"/>
      <c r="E405" s="32"/>
      <c r="F405" s="32"/>
      <c r="G405" s="100"/>
      <c r="H405" s="168"/>
      <c r="I405" s="32"/>
      <c r="N405" s="32"/>
    </row>
    <row r="406" spans="1:14" x14ac:dyDescent="0.25">
      <c r="A406" s="185"/>
      <c r="B406" s="32"/>
      <c r="C406" s="32"/>
      <c r="D406" s="32"/>
      <c r="E406" s="32"/>
      <c r="F406" s="32"/>
      <c r="G406" s="100"/>
      <c r="H406" s="168"/>
      <c r="I406" s="32"/>
      <c r="N406" s="32"/>
    </row>
    <row r="407" spans="1:14" x14ac:dyDescent="0.25">
      <c r="A407" s="185"/>
      <c r="B407" s="32"/>
      <c r="C407" s="32"/>
      <c r="D407" s="32"/>
      <c r="E407" s="32"/>
      <c r="F407" s="32"/>
      <c r="G407" s="100"/>
      <c r="H407" s="168"/>
      <c r="I407" s="32"/>
      <c r="N407" s="32"/>
    </row>
    <row r="408" spans="1:14" x14ac:dyDescent="0.25">
      <c r="A408" s="185"/>
      <c r="B408" s="32"/>
      <c r="C408" s="32"/>
      <c r="D408" s="32"/>
      <c r="E408" s="32"/>
      <c r="F408" s="32"/>
      <c r="G408" s="100"/>
      <c r="H408" s="168"/>
      <c r="I408" s="32"/>
      <c r="N408" s="32"/>
    </row>
    <row r="409" spans="1:14" x14ac:dyDescent="0.25">
      <c r="A409" s="185"/>
      <c r="B409" s="32"/>
      <c r="C409" s="32"/>
      <c r="D409" s="32"/>
      <c r="E409" s="32"/>
      <c r="F409" s="32"/>
      <c r="G409" s="100"/>
      <c r="H409" s="168"/>
      <c r="I409" s="32"/>
      <c r="N409" s="32"/>
    </row>
    <row r="410" spans="1:14" x14ac:dyDescent="0.25">
      <c r="A410" s="185"/>
      <c r="B410" s="32"/>
      <c r="C410" s="32"/>
      <c r="D410" s="32"/>
      <c r="E410" s="32"/>
      <c r="F410" s="32"/>
      <c r="G410" s="100"/>
      <c r="H410" s="168"/>
      <c r="I410" s="32"/>
      <c r="N410" s="32"/>
    </row>
    <row r="411" spans="1:14" x14ac:dyDescent="0.25">
      <c r="A411" s="185"/>
      <c r="B411" s="32"/>
      <c r="C411" s="32"/>
      <c r="D411" s="32"/>
      <c r="E411" s="32"/>
      <c r="F411" s="32"/>
      <c r="G411" s="100"/>
      <c r="H411" s="168"/>
      <c r="I411" s="32"/>
      <c r="N411" s="32"/>
    </row>
    <row r="412" spans="1:14" x14ac:dyDescent="0.25">
      <c r="A412" s="185"/>
      <c r="B412" s="32"/>
      <c r="C412" s="32"/>
      <c r="D412" s="32"/>
      <c r="E412" s="32"/>
      <c r="F412" s="32"/>
      <c r="G412" s="100"/>
      <c r="H412" s="168"/>
      <c r="I412" s="32"/>
      <c r="N412" s="32"/>
    </row>
    <row r="413" spans="1:14" x14ac:dyDescent="0.25">
      <c r="A413" s="185"/>
      <c r="B413" s="32"/>
      <c r="C413" s="32"/>
      <c r="D413" s="32"/>
      <c r="E413" s="32"/>
      <c r="F413" s="32"/>
      <c r="G413" s="100"/>
      <c r="H413" s="168"/>
      <c r="I413" s="32"/>
      <c r="N413" s="32"/>
    </row>
    <row r="414" spans="1:14" x14ac:dyDescent="0.25">
      <c r="A414" s="185"/>
      <c r="B414" s="32"/>
      <c r="C414" s="32"/>
      <c r="D414" s="32"/>
      <c r="E414" s="32"/>
      <c r="F414" s="32"/>
      <c r="G414" s="100"/>
      <c r="H414" s="168"/>
      <c r="I414" s="32"/>
      <c r="N414" s="32"/>
    </row>
    <row r="415" spans="1:14" x14ac:dyDescent="0.25">
      <c r="A415" s="185"/>
      <c r="B415" s="32"/>
      <c r="C415" s="32"/>
      <c r="D415" s="32"/>
      <c r="E415" s="32"/>
      <c r="F415" s="32"/>
      <c r="G415" s="100"/>
      <c r="H415" s="168"/>
      <c r="I415" s="32"/>
      <c r="N415" s="32"/>
    </row>
    <row r="416" spans="1:14" x14ac:dyDescent="0.25">
      <c r="A416" s="185"/>
      <c r="B416" s="32"/>
      <c r="C416" s="32"/>
      <c r="D416" s="32"/>
      <c r="E416" s="32"/>
      <c r="F416" s="32"/>
      <c r="G416" s="100"/>
      <c r="H416" s="168"/>
      <c r="I416" s="32"/>
      <c r="N416" s="32"/>
    </row>
    <row r="417" spans="1:14" x14ac:dyDescent="0.25">
      <c r="A417" s="185"/>
      <c r="B417" s="32"/>
      <c r="C417" s="32"/>
      <c r="D417" s="32"/>
      <c r="E417" s="32"/>
      <c r="F417" s="32"/>
      <c r="G417" s="100"/>
      <c r="H417" s="168"/>
      <c r="I417" s="32"/>
      <c r="N417" s="32"/>
    </row>
    <row r="418" spans="1:14" x14ac:dyDescent="0.25">
      <c r="A418" s="185"/>
      <c r="B418" s="32"/>
      <c r="C418" s="32"/>
      <c r="D418" s="32"/>
      <c r="E418" s="32"/>
      <c r="F418" s="32"/>
      <c r="G418" s="100"/>
      <c r="H418" s="168"/>
      <c r="I418" s="32"/>
      <c r="N418" s="32"/>
    </row>
    <row r="419" spans="1:14" x14ac:dyDescent="0.25">
      <c r="A419" s="185"/>
      <c r="B419" s="32"/>
      <c r="C419" s="32"/>
      <c r="D419" s="32"/>
      <c r="E419" s="32"/>
      <c r="F419" s="32"/>
      <c r="G419" s="100"/>
      <c r="H419" s="168"/>
      <c r="I419" s="32"/>
      <c r="N419" s="32"/>
    </row>
    <row r="420" spans="1:14" x14ac:dyDescent="0.25">
      <c r="A420" s="185"/>
      <c r="B420" s="32"/>
      <c r="C420" s="32"/>
      <c r="D420" s="32"/>
      <c r="E420" s="32"/>
      <c r="F420" s="32"/>
      <c r="G420" s="100"/>
      <c r="H420" s="168"/>
      <c r="I420" s="32"/>
      <c r="N420" s="32"/>
    </row>
    <row r="421" spans="1:14" x14ac:dyDescent="0.25">
      <c r="A421" s="185"/>
      <c r="B421" s="32"/>
      <c r="C421" s="32"/>
      <c r="D421" s="32"/>
      <c r="E421" s="32"/>
      <c r="F421" s="32"/>
      <c r="G421" s="100"/>
      <c r="H421" s="168"/>
      <c r="I421" s="32"/>
      <c r="N421" s="32"/>
    </row>
    <row r="422" spans="1:14" x14ac:dyDescent="0.25">
      <c r="A422" s="185"/>
      <c r="B422" s="32"/>
      <c r="C422" s="32"/>
      <c r="D422" s="32"/>
      <c r="E422" s="32"/>
      <c r="F422" s="32"/>
      <c r="G422" s="100"/>
      <c r="H422" s="168"/>
      <c r="I422" s="32"/>
      <c r="N422" s="32"/>
    </row>
    <row r="423" spans="1:14" x14ac:dyDescent="0.25">
      <c r="A423" s="185"/>
      <c r="B423" s="32"/>
      <c r="C423" s="32"/>
      <c r="D423" s="32"/>
      <c r="E423" s="32"/>
      <c r="F423" s="32"/>
      <c r="G423" s="100"/>
      <c r="H423" s="168"/>
      <c r="I423" s="32"/>
      <c r="N423" s="32"/>
    </row>
    <row r="424" spans="1:14" x14ac:dyDescent="0.25">
      <c r="A424" s="185"/>
      <c r="B424" s="32"/>
      <c r="C424" s="32"/>
      <c r="D424" s="32"/>
      <c r="E424" s="32"/>
      <c r="F424" s="32"/>
      <c r="G424" s="100"/>
      <c r="H424" s="168"/>
      <c r="I424" s="32"/>
      <c r="N424" s="32"/>
    </row>
    <row r="425" spans="1:14" x14ac:dyDescent="0.25">
      <c r="A425" s="185"/>
      <c r="B425" s="32"/>
      <c r="C425" s="32"/>
      <c r="D425" s="32"/>
      <c r="E425" s="32"/>
      <c r="F425" s="32"/>
      <c r="G425" s="100"/>
      <c r="H425" s="168"/>
      <c r="I425" s="32"/>
      <c r="N425" s="32"/>
    </row>
    <row r="426" spans="1:14" x14ac:dyDescent="0.25">
      <c r="A426" s="185"/>
      <c r="B426" s="32"/>
      <c r="C426" s="32"/>
      <c r="D426" s="32"/>
      <c r="E426" s="32"/>
      <c r="F426" s="32"/>
      <c r="G426" s="100"/>
      <c r="H426" s="168"/>
      <c r="I426" s="32"/>
      <c r="N426" s="32"/>
    </row>
    <row r="427" spans="1:14" x14ac:dyDescent="0.25">
      <c r="A427" s="185"/>
      <c r="B427" s="32"/>
      <c r="C427" s="32"/>
      <c r="D427" s="32"/>
      <c r="E427" s="32"/>
      <c r="F427" s="32"/>
      <c r="G427" s="100"/>
      <c r="H427" s="168"/>
      <c r="I427" s="32"/>
      <c r="N427" s="32"/>
    </row>
    <row r="428" spans="1:14" x14ac:dyDescent="0.25">
      <c r="A428" s="185"/>
      <c r="B428" s="32"/>
      <c r="C428" s="32"/>
      <c r="D428" s="32"/>
      <c r="E428" s="32"/>
      <c r="F428" s="32"/>
      <c r="G428" s="100"/>
      <c r="H428" s="168"/>
      <c r="I428" s="32"/>
      <c r="N428" s="32"/>
    </row>
    <row r="429" spans="1:14" x14ac:dyDescent="0.25">
      <c r="A429" s="185"/>
      <c r="B429" s="32"/>
      <c r="C429" s="32"/>
      <c r="D429" s="32"/>
      <c r="E429" s="32"/>
      <c r="F429" s="32"/>
      <c r="G429" s="100"/>
      <c r="H429" s="168"/>
      <c r="I429" s="32"/>
      <c r="N429" s="32"/>
    </row>
    <row r="430" spans="1:14" x14ac:dyDescent="0.25">
      <c r="A430" s="185"/>
      <c r="B430" s="32"/>
      <c r="C430" s="32"/>
      <c r="D430" s="32"/>
      <c r="E430" s="32"/>
      <c r="F430" s="32"/>
      <c r="G430" s="100"/>
      <c r="H430" s="168"/>
      <c r="I430" s="32"/>
      <c r="N430" s="32"/>
    </row>
    <row r="431" spans="1:14" x14ac:dyDescent="0.25">
      <c r="A431" s="185"/>
      <c r="B431" s="32"/>
      <c r="C431" s="32"/>
      <c r="D431" s="32"/>
      <c r="E431" s="32"/>
      <c r="F431" s="32"/>
      <c r="G431" s="100"/>
      <c r="H431" s="168"/>
      <c r="I431" s="32"/>
      <c r="N431" s="32"/>
    </row>
    <row r="432" spans="1:14" x14ac:dyDescent="0.25">
      <c r="A432" s="185"/>
      <c r="B432" s="32"/>
      <c r="C432" s="32"/>
      <c r="D432" s="32"/>
      <c r="E432" s="32"/>
      <c r="F432" s="32"/>
      <c r="G432" s="100"/>
      <c r="H432" s="168"/>
      <c r="I432" s="32"/>
      <c r="N432" s="32"/>
    </row>
    <row r="433" spans="1:14" x14ac:dyDescent="0.25">
      <c r="A433" s="185"/>
      <c r="B433" s="32"/>
      <c r="C433" s="32"/>
      <c r="D433" s="32"/>
      <c r="E433" s="32"/>
      <c r="F433" s="32"/>
      <c r="G433" s="100"/>
      <c r="H433" s="168"/>
      <c r="I433" s="32"/>
      <c r="N433" s="32"/>
    </row>
    <row r="434" spans="1:14" x14ac:dyDescent="0.25">
      <c r="A434" s="185"/>
      <c r="B434" s="32"/>
      <c r="C434" s="32"/>
      <c r="D434" s="32"/>
      <c r="E434" s="32"/>
      <c r="F434" s="32"/>
      <c r="G434" s="100"/>
      <c r="H434" s="168"/>
      <c r="I434" s="32"/>
      <c r="N434" s="32"/>
    </row>
    <row r="435" spans="1:14" x14ac:dyDescent="0.25">
      <c r="A435" s="185"/>
      <c r="B435" s="32"/>
      <c r="C435" s="32"/>
      <c r="D435" s="32"/>
      <c r="E435" s="32"/>
      <c r="F435" s="32"/>
      <c r="G435" s="100"/>
      <c r="H435" s="168"/>
      <c r="I435" s="32"/>
      <c r="N435" s="32"/>
    </row>
    <row r="436" spans="1:14" x14ac:dyDescent="0.25">
      <c r="A436" s="185"/>
      <c r="B436" s="32"/>
      <c r="C436" s="32"/>
      <c r="D436" s="32"/>
      <c r="E436" s="32"/>
      <c r="F436" s="32"/>
      <c r="G436" s="100"/>
      <c r="H436" s="168"/>
      <c r="I436" s="32"/>
      <c r="N436" s="32"/>
    </row>
    <row r="437" spans="1:14" x14ac:dyDescent="0.25">
      <c r="A437" s="185"/>
      <c r="B437" s="32"/>
      <c r="C437" s="32"/>
      <c r="D437" s="32"/>
      <c r="E437" s="32"/>
      <c r="F437" s="32"/>
      <c r="G437" s="100"/>
      <c r="H437" s="168"/>
      <c r="I437" s="32"/>
      <c r="N437" s="32"/>
    </row>
    <row r="438" spans="1:14" x14ac:dyDescent="0.25">
      <c r="A438" s="185"/>
      <c r="B438" s="32"/>
      <c r="C438" s="32"/>
      <c r="D438" s="32"/>
      <c r="E438" s="32"/>
      <c r="F438" s="32"/>
      <c r="G438" s="100"/>
      <c r="H438" s="168"/>
      <c r="I438" s="32"/>
      <c r="N438" s="32"/>
    </row>
    <row r="439" spans="1:14" x14ac:dyDescent="0.25">
      <c r="A439" s="185"/>
      <c r="B439" s="32"/>
      <c r="C439" s="32"/>
      <c r="D439" s="32"/>
      <c r="E439" s="32"/>
      <c r="F439" s="32"/>
      <c r="G439" s="100"/>
      <c r="H439" s="168"/>
      <c r="I439" s="32"/>
      <c r="N439" s="32"/>
    </row>
    <row r="440" spans="1:14" x14ac:dyDescent="0.25">
      <c r="A440" s="185"/>
      <c r="B440" s="32"/>
      <c r="C440" s="32"/>
      <c r="D440" s="32"/>
      <c r="E440" s="32"/>
      <c r="F440" s="32"/>
      <c r="G440" s="100"/>
      <c r="H440" s="168"/>
      <c r="I440" s="32"/>
      <c r="N440" s="32"/>
    </row>
    <row r="441" spans="1:14" x14ac:dyDescent="0.25">
      <c r="A441" s="185"/>
      <c r="B441" s="32"/>
      <c r="C441" s="32"/>
      <c r="D441" s="32"/>
      <c r="E441" s="32"/>
      <c r="F441" s="32"/>
      <c r="G441" s="100"/>
      <c r="H441" s="168"/>
      <c r="I441" s="32"/>
      <c r="N441" s="32"/>
    </row>
    <row r="442" spans="1:14" x14ac:dyDescent="0.25">
      <c r="A442" s="185"/>
      <c r="B442" s="32"/>
      <c r="C442" s="32"/>
      <c r="D442" s="32"/>
      <c r="E442" s="32"/>
      <c r="F442" s="32"/>
      <c r="G442" s="100"/>
      <c r="H442" s="168"/>
      <c r="I442" s="32"/>
      <c r="N442" s="32"/>
    </row>
    <row r="443" spans="1:14" x14ac:dyDescent="0.25">
      <c r="A443" s="185"/>
      <c r="B443" s="32"/>
      <c r="C443" s="32"/>
      <c r="D443" s="32"/>
      <c r="E443" s="32"/>
      <c r="F443" s="32"/>
      <c r="G443" s="100"/>
      <c r="H443" s="168"/>
      <c r="I443" s="32"/>
      <c r="N443" s="32"/>
    </row>
    <row r="444" spans="1:14" x14ac:dyDescent="0.25">
      <c r="A444" s="185"/>
      <c r="B444" s="32"/>
      <c r="C444" s="32"/>
      <c r="D444" s="32"/>
      <c r="E444" s="32"/>
      <c r="F444" s="32"/>
      <c r="G444" s="100"/>
      <c r="H444" s="168"/>
      <c r="I444" s="32"/>
      <c r="N444" s="32"/>
    </row>
    <row r="445" spans="1:14" x14ac:dyDescent="0.25">
      <c r="A445" s="185"/>
      <c r="B445" s="32"/>
      <c r="C445" s="32"/>
      <c r="D445" s="32"/>
      <c r="E445" s="32"/>
      <c r="F445" s="32"/>
      <c r="G445" s="100"/>
      <c r="H445" s="168"/>
      <c r="I445" s="32"/>
      <c r="N445" s="32"/>
    </row>
    <row r="446" spans="1:14" x14ac:dyDescent="0.25">
      <c r="A446" s="185"/>
      <c r="B446" s="32"/>
      <c r="C446" s="32"/>
      <c r="D446" s="32"/>
      <c r="E446" s="32"/>
      <c r="F446" s="32"/>
      <c r="G446" s="100"/>
      <c r="H446" s="168"/>
      <c r="I446" s="32"/>
      <c r="N446" s="32"/>
    </row>
    <row r="447" spans="1:14" x14ac:dyDescent="0.25">
      <c r="A447" s="185"/>
      <c r="B447" s="32"/>
      <c r="C447" s="32"/>
      <c r="D447" s="32"/>
      <c r="E447" s="32"/>
      <c r="F447" s="32"/>
      <c r="G447" s="100"/>
      <c r="H447" s="168"/>
      <c r="I447" s="32"/>
      <c r="N447" s="32"/>
    </row>
    <row r="448" spans="1:14" x14ac:dyDescent="0.25">
      <c r="A448" s="185"/>
      <c r="B448" s="32"/>
      <c r="C448" s="32"/>
      <c r="D448" s="32"/>
      <c r="E448" s="32"/>
      <c r="F448" s="32"/>
      <c r="G448" s="100"/>
      <c r="H448" s="168"/>
      <c r="I448" s="32"/>
      <c r="N448" s="32"/>
    </row>
    <row r="449" spans="1:14" x14ac:dyDescent="0.25">
      <c r="A449" s="185"/>
      <c r="B449" s="32"/>
      <c r="C449" s="32"/>
      <c r="D449" s="32"/>
      <c r="E449" s="32"/>
      <c r="F449" s="32"/>
      <c r="G449" s="100"/>
      <c r="H449" s="168"/>
      <c r="I449" s="32"/>
      <c r="N449" s="32"/>
    </row>
    <row r="450" spans="1:14" x14ac:dyDescent="0.25">
      <c r="A450" s="185"/>
      <c r="B450" s="32"/>
      <c r="C450" s="32"/>
      <c r="D450" s="32"/>
      <c r="E450" s="32"/>
      <c r="F450" s="32"/>
      <c r="G450" s="100"/>
      <c r="H450" s="168"/>
      <c r="I450" s="32"/>
      <c r="N450" s="32"/>
    </row>
    <row r="451" spans="1:14" x14ac:dyDescent="0.25">
      <c r="A451" s="185"/>
      <c r="B451" s="32"/>
      <c r="C451" s="32"/>
      <c r="D451" s="32"/>
      <c r="E451" s="32"/>
      <c r="F451" s="32"/>
      <c r="G451" s="100"/>
      <c r="H451" s="168"/>
      <c r="I451" s="32"/>
      <c r="N451" s="32"/>
    </row>
    <row r="452" spans="1:14" x14ac:dyDescent="0.25">
      <c r="A452" s="185"/>
      <c r="B452" s="32"/>
      <c r="C452" s="32"/>
      <c r="D452" s="32"/>
      <c r="E452" s="32"/>
      <c r="F452" s="32"/>
      <c r="G452" s="100"/>
      <c r="H452" s="168"/>
      <c r="I452" s="32"/>
      <c r="N452" s="32"/>
    </row>
  </sheetData>
  <sheetProtection algorithmName="SHA-512" hashValue="WH9wEeFINQJ10cw52q1xZS5suukGCEUCwuNN3qTgibs9tSB+ANViyydZOdI3TUbnVc2j7sc3/BnTui0s4wGyaQ==" saltValue="3gpV8DWoAEjXt776KZvSdA==" spinCount="100000" sheet="1" objects="1" scenarios="1" insertRows="0" sort="0" autoFilter="0"/>
  <autoFilter ref="A12:AK97" xr:uid="{504D9397-2712-4346-B19C-A9947DDC8F1E}"/>
  <mergeCells count="24">
    <mergeCell ref="A79:A94"/>
    <mergeCell ref="A99:A144"/>
    <mergeCell ref="A59:A74"/>
    <mergeCell ref="B63:B64"/>
    <mergeCell ref="B69:B70"/>
    <mergeCell ref="A75:A78"/>
    <mergeCell ref="B76:B77"/>
    <mergeCell ref="A32:A58"/>
    <mergeCell ref="B34:B36"/>
    <mergeCell ref="B37:B41"/>
    <mergeCell ref="B42:B47"/>
    <mergeCell ref="B50:B51"/>
    <mergeCell ref="B54:B55"/>
    <mergeCell ref="B56:B57"/>
    <mergeCell ref="B1:C1"/>
    <mergeCell ref="A10:S10"/>
    <mergeCell ref="I11:M11"/>
    <mergeCell ref="N11:R11"/>
    <mergeCell ref="A13:A31"/>
    <mergeCell ref="B13:B19"/>
    <mergeCell ref="B20:B22"/>
    <mergeCell ref="B23:B24"/>
    <mergeCell ref="B27:B28"/>
    <mergeCell ref="B29:B30"/>
  </mergeCells>
  <conditionalFormatting sqref="I13:I111">
    <cfRule type="notContainsBlanks" dxfId="24" priority="2">
      <formula>LEN(TRIM(I13))&gt;0</formula>
    </cfRule>
  </conditionalFormatting>
  <conditionalFormatting sqref="I119:I126 I129:I137">
    <cfRule type="notContainsBlanks" dxfId="23" priority="5">
      <formula>LEN(TRIM(I119))&gt;0</formula>
    </cfRule>
  </conditionalFormatting>
  <conditionalFormatting sqref="N13:N146 I141:I146">
    <cfRule type="notContainsBlanks" dxfId="22" priority="1">
      <formula>LEN(TRIM(I13))&gt;0</formula>
    </cfRule>
  </conditionalFormatting>
  <dataValidations count="5">
    <dataValidation type="list" allowBlank="1" showInputMessage="1" showErrorMessage="1" sqref="D31 B5:B8 C149:C152" xr:uid="{B04C60AB-803D-44B4-A8F7-BAD77D9DCE22}">
      <formula1>"Reporting, APLL BK, Carrier BK, VOY, SPR/BOH, CLP, MBL, DN, Vendor, Email, Call, Shipment, BA, SAP &amp; GFF PO, Bill, COO, Times"</formula1>
    </dataValidation>
    <dataValidation type="list" allowBlank="1" showInputMessage="1" showErrorMessage="1" sqref="D5:E8 F149:F153 E11:E450" xr:uid="{38065DFF-9663-4BD3-8A40-4F5C383E8424}">
      <formula1>"Air,Sea,Air+Sea"</formula1>
    </dataValidation>
    <dataValidation type="list" allowBlank="1" showInputMessage="1" showErrorMessage="1" sqref="C157:C450 C11 C153 C146:C147" xr:uid="{5CC78C68-78C7-4AEC-8997-8C6CF19C2FE0}">
      <formula1>"Reporting, APLL BK, Carrier BK, VOY, SPR/BOH, CLP, MBL, DN, Vendor, Email, Call, Shipment, BA, SAP &amp; GFF PO, Bill, COO, Times, Container, SI, BL"</formula1>
    </dataValidation>
    <dataValidation type="list" allowBlank="1" showInputMessage="1" showErrorMessage="1" sqref="C12:C145" xr:uid="{4395905E-7156-4FB5-BF5B-E64BF51FB3E7}">
      <formula1>"Reporting, APLL BK, Carrier BK, VOY, SPR/BOH, CLP, MBL, DN, Vendor, Email, Call, Shipment, BA, SAP &amp; GFF PO, Bill, COO, Times, Container, SI, BL, FCR, PO"</formula1>
    </dataValidation>
    <dataValidation type="list" allowBlank="1" showInputMessage="1" showErrorMessage="1" sqref="C100:C101" xr:uid="{08737657-AD4C-41E0-B69C-9B7C7E3E815A}">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89958-B0FD-4C0E-85AC-AAD37ABCC38E}">
  <sheetPr codeName="Sheet40">
    <tabColor rgb="FF92D050"/>
  </sheetPr>
  <dimension ref="A1:AK452"/>
  <sheetViews>
    <sheetView showGridLines="0" topLeftCell="A98" zoomScale="55" zoomScaleNormal="55" workbookViewId="0">
      <selection activeCell="K99" sqref="K99:K144"/>
    </sheetView>
  </sheetViews>
  <sheetFormatPr defaultRowHeight="15" x14ac:dyDescent="0.25"/>
  <cols>
    <col min="1" max="1" width="12.5703125" style="83" customWidth="1"/>
    <col min="2" max="2" width="25.42578125" style="83" customWidth="1"/>
    <col min="3" max="3" width="24.140625" style="83" customWidth="1"/>
    <col min="4" max="4" width="61.5703125" style="83" bestFit="1" customWidth="1"/>
    <col min="5" max="5" width="15.140625" style="83" bestFit="1" customWidth="1"/>
    <col min="6" max="6" width="12" style="83" customWidth="1"/>
    <col min="7" max="7" width="10.7109375" style="93" bestFit="1" customWidth="1"/>
    <col min="8" max="8" width="52.85546875" style="83" customWidth="1"/>
    <col min="9" max="9" width="11.5703125" style="83" bestFit="1" customWidth="1"/>
    <col min="10" max="10" width="16.28515625" style="109" bestFit="1" customWidth="1"/>
    <col min="11" max="11" width="14.5703125" style="95" customWidth="1"/>
    <col min="12" max="12" width="15.42578125" style="95" customWidth="1"/>
    <col min="13" max="13" width="13.28515625" style="95" bestFit="1" customWidth="1"/>
    <col min="14" max="14" width="11.5703125" style="83" bestFit="1" customWidth="1"/>
    <col min="15" max="15" width="16.28515625" style="109" bestFit="1" customWidth="1"/>
    <col min="16" max="18" width="11.5703125" style="95" bestFit="1" customWidth="1"/>
    <col min="19" max="19" width="27.28515625" style="95" customWidth="1"/>
    <col min="20" max="16384" width="9.140625" style="83"/>
  </cols>
  <sheetData>
    <row r="1" spans="1:19"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19" s="84" customFormat="1" x14ac:dyDescent="0.25">
      <c r="A2" s="92"/>
      <c r="G2" s="93"/>
      <c r="J2" s="95"/>
      <c r="K2" s="95"/>
      <c r="L2" s="95"/>
      <c r="M2" s="95"/>
      <c r="O2" s="95"/>
      <c r="P2" s="95"/>
      <c r="Q2" s="95"/>
      <c r="R2" s="95"/>
      <c r="S2" s="95"/>
    </row>
    <row r="3" spans="1:19" s="84" customFormat="1" ht="15.75" thickBot="1" x14ac:dyDescent="0.3">
      <c r="G3" s="93"/>
      <c r="J3" s="95"/>
      <c r="K3" s="95"/>
      <c r="L3" s="95"/>
      <c r="M3" s="95"/>
      <c r="O3" s="95"/>
      <c r="P3" s="95"/>
      <c r="Q3" s="95"/>
      <c r="R3" s="95"/>
      <c r="S3" s="95"/>
    </row>
    <row r="4" spans="1:19" s="84" customFormat="1" x14ac:dyDescent="0.25">
      <c r="A4" s="96" t="s">
        <v>40</v>
      </c>
      <c r="B4" s="63"/>
      <c r="C4" s="63" t="s">
        <v>41</v>
      </c>
      <c r="D4" s="63"/>
      <c r="E4" s="63" t="s">
        <v>42</v>
      </c>
      <c r="F4" s="63" t="s">
        <v>43</v>
      </c>
      <c r="G4" s="202"/>
      <c r="H4" s="274"/>
      <c r="I4" s="744"/>
      <c r="J4" s="95"/>
      <c r="K4" s="95"/>
      <c r="L4" s="95"/>
      <c r="M4" s="95"/>
      <c r="O4" s="95"/>
      <c r="P4" s="95"/>
      <c r="Q4" s="95"/>
      <c r="R4" s="95"/>
      <c r="S4" s="95"/>
    </row>
    <row r="5" spans="1:19" s="84" customFormat="1" x14ac:dyDescent="0.25">
      <c r="A5" s="98"/>
      <c r="B5" s="99"/>
      <c r="C5" s="64" t="s">
        <v>44</v>
      </c>
      <c r="D5" s="64"/>
      <c r="E5" s="64"/>
      <c r="F5" s="64" t="s">
        <v>45</v>
      </c>
      <c r="G5" s="93"/>
      <c r="I5" s="745"/>
      <c r="J5" s="95"/>
      <c r="K5" s="95"/>
      <c r="L5" s="95"/>
      <c r="M5" s="95"/>
      <c r="O5" s="95"/>
      <c r="P5" s="95"/>
      <c r="Q5" s="95"/>
      <c r="R5" s="95"/>
      <c r="S5" s="95"/>
    </row>
    <row r="6" spans="1:19" s="84" customFormat="1" x14ac:dyDescent="0.25">
      <c r="A6" s="98"/>
      <c r="B6" s="102"/>
      <c r="C6" s="64" t="s">
        <v>46</v>
      </c>
      <c r="D6" s="64"/>
      <c r="E6" s="64"/>
      <c r="F6" s="64" t="s">
        <v>47</v>
      </c>
      <c r="G6" s="93"/>
      <c r="I6" s="745"/>
      <c r="J6" s="95"/>
      <c r="K6" s="95"/>
      <c r="L6" s="95"/>
      <c r="M6" s="95"/>
      <c r="O6" s="95"/>
      <c r="P6" s="95"/>
      <c r="Q6" s="95"/>
      <c r="R6" s="95"/>
      <c r="S6" s="95"/>
    </row>
    <row r="7" spans="1:19" s="84" customFormat="1" x14ac:dyDescent="0.25">
      <c r="A7" s="98"/>
      <c r="B7" s="103"/>
      <c r="C7" s="64" t="s">
        <v>48</v>
      </c>
      <c r="D7" s="64"/>
      <c r="E7" s="64"/>
      <c r="F7" s="64" t="s">
        <v>49</v>
      </c>
      <c r="G7" s="93"/>
      <c r="I7" s="745"/>
      <c r="J7" s="95"/>
      <c r="K7" s="95"/>
      <c r="L7" s="95"/>
      <c r="M7" s="95"/>
      <c r="O7" s="95"/>
      <c r="P7" s="95"/>
      <c r="Q7" s="95"/>
      <c r="R7" s="95"/>
      <c r="S7" s="95"/>
    </row>
    <row r="8" spans="1:19" s="84" customFormat="1" ht="15.75" thickBot="1" x14ac:dyDescent="0.3">
      <c r="A8" s="104"/>
      <c r="B8" s="105"/>
      <c r="C8" s="65" t="s">
        <v>50</v>
      </c>
      <c r="D8" s="65"/>
      <c r="E8" s="65"/>
      <c r="F8" s="65" t="s">
        <v>556</v>
      </c>
      <c r="G8" s="107"/>
      <c r="H8" s="23"/>
      <c r="I8" s="746"/>
      <c r="J8" s="95"/>
      <c r="K8" s="95"/>
      <c r="L8" s="95"/>
      <c r="M8" s="95"/>
      <c r="O8" s="95"/>
      <c r="P8" s="95"/>
      <c r="Q8" s="95"/>
      <c r="R8" s="95"/>
      <c r="S8" s="95"/>
    </row>
    <row r="9" spans="1:19" s="84" customFormat="1" ht="15.75" thickBot="1" x14ac:dyDescent="0.3">
      <c r="A9" s="92"/>
      <c r="G9" s="93"/>
      <c r="J9" s="95"/>
      <c r="K9" s="95"/>
      <c r="L9" s="95"/>
      <c r="M9" s="95"/>
      <c r="O9" s="95"/>
      <c r="P9" s="95"/>
      <c r="Q9" s="95"/>
      <c r="R9" s="95"/>
      <c r="S9" s="95"/>
    </row>
    <row r="10" spans="1:19" s="84" customFormat="1" ht="15.75" thickBot="1" x14ac:dyDescent="0.3">
      <c r="A10" s="1031" t="s">
        <v>16</v>
      </c>
      <c r="B10" s="1032"/>
      <c r="C10" s="1032"/>
      <c r="D10" s="1032"/>
      <c r="E10" s="1032"/>
      <c r="F10" s="1032"/>
      <c r="G10" s="1032"/>
      <c r="H10" s="1032"/>
      <c r="I10" s="1032"/>
      <c r="J10" s="1032"/>
      <c r="K10" s="1032"/>
      <c r="L10" s="1032"/>
      <c r="M10" s="1032"/>
      <c r="N10" s="1032"/>
      <c r="O10" s="1032"/>
      <c r="P10" s="1032"/>
      <c r="Q10" s="1032"/>
      <c r="R10" s="1032"/>
      <c r="S10" s="1033"/>
    </row>
    <row r="11" spans="1:19" s="84" customFormat="1" ht="15.75" thickBot="1" x14ac:dyDescent="0.3">
      <c r="A11" s="381"/>
      <c r="B11" s="66"/>
      <c r="C11" s="66"/>
      <c r="D11" s="66"/>
      <c r="E11" s="66"/>
      <c r="F11" s="66"/>
      <c r="G11" s="203"/>
      <c r="H11" s="67"/>
      <c r="I11" s="1034" t="str">
        <f>_xlfn.CONCAT($A$10," ","-"," ","Sea")</f>
        <v>CKJEEU - Sea</v>
      </c>
      <c r="J11" s="1035"/>
      <c r="K11" s="1035"/>
      <c r="L11" s="1035"/>
      <c r="M11" s="1036"/>
      <c r="N11" s="1034" t="str">
        <f>_xlfn.CONCAT($A$10," ","-"," ","Air")</f>
        <v>CKJEEU - Air</v>
      </c>
      <c r="O11" s="1035"/>
      <c r="P11" s="1035"/>
      <c r="Q11" s="1035"/>
      <c r="R11" s="1036"/>
      <c r="S11" s="374" t="s">
        <v>53</v>
      </c>
    </row>
    <row r="12" spans="1:19" s="84" customFormat="1" ht="4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19" x14ac:dyDescent="0.25">
      <c r="A13" s="1095" t="s">
        <v>67</v>
      </c>
      <c r="B13" s="1117" t="s">
        <v>68</v>
      </c>
      <c r="C13" s="621" t="s">
        <v>69</v>
      </c>
      <c r="D13" s="621" t="s">
        <v>70</v>
      </c>
      <c r="E13" s="621"/>
      <c r="F13" s="621"/>
      <c r="G13" s="622"/>
      <c r="H13" s="637"/>
      <c r="I13" s="751"/>
      <c r="J13" s="361"/>
      <c r="K13" s="259">
        <v>1</v>
      </c>
      <c r="L13" s="259">
        <f t="shared" ref="L13:L76" si="0">IF(C13="APLL BK",G13,G13*J13)</f>
        <v>0</v>
      </c>
      <c r="M13" s="456">
        <f t="shared" ref="M13:M76" si="1">IFERROR(IF(OR(E13="Sea",E13="Air+Sea"),IF(C13="APLL BK",G13*IF(I13="",1,I13),L13/K13*IF(I13="",1,I13)),0),0)</f>
        <v>0</v>
      </c>
      <c r="N13" s="751"/>
      <c r="O13" s="362"/>
      <c r="P13" s="259">
        <v>0</v>
      </c>
      <c r="Q13" s="260">
        <f t="shared" ref="Q13:Q76" si="2">IF(C13="APLL BK",G13,G13*O13)</f>
        <v>0</v>
      </c>
      <c r="R13" s="456">
        <f t="shared" ref="R13:R76" si="3">IFERROR(IF(OR(E13="Air",E13="Air+Sea"),IF(C13="APLL BK",G13*IF(N13="",1,N13),Q13/P13*IF(N13="",1,N13)),0),0)</f>
        <v>0</v>
      </c>
      <c r="S13" s="625" t="e" cm="1">
        <f t="array" ref="S13">_xlfn.IFS(E13="Air",R13,E13="Sea",M13,E13="Air+Sea",M13+R13)</f>
        <v>#N/A</v>
      </c>
    </row>
    <row r="14" spans="1:19" ht="45" x14ac:dyDescent="0.25">
      <c r="A14" s="1096"/>
      <c r="B14" s="1110"/>
      <c r="C14" s="159" t="s">
        <v>69</v>
      </c>
      <c r="D14" s="159" t="s">
        <v>662</v>
      </c>
      <c r="E14" s="159"/>
      <c r="F14" s="159">
        <v>90</v>
      </c>
      <c r="G14" s="207">
        <v>155</v>
      </c>
      <c r="H14" s="776" t="s">
        <v>663</v>
      </c>
      <c r="I14" s="752"/>
      <c r="J14" s="190">
        <v>0</v>
      </c>
      <c r="K14" s="221">
        <v>1</v>
      </c>
      <c r="L14" s="221">
        <f t="shared" si="0"/>
        <v>0</v>
      </c>
      <c r="M14" s="222">
        <f t="shared" si="1"/>
        <v>0</v>
      </c>
      <c r="N14" s="752"/>
      <c r="O14" s="443"/>
      <c r="P14" s="221">
        <v>0</v>
      </c>
      <c r="Q14" s="444">
        <f t="shared" si="2"/>
        <v>0</v>
      </c>
      <c r="R14" s="222">
        <f t="shared" si="3"/>
        <v>0</v>
      </c>
      <c r="S14" s="454" t="e" cm="1">
        <f t="array" ref="S14">_xlfn.IFS(E14="Air",R14,E14="Sea",M14,E14="Air+Sea",M14+R14)</f>
        <v>#N/A</v>
      </c>
    </row>
    <row r="15" spans="1:19" ht="45" x14ac:dyDescent="0.25">
      <c r="A15" s="1096"/>
      <c r="B15" s="1110"/>
      <c r="C15" s="159" t="s">
        <v>69</v>
      </c>
      <c r="D15" s="159" t="s">
        <v>664</v>
      </c>
      <c r="E15" s="159"/>
      <c r="F15" s="159">
        <f>10*60</f>
        <v>600</v>
      </c>
      <c r="G15" s="207">
        <v>420</v>
      </c>
      <c r="H15" s="160" t="s">
        <v>665</v>
      </c>
      <c r="I15" s="752"/>
      <c r="J15" s="190">
        <v>0</v>
      </c>
      <c r="K15" s="221">
        <v>1</v>
      </c>
      <c r="L15" s="221">
        <f t="shared" si="0"/>
        <v>0</v>
      </c>
      <c r="M15" s="222">
        <f t="shared" si="1"/>
        <v>0</v>
      </c>
      <c r="N15" s="752"/>
      <c r="O15" s="443"/>
      <c r="P15" s="221">
        <v>0</v>
      </c>
      <c r="Q15" s="444">
        <f t="shared" si="2"/>
        <v>0</v>
      </c>
      <c r="R15" s="222">
        <f t="shared" si="3"/>
        <v>0</v>
      </c>
      <c r="S15" s="454" t="e" cm="1">
        <f t="array" ref="S15">_xlfn.IFS(E15="Air",R15,E15="Sea",M15,E15="Air+Sea",M15+R15)</f>
        <v>#N/A</v>
      </c>
    </row>
    <row r="16" spans="1:19" ht="45" x14ac:dyDescent="0.25">
      <c r="A16" s="1096"/>
      <c r="B16" s="1110"/>
      <c r="C16" s="159" t="s">
        <v>69</v>
      </c>
      <c r="D16" s="159" t="s">
        <v>666</v>
      </c>
      <c r="E16" s="159"/>
      <c r="F16" s="159">
        <v>90</v>
      </c>
      <c r="G16" s="207">
        <v>90</v>
      </c>
      <c r="H16" s="776" t="s">
        <v>667</v>
      </c>
      <c r="I16" s="752"/>
      <c r="J16" s="190">
        <v>0</v>
      </c>
      <c r="K16" s="221">
        <v>1</v>
      </c>
      <c r="L16" s="221">
        <f t="shared" si="0"/>
        <v>0</v>
      </c>
      <c r="M16" s="222">
        <f t="shared" si="1"/>
        <v>0</v>
      </c>
      <c r="N16" s="752"/>
      <c r="O16" s="443"/>
      <c r="P16" s="221">
        <v>0</v>
      </c>
      <c r="Q16" s="444">
        <f t="shared" si="2"/>
        <v>0</v>
      </c>
      <c r="R16" s="222">
        <f t="shared" si="3"/>
        <v>0</v>
      </c>
      <c r="S16" s="454" t="e" cm="1">
        <f t="array" ref="S16">_xlfn.IFS(E16="Air",R16,E16="Sea",M16,E16="Air+Sea",M16+R16)</f>
        <v>#N/A</v>
      </c>
    </row>
    <row r="17" spans="1:19" x14ac:dyDescent="0.25">
      <c r="A17" s="1096"/>
      <c r="B17" s="1110"/>
      <c r="C17" s="159" t="s">
        <v>69</v>
      </c>
      <c r="D17" s="159" t="s">
        <v>668</v>
      </c>
      <c r="E17" s="159"/>
      <c r="F17" s="159">
        <v>90</v>
      </c>
      <c r="G17" s="207">
        <v>90</v>
      </c>
      <c r="H17" s="160" t="s">
        <v>669</v>
      </c>
      <c r="I17" s="752"/>
      <c r="J17" s="190">
        <v>0</v>
      </c>
      <c r="K17" s="221">
        <v>1</v>
      </c>
      <c r="L17" s="221">
        <f t="shared" si="0"/>
        <v>0</v>
      </c>
      <c r="M17" s="222">
        <f t="shared" si="1"/>
        <v>0</v>
      </c>
      <c r="N17" s="752"/>
      <c r="O17" s="443"/>
      <c r="P17" s="221">
        <v>0</v>
      </c>
      <c r="Q17" s="444">
        <f t="shared" si="2"/>
        <v>0</v>
      </c>
      <c r="R17" s="222">
        <f t="shared" si="3"/>
        <v>0</v>
      </c>
      <c r="S17" s="454" t="e" cm="1">
        <f t="array" ref="S17">_xlfn.IFS(E17="Air",R17,E17="Sea",M17,E17="Air+Sea",M17+R17)</f>
        <v>#N/A</v>
      </c>
    </row>
    <row r="18" spans="1:19" ht="39" customHeight="1" x14ac:dyDescent="0.25">
      <c r="A18" s="1096"/>
      <c r="B18" s="1110"/>
      <c r="C18" s="159" t="s">
        <v>74</v>
      </c>
      <c r="D18" s="159" t="s">
        <v>75</v>
      </c>
      <c r="E18" s="159"/>
      <c r="F18" s="159">
        <v>6</v>
      </c>
      <c r="G18" s="207">
        <v>6</v>
      </c>
      <c r="H18" s="776" t="s">
        <v>670</v>
      </c>
      <c r="I18" s="752"/>
      <c r="J18" s="190"/>
      <c r="K18" s="221">
        <v>1</v>
      </c>
      <c r="L18" s="221">
        <f t="shared" si="0"/>
        <v>6</v>
      </c>
      <c r="M18" s="222">
        <f t="shared" si="1"/>
        <v>0</v>
      </c>
      <c r="N18" s="752"/>
      <c r="O18" s="443"/>
      <c r="P18" s="221">
        <v>0</v>
      </c>
      <c r="Q18" s="444">
        <f t="shared" si="2"/>
        <v>6</v>
      </c>
      <c r="R18" s="222">
        <f t="shared" si="3"/>
        <v>0</v>
      </c>
      <c r="S18" s="454" t="e" cm="1">
        <f t="array" ref="S18">_xlfn.IFS(E18="Air",R18,E18="Sea",M18,E18="Air+Sea",M18+R18)</f>
        <v>#N/A</v>
      </c>
    </row>
    <row r="19" spans="1:19" x14ac:dyDescent="0.25">
      <c r="A19" s="1096"/>
      <c r="B19" s="1110"/>
      <c r="C19" s="159" t="s">
        <v>388</v>
      </c>
      <c r="D19" s="188" t="s">
        <v>671</v>
      </c>
      <c r="E19" s="159"/>
      <c r="F19" s="159">
        <v>40</v>
      </c>
      <c r="G19" s="207">
        <v>50</v>
      </c>
      <c r="H19" s="160"/>
      <c r="I19" s="752"/>
      <c r="J19" s="190">
        <v>0</v>
      </c>
      <c r="K19" s="221">
        <v>1</v>
      </c>
      <c r="L19" s="221">
        <f t="shared" si="0"/>
        <v>0</v>
      </c>
      <c r="M19" s="222">
        <f t="shared" si="1"/>
        <v>0</v>
      </c>
      <c r="N19" s="752"/>
      <c r="O19" s="443"/>
      <c r="P19" s="221">
        <v>0</v>
      </c>
      <c r="Q19" s="444">
        <f t="shared" si="2"/>
        <v>0</v>
      </c>
      <c r="R19" s="222">
        <f t="shared" si="3"/>
        <v>0</v>
      </c>
      <c r="S19" s="454" t="e" cm="1">
        <f t="array" ref="S19">_xlfn.IFS(E19="Air",R19,E19="Sea",M19,E19="Air+Sea",M19+R19)</f>
        <v>#N/A</v>
      </c>
    </row>
    <row r="20" spans="1:19" ht="30" x14ac:dyDescent="0.25">
      <c r="A20" s="1096"/>
      <c r="B20" s="1110" t="s">
        <v>71</v>
      </c>
      <c r="C20" s="159" t="s">
        <v>69</v>
      </c>
      <c r="D20" s="159" t="s">
        <v>672</v>
      </c>
      <c r="E20" s="159"/>
      <c r="F20" s="159">
        <v>180</v>
      </c>
      <c r="G20" s="207">
        <v>180</v>
      </c>
      <c r="H20" s="160" t="s">
        <v>673</v>
      </c>
      <c r="I20" s="752"/>
      <c r="J20" s="190">
        <v>0</v>
      </c>
      <c r="K20" s="221">
        <v>1</v>
      </c>
      <c r="L20" s="221">
        <f t="shared" si="0"/>
        <v>0</v>
      </c>
      <c r="M20" s="222">
        <f t="shared" si="1"/>
        <v>0</v>
      </c>
      <c r="N20" s="752"/>
      <c r="O20" s="443"/>
      <c r="P20" s="221">
        <v>0</v>
      </c>
      <c r="Q20" s="444">
        <f t="shared" si="2"/>
        <v>0</v>
      </c>
      <c r="R20" s="222">
        <f t="shared" si="3"/>
        <v>0</v>
      </c>
      <c r="S20" s="454" t="e" cm="1">
        <f t="array" ref="S20">_xlfn.IFS(E20="Air",R20,E20="Sea",M20,E20="Air+Sea",M20+R20)</f>
        <v>#N/A</v>
      </c>
    </row>
    <row r="21" spans="1:19" ht="30" x14ac:dyDescent="0.25">
      <c r="A21" s="1096"/>
      <c r="B21" s="1110"/>
      <c r="C21" s="112" t="s">
        <v>74</v>
      </c>
      <c r="D21" s="114" t="s">
        <v>674</v>
      </c>
      <c r="E21" s="112" t="s">
        <v>11</v>
      </c>
      <c r="F21" s="112">
        <v>180</v>
      </c>
      <c r="G21" s="367">
        <v>120</v>
      </c>
      <c r="H21" s="140"/>
      <c r="I21" s="754">
        <v>0.125</v>
      </c>
      <c r="J21" s="354"/>
      <c r="K21" s="372">
        <v>1</v>
      </c>
      <c r="L21" s="372">
        <f t="shared" si="0"/>
        <v>120</v>
      </c>
      <c r="M21" s="248">
        <f t="shared" si="1"/>
        <v>15</v>
      </c>
      <c r="N21" s="752"/>
      <c r="O21" s="443"/>
      <c r="P21" s="221">
        <v>0</v>
      </c>
      <c r="Q21" s="444">
        <f t="shared" si="2"/>
        <v>120</v>
      </c>
      <c r="R21" s="222">
        <f t="shared" si="3"/>
        <v>0</v>
      </c>
      <c r="S21" s="626" cm="1">
        <f t="array" ref="S21">_xlfn.IFS(E21="Air",R21,E21="Sea",M21,E21="Air+Sea",M21+R21)</f>
        <v>15</v>
      </c>
    </row>
    <row r="22" spans="1:19" x14ac:dyDescent="0.25">
      <c r="A22" s="1096"/>
      <c r="B22" s="1110"/>
      <c r="C22" s="111" t="s">
        <v>74</v>
      </c>
      <c r="D22" s="111" t="s">
        <v>675</v>
      </c>
      <c r="E22" s="111" t="s">
        <v>11</v>
      </c>
      <c r="F22" s="111">
        <v>300</v>
      </c>
      <c r="G22" s="206">
        <v>300</v>
      </c>
      <c r="H22" s="124" t="s">
        <v>676</v>
      </c>
      <c r="I22" s="755">
        <v>0.125</v>
      </c>
      <c r="J22" s="749"/>
      <c r="K22" s="219">
        <v>1</v>
      </c>
      <c r="L22" s="219">
        <f t="shared" si="0"/>
        <v>300</v>
      </c>
      <c r="M22" s="220">
        <f t="shared" si="1"/>
        <v>37.5</v>
      </c>
      <c r="N22" s="752"/>
      <c r="O22" s="443"/>
      <c r="P22" s="221">
        <v>0</v>
      </c>
      <c r="Q22" s="444">
        <f t="shared" si="2"/>
        <v>300</v>
      </c>
      <c r="R22" s="222">
        <f t="shared" si="3"/>
        <v>0</v>
      </c>
      <c r="S22" s="453" cm="1">
        <f t="array" ref="S22">_xlfn.IFS(E22="Air",R22,E22="Sea",M22,E22="Air+Sea",M22+R22)</f>
        <v>37.5</v>
      </c>
    </row>
    <row r="23" spans="1:19" x14ac:dyDescent="0.25">
      <c r="A23" s="1096"/>
      <c r="B23" s="1110" t="s">
        <v>78</v>
      </c>
      <c r="C23" s="159" t="s">
        <v>69</v>
      </c>
      <c r="D23" s="159" t="s">
        <v>79</v>
      </c>
      <c r="E23" s="159"/>
      <c r="F23" s="159"/>
      <c r="G23" s="207"/>
      <c r="H23" s="160"/>
      <c r="I23" s="752"/>
      <c r="J23" s="190"/>
      <c r="K23" s="221">
        <v>1</v>
      </c>
      <c r="L23" s="221">
        <f t="shared" si="0"/>
        <v>0</v>
      </c>
      <c r="M23" s="222">
        <f t="shared" si="1"/>
        <v>0</v>
      </c>
      <c r="N23" s="752"/>
      <c r="O23" s="443"/>
      <c r="P23" s="221">
        <v>0</v>
      </c>
      <c r="Q23" s="444">
        <f t="shared" si="2"/>
        <v>0</v>
      </c>
      <c r="R23" s="222">
        <f t="shared" si="3"/>
        <v>0</v>
      </c>
      <c r="S23" s="454" t="e" cm="1">
        <f t="array" ref="S23">_xlfn.IFS(E23="Air",R23,E23="Sea",M23,E23="Air+Sea",M23+R23)</f>
        <v>#N/A</v>
      </c>
    </row>
    <row r="24" spans="1:19" x14ac:dyDescent="0.25">
      <c r="A24" s="1096"/>
      <c r="B24" s="1110"/>
      <c r="C24" s="112" t="s">
        <v>74</v>
      </c>
      <c r="D24" s="112" t="s">
        <v>677</v>
      </c>
      <c r="E24" s="112" t="s">
        <v>11</v>
      </c>
      <c r="F24" s="112">
        <v>100</v>
      </c>
      <c r="G24" s="367">
        <v>100</v>
      </c>
      <c r="H24" s="140" t="s">
        <v>678</v>
      </c>
      <c r="I24" s="754">
        <v>0.4</v>
      </c>
      <c r="J24" s="750"/>
      <c r="K24" s="372">
        <v>1</v>
      </c>
      <c r="L24" s="372">
        <f t="shared" si="0"/>
        <v>100</v>
      </c>
      <c r="M24" s="248">
        <f t="shared" si="1"/>
        <v>40</v>
      </c>
      <c r="N24" s="752"/>
      <c r="O24" s="443"/>
      <c r="P24" s="221">
        <v>0</v>
      </c>
      <c r="Q24" s="444">
        <f t="shared" si="2"/>
        <v>100</v>
      </c>
      <c r="R24" s="222">
        <f t="shared" si="3"/>
        <v>0</v>
      </c>
      <c r="S24" s="626" cm="1">
        <f t="array" ref="S24">_xlfn.IFS(E24="Air",R24,E24="Sea",M24,E24="Air+Sea",M24+R24)</f>
        <v>40</v>
      </c>
    </row>
    <row r="25" spans="1:19" ht="30" x14ac:dyDescent="0.25">
      <c r="A25" s="1096"/>
      <c r="B25" s="719"/>
      <c r="C25" s="112" t="s">
        <v>74</v>
      </c>
      <c r="D25" s="112" t="s">
        <v>679</v>
      </c>
      <c r="E25" s="112" t="s">
        <v>11</v>
      </c>
      <c r="F25" s="112">
        <v>300</v>
      </c>
      <c r="G25" s="367">
        <v>240</v>
      </c>
      <c r="H25" s="140" t="s">
        <v>680</v>
      </c>
      <c r="I25" s="754">
        <v>0.375</v>
      </c>
      <c r="J25" s="750"/>
      <c r="K25" s="372">
        <v>1</v>
      </c>
      <c r="L25" s="372">
        <f t="shared" si="0"/>
        <v>240</v>
      </c>
      <c r="M25" s="248">
        <f t="shared" si="1"/>
        <v>90</v>
      </c>
      <c r="N25" s="752"/>
      <c r="O25" s="443"/>
      <c r="P25" s="221">
        <v>0</v>
      </c>
      <c r="Q25" s="444">
        <f t="shared" si="2"/>
        <v>240</v>
      </c>
      <c r="R25" s="222">
        <f t="shared" si="3"/>
        <v>0</v>
      </c>
      <c r="S25" s="626" cm="1">
        <f t="array" ref="S25">_xlfn.IFS(E25="Air",R25,E25="Sea",M25,E25="Air+Sea",M25+R25)</f>
        <v>90</v>
      </c>
    </row>
    <row r="26" spans="1:19" x14ac:dyDescent="0.25">
      <c r="A26" s="1096"/>
      <c r="B26" s="462" t="s">
        <v>80</v>
      </c>
      <c r="C26" s="159" t="s">
        <v>81</v>
      </c>
      <c r="D26" s="159" t="s">
        <v>82</v>
      </c>
      <c r="E26" s="159"/>
      <c r="F26" s="159"/>
      <c r="G26" s="207"/>
      <c r="H26" s="160"/>
      <c r="I26" s="752"/>
      <c r="J26" s="190"/>
      <c r="K26" s="221">
        <v>1</v>
      </c>
      <c r="L26" s="221">
        <f t="shared" si="0"/>
        <v>0</v>
      </c>
      <c r="M26" s="222">
        <f t="shared" si="1"/>
        <v>0</v>
      </c>
      <c r="N26" s="752"/>
      <c r="O26" s="443"/>
      <c r="P26" s="221">
        <v>0</v>
      </c>
      <c r="Q26" s="444">
        <f t="shared" si="2"/>
        <v>0</v>
      </c>
      <c r="R26" s="222">
        <f t="shared" si="3"/>
        <v>0</v>
      </c>
      <c r="S26" s="454" t="e" cm="1">
        <f t="array" ref="S26">_xlfn.IFS(E26="Air",R26,E26="Sea",M26,E26="Air+Sea",M26+R26)</f>
        <v>#N/A</v>
      </c>
    </row>
    <row r="27" spans="1:19" x14ac:dyDescent="0.25">
      <c r="A27" s="1096"/>
      <c r="B27" s="1111" t="s">
        <v>83</v>
      </c>
      <c r="C27" s="159" t="s">
        <v>84</v>
      </c>
      <c r="D27" s="159" t="s">
        <v>85</v>
      </c>
      <c r="E27" s="159"/>
      <c r="F27" s="159"/>
      <c r="G27" s="207"/>
      <c r="H27" s="160"/>
      <c r="I27" s="752"/>
      <c r="J27" s="190"/>
      <c r="K27" s="221">
        <v>1</v>
      </c>
      <c r="L27" s="221">
        <f t="shared" si="0"/>
        <v>0</v>
      </c>
      <c r="M27" s="222">
        <f t="shared" si="1"/>
        <v>0</v>
      </c>
      <c r="N27" s="752"/>
      <c r="O27" s="443"/>
      <c r="P27" s="221">
        <v>0</v>
      </c>
      <c r="Q27" s="444">
        <f t="shared" si="2"/>
        <v>0</v>
      </c>
      <c r="R27" s="222">
        <f t="shared" si="3"/>
        <v>0</v>
      </c>
      <c r="S27" s="454" t="e" cm="1">
        <f t="array" ref="S27">_xlfn.IFS(E27="Air",R27,E27="Sea",M27,E27="Air+Sea",M27+R27)</f>
        <v>#N/A</v>
      </c>
    </row>
    <row r="28" spans="1:19" x14ac:dyDescent="0.25">
      <c r="A28" s="1096"/>
      <c r="B28" s="1111"/>
      <c r="C28" s="159" t="s">
        <v>84</v>
      </c>
      <c r="D28" s="159" t="s">
        <v>86</v>
      </c>
      <c r="E28" s="159"/>
      <c r="F28" s="159"/>
      <c r="G28" s="207"/>
      <c r="H28" s="160"/>
      <c r="I28" s="752"/>
      <c r="J28" s="190"/>
      <c r="K28" s="221">
        <v>1</v>
      </c>
      <c r="L28" s="221">
        <f t="shared" si="0"/>
        <v>0</v>
      </c>
      <c r="M28" s="222">
        <f t="shared" si="1"/>
        <v>0</v>
      </c>
      <c r="N28" s="752"/>
      <c r="O28" s="443"/>
      <c r="P28" s="221">
        <v>0</v>
      </c>
      <c r="Q28" s="444">
        <f t="shared" si="2"/>
        <v>0</v>
      </c>
      <c r="R28" s="222">
        <f t="shared" si="3"/>
        <v>0</v>
      </c>
      <c r="S28" s="454" t="e" cm="1">
        <f t="array" ref="S28">_xlfn.IFS(E28="Air",R28,E28="Sea",M28,E28="Air+Sea",M28+R28)</f>
        <v>#N/A</v>
      </c>
    </row>
    <row r="29" spans="1:19" x14ac:dyDescent="0.25">
      <c r="A29" s="1096"/>
      <c r="B29" s="1111" t="s">
        <v>87</v>
      </c>
      <c r="C29" s="159" t="s">
        <v>74</v>
      </c>
      <c r="D29" s="159" t="s">
        <v>88</v>
      </c>
      <c r="E29" s="159"/>
      <c r="F29" s="159"/>
      <c r="G29" s="207"/>
      <c r="H29" s="747"/>
      <c r="I29" s="752"/>
      <c r="J29" s="190"/>
      <c r="K29" s="221">
        <v>1</v>
      </c>
      <c r="L29" s="221">
        <f t="shared" si="0"/>
        <v>0</v>
      </c>
      <c r="M29" s="222">
        <f t="shared" si="1"/>
        <v>0</v>
      </c>
      <c r="N29" s="752"/>
      <c r="O29" s="443"/>
      <c r="P29" s="221">
        <v>0</v>
      </c>
      <c r="Q29" s="444">
        <f t="shared" si="2"/>
        <v>0</v>
      </c>
      <c r="R29" s="222">
        <f t="shared" si="3"/>
        <v>0</v>
      </c>
      <c r="S29" s="454" t="e" cm="1">
        <f t="array" ref="S29">_xlfn.IFS(E29="Air",R29,E29="Sea",M29,E29="Air+Sea",M29+R29)</f>
        <v>#N/A</v>
      </c>
    </row>
    <row r="30" spans="1:19" x14ac:dyDescent="0.25">
      <c r="A30" s="1096"/>
      <c r="B30" s="1111"/>
      <c r="C30" s="159" t="s">
        <v>74</v>
      </c>
      <c r="D30" s="159" t="s">
        <v>89</v>
      </c>
      <c r="E30" s="159"/>
      <c r="F30" s="159"/>
      <c r="G30" s="207"/>
      <c r="H30" s="747"/>
      <c r="I30" s="752"/>
      <c r="J30" s="190"/>
      <c r="K30" s="221">
        <v>1</v>
      </c>
      <c r="L30" s="221">
        <f t="shared" si="0"/>
        <v>0</v>
      </c>
      <c r="M30" s="222">
        <f t="shared" si="1"/>
        <v>0</v>
      </c>
      <c r="N30" s="752"/>
      <c r="O30" s="443"/>
      <c r="P30" s="221">
        <v>0</v>
      </c>
      <c r="Q30" s="444">
        <f t="shared" si="2"/>
        <v>0</v>
      </c>
      <c r="R30" s="222">
        <f t="shared" si="3"/>
        <v>0</v>
      </c>
      <c r="S30" s="454" t="e" cm="1">
        <f t="array" ref="S30">_xlfn.IFS(E30="Air",R30,E30="Sea",M30,E30="Air+Sea",M30+R30)</f>
        <v>#N/A</v>
      </c>
    </row>
    <row r="31" spans="1:19" x14ac:dyDescent="0.25">
      <c r="A31" s="1096"/>
      <c r="B31" s="462" t="s">
        <v>90</v>
      </c>
      <c r="C31" s="159"/>
      <c r="D31" s="334"/>
      <c r="E31" s="159"/>
      <c r="F31" s="159"/>
      <c r="G31" s="207"/>
      <c r="H31" s="160"/>
      <c r="I31" s="752"/>
      <c r="J31" s="190"/>
      <c r="K31" s="221">
        <v>1</v>
      </c>
      <c r="L31" s="221">
        <f t="shared" si="0"/>
        <v>0</v>
      </c>
      <c r="M31" s="222">
        <f t="shared" si="1"/>
        <v>0</v>
      </c>
      <c r="N31" s="752"/>
      <c r="O31" s="443"/>
      <c r="P31" s="221">
        <v>0</v>
      </c>
      <c r="Q31" s="444">
        <f t="shared" si="2"/>
        <v>0</v>
      </c>
      <c r="R31" s="222">
        <f t="shared" si="3"/>
        <v>0</v>
      </c>
      <c r="S31" s="454" t="e" cm="1">
        <f t="array" ref="S31">_xlfn.IFS(E31="Air",R31,E31="Sea",M31,E31="Air+Sea",M31+R31)</f>
        <v>#N/A</v>
      </c>
    </row>
    <row r="32" spans="1:19" x14ac:dyDescent="0.25">
      <c r="A32" s="1096" t="s">
        <v>91</v>
      </c>
      <c r="B32" s="719" t="s">
        <v>92</v>
      </c>
      <c r="C32" s="111" t="s">
        <v>69</v>
      </c>
      <c r="D32" s="128" t="s">
        <v>93</v>
      </c>
      <c r="E32" s="111" t="s">
        <v>11</v>
      </c>
      <c r="F32" s="111">
        <v>440</v>
      </c>
      <c r="G32" s="206">
        <v>440</v>
      </c>
      <c r="H32" s="124"/>
      <c r="I32" s="755"/>
      <c r="J32" s="191">
        <v>0</v>
      </c>
      <c r="K32" s="219">
        <v>1</v>
      </c>
      <c r="L32" s="219">
        <f t="shared" si="0"/>
        <v>0</v>
      </c>
      <c r="M32" s="220">
        <f t="shared" si="1"/>
        <v>0</v>
      </c>
      <c r="N32" s="752"/>
      <c r="O32" s="443"/>
      <c r="P32" s="221">
        <v>0</v>
      </c>
      <c r="Q32" s="444">
        <f t="shared" si="2"/>
        <v>0</v>
      </c>
      <c r="R32" s="222">
        <f t="shared" si="3"/>
        <v>0</v>
      </c>
      <c r="S32" s="453" cm="1">
        <f t="array" ref="S32">_xlfn.IFS(E32="Air",R32,E32="Sea",M32,E32="Air+Sea",M32+R32)</f>
        <v>0</v>
      </c>
    </row>
    <row r="33" spans="1:37" s="732" customFormat="1" x14ac:dyDescent="0.25">
      <c r="A33" s="1096"/>
      <c r="B33" s="509" t="s">
        <v>681</v>
      </c>
      <c r="C33" s="113" t="s">
        <v>100</v>
      </c>
      <c r="D33" s="113" t="s">
        <v>101</v>
      </c>
      <c r="E33" s="113" t="s">
        <v>11</v>
      </c>
      <c r="F33" s="113">
        <v>195</v>
      </c>
      <c r="G33" s="208">
        <v>195</v>
      </c>
      <c r="H33" s="124"/>
      <c r="I33" s="755"/>
      <c r="J33" s="191">
        <v>0</v>
      </c>
      <c r="K33" s="219">
        <v>1</v>
      </c>
      <c r="L33" s="219">
        <f t="shared" si="0"/>
        <v>0</v>
      </c>
      <c r="M33" s="220">
        <f t="shared" si="1"/>
        <v>0</v>
      </c>
      <c r="N33" s="752"/>
      <c r="O33" s="443"/>
      <c r="P33" s="221">
        <v>0</v>
      </c>
      <c r="Q33" s="444">
        <f t="shared" si="2"/>
        <v>0</v>
      </c>
      <c r="R33" s="222">
        <f t="shared" si="3"/>
        <v>0</v>
      </c>
      <c r="S33" s="453" cm="1">
        <f t="array" ref="S33">_xlfn.IFS(E33="Air",R33,E33="Sea",M33,E33="Air+Sea",M33+R33)</f>
        <v>0</v>
      </c>
      <c r="T33" s="83"/>
      <c r="U33" s="83"/>
      <c r="V33" s="83"/>
      <c r="W33" s="83"/>
      <c r="X33" s="83"/>
      <c r="Y33" s="83"/>
      <c r="Z33" s="83"/>
      <c r="AA33" s="83"/>
      <c r="AB33" s="83"/>
      <c r="AC33" s="83"/>
      <c r="AD33" s="83"/>
      <c r="AE33" s="83"/>
      <c r="AF33" s="83"/>
      <c r="AG33" s="83"/>
      <c r="AH33" s="83"/>
      <c r="AI33" s="83"/>
      <c r="AJ33" s="83"/>
      <c r="AK33" s="83"/>
    </row>
    <row r="34" spans="1:37" ht="30" x14ac:dyDescent="0.25">
      <c r="A34" s="1096"/>
      <c r="B34" s="1110" t="s">
        <v>80</v>
      </c>
      <c r="C34" s="112" t="s">
        <v>69</v>
      </c>
      <c r="D34" s="114" t="s">
        <v>682</v>
      </c>
      <c r="E34" s="112" t="s">
        <v>11</v>
      </c>
      <c r="F34" s="112">
        <v>1000</v>
      </c>
      <c r="G34" s="367">
        <v>500</v>
      </c>
      <c r="H34" s="140" t="s">
        <v>683</v>
      </c>
      <c r="I34" s="754"/>
      <c r="J34" s="354">
        <v>1</v>
      </c>
      <c r="K34" s="372">
        <v>1</v>
      </c>
      <c r="L34" s="372">
        <f t="shared" si="0"/>
        <v>500</v>
      </c>
      <c r="M34" s="248">
        <f t="shared" si="1"/>
        <v>500</v>
      </c>
      <c r="N34" s="752"/>
      <c r="O34" s="443"/>
      <c r="P34" s="221">
        <v>0</v>
      </c>
      <c r="Q34" s="444">
        <f t="shared" si="2"/>
        <v>0</v>
      </c>
      <c r="R34" s="222">
        <f t="shared" si="3"/>
        <v>0</v>
      </c>
      <c r="S34" s="626" cm="1">
        <f t="array" ref="S34">_xlfn.IFS(E34="Air",R34,E34="Sea",M34,E34="Air+Sea",M34+R34)</f>
        <v>500</v>
      </c>
    </row>
    <row r="35" spans="1:37" x14ac:dyDescent="0.25">
      <c r="A35" s="1096"/>
      <c r="B35" s="1110"/>
      <c r="C35" s="112" t="s">
        <v>97</v>
      </c>
      <c r="D35" s="112" t="s">
        <v>684</v>
      </c>
      <c r="E35" s="112" t="s">
        <v>11</v>
      </c>
      <c r="F35" s="112">
        <v>180</v>
      </c>
      <c r="G35" s="367">
        <v>120</v>
      </c>
      <c r="H35" s="140"/>
      <c r="I35" s="754"/>
      <c r="J35" s="354">
        <v>1</v>
      </c>
      <c r="K35" s="372">
        <v>1</v>
      </c>
      <c r="L35" s="372">
        <f t="shared" si="0"/>
        <v>120</v>
      </c>
      <c r="M35" s="248">
        <f t="shared" si="1"/>
        <v>120</v>
      </c>
      <c r="N35" s="752"/>
      <c r="O35" s="443"/>
      <c r="P35" s="221">
        <v>0</v>
      </c>
      <c r="Q35" s="444">
        <f t="shared" si="2"/>
        <v>0</v>
      </c>
      <c r="R35" s="222">
        <f t="shared" si="3"/>
        <v>0</v>
      </c>
      <c r="S35" s="626" cm="1">
        <f t="array" ref="S35">_xlfn.IFS(E35="Air",R35,E35="Sea",M35,E35="Air+Sea",M35+R35)</f>
        <v>120</v>
      </c>
    </row>
    <row r="36" spans="1:37" ht="45" x14ac:dyDescent="0.25">
      <c r="A36" s="1096"/>
      <c r="B36" s="1110"/>
      <c r="C36" s="112" t="s">
        <v>69</v>
      </c>
      <c r="D36" s="112" t="s">
        <v>685</v>
      </c>
      <c r="E36" s="112" t="s">
        <v>11</v>
      </c>
      <c r="F36" s="112">
        <f>4*60</f>
        <v>240</v>
      </c>
      <c r="G36" s="367">
        <v>300</v>
      </c>
      <c r="H36" s="140" t="s">
        <v>686</v>
      </c>
      <c r="I36" s="754"/>
      <c r="J36" s="354">
        <v>1</v>
      </c>
      <c r="K36" s="372">
        <v>1</v>
      </c>
      <c r="L36" s="372">
        <f t="shared" si="0"/>
        <v>300</v>
      </c>
      <c r="M36" s="248">
        <f t="shared" si="1"/>
        <v>300</v>
      </c>
      <c r="N36" s="752"/>
      <c r="O36" s="443"/>
      <c r="P36" s="221">
        <v>0</v>
      </c>
      <c r="Q36" s="444">
        <f t="shared" si="2"/>
        <v>0</v>
      </c>
      <c r="R36" s="222">
        <f t="shared" si="3"/>
        <v>0</v>
      </c>
      <c r="S36" s="626" cm="1">
        <f t="array" ref="S36">_xlfn.IFS(E36="Air",R36,E36="Sea",M36,E36="Air+Sea",M36+R36)</f>
        <v>300</v>
      </c>
    </row>
    <row r="37" spans="1:37" ht="30" x14ac:dyDescent="0.25">
      <c r="A37" s="1096"/>
      <c r="B37" s="1092" t="s">
        <v>94</v>
      </c>
      <c r="C37" s="113" t="s">
        <v>69</v>
      </c>
      <c r="D37" s="136" t="s">
        <v>687</v>
      </c>
      <c r="E37" s="111" t="s">
        <v>11</v>
      </c>
      <c r="F37" s="113">
        <v>560</v>
      </c>
      <c r="G37" s="208">
        <v>400</v>
      </c>
      <c r="H37" s="124" t="s">
        <v>688</v>
      </c>
      <c r="I37" s="755">
        <v>0.7</v>
      </c>
      <c r="J37" s="191">
        <v>1</v>
      </c>
      <c r="K37" s="219">
        <v>1</v>
      </c>
      <c r="L37" s="219">
        <f t="shared" si="0"/>
        <v>400</v>
      </c>
      <c r="M37" s="220">
        <f t="shared" si="1"/>
        <v>280</v>
      </c>
      <c r="N37" s="752"/>
      <c r="O37" s="443"/>
      <c r="P37" s="221">
        <v>0</v>
      </c>
      <c r="Q37" s="444">
        <f t="shared" si="2"/>
        <v>0</v>
      </c>
      <c r="R37" s="222">
        <f t="shared" si="3"/>
        <v>0</v>
      </c>
      <c r="S37" s="453" cm="1">
        <f t="array" ref="S37">_xlfn.IFS(E37="Air",R37,E37="Sea",M37,E37="Air+Sea",M37+R37)</f>
        <v>280</v>
      </c>
    </row>
    <row r="38" spans="1:37" x14ac:dyDescent="0.25">
      <c r="A38" s="1096"/>
      <c r="B38" s="1092"/>
      <c r="C38" s="114" t="s">
        <v>97</v>
      </c>
      <c r="D38" s="114" t="s">
        <v>689</v>
      </c>
      <c r="E38" s="112" t="s">
        <v>11</v>
      </c>
      <c r="F38" s="114">
        <v>120</v>
      </c>
      <c r="G38" s="368">
        <v>120</v>
      </c>
      <c r="H38" s="140"/>
      <c r="I38" s="754">
        <v>0.7</v>
      </c>
      <c r="J38" s="354">
        <v>1</v>
      </c>
      <c r="K38" s="372">
        <v>1</v>
      </c>
      <c r="L38" s="372">
        <f t="shared" si="0"/>
        <v>120</v>
      </c>
      <c r="M38" s="248">
        <f t="shared" si="1"/>
        <v>84</v>
      </c>
      <c r="N38" s="752"/>
      <c r="O38" s="443"/>
      <c r="P38" s="221">
        <v>0</v>
      </c>
      <c r="Q38" s="444">
        <f t="shared" si="2"/>
        <v>0</v>
      </c>
      <c r="R38" s="222">
        <f t="shared" si="3"/>
        <v>0</v>
      </c>
      <c r="S38" s="626" cm="1">
        <f t="array" ref="S38">_xlfn.IFS(E38="Air",R38,E38="Sea",M38,E38="Air+Sea",M38+R38)</f>
        <v>84</v>
      </c>
    </row>
    <row r="39" spans="1:37" x14ac:dyDescent="0.25">
      <c r="A39" s="1096"/>
      <c r="B39" s="1092"/>
      <c r="C39" s="114" t="s">
        <v>69</v>
      </c>
      <c r="D39" s="114" t="s">
        <v>690</v>
      </c>
      <c r="E39" s="112" t="s">
        <v>11</v>
      </c>
      <c r="F39" s="114">
        <v>180</v>
      </c>
      <c r="G39" s="368">
        <v>180</v>
      </c>
      <c r="H39" s="140" t="s">
        <v>691</v>
      </c>
      <c r="I39" s="754">
        <v>0.7</v>
      </c>
      <c r="J39" s="354">
        <v>1</v>
      </c>
      <c r="K39" s="372">
        <v>1</v>
      </c>
      <c r="L39" s="372">
        <f t="shared" si="0"/>
        <v>180</v>
      </c>
      <c r="M39" s="248">
        <f t="shared" si="1"/>
        <v>125.99999999999999</v>
      </c>
      <c r="N39" s="752"/>
      <c r="O39" s="443"/>
      <c r="P39" s="221">
        <v>0</v>
      </c>
      <c r="Q39" s="444">
        <f t="shared" si="2"/>
        <v>0</v>
      </c>
      <c r="R39" s="222">
        <f t="shared" si="3"/>
        <v>0</v>
      </c>
      <c r="S39" s="626" cm="1">
        <f t="array" ref="S39">_xlfn.IFS(E39="Air",R39,E39="Sea",M39,E39="Air+Sea",M39+R39)</f>
        <v>125.99999999999999</v>
      </c>
    </row>
    <row r="40" spans="1:37" ht="30" x14ac:dyDescent="0.25">
      <c r="A40" s="1096"/>
      <c r="B40" s="1092"/>
      <c r="C40" s="114" t="s">
        <v>84</v>
      </c>
      <c r="D40" s="114" t="s">
        <v>692</v>
      </c>
      <c r="E40" s="112" t="s">
        <v>11</v>
      </c>
      <c r="F40" s="114">
        <v>180</v>
      </c>
      <c r="G40" s="368">
        <v>180</v>
      </c>
      <c r="H40" s="140" t="s">
        <v>693</v>
      </c>
      <c r="I40" s="754">
        <v>0.7</v>
      </c>
      <c r="J40" s="354">
        <v>1</v>
      </c>
      <c r="K40" s="372">
        <v>1</v>
      </c>
      <c r="L40" s="372">
        <f t="shared" si="0"/>
        <v>180</v>
      </c>
      <c r="M40" s="248">
        <f t="shared" si="1"/>
        <v>125.99999999999999</v>
      </c>
      <c r="N40" s="752"/>
      <c r="O40" s="443"/>
      <c r="P40" s="221">
        <v>0</v>
      </c>
      <c r="Q40" s="444">
        <f t="shared" si="2"/>
        <v>0</v>
      </c>
      <c r="R40" s="222">
        <f t="shared" si="3"/>
        <v>0</v>
      </c>
      <c r="S40" s="626" cm="1">
        <f t="array" ref="S40">_xlfn.IFS(E40="Air",R40,E40="Sea",M40,E40="Air+Sea",M40+R40)</f>
        <v>125.99999999999999</v>
      </c>
    </row>
    <row r="41" spans="1:37" x14ac:dyDescent="0.25">
      <c r="A41" s="1096"/>
      <c r="B41" s="1092"/>
      <c r="C41" s="114" t="s">
        <v>69</v>
      </c>
      <c r="D41" s="114" t="s">
        <v>694</v>
      </c>
      <c r="E41" s="112" t="s">
        <v>11</v>
      </c>
      <c r="F41" s="114">
        <v>180</v>
      </c>
      <c r="G41" s="368">
        <v>120</v>
      </c>
      <c r="H41" s="140"/>
      <c r="I41" s="754">
        <v>0.7</v>
      </c>
      <c r="J41" s="354">
        <v>1</v>
      </c>
      <c r="K41" s="372">
        <v>1</v>
      </c>
      <c r="L41" s="372">
        <f t="shared" si="0"/>
        <v>120</v>
      </c>
      <c r="M41" s="248">
        <f t="shared" si="1"/>
        <v>84</v>
      </c>
      <c r="N41" s="752"/>
      <c r="O41" s="443"/>
      <c r="P41" s="221">
        <v>0</v>
      </c>
      <c r="Q41" s="444">
        <f t="shared" si="2"/>
        <v>0</v>
      </c>
      <c r="R41" s="222">
        <f t="shared" si="3"/>
        <v>0</v>
      </c>
      <c r="S41" s="626" cm="1">
        <f t="array" ref="S41">_xlfn.IFS(E41="Air",R41,E41="Sea",M41,E41="Air+Sea",M41+R41)</f>
        <v>84</v>
      </c>
    </row>
    <row r="42" spans="1:37" x14ac:dyDescent="0.25">
      <c r="A42" s="1096"/>
      <c r="B42" s="1092" t="s">
        <v>112</v>
      </c>
      <c r="C42" s="112" t="s">
        <v>69</v>
      </c>
      <c r="D42" s="112" t="s">
        <v>695</v>
      </c>
      <c r="E42" s="112" t="s">
        <v>11</v>
      </c>
      <c r="F42" s="112">
        <v>420</v>
      </c>
      <c r="G42" s="367">
        <v>300</v>
      </c>
      <c r="H42" s="140"/>
      <c r="I42" s="756">
        <v>0.7</v>
      </c>
      <c r="J42" s="354">
        <v>0</v>
      </c>
      <c r="K42" s="372">
        <v>1</v>
      </c>
      <c r="L42" s="372">
        <f t="shared" si="0"/>
        <v>0</v>
      </c>
      <c r="M42" s="248">
        <f t="shared" si="1"/>
        <v>0</v>
      </c>
      <c r="N42" s="752"/>
      <c r="O42" s="443"/>
      <c r="P42" s="221">
        <v>0</v>
      </c>
      <c r="Q42" s="444">
        <f t="shared" si="2"/>
        <v>0</v>
      </c>
      <c r="R42" s="222">
        <f t="shared" si="3"/>
        <v>0</v>
      </c>
      <c r="S42" s="626" cm="1">
        <f t="array" ref="S42">_xlfn.IFS(E42="Air",R42,E42="Sea",M42,E42="Air+Sea",M42+R42)</f>
        <v>0</v>
      </c>
    </row>
    <row r="43" spans="1:37" x14ac:dyDescent="0.25">
      <c r="A43" s="1096"/>
      <c r="B43" s="1092"/>
      <c r="C43" s="112" t="s">
        <v>69</v>
      </c>
      <c r="D43" s="112" t="s">
        <v>696</v>
      </c>
      <c r="E43" s="112" t="s">
        <v>11</v>
      </c>
      <c r="F43" s="112">
        <v>180</v>
      </c>
      <c r="G43" s="367">
        <v>60</v>
      </c>
      <c r="H43" s="140"/>
      <c r="I43" s="756"/>
      <c r="J43" s="354">
        <v>0</v>
      </c>
      <c r="K43" s="372">
        <v>1</v>
      </c>
      <c r="L43" s="372">
        <f t="shared" si="0"/>
        <v>0</v>
      </c>
      <c r="M43" s="248">
        <f t="shared" si="1"/>
        <v>0</v>
      </c>
      <c r="N43" s="752"/>
      <c r="O43" s="443"/>
      <c r="P43" s="221">
        <v>0</v>
      </c>
      <c r="Q43" s="444">
        <f t="shared" si="2"/>
        <v>0</v>
      </c>
      <c r="R43" s="222">
        <f t="shared" si="3"/>
        <v>0</v>
      </c>
      <c r="S43" s="626" cm="1">
        <f t="array" ref="S43">_xlfn.IFS(E43="Air",R43,E43="Sea",M43,E43="Air+Sea",M43+R43)</f>
        <v>0</v>
      </c>
    </row>
    <row r="44" spans="1:37" x14ac:dyDescent="0.25">
      <c r="A44" s="1096"/>
      <c r="B44" s="1092"/>
      <c r="C44" s="112" t="s">
        <v>69</v>
      </c>
      <c r="D44" s="112" t="s">
        <v>697</v>
      </c>
      <c r="E44" s="112" t="s">
        <v>11</v>
      </c>
      <c r="F44" s="112">
        <v>180</v>
      </c>
      <c r="G44" s="367">
        <v>120</v>
      </c>
      <c r="H44" s="140"/>
      <c r="I44" s="756"/>
      <c r="J44" s="354">
        <v>0</v>
      </c>
      <c r="K44" s="372">
        <v>1</v>
      </c>
      <c r="L44" s="372">
        <f t="shared" si="0"/>
        <v>0</v>
      </c>
      <c r="M44" s="248">
        <f t="shared" si="1"/>
        <v>0</v>
      </c>
      <c r="N44" s="752"/>
      <c r="O44" s="443"/>
      <c r="P44" s="221">
        <v>0</v>
      </c>
      <c r="Q44" s="444">
        <f t="shared" si="2"/>
        <v>0</v>
      </c>
      <c r="R44" s="222">
        <f t="shared" si="3"/>
        <v>0</v>
      </c>
      <c r="S44" s="626" cm="1">
        <f t="array" ref="S44">_xlfn.IFS(E44="Air",R44,E44="Sea",M44,E44="Air+Sea",M44+R44)</f>
        <v>0</v>
      </c>
    </row>
    <row r="45" spans="1:37" ht="30" x14ac:dyDescent="0.25">
      <c r="A45" s="1096"/>
      <c r="B45" s="1092"/>
      <c r="C45" s="112" t="s">
        <v>97</v>
      </c>
      <c r="D45" s="112" t="s">
        <v>698</v>
      </c>
      <c r="E45" s="112" t="s">
        <v>11</v>
      </c>
      <c r="F45" s="112">
        <v>240</v>
      </c>
      <c r="G45" s="367">
        <v>120</v>
      </c>
      <c r="H45" s="140" t="s">
        <v>693</v>
      </c>
      <c r="I45" s="756"/>
      <c r="J45" s="354">
        <v>0</v>
      </c>
      <c r="K45" s="372">
        <v>1</v>
      </c>
      <c r="L45" s="372">
        <f t="shared" si="0"/>
        <v>0</v>
      </c>
      <c r="M45" s="248">
        <f t="shared" si="1"/>
        <v>0</v>
      </c>
      <c r="N45" s="752"/>
      <c r="O45" s="443"/>
      <c r="P45" s="221">
        <v>0</v>
      </c>
      <c r="Q45" s="444">
        <f t="shared" si="2"/>
        <v>0</v>
      </c>
      <c r="R45" s="222">
        <f t="shared" si="3"/>
        <v>0</v>
      </c>
      <c r="S45" s="626" cm="1">
        <f t="array" ref="S45">_xlfn.IFS(E45="Air",R45,E45="Sea",M45,E45="Air+Sea",M45+R45)</f>
        <v>0</v>
      </c>
    </row>
    <row r="46" spans="1:37" x14ac:dyDescent="0.25">
      <c r="A46" s="1096"/>
      <c r="B46" s="1092"/>
      <c r="C46" s="113" t="s">
        <v>100</v>
      </c>
      <c r="D46" s="113" t="s">
        <v>699</v>
      </c>
      <c r="E46" s="113" t="s">
        <v>11</v>
      </c>
      <c r="F46" s="113">
        <v>30</v>
      </c>
      <c r="G46" s="208">
        <v>30</v>
      </c>
      <c r="H46" s="124"/>
      <c r="I46" s="757"/>
      <c r="J46" s="191">
        <v>0</v>
      </c>
      <c r="K46" s="219">
        <v>1</v>
      </c>
      <c r="L46" s="219">
        <f t="shared" si="0"/>
        <v>0</v>
      </c>
      <c r="M46" s="220">
        <f t="shared" si="1"/>
        <v>0</v>
      </c>
      <c r="N46" s="752"/>
      <c r="O46" s="443"/>
      <c r="P46" s="221">
        <v>0</v>
      </c>
      <c r="Q46" s="444">
        <f t="shared" si="2"/>
        <v>0</v>
      </c>
      <c r="R46" s="222">
        <f t="shared" si="3"/>
        <v>0</v>
      </c>
      <c r="S46" s="453" cm="1">
        <f t="array" ref="S46">_xlfn.IFS(E46="Air",R46,E46="Sea",M46,E46="Air+Sea",M46+R46)</f>
        <v>0</v>
      </c>
    </row>
    <row r="47" spans="1:37" x14ac:dyDescent="0.25">
      <c r="A47" s="1096"/>
      <c r="B47" s="1092"/>
      <c r="C47" s="111" t="s">
        <v>100</v>
      </c>
      <c r="D47" s="136" t="s">
        <v>114</v>
      </c>
      <c r="E47" s="111" t="s">
        <v>11</v>
      </c>
      <c r="F47" s="111">
        <v>100</v>
      </c>
      <c r="G47" s="206">
        <v>100</v>
      </c>
      <c r="H47" s="124"/>
      <c r="I47" s="757"/>
      <c r="J47" s="191">
        <v>0</v>
      </c>
      <c r="K47" s="219">
        <v>1</v>
      </c>
      <c r="L47" s="219">
        <f t="shared" si="0"/>
        <v>0</v>
      </c>
      <c r="M47" s="220">
        <f t="shared" si="1"/>
        <v>0</v>
      </c>
      <c r="N47" s="752"/>
      <c r="O47" s="443"/>
      <c r="P47" s="221">
        <v>0</v>
      </c>
      <c r="Q47" s="444">
        <f t="shared" si="2"/>
        <v>0</v>
      </c>
      <c r="R47" s="222">
        <f t="shared" si="3"/>
        <v>0</v>
      </c>
      <c r="S47" s="453" cm="1">
        <f t="array" ref="S47">_xlfn.IFS(E47="Air",R47,E47="Sea",M47,E47="Air+Sea",M47+R47)</f>
        <v>0</v>
      </c>
    </row>
    <row r="48" spans="1:37" x14ac:dyDescent="0.25">
      <c r="A48" s="1096"/>
      <c r="B48" s="509" t="s">
        <v>102</v>
      </c>
      <c r="C48" s="113" t="s">
        <v>103</v>
      </c>
      <c r="D48" s="136" t="s">
        <v>104</v>
      </c>
      <c r="E48" s="113" t="s">
        <v>11</v>
      </c>
      <c r="F48" s="113">
        <v>70</v>
      </c>
      <c r="G48" s="208">
        <v>70</v>
      </c>
      <c r="H48" s="124"/>
      <c r="I48" s="755"/>
      <c r="J48" s="191">
        <v>0.5</v>
      </c>
      <c r="K48" s="219">
        <v>1</v>
      </c>
      <c r="L48" s="219">
        <f t="shared" si="0"/>
        <v>35</v>
      </c>
      <c r="M48" s="220">
        <f t="shared" si="1"/>
        <v>35</v>
      </c>
      <c r="N48" s="752"/>
      <c r="O48" s="443"/>
      <c r="P48" s="221">
        <v>0</v>
      </c>
      <c r="Q48" s="444">
        <f t="shared" si="2"/>
        <v>0</v>
      </c>
      <c r="R48" s="222">
        <f t="shared" si="3"/>
        <v>0</v>
      </c>
      <c r="S48" s="453" cm="1">
        <f t="array" ref="S48">_xlfn.IFS(E48="Air",R48,E48="Sea",M48,E48="Air+Sea",M48+R48)</f>
        <v>35</v>
      </c>
    </row>
    <row r="49" spans="1:19" ht="30" x14ac:dyDescent="0.25">
      <c r="A49" s="1096"/>
      <c r="B49" s="509" t="s">
        <v>105</v>
      </c>
      <c r="C49" s="113" t="s">
        <v>74</v>
      </c>
      <c r="D49" s="136" t="s">
        <v>107</v>
      </c>
      <c r="E49" s="111" t="s">
        <v>11</v>
      </c>
      <c r="F49" s="113">
        <v>40</v>
      </c>
      <c r="G49" s="208">
        <v>40</v>
      </c>
      <c r="H49" s="728"/>
      <c r="I49" s="757">
        <v>0.4</v>
      </c>
      <c r="J49" s="749"/>
      <c r="K49" s="219">
        <v>1</v>
      </c>
      <c r="L49" s="219">
        <f t="shared" si="0"/>
        <v>40</v>
      </c>
      <c r="M49" s="220">
        <f t="shared" si="1"/>
        <v>16</v>
      </c>
      <c r="N49" s="752"/>
      <c r="O49" s="443"/>
      <c r="P49" s="221">
        <v>0</v>
      </c>
      <c r="Q49" s="444">
        <f t="shared" si="2"/>
        <v>40</v>
      </c>
      <c r="R49" s="222">
        <f t="shared" si="3"/>
        <v>0</v>
      </c>
      <c r="S49" s="453" cm="1">
        <f t="array" ref="S49">_xlfn.IFS(E49="Air",R49,E49="Sea",M49,E49="Air+Sea",M49+R49)</f>
        <v>16</v>
      </c>
    </row>
    <row r="50" spans="1:19" x14ac:dyDescent="0.25">
      <c r="A50" s="1096"/>
      <c r="B50" s="1093" t="s">
        <v>105</v>
      </c>
      <c r="C50" s="188" t="s">
        <v>74</v>
      </c>
      <c r="D50" s="159" t="s">
        <v>106</v>
      </c>
      <c r="E50" s="188"/>
      <c r="F50" s="188"/>
      <c r="G50" s="386"/>
      <c r="H50" s="160"/>
      <c r="I50" s="752"/>
      <c r="J50" s="190"/>
      <c r="K50" s="221">
        <v>1</v>
      </c>
      <c r="L50" s="221">
        <f t="shared" si="0"/>
        <v>0</v>
      </c>
      <c r="M50" s="222">
        <f t="shared" si="1"/>
        <v>0</v>
      </c>
      <c r="N50" s="752"/>
      <c r="O50" s="443"/>
      <c r="P50" s="221">
        <v>0</v>
      </c>
      <c r="Q50" s="444">
        <f t="shared" si="2"/>
        <v>0</v>
      </c>
      <c r="R50" s="222">
        <f t="shared" si="3"/>
        <v>0</v>
      </c>
      <c r="S50" s="454" t="e" cm="1">
        <f t="array" ref="S50">_xlfn.IFS(E50="Air",R50,E50="Sea",M50,E50="Air+Sea",M50+R50)</f>
        <v>#N/A</v>
      </c>
    </row>
    <row r="51" spans="1:19" x14ac:dyDescent="0.25">
      <c r="A51" s="1096"/>
      <c r="B51" s="1093"/>
      <c r="C51" s="188" t="s">
        <v>74</v>
      </c>
      <c r="D51" s="188" t="s">
        <v>107</v>
      </c>
      <c r="E51" s="188"/>
      <c r="F51" s="188"/>
      <c r="G51" s="386"/>
      <c r="H51" s="160"/>
      <c r="I51" s="752"/>
      <c r="J51" s="190"/>
      <c r="K51" s="221">
        <v>1</v>
      </c>
      <c r="L51" s="221">
        <f t="shared" si="0"/>
        <v>0</v>
      </c>
      <c r="M51" s="222">
        <f t="shared" si="1"/>
        <v>0</v>
      </c>
      <c r="N51" s="752"/>
      <c r="O51" s="443"/>
      <c r="P51" s="221">
        <v>0</v>
      </c>
      <c r="Q51" s="444">
        <f t="shared" si="2"/>
        <v>0</v>
      </c>
      <c r="R51" s="222">
        <f t="shared" si="3"/>
        <v>0</v>
      </c>
      <c r="S51" s="454" t="e" cm="1">
        <f t="array" ref="S51">_xlfn.IFS(E51="Air",R51,E51="Sea",M51,E51="Air+Sea",M51+R51)</f>
        <v>#N/A</v>
      </c>
    </row>
    <row r="52" spans="1:19" x14ac:dyDescent="0.25">
      <c r="A52" s="1096"/>
      <c r="B52" s="462" t="s">
        <v>110</v>
      </c>
      <c r="C52" s="159" t="s">
        <v>111</v>
      </c>
      <c r="D52" s="159" t="s">
        <v>98</v>
      </c>
      <c r="E52" s="159"/>
      <c r="F52" s="159"/>
      <c r="G52" s="207"/>
      <c r="H52" s="160"/>
      <c r="I52" s="752"/>
      <c r="J52" s="190"/>
      <c r="K52" s="221">
        <v>1</v>
      </c>
      <c r="L52" s="221">
        <f t="shared" si="0"/>
        <v>0</v>
      </c>
      <c r="M52" s="222">
        <f t="shared" si="1"/>
        <v>0</v>
      </c>
      <c r="N52" s="752"/>
      <c r="O52" s="443"/>
      <c r="P52" s="221">
        <v>0</v>
      </c>
      <c r="Q52" s="444">
        <f t="shared" si="2"/>
        <v>0</v>
      </c>
      <c r="R52" s="222">
        <f t="shared" si="3"/>
        <v>0</v>
      </c>
      <c r="S52" s="454" t="e" cm="1">
        <f t="array" ref="S52">_xlfn.IFS(E52="Air",R52,E52="Sea",M52,E52="Air+Sea",M52+R52)</f>
        <v>#N/A</v>
      </c>
    </row>
    <row r="53" spans="1:19" x14ac:dyDescent="0.25">
      <c r="A53" s="1096"/>
      <c r="B53" s="462" t="s">
        <v>90</v>
      </c>
      <c r="C53" s="159"/>
      <c r="D53" s="159" t="s">
        <v>700</v>
      </c>
      <c r="E53" s="159"/>
      <c r="F53" s="159"/>
      <c r="G53" s="207"/>
      <c r="H53" s="160"/>
      <c r="I53" s="752"/>
      <c r="J53" s="190"/>
      <c r="K53" s="221">
        <v>1</v>
      </c>
      <c r="L53" s="221">
        <f t="shared" si="0"/>
        <v>0</v>
      </c>
      <c r="M53" s="222">
        <f t="shared" si="1"/>
        <v>0</v>
      </c>
      <c r="N53" s="752"/>
      <c r="O53" s="443"/>
      <c r="P53" s="221">
        <v>0</v>
      </c>
      <c r="Q53" s="444">
        <f t="shared" si="2"/>
        <v>0</v>
      </c>
      <c r="R53" s="222">
        <f t="shared" si="3"/>
        <v>0</v>
      </c>
      <c r="S53" s="454" t="e" cm="1">
        <f t="array" ref="S53">_xlfn.IFS(E53="Air",R53,E53="Sea",M53,E53="Air+Sea",M53+R53)</f>
        <v>#N/A</v>
      </c>
    </row>
    <row r="54" spans="1:19" x14ac:dyDescent="0.25">
      <c r="A54" s="1096"/>
      <c r="B54" s="1092" t="s">
        <v>115</v>
      </c>
      <c r="C54" s="113" t="s">
        <v>116</v>
      </c>
      <c r="D54" s="113" t="s">
        <v>113</v>
      </c>
      <c r="E54" s="111" t="s">
        <v>11</v>
      </c>
      <c r="F54" s="111">
        <v>30</v>
      </c>
      <c r="G54" s="206">
        <v>30</v>
      </c>
      <c r="H54" s="124"/>
      <c r="I54" s="755"/>
      <c r="J54" s="191">
        <v>0.5</v>
      </c>
      <c r="K54" s="219">
        <v>1</v>
      </c>
      <c r="L54" s="219">
        <f t="shared" si="0"/>
        <v>15</v>
      </c>
      <c r="M54" s="220">
        <f t="shared" si="1"/>
        <v>15</v>
      </c>
      <c r="N54" s="752"/>
      <c r="O54" s="443"/>
      <c r="P54" s="221">
        <v>0</v>
      </c>
      <c r="Q54" s="444">
        <f t="shared" si="2"/>
        <v>0</v>
      </c>
      <c r="R54" s="222">
        <f t="shared" si="3"/>
        <v>0</v>
      </c>
      <c r="S54" s="453" cm="1">
        <f t="array" ref="S54">_xlfn.IFS(E54="Air",R54,E54="Sea",M54,E54="Air+Sea",M54+R54)</f>
        <v>15</v>
      </c>
    </row>
    <row r="55" spans="1:19" x14ac:dyDescent="0.25">
      <c r="A55" s="1096"/>
      <c r="B55" s="1092"/>
      <c r="C55" s="113" t="s">
        <v>116</v>
      </c>
      <c r="D55" s="128" t="s">
        <v>117</v>
      </c>
      <c r="E55" s="111" t="s">
        <v>11</v>
      </c>
      <c r="F55" s="111">
        <v>340</v>
      </c>
      <c r="G55" s="206">
        <v>340</v>
      </c>
      <c r="H55" s="124"/>
      <c r="I55" s="755"/>
      <c r="J55" s="191">
        <v>0.5</v>
      </c>
      <c r="K55" s="219">
        <v>1</v>
      </c>
      <c r="L55" s="219">
        <f t="shared" si="0"/>
        <v>170</v>
      </c>
      <c r="M55" s="220">
        <f t="shared" si="1"/>
        <v>170</v>
      </c>
      <c r="N55" s="752"/>
      <c r="O55" s="443"/>
      <c r="P55" s="221">
        <v>0</v>
      </c>
      <c r="Q55" s="444">
        <f t="shared" si="2"/>
        <v>0</v>
      </c>
      <c r="R55" s="222">
        <f t="shared" si="3"/>
        <v>0</v>
      </c>
      <c r="S55" s="453" cm="1">
        <f t="array" ref="S55">_xlfn.IFS(E55="Air",R55,E55="Sea",M55,E55="Air+Sea",M55+R55)</f>
        <v>170</v>
      </c>
    </row>
    <row r="56" spans="1:19" x14ac:dyDescent="0.25">
      <c r="A56" s="1096"/>
      <c r="B56" s="1092" t="s">
        <v>118</v>
      </c>
      <c r="C56" s="113" t="s">
        <v>103</v>
      </c>
      <c r="D56" s="113" t="s">
        <v>119</v>
      </c>
      <c r="E56" s="113" t="s">
        <v>11</v>
      </c>
      <c r="F56" s="113">
        <v>25</v>
      </c>
      <c r="G56" s="208">
        <v>25</v>
      </c>
      <c r="H56" s="124"/>
      <c r="I56" s="755"/>
      <c r="J56" s="191">
        <v>0.75</v>
      </c>
      <c r="K56" s="219">
        <v>1</v>
      </c>
      <c r="L56" s="219">
        <f t="shared" si="0"/>
        <v>18.75</v>
      </c>
      <c r="M56" s="220">
        <f t="shared" si="1"/>
        <v>18.75</v>
      </c>
      <c r="N56" s="752"/>
      <c r="O56" s="443"/>
      <c r="P56" s="221">
        <v>0</v>
      </c>
      <c r="Q56" s="444">
        <f t="shared" si="2"/>
        <v>0</v>
      </c>
      <c r="R56" s="222">
        <f t="shared" si="3"/>
        <v>0</v>
      </c>
      <c r="S56" s="453" cm="1">
        <f t="array" ref="S56">_xlfn.IFS(E56="Air",R56,E56="Sea",M56,E56="Air+Sea",M56+R56)</f>
        <v>18.75</v>
      </c>
    </row>
    <row r="57" spans="1:19" x14ac:dyDescent="0.25">
      <c r="A57" s="1096"/>
      <c r="B57" s="1092"/>
      <c r="C57" s="113" t="s">
        <v>103</v>
      </c>
      <c r="D57" s="136" t="s">
        <v>120</v>
      </c>
      <c r="E57" s="113" t="s">
        <v>11</v>
      </c>
      <c r="F57" s="113">
        <v>375</v>
      </c>
      <c r="G57" s="208">
        <v>375</v>
      </c>
      <c r="H57" s="124"/>
      <c r="I57" s="755"/>
      <c r="J57" s="191">
        <v>0.75</v>
      </c>
      <c r="K57" s="219">
        <v>1</v>
      </c>
      <c r="L57" s="219">
        <f t="shared" si="0"/>
        <v>281.25</v>
      </c>
      <c r="M57" s="220">
        <f t="shared" si="1"/>
        <v>281.25</v>
      </c>
      <c r="N57" s="752"/>
      <c r="O57" s="443"/>
      <c r="P57" s="221">
        <v>0</v>
      </c>
      <c r="Q57" s="444">
        <f t="shared" si="2"/>
        <v>0</v>
      </c>
      <c r="R57" s="222">
        <f t="shared" si="3"/>
        <v>0</v>
      </c>
      <c r="S57" s="453" cm="1">
        <f t="array" ref="S57">_xlfn.IFS(E57="Air",R57,E57="Sea",M57,E57="Air+Sea",M57+R57)</f>
        <v>281.25</v>
      </c>
    </row>
    <row r="58" spans="1:19" x14ac:dyDescent="0.25">
      <c r="A58" s="1096"/>
      <c r="B58" s="509" t="s">
        <v>108</v>
      </c>
      <c r="C58" s="113" t="s">
        <v>103</v>
      </c>
      <c r="D58" s="136" t="s">
        <v>109</v>
      </c>
      <c r="E58" s="113" t="s">
        <v>11</v>
      </c>
      <c r="F58" s="113">
        <v>175</v>
      </c>
      <c r="G58" s="208">
        <v>175</v>
      </c>
      <c r="H58" s="124"/>
      <c r="I58" s="755"/>
      <c r="J58" s="191">
        <v>0.5</v>
      </c>
      <c r="K58" s="219">
        <v>1</v>
      </c>
      <c r="L58" s="219">
        <f t="shared" si="0"/>
        <v>87.5</v>
      </c>
      <c r="M58" s="220">
        <f t="shared" si="1"/>
        <v>87.5</v>
      </c>
      <c r="N58" s="752"/>
      <c r="O58" s="443"/>
      <c r="P58" s="221">
        <v>0</v>
      </c>
      <c r="Q58" s="444">
        <f t="shared" si="2"/>
        <v>0</v>
      </c>
      <c r="R58" s="222">
        <f t="shared" si="3"/>
        <v>0</v>
      </c>
      <c r="S58" s="453" cm="1">
        <f t="array" ref="S58">_xlfn.IFS(E58="Air",R58,E58="Sea",M58,E58="Air+Sea",M58+R58)</f>
        <v>87.5</v>
      </c>
    </row>
    <row r="59" spans="1:19" x14ac:dyDescent="0.25">
      <c r="A59" s="1096" t="s">
        <v>121</v>
      </c>
      <c r="B59" s="719" t="s">
        <v>122</v>
      </c>
      <c r="C59" s="111" t="s">
        <v>123</v>
      </c>
      <c r="D59" s="128" t="s">
        <v>122</v>
      </c>
      <c r="E59" s="113" t="s">
        <v>11</v>
      </c>
      <c r="F59" s="111">
        <v>120</v>
      </c>
      <c r="G59" s="206">
        <v>120</v>
      </c>
      <c r="H59" s="124"/>
      <c r="I59" s="755"/>
      <c r="J59" s="191">
        <v>0.5</v>
      </c>
      <c r="K59" s="219">
        <v>1</v>
      </c>
      <c r="L59" s="219">
        <f t="shared" si="0"/>
        <v>60</v>
      </c>
      <c r="M59" s="220">
        <f t="shared" si="1"/>
        <v>60</v>
      </c>
      <c r="N59" s="752"/>
      <c r="O59" s="443"/>
      <c r="P59" s="221">
        <v>0</v>
      </c>
      <c r="Q59" s="444">
        <f t="shared" si="2"/>
        <v>0</v>
      </c>
      <c r="R59" s="222">
        <f t="shared" si="3"/>
        <v>0</v>
      </c>
      <c r="S59" s="453" cm="1">
        <f t="array" ref="S59">_xlfn.IFS(E59="Air",R59,E59="Sea",M59,E59="Air+Sea",M59+R59)</f>
        <v>60</v>
      </c>
    </row>
    <row r="60" spans="1:19" x14ac:dyDescent="0.25">
      <c r="A60" s="1096"/>
      <c r="B60" s="509" t="s">
        <v>124</v>
      </c>
      <c r="C60" s="113" t="s">
        <v>103</v>
      </c>
      <c r="D60" s="136" t="s">
        <v>125</v>
      </c>
      <c r="E60" s="113" t="s">
        <v>11</v>
      </c>
      <c r="F60" s="113">
        <v>120</v>
      </c>
      <c r="G60" s="208">
        <v>120</v>
      </c>
      <c r="H60" s="124"/>
      <c r="I60" s="755"/>
      <c r="J60" s="191">
        <v>0.5</v>
      </c>
      <c r="K60" s="219">
        <v>1</v>
      </c>
      <c r="L60" s="219">
        <f t="shared" si="0"/>
        <v>60</v>
      </c>
      <c r="M60" s="220">
        <f t="shared" si="1"/>
        <v>60</v>
      </c>
      <c r="N60" s="752"/>
      <c r="O60" s="443"/>
      <c r="P60" s="221">
        <v>0</v>
      </c>
      <c r="Q60" s="444">
        <f t="shared" si="2"/>
        <v>0</v>
      </c>
      <c r="R60" s="222">
        <f t="shared" si="3"/>
        <v>0</v>
      </c>
      <c r="S60" s="453" cm="1">
        <f t="array" ref="S60">_xlfn.IFS(E60="Air",R60,E60="Sea",M60,E60="Air+Sea",M60+R60)</f>
        <v>60</v>
      </c>
    </row>
    <row r="61" spans="1:19" x14ac:dyDescent="0.25">
      <c r="A61" s="1096"/>
      <c r="B61" s="462" t="s">
        <v>126</v>
      </c>
      <c r="C61" s="159" t="s">
        <v>103</v>
      </c>
      <c r="D61" s="159" t="s">
        <v>126</v>
      </c>
      <c r="E61" s="188"/>
      <c r="F61" s="159"/>
      <c r="G61" s="207"/>
      <c r="H61" s="160"/>
      <c r="I61" s="752"/>
      <c r="J61" s="190"/>
      <c r="K61" s="221">
        <v>1</v>
      </c>
      <c r="L61" s="221">
        <f t="shared" si="0"/>
        <v>0</v>
      </c>
      <c r="M61" s="222">
        <f t="shared" si="1"/>
        <v>0</v>
      </c>
      <c r="N61" s="752"/>
      <c r="O61" s="443"/>
      <c r="P61" s="221">
        <v>0</v>
      </c>
      <c r="Q61" s="444">
        <f t="shared" si="2"/>
        <v>0</v>
      </c>
      <c r="R61" s="222">
        <f t="shared" si="3"/>
        <v>0</v>
      </c>
      <c r="S61" s="454" t="e" cm="1">
        <f t="array" ref="S61">_xlfn.IFS(E61="Air",R61,E61="Sea",M61,E61="Air+Sea",M61+R61)</f>
        <v>#N/A</v>
      </c>
    </row>
    <row r="62" spans="1:19" x14ac:dyDescent="0.25">
      <c r="A62" s="1096"/>
      <c r="B62" s="462" t="s">
        <v>127</v>
      </c>
      <c r="C62" s="159" t="s">
        <v>128</v>
      </c>
      <c r="D62" s="159" t="s">
        <v>127</v>
      </c>
      <c r="E62" s="188"/>
      <c r="F62" s="159"/>
      <c r="G62" s="207"/>
      <c r="H62" s="160"/>
      <c r="I62" s="752"/>
      <c r="J62" s="190"/>
      <c r="K62" s="221">
        <v>1</v>
      </c>
      <c r="L62" s="221">
        <f t="shared" si="0"/>
        <v>0</v>
      </c>
      <c r="M62" s="222">
        <f t="shared" si="1"/>
        <v>0</v>
      </c>
      <c r="N62" s="752"/>
      <c r="O62" s="443"/>
      <c r="P62" s="221">
        <v>0</v>
      </c>
      <c r="Q62" s="444">
        <f t="shared" si="2"/>
        <v>0</v>
      </c>
      <c r="R62" s="222">
        <f t="shared" si="3"/>
        <v>0</v>
      </c>
      <c r="S62" s="454" t="e" cm="1">
        <f t="array" ref="S62">_xlfn.IFS(E62="Air",R62,E62="Sea",M62,E62="Air+Sea",M62+R62)</f>
        <v>#N/A</v>
      </c>
    </row>
    <row r="63" spans="1:19" x14ac:dyDescent="0.25">
      <c r="A63" s="1096"/>
      <c r="B63" s="1093" t="s">
        <v>130</v>
      </c>
      <c r="C63" s="188" t="s">
        <v>103</v>
      </c>
      <c r="D63" s="188" t="s">
        <v>131</v>
      </c>
      <c r="E63" s="188"/>
      <c r="F63" s="188"/>
      <c r="G63" s="386"/>
      <c r="H63" s="160"/>
      <c r="I63" s="752"/>
      <c r="J63" s="190"/>
      <c r="K63" s="221">
        <v>1</v>
      </c>
      <c r="L63" s="221">
        <f t="shared" si="0"/>
        <v>0</v>
      </c>
      <c r="M63" s="222">
        <f t="shared" si="1"/>
        <v>0</v>
      </c>
      <c r="N63" s="752"/>
      <c r="O63" s="443"/>
      <c r="P63" s="221">
        <v>0</v>
      </c>
      <c r="Q63" s="444">
        <f t="shared" si="2"/>
        <v>0</v>
      </c>
      <c r="R63" s="222">
        <f t="shared" si="3"/>
        <v>0</v>
      </c>
      <c r="S63" s="454" t="e" cm="1">
        <f t="array" ref="S63">_xlfn.IFS(E63="Air",R63,E63="Sea",M63,E63="Air+Sea",M63+R63)</f>
        <v>#N/A</v>
      </c>
    </row>
    <row r="64" spans="1:19" x14ac:dyDescent="0.25">
      <c r="A64" s="1096"/>
      <c r="B64" s="1093"/>
      <c r="C64" s="188" t="s">
        <v>103</v>
      </c>
      <c r="D64" s="188" t="s">
        <v>130</v>
      </c>
      <c r="E64" s="188"/>
      <c r="F64" s="188"/>
      <c r="G64" s="386"/>
      <c r="H64" s="160"/>
      <c r="I64" s="752"/>
      <c r="J64" s="190"/>
      <c r="K64" s="221">
        <v>1</v>
      </c>
      <c r="L64" s="221">
        <f t="shared" si="0"/>
        <v>0</v>
      </c>
      <c r="M64" s="222">
        <f t="shared" si="1"/>
        <v>0</v>
      </c>
      <c r="N64" s="752"/>
      <c r="O64" s="443"/>
      <c r="P64" s="221">
        <v>0</v>
      </c>
      <c r="Q64" s="444">
        <f t="shared" si="2"/>
        <v>0</v>
      </c>
      <c r="R64" s="222">
        <f t="shared" si="3"/>
        <v>0</v>
      </c>
      <c r="S64" s="454" t="e" cm="1">
        <f t="array" ref="S64">_xlfn.IFS(E64="Air",R64,E64="Sea",M64,E64="Air+Sea",M64+R64)</f>
        <v>#N/A</v>
      </c>
    </row>
    <row r="65" spans="1:19" x14ac:dyDescent="0.25">
      <c r="A65" s="1096"/>
      <c r="B65" s="462" t="s">
        <v>134</v>
      </c>
      <c r="C65" s="159" t="s">
        <v>135</v>
      </c>
      <c r="D65" s="159" t="s">
        <v>98</v>
      </c>
      <c r="E65" s="159"/>
      <c r="F65" s="159"/>
      <c r="G65" s="207"/>
      <c r="H65" s="160"/>
      <c r="I65" s="752"/>
      <c r="J65" s="190"/>
      <c r="K65" s="221">
        <v>1</v>
      </c>
      <c r="L65" s="221">
        <f t="shared" si="0"/>
        <v>0</v>
      </c>
      <c r="M65" s="222">
        <f t="shared" si="1"/>
        <v>0</v>
      </c>
      <c r="N65" s="752"/>
      <c r="O65" s="443"/>
      <c r="P65" s="221">
        <v>0</v>
      </c>
      <c r="Q65" s="444">
        <f t="shared" si="2"/>
        <v>0</v>
      </c>
      <c r="R65" s="222">
        <f t="shared" si="3"/>
        <v>0</v>
      </c>
      <c r="S65" s="454" t="e" cm="1">
        <f t="array" ref="S65">_xlfn.IFS(E65="Air",R65,E65="Sea",M65,E65="Air+Sea",M65+R65)</f>
        <v>#N/A</v>
      </c>
    </row>
    <row r="66" spans="1:19" x14ac:dyDescent="0.25">
      <c r="A66" s="1096"/>
      <c r="B66" s="462" t="s">
        <v>136</v>
      </c>
      <c r="C66" s="159" t="s">
        <v>103</v>
      </c>
      <c r="D66" s="159" t="s">
        <v>98</v>
      </c>
      <c r="E66" s="159"/>
      <c r="F66" s="159"/>
      <c r="G66" s="207"/>
      <c r="H66" s="160"/>
      <c r="I66" s="752"/>
      <c r="J66" s="190"/>
      <c r="K66" s="221">
        <v>1</v>
      </c>
      <c r="L66" s="221">
        <f t="shared" si="0"/>
        <v>0</v>
      </c>
      <c r="M66" s="222">
        <f t="shared" si="1"/>
        <v>0</v>
      </c>
      <c r="N66" s="752"/>
      <c r="O66" s="443"/>
      <c r="P66" s="221">
        <v>0</v>
      </c>
      <c r="Q66" s="444">
        <f t="shared" si="2"/>
        <v>0</v>
      </c>
      <c r="R66" s="222">
        <f t="shared" si="3"/>
        <v>0</v>
      </c>
      <c r="S66" s="454" t="e" cm="1">
        <f t="array" ref="S66">_xlfn.IFS(E66="Air",R66,E66="Sea",M66,E66="Air+Sea",M66+R66)</f>
        <v>#N/A</v>
      </c>
    </row>
    <row r="67" spans="1:19" x14ac:dyDescent="0.25">
      <c r="A67" s="1096"/>
      <c r="B67" s="462" t="s">
        <v>137</v>
      </c>
      <c r="C67" s="159" t="s">
        <v>74</v>
      </c>
      <c r="D67" s="159" t="s">
        <v>98</v>
      </c>
      <c r="E67" s="159"/>
      <c r="F67" s="159"/>
      <c r="G67" s="207"/>
      <c r="H67" s="160"/>
      <c r="I67" s="752"/>
      <c r="J67" s="190"/>
      <c r="K67" s="221">
        <v>1</v>
      </c>
      <c r="L67" s="221">
        <f t="shared" si="0"/>
        <v>0</v>
      </c>
      <c r="M67" s="222">
        <f t="shared" si="1"/>
        <v>0</v>
      </c>
      <c r="N67" s="752"/>
      <c r="O67" s="443"/>
      <c r="P67" s="221">
        <v>0</v>
      </c>
      <c r="Q67" s="444">
        <f t="shared" si="2"/>
        <v>0</v>
      </c>
      <c r="R67" s="222">
        <f t="shared" si="3"/>
        <v>0</v>
      </c>
      <c r="S67" s="454" t="e" cm="1">
        <f t="array" ref="S67">_xlfn.IFS(E67="Air",R67,E67="Sea",M67,E67="Air+Sea",M67+R67)</f>
        <v>#N/A</v>
      </c>
    </row>
    <row r="68" spans="1:19" x14ac:dyDescent="0.25">
      <c r="A68" s="1096"/>
      <c r="B68" s="462" t="s">
        <v>140</v>
      </c>
      <c r="C68" s="159" t="s">
        <v>139</v>
      </c>
      <c r="D68" s="159"/>
      <c r="E68" s="159"/>
      <c r="F68" s="159"/>
      <c r="G68" s="207"/>
      <c r="H68" s="160"/>
      <c r="I68" s="752"/>
      <c r="J68" s="190"/>
      <c r="K68" s="221">
        <v>1</v>
      </c>
      <c r="L68" s="221">
        <f t="shared" si="0"/>
        <v>0</v>
      </c>
      <c r="M68" s="222">
        <f t="shared" si="1"/>
        <v>0</v>
      </c>
      <c r="N68" s="752"/>
      <c r="O68" s="443"/>
      <c r="P68" s="221">
        <v>0</v>
      </c>
      <c r="Q68" s="444">
        <f t="shared" si="2"/>
        <v>0</v>
      </c>
      <c r="R68" s="222">
        <f t="shared" si="3"/>
        <v>0</v>
      </c>
      <c r="S68" s="454" t="e" cm="1">
        <f t="array" ref="S68">_xlfn.IFS(E68="Air",R68,E68="Sea",M68,E68="Air+Sea",M68+R68)</f>
        <v>#N/A</v>
      </c>
    </row>
    <row r="69" spans="1:19" x14ac:dyDescent="0.25">
      <c r="A69" s="1096"/>
      <c r="B69" s="1093" t="s">
        <v>141</v>
      </c>
      <c r="C69" s="188" t="s">
        <v>142</v>
      </c>
      <c r="D69" s="188" t="s">
        <v>143</v>
      </c>
      <c r="E69" s="188"/>
      <c r="F69" s="188"/>
      <c r="G69" s="386"/>
      <c r="H69" s="160"/>
      <c r="I69" s="752"/>
      <c r="J69" s="190"/>
      <c r="K69" s="221">
        <v>1</v>
      </c>
      <c r="L69" s="221">
        <f t="shared" si="0"/>
        <v>0</v>
      </c>
      <c r="M69" s="222">
        <f t="shared" si="1"/>
        <v>0</v>
      </c>
      <c r="N69" s="752"/>
      <c r="O69" s="443"/>
      <c r="P69" s="221">
        <v>0</v>
      </c>
      <c r="Q69" s="444">
        <f t="shared" si="2"/>
        <v>0</v>
      </c>
      <c r="R69" s="222">
        <f t="shared" si="3"/>
        <v>0</v>
      </c>
      <c r="S69" s="454" t="e" cm="1">
        <f t="array" ref="S69">_xlfn.IFS(E69="Air",R69,E69="Sea",M69,E69="Air+Sea",M69+R69)</f>
        <v>#N/A</v>
      </c>
    </row>
    <row r="70" spans="1:19" x14ac:dyDescent="0.25">
      <c r="A70" s="1096"/>
      <c r="B70" s="1093"/>
      <c r="C70" s="188" t="s">
        <v>142</v>
      </c>
      <c r="D70" s="188" t="s">
        <v>141</v>
      </c>
      <c r="E70" s="188"/>
      <c r="F70" s="188"/>
      <c r="G70" s="386"/>
      <c r="H70" s="160"/>
      <c r="I70" s="752"/>
      <c r="J70" s="190"/>
      <c r="K70" s="221">
        <v>1</v>
      </c>
      <c r="L70" s="221">
        <f t="shared" si="0"/>
        <v>0</v>
      </c>
      <c r="M70" s="222">
        <f t="shared" si="1"/>
        <v>0</v>
      </c>
      <c r="N70" s="752"/>
      <c r="O70" s="443"/>
      <c r="P70" s="221">
        <v>0</v>
      </c>
      <c r="Q70" s="444">
        <f t="shared" si="2"/>
        <v>0</v>
      </c>
      <c r="R70" s="222">
        <f t="shared" si="3"/>
        <v>0</v>
      </c>
      <c r="S70" s="454" t="e" cm="1">
        <f t="array" ref="S70">_xlfn.IFS(E70="Air",R70,E70="Sea",M70,E70="Air+Sea",M70+R70)</f>
        <v>#N/A</v>
      </c>
    </row>
    <row r="71" spans="1:19" x14ac:dyDescent="0.25">
      <c r="A71" s="1096"/>
      <c r="B71" s="462" t="s">
        <v>144</v>
      </c>
      <c r="C71" s="159" t="s">
        <v>145</v>
      </c>
      <c r="D71" s="159"/>
      <c r="E71" s="159"/>
      <c r="F71" s="159"/>
      <c r="G71" s="207"/>
      <c r="H71" s="160"/>
      <c r="I71" s="752"/>
      <c r="J71" s="190"/>
      <c r="K71" s="221">
        <v>1</v>
      </c>
      <c r="L71" s="221">
        <f t="shared" si="0"/>
        <v>0</v>
      </c>
      <c r="M71" s="222">
        <f t="shared" si="1"/>
        <v>0</v>
      </c>
      <c r="N71" s="752"/>
      <c r="O71" s="443"/>
      <c r="P71" s="221">
        <v>0</v>
      </c>
      <c r="Q71" s="444">
        <f t="shared" si="2"/>
        <v>0</v>
      </c>
      <c r="R71" s="222">
        <f t="shared" si="3"/>
        <v>0</v>
      </c>
      <c r="S71" s="454" t="e" cm="1">
        <f t="array" ref="S71">_xlfn.IFS(E71="Air",R71,E71="Sea",M71,E71="Air+Sea",M71+R71)</f>
        <v>#N/A</v>
      </c>
    </row>
    <row r="72" spans="1:19" x14ac:dyDescent="0.25">
      <c r="A72" s="1096"/>
      <c r="B72" s="509" t="s">
        <v>146</v>
      </c>
      <c r="C72" s="113" t="s">
        <v>145</v>
      </c>
      <c r="D72" s="136" t="s">
        <v>146</v>
      </c>
      <c r="E72" s="113" t="s">
        <v>11</v>
      </c>
      <c r="F72" s="113">
        <v>550</v>
      </c>
      <c r="G72" s="208">
        <v>550</v>
      </c>
      <c r="H72" s="124"/>
      <c r="I72" s="755"/>
      <c r="J72" s="191">
        <v>0</v>
      </c>
      <c r="K72" s="219">
        <v>1</v>
      </c>
      <c r="L72" s="219">
        <f t="shared" si="0"/>
        <v>0</v>
      </c>
      <c r="M72" s="220">
        <f t="shared" si="1"/>
        <v>0</v>
      </c>
      <c r="N72" s="752"/>
      <c r="O72" s="443"/>
      <c r="P72" s="221">
        <v>0</v>
      </c>
      <c r="Q72" s="444">
        <f t="shared" si="2"/>
        <v>0</v>
      </c>
      <c r="R72" s="222">
        <f t="shared" si="3"/>
        <v>0</v>
      </c>
      <c r="S72" s="453" cm="1">
        <f t="array" ref="S72">_xlfn.IFS(E72="Air",R72,E72="Sea",M72,E72="Air+Sea",M72+R72)</f>
        <v>0</v>
      </c>
    </row>
    <row r="73" spans="1:19" x14ac:dyDescent="0.25">
      <c r="A73" s="1096"/>
      <c r="B73" s="462" t="s">
        <v>147</v>
      </c>
      <c r="C73" s="159" t="s">
        <v>74</v>
      </c>
      <c r="D73" s="159" t="s">
        <v>98</v>
      </c>
      <c r="E73" s="159"/>
      <c r="F73" s="159"/>
      <c r="G73" s="207"/>
      <c r="H73" s="160"/>
      <c r="I73" s="752"/>
      <c r="J73" s="190"/>
      <c r="K73" s="221">
        <v>1</v>
      </c>
      <c r="L73" s="221">
        <f t="shared" si="0"/>
        <v>0</v>
      </c>
      <c r="M73" s="222">
        <f t="shared" si="1"/>
        <v>0</v>
      </c>
      <c r="N73" s="752"/>
      <c r="O73" s="443"/>
      <c r="P73" s="221">
        <v>0</v>
      </c>
      <c r="Q73" s="444">
        <f t="shared" si="2"/>
        <v>0</v>
      </c>
      <c r="R73" s="222">
        <f t="shared" si="3"/>
        <v>0</v>
      </c>
      <c r="S73" s="454" t="e" cm="1">
        <f t="array" ref="S73">_xlfn.IFS(E73="Air",R73,E73="Sea",M73,E73="Air+Sea",M73+R73)</f>
        <v>#N/A</v>
      </c>
    </row>
    <row r="74" spans="1:19" x14ac:dyDescent="0.25">
      <c r="A74" s="1096"/>
      <c r="B74" s="462" t="s">
        <v>90</v>
      </c>
      <c r="C74" s="159"/>
      <c r="D74" s="159" t="s">
        <v>98</v>
      </c>
      <c r="E74" s="159"/>
      <c r="F74" s="159"/>
      <c r="G74" s="207"/>
      <c r="H74" s="160"/>
      <c r="I74" s="752"/>
      <c r="J74" s="190"/>
      <c r="K74" s="221">
        <v>1</v>
      </c>
      <c r="L74" s="221">
        <f t="shared" si="0"/>
        <v>0</v>
      </c>
      <c r="M74" s="222">
        <f t="shared" si="1"/>
        <v>0</v>
      </c>
      <c r="N74" s="752"/>
      <c r="O74" s="443"/>
      <c r="P74" s="221">
        <v>0</v>
      </c>
      <c r="Q74" s="444">
        <f t="shared" si="2"/>
        <v>0</v>
      </c>
      <c r="R74" s="222">
        <f t="shared" si="3"/>
        <v>0</v>
      </c>
      <c r="S74" s="454" t="e" cm="1">
        <f t="array" ref="S74">_xlfn.IFS(E74="Air",R74,E74="Sea",M74,E74="Air+Sea",M74+R74)</f>
        <v>#N/A</v>
      </c>
    </row>
    <row r="75" spans="1:19" ht="30" x14ac:dyDescent="0.25">
      <c r="A75" s="1096" t="s">
        <v>148</v>
      </c>
      <c r="B75" s="460" t="s">
        <v>149</v>
      </c>
      <c r="C75" s="188" t="s">
        <v>150</v>
      </c>
      <c r="D75" s="188" t="s">
        <v>151</v>
      </c>
      <c r="E75" s="188"/>
      <c r="F75" s="188"/>
      <c r="G75" s="386"/>
      <c r="H75" s="160"/>
      <c r="I75" s="752"/>
      <c r="J75" s="190"/>
      <c r="K75" s="221">
        <v>1</v>
      </c>
      <c r="L75" s="221">
        <f t="shared" si="0"/>
        <v>0</v>
      </c>
      <c r="M75" s="222">
        <f t="shared" si="1"/>
        <v>0</v>
      </c>
      <c r="N75" s="752"/>
      <c r="O75" s="443"/>
      <c r="P75" s="221">
        <v>0</v>
      </c>
      <c r="Q75" s="444">
        <f t="shared" si="2"/>
        <v>0</v>
      </c>
      <c r="R75" s="222">
        <f t="shared" si="3"/>
        <v>0</v>
      </c>
      <c r="S75" s="454" t="e" cm="1">
        <f t="array" ref="S75">_xlfn.IFS(E75="Air",R75,E75="Sea",M75,E75="Air+Sea",M75+R75)</f>
        <v>#N/A</v>
      </c>
    </row>
    <row r="76" spans="1:19" x14ac:dyDescent="0.25">
      <c r="A76" s="1096"/>
      <c r="B76" s="1093" t="s">
        <v>152</v>
      </c>
      <c r="C76" s="188" t="s">
        <v>103</v>
      </c>
      <c r="D76" s="188" t="s">
        <v>153</v>
      </c>
      <c r="E76" s="188"/>
      <c r="F76" s="188"/>
      <c r="G76" s="386"/>
      <c r="H76" s="160"/>
      <c r="I76" s="752"/>
      <c r="J76" s="190"/>
      <c r="K76" s="221">
        <v>1</v>
      </c>
      <c r="L76" s="221">
        <f t="shared" si="0"/>
        <v>0</v>
      </c>
      <c r="M76" s="222">
        <f t="shared" si="1"/>
        <v>0</v>
      </c>
      <c r="N76" s="752"/>
      <c r="O76" s="443"/>
      <c r="P76" s="221">
        <v>0</v>
      </c>
      <c r="Q76" s="444">
        <f t="shared" si="2"/>
        <v>0</v>
      </c>
      <c r="R76" s="222">
        <f t="shared" si="3"/>
        <v>0</v>
      </c>
      <c r="S76" s="454" t="e" cm="1">
        <f t="array" ref="S76">_xlfn.IFS(E76="Air",R76,E76="Sea",M76,E76="Air+Sea",M76+R76)</f>
        <v>#N/A</v>
      </c>
    </row>
    <row r="77" spans="1:19" x14ac:dyDescent="0.25">
      <c r="A77" s="1096"/>
      <c r="B77" s="1093"/>
      <c r="C77" s="188" t="s">
        <v>103</v>
      </c>
      <c r="D77" s="188" t="s">
        <v>154</v>
      </c>
      <c r="E77" s="188"/>
      <c r="F77" s="188"/>
      <c r="G77" s="386"/>
      <c r="H77" s="160"/>
      <c r="I77" s="752"/>
      <c r="J77" s="190"/>
      <c r="K77" s="221">
        <v>1</v>
      </c>
      <c r="L77" s="221">
        <f t="shared" ref="L77:L94" si="4">IF(C77="APLL BK",G77,G77*J77)</f>
        <v>0</v>
      </c>
      <c r="M77" s="222">
        <f t="shared" ref="M77:M94" si="5">IFERROR(IF(OR(E77="Sea",E77="Air+Sea"),IF(C77="APLL BK",G77*IF(I77="",1,I77),L77/K77*IF(I77="",1,I77)),0),0)</f>
        <v>0</v>
      </c>
      <c r="N77" s="752"/>
      <c r="O77" s="443"/>
      <c r="P77" s="221">
        <v>0</v>
      </c>
      <c r="Q77" s="444">
        <f t="shared" ref="Q77:Q94" si="6">IF(C77="APLL BK",G77,G77*O77)</f>
        <v>0</v>
      </c>
      <c r="R77" s="222">
        <f t="shared" ref="R77:R94" si="7">IFERROR(IF(OR(E77="Air",E77="Air+Sea"),IF(C77="APLL BK",G77*IF(N77="",1,N77),Q77/P77*IF(N77="",1,N77)),0),0)</f>
        <v>0</v>
      </c>
      <c r="S77" s="454" t="e" cm="1">
        <f t="array" ref="S77">_xlfn.IFS(E77="Air",R77,E77="Sea",M77,E77="Air+Sea",M77+R77)</f>
        <v>#N/A</v>
      </c>
    </row>
    <row r="78" spans="1:19" x14ac:dyDescent="0.25">
      <c r="A78" s="1096"/>
      <c r="B78" s="462" t="s">
        <v>90</v>
      </c>
      <c r="C78" s="159"/>
      <c r="D78" s="159"/>
      <c r="E78" s="159"/>
      <c r="F78" s="159"/>
      <c r="G78" s="207"/>
      <c r="H78" s="160"/>
      <c r="I78" s="752"/>
      <c r="J78" s="190"/>
      <c r="K78" s="221">
        <v>1</v>
      </c>
      <c r="L78" s="221">
        <f t="shared" si="4"/>
        <v>0</v>
      </c>
      <c r="M78" s="222">
        <f t="shared" si="5"/>
        <v>0</v>
      </c>
      <c r="N78" s="752"/>
      <c r="O78" s="443"/>
      <c r="P78" s="221">
        <v>0</v>
      </c>
      <c r="Q78" s="444">
        <f t="shared" si="6"/>
        <v>0</v>
      </c>
      <c r="R78" s="222">
        <f t="shared" si="7"/>
        <v>0</v>
      </c>
      <c r="S78" s="454" t="e" cm="1">
        <f t="array" ref="S78">_xlfn.IFS(E78="Air",R78,E78="Sea",M78,E78="Air+Sea",M78+R78)</f>
        <v>#N/A</v>
      </c>
    </row>
    <row r="79" spans="1:19" x14ac:dyDescent="0.25">
      <c r="A79" s="1096" t="s">
        <v>155</v>
      </c>
      <c r="B79" s="509" t="s">
        <v>69</v>
      </c>
      <c r="C79" s="113" t="s">
        <v>69</v>
      </c>
      <c r="D79" s="136" t="s">
        <v>156</v>
      </c>
      <c r="E79" s="113" t="s">
        <v>11</v>
      </c>
      <c r="F79" s="113">
        <v>180</v>
      </c>
      <c r="G79" s="208">
        <v>180</v>
      </c>
      <c r="H79" s="124" t="s">
        <v>701</v>
      </c>
      <c r="I79" s="507"/>
      <c r="J79" s="191">
        <v>0</v>
      </c>
      <c r="K79" s="219">
        <v>1</v>
      </c>
      <c r="L79" s="219">
        <f t="shared" si="4"/>
        <v>0</v>
      </c>
      <c r="M79" s="220">
        <f t="shared" si="5"/>
        <v>0</v>
      </c>
      <c r="N79" s="459"/>
      <c r="O79" s="443"/>
      <c r="P79" s="221">
        <v>0</v>
      </c>
      <c r="Q79" s="444">
        <f t="shared" si="6"/>
        <v>0</v>
      </c>
      <c r="R79" s="222">
        <f t="shared" si="7"/>
        <v>0</v>
      </c>
      <c r="S79" s="453" cm="1">
        <f t="array" ref="S79">_xlfn.IFS(E79="Air",R79,E79="Sea",M79,E79="Air+Sea",M79+R79)</f>
        <v>0</v>
      </c>
    </row>
    <row r="80" spans="1:19" x14ac:dyDescent="0.25">
      <c r="A80" s="1096"/>
      <c r="B80" s="462" t="s">
        <v>90</v>
      </c>
      <c r="C80" s="159"/>
      <c r="D80" s="159"/>
      <c r="E80" s="159"/>
      <c r="F80" s="159"/>
      <c r="G80" s="207"/>
      <c r="H80" s="160"/>
      <c r="I80" s="752"/>
      <c r="J80" s="190"/>
      <c r="K80" s="221">
        <v>1</v>
      </c>
      <c r="L80" s="221">
        <f t="shared" si="4"/>
        <v>0</v>
      </c>
      <c r="M80" s="222">
        <f t="shared" si="5"/>
        <v>0</v>
      </c>
      <c r="N80" s="752"/>
      <c r="O80" s="443"/>
      <c r="P80" s="221">
        <v>0</v>
      </c>
      <c r="Q80" s="444">
        <f t="shared" si="6"/>
        <v>0</v>
      </c>
      <c r="R80" s="222">
        <f t="shared" si="7"/>
        <v>0</v>
      </c>
      <c r="S80" s="454" t="e" cm="1">
        <f t="array" ref="S80">_xlfn.IFS(E80="Air",R80,E80="Sea",M80,E80="Air+Sea",M80+R80)</f>
        <v>#N/A</v>
      </c>
    </row>
    <row r="81" spans="1:20" x14ac:dyDescent="0.25">
      <c r="A81" s="1096"/>
      <c r="B81" s="758" t="s">
        <v>157</v>
      </c>
      <c r="C81" s="115" t="s">
        <v>158</v>
      </c>
      <c r="D81" s="136" t="s">
        <v>159</v>
      </c>
      <c r="E81" s="115" t="s">
        <v>11</v>
      </c>
      <c r="F81" s="115">
        <v>870</v>
      </c>
      <c r="G81" s="209">
        <v>870</v>
      </c>
      <c r="H81" s="145"/>
      <c r="I81" s="758"/>
      <c r="J81" s="196">
        <v>0</v>
      </c>
      <c r="K81" s="224">
        <v>1</v>
      </c>
      <c r="L81" s="224">
        <f t="shared" si="4"/>
        <v>0</v>
      </c>
      <c r="M81" s="389">
        <f t="shared" si="5"/>
        <v>0</v>
      </c>
      <c r="N81" s="752"/>
      <c r="O81" s="443"/>
      <c r="P81" s="221">
        <v>0</v>
      </c>
      <c r="Q81" s="444">
        <f t="shared" si="6"/>
        <v>0</v>
      </c>
      <c r="R81" s="222">
        <f t="shared" si="7"/>
        <v>0</v>
      </c>
      <c r="S81" s="673" cm="1">
        <f t="array" ref="S81">_xlfn.IFS(E81="Air",R81,E81="Sea",M81,E81="Air+Sea",M81+R81)</f>
        <v>0</v>
      </c>
    </row>
    <row r="82" spans="1:20" x14ac:dyDescent="0.25">
      <c r="A82" s="1096"/>
      <c r="B82" s="758" t="s">
        <v>160</v>
      </c>
      <c r="C82" s="115" t="s">
        <v>142</v>
      </c>
      <c r="D82" s="136" t="s">
        <v>161</v>
      </c>
      <c r="E82" s="115" t="s">
        <v>11</v>
      </c>
      <c r="F82" s="115">
        <v>240</v>
      </c>
      <c r="G82" s="209">
        <v>240</v>
      </c>
      <c r="H82" s="145"/>
      <c r="I82" s="759"/>
      <c r="J82" s="196">
        <v>2</v>
      </c>
      <c r="K82" s="224">
        <v>1</v>
      </c>
      <c r="L82" s="224">
        <f t="shared" si="4"/>
        <v>480</v>
      </c>
      <c r="M82" s="389">
        <f t="shared" si="5"/>
        <v>480</v>
      </c>
      <c r="N82" s="752"/>
      <c r="O82" s="443"/>
      <c r="P82" s="221">
        <v>0</v>
      </c>
      <c r="Q82" s="444">
        <f t="shared" si="6"/>
        <v>0</v>
      </c>
      <c r="R82" s="222">
        <f t="shared" si="7"/>
        <v>0</v>
      </c>
      <c r="S82" s="673" cm="1">
        <f t="array" ref="S82">_xlfn.IFS(E82="Air",R82,E82="Sea",M82,E82="Air+Sea",M82+R82)</f>
        <v>480</v>
      </c>
    </row>
    <row r="83" spans="1:20" x14ac:dyDescent="0.25">
      <c r="A83" s="1096"/>
      <c r="B83" s="758" t="s">
        <v>162</v>
      </c>
      <c r="C83" s="115" t="s">
        <v>163</v>
      </c>
      <c r="D83" s="136" t="s">
        <v>164</v>
      </c>
      <c r="E83" s="115" t="s">
        <v>11</v>
      </c>
      <c r="F83" s="115">
        <v>240</v>
      </c>
      <c r="G83" s="209">
        <v>240</v>
      </c>
      <c r="H83" s="145"/>
      <c r="I83" s="758"/>
      <c r="J83" s="196">
        <v>1</v>
      </c>
      <c r="K83" s="224">
        <v>1</v>
      </c>
      <c r="L83" s="224">
        <f t="shared" si="4"/>
        <v>240</v>
      </c>
      <c r="M83" s="389">
        <f t="shared" si="5"/>
        <v>240</v>
      </c>
      <c r="N83" s="752"/>
      <c r="O83" s="443"/>
      <c r="P83" s="221">
        <v>0</v>
      </c>
      <c r="Q83" s="444">
        <f t="shared" si="6"/>
        <v>0</v>
      </c>
      <c r="R83" s="222">
        <f t="shared" si="7"/>
        <v>0</v>
      </c>
      <c r="S83" s="673" cm="1">
        <f t="array" ref="S83">_xlfn.IFS(E83="Air",R83,E83="Sea",M83,E83="Air+Sea",M83+R83)</f>
        <v>240</v>
      </c>
    </row>
    <row r="84" spans="1:20" x14ac:dyDescent="0.25">
      <c r="A84" s="1096"/>
      <c r="B84" s="462" t="s">
        <v>165</v>
      </c>
      <c r="C84" s="159" t="s">
        <v>142</v>
      </c>
      <c r="D84" s="159"/>
      <c r="E84" s="159"/>
      <c r="F84" s="159"/>
      <c r="G84" s="207"/>
      <c r="H84" s="160"/>
      <c r="I84" s="752"/>
      <c r="J84" s="190"/>
      <c r="K84" s="221">
        <v>1</v>
      </c>
      <c r="L84" s="221">
        <f t="shared" si="4"/>
        <v>0</v>
      </c>
      <c r="M84" s="222">
        <f t="shared" si="5"/>
        <v>0</v>
      </c>
      <c r="N84" s="752"/>
      <c r="O84" s="443"/>
      <c r="P84" s="221">
        <v>0</v>
      </c>
      <c r="Q84" s="444">
        <f t="shared" si="6"/>
        <v>0</v>
      </c>
      <c r="R84" s="222">
        <f t="shared" si="7"/>
        <v>0</v>
      </c>
      <c r="S84" s="454" t="e" cm="1">
        <f t="array" ref="S84">_xlfn.IFS(E84="Air",R84,E84="Sea",M84,E84="Air+Sea",M84+R84)</f>
        <v>#N/A</v>
      </c>
    </row>
    <row r="85" spans="1:20" x14ac:dyDescent="0.25">
      <c r="A85" s="1096"/>
      <c r="B85" s="462" t="s">
        <v>166</v>
      </c>
      <c r="C85" s="159" t="s">
        <v>142</v>
      </c>
      <c r="D85" s="159"/>
      <c r="E85" s="159"/>
      <c r="F85" s="159"/>
      <c r="G85" s="207"/>
      <c r="H85" s="160"/>
      <c r="I85" s="752"/>
      <c r="J85" s="190"/>
      <c r="K85" s="221">
        <v>1</v>
      </c>
      <c r="L85" s="221">
        <f t="shared" si="4"/>
        <v>0</v>
      </c>
      <c r="M85" s="222">
        <f t="shared" si="5"/>
        <v>0</v>
      </c>
      <c r="N85" s="752"/>
      <c r="O85" s="443"/>
      <c r="P85" s="221">
        <v>0</v>
      </c>
      <c r="Q85" s="444">
        <f t="shared" si="6"/>
        <v>0</v>
      </c>
      <c r="R85" s="222">
        <f t="shared" si="7"/>
        <v>0</v>
      </c>
      <c r="S85" s="454" t="e" cm="1">
        <f t="array" ref="S85">_xlfn.IFS(E85="Air",R85,E85="Sea",M85,E85="Air+Sea",M85+R85)</f>
        <v>#N/A</v>
      </c>
    </row>
    <row r="86" spans="1:20" x14ac:dyDescent="0.25">
      <c r="A86" s="1096"/>
      <c r="B86" s="462" t="s">
        <v>167</v>
      </c>
      <c r="C86" s="159" t="s">
        <v>142</v>
      </c>
      <c r="D86" s="159"/>
      <c r="E86" s="159"/>
      <c r="F86" s="159"/>
      <c r="G86" s="207"/>
      <c r="H86" s="160"/>
      <c r="I86" s="752"/>
      <c r="J86" s="190"/>
      <c r="K86" s="221">
        <v>1</v>
      </c>
      <c r="L86" s="221">
        <f t="shared" si="4"/>
        <v>0</v>
      </c>
      <c r="M86" s="222">
        <f t="shared" si="5"/>
        <v>0</v>
      </c>
      <c r="N86" s="752"/>
      <c r="O86" s="443"/>
      <c r="P86" s="221">
        <v>0</v>
      </c>
      <c r="Q86" s="444">
        <f t="shared" si="6"/>
        <v>0</v>
      </c>
      <c r="R86" s="222">
        <f t="shared" si="7"/>
        <v>0</v>
      </c>
      <c r="S86" s="454" t="e" cm="1">
        <f t="array" ref="S86">_xlfn.IFS(E86="Air",R86,E86="Sea",M86,E86="Air+Sea",M86+R86)</f>
        <v>#N/A</v>
      </c>
    </row>
    <row r="87" spans="1:20" x14ac:dyDescent="0.25">
      <c r="A87" s="1096"/>
      <c r="B87" s="509" t="s">
        <v>168</v>
      </c>
      <c r="C87" s="113" t="s">
        <v>103</v>
      </c>
      <c r="D87" s="136" t="s">
        <v>169</v>
      </c>
      <c r="E87" s="113" t="s">
        <v>11</v>
      </c>
      <c r="F87" s="113">
        <v>205</v>
      </c>
      <c r="G87" s="208">
        <v>205</v>
      </c>
      <c r="H87" s="124"/>
      <c r="I87" s="755"/>
      <c r="J87" s="191">
        <v>0.5</v>
      </c>
      <c r="K87" s="219">
        <v>1</v>
      </c>
      <c r="L87" s="219">
        <f t="shared" si="4"/>
        <v>102.5</v>
      </c>
      <c r="M87" s="220">
        <f t="shared" si="5"/>
        <v>102.5</v>
      </c>
      <c r="N87" s="752"/>
      <c r="O87" s="443"/>
      <c r="P87" s="221">
        <v>0</v>
      </c>
      <c r="Q87" s="444">
        <f t="shared" si="6"/>
        <v>0</v>
      </c>
      <c r="R87" s="222">
        <f t="shared" si="7"/>
        <v>0</v>
      </c>
      <c r="S87" s="453" cm="1">
        <f t="array" ref="S87">_xlfn.IFS(E87="Air",R87,E87="Sea",M87,E87="Air+Sea",M87+R87)</f>
        <v>102.5</v>
      </c>
    </row>
    <row r="88" spans="1:20" x14ac:dyDescent="0.25">
      <c r="A88" s="1096"/>
      <c r="B88" s="462" t="s">
        <v>170</v>
      </c>
      <c r="C88" s="159" t="s">
        <v>171</v>
      </c>
      <c r="D88" s="159"/>
      <c r="E88" s="159"/>
      <c r="F88" s="159"/>
      <c r="G88" s="207"/>
      <c r="H88" s="160"/>
      <c r="I88" s="752"/>
      <c r="J88" s="190"/>
      <c r="K88" s="221">
        <v>1</v>
      </c>
      <c r="L88" s="221">
        <f t="shared" si="4"/>
        <v>0</v>
      </c>
      <c r="M88" s="222">
        <f t="shared" si="5"/>
        <v>0</v>
      </c>
      <c r="N88" s="752"/>
      <c r="O88" s="443"/>
      <c r="P88" s="221">
        <v>0</v>
      </c>
      <c r="Q88" s="444">
        <f t="shared" si="6"/>
        <v>0</v>
      </c>
      <c r="R88" s="222">
        <f t="shared" si="7"/>
        <v>0</v>
      </c>
      <c r="S88" s="454" t="e" cm="1">
        <f t="array" ref="S88">_xlfn.IFS(E88="Air",R88,E88="Sea",M88,E88="Air+Sea",M88+R88)</f>
        <v>#N/A</v>
      </c>
    </row>
    <row r="89" spans="1:20" x14ac:dyDescent="0.25">
      <c r="A89" s="1096"/>
      <c r="B89" s="462" t="s">
        <v>172</v>
      </c>
      <c r="C89" s="159" t="s">
        <v>69</v>
      </c>
      <c r="D89" s="159"/>
      <c r="E89" s="159"/>
      <c r="F89" s="159"/>
      <c r="G89" s="207"/>
      <c r="H89" s="160"/>
      <c r="I89" s="752"/>
      <c r="J89" s="190"/>
      <c r="K89" s="221">
        <v>1</v>
      </c>
      <c r="L89" s="221">
        <f t="shared" si="4"/>
        <v>0</v>
      </c>
      <c r="M89" s="222">
        <f t="shared" si="5"/>
        <v>0</v>
      </c>
      <c r="N89" s="752"/>
      <c r="O89" s="443"/>
      <c r="P89" s="221">
        <v>0</v>
      </c>
      <c r="Q89" s="444">
        <f t="shared" si="6"/>
        <v>0</v>
      </c>
      <c r="R89" s="222">
        <f t="shared" si="7"/>
        <v>0</v>
      </c>
      <c r="S89" s="454" t="e" cm="1">
        <f t="array" ref="S89">_xlfn.IFS(E89="Air",R89,E89="Sea",M89,E89="Air+Sea",M89+R89)</f>
        <v>#N/A</v>
      </c>
    </row>
    <row r="90" spans="1:20" x14ac:dyDescent="0.25">
      <c r="A90" s="1096"/>
      <c r="B90" s="462" t="s">
        <v>173</v>
      </c>
      <c r="C90" s="159" t="s">
        <v>145</v>
      </c>
      <c r="D90" s="159"/>
      <c r="E90" s="159"/>
      <c r="F90" s="159"/>
      <c r="G90" s="207"/>
      <c r="H90" s="160"/>
      <c r="I90" s="752"/>
      <c r="J90" s="190"/>
      <c r="K90" s="221">
        <v>1</v>
      </c>
      <c r="L90" s="221">
        <f t="shared" si="4"/>
        <v>0</v>
      </c>
      <c r="M90" s="222">
        <f t="shared" si="5"/>
        <v>0</v>
      </c>
      <c r="N90" s="752"/>
      <c r="O90" s="443"/>
      <c r="P90" s="221">
        <v>0</v>
      </c>
      <c r="Q90" s="444">
        <f t="shared" si="6"/>
        <v>0</v>
      </c>
      <c r="R90" s="222">
        <f t="shared" si="7"/>
        <v>0</v>
      </c>
      <c r="S90" s="454" t="e" cm="1">
        <f t="array" ref="S90">_xlfn.IFS(E90="Air",R90,E90="Sea",M90,E90="Air+Sea",M90+R90)</f>
        <v>#N/A</v>
      </c>
    </row>
    <row r="91" spans="1:20" x14ac:dyDescent="0.25">
      <c r="A91" s="1096"/>
      <c r="B91" s="462" t="s">
        <v>174</v>
      </c>
      <c r="C91" s="159" t="s">
        <v>175</v>
      </c>
      <c r="D91" s="159"/>
      <c r="E91" s="159"/>
      <c r="F91" s="159"/>
      <c r="G91" s="207"/>
      <c r="H91" s="160"/>
      <c r="I91" s="752"/>
      <c r="J91" s="190"/>
      <c r="K91" s="221">
        <v>1</v>
      </c>
      <c r="L91" s="221">
        <f t="shared" si="4"/>
        <v>0</v>
      </c>
      <c r="M91" s="222">
        <f t="shared" si="5"/>
        <v>0</v>
      </c>
      <c r="N91" s="752"/>
      <c r="O91" s="443"/>
      <c r="P91" s="221">
        <v>0</v>
      </c>
      <c r="Q91" s="444">
        <f t="shared" si="6"/>
        <v>0</v>
      </c>
      <c r="R91" s="222">
        <f t="shared" si="7"/>
        <v>0</v>
      </c>
      <c r="S91" s="454" t="e" cm="1">
        <f t="array" ref="S91">_xlfn.IFS(E91="Air",R91,E91="Sea",M91,E91="Air+Sea",M91+R91)</f>
        <v>#N/A</v>
      </c>
    </row>
    <row r="92" spans="1:20" x14ac:dyDescent="0.25">
      <c r="A92" s="1096"/>
      <c r="B92" s="462" t="s">
        <v>176</v>
      </c>
      <c r="C92" s="159" t="s">
        <v>145</v>
      </c>
      <c r="D92" s="159"/>
      <c r="E92" s="159"/>
      <c r="F92" s="159"/>
      <c r="G92" s="207"/>
      <c r="H92" s="160"/>
      <c r="I92" s="752"/>
      <c r="J92" s="190"/>
      <c r="K92" s="221">
        <v>1</v>
      </c>
      <c r="L92" s="221">
        <f t="shared" si="4"/>
        <v>0</v>
      </c>
      <c r="M92" s="222">
        <f t="shared" si="5"/>
        <v>0</v>
      </c>
      <c r="N92" s="752"/>
      <c r="O92" s="443"/>
      <c r="P92" s="221">
        <v>0</v>
      </c>
      <c r="Q92" s="444">
        <f t="shared" si="6"/>
        <v>0</v>
      </c>
      <c r="R92" s="222">
        <f t="shared" si="7"/>
        <v>0</v>
      </c>
      <c r="S92" s="454" t="e" cm="1">
        <f t="array" ref="S92">_xlfn.IFS(E92="Air",R92,E92="Sea",M92,E92="Air+Sea",M92+R92)</f>
        <v>#N/A</v>
      </c>
    </row>
    <row r="93" spans="1:20" x14ac:dyDescent="0.25">
      <c r="A93" s="1096"/>
      <c r="B93" s="758" t="s">
        <v>177</v>
      </c>
      <c r="C93" s="115" t="s">
        <v>178</v>
      </c>
      <c r="D93" s="115"/>
      <c r="E93" s="115" t="s">
        <v>11</v>
      </c>
      <c r="F93" s="733">
        <v>3600</v>
      </c>
      <c r="G93" s="741">
        <v>3600</v>
      </c>
      <c r="H93" s="147"/>
      <c r="I93" s="760"/>
      <c r="J93" s="193">
        <v>0</v>
      </c>
      <c r="K93" s="224">
        <v>1</v>
      </c>
      <c r="L93" s="224">
        <f t="shared" si="4"/>
        <v>0</v>
      </c>
      <c r="M93" s="389">
        <f t="shared" si="5"/>
        <v>0</v>
      </c>
      <c r="N93" s="752"/>
      <c r="O93" s="443"/>
      <c r="P93" s="221">
        <v>0</v>
      </c>
      <c r="Q93" s="444">
        <f t="shared" si="6"/>
        <v>0</v>
      </c>
      <c r="R93" s="222">
        <f t="shared" si="7"/>
        <v>0</v>
      </c>
      <c r="S93" s="673" cm="1">
        <f t="array" ref="S93">_xlfn.IFS(E93="Air",R93,E93="Sea",M93,E93="Air+Sea",M93+R93)</f>
        <v>0</v>
      </c>
    </row>
    <row r="94" spans="1:20" ht="15.75" thickBot="1" x14ac:dyDescent="0.3">
      <c r="A94" s="1097"/>
      <c r="B94" s="633" t="s">
        <v>179</v>
      </c>
      <c r="C94" s="164" t="s">
        <v>180</v>
      </c>
      <c r="D94" s="164"/>
      <c r="E94" s="164"/>
      <c r="F94" s="164"/>
      <c r="G94" s="211"/>
      <c r="H94" s="165"/>
      <c r="I94" s="753"/>
      <c r="J94" s="363"/>
      <c r="K94" s="262">
        <v>1</v>
      </c>
      <c r="L94" s="262">
        <f t="shared" si="4"/>
        <v>0</v>
      </c>
      <c r="M94" s="457">
        <f t="shared" si="5"/>
        <v>0</v>
      </c>
      <c r="N94" s="753"/>
      <c r="O94" s="450"/>
      <c r="P94" s="262">
        <v>0</v>
      </c>
      <c r="Q94" s="451">
        <f t="shared" si="6"/>
        <v>0</v>
      </c>
      <c r="R94" s="457">
        <f t="shared" si="7"/>
        <v>0</v>
      </c>
      <c r="S94" s="627" t="e" cm="1">
        <f t="array" ref="S94">_xlfn.IFS(E94="Air",R94,E94="Sea",M94,E94="Air+Sea",M94+R94)</f>
        <v>#N/A</v>
      </c>
    </row>
    <row r="95" spans="1:20" ht="15.75" thickBot="1" x14ac:dyDescent="0.3">
      <c r="A95" s="674"/>
      <c r="B95" s="32"/>
      <c r="C95" s="32"/>
      <c r="D95" s="32"/>
      <c r="E95" s="32"/>
      <c r="F95" s="32"/>
      <c r="G95" s="100"/>
      <c r="H95" s="168"/>
      <c r="I95" s="413"/>
      <c r="M95" s="270"/>
      <c r="N95" s="413"/>
      <c r="R95" s="270"/>
      <c r="S95" s="270"/>
    </row>
    <row r="96" spans="1:20" ht="60" x14ac:dyDescent="0.25">
      <c r="A96" s="674"/>
      <c r="B96" s="32"/>
      <c r="C96" s="32"/>
      <c r="D96" s="32"/>
      <c r="E96" s="32"/>
      <c r="F96" s="32"/>
      <c r="G96" s="100"/>
      <c r="H96" s="168"/>
      <c r="I96" s="413"/>
      <c r="J96" s="71" t="s">
        <v>181</v>
      </c>
      <c r="K96" s="229">
        <f>IF([2]Booking_SGN!$B$2="SGN",INDEX([2]!volume,MATCH($I$11,[2]!customer,0),MATCH([2]Booking_SGN!$C$3,[2]!week,0)),0)</f>
        <v>0</v>
      </c>
      <c r="L96" s="229">
        <f>SUM(L13:L94)</f>
        <v>4276</v>
      </c>
      <c r="M96" s="230">
        <f>SUM(M13:M94)</f>
        <v>3368.5</v>
      </c>
      <c r="N96" s="413"/>
      <c r="O96" s="71" t="s">
        <v>181</v>
      </c>
      <c r="P96" s="229">
        <f>IF([2]Booking_SGN!$B$2="SGN",INDEX([2]!volume,MATCH($N$11,[2]!customer,0),MATCH([2]Booking_SGN!$C$3,[2]!week,0)),0)</f>
        <v>0</v>
      </c>
      <c r="Q96" s="229">
        <f>SUM(Q13:Q95)</f>
        <v>806</v>
      </c>
      <c r="R96" s="230">
        <f>SUM(R13:R94)</f>
        <v>0</v>
      </c>
      <c r="S96" s="230">
        <f>R96+M96</f>
        <v>3368.5</v>
      </c>
      <c r="T96" s="171"/>
    </row>
    <row r="97" spans="1:20" ht="15.75" thickBot="1" x14ac:dyDescent="0.3">
      <c r="A97" s="674"/>
      <c r="B97" s="32"/>
      <c r="C97" s="32"/>
      <c r="D97" s="32"/>
      <c r="E97" s="32"/>
      <c r="F97" s="32"/>
      <c r="G97" s="100"/>
      <c r="H97" s="168"/>
      <c r="I97" s="413"/>
      <c r="J97" s="72" t="s">
        <v>182</v>
      </c>
      <c r="K97" s="73"/>
      <c r="L97" s="73"/>
      <c r="M97" s="231">
        <f>M96*K96/40/3600</f>
        <v>0</v>
      </c>
      <c r="N97" s="413"/>
      <c r="O97" s="72" t="s">
        <v>182</v>
      </c>
      <c r="P97" s="73"/>
      <c r="Q97" s="73"/>
      <c r="R97" s="231">
        <f>R96*P96/40/3600</f>
        <v>0</v>
      </c>
      <c r="S97" s="231">
        <f>R97+M97</f>
        <v>0</v>
      </c>
      <c r="T97" s="172"/>
    </row>
    <row r="98" spans="1:20" ht="15.75" thickBot="1" x14ac:dyDescent="0.3">
      <c r="A98" s="674"/>
      <c r="B98" s="32"/>
      <c r="C98" s="32"/>
      <c r="D98" s="32"/>
      <c r="E98" s="32"/>
      <c r="F98" s="32"/>
      <c r="G98" s="100"/>
      <c r="H98" s="168"/>
      <c r="I98" s="413"/>
      <c r="M98" s="270"/>
      <c r="N98" s="413"/>
      <c r="R98" s="270"/>
      <c r="S98" s="270"/>
    </row>
    <row r="99" spans="1:20" ht="26.25" customHeight="1" x14ac:dyDescent="0.25">
      <c r="A99" s="1095" t="s">
        <v>183</v>
      </c>
      <c r="B99" s="629" t="s">
        <v>184</v>
      </c>
      <c r="C99" s="621" t="s">
        <v>103</v>
      </c>
      <c r="D99" s="621" t="s">
        <v>185</v>
      </c>
      <c r="E99" s="621"/>
      <c r="F99" s="621"/>
      <c r="G99" s="622">
        <v>20</v>
      </c>
      <c r="H99" s="637"/>
      <c r="I99" s="767"/>
      <c r="J99" s="361"/>
      <c r="K99" s="259">
        <v>1</v>
      </c>
      <c r="L99" s="259">
        <f t="shared" ref="L99" si="8">IF(C99="APLL BK",G99,G99*J99)</f>
        <v>0</v>
      </c>
      <c r="M99" s="634">
        <f t="shared" ref="M99" si="9">IFERROR(IF(OR(E99="Sea",E99="Air+Sea"),IF(C99="APLL BK",G99*IF(I99="",1,I99),L99/K99*IF(I99="",1,I99)),0),0)</f>
        <v>0</v>
      </c>
      <c r="N99" s="687"/>
      <c r="O99" s="362"/>
      <c r="P99" s="259">
        <v>0</v>
      </c>
      <c r="Q99" s="260">
        <f t="shared" ref="Q99" si="10">IF(C99="APLL BK",G99,G99*O99)</f>
        <v>0</v>
      </c>
      <c r="R99" s="456">
        <f t="shared" ref="R99" si="11">IFERROR(IF(OR(E99="Air",E99="Air+Sea"),IF(C99="APLL BK",G99*IF(N99="",1,N99),Q99/P99*IF(N99="",1,N99)),0),0)</f>
        <v>0</v>
      </c>
      <c r="S99" s="625" t="e" cm="1">
        <f t="array" ref="S99">_xlfn.IFS(E99="Air",R99,E99="Sea",M99,E99="Air+Sea",M99+R99)</f>
        <v>#N/A</v>
      </c>
    </row>
    <row r="100" spans="1:20" ht="26.25" customHeight="1" x14ac:dyDescent="0.25">
      <c r="A100" s="1096"/>
      <c r="B100" s="772" t="s">
        <v>504</v>
      </c>
      <c r="C100" s="177" t="s">
        <v>69</v>
      </c>
      <c r="D100" s="761" t="s">
        <v>505</v>
      </c>
      <c r="E100" s="113" t="s">
        <v>11</v>
      </c>
      <c r="F100" s="156"/>
      <c r="G100" s="213">
        <v>90</v>
      </c>
      <c r="H100" s="178"/>
      <c r="I100" s="467"/>
      <c r="J100" s="200">
        <f>1/6</f>
        <v>0.16666666666666666</v>
      </c>
      <c r="K100" s="442">
        <v>1</v>
      </c>
      <c r="L100" s="219">
        <f t="shared" ref="L100:L144" si="12">IF(C100="APLL BK",G100,G100*J100)</f>
        <v>15</v>
      </c>
      <c r="M100" s="220">
        <f t="shared" ref="M100:M144" si="13">IFERROR(IF(OR(E100="Sea",E100="Air+Sea"),IF(C100="APLL BK",G100*IF(I100="",1,I100),L100/K100*IF(I100="",1,I100)),0),0)</f>
        <v>15</v>
      </c>
      <c r="N100" s="459"/>
      <c r="O100" s="443"/>
      <c r="P100" s="221">
        <v>0</v>
      </c>
      <c r="Q100" s="444">
        <f t="shared" ref="Q100:Q144" si="14">IF(C100="APLL BK",G100,G100*O100)</f>
        <v>0</v>
      </c>
      <c r="R100" s="222">
        <f t="shared" ref="R100:R144" si="15">IFERROR(IF(OR(E100="Air",E100="Air+Sea"),IF(C100="APLL BK",G100*IF(N100="",1,N100),Q100/P100*IF(N100="",1,N100)),0),0)</f>
        <v>0</v>
      </c>
      <c r="S100" s="453" cm="1">
        <f t="array" ref="S100">_xlfn.IFS(E100="Air",R100,E100="Sea",M100,E100="Air+Sea",M100+R100)</f>
        <v>15</v>
      </c>
    </row>
    <row r="101" spans="1:20" ht="26.25" customHeight="1" x14ac:dyDescent="0.25">
      <c r="A101" s="1096"/>
      <c r="B101" s="772" t="s">
        <v>506</v>
      </c>
      <c r="C101" s="177" t="s">
        <v>69</v>
      </c>
      <c r="D101" s="177" t="s">
        <v>507</v>
      </c>
      <c r="E101" s="113" t="s">
        <v>11</v>
      </c>
      <c r="F101" s="156"/>
      <c r="G101" s="213">
        <v>90</v>
      </c>
      <c r="H101" s="178"/>
      <c r="I101" s="467"/>
      <c r="J101" s="200">
        <f>1/6</f>
        <v>0.16666666666666666</v>
      </c>
      <c r="K101" s="442">
        <v>1</v>
      </c>
      <c r="L101" s="219">
        <f t="shared" si="12"/>
        <v>15</v>
      </c>
      <c r="M101" s="220">
        <f t="shared" si="13"/>
        <v>15</v>
      </c>
      <c r="N101" s="459"/>
      <c r="O101" s="443"/>
      <c r="P101" s="221">
        <v>0</v>
      </c>
      <c r="Q101" s="444">
        <f t="shared" si="14"/>
        <v>0</v>
      </c>
      <c r="R101" s="222">
        <f t="shared" si="15"/>
        <v>0</v>
      </c>
      <c r="S101" s="453" cm="1">
        <f t="array" ref="S101">_xlfn.IFS(E101="Air",R101,E101="Sea",M101,E101="Air+Sea",M101+R101)</f>
        <v>15</v>
      </c>
    </row>
    <row r="102" spans="1:20" x14ac:dyDescent="0.25">
      <c r="A102" s="1096"/>
      <c r="B102" s="509" t="s">
        <v>129</v>
      </c>
      <c r="C102" s="113" t="s">
        <v>103</v>
      </c>
      <c r="D102" s="113" t="s">
        <v>129</v>
      </c>
      <c r="E102" s="113" t="s">
        <v>11</v>
      </c>
      <c r="F102" s="113">
        <v>55</v>
      </c>
      <c r="G102" s="208">
        <v>55</v>
      </c>
      <c r="H102" s="124"/>
      <c r="I102" s="755"/>
      <c r="J102" s="191">
        <v>0</v>
      </c>
      <c r="K102" s="219">
        <v>1</v>
      </c>
      <c r="L102" s="219">
        <f t="shared" si="12"/>
        <v>0</v>
      </c>
      <c r="M102" s="220">
        <f t="shared" si="13"/>
        <v>0</v>
      </c>
      <c r="N102" s="752"/>
      <c r="O102" s="443"/>
      <c r="P102" s="221">
        <v>0</v>
      </c>
      <c r="Q102" s="444">
        <f t="shared" si="14"/>
        <v>0</v>
      </c>
      <c r="R102" s="222">
        <f t="shared" si="15"/>
        <v>0</v>
      </c>
      <c r="S102" s="453" cm="1">
        <f t="array" ref="S102">_xlfn.IFS(E102="Air",R102,E102="Sea",M102,E102="Air+Sea",M102+R102)</f>
        <v>0</v>
      </c>
    </row>
    <row r="103" spans="1:20" x14ac:dyDescent="0.25">
      <c r="A103" s="1096"/>
      <c r="B103" s="509" t="s">
        <v>509</v>
      </c>
      <c r="C103" s="113" t="s">
        <v>103</v>
      </c>
      <c r="D103" s="113" t="s">
        <v>509</v>
      </c>
      <c r="E103" s="113" t="s">
        <v>11</v>
      </c>
      <c r="F103" s="113">
        <v>115</v>
      </c>
      <c r="G103" s="208">
        <v>115</v>
      </c>
      <c r="H103" s="124"/>
      <c r="I103" s="755"/>
      <c r="J103" s="191">
        <v>0</v>
      </c>
      <c r="K103" s="219">
        <v>1</v>
      </c>
      <c r="L103" s="219">
        <f t="shared" si="12"/>
        <v>0</v>
      </c>
      <c r="M103" s="220">
        <f t="shared" si="13"/>
        <v>0</v>
      </c>
      <c r="N103" s="752"/>
      <c r="O103" s="443"/>
      <c r="P103" s="221">
        <v>0</v>
      </c>
      <c r="Q103" s="444">
        <f t="shared" si="14"/>
        <v>0</v>
      </c>
      <c r="R103" s="222">
        <f t="shared" si="15"/>
        <v>0</v>
      </c>
      <c r="S103" s="453" cm="1">
        <f t="array" ref="S103">_xlfn.IFS(E103="Air",R103,E103="Sea",M103,E103="Air+Sea",M103+R103)</f>
        <v>0</v>
      </c>
    </row>
    <row r="104" spans="1:20" x14ac:dyDescent="0.25">
      <c r="A104" s="1096"/>
      <c r="B104" s="509" t="s">
        <v>138</v>
      </c>
      <c r="C104" s="113" t="s">
        <v>139</v>
      </c>
      <c r="D104" s="113" t="s">
        <v>138</v>
      </c>
      <c r="E104" s="113" t="s">
        <v>11</v>
      </c>
      <c r="F104" s="113">
        <v>60</v>
      </c>
      <c r="G104" s="208">
        <v>60</v>
      </c>
      <c r="H104" s="124"/>
      <c r="I104" s="755"/>
      <c r="J104" s="191">
        <v>0</v>
      </c>
      <c r="K104" s="219">
        <v>1</v>
      </c>
      <c r="L104" s="219">
        <f t="shared" si="12"/>
        <v>0</v>
      </c>
      <c r="M104" s="220">
        <f t="shared" si="13"/>
        <v>0</v>
      </c>
      <c r="N104" s="752"/>
      <c r="O104" s="443"/>
      <c r="P104" s="221">
        <v>0</v>
      </c>
      <c r="Q104" s="444">
        <f t="shared" si="14"/>
        <v>0</v>
      </c>
      <c r="R104" s="222">
        <f t="shared" si="15"/>
        <v>0</v>
      </c>
      <c r="S104" s="453" cm="1">
        <f t="array" ref="S104">_xlfn.IFS(E104="Air",R104,E104="Sea",M104,E104="Air+Sea",M104+R104)</f>
        <v>0</v>
      </c>
    </row>
    <row r="105" spans="1:20" ht="26.1" customHeight="1" x14ac:dyDescent="0.25">
      <c r="A105" s="1096"/>
      <c r="B105" s="509" t="s">
        <v>186</v>
      </c>
      <c r="C105" s="177" t="s">
        <v>69</v>
      </c>
      <c r="D105" s="113" t="s">
        <v>187</v>
      </c>
      <c r="E105" s="113" t="s">
        <v>11</v>
      </c>
      <c r="F105" s="156"/>
      <c r="G105" s="213">
        <v>25</v>
      </c>
      <c r="H105" s="178"/>
      <c r="I105" s="636"/>
      <c r="J105" s="200"/>
      <c r="K105" s="219">
        <v>1</v>
      </c>
      <c r="L105" s="219">
        <f t="shared" si="12"/>
        <v>0</v>
      </c>
      <c r="M105" s="220">
        <f t="shared" si="13"/>
        <v>0</v>
      </c>
      <c r="N105" s="339"/>
      <c r="O105" s="443"/>
      <c r="P105" s="221">
        <v>0</v>
      </c>
      <c r="Q105" s="444">
        <f t="shared" si="14"/>
        <v>0</v>
      </c>
      <c r="R105" s="222">
        <f t="shared" si="15"/>
        <v>0</v>
      </c>
      <c r="S105" s="453" cm="1">
        <f t="array" ref="S105">_xlfn.IFS(E105="Air",R105,E105="Sea",M105,E105="Air+Sea",M105+R105)</f>
        <v>0</v>
      </c>
    </row>
    <row r="106" spans="1:20" ht="14.45" customHeight="1" x14ac:dyDescent="0.25">
      <c r="A106" s="1096"/>
      <c r="B106" s="509"/>
      <c r="C106" s="177" t="s">
        <v>69</v>
      </c>
      <c r="D106" s="113" t="s">
        <v>188</v>
      </c>
      <c r="E106" s="113" t="s">
        <v>11</v>
      </c>
      <c r="F106" s="156"/>
      <c r="G106" s="213">
        <v>5</v>
      </c>
      <c r="H106" s="178"/>
      <c r="I106" s="636"/>
      <c r="J106" s="200"/>
      <c r="K106" s="219">
        <v>1</v>
      </c>
      <c r="L106" s="219">
        <f t="shared" si="12"/>
        <v>0</v>
      </c>
      <c r="M106" s="220">
        <f t="shared" si="13"/>
        <v>0</v>
      </c>
      <c r="N106" s="339"/>
      <c r="O106" s="443"/>
      <c r="P106" s="221">
        <v>0</v>
      </c>
      <c r="Q106" s="444">
        <f t="shared" si="14"/>
        <v>0</v>
      </c>
      <c r="R106" s="222">
        <f t="shared" si="15"/>
        <v>0</v>
      </c>
      <c r="S106" s="453" cm="1">
        <f t="array" ref="S106">_xlfn.IFS(E106="Air",R106,E106="Sea",M106,E106="Air+Sea",M106+R106)</f>
        <v>0</v>
      </c>
    </row>
    <row r="107" spans="1:20" ht="14.45" customHeight="1" x14ac:dyDescent="0.25">
      <c r="A107" s="1096"/>
      <c r="B107" s="509"/>
      <c r="C107" s="177" t="s">
        <v>69</v>
      </c>
      <c r="D107" s="113" t="s">
        <v>189</v>
      </c>
      <c r="E107" s="113" t="s">
        <v>11</v>
      </c>
      <c r="F107" s="156"/>
      <c r="G107" s="213">
        <v>5</v>
      </c>
      <c r="H107" s="178"/>
      <c r="I107" s="636"/>
      <c r="J107" s="200"/>
      <c r="K107" s="219">
        <v>1</v>
      </c>
      <c r="L107" s="219">
        <f t="shared" si="12"/>
        <v>0</v>
      </c>
      <c r="M107" s="220">
        <f t="shared" si="13"/>
        <v>0</v>
      </c>
      <c r="N107" s="339"/>
      <c r="O107" s="443"/>
      <c r="P107" s="221">
        <v>0</v>
      </c>
      <c r="Q107" s="444">
        <f t="shared" si="14"/>
        <v>0</v>
      </c>
      <c r="R107" s="222">
        <f t="shared" si="15"/>
        <v>0</v>
      </c>
      <c r="S107" s="453" cm="1">
        <f t="array" ref="S107">_xlfn.IFS(E107="Air",R107,E107="Sea",M107,E107="Air+Sea",M107+R107)</f>
        <v>0</v>
      </c>
    </row>
    <row r="108" spans="1:20" ht="39" customHeight="1" x14ac:dyDescent="0.25">
      <c r="A108" s="1096"/>
      <c r="B108" s="509" t="s">
        <v>190</v>
      </c>
      <c r="C108" s="177" t="s">
        <v>553</v>
      </c>
      <c r="D108" s="113" t="s">
        <v>702</v>
      </c>
      <c r="E108" s="113" t="s">
        <v>11</v>
      </c>
      <c r="F108" s="345"/>
      <c r="G108" s="213">
        <v>10</v>
      </c>
      <c r="H108" s="180"/>
      <c r="I108" s="467"/>
      <c r="J108" s="200">
        <v>0.5</v>
      </c>
      <c r="K108" s="219">
        <v>1</v>
      </c>
      <c r="L108" s="219">
        <f t="shared" si="12"/>
        <v>5</v>
      </c>
      <c r="M108" s="220">
        <f t="shared" si="13"/>
        <v>5</v>
      </c>
      <c r="N108" s="463"/>
      <c r="O108" s="443"/>
      <c r="P108" s="221">
        <v>0</v>
      </c>
      <c r="Q108" s="444">
        <f t="shared" si="14"/>
        <v>0</v>
      </c>
      <c r="R108" s="222">
        <f t="shared" si="15"/>
        <v>0</v>
      </c>
      <c r="S108" s="453" cm="1">
        <f t="array" ref="S108">_xlfn.IFS(E108="Air",R108,E108="Sea",M108,E108="Air+Sea",M108+R108)</f>
        <v>5</v>
      </c>
    </row>
    <row r="109" spans="1:20" ht="14.45" customHeight="1" x14ac:dyDescent="0.25">
      <c r="A109" s="1096"/>
      <c r="B109" s="509"/>
      <c r="C109" s="177" t="s">
        <v>74</v>
      </c>
      <c r="D109" s="113" t="s">
        <v>192</v>
      </c>
      <c r="E109" s="113" t="s">
        <v>11</v>
      </c>
      <c r="F109" s="346"/>
      <c r="G109" s="213">
        <v>35</v>
      </c>
      <c r="H109" s="183"/>
      <c r="I109" s="467"/>
      <c r="J109" s="200"/>
      <c r="K109" s="219">
        <v>1</v>
      </c>
      <c r="L109" s="219">
        <f t="shared" si="12"/>
        <v>35</v>
      </c>
      <c r="M109" s="220">
        <f t="shared" si="13"/>
        <v>35</v>
      </c>
      <c r="N109" s="463"/>
      <c r="O109" s="443"/>
      <c r="P109" s="221">
        <v>0</v>
      </c>
      <c r="Q109" s="444">
        <f t="shared" si="14"/>
        <v>35</v>
      </c>
      <c r="R109" s="222">
        <f t="shared" si="15"/>
        <v>0</v>
      </c>
      <c r="S109" s="453" cm="1">
        <f t="array" ref="S109">_xlfn.IFS(E109="Air",R109,E109="Sea",M109,E109="Air+Sea",M109+R109)</f>
        <v>35</v>
      </c>
    </row>
    <row r="110" spans="1:20" ht="14.45" customHeight="1" x14ac:dyDescent="0.25">
      <c r="A110" s="1096"/>
      <c r="B110" s="509"/>
      <c r="C110" s="177" t="s">
        <v>74</v>
      </c>
      <c r="D110" s="113" t="s">
        <v>193</v>
      </c>
      <c r="E110" s="113" t="s">
        <v>11</v>
      </c>
      <c r="F110" s="346"/>
      <c r="G110" s="213">
        <v>5</v>
      </c>
      <c r="H110" s="183"/>
      <c r="I110" s="467"/>
      <c r="J110" s="200"/>
      <c r="K110" s="219">
        <v>1</v>
      </c>
      <c r="L110" s="219">
        <f t="shared" si="12"/>
        <v>5</v>
      </c>
      <c r="M110" s="220">
        <f t="shared" si="13"/>
        <v>5</v>
      </c>
      <c r="N110" s="463"/>
      <c r="O110" s="443"/>
      <c r="P110" s="221">
        <v>0</v>
      </c>
      <c r="Q110" s="444">
        <f t="shared" si="14"/>
        <v>5</v>
      </c>
      <c r="R110" s="222">
        <f t="shared" si="15"/>
        <v>0</v>
      </c>
      <c r="S110" s="453" cm="1">
        <f t="array" ref="S110">_xlfn.IFS(E110="Air",R110,E110="Sea",M110,E110="Air+Sea",M110+R110)</f>
        <v>5</v>
      </c>
    </row>
    <row r="111" spans="1:20" ht="14.45" customHeight="1" x14ac:dyDescent="0.25">
      <c r="A111" s="1096"/>
      <c r="B111" s="509"/>
      <c r="C111" s="177" t="s">
        <v>74</v>
      </c>
      <c r="D111" s="113" t="s">
        <v>194</v>
      </c>
      <c r="E111" s="113" t="s">
        <v>11</v>
      </c>
      <c r="F111" s="346"/>
      <c r="G111" s="213">
        <v>10</v>
      </c>
      <c r="H111" s="183"/>
      <c r="I111" s="467"/>
      <c r="J111" s="200"/>
      <c r="K111" s="219">
        <v>1</v>
      </c>
      <c r="L111" s="219">
        <f t="shared" si="12"/>
        <v>10</v>
      </c>
      <c r="M111" s="220">
        <f t="shared" si="13"/>
        <v>10</v>
      </c>
      <c r="N111" s="463"/>
      <c r="O111" s="443"/>
      <c r="P111" s="221">
        <v>0</v>
      </c>
      <c r="Q111" s="444">
        <f t="shared" si="14"/>
        <v>10</v>
      </c>
      <c r="R111" s="222">
        <f t="shared" si="15"/>
        <v>0</v>
      </c>
      <c r="S111" s="453" cm="1">
        <f t="array" ref="S111">_xlfn.IFS(E111="Air",R111,E111="Sea",M111,E111="Air+Sea",M111+R111)</f>
        <v>10</v>
      </c>
    </row>
    <row r="112" spans="1:20" ht="26.1" customHeight="1" x14ac:dyDescent="0.25">
      <c r="A112" s="1096"/>
      <c r="B112" s="722" t="s">
        <v>703</v>
      </c>
      <c r="C112" s="523" t="s">
        <v>103</v>
      </c>
      <c r="D112" s="114" t="s">
        <v>704</v>
      </c>
      <c r="E112" s="114" t="s">
        <v>11</v>
      </c>
      <c r="F112" s="332">
        <v>90</v>
      </c>
      <c r="G112" s="614">
        <v>90</v>
      </c>
      <c r="H112" s="736"/>
      <c r="I112" s="768"/>
      <c r="J112" s="762">
        <v>0.5</v>
      </c>
      <c r="K112" s="763">
        <v>1</v>
      </c>
      <c r="L112" s="763">
        <f t="shared" si="12"/>
        <v>45</v>
      </c>
      <c r="M112" s="742">
        <f t="shared" si="13"/>
        <v>45</v>
      </c>
      <c r="N112" s="463"/>
      <c r="O112" s="443"/>
      <c r="P112" s="221">
        <v>0</v>
      </c>
      <c r="Q112" s="444">
        <f t="shared" si="14"/>
        <v>0</v>
      </c>
      <c r="R112" s="222">
        <f t="shared" si="15"/>
        <v>0</v>
      </c>
      <c r="S112" s="626" cm="1">
        <f t="array" ref="S112">_xlfn.IFS(E112="Air",R112,E112="Sea",M112,E112="Air+Sea",M112+R112)</f>
        <v>45</v>
      </c>
    </row>
    <row r="113" spans="1:19" ht="26.1" customHeight="1" x14ac:dyDescent="0.25">
      <c r="A113" s="1096"/>
      <c r="B113" s="460" t="s">
        <v>195</v>
      </c>
      <c r="C113" s="517" t="s">
        <v>74</v>
      </c>
      <c r="D113" s="188" t="s">
        <v>196</v>
      </c>
      <c r="E113" s="188"/>
      <c r="F113" s="334"/>
      <c r="G113" s="647"/>
      <c r="H113" s="518"/>
      <c r="I113" s="769"/>
      <c r="J113" s="764">
        <v>1</v>
      </c>
      <c r="K113" s="765">
        <v>1</v>
      </c>
      <c r="L113" s="765">
        <f t="shared" si="12"/>
        <v>0</v>
      </c>
      <c r="M113" s="743">
        <f t="shared" si="13"/>
        <v>0</v>
      </c>
      <c r="N113" s="463"/>
      <c r="O113" s="443"/>
      <c r="P113" s="221">
        <v>0</v>
      </c>
      <c r="Q113" s="444">
        <f t="shared" si="14"/>
        <v>0</v>
      </c>
      <c r="R113" s="222">
        <f t="shared" si="15"/>
        <v>0</v>
      </c>
      <c r="S113" s="454" t="e" cm="1">
        <f t="array" ref="S113">_xlfn.IFS(E113="Air",R113,E113="Sea",M113,E113="Air+Sea",M113+R113)</f>
        <v>#N/A</v>
      </c>
    </row>
    <row r="114" spans="1:19" ht="26.1" customHeight="1" x14ac:dyDescent="0.25">
      <c r="A114" s="1096"/>
      <c r="B114" s="460" t="s">
        <v>197</v>
      </c>
      <c r="C114" s="517" t="s">
        <v>74</v>
      </c>
      <c r="D114" s="188" t="s">
        <v>198</v>
      </c>
      <c r="E114" s="188"/>
      <c r="F114" s="334"/>
      <c r="G114" s="647"/>
      <c r="H114" s="518"/>
      <c r="I114" s="769"/>
      <c r="J114" s="764">
        <v>1</v>
      </c>
      <c r="K114" s="765">
        <v>1</v>
      </c>
      <c r="L114" s="765">
        <f t="shared" si="12"/>
        <v>0</v>
      </c>
      <c r="M114" s="743">
        <f t="shared" si="13"/>
        <v>0</v>
      </c>
      <c r="N114" s="463"/>
      <c r="O114" s="443"/>
      <c r="P114" s="221">
        <v>0</v>
      </c>
      <c r="Q114" s="444">
        <f t="shared" si="14"/>
        <v>0</v>
      </c>
      <c r="R114" s="222">
        <f t="shared" si="15"/>
        <v>0</v>
      </c>
      <c r="S114" s="454" t="e" cm="1">
        <f t="array" ref="S114">_xlfn.IFS(E114="Air",R114,E114="Sea",M114,E114="Air+Sea",M114+R114)</f>
        <v>#N/A</v>
      </c>
    </row>
    <row r="115" spans="1:19" ht="14.45" customHeight="1" x14ac:dyDescent="0.25">
      <c r="A115" s="1096"/>
      <c r="B115" s="460"/>
      <c r="C115" s="517" t="s">
        <v>74</v>
      </c>
      <c r="D115" s="188" t="s">
        <v>199</v>
      </c>
      <c r="E115" s="188"/>
      <c r="F115" s="334"/>
      <c r="G115" s="647"/>
      <c r="H115" s="518"/>
      <c r="I115" s="769"/>
      <c r="J115" s="764">
        <v>1</v>
      </c>
      <c r="K115" s="765">
        <v>1</v>
      </c>
      <c r="L115" s="765">
        <f t="shared" si="12"/>
        <v>0</v>
      </c>
      <c r="M115" s="743">
        <f t="shared" si="13"/>
        <v>0</v>
      </c>
      <c r="N115" s="463"/>
      <c r="O115" s="443"/>
      <c r="P115" s="221">
        <v>0</v>
      </c>
      <c r="Q115" s="444">
        <f t="shared" si="14"/>
        <v>0</v>
      </c>
      <c r="R115" s="222">
        <f t="shared" si="15"/>
        <v>0</v>
      </c>
      <c r="S115" s="454" t="e" cm="1">
        <f t="array" ref="S115">_xlfn.IFS(E115="Air",R115,E115="Sea",M115,E115="Air+Sea",M115+R115)</f>
        <v>#N/A</v>
      </c>
    </row>
    <row r="116" spans="1:19" ht="14.45" customHeight="1" x14ac:dyDescent="0.25">
      <c r="A116" s="1096"/>
      <c r="B116" s="460"/>
      <c r="C116" s="517" t="s">
        <v>74</v>
      </c>
      <c r="D116" s="188" t="s">
        <v>200</v>
      </c>
      <c r="E116" s="188"/>
      <c r="F116" s="334"/>
      <c r="G116" s="647"/>
      <c r="H116" s="518"/>
      <c r="I116" s="769"/>
      <c r="J116" s="764">
        <v>1</v>
      </c>
      <c r="K116" s="765">
        <v>1</v>
      </c>
      <c r="L116" s="765">
        <f t="shared" si="12"/>
        <v>0</v>
      </c>
      <c r="M116" s="743">
        <f t="shared" si="13"/>
        <v>0</v>
      </c>
      <c r="N116" s="463"/>
      <c r="O116" s="443"/>
      <c r="P116" s="221">
        <v>0</v>
      </c>
      <c r="Q116" s="444">
        <f t="shared" si="14"/>
        <v>0</v>
      </c>
      <c r="R116" s="222">
        <f t="shared" si="15"/>
        <v>0</v>
      </c>
      <c r="S116" s="454" t="e" cm="1">
        <f t="array" ref="S116">_xlfn.IFS(E116="Air",R116,E116="Sea",M116,E116="Air+Sea",M116+R116)</f>
        <v>#N/A</v>
      </c>
    </row>
    <row r="117" spans="1:19" ht="14.45" customHeight="1" x14ac:dyDescent="0.25">
      <c r="A117" s="1096"/>
      <c r="B117" s="460" t="s">
        <v>201</v>
      </c>
      <c r="C117" s="517" t="s">
        <v>74</v>
      </c>
      <c r="D117" s="188" t="s">
        <v>202</v>
      </c>
      <c r="E117" s="188"/>
      <c r="F117" s="334"/>
      <c r="G117" s="647"/>
      <c r="H117" s="518"/>
      <c r="I117" s="769"/>
      <c r="J117" s="764">
        <v>45</v>
      </c>
      <c r="K117" s="765">
        <v>1</v>
      </c>
      <c r="L117" s="765">
        <f t="shared" si="12"/>
        <v>0</v>
      </c>
      <c r="M117" s="743">
        <f t="shared" si="13"/>
        <v>0</v>
      </c>
      <c r="N117" s="463"/>
      <c r="O117" s="443"/>
      <c r="P117" s="221">
        <v>0</v>
      </c>
      <c r="Q117" s="444">
        <f t="shared" si="14"/>
        <v>0</v>
      </c>
      <c r="R117" s="222">
        <f t="shared" si="15"/>
        <v>0</v>
      </c>
      <c r="S117" s="454" t="e" cm="1">
        <f t="array" ref="S117">_xlfn.IFS(E117="Air",R117,E117="Sea",M117,E117="Air+Sea",M117+R117)</f>
        <v>#N/A</v>
      </c>
    </row>
    <row r="118" spans="1:19" ht="14.45" customHeight="1" x14ac:dyDescent="0.25">
      <c r="A118" s="1096"/>
      <c r="B118" s="460" t="s">
        <v>203</v>
      </c>
      <c r="C118" s="517" t="s">
        <v>204</v>
      </c>
      <c r="D118" s="188" t="s">
        <v>205</v>
      </c>
      <c r="E118" s="188"/>
      <c r="F118" s="334"/>
      <c r="G118" s="647"/>
      <c r="H118" s="518"/>
      <c r="I118" s="769"/>
      <c r="J118" s="764">
        <v>45</v>
      </c>
      <c r="K118" s="765">
        <v>1</v>
      </c>
      <c r="L118" s="765">
        <f t="shared" si="12"/>
        <v>0</v>
      </c>
      <c r="M118" s="743">
        <f t="shared" si="13"/>
        <v>0</v>
      </c>
      <c r="N118" s="463"/>
      <c r="O118" s="443"/>
      <c r="P118" s="221">
        <v>0</v>
      </c>
      <c r="Q118" s="444">
        <f t="shared" si="14"/>
        <v>0</v>
      </c>
      <c r="R118" s="222">
        <f t="shared" si="15"/>
        <v>0</v>
      </c>
      <c r="S118" s="454" t="e" cm="1">
        <f t="array" ref="S118">_xlfn.IFS(E118="Air",R118,E118="Sea",M118,E118="Air+Sea",M118+R118)</f>
        <v>#N/A</v>
      </c>
    </row>
    <row r="119" spans="1:19" ht="14.45" customHeight="1" x14ac:dyDescent="0.25">
      <c r="A119" s="1096"/>
      <c r="B119" s="509" t="s">
        <v>206</v>
      </c>
      <c r="C119" s="177" t="s">
        <v>204</v>
      </c>
      <c r="D119" s="113" t="s">
        <v>207</v>
      </c>
      <c r="E119" s="113" t="s">
        <v>11</v>
      </c>
      <c r="F119" s="156">
        <v>30</v>
      </c>
      <c r="G119" s="213">
        <v>30</v>
      </c>
      <c r="H119" s="178"/>
      <c r="I119" s="467"/>
      <c r="J119" s="200">
        <v>0.5</v>
      </c>
      <c r="K119" s="219">
        <v>1</v>
      </c>
      <c r="L119" s="219">
        <f t="shared" si="12"/>
        <v>15</v>
      </c>
      <c r="M119" s="220">
        <f t="shared" si="13"/>
        <v>15</v>
      </c>
      <c r="N119" s="463"/>
      <c r="O119" s="443"/>
      <c r="P119" s="221">
        <v>0</v>
      </c>
      <c r="Q119" s="444">
        <f t="shared" si="14"/>
        <v>0</v>
      </c>
      <c r="R119" s="222">
        <f t="shared" si="15"/>
        <v>0</v>
      </c>
      <c r="S119" s="453" cm="1">
        <f t="array" ref="S119">_xlfn.IFS(E119="Air",R119,E119="Sea",M119,E119="Air+Sea",M119+R119)</f>
        <v>15</v>
      </c>
    </row>
    <row r="120" spans="1:19" ht="14.45" customHeight="1" x14ac:dyDescent="0.25">
      <c r="A120" s="1096"/>
      <c r="B120" s="509"/>
      <c r="C120" s="177" t="s">
        <v>204</v>
      </c>
      <c r="D120" s="113" t="s">
        <v>208</v>
      </c>
      <c r="E120" s="113" t="s">
        <v>11</v>
      </c>
      <c r="F120" s="156"/>
      <c r="G120" s="213">
        <v>60</v>
      </c>
      <c r="H120" s="178"/>
      <c r="I120" s="467"/>
      <c r="J120" s="200">
        <v>0.5</v>
      </c>
      <c r="K120" s="219">
        <v>1</v>
      </c>
      <c r="L120" s="219">
        <f t="shared" si="12"/>
        <v>30</v>
      </c>
      <c r="M120" s="220">
        <f t="shared" si="13"/>
        <v>30</v>
      </c>
      <c r="N120" s="463"/>
      <c r="O120" s="443"/>
      <c r="P120" s="221">
        <v>0</v>
      </c>
      <c r="Q120" s="444">
        <f t="shared" si="14"/>
        <v>0</v>
      </c>
      <c r="R120" s="222">
        <f t="shared" si="15"/>
        <v>0</v>
      </c>
      <c r="S120" s="453" cm="1">
        <f t="array" ref="S120">_xlfn.IFS(E120="Air",R120,E120="Sea",M120,E120="Air+Sea",M120+R120)</f>
        <v>30</v>
      </c>
    </row>
    <row r="121" spans="1:19" ht="14.45" customHeight="1" x14ac:dyDescent="0.25">
      <c r="A121" s="1096"/>
      <c r="B121" s="509"/>
      <c r="C121" s="177" t="s">
        <v>74</v>
      </c>
      <c r="D121" s="113" t="s">
        <v>209</v>
      </c>
      <c r="E121" s="113" t="s">
        <v>11</v>
      </c>
      <c r="F121" s="156"/>
      <c r="G121" s="213">
        <v>180</v>
      </c>
      <c r="H121" s="178"/>
      <c r="I121" s="467"/>
      <c r="J121" s="200"/>
      <c r="K121" s="219">
        <v>1</v>
      </c>
      <c r="L121" s="219">
        <f t="shared" si="12"/>
        <v>180</v>
      </c>
      <c r="M121" s="220">
        <f t="shared" si="13"/>
        <v>180</v>
      </c>
      <c r="N121" s="463"/>
      <c r="O121" s="443"/>
      <c r="P121" s="221">
        <v>0</v>
      </c>
      <c r="Q121" s="444">
        <f t="shared" si="14"/>
        <v>180</v>
      </c>
      <c r="R121" s="222">
        <f t="shared" si="15"/>
        <v>0</v>
      </c>
      <c r="S121" s="453" cm="1">
        <f t="array" ref="S121">_xlfn.IFS(E121="Air",R121,E121="Sea",M121,E121="Air+Sea",M121+R121)</f>
        <v>180</v>
      </c>
    </row>
    <row r="122" spans="1:19" ht="14.45" customHeight="1" x14ac:dyDescent="0.25">
      <c r="A122" s="1096"/>
      <c r="B122" s="509"/>
      <c r="C122" s="177" t="s">
        <v>74</v>
      </c>
      <c r="D122" s="113" t="s">
        <v>210</v>
      </c>
      <c r="E122" s="113" t="s">
        <v>11</v>
      </c>
      <c r="F122" s="156"/>
      <c r="G122" s="213">
        <v>75</v>
      </c>
      <c r="H122" s="178"/>
      <c r="I122" s="636"/>
      <c r="J122" s="200"/>
      <c r="K122" s="219">
        <v>1</v>
      </c>
      <c r="L122" s="219">
        <f t="shared" si="12"/>
        <v>75</v>
      </c>
      <c r="M122" s="220">
        <f t="shared" si="13"/>
        <v>75</v>
      </c>
      <c r="N122" s="339"/>
      <c r="O122" s="443"/>
      <c r="P122" s="221">
        <v>0</v>
      </c>
      <c r="Q122" s="444">
        <f t="shared" si="14"/>
        <v>75</v>
      </c>
      <c r="R122" s="222">
        <f t="shared" si="15"/>
        <v>0</v>
      </c>
      <c r="S122" s="453" cm="1">
        <f t="array" ref="S122">_xlfn.IFS(E122="Air",R122,E122="Sea",M122,E122="Air+Sea",M122+R122)</f>
        <v>75</v>
      </c>
    </row>
    <row r="123" spans="1:19" ht="14.45" customHeight="1" x14ac:dyDescent="0.25">
      <c r="A123" s="1096"/>
      <c r="B123" s="509" t="s">
        <v>211</v>
      </c>
      <c r="C123" s="177" t="s">
        <v>204</v>
      </c>
      <c r="D123" s="113" t="s">
        <v>212</v>
      </c>
      <c r="E123" s="113" t="s">
        <v>11</v>
      </c>
      <c r="F123" s="156"/>
      <c r="G123" s="213">
        <v>5</v>
      </c>
      <c r="H123" s="178"/>
      <c r="I123" s="636"/>
      <c r="J123" s="200">
        <v>0.5</v>
      </c>
      <c r="K123" s="219">
        <v>1</v>
      </c>
      <c r="L123" s="219">
        <f t="shared" si="12"/>
        <v>2.5</v>
      </c>
      <c r="M123" s="220">
        <f t="shared" si="13"/>
        <v>2.5</v>
      </c>
      <c r="N123" s="339"/>
      <c r="O123" s="443"/>
      <c r="P123" s="221">
        <v>0</v>
      </c>
      <c r="Q123" s="444">
        <f t="shared" si="14"/>
        <v>0</v>
      </c>
      <c r="R123" s="222">
        <f t="shared" si="15"/>
        <v>0</v>
      </c>
      <c r="S123" s="453" cm="1">
        <f t="array" ref="S123">_xlfn.IFS(E123="Air",R123,E123="Sea",M123,E123="Air+Sea",M123+R123)</f>
        <v>2.5</v>
      </c>
    </row>
    <row r="124" spans="1:19" ht="14.45" customHeight="1" x14ac:dyDescent="0.25">
      <c r="A124" s="1096"/>
      <c r="B124" s="509"/>
      <c r="C124" s="177" t="s">
        <v>204</v>
      </c>
      <c r="D124" s="113" t="s">
        <v>213</v>
      </c>
      <c r="E124" s="113" t="s">
        <v>11</v>
      </c>
      <c r="F124" s="156"/>
      <c r="G124" s="213">
        <v>15</v>
      </c>
      <c r="H124" s="178"/>
      <c r="I124" s="636"/>
      <c r="J124" s="200">
        <v>0.5</v>
      </c>
      <c r="K124" s="219">
        <v>1</v>
      </c>
      <c r="L124" s="219">
        <f t="shared" si="12"/>
        <v>7.5</v>
      </c>
      <c r="M124" s="220">
        <f t="shared" si="13"/>
        <v>7.5</v>
      </c>
      <c r="N124" s="339"/>
      <c r="O124" s="443"/>
      <c r="P124" s="221">
        <v>0</v>
      </c>
      <c r="Q124" s="444">
        <f t="shared" si="14"/>
        <v>0</v>
      </c>
      <c r="R124" s="222">
        <f t="shared" si="15"/>
        <v>0</v>
      </c>
      <c r="S124" s="453" cm="1">
        <f t="array" ref="S124">_xlfn.IFS(E124="Air",R124,E124="Sea",M124,E124="Air+Sea",M124+R124)</f>
        <v>7.5</v>
      </c>
    </row>
    <row r="125" spans="1:19" ht="14.45" customHeight="1" x14ac:dyDescent="0.25">
      <c r="A125" s="1096"/>
      <c r="B125" s="509"/>
      <c r="C125" s="177" t="s">
        <v>204</v>
      </c>
      <c r="D125" s="113" t="s">
        <v>214</v>
      </c>
      <c r="E125" s="113" t="s">
        <v>11</v>
      </c>
      <c r="F125" s="156"/>
      <c r="G125" s="213">
        <v>40</v>
      </c>
      <c r="H125" s="178"/>
      <c r="I125" s="636"/>
      <c r="J125" s="200">
        <v>0.5</v>
      </c>
      <c r="K125" s="219">
        <v>1</v>
      </c>
      <c r="L125" s="219">
        <f t="shared" si="12"/>
        <v>20</v>
      </c>
      <c r="M125" s="220">
        <f t="shared" si="13"/>
        <v>20</v>
      </c>
      <c r="N125" s="339"/>
      <c r="O125" s="443"/>
      <c r="P125" s="221">
        <v>0</v>
      </c>
      <c r="Q125" s="444">
        <f t="shared" si="14"/>
        <v>0</v>
      </c>
      <c r="R125" s="222">
        <f t="shared" si="15"/>
        <v>0</v>
      </c>
      <c r="S125" s="453" cm="1">
        <f t="array" ref="S125">_xlfn.IFS(E125="Air",R125,E125="Sea",M125,E125="Air+Sea",M125+R125)</f>
        <v>20</v>
      </c>
    </row>
    <row r="126" spans="1:19" ht="14.45" customHeight="1" x14ac:dyDescent="0.25">
      <c r="A126" s="1096"/>
      <c r="B126" s="509"/>
      <c r="C126" s="177" t="s">
        <v>204</v>
      </c>
      <c r="D126" s="113" t="s">
        <v>215</v>
      </c>
      <c r="E126" s="113" t="s">
        <v>11</v>
      </c>
      <c r="F126" s="156"/>
      <c r="G126" s="213">
        <v>5</v>
      </c>
      <c r="H126" s="178"/>
      <c r="I126" s="636"/>
      <c r="J126" s="200">
        <v>0.5</v>
      </c>
      <c r="K126" s="219">
        <v>1</v>
      </c>
      <c r="L126" s="219">
        <f t="shared" si="12"/>
        <v>2.5</v>
      </c>
      <c r="M126" s="220">
        <f t="shared" si="13"/>
        <v>2.5</v>
      </c>
      <c r="N126" s="339"/>
      <c r="O126" s="443"/>
      <c r="P126" s="221">
        <v>0</v>
      </c>
      <c r="Q126" s="444">
        <f t="shared" si="14"/>
        <v>0</v>
      </c>
      <c r="R126" s="222">
        <f t="shared" si="15"/>
        <v>0</v>
      </c>
      <c r="S126" s="453" cm="1">
        <f t="array" ref="S126">_xlfn.IFS(E126="Air",R126,E126="Sea",M126,E126="Air+Sea",M126+R126)</f>
        <v>2.5</v>
      </c>
    </row>
    <row r="127" spans="1:19" ht="14.45" customHeight="1" x14ac:dyDescent="0.25">
      <c r="A127" s="1096"/>
      <c r="B127" s="460" t="s">
        <v>216</v>
      </c>
      <c r="C127" s="517" t="s">
        <v>204</v>
      </c>
      <c r="D127" s="188" t="s">
        <v>217</v>
      </c>
      <c r="E127" s="188"/>
      <c r="F127" s="334"/>
      <c r="G127" s="647"/>
      <c r="H127" s="518"/>
      <c r="I127" s="769"/>
      <c r="J127" s="764">
        <v>5</v>
      </c>
      <c r="K127" s="765">
        <v>1</v>
      </c>
      <c r="L127" s="765">
        <f t="shared" si="12"/>
        <v>0</v>
      </c>
      <c r="M127" s="743">
        <f t="shared" si="13"/>
        <v>0</v>
      </c>
      <c r="N127" s="339"/>
      <c r="O127" s="443"/>
      <c r="P127" s="221">
        <v>0</v>
      </c>
      <c r="Q127" s="444">
        <f t="shared" si="14"/>
        <v>0</v>
      </c>
      <c r="R127" s="222">
        <f t="shared" si="15"/>
        <v>0</v>
      </c>
      <c r="S127" s="454" t="e" cm="1">
        <f t="array" ref="S127">_xlfn.IFS(E127="Air",R127,E127="Sea",M127,E127="Air+Sea",M127+R127)</f>
        <v>#N/A</v>
      </c>
    </row>
    <row r="128" spans="1:19" ht="14.45" customHeight="1" x14ac:dyDescent="0.25">
      <c r="A128" s="1096"/>
      <c r="B128" s="722"/>
      <c r="C128" s="523" t="s">
        <v>540</v>
      </c>
      <c r="D128" s="114" t="s">
        <v>705</v>
      </c>
      <c r="E128" s="114" t="s">
        <v>11</v>
      </c>
      <c r="F128" s="332">
        <v>5</v>
      </c>
      <c r="G128" s="614">
        <v>5</v>
      </c>
      <c r="H128" s="524"/>
      <c r="I128" s="770"/>
      <c r="J128" s="762">
        <v>0.5</v>
      </c>
      <c r="K128" s="763">
        <v>1</v>
      </c>
      <c r="L128" s="763">
        <f t="shared" si="12"/>
        <v>2.5</v>
      </c>
      <c r="M128" s="742">
        <f t="shared" si="13"/>
        <v>2.5</v>
      </c>
      <c r="N128" s="339"/>
      <c r="O128" s="443"/>
      <c r="P128" s="221">
        <v>0</v>
      </c>
      <c r="Q128" s="444">
        <f t="shared" si="14"/>
        <v>0</v>
      </c>
      <c r="R128" s="222">
        <f t="shared" si="15"/>
        <v>0</v>
      </c>
      <c r="S128" s="626" cm="1">
        <f t="array" ref="S128">_xlfn.IFS(E128="Air",R128,E128="Sea",M128,E128="Air+Sea",M128+R128)</f>
        <v>2.5</v>
      </c>
    </row>
    <row r="129" spans="1:19" ht="14.45" customHeight="1" x14ac:dyDescent="0.25">
      <c r="A129" s="1096"/>
      <c r="B129" s="509"/>
      <c r="C129" s="177" t="s">
        <v>204</v>
      </c>
      <c r="D129" s="113" t="s">
        <v>218</v>
      </c>
      <c r="E129" s="113" t="s">
        <v>11</v>
      </c>
      <c r="F129" s="156"/>
      <c r="G129" s="213">
        <v>30</v>
      </c>
      <c r="H129" s="178"/>
      <c r="I129" s="636"/>
      <c r="J129" s="200">
        <v>0.5</v>
      </c>
      <c r="K129" s="219">
        <v>1</v>
      </c>
      <c r="L129" s="219">
        <f t="shared" si="12"/>
        <v>15</v>
      </c>
      <c r="M129" s="220">
        <f t="shared" si="13"/>
        <v>15</v>
      </c>
      <c r="N129" s="339"/>
      <c r="O129" s="443"/>
      <c r="P129" s="221">
        <v>0</v>
      </c>
      <c r="Q129" s="444">
        <f t="shared" si="14"/>
        <v>0</v>
      </c>
      <c r="R129" s="222">
        <f t="shared" si="15"/>
        <v>0</v>
      </c>
      <c r="S129" s="453" cm="1">
        <f t="array" ref="S129">_xlfn.IFS(E129="Air",R129,E129="Sea",M129,E129="Air+Sea",M129+R129)</f>
        <v>15</v>
      </c>
    </row>
    <row r="130" spans="1:19" ht="14.45" customHeight="1" x14ac:dyDescent="0.25">
      <c r="A130" s="1096"/>
      <c r="B130" s="509"/>
      <c r="C130" s="177" t="s">
        <v>204</v>
      </c>
      <c r="D130" s="113" t="s">
        <v>219</v>
      </c>
      <c r="E130" s="113" t="s">
        <v>11</v>
      </c>
      <c r="F130" s="156"/>
      <c r="G130" s="213">
        <v>180</v>
      </c>
      <c r="H130" s="178"/>
      <c r="I130" s="636"/>
      <c r="J130" s="200">
        <v>0.5</v>
      </c>
      <c r="K130" s="219">
        <v>1</v>
      </c>
      <c r="L130" s="219">
        <f t="shared" si="12"/>
        <v>90</v>
      </c>
      <c r="M130" s="220">
        <f t="shared" si="13"/>
        <v>90</v>
      </c>
      <c r="N130" s="339"/>
      <c r="O130" s="443"/>
      <c r="P130" s="221">
        <v>0</v>
      </c>
      <c r="Q130" s="444">
        <f t="shared" si="14"/>
        <v>0</v>
      </c>
      <c r="R130" s="222">
        <f t="shared" si="15"/>
        <v>0</v>
      </c>
      <c r="S130" s="453" cm="1">
        <f t="array" ref="S130">_xlfn.IFS(E130="Air",R130,E130="Sea",M130,E130="Air+Sea",M130+R130)</f>
        <v>90</v>
      </c>
    </row>
    <row r="131" spans="1:19" ht="26.1" customHeight="1" x14ac:dyDescent="0.25">
      <c r="A131" s="1096"/>
      <c r="B131" s="509" t="s">
        <v>220</v>
      </c>
      <c r="C131" s="177" t="s">
        <v>103</v>
      </c>
      <c r="D131" s="113" t="s">
        <v>193</v>
      </c>
      <c r="E131" s="113" t="s">
        <v>11</v>
      </c>
      <c r="F131" s="156"/>
      <c r="G131" s="213">
        <v>5</v>
      </c>
      <c r="H131" s="178"/>
      <c r="I131" s="636"/>
      <c r="J131" s="200">
        <v>0.5</v>
      </c>
      <c r="K131" s="219">
        <v>1</v>
      </c>
      <c r="L131" s="219">
        <f t="shared" si="12"/>
        <v>2.5</v>
      </c>
      <c r="M131" s="220">
        <f t="shared" si="13"/>
        <v>2.5</v>
      </c>
      <c r="N131" s="339"/>
      <c r="O131" s="443"/>
      <c r="P131" s="221">
        <v>0</v>
      </c>
      <c r="Q131" s="444">
        <f t="shared" si="14"/>
        <v>0</v>
      </c>
      <c r="R131" s="222">
        <f t="shared" si="15"/>
        <v>0</v>
      </c>
      <c r="S131" s="453" cm="1">
        <f t="array" ref="S131">_xlfn.IFS(E131="Air",R131,E131="Sea",M131,E131="Air+Sea",M131+R131)</f>
        <v>2.5</v>
      </c>
    </row>
    <row r="132" spans="1:19" ht="14.45" customHeight="1" x14ac:dyDescent="0.25">
      <c r="A132" s="1096"/>
      <c r="B132" s="509"/>
      <c r="C132" s="177" t="s">
        <v>103</v>
      </c>
      <c r="D132" s="113" t="s">
        <v>221</v>
      </c>
      <c r="E132" s="113" t="s">
        <v>11</v>
      </c>
      <c r="F132" s="156"/>
      <c r="G132" s="213">
        <v>25</v>
      </c>
      <c r="H132" s="178"/>
      <c r="I132" s="467"/>
      <c r="J132" s="200">
        <v>0.5</v>
      </c>
      <c r="K132" s="219">
        <v>1</v>
      </c>
      <c r="L132" s="219">
        <f t="shared" si="12"/>
        <v>12.5</v>
      </c>
      <c r="M132" s="220">
        <f t="shared" si="13"/>
        <v>12.5</v>
      </c>
      <c r="N132" s="463"/>
      <c r="O132" s="443"/>
      <c r="P132" s="221">
        <v>0</v>
      </c>
      <c r="Q132" s="444">
        <f t="shared" si="14"/>
        <v>0</v>
      </c>
      <c r="R132" s="222">
        <f t="shared" si="15"/>
        <v>0</v>
      </c>
      <c r="S132" s="453" cm="1">
        <f t="array" ref="S132">_xlfn.IFS(E132="Air",R132,E132="Sea",M132,E132="Air+Sea",M132+R132)</f>
        <v>12.5</v>
      </c>
    </row>
    <row r="133" spans="1:19" ht="14.45" customHeight="1" x14ac:dyDescent="0.25">
      <c r="A133" s="1096"/>
      <c r="B133" s="509"/>
      <c r="C133" s="177" t="s">
        <v>103</v>
      </c>
      <c r="D133" s="113" t="s">
        <v>222</v>
      </c>
      <c r="E133" s="113" t="s">
        <v>11</v>
      </c>
      <c r="F133" s="156"/>
      <c r="G133" s="213">
        <v>20</v>
      </c>
      <c r="H133" s="178"/>
      <c r="I133" s="467"/>
      <c r="J133" s="200">
        <v>0.5</v>
      </c>
      <c r="K133" s="219">
        <v>1</v>
      </c>
      <c r="L133" s="219">
        <f t="shared" si="12"/>
        <v>10</v>
      </c>
      <c r="M133" s="220">
        <f t="shared" si="13"/>
        <v>10</v>
      </c>
      <c r="N133" s="463"/>
      <c r="O133" s="443"/>
      <c r="P133" s="221">
        <v>0</v>
      </c>
      <c r="Q133" s="444">
        <f t="shared" si="14"/>
        <v>0</v>
      </c>
      <c r="R133" s="222">
        <f t="shared" si="15"/>
        <v>0</v>
      </c>
      <c r="S133" s="453" cm="1">
        <f t="array" ref="S133">_xlfn.IFS(E133="Air",R133,E133="Sea",M133,E133="Air+Sea",M133+R133)</f>
        <v>10</v>
      </c>
    </row>
    <row r="134" spans="1:19" ht="14.45" customHeight="1" x14ac:dyDescent="0.25">
      <c r="A134" s="1096"/>
      <c r="B134" s="509" t="s">
        <v>157</v>
      </c>
      <c r="C134" s="177" t="s">
        <v>158</v>
      </c>
      <c r="D134" s="113" t="s">
        <v>159</v>
      </c>
      <c r="E134" s="113" t="s">
        <v>11</v>
      </c>
      <c r="F134" s="156">
        <v>870</v>
      </c>
      <c r="G134" s="156">
        <v>870</v>
      </c>
      <c r="H134" s="178"/>
      <c r="I134" s="467"/>
      <c r="J134" s="200">
        <v>0</v>
      </c>
      <c r="K134" s="219">
        <v>1</v>
      </c>
      <c r="L134" s="219">
        <f t="shared" si="12"/>
        <v>0</v>
      </c>
      <c r="M134" s="220">
        <f t="shared" si="13"/>
        <v>0</v>
      </c>
      <c r="N134" s="463"/>
      <c r="O134" s="443"/>
      <c r="P134" s="221">
        <v>0</v>
      </c>
      <c r="Q134" s="444">
        <f t="shared" si="14"/>
        <v>0</v>
      </c>
      <c r="R134" s="222">
        <f t="shared" si="15"/>
        <v>0</v>
      </c>
      <c r="S134" s="453" cm="1">
        <f t="array" ref="S134">_xlfn.IFS(E134="Air",R134,E134="Sea",M134,E134="Air+Sea",M134+R134)</f>
        <v>0</v>
      </c>
    </row>
    <row r="135" spans="1:19" ht="14.45" customHeight="1" x14ac:dyDescent="0.25">
      <c r="A135" s="1096"/>
      <c r="B135" s="509" t="s">
        <v>160</v>
      </c>
      <c r="C135" s="177" t="s">
        <v>142</v>
      </c>
      <c r="D135" s="113" t="s">
        <v>161</v>
      </c>
      <c r="E135" s="113" t="s">
        <v>11</v>
      </c>
      <c r="F135" s="156">
        <v>120</v>
      </c>
      <c r="G135" s="156">
        <v>120</v>
      </c>
      <c r="H135" s="178"/>
      <c r="I135" s="467"/>
      <c r="J135" s="200">
        <v>0.25</v>
      </c>
      <c r="K135" s="219">
        <v>1</v>
      </c>
      <c r="L135" s="219">
        <f t="shared" si="12"/>
        <v>30</v>
      </c>
      <c r="M135" s="220">
        <f t="shared" si="13"/>
        <v>30</v>
      </c>
      <c r="N135" s="463"/>
      <c r="O135" s="443"/>
      <c r="P135" s="221">
        <v>0</v>
      </c>
      <c r="Q135" s="444">
        <f t="shared" si="14"/>
        <v>0</v>
      </c>
      <c r="R135" s="222">
        <f t="shared" si="15"/>
        <v>0</v>
      </c>
      <c r="S135" s="453" cm="1">
        <f t="array" ref="S135">_xlfn.IFS(E135="Air",R135,E135="Sea",M135,E135="Air+Sea",M135+R135)</f>
        <v>30</v>
      </c>
    </row>
    <row r="136" spans="1:19" ht="14.45" customHeight="1" x14ac:dyDescent="0.25">
      <c r="A136" s="1096"/>
      <c r="B136" s="509" t="s">
        <v>162</v>
      </c>
      <c r="C136" s="177" t="s">
        <v>163</v>
      </c>
      <c r="D136" s="113" t="s">
        <v>164</v>
      </c>
      <c r="E136" s="113" t="s">
        <v>11</v>
      </c>
      <c r="F136" s="156">
        <v>60</v>
      </c>
      <c r="G136" s="156">
        <v>60</v>
      </c>
      <c r="H136" s="178"/>
      <c r="I136" s="467"/>
      <c r="J136" s="200">
        <v>0.25</v>
      </c>
      <c r="K136" s="219">
        <v>1</v>
      </c>
      <c r="L136" s="219">
        <f t="shared" si="12"/>
        <v>15</v>
      </c>
      <c r="M136" s="220">
        <f t="shared" si="13"/>
        <v>15</v>
      </c>
      <c r="N136" s="463"/>
      <c r="O136" s="443"/>
      <c r="P136" s="221">
        <v>0</v>
      </c>
      <c r="Q136" s="444">
        <f t="shared" si="14"/>
        <v>0</v>
      </c>
      <c r="R136" s="222">
        <f t="shared" si="15"/>
        <v>0</v>
      </c>
      <c r="S136" s="453" cm="1">
        <f t="array" ref="S136">_xlfn.IFS(E136="Air",R136,E136="Sea",M136,E136="Air+Sea",M136+R136)</f>
        <v>15</v>
      </c>
    </row>
    <row r="137" spans="1:19" ht="14.45" customHeight="1" x14ac:dyDescent="0.25">
      <c r="A137" s="1096"/>
      <c r="B137" s="509" t="s">
        <v>650</v>
      </c>
      <c r="C137" s="177" t="s">
        <v>103</v>
      </c>
      <c r="D137" s="113" t="s">
        <v>706</v>
      </c>
      <c r="E137" s="113" t="s">
        <v>11</v>
      </c>
      <c r="F137" s="177"/>
      <c r="G137" s="213">
        <v>45</v>
      </c>
      <c r="H137" s="178"/>
      <c r="I137" s="467"/>
      <c r="J137" s="200">
        <v>0.5</v>
      </c>
      <c r="K137" s="219">
        <v>1</v>
      </c>
      <c r="L137" s="219">
        <f t="shared" si="12"/>
        <v>22.5</v>
      </c>
      <c r="M137" s="220">
        <f t="shared" si="13"/>
        <v>22.5</v>
      </c>
      <c r="N137" s="463"/>
      <c r="O137" s="443"/>
      <c r="P137" s="221">
        <v>0</v>
      </c>
      <c r="Q137" s="444">
        <f t="shared" si="14"/>
        <v>0</v>
      </c>
      <c r="R137" s="222">
        <f t="shared" si="15"/>
        <v>0</v>
      </c>
      <c r="S137" s="453" cm="1">
        <f t="array" ref="S137">_xlfn.IFS(E137="Air",R137,E137="Sea",M137,E137="Air+Sea",M137+R137)</f>
        <v>22.5</v>
      </c>
    </row>
    <row r="138" spans="1:19" ht="14.45" customHeight="1" x14ac:dyDescent="0.25">
      <c r="A138" s="1096"/>
      <c r="B138" s="460"/>
      <c r="C138" s="517" t="s">
        <v>103</v>
      </c>
      <c r="D138" s="188" t="s">
        <v>225</v>
      </c>
      <c r="E138" s="188"/>
      <c r="F138" s="334"/>
      <c r="G138" s="647"/>
      <c r="H138" s="518"/>
      <c r="I138" s="769"/>
      <c r="J138" s="764"/>
      <c r="K138" s="765">
        <v>1</v>
      </c>
      <c r="L138" s="765">
        <f t="shared" si="12"/>
        <v>0</v>
      </c>
      <c r="M138" s="743">
        <f t="shared" si="13"/>
        <v>0</v>
      </c>
      <c r="N138" s="463"/>
      <c r="O138" s="443"/>
      <c r="P138" s="221">
        <v>0</v>
      </c>
      <c r="Q138" s="444">
        <f t="shared" si="14"/>
        <v>0</v>
      </c>
      <c r="R138" s="222">
        <f t="shared" si="15"/>
        <v>0</v>
      </c>
      <c r="S138" s="454" t="e" cm="1">
        <f t="array" ref="S138">_xlfn.IFS(E138="Air",R138,E138="Sea",M138,E138="Air+Sea",M138+R138)</f>
        <v>#N/A</v>
      </c>
    </row>
    <row r="139" spans="1:19" ht="14.45" customHeight="1" x14ac:dyDescent="0.25">
      <c r="A139" s="1096"/>
      <c r="B139" s="460"/>
      <c r="C139" s="517" t="s">
        <v>227</v>
      </c>
      <c r="D139" s="188" t="s">
        <v>228</v>
      </c>
      <c r="E139" s="188"/>
      <c r="F139" s="334"/>
      <c r="G139" s="647"/>
      <c r="H139" s="518"/>
      <c r="I139" s="769"/>
      <c r="J139" s="764"/>
      <c r="K139" s="765">
        <v>1</v>
      </c>
      <c r="L139" s="765">
        <f t="shared" si="12"/>
        <v>0</v>
      </c>
      <c r="M139" s="743">
        <f t="shared" si="13"/>
        <v>0</v>
      </c>
      <c r="N139" s="463"/>
      <c r="O139" s="443"/>
      <c r="P139" s="221">
        <v>0</v>
      </c>
      <c r="Q139" s="444">
        <f t="shared" si="14"/>
        <v>0</v>
      </c>
      <c r="R139" s="222">
        <f t="shared" si="15"/>
        <v>0</v>
      </c>
      <c r="S139" s="454" t="e" cm="1">
        <f t="array" ref="S139">_xlfn.IFS(E139="Air",R139,E139="Sea",M139,E139="Air+Sea",M139+R139)</f>
        <v>#N/A</v>
      </c>
    </row>
    <row r="140" spans="1:19" ht="14.45" customHeight="1" x14ac:dyDescent="0.25">
      <c r="A140" s="1096"/>
      <c r="B140" s="460"/>
      <c r="C140" s="517" t="s">
        <v>227</v>
      </c>
      <c r="D140" s="188" t="s">
        <v>229</v>
      </c>
      <c r="E140" s="188"/>
      <c r="F140" s="334"/>
      <c r="G140" s="647"/>
      <c r="H140" s="518"/>
      <c r="I140" s="769"/>
      <c r="J140" s="764"/>
      <c r="K140" s="765">
        <v>1</v>
      </c>
      <c r="L140" s="765">
        <f t="shared" si="12"/>
        <v>0</v>
      </c>
      <c r="M140" s="743">
        <f t="shared" si="13"/>
        <v>0</v>
      </c>
      <c r="N140" s="463"/>
      <c r="O140" s="443"/>
      <c r="P140" s="221">
        <v>0</v>
      </c>
      <c r="Q140" s="444">
        <f t="shared" si="14"/>
        <v>0</v>
      </c>
      <c r="R140" s="222">
        <f t="shared" si="15"/>
        <v>0</v>
      </c>
      <c r="S140" s="454" t="e" cm="1">
        <f t="array" ref="S140">_xlfn.IFS(E140="Air",R140,E140="Sea",M140,E140="Air+Sea",M140+R140)</f>
        <v>#N/A</v>
      </c>
    </row>
    <row r="141" spans="1:19" ht="14.45" customHeight="1" x14ac:dyDescent="0.25">
      <c r="A141" s="1096"/>
      <c r="B141" s="509" t="s">
        <v>226</v>
      </c>
      <c r="C141" s="113" t="s">
        <v>145</v>
      </c>
      <c r="D141" s="113" t="s">
        <v>230</v>
      </c>
      <c r="E141" s="113" t="s">
        <v>11</v>
      </c>
      <c r="F141" s="113"/>
      <c r="G141" s="213">
        <v>50</v>
      </c>
      <c r="H141" s="124"/>
      <c r="I141" s="467"/>
      <c r="J141" s="200">
        <v>0.5</v>
      </c>
      <c r="K141" s="219">
        <v>1</v>
      </c>
      <c r="L141" s="219">
        <f t="shared" si="12"/>
        <v>25</v>
      </c>
      <c r="M141" s="220">
        <f t="shared" si="13"/>
        <v>25</v>
      </c>
      <c r="N141" s="463"/>
      <c r="O141" s="443"/>
      <c r="P141" s="221">
        <v>0</v>
      </c>
      <c r="Q141" s="444">
        <f t="shared" si="14"/>
        <v>0</v>
      </c>
      <c r="R141" s="222">
        <f t="shared" si="15"/>
        <v>0</v>
      </c>
      <c r="S141" s="453" cm="1">
        <f t="array" ref="S141">_xlfn.IFS(E141="Air",R141,E141="Sea",M141,E141="Air+Sea",M141+R141)</f>
        <v>25</v>
      </c>
    </row>
    <row r="142" spans="1:19" ht="14.45" customHeight="1" x14ac:dyDescent="0.25">
      <c r="A142" s="1096"/>
      <c r="B142" s="509"/>
      <c r="C142" s="113" t="s">
        <v>145</v>
      </c>
      <c r="D142" s="113" t="s">
        <v>231</v>
      </c>
      <c r="E142" s="113" t="s">
        <v>11</v>
      </c>
      <c r="F142" s="113"/>
      <c r="G142" s="213">
        <v>10</v>
      </c>
      <c r="H142" s="124"/>
      <c r="I142" s="467"/>
      <c r="J142" s="200">
        <v>0.5</v>
      </c>
      <c r="K142" s="219">
        <v>1</v>
      </c>
      <c r="L142" s="219">
        <f t="shared" si="12"/>
        <v>5</v>
      </c>
      <c r="M142" s="220">
        <f t="shared" si="13"/>
        <v>5</v>
      </c>
      <c r="N142" s="463"/>
      <c r="O142" s="443"/>
      <c r="P142" s="221">
        <v>0</v>
      </c>
      <c r="Q142" s="444">
        <f t="shared" si="14"/>
        <v>0</v>
      </c>
      <c r="R142" s="222">
        <f t="shared" si="15"/>
        <v>0</v>
      </c>
      <c r="S142" s="453" cm="1">
        <f t="array" ref="S142">_xlfn.IFS(E142="Air",R142,E142="Sea",M142,E142="Air+Sea",M142+R142)</f>
        <v>5</v>
      </c>
    </row>
    <row r="143" spans="1:19" ht="14.45" customHeight="1" x14ac:dyDescent="0.25">
      <c r="A143" s="1096"/>
      <c r="B143" s="509"/>
      <c r="C143" s="113" t="s">
        <v>145</v>
      </c>
      <c r="D143" s="113" t="s">
        <v>232</v>
      </c>
      <c r="E143" s="113" t="s">
        <v>11</v>
      </c>
      <c r="F143" s="113"/>
      <c r="G143" s="213">
        <v>50</v>
      </c>
      <c r="H143" s="124"/>
      <c r="I143" s="467"/>
      <c r="J143" s="200">
        <v>0.5</v>
      </c>
      <c r="K143" s="219">
        <v>1</v>
      </c>
      <c r="L143" s="219">
        <f t="shared" si="12"/>
        <v>25</v>
      </c>
      <c r="M143" s="220">
        <f t="shared" si="13"/>
        <v>25</v>
      </c>
      <c r="N143" s="460"/>
      <c r="O143" s="443"/>
      <c r="P143" s="221">
        <v>0</v>
      </c>
      <c r="Q143" s="444">
        <f t="shared" si="14"/>
        <v>0</v>
      </c>
      <c r="R143" s="222">
        <f t="shared" si="15"/>
        <v>0</v>
      </c>
      <c r="S143" s="453" cm="1">
        <f t="array" ref="S143">_xlfn.IFS(E143="Air",R143,E143="Sea",M143,E143="Air+Sea",M143+R143)</f>
        <v>25</v>
      </c>
    </row>
    <row r="144" spans="1:19" ht="15.75" thickBot="1" x14ac:dyDescent="0.3">
      <c r="A144" s="1097"/>
      <c r="B144" s="724"/>
      <c r="C144" s="119" t="s">
        <v>145</v>
      </c>
      <c r="D144" s="119" t="s">
        <v>233</v>
      </c>
      <c r="E144" s="119" t="s">
        <v>11</v>
      </c>
      <c r="F144" s="119"/>
      <c r="G144" s="214">
        <v>5</v>
      </c>
      <c r="H144" s="150"/>
      <c r="I144" s="771"/>
      <c r="J144" s="201">
        <v>0.5</v>
      </c>
      <c r="K144" s="233">
        <v>1</v>
      </c>
      <c r="L144" s="233">
        <f t="shared" si="12"/>
        <v>2.5</v>
      </c>
      <c r="M144" s="234">
        <f t="shared" si="13"/>
        <v>2.5</v>
      </c>
      <c r="N144" s="464"/>
      <c r="O144" s="450"/>
      <c r="P144" s="262">
        <v>0</v>
      </c>
      <c r="Q144" s="451">
        <f t="shared" si="14"/>
        <v>0</v>
      </c>
      <c r="R144" s="457">
        <f t="shared" si="15"/>
        <v>0</v>
      </c>
      <c r="S144" s="455" cm="1">
        <f t="array" ref="S144">_xlfn.IFS(E144="Air",R144,E144="Sea",M144,E144="Air+Sea",M144+R144)</f>
        <v>2.5</v>
      </c>
    </row>
    <row r="145" spans="1:21" ht="18.75" customHeight="1" x14ac:dyDescent="0.25">
      <c r="A145" s="152"/>
      <c r="B145" s="120"/>
      <c r="C145" s="120"/>
      <c r="D145" s="120"/>
      <c r="E145" s="120"/>
      <c r="F145" s="120"/>
      <c r="G145" s="100"/>
      <c r="H145" s="120"/>
      <c r="I145" s="433"/>
      <c r="K145" s="235"/>
      <c r="L145" s="235"/>
      <c r="M145" s="373"/>
      <c r="N145" s="433"/>
      <c r="O145" s="580"/>
      <c r="P145" s="235"/>
      <c r="Q145" s="581"/>
      <c r="R145" s="581"/>
      <c r="S145" s="379"/>
      <c r="T145" s="475"/>
      <c r="U145" s="120"/>
    </row>
    <row r="146" spans="1:21" ht="18.75" customHeight="1" thickBot="1" x14ac:dyDescent="0.3">
      <c r="A146" s="184"/>
      <c r="B146" s="120"/>
      <c r="C146" s="120"/>
      <c r="D146" s="120"/>
      <c r="E146" s="120"/>
      <c r="F146" s="120"/>
      <c r="G146" s="100"/>
      <c r="H146" s="120"/>
      <c r="I146" s="433"/>
      <c r="K146" s="235"/>
      <c r="L146" s="235"/>
      <c r="M146" s="373"/>
      <c r="N146" s="433"/>
      <c r="O146" s="356"/>
      <c r="P146" s="235"/>
      <c r="Q146" s="373"/>
      <c r="R146" s="373"/>
      <c r="S146" s="379"/>
      <c r="T146" s="475"/>
      <c r="U146" s="120"/>
    </row>
    <row r="147" spans="1:21" ht="36.75" customHeight="1" x14ac:dyDescent="0.25">
      <c r="A147" s="167"/>
      <c r="B147" s="32"/>
      <c r="C147" s="32"/>
      <c r="D147" s="32"/>
      <c r="E147" s="32"/>
      <c r="F147" s="32"/>
      <c r="G147" s="100"/>
      <c r="H147" s="168"/>
      <c r="I147" s="413"/>
      <c r="J147" s="71" t="s">
        <v>234</v>
      </c>
      <c r="K147" s="229">
        <f>IF([2]Booking_SGN!$B$2="SGN",INDEX([2]!volume,MATCH($I$11,[2]!customer,0),MATCH([2]Booking_SGN!$C$3,[2]!week,0)),0)</f>
        <v>0</v>
      </c>
      <c r="L147" s="229">
        <f>SUM(L99:L146)</f>
        <v>720</v>
      </c>
      <c r="M147" s="229">
        <f>SUM(M99:M146)</f>
        <v>720</v>
      </c>
      <c r="N147" s="413"/>
      <c r="O147" s="71" t="s">
        <v>234</v>
      </c>
      <c r="P147" s="229">
        <f>IF([2]Booking_SGN!$B$2="SGN",INDEX([2]!volume,MATCH($N$11,[2]!customer,0),MATCH([2]Booking_SGN!$C$3,[2]!week,0)),0)</f>
        <v>0</v>
      </c>
      <c r="Q147" s="229">
        <f>SUM(Q99:Q146)</f>
        <v>305</v>
      </c>
      <c r="R147" s="230">
        <f>SUM(R99:R146)</f>
        <v>0</v>
      </c>
      <c r="S147" s="257">
        <f>R147+M147</f>
        <v>720</v>
      </c>
      <c r="T147" s="171"/>
    </row>
    <row r="148" spans="1:21" ht="15.75" thickBot="1" x14ac:dyDescent="0.3">
      <c r="A148" s="185"/>
      <c r="B148" s="168"/>
      <c r="C148" s="32"/>
      <c r="D148" s="32"/>
      <c r="E148" s="32"/>
      <c r="F148" s="32"/>
      <c r="G148" s="100"/>
      <c r="H148" s="168"/>
      <c r="I148" s="413"/>
      <c r="J148" s="72" t="s">
        <v>182</v>
      </c>
      <c r="K148" s="73"/>
      <c r="L148" s="73"/>
      <c r="M148" s="237">
        <f>M147*K147/40/3600</f>
        <v>0</v>
      </c>
      <c r="N148" s="413"/>
      <c r="O148" s="72" t="s">
        <v>182</v>
      </c>
      <c r="P148" s="73"/>
      <c r="Q148" s="73"/>
      <c r="R148" s="268">
        <f>R147*P147/40/3600</f>
        <v>0</v>
      </c>
      <c r="S148" s="269">
        <f>R148+M148</f>
        <v>0</v>
      </c>
      <c r="T148" s="186"/>
    </row>
    <row r="149" spans="1:21" x14ac:dyDescent="0.25">
      <c r="A149" s="185"/>
      <c r="B149" s="168"/>
      <c r="C149" s="32"/>
      <c r="D149" s="32"/>
      <c r="E149" s="32"/>
      <c r="F149" s="32"/>
      <c r="G149" s="100"/>
      <c r="H149" s="168"/>
      <c r="I149" s="413"/>
      <c r="J149" s="77"/>
      <c r="N149" s="413"/>
      <c r="O149" s="77"/>
      <c r="R149" s="270"/>
      <c r="S149" s="270"/>
    </row>
    <row r="150" spans="1:21" ht="15.75" thickBot="1" x14ac:dyDescent="0.3">
      <c r="A150" s="185"/>
      <c r="B150" s="168"/>
      <c r="C150" s="32"/>
      <c r="D150" s="32"/>
      <c r="E150" s="32"/>
      <c r="F150" s="32"/>
      <c r="G150" s="100"/>
      <c r="H150" s="168"/>
      <c r="I150" s="413"/>
      <c r="J150" s="77"/>
      <c r="N150" s="413"/>
      <c r="O150" s="77"/>
      <c r="R150" s="270"/>
      <c r="S150" s="270"/>
    </row>
    <row r="151" spans="1:21" ht="60" x14ac:dyDescent="0.25">
      <c r="A151" s="185"/>
      <c r="B151" s="168"/>
      <c r="C151" s="32"/>
      <c r="D151" s="32"/>
      <c r="E151" s="32"/>
      <c r="F151" s="32"/>
      <c r="G151" s="100"/>
      <c r="H151" s="168"/>
      <c r="I151" s="413"/>
      <c r="J151" s="71" t="s">
        <v>235</v>
      </c>
      <c r="K151" s="229">
        <f>IF([2]Booking_SGN!$B$2="SGN",INDEX([2]!volume,MATCH($I$11,[2]!customer,0),MATCH([2]Booking_SGN!$C$3,[2]!week,0)),0)</f>
        <v>0</v>
      </c>
      <c r="L151" s="229">
        <f>L147+L96</f>
        <v>4996</v>
      </c>
      <c r="M151" s="229">
        <f>M147+M96</f>
        <v>4088.5</v>
      </c>
      <c r="N151" s="413"/>
      <c r="O151" s="71" t="s">
        <v>235</v>
      </c>
      <c r="P151" s="229">
        <f>IF([2]Booking_SGN!$B$2="SGN",INDEX([2]!volume,MATCH($N$11,[2]!customer,0),MATCH([2]Booking_SGN!$C$3,[2]!week,0)),0)</f>
        <v>0</v>
      </c>
      <c r="Q151" s="229">
        <f>Q147+Q96</f>
        <v>1111</v>
      </c>
      <c r="R151" s="230">
        <f>R147+R96</f>
        <v>0</v>
      </c>
      <c r="S151" s="257">
        <f>R151+M151</f>
        <v>4088.5</v>
      </c>
      <c r="T151" s="187"/>
    </row>
    <row r="152" spans="1:21" ht="15.75" thickBot="1" x14ac:dyDescent="0.3">
      <c r="A152" s="185"/>
      <c r="B152" s="168"/>
      <c r="C152" s="32"/>
      <c r="D152" s="32"/>
      <c r="E152" s="32"/>
      <c r="F152" s="32"/>
      <c r="G152" s="100"/>
      <c r="H152" s="168"/>
      <c r="I152" s="413"/>
      <c r="J152" s="72" t="s">
        <v>236</v>
      </c>
      <c r="K152" s="73"/>
      <c r="L152" s="73"/>
      <c r="M152" s="237">
        <f>M148+M97</f>
        <v>0</v>
      </c>
      <c r="N152" s="413"/>
      <c r="O152" s="72" t="s">
        <v>236</v>
      </c>
      <c r="P152" s="73"/>
      <c r="Q152" s="73"/>
      <c r="R152" s="268">
        <f>R148+R97</f>
        <v>0</v>
      </c>
      <c r="S152" s="269">
        <f>R152+M152</f>
        <v>0</v>
      </c>
      <c r="T152" s="186"/>
    </row>
    <row r="153" spans="1:21" ht="15.75" thickBot="1" x14ac:dyDescent="0.3">
      <c r="A153" s="185"/>
      <c r="B153" s="32"/>
      <c r="C153" s="32"/>
      <c r="D153" s="32"/>
      <c r="E153" s="32"/>
      <c r="F153" s="32"/>
      <c r="G153" s="100"/>
      <c r="H153" s="168"/>
      <c r="I153" s="413"/>
      <c r="J153" s="77"/>
      <c r="N153" s="413"/>
      <c r="O153" s="77"/>
      <c r="R153" s="270"/>
      <c r="S153" s="270"/>
    </row>
    <row r="154" spans="1:21" x14ac:dyDescent="0.25">
      <c r="A154" s="185"/>
      <c r="B154" s="32"/>
      <c r="C154" s="32"/>
      <c r="D154" s="32"/>
      <c r="E154" s="32"/>
      <c r="F154" s="32"/>
      <c r="G154" s="100"/>
      <c r="H154" s="168"/>
      <c r="I154" s="413"/>
      <c r="J154" s="81" t="s">
        <v>237</v>
      </c>
      <c r="K154" s="238"/>
      <c r="L154" s="239"/>
      <c r="M154" s="239"/>
      <c r="N154" s="413"/>
      <c r="O154" s="81" t="s">
        <v>237</v>
      </c>
      <c r="P154" s="238"/>
      <c r="Q154" s="239"/>
      <c r="R154" s="271"/>
      <c r="S154" s="270"/>
    </row>
    <row r="155" spans="1:21" ht="15.75" thickBot="1" x14ac:dyDescent="0.3">
      <c r="A155" s="185"/>
      <c r="B155" s="32"/>
      <c r="C155" s="32"/>
      <c r="D155" s="32"/>
      <c r="E155" s="32"/>
      <c r="F155" s="32"/>
      <c r="G155" s="100"/>
      <c r="H155" s="168"/>
      <c r="I155" s="413"/>
      <c r="J155" s="82" t="s">
        <v>238</v>
      </c>
      <c r="K155" s="240"/>
      <c r="L155" s="241"/>
      <c r="M155" s="241"/>
      <c r="N155" s="413"/>
      <c r="O155" s="82" t="s">
        <v>238</v>
      </c>
      <c r="P155" s="240"/>
      <c r="Q155" s="241"/>
      <c r="R155" s="272"/>
      <c r="S155" s="232"/>
    </row>
    <row r="156" spans="1:21" ht="15.75" thickBot="1" x14ac:dyDescent="0.3">
      <c r="A156" s="185"/>
      <c r="E156" s="32"/>
      <c r="F156" s="32"/>
      <c r="G156" s="100"/>
      <c r="H156" s="168"/>
      <c r="I156" s="414"/>
      <c r="J156" s="199"/>
      <c r="K156" s="73"/>
      <c r="L156" s="73"/>
      <c r="M156" s="73"/>
      <c r="N156" s="414"/>
      <c r="O156" s="199"/>
      <c r="P156" s="73"/>
      <c r="Q156" s="73"/>
      <c r="R156" s="232"/>
      <c r="S156" s="273"/>
    </row>
    <row r="157" spans="1:21" x14ac:dyDescent="0.25">
      <c r="A157" s="185"/>
      <c r="B157" s="32"/>
      <c r="C157" s="32"/>
      <c r="D157" s="32"/>
      <c r="E157" s="32"/>
      <c r="F157" s="32"/>
      <c r="G157" s="100"/>
      <c r="H157" s="168"/>
      <c r="I157" s="32"/>
      <c r="N157" s="32"/>
    </row>
    <row r="158" spans="1:21" x14ac:dyDescent="0.25">
      <c r="A158" s="185"/>
      <c r="B158" s="32"/>
      <c r="C158" s="32"/>
      <c r="D158" s="32"/>
      <c r="E158" s="32"/>
      <c r="F158" s="32"/>
      <c r="G158" s="100"/>
      <c r="H158" s="168"/>
      <c r="I158" s="32"/>
      <c r="N158" s="32"/>
    </row>
    <row r="159" spans="1:21" x14ac:dyDescent="0.25">
      <c r="A159" s="185"/>
      <c r="B159" s="32"/>
      <c r="C159" s="32"/>
      <c r="D159" s="32"/>
      <c r="E159" s="32"/>
      <c r="F159" s="32"/>
      <c r="G159" s="100"/>
      <c r="H159" s="168"/>
      <c r="I159" s="32"/>
      <c r="N159" s="32"/>
    </row>
    <row r="160" spans="1:21" x14ac:dyDescent="0.25">
      <c r="A160" s="185"/>
      <c r="B160" s="32"/>
      <c r="C160" s="32"/>
      <c r="D160" s="32"/>
      <c r="E160" s="32"/>
      <c r="F160" s="32"/>
      <c r="G160" s="100"/>
      <c r="H160" s="168"/>
      <c r="I160" s="32"/>
      <c r="N160" s="32"/>
    </row>
    <row r="161" spans="1:14" x14ac:dyDescent="0.25">
      <c r="A161" s="185"/>
      <c r="B161" s="32"/>
      <c r="C161" s="32"/>
      <c r="D161" s="32"/>
      <c r="E161" s="32"/>
      <c r="F161" s="32"/>
      <c r="G161" s="100"/>
      <c r="H161" s="168"/>
      <c r="I161" s="32"/>
      <c r="N161" s="32"/>
    </row>
    <row r="162" spans="1:14" x14ac:dyDescent="0.25">
      <c r="A162" s="185"/>
      <c r="B162" s="32"/>
      <c r="C162" s="32"/>
      <c r="D162" s="32"/>
      <c r="E162" s="32"/>
      <c r="F162" s="32"/>
      <c r="G162" s="100"/>
      <c r="H162" s="168"/>
      <c r="I162" s="32"/>
      <c r="N162" s="32"/>
    </row>
    <row r="163" spans="1:14" x14ac:dyDescent="0.25">
      <c r="A163" s="185"/>
      <c r="B163" s="32"/>
      <c r="C163" s="32"/>
      <c r="D163" s="32"/>
      <c r="E163" s="32"/>
      <c r="F163" s="32"/>
      <c r="G163" s="100"/>
      <c r="H163" s="168"/>
      <c r="I163" s="32"/>
      <c r="N163" s="32"/>
    </row>
    <row r="164" spans="1:14" x14ac:dyDescent="0.25">
      <c r="A164" s="185"/>
      <c r="B164" s="32"/>
      <c r="C164" s="32"/>
      <c r="D164" s="32"/>
      <c r="E164" s="32"/>
      <c r="F164" s="32"/>
      <c r="G164" s="100"/>
      <c r="H164" s="168"/>
      <c r="I164" s="32"/>
      <c r="N164" s="32"/>
    </row>
    <row r="165" spans="1:14" x14ac:dyDescent="0.25">
      <c r="A165" s="185"/>
      <c r="B165" s="32"/>
      <c r="C165" s="32"/>
      <c r="D165" s="32"/>
      <c r="E165" s="32"/>
      <c r="F165" s="32"/>
      <c r="G165" s="100"/>
      <c r="H165" s="168"/>
      <c r="I165" s="32"/>
      <c r="N165" s="32"/>
    </row>
    <row r="166" spans="1:14" x14ac:dyDescent="0.25">
      <c r="A166" s="185"/>
      <c r="B166" s="32"/>
      <c r="C166" s="32"/>
      <c r="D166" s="32"/>
      <c r="E166" s="32"/>
      <c r="F166" s="32"/>
      <c r="G166" s="100"/>
      <c r="H166" s="168"/>
      <c r="I166" s="32"/>
      <c r="N166" s="32"/>
    </row>
    <row r="167" spans="1:14" x14ac:dyDescent="0.25">
      <c r="A167" s="185"/>
      <c r="B167" s="32"/>
      <c r="C167" s="32"/>
      <c r="D167" s="32"/>
      <c r="E167" s="32"/>
      <c r="F167" s="32"/>
      <c r="G167" s="100"/>
      <c r="H167" s="168"/>
      <c r="I167" s="32"/>
      <c r="N167" s="32"/>
    </row>
    <row r="168" spans="1:14" x14ac:dyDescent="0.25">
      <c r="A168" s="185"/>
      <c r="B168" s="32"/>
      <c r="C168" s="32"/>
      <c r="D168" s="32"/>
      <c r="E168" s="32"/>
      <c r="F168" s="32"/>
      <c r="G168" s="100"/>
      <c r="H168" s="168"/>
      <c r="I168" s="32"/>
      <c r="N168" s="32"/>
    </row>
    <row r="169" spans="1:14" x14ac:dyDescent="0.25">
      <c r="A169" s="185"/>
      <c r="B169" s="32"/>
      <c r="C169" s="32"/>
      <c r="D169" s="32"/>
      <c r="E169" s="32"/>
      <c r="F169" s="32"/>
      <c r="G169" s="100"/>
      <c r="H169" s="168"/>
      <c r="I169" s="32"/>
      <c r="N169" s="32"/>
    </row>
    <row r="170" spans="1:14" x14ac:dyDescent="0.25">
      <c r="A170" s="185"/>
      <c r="B170" s="32"/>
      <c r="C170" s="32"/>
      <c r="D170" s="32"/>
      <c r="E170" s="32"/>
      <c r="F170" s="32"/>
      <c r="G170" s="100"/>
      <c r="H170" s="168"/>
      <c r="I170" s="32"/>
      <c r="N170" s="32"/>
    </row>
    <row r="171" spans="1:14" x14ac:dyDescent="0.25">
      <c r="A171" s="185"/>
      <c r="B171" s="32"/>
      <c r="C171" s="32"/>
      <c r="D171" s="32"/>
      <c r="E171" s="32"/>
      <c r="F171" s="32"/>
      <c r="G171" s="100"/>
      <c r="H171" s="168"/>
      <c r="I171" s="32"/>
      <c r="N171" s="32"/>
    </row>
    <row r="172" spans="1:14" x14ac:dyDescent="0.25">
      <c r="A172" s="185"/>
      <c r="B172" s="32"/>
      <c r="C172" s="32"/>
      <c r="D172" s="32"/>
      <c r="E172" s="32"/>
      <c r="F172" s="32"/>
      <c r="G172" s="100"/>
      <c r="H172" s="168"/>
      <c r="I172" s="32"/>
      <c r="N172" s="32"/>
    </row>
    <row r="173" spans="1:14" x14ac:dyDescent="0.25">
      <c r="A173" s="185"/>
      <c r="B173" s="32"/>
      <c r="C173" s="32"/>
      <c r="D173" s="32"/>
      <c r="E173" s="32"/>
      <c r="F173" s="32"/>
      <c r="G173" s="100"/>
      <c r="H173" s="168"/>
      <c r="I173" s="32"/>
      <c r="N173" s="32"/>
    </row>
    <row r="174" spans="1:14" x14ac:dyDescent="0.25">
      <c r="A174" s="185"/>
      <c r="B174" s="32"/>
      <c r="C174" s="32"/>
      <c r="D174" s="32"/>
      <c r="E174" s="32"/>
      <c r="F174" s="32"/>
      <c r="G174" s="100"/>
      <c r="H174" s="168"/>
      <c r="I174" s="32"/>
      <c r="N174" s="32"/>
    </row>
    <row r="175" spans="1:14" x14ac:dyDescent="0.25">
      <c r="A175" s="185"/>
      <c r="B175" s="32"/>
      <c r="C175" s="32"/>
      <c r="D175" s="32"/>
      <c r="E175" s="32"/>
      <c r="F175" s="32"/>
      <c r="G175" s="100"/>
      <c r="H175" s="168"/>
      <c r="I175" s="32"/>
      <c r="N175" s="32"/>
    </row>
    <row r="176" spans="1:14" x14ac:dyDescent="0.25">
      <c r="A176" s="185"/>
      <c r="B176" s="32"/>
      <c r="C176" s="32"/>
      <c r="D176" s="32"/>
      <c r="E176" s="32"/>
      <c r="F176" s="32"/>
      <c r="G176" s="100"/>
      <c r="H176" s="168"/>
      <c r="I176" s="32"/>
      <c r="N176" s="32"/>
    </row>
    <row r="177" spans="1:14" x14ac:dyDescent="0.25">
      <c r="A177" s="185"/>
      <c r="B177" s="32"/>
      <c r="C177" s="32"/>
      <c r="D177" s="32"/>
      <c r="E177" s="32"/>
      <c r="F177" s="32"/>
      <c r="G177" s="100"/>
      <c r="H177" s="168"/>
      <c r="I177" s="32"/>
      <c r="N177" s="32"/>
    </row>
    <row r="178" spans="1:14" x14ac:dyDescent="0.25">
      <c r="A178" s="185"/>
      <c r="B178" s="32"/>
      <c r="C178" s="32"/>
      <c r="D178" s="32"/>
      <c r="E178" s="32"/>
      <c r="F178" s="32"/>
      <c r="G178" s="100"/>
      <c r="H178" s="168"/>
      <c r="I178" s="32"/>
      <c r="N178" s="32"/>
    </row>
    <row r="179" spans="1:14" x14ac:dyDescent="0.25">
      <c r="A179" s="185"/>
      <c r="B179" s="32"/>
      <c r="C179" s="32"/>
      <c r="D179" s="32"/>
      <c r="E179" s="32"/>
      <c r="F179" s="32"/>
      <c r="G179" s="100"/>
      <c r="H179" s="168"/>
      <c r="I179" s="32"/>
      <c r="N179" s="32"/>
    </row>
    <row r="180" spans="1:14" x14ac:dyDescent="0.25">
      <c r="A180" s="185"/>
      <c r="B180" s="32"/>
      <c r="C180" s="32"/>
      <c r="D180" s="32"/>
      <c r="E180" s="32"/>
      <c r="F180" s="32"/>
      <c r="G180" s="100"/>
      <c r="H180" s="168"/>
      <c r="I180" s="32"/>
      <c r="N180" s="32"/>
    </row>
    <row r="181" spans="1:14" x14ac:dyDescent="0.25">
      <c r="A181" s="185"/>
      <c r="B181" s="32"/>
      <c r="C181" s="32"/>
      <c r="D181" s="32"/>
      <c r="E181" s="32"/>
      <c r="F181" s="32"/>
      <c r="G181" s="100"/>
      <c r="H181" s="168"/>
      <c r="I181" s="32"/>
      <c r="N181" s="32"/>
    </row>
    <row r="182" spans="1:14" x14ac:dyDescent="0.25">
      <c r="A182" s="185"/>
      <c r="B182" s="32"/>
      <c r="C182" s="32"/>
      <c r="D182" s="32"/>
      <c r="E182" s="32"/>
      <c r="F182" s="32"/>
      <c r="G182" s="100"/>
      <c r="H182" s="168"/>
      <c r="I182" s="32"/>
      <c r="N182" s="32"/>
    </row>
    <row r="183" spans="1:14" x14ac:dyDescent="0.25">
      <c r="A183" s="185"/>
      <c r="B183" s="32"/>
      <c r="C183" s="32"/>
      <c r="D183" s="32"/>
      <c r="E183" s="32"/>
      <c r="F183" s="32"/>
      <c r="G183" s="100"/>
      <c r="H183" s="168"/>
      <c r="I183" s="32"/>
      <c r="N183" s="32"/>
    </row>
    <row r="184" spans="1:14" x14ac:dyDescent="0.25">
      <c r="A184" s="185"/>
      <c r="B184" s="32"/>
      <c r="C184" s="32"/>
      <c r="D184" s="32"/>
      <c r="E184" s="32"/>
      <c r="F184" s="32"/>
      <c r="G184" s="100"/>
      <c r="H184" s="168"/>
      <c r="I184" s="32"/>
      <c r="N184" s="32"/>
    </row>
    <row r="185" spans="1:14" x14ac:dyDescent="0.25">
      <c r="A185" s="185"/>
      <c r="B185" s="32"/>
      <c r="C185" s="32"/>
      <c r="D185" s="32"/>
      <c r="E185" s="32"/>
      <c r="F185" s="32"/>
      <c r="G185" s="100"/>
      <c r="H185" s="168"/>
      <c r="I185" s="32"/>
      <c r="N185" s="32"/>
    </row>
    <row r="186" spans="1:14" x14ac:dyDescent="0.25">
      <c r="A186" s="185"/>
      <c r="B186" s="32"/>
      <c r="C186" s="32"/>
      <c r="D186" s="32"/>
      <c r="E186" s="32"/>
      <c r="F186" s="32"/>
      <c r="G186" s="100"/>
      <c r="H186" s="168"/>
      <c r="I186" s="32"/>
      <c r="N186" s="32"/>
    </row>
    <row r="187" spans="1:14" x14ac:dyDescent="0.25">
      <c r="A187" s="185"/>
      <c r="B187" s="32"/>
      <c r="C187" s="32"/>
      <c r="D187" s="32"/>
      <c r="E187" s="32"/>
      <c r="F187" s="32"/>
      <c r="G187" s="100"/>
      <c r="H187" s="168"/>
      <c r="I187" s="32"/>
      <c r="N187" s="32"/>
    </row>
    <row r="188" spans="1:14" x14ac:dyDescent="0.25">
      <c r="A188" s="185"/>
      <c r="B188" s="32"/>
      <c r="C188" s="32"/>
      <c r="D188" s="32"/>
      <c r="E188" s="32"/>
      <c r="F188" s="32"/>
      <c r="G188" s="100"/>
      <c r="H188" s="168"/>
      <c r="I188" s="32"/>
      <c r="N188" s="32"/>
    </row>
    <row r="189" spans="1:14" x14ac:dyDescent="0.25">
      <c r="A189" s="185"/>
      <c r="B189" s="32"/>
      <c r="C189" s="32"/>
      <c r="D189" s="32"/>
      <c r="E189" s="32"/>
      <c r="F189" s="32"/>
      <c r="G189" s="100"/>
      <c r="H189" s="168"/>
      <c r="I189" s="32"/>
      <c r="N189" s="32"/>
    </row>
    <row r="190" spans="1:14" x14ac:dyDescent="0.25">
      <c r="A190" s="185"/>
      <c r="B190" s="32"/>
      <c r="C190" s="32"/>
      <c r="D190" s="32"/>
      <c r="E190" s="32"/>
      <c r="F190" s="32"/>
      <c r="G190" s="100"/>
      <c r="H190" s="168"/>
      <c r="I190" s="32"/>
      <c r="N190" s="32"/>
    </row>
    <row r="191" spans="1:14" x14ac:dyDescent="0.25">
      <c r="A191" s="185"/>
      <c r="B191" s="32"/>
      <c r="C191" s="32"/>
      <c r="D191" s="32"/>
      <c r="E191" s="32"/>
      <c r="F191" s="32"/>
      <c r="G191" s="100"/>
      <c r="H191" s="168"/>
      <c r="I191" s="32"/>
      <c r="N191" s="32"/>
    </row>
    <row r="192" spans="1:14" x14ac:dyDescent="0.25">
      <c r="A192" s="185"/>
      <c r="B192" s="32"/>
      <c r="C192" s="32"/>
      <c r="D192" s="32"/>
      <c r="E192" s="32"/>
      <c r="F192" s="32"/>
      <c r="G192" s="100"/>
      <c r="H192" s="168"/>
      <c r="I192" s="32"/>
      <c r="N192" s="32"/>
    </row>
    <row r="193" spans="1:14" x14ac:dyDescent="0.25">
      <c r="A193" s="185"/>
      <c r="B193" s="32"/>
      <c r="C193" s="32"/>
      <c r="D193" s="32"/>
      <c r="E193" s="32"/>
      <c r="F193" s="32"/>
      <c r="G193" s="100"/>
      <c r="H193" s="168"/>
      <c r="I193" s="32"/>
      <c r="N193" s="32"/>
    </row>
    <row r="194" spans="1:14" x14ac:dyDescent="0.25">
      <c r="A194" s="185"/>
      <c r="B194" s="32"/>
      <c r="C194" s="32"/>
      <c r="D194" s="32"/>
      <c r="E194" s="32"/>
      <c r="F194" s="32"/>
      <c r="G194" s="100"/>
      <c r="H194" s="168"/>
      <c r="I194" s="32"/>
      <c r="N194" s="32"/>
    </row>
    <row r="195" spans="1:14" x14ac:dyDescent="0.25">
      <c r="A195" s="185"/>
      <c r="B195" s="32"/>
      <c r="C195" s="32"/>
      <c r="D195" s="32"/>
      <c r="E195" s="32"/>
      <c r="F195" s="32"/>
      <c r="G195" s="100"/>
      <c r="H195" s="168"/>
      <c r="I195" s="32"/>
      <c r="N195" s="32"/>
    </row>
    <row r="196" spans="1:14" x14ac:dyDescent="0.25">
      <c r="A196" s="185"/>
      <c r="B196" s="32"/>
      <c r="C196" s="32"/>
      <c r="D196" s="32"/>
      <c r="E196" s="32"/>
      <c r="F196" s="32"/>
      <c r="G196" s="100"/>
      <c r="H196" s="168"/>
      <c r="I196" s="32"/>
      <c r="N196" s="32"/>
    </row>
    <row r="197" spans="1:14" x14ac:dyDescent="0.25">
      <c r="A197" s="185"/>
      <c r="B197" s="32"/>
      <c r="C197" s="32"/>
      <c r="D197" s="32"/>
      <c r="E197" s="32"/>
      <c r="F197" s="32"/>
      <c r="G197" s="100"/>
      <c r="H197" s="168"/>
      <c r="I197" s="32"/>
      <c r="N197" s="32"/>
    </row>
    <row r="198" spans="1:14" x14ac:dyDescent="0.25">
      <c r="A198" s="185"/>
      <c r="B198" s="32"/>
      <c r="C198" s="32"/>
      <c r="D198" s="32"/>
      <c r="E198" s="32"/>
      <c r="F198" s="32"/>
      <c r="G198" s="100"/>
      <c r="H198" s="168"/>
      <c r="I198" s="32"/>
      <c r="N198" s="32"/>
    </row>
    <row r="199" spans="1:14" x14ac:dyDescent="0.25">
      <c r="A199" s="185"/>
      <c r="B199" s="32"/>
      <c r="C199" s="32"/>
      <c r="D199" s="32"/>
      <c r="E199" s="32"/>
      <c r="F199" s="32"/>
      <c r="G199" s="100"/>
      <c r="H199" s="168"/>
      <c r="I199" s="32"/>
      <c r="N199" s="32"/>
    </row>
    <row r="200" spans="1:14" x14ac:dyDescent="0.25">
      <c r="A200" s="185"/>
      <c r="B200" s="32"/>
      <c r="C200" s="32"/>
      <c r="D200" s="32"/>
      <c r="E200" s="32"/>
      <c r="F200" s="32"/>
      <c r="G200" s="100"/>
      <c r="H200" s="168"/>
      <c r="I200" s="32"/>
      <c r="N200" s="32"/>
    </row>
    <row r="201" spans="1:14" x14ac:dyDescent="0.25">
      <c r="A201" s="185"/>
      <c r="B201" s="32"/>
      <c r="C201" s="32"/>
      <c r="D201" s="32"/>
      <c r="E201" s="32"/>
      <c r="F201" s="32"/>
      <c r="G201" s="100"/>
      <c r="H201" s="168"/>
      <c r="I201" s="32"/>
      <c r="N201" s="32"/>
    </row>
    <row r="202" spans="1:14" x14ac:dyDescent="0.25">
      <c r="A202" s="185"/>
      <c r="B202" s="32"/>
      <c r="C202" s="32"/>
      <c r="D202" s="32"/>
      <c r="E202" s="32"/>
      <c r="F202" s="32"/>
      <c r="G202" s="100"/>
      <c r="H202" s="168"/>
      <c r="I202" s="32"/>
      <c r="N202" s="32"/>
    </row>
    <row r="203" spans="1:14" x14ac:dyDescent="0.25">
      <c r="A203" s="185"/>
      <c r="B203" s="32"/>
      <c r="C203" s="32"/>
      <c r="D203" s="32"/>
      <c r="E203" s="32"/>
      <c r="F203" s="32"/>
      <c r="G203" s="100"/>
      <c r="H203" s="168"/>
      <c r="I203" s="32"/>
      <c r="N203" s="32"/>
    </row>
    <row r="204" spans="1:14" x14ac:dyDescent="0.25">
      <c r="A204" s="185"/>
      <c r="B204" s="32"/>
      <c r="C204" s="32"/>
      <c r="D204" s="32"/>
      <c r="E204" s="32"/>
      <c r="F204" s="32"/>
      <c r="G204" s="100"/>
      <c r="H204" s="168"/>
      <c r="I204" s="32"/>
      <c r="N204" s="32"/>
    </row>
    <row r="205" spans="1:14" x14ac:dyDescent="0.25">
      <c r="A205" s="185"/>
      <c r="B205" s="32"/>
      <c r="C205" s="32"/>
      <c r="D205" s="32"/>
      <c r="E205" s="32"/>
      <c r="F205" s="32"/>
      <c r="G205" s="100"/>
      <c r="H205" s="168"/>
      <c r="I205" s="32"/>
      <c r="N205" s="32"/>
    </row>
    <row r="206" spans="1:14" x14ac:dyDescent="0.25">
      <c r="A206" s="185"/>
      <c r="B206" s="32"/>
      <c r="C206" s="32"/>
      <c r="D206" s="32"/>
      <c r="E206" s="32"/>
      <c r="F206" s="32"/>
      <c r="G206" s="100"/>
      <c r="H206" s="168"/>
      <c r="I206" s="32"/>
      <c r="N206" s="32"/>
    </row>
    <row r="207" spans="1:14" x14ac:dyDescent="0.25">
      <c r="A207" s="185"/>
      <c r="B207" s="32"/>
      <c r="C207" s="32"/>
      <c r="D207" s="32"/>
      <c r="E207" s="32"/>
      <c r="F207" s="32"/>
      <c r="G207" s="100"/>
      <c r="H207" s="168"/>
      <c r="I207" s="32"/>
      <c r="N207" s="32"/>
    </row>
    <row r="208" spans="1:14" x14ac:dyDescent="0.25">
      <c r="A208" s="185"/>
      <c r="B208" s="32"/>
      <c r="C208" s="32"/>
      <c r="D208" s="32"/>
      <c r="E208" s="32"/>
      <c r="F208" s="32"/>
      <c r="G208" s="100"/>
      <c r="H208" s="168"/>
      <c r="I208" s="32"/>
      <c r="N208" s="32"/>
    </row>
    <row r="209" spans="1:14" x14ac:dyDescent="0.25">
      <c r="A209" s="185"/>
      <c r="B209" s="32"/>
      <c r="C209" s="32"/>
      <c r="D209" s="32"/>
      <c r="E209" s="32"/>
      <c r="F209" s="32"/>
      <c r="G209" s="100"/>
      <c r="H209" s="168"/>
      <c r="I209" s="32"/>
      <c r="N209" s="32"/>
    </row>
    <row r="210" spans="1:14" x14ac:dyDescent="0.25">
      <c r="A210" s="185"/>
      <c r="B210" s="32"/>
      <c r="C210" s="32"/>
      <c r="D210" s="32"/>
      <c r="E210" s="32"/>
      <c r="F210" s="32"/>
      <c r="G210" s="100"/>
      <c r="H210" s="168"/>
      <c r="I210" s="32"/>
      <c r="N210" s="32"/>
    </row>
    <row r="211" spans="1:14" x14ac:dyDescent="0.25">
      <c r="A211" s="185"/>
      <c r="B211" s="32"/>
      <c r="C211" s="32"/>
      <c r="D211" s="32"/>
      <c r="E211" s="32"/>
      <c r="F211" s="32"/>
      <c r="G211" s="100"/>
      <c r="H211" s="168"/>
      <c r="I211" s="32"/>
      <c r="N211" s="32"/>
    </row>
    <row r="212" spans="1:14" x14ac:dyDescent="0.25">
      <c r="A212" s="185"/>
      <c r="B212" s="32"/>
      <c r="C212" s="32"/>
      <c r="D212" s="32"/>
      <c r="E212" s="32"/>
      <c r="F212" s="32"/>
      <c r="G212" s="100"/>
      <c r="H212" s="168"/>
      <c r="I212" s="32"/>
      <c r="N212" s="32"/>
    </row>
    <row r="213" spans="1:14" x14ac:dyDescent="0.25">
      <c r="A213" s="185"/>
      <c r="B213" s="32"/>
      <c r="C213" s="32"/>
      <c r="D213" s="32"/>
      <c r="E213" s="32"/>
      <c r="F213" s="32"/>
      <c r="G213" s="100"/>
      <c r="H213" s="168"/>
      <c r="I213" s="32"/>
      <c r="N213" s="32"/>
    </row>
    <row r="214" spans="1:14" x14ac:dyDescent="0.25">
      <c r="A214" s="185"/>
      <c r="B214" s="32"/>
      <c r="C214" s="32"/>
      <c r="D214" s="32"/>
      <c r="E214" s="32"/>
      <c r="F214" s="32"/>
      <c r="G214" s="100"/>
      <c r="H214" s="168"/>
      <c r="I214" s="32"/>
      <c r="N214" s="32"/>
    </row>
    <row r="215" spans="1:14" x14ac:dyDescent="0.25">
      <c r="A215" s="185"/>
      <c r="B215" s="32"/>
      <c r="C215" s="32"/>
      <c r="D215" s="32"/>
      <c r="E215" s="32"/>
      <c r="F215" s="32"/>
      <c r="G215" s="100"/>
      <c r="H215" s="168"/>
      <c r="I215" s="32"/>
      <c r="N215" s="32"/>
    </row>
    <row r="216" spans="1:14" x14ac:dyDescent="0.25">
      <c r="A216" s="185"/>
      <c r="B216" s="32"/>
      <c r="C216" s="32"/>
      <c r="D216" s="32"/>
      <c r="E216" s="32"/>
      <c r="F216" s="32"/>
      <c r="G216" s="100"/>
      <c r="H216" s="168"/>
      <c r="I216" s="32"/>
      <c r="N216" s="32"/>
    </row>
    <row r="217" spans="1:14" x14ac:dyDescent="0.25">
      <c r="A217" s="185"/>
      <c r="B217" s="32"/>
      <c r="C217" s="32"/>
      <c r="D217" s="32"/>
      <c r="E217" s="32"/>
      <c r="F217" s="32"/>
      <c r="G217" s="100"/>
      <c r="H217" s="168"/>
      <c r="I217" s="32"/>
      <c r="N217" s="32"/>
    </row>
    <row r="218" spans="1:14" x14ac:dyDescent="0.25">
      <c r="A218" s="185"/>
      <c r="B218" s="32"/>
      <c r="C218" s="32"/>
      <c r="D218" s="32"/>
      <c r="E218" s="32"/>
      <c r="F218" s="32"/>
      <c r="G218" s="100"/>
      <c r="H218" s="168"/>
      <c r="I218" s="32"/>
      <c r="N218" s="32"/>
    </row>
    <row r="219" spans="1:14" x14ac:dyDescent="0.25">
      <c r="A219" s="185"/>
      <c r="B219" s="32"/>
      <c r="C219" s="32"/>
      <c r="D219" s="32"/>
      <c r="E219" s="32"/>
      <c r="F219" s="32"/>
      <c r="G219" s="100"/>
      <c r="H219" s="168"/>
      <c r="I219" s="32"/>
      <c r="N219" s="32"/>
    </row>
    <row r="220" spans="1:14" x14ac:dyDescent="0.25">
      <c r="A220" s="185"/>
      <c r="B220" s="32"/>
      <c r="C220" s="32"/>
      <c r="D220" s="32"/>
      <c r="E220" s="32"/>
      <c r="F220" s="32"/>
      <c r="G220" s="100"/>
      <c r="H220" s="168"/>
      <c r="I220" s="32"/>
      <c r="N220" s="32"/>
    </row>
    <row r="221" spans="1:14" x14ac:dyDescent="0.25">
      <c r="A221" s="185"/>
      <c r="B221" s="32"/>
      <c r="C221" s="32"/>
      <c r="D221" s="32"/>
      <c r="E221" s="32"/>
      <c r="F221" s="32"/>
      <c r="G221" s="100"/>
      <c r="H221" s="168"/>
      <c r="I221" s="32"/>
      <c r="N221" s="32"/>
    </row>
    <row r="222" spans="1:14" x14ac:dyDescent="0.25">
      <c r="A222" s="185"/>
      <c r="B222" s="32"/>
      <c r="C222" s="32"/>
      <c r="D222" s="32"/>
      <c r="E222" s="32"/>
      <c r="F222" s="32"/>
      <c r="G222" s="100"/>
      <c r="H222" s="168"/>
      <c r="I222" s="32"/>
      <c r="N222" s="32"/>
    </row>
    <row r="223" spans="1:14" x14ac:dyDescent="0.25">
      <c r="A223" s="185"/>
      <c r="B223" s="32"/>
      <c r="C223" s="32"/>
      <c r="D223" s="32"/>
      <c r="E223" s="32"/>
      <c r="F223" s="32"/>
      <c r="G223" s="100"/>
      <c r="H223" s="168"/>
      <c r="I223" s="32"/>
      <c r="N223" s="32"/>
    </row>
    <row r="224" spans="1:14" x14ac:dyDescent="0.25">
      <c r="A224" s="185"/>
      <c r="B224" s="32"/>
      <c r="C224" s="32"/>
      <c r="D224" s="32"/>
      <c r="E224" s="32"/>
      <c r="F224" s="32"/>
      <c r="G224" s="100"/>
      <c r="H224" s="168"/>
      <c r="I224" s="32"/>
      <c r="N224" s="32"/>
    </row>
    <row r="225" spans="1:14" x14ac:dyDescent="0.25">
      <c r="A225" s="185"/>
      <c r="B225" s="32"/>
      <c r="C225" s="32"/>
      <c r="D225" s="32"/>
      <c r="E225" s="32"/>
      <c r="F225" s="32"/>
      <c r="G225" s="100"/>
      <c r="H225" s="168"/>
      <c r="I225" s="32"/>
      <c r="N225" s="32"/>
    </row>
    <row r="226" spans="1:14" x14ac:dyDescent="0.25">
      <c r="A226" s="185"/>
      <c r="B226" s="32"/>
      <c r="C226" s="32"/>
      <c r="D226" s="32"/>
      <c r="E226" s="32"/>
      <c r="F226" s="32"/>
      <c r="G226" s="100"/>
      <c r="H226" s="168"/>
      <c r="I226" s="32"/>
      <c r="N226" s="32"/>
    </row>
    <row r="227" spans="1:14" x14ac:dyDescent="0.25">
      <c r="A227" s="185"/>
      <c r="B227" s="32"/>
      <c r="C227" s="32"/>
      <c r="D227" s="32"/>
      <c r="E227" s="32"/>
      <c r="F227" s="32"/>
      <c r="G227" s="100"/>
      <c r="H227" s="168"/>
      <c r="I227" s="32"/>
      <c r="N227" s="32"/>
    </row>
    <row r="228" spans="1:14" x14ac:dyDescent="0.25">
      <c r="A228" s="185"/>
      <c r="B228" s="32"/>
      <c r="C228" s="32"/>
      <c r="D228" s="32"/>
      <c r="E228" s="32"/>
      <c r="F228" s="32"/>
      <c r="G228" s="100"/>
      <c r="H228" s="168"/>
      <c r="I228" s="32"/>
      <c r="N228" s="32"/>
    </row>
    <row r="229" spans="1:14" x14ac:dyDescent="0.25">
      <c r="A229" s="185"/>
      <c r="B229" s="32"/>
      <c r="C229" s="32"/>
      <c r="D229" s="32"/>
      <c r="E229" s="32"/>
      <c r="F229" s="32"/>
      <c r="G229" s="100"/>
      <c r="H229" s="168"/>
      <c r="I229" s="32"/>
      <c r="N229" s="32"/>
    </row>
    <row r="230" spans="1:14" x14ac:dyDescent="0.25">
      <c r="A230" s="185"/>
      <c r="B230" s="32"/>
      <c r="C230" s="32"/>
      <c r="D230" s="32"/>
      <c r="E230" s="32"/>
      <c r="F230" s="32"/>
      <c r="G230" s="100"/>
      <c r="H230" s="168"/>
      <c r="I230" s="32"/>
      <c r="N230" s="32"/>
    </row>
    <row r="231" spans="1:14" x14ac:dyDescent="0.25">
      <c r="A231" s="185"/>
      <c r="B231" s="32"/>
      <c r="C231" s="32"/>
      <c r="D231" s="32"/>
      <c r="E231" s="32"/>
      <c r="F231" s="32"/>
      <c r="G231" s="100"/>
      <c r="H231" s="168"/>
      <c r="I231" s="32"/>
      <c r="N231" s="32"/>
    </row>
    <row r="232" spans="1:14" x14ac:dyDescent="0.25">
      <c r="A232" s="185"/>
      <c r="B232" s="32"/>
      <c r="C232" s="32"/>
      <c r="D232" s="32"/>
      <c r="E232" s="32"/>
      <c r="F232" s="32"/>
      <c r="G232" s="100"/>
      <c r="H232" s="168"/>
      <c r="I232" s="32"/>
      <c r="N232" s="32"/>
    </row>
    <row r="233" spans="1:14" x14ac:dyDescent="0.25">
      <c r="A233" s="185"/>
      <c r="B233" s="32"/>
      <c r="C233" s="32"/>
      <c r="D233" s="32"/>
      <c r="E233" s="32"/>
      <c r="F233" s="32"/>
      <c r="G233" s="100"/>
      <c r="H233" s="168"/>
      <c r="I233" s="32"/>
      <c r="N233" s="32"/>
    </row>
    <row r="234" spans="1:14" x14ac:dyDescent="0.25">
      <c r="A234" s="185"/>
      <c r="B234" s="32"/>
      <c r="C234" s="32"/>
      <c r="D234" s="32"/>
      <c r="E234" s="32"/>
      <c r="F234" s="32"/>
      <c r="G234" s="100"/>
      <c r="H234" s="168"/>
      <c r="I234" s="32"/>
      <c r="N234" s="32"/>
    </row>
    <row r="235" spans="1:14" x14ac:dyDescent="0.25">
      <c r="A235" s="185"/>
      <c r="B235" s="32"/>
      <c r="C235" s="32"/>
      <c r="D235" s="32"/>
      <c r="E235" s="32"/>
      <c r="F235" s="32"/>
      <c r="G235" s="100"/>
      <c r="H235" s="168"/>
      <c r="I235" s="32"/>
      <c r="N235" s="32"/>
    </row>
    <row r="236" spans="1:14" x14ac:dyDescent="0.25">
      <c r="A236" s="185"/>
      <c r="B236" s="32"/>
      <c r="C236" s="32"/>
      <c r="D236" s="32"/>
      <c r="E236" s="32"/>
      <c r="F236" s="32"/>
      <c r="G236" s="100"/>
      <c r="H236" s="168"/>
      <c r="I236" s="32"/>
      <c r="N236" s="32"/>
    </row>
    <row r="237" spans="1:14" x14ac:dyDescent="0.25">
      <c r="A237" s="185"/>
      <c r="B237" s="32"/>
      <c r="C237" s="32"/>
      <c r="D237" s="32"/>
      <c r="E237" s="32"/>
      <c r="F237" s="32"/>
      <c r="G237" s="100"/>
      <c r="H237" s="168"/>
      <c r="I237" s="32"/>
      <c r="N237" s="32"/>
    </row>
    <row r="238" spans="1:14" x14ac:dyDescent="0.25">
      <c r="A238" s="185"/>
      <c r="B238" s="32"/>
      <c r="C238" s="32"/>
      <c r="D238" s="32"/>
      <c r="E238" s="32"/>
      <c r="F238" s="32"/>
      <c r="G238" s="100"/>
      <c r="H238" s="168"/>
      <c r="I238" s="32"/>
      <c r="N238" s="32"/>
    </row>
    <row r="239" spans="1:14" x14ac:dyDescent="0.25">
      <c r="A239" s="185"/>
      <c r="B239" s="32"/>
      <c r="C239" s="32"/>
      <c r="D239" s="32"/>
      <c r="E239" s="32"/>
      <c r="F239" s="32"/>
      <c r="G239" s="100"/>
      <c r="H239" s="168"/>
      <c r="I239" s="32"/>
      <c r="N239" s="32"/>
    </row>
    <row r="240" spans="1:14" x14ac:dyDescent="0.25">
      <c r="A240" s="185"/>
      <c r="B240" s="32"/>
      <c r="C240" s="32"/>
      <c r="D240" s="32"/>
      <c r="E240" s="32"/>
      <c r="F240" s="32"/>
      <c r="G240" s="100"/>
      <c r="H240" s="168"/>
      <c r="I240" s="32"/>
      <c r="N240" s="32"/>
    </row>
    <row r="241" spans="1:14" x14ac:dyDescent="0.25">
      <c r="A241" s="185"/>
      <c r="B241" s="32"/>
      <c r="C241" s="32"/>
      <c r="D241" s="32"/>
      <c r="E241" s="32"/>
      <c r="F241" s="32"/>
      <c r="G241" s="100"/>
      <c r="H241" s="168"/>
      <c r="I241" s="32"/>
      <c r="N241" s="32"/>
    </row>
    <row r="242" spans="1:14" x14ac:dyDescent="0.25">
      <c r="A242" s="185"/>
      <c r="B242" s="32"/>
      <c r="C242" s="32"/>
      <c r="D242" s="32"/>
      <c r="E242" s="32"/>
      <c r="F242" s="32"/>
      <c r="G242" s="100"/>
      <c r="H242" s="168"/>
      <c r="I242" s="32"/>
      <c r="N242" s="32"/>
    </row>
    <row r="243" spans="1:14" x14ac:dyDescent="0.25">
      <c r="A243" s="185"/>
      <c r="B243" s="32"/>
      <c r="C243" s="32"/>
      <c r="D243" s="32"/>
      <c r="E243" s="32"/>
      <c r="F243" s="32"/>
      <c r="G243" s="100"/>
      <c r="H243" s="168"/>
      <c r="I243" s="32"/>
      <c r="N243" s="32"/>
    </row>
    <row r="244" spans="1:14" x14ac:dyDescent="0.25">
      <c r="A244" s="185"/>
      <c r="B244" s="32"/>
      <c r="C244" s="32"/>
      <c r="D244" s="32"/>
      <c r="E244" s="32"/>
      <c r="F244" s="32"/>
      <c r="G244" s="100"/>
      <c r="H244" s="168"/>
      <c r="I244" s="32"/>
      <c r="N244" s="32"/>
    </row>
    <row r="245" spans="1:14" x14ac:dyDescent="0.25">
      <c r="A245" s="185"/>
      <c r="B245" s="32"/>
      <c r="C245" s="32"/>
      <c r="D245" s="32"/>
      <c r="E245" s="32"/>
      <c r="F245" s="32"/>
      <c r="G245" s="100"/>
      <c r="H245" s="168"/>
      <c r="I245" s="32"/>
      <c r="N245" s="32"/>
    </row>
    <row r="246" spans="1:14" x14ac:dyDescent="0.25">
      <c r="A246" s="185"/>
      <c r="B246" s="32"/>
      <c r="C246" s="32"/>
      <c r="D246" s="32"/>
      <c r="E246" s="32"/>
      <c r="F246" s="32"/>
      <c r="G246" s="100"/>
      <c r="H246" s="168"/>
      <c r="I246" s="32"/>
      <c r="N246" s="32"/>
    </row>
    <row r="247" spans="1:14" x14ac:dyDescent="0.25">
      <c r="A247" s="185"/>
      <c r="B247" s="32"/>
      <c r="C247" s="32"/>
      <c r="D247" s="32"/>
      <c r="E247" s="32"/>
      <c r="F247" s="32"/>
      <c r="G247" s="100"/>
      <c r="H247" s="168"/>
      <c r="I247" s="32"/>
      <c r="N247" s="32"/>
    </row>
    <row r="248" spans="1:14" x14ac:dyDescent="0.25">
      <c r="A248" s="185"/>
      <c r="B248" s="32"/>
      <c r="C248" s="32"/>
      <c r="D248" s="32"/>
      <c r="E248" s="32"/>
      <c r="F248" s="32"/>
      <c r="G248" s="100"/>
      <c r="H248" s="168"/>
      <c r="I248" s="32"/>
      <c r="N248" s="32"/>
    </row>
    <row r="249" spans="1:14" x14ac:dyDescent="0.25">
      <c r="A249" s="185"/>
      <c r="B249" s="32"/>
      <c r="C249" s="32"/>
      <c r="D249" s="32"/>
      <c r="E249" s="32"/>
      <c r="F249" s="32"/>
      <c r="G249" s="100"/>
      <c r="H249" s="168"/>
      <c r="I249" s="32"/>
      <c r="N249" s="32"/>
    </row>
    <row r="250" spans="1:14" x14ac:dyDescent="0.25">
      <c r="A250" s="185"/>
      <c r="B250" s="32"/>
      <c r="C250" s="32"/>
      <c r="D250" s="32"/>
      <c r="E250" s="32"/>
      <c r="F250" s="32"/>
      <c r="G250" s="100"/>
      <c r="H250" s="168"/>
      <c r="I250" s="32"/>
      <c r="N250" s="32"/>
    </row>
    <row r="251" spans="1:14" x14ac:dyDescent="0.25">
      <c r="A251" s="185"/>
      <c r="B251" s="32"/>
      <c r="C251" s="32"/>
      <c r="D251" s="32"/>
      <c r="E251" s="32"/>
      <c r="F251" s="32"/>
      <c r="G251" s="100"/>
      <c r="H251" s="168"/>
      <c r="I251" s="32"/>
      <c r="N251" s="32"/>
    </row>
    <row r="252" spans="1:14" x14ac:dyDescent="0.25">
      <c r="A252" s="185"/>
      <c r="B252" s="32"/>
      <c r="C252" s="32"/>
      <c r="D252" s="32"/>
      <c r="E252" s="32"/>
      <c r="F252" s="32"/>
      <c r="G252" s="100"/>
      <c r="H252" s="168"/>
      <c r="I252" s="32"/>
      <c r="N252" s="32"/>
    </row>
    <row r="253" spans="1:14" x14ac:dyDescent="0.25">
      <c r="A253" s="185"/>
      <c r="B253" s="32"/>
      <c r="C253" s="32"/>
      <c r="D253" s="32"/>
      <c r="E253" s="32"/>
      <c r="F253" s="32"/>
      <c r="G253" s="100"/>
      <c r="H253" s="168"/>
      <c r="I253" s="32"/>
      <c r="N253" s="32"/>
    </row>
    <row r="254" spans="1:14" x14ac:dyDescent="0.25">
      <c r="A254" s="185"/>
      <c r="B254" s="32"/>
      <c r="C254" s="32"/>
      <c r="D254" s="32"/>
      <c r="E254" s="32"/>
      <c r="F254" s="32"/>
      <c r="G254" s="100"/>
      <c r="H254" s="168"/>
      <c r="I254" s="32"/>
      <c r="N254" s="32"/>
    </row>
    <row r="255" spans="1:14" x14ac:dyDescent="0.25">
      <c r="A255" s="185"/>
      <c r="B255" s="32"/>
      <c r="C255" s="32"/>
      <c r="D255" s="32"/>
      <c r="E255" s="32"/>
      <c r="F255" s="32"/>
      <c r="G255" s="100"/>
      <c r="H255" s="168"/>
      <c r="I255" s="32"/>
      <c r="N255" s="32"/>
    </row>
    <row r="256" spans="1:14" x14ac:dyDescent="0.25">
      <c r="A256" s="185"/>
      <c r="B256" s="32"/>
      <c r="C256" s="32"/>
      <c r="D256" s="32"/>
      <c r="E256" s="32"/>
      <c r="F256" s="32"/>
      <c r="G256" s="100"/>
      <c r="H256" s="168"/>
      <c r="I256" s="32"/>
      <c r="N256" s="32"/>
    </row>
    <row r="257" spans="1:14" x14ac:dyDescent="0.25">
      <c r="A257" s="185"/>
      <c r="B257" s="32"/>
      <c r="C257" s="32"/>
      <c r="D257" s="32"/>
      <c r="E257" s="32"/>
      <c r="F257" s="32"/>
      <c r="G257" s="100"/>
      <c r="H257" s="168"/>
      <c r="I257" s="32"/>
      <c r="N257" s="32"/>
    </row>
    <row r="258" spans="1:14" x14ac:dyDescent="0.25">
      <c r="A258" s="185"/>
      <c r="B258" s="32"/>
      <c r="C258" s="32"/>
      <c r="D258" s="32"/>
      <c r="E258" s="32"/>
      <c r="F258" s="32"/>
      <c r="G258" s="100"/>
      <c r="H258" s="168"/>
      <c r="I258" s="32"/>
      <c r="N258" s="32"/>
    </row>
    <row r="259" spans="1:14" x14ac:dyDescent="0.25">
      <c r="A259" s="185"/>
      <c r="B259" s="32"/>
      <c r="C259" s="32"/>
      <c r="D259" s="32"/>
      <c r="E259" s="32"/>
      <c r="F259" s="32"/>
      <c r="G259" s="100"/>
      <c r="H259" s="168"/>
      <c r="I259" s="32"/>
      <c r="N259" s="32"/>
    </row>
    <row r="260" spans="1:14" x14ac:dyDescent="0.25">
      <c r="A260" s="185"/>
      <c r="B260" s="32"/>
      <c r="C260" s="32"/>
      <c r="D260" s="32"/>
      <c r="E260" s="32"/>
      <c r="F260" s="32"/>
      <c r="G260" s="100"/>
      <c r="H260" s="168"/>
      <c r="I260" s="32"/>
      <c r="N260" s="32"/>
    </row>
    <row r="261" spans="1:14" x14ac:dyDescent="0.25">
      <c r="A261" s="185"/>
      <c r="B261" s="32"/>
      <c r="C261" s="32"/>
      <c r="D261" s="32"/>
      <c r="E261" s="32"/>
      <c r="F261" s="32"/>
      <c r="G261" s="100"/>
      <c r="H261" s="168"/>
      <c r="I261" s="32"/>
      <c r="N261" s="32"/>
    </row>
    <row r="262" spans="1:14" x14ac:dyDescent="0.25">
      <c r="A262" s="185"/>
      <c r="B262" s="32"/>
      <c r="C262" s="32"/>
      <c r="D262" s="32"/>
      <c r="E262" s="32"/>
      <c r="F262" s="32"/>
      <c r="G262" s="100"/>
      <c r="H262" s="168"/>
      <c r="I262" s="32"/>
      <c r="N262" s="32"/>
    </row>
    <row r="263" spans="1:14" x14ac:dyDescent="0.25">
      <c r="A263" s="185"/>
      <c r="B263" s="32"/>
      <c r="C263" s="32"/>
      <c r="D263" s="32"/>
      <c r="E263" s="32"/>
      <c r="F263" s="32"/>
      <c r="G263" s="100"/>
      <c r="H263" s="168"/>
      <c r="I263" s="32"/>
      <c r="N263" s="32"/>
    </row>
    <row r="264" spans="1:14" x14ac:dyDescent="0.25">
      <c r="A264" s="185"/>
      <c r="B264" s="32"/>
      <c r="C264" s="32"/>
      <c r="D264" s="32"/>
      <c r="E264" s="32"/>
      <c r="F264" s="32"/>
      <c r="G264" s="100"/>
      <c r="H264" s="168"/>
      <c r="I264" s="32"/>
      <c r="N264" s="32"/>
    </row>
    <row r="265" spans="1:14" x14ac:dyDescent="0.25">
      <c r="A265" s="185"/>
      <c r="B265" s="32"/>
      <c r="C265" s="32"/>
      <c r="D265" s="32"/>
      <c r="E265" s="32"/>
      <c r="F265" s="32"/>
      <c r="G265" s="100"/>
      <c r="H265" s="168"/>
      <c r="I265" s="32"/>
      <c r="N265" s="32"/>
    </row>
    <row r="266" spans="1:14" x14ac:dyDescent="0.25">
      <c r="A266" s="185"/>
      <c r="B266" s="32"/>
      <c r="C266" s="32"/>
      <c r="D266" s="32"/>
      <c r="E266" s="32"/>
      <c r="F266" s="32"/>
      <c r="G266" s="100"/>
      <c r="H266" s="168"/>
      <c r="I266" s="32"/>
      <c r="N266" s="32"/>
    </row>
    <row r="267" spans="1:14" x14ac:dyDescent="0.25">
      <c r="A267" s="185"/>
      <c r="B267" s="32"/>
      <c r="C267" s="32"/>
      <c r="D267" s="32"/>
      <c r="E267" s="32"/>
      <c r="F267" s="32"/>
      <c r="G267" s="100"/>
      <c r="H267" s="168"/>
      <c r="I267" s="32"/>
      <c r="N267" s="32"/>
    </row>
    <row r="268" spans="1:14" x14ac:dyDescent="0.25">
      <c r="A268" s="185"/>
      <c r="B268" s="32"/>
      <c r="C268" s="32"/>
      <c r="D268" s="32"/>
      <c r="E268" s="32"/>
      <c r="F268" s="32"/>
      <c r="G268" s="100"/>
      <c r="H268" s="168"/>
      <c r="I268" s="32"/>
      <c r="N268" s="32"/>
    </row>
    <row r="269" spans="1:14" x14ac:dyDescent="0.25">
      <c r="A269" s="185"/>
      <c r="B269" s="32"/>
      <c r="C269" s="32"/>
      <c r="D269" s="32"/>
      <c r="E269" s="32"/>
      <c r="F269" s="32"/>
      <c r="G269" s="100"/>
      <c r="H269" s="168"/>
      <c r="I269" s="32"/>
      <c r="N269" s="32"/>
    </row>
    <row r="270" spans="1:14" x14ac:dyDescent="0.25">
      <c r="A270" s="185"/>
      <c r="B270" s="32"/>
      <c r="C270" s="32"/>
      <c r="D270" s="32"/>
      <c r="E270" s="32"/>
      <c r="F270" s="32"/>
      <c r="G270" s="100"/>
      <c r="H270" s="168"/>
      <c r="I270" s="32"/>
      <c r="N270" s="32"/>
    </row>
    <row r="271" spans="1:14" x14ac:dyDescent="0.25">
      <c r="A271" s="185"/>
      <c r="B271" s="32"/>
      <c r="C271" s="32"/>
      <c r="D271" s="32"/>
      <c r="E271" s="32"/>
      <c r="F271" s="32"/>
      <c r="G271" s="100"/>
      <c r="H271" s="168"/>
      <c r="I271" s="32"/>
      <c r="N271" s="32"/>
    </row>
    <row r="272" spans="1:14" x14ac:dyDescent="0.25">
      <c r="A272" s="185"/>
      <c r="B272" s="32"/>
      <c r="C272" s="32"/>
      <c r="D272" s="32"/>
      <c r="E272" s="32"/>
      <c r="F272" s="32"/>
      <c r="G272" s="100"/>
      <c r="H272" s="168"/>
      <c r="I272" s="32"/>
      <c r="N272" s="32"/>
    </row>
    <row r="273" spans="1:14" x14ac:dyDescent="0.25">
      <c r="A273" s="185"/>
      <c r="B273" s="32"/>
      <c r="C273" s="32"/>
      <c r="D273" s="32"/>
      <c r="E273" s="32"/>
      <c r="F273" s="32"/>
      <c r="G273" s="100"/>
      <c r="H273" s="168"/>
      <c r="I273" s="32"/>
      <c r="N273" s="32"/>
    </row>
    <row r="274" spans="1:14" x14ac:dyDescent="0.25">
      <c r="A274" s="185"/>
      <c r="B274" s="32"/>
      <c r="C274" s="32"/>
      <c r="D274" s="32"/>
      <c r="E274" s="32"/>
      <c r="F274" s="32"/>
      <c r="G274" s="100"/>
      <c r="H274" s="168"/>
      <c r="I274" s="32"/>
      <c r="N274" s="32"/>
    </row>
    <row r="275" spans="1:14" x14ac:dyDescent="0.25">
      <c r="A275" s="185"/>
      <c r="B275" s="32"/>
      <c r="C275" s="32"/>
      <c r="D275" s="32"/>
      <c r="E275" s="32"/>
      <c r="F275" s="32"/>
      <c r="G275" s="100"/>
      <c r="H275" s="168"/>
      <c r="I275" s="32"/>
      <c r="N275" s="32"/>
    </row>
    <row r="276" spans="1:14" x14ac:dyDescent="0.25">
      <c r="A276" s="185"/>
      <c r="B276" s="32"/>
      <c r="C276" s="32"/>
      <c r="D276" s="32"/>
      <c r="E276" s="32"/>
      <c r="F276" s="32"/>
      <c r="G276" s="100"/>
      <c r="H276" s="168"/>
      <c r="I276" s="32"/>
      <c r="N276" s="32"/>
    </row>
    <row r="277" spans="1:14" x14ac:dyDescent="0.25">
      <c r="A277" s="185"/>
      <c r="B277" s="32"/>
      <c r="C277" s="32"/>
      <c r="D277" s="32"/>
      <c r="E277" s="32"/>
      <c r="F277" s="32"/>
      <c r="G277" s="100"/>
      <c r="H277" s="168"/>
      <c r="I277" s="32"/>
      <c r="N277" s="32"/>
    </row>
    <row r="278" spans="1:14" x14ac:dyDescent="0.25">
      <c r="A278" s="185"/>
      <c r="B278" s="32"/>
      <c r="C278" s="32"/>
      <c r="D278" s="32"/>
      <c r="E278" s="32"/>
      <c r="F278" s="32"/>
      <c r="G278" s="100"/>
      <c r="H278" s="168"/>
      <c r="I278" s="32"/>
      <c r="N278" s="32"/>
    </row>
    <row r="279" spans="1:14" x14ac:dyDescent="0.25">
      <c r="A279" s="185"/>
      <c r="B279" s="32"/>
      <c r="C279" s="32"/>
      <c r="D279" s="32"/>
      <c r="E279" s="32"/>
      <c r="F279" s="32"/>
      <c r="G279" s="100"/>
      <c r="H279" s="168"/>
      <c r="I279" s="32"/>
      <c r="N279" s="32"/>
    </row>
    <row r="280" spans="1:14" x14ac:dyDescent="0.25">
      <c r="A280" s="185"/>
      <c r="B280" s="32"/>
      <c r="C280" s="32"/>
      <c r="D280" s="32"/>
      <c r="E280" s="32"/>
      <c r="F280" s="32"/>
      <c r="G280" s="100"/>
      <c r="H280" s="168"/>
      <c r="I280" s="32"/>
      <c r="N280" s="32"/>
    </row>
    <row r="281" spans="1:14" x14ac:dyDescent="0.25">
      <c r="A281" s="185"/>
      <c r="B281" s="32"/>
      <c r="C281" s="32"/>
      <c r="D281" s="32"/>
      <c r="E281" s="32"/>
      <c r="F281" s="32"/>
      <c r="G281" s="100"/>
      <c r="H281" s="168"/>
      <c r="I281" s="32"/>
      <c r="N281" s="32"/>
    </row>
    <row r="282" spans="1:14" x14ac:dyDescent="0.25">
      <c r="A282" s="185"/>
      <c r="B282" s="32"/>
      <c r="C282" s="32"/>
      <c r="D282" s="32"/>
      <c r="E282" s="32"/>
      <c r="F282" s="32"/>
      <c r="G282" s="100"/>
      <c r="H282" s="168"/>
      <c r="I282" s="32"/>
      <c r="N282" s="32"/>
    </row>
    <row r="283" spans="1:14" x14ac:dyDescent="0.25">
      <c r="A283" s="185"/>
      <c r="B283" s="32"/>
      <c r="C283" s="32"/>
      <c r="D283" s="32"/>
      <c r="E283" s="32"/>
      <c r="F283" s="32"/>
      <c r="G283" s="100"/>
      <c r="H283" s="168"/>
      <c r="I283" s="32"/>
      <c r="N283" s="32"/>
    </row>
    <row r="284" spans="1:14" x14ac:dyDescent="0.25">
      <c r="A284" s="185"/>
      <c r="B284" s="32"/>
      <c r="C284" s="32"/>
      <c r="D284" s="32"/>
      <c r="E284" s="32"/>
      <c r="F284" s="32"/>
      <c r="G284" s="100"/>
      <c r="H284" s="168"/>
      <c r="I284" s="32"/>
      <c r="N284" s="32"/>
    </row>
    <row r="285" spans="1:14" x14ac:dyDescent="0.25">
      <c r="A285" s="185"/>
      <c r="B285" s="32"/>
      <c r="C285" s="32"/>
      <c r="D285" s="32"/>
      <c r="E285" s="32"/>
      <c r="F285" s="32"/>
      <c r="G285" s="100"/>
      <c r="H285" s="168"/>
      <c r="I285" s="32"/>
      <c r="N285" s="32"/>
    </row>
    <row r="286" spans="1:14" x14ac:dyDescent="0.25">
      <c r="A286" s="185"/>
      <c r="B286" s="32"/>
      <c r="C286" s="32"/>
      <c r="D286" s="32"/>
      <c r="E286" s="32"/>
      <c r="F286" s="32"/>
      <c r="G286" s="100"/>
      <c r="H286" s="168"/>
      <c r="I286" s="32"/>
      <c r="N286" s="32"/>
    </row>
    <row r="287" spans="1:14" x14ac:dyDescent="0.25">
      <c r="A287" s="185"/>
      <c r="B287" s="32"/>
      <c r="C287" s="32"/>
      <c r="D287" s="32"/>
      <c r="E287" s="32"/>
      <c r="F287" s="32"/>
      <c r="G287" s="100"/>
      <c r="H287" s="168"/>
      <c r="I287" s="32"/>
      <c r="N287" s="32"/>
    </row>
    <row r="288" spans="1:14" x14ac:dyDescent="0.25">
      <c r="A288" s="185"/>
      <c r="B288" s="32"/>
      <c r="C288" s="32"/>
      <c r="D288" s="32"/>
      <c r="E288" s="32"/>
      <c r="F288" s="32"/>
      <c r="G288" s="100"/>
      <c r="H288" s="168"/>
      <c r="I288" s="32"/>
      <c r="N288" s="32"/>
    </row>
    <row r="289" spans="1:14" x14ac:dyDescent="0.25">
      <c r="A289" s="185"/>
      <c r="B289" s="32"/>
      <c r="C289" s="32"/>
      <c r="D289" s="32"/>
      <c r="E289" s="32"/>
      <c r="F289" s="32"/>
      <c r="G289" s="100"/>
      <c r="H289" s="168"/>
      <c r="I289" s="32"/>
      <c r="N289" s="32"/>
    </row>
    <row r="290" spans="1:14" x14ac:dyDescent="0.25">
      <c r="A290" s="185"/>
      <c r="B290" s="32"/>
      <c r="C290" s="32"/>
      <c r="D290" s="32"/>
      <c r="E290" s="32"/>
      <c r="F290" s="32"/>
      <c r="G290" s="100"/>
      <c r="H290" s="168"/>
      <c r="I290" s="32"/>
      <c r="N290" s="32"/>
    </row>
    <row r="291" spans="1:14" x14ac:dyDescent="0.25">
      <c r="A291" s="185"/>
      <c r="B291" s="32"/>
      <c r="C291" s="32"/>
      <c r="D291" s="32"/>
      <c r="E291" s="32"/>
      <c r="F291" s="32"/>
      <c r="G291" s="100"/>
      <c r="H291" s="168"/>
      <c r="I291" s="32"/>
      <c r="N291" s="32"/>
    </row>
    <row r="292" spans="1:14" x14ac:dyDescent="0.25">
      <c r="A292" s="185"/>
      <c r="B292" s="32"/>
      <c r="C292" s="32"/>
      <c r="D292" s="32"/>
      <c r="E292" s="32"/>
      <c r="F292" s="32"/>
      <c r="G292" s="100"/>
      <c r="H292" s="168"/>
      <c r="I292" s="32"/>
      <c r="N292" s="32"/>
    </row>
    <row r="293" spans="1:14" x14ac:dyDescent="0.25">
      <c r="A293" s="185"/>
      <c r="B293" s="32"/>
      <c r="C293" s="32"/>
      <c r="D293" s="32"/>
      <c r="E293" s="32"/>
      <c r="F293" s="32"/>
      <c r="G293" s="100"/>
      <c r="H293" s="168"/>
      <c r="I293" s="32"/>
      <c r="N293" s="32"/>
    </row>
    <row r="294" spans="1:14" x14ac:dyDescent="0.25">
      <c r="A294" s="185"/>
      <c r="B294" s="32"/>
      <c r="C294" s="32"/>
      <c r="D294" s="32"/>
      <c r="E294" s="32"/>
      <c r="F294" s="32"/>
      <c r="G294" s="100"/>
      <c r="H294" s="168"/>
      <c r="I294" s="32"/>
      <c r="N294" s="32"/>
    </row>
    <row r="295" spans="1:14" x14ac:dyDescent="0.25">
      <c r="A295" s="185"/>
      <c r="B295" s="32"/>
      <c r="C295" s="32"/>
      <c r="D295" s="32"/>
      <c r="E295" s="32"/>
      <c r="F295" s="32"/>
      <c r="G295" s="100"/>
      <c r="H295" s="168"/>
      <c r="I295" s="32"/>
      <c r="N295" s="32"/>
    </row>
    <row r="296" spans="1:14" x14ac:dyDescent="0.25">
      <c r="A296" s="185"/>
      <c r="B296" s="32"/>
      <c r="C296" s="32"/>
      <c r="D296" s="32"/>
      <c r="E296" s="32"/>
      <c r="F296" s="32"/>
      <c r="G296" s="100"/>
      <c r="H296" s="168"/>
      <c r="I296" s="32"/>
      <c r="N296" s="32"/>
    </row>
    <row r="297" spans="1:14" x14ac:dyDescent="0.25">
      <c r="A297" s="185"/>
      <c r="B297" s="32"/>
      <c r="C297" s="32"/>
      <c r="D297" s="32"/>
      <c r="E297" s="32"/>
      <c r="F297" s="32"/>
      <c r="G297" s="100"/>
      <c r="H297" s="168"/>
      <c r="I297" s="32"/>
      <c r="N297" s="32"/>
    </row>
    <row r="298" spans="1:14" x14ac:dyDescent="0.25">
      <c r="A298" s="185"/>
      <c r="B298" s="32"/>
      <c r="C298" s="32"/>
      <c r="D298" s="32"/>
      <c r="E298" s="32"/>
      <c r="F298" s="32"/>
      <c r="G298" s="100"/>
      <c r="H298" s="168"/>
      <c r="I298" s="32"/>
      <c r="N298" s="32"/>
    </row>
    <row r="299" spans="1:14" x14ac:dyDescent="0.25">
      <c r="A299" s="185"/>
      <c r="B299" s="32"/>
      <c r="C299" s="32"/>
      <c r="D299" s="32"/>
      <c r="E299" s="32"/>
      <c r="F299" s="32"/>
      <c r="G299" s="100"/>
      <c r="H299" s="168"/>
      <c r="I299" s="32"/>
      <c r="N299" s="32"/>
    </row>
    <row r="300" spans="1:14" x14ac:dyDescent="0.25">
      <c r="A300" s="185"/>
      <c r="B300" s="32"/>
      <c r="C300" s="32"/>
      <c r="D300" s="32"/>
      <c r="E300" s="32"/>
      <c r="F300" s="32"/>
      <c r="G300" s="100"/>
      <c r="H300" s="168"/>
      <c r="I300" s="32"/>
      <c r="N300" s="32"/>
    </row>
    <row r="301" spans="1:14" x14ac:dyDescent="0.25">
      <c r="A301" s="185"/>
      <c r="B301" s="32"/>
      <c r="C301" s="32"/>
      <c r="D301" s="32"/>
      <c r="E301" s="32"/>
      <c r="F301" s="32"/>
      <c r="G301" s="100"/>
      <c r="H301" s="168"/>
      <c r="I301" s="32"/>
      <c r="N301" s="32"/>
    </row>
    <row r="302" spans="1:14" x14ac:dyDescent="0.25">
      <c r="A302" s="185"/>
      <c r="B302" s="32"/>
      <c r="C302" s="32"/>
      <c r="D302" s="32"/>
      <c r="E302" s="32"/>
      <c r="F302" s="32"/>
      <c r="G302" s="100"/>
      <c r="H302" s="168"/>
      <c r="I302" s="32"/>
      <c r="N302" s="32"/>
    </row>
    <row r="303" spans="1:14" x14ac:dyDescent="0.25">
      <c r="A303" s="185"/>
      <c r="B303" s="32"/>
      <c r="C303" s="32"/>
      <c r="D303" s="32"/>
      <c r="E303" s="32"/>
      <c r="F303" s="32"/>
      <c r="G303" s="100"/>
      <c r="H303" s="168"/>
      <c r="I303" s="32"/>
      <c r="N303" s="32"/>
    </row>
    <row r="304" spans="1:14" x14ac:dyDescent="0.25">
      <c r="A304" s="185"/>
      <c r="B304" s="32"/>
      <c r="C304" s="32"/>
      <c r="D304" s="32"/>
      <c r="E304" s="32"/>
      <c r="F304" s="32"/>
      <c r="G304" s="100"/>
      <c r="H304" s="168"/>
      <c r="I304" s="32"/>
      <c r="N304" s="32"/>
    </row>
    <row r="305" spans="1:14" x14ac:dyDescent="0.25">
      <c r="A305" s="185"/>
      <c r="B305" s="32"/>
      <c r="C305" s="32"/>
      <c r="D305" s="32"/>
      <c r="E305" s="32"/>
      <c r="F305" s="32"/>
      <c r="G305" s="100"/>
      <c r="H305" s="168"/>
      <c r="I305" s="32"/>
      <c r="N305" s="32"/>
    </row>
    <row r="306" spans="1:14" x14ac:dyDescent="0.25">
      <c r="A306" s="185"/>
      <c r="B306" s="32"/>
      <c r="C306" s="32"/>
      <c r="D306" s="32"/>
      <c r="E306" s="32"/>
      <c r="F306" s="32"/>
      <c r="G306" s="100"/>
      <c r="H306" s="168"/>
      <c r="I306" s="32"/>
      <c r="N306" s="32"/>
    </row>
    <row r="307" spans="1:14" x14ac:dyDescent="0.25">
      <c r="A307" s="185"/>
      <c r="B307" s="32"/>
      <c r="C307" s="32"/>
      <c r="D307" s="32"/>
      <c r="E307" s="32"/>
      <c r="F307" s="32"/>
      <c r="G307" s="100"/>
      <c r="H307" s="168"/>
      <c r="I307" s="32"/>
      <c r="N307" s="32"/>
    </row>
    <row r="308" spans="1:14" x14ac:dyDescent="0.25">
      <c r="A308" s="185"/>
      <c r="B308" s="32"/>
      <c r="C308" s="32"/>
      <c r="D308" s="32"/>
      <c r="E308" s="32"/>
      <c r="F308" s="32"/>
      <c r="G308" s="100"/>
      <c r="H308" s="168"/>
      <c r="I308" s="32"/>
      <c r="N308" s="32"/>
    </row>
    <row r="309" spans="1:14" x14ac:dyDescent="0.25">
      <c r="A309" s="185"/>
      <c r="B309" s="32"/>
      <c r="C309" s="32"/>
      <c r="D309" s="32"/>
      <c r="E309" s="32"/>
      <c r="F309" s="32"/>
      <c r="G309" s="100"/>
      <c r="H309" s="168"/>
      <c r="I309" s="32"/>
      <c r="N309" s="32"/>
    </row>
    <row r="310" spans="1:14" x14ac:dyDescent="0.25">
      <c r="A310" s="185"/>
      <c r="B310" s="32"/>
      <c r="C310" s="32"/>
      <c r="D310" s="32"/>
      <c r="E310" s="32"/>
      <c r="F310" s="32"/>
      <c r="G310" s="100"/>
      <c r="H310" s="168"/>
      <c r="I310" s="32"/>
      <c r="N310" s="32"/>
    </row>
    <row r="311" spans="1:14" x14ac:dyDescent="0.25">
      <c r="A311" s="185"/>
      <c r="B311" s="32"/>
      <c r="C311" s="32"/>
      <c r="D311" s="32"/>
      <c r="E311" s="32"/>
      <c r="F311" s="32"/>
      <c r="G311" s="100"/>
      <c r="H311" s="168"/>
      <c r="I311" s="32"/>
      <c r="N311" s="32"/>
    </row>
    <row r="312" spans="1:14" x14ac:dyDescent="0.25">
      <c r="A312" s="185"/>
      <c r="B312" s="32"/>
      <c r="C312" s="32"/>
      <c r="D312" s="32"/>
      <c r="E312" s="32"/>
      <c r="F312" s="32"/>
      <c r="G312" s="100"/>
      <c r="H312" s="168"/>
      <c r="I312" s="32"/>
      <c r="N312" s="32"/>
    </row>
    <row r="313" spans="1:14" x14ac:dyDescent="0.25">
      <c r="A313" s="185"/>
      <c r="B313" s="32"/>
      <c r="C313" s="32"/>
      <c r="D313" s="32"/>
      <c r="E313" s="32"/>
      <c r="F313" s="32"/>
      <c r="G313" s="100"/>
      <c r="H313" s="168"/>
      <c r="I313" s="32"/>
      <c r="N313" s="32"/>
    </row>
    <row r="314" spans="1:14" x14ac:dyDescent="0.25">
      <c r="A314" s="185"/>
      <c r="B314" s="32"/>
      <c r="C314" s="32"/>
      <c r="D314" s="32"/>
      <c r="E314" s="32"/>
      <c r="F314" s="32"/>
      <c r="G314" s="100"/>
      <c r="H314" s="168"/>
      <c r="I314" s="32"/>
      <c r="N314" s="32"/>
    </row>
    <row r="315" spans="1:14" x14ac:dyDescent="0.25">
      <c r="A315" s="185"/>
      <c r="B315" s="32"/>
      <c r="C315" s="32"/>
      <c r="D315" s="32"/>
      <c r="E315" s="32"/>
      <c r="F315" s="32"/>
      <c r="G315" s="100"/>
      <c r="H315" s="168"/>
      <c r="I315" s="32"/>
      <c r="N315" s="32"/>
    </row>
    <row r="316" spans="1:14" x14ac:dyDescent="0.25">
      <c r="A316" s="185"/>
      <c r="B316" s="32"/>
      <c r="C316" s="32"/>
      <c r="D316" s="32"/>
      <c r="E316" s="32"/>
      <c r="F316" s="32"/>
      <c r="G316" s="100"/>
      <c r="H316" s="168"/>
      <c r="I316" s="32"/>
      <c r="N316" s="32"/>
    </row>
    <row r="317" spans="1:14" x14ac:dyDescent="0.25">
      <c r="A317" s="185"/>
      <c r="B317" s="32"/>
      <c r="C317" s="32"/>
      <c r="D317" s="32"/>
      <c r="E317" s="32"/>
      <c r="F317" s="32"/>
      <c r="G317" s="100"/>
      <c r="H317" s="168"/>
      <c r="I317" s="32"/>
      <c r="N317" s="32"/>
    </row>
    <row r="318" spans="1:14" x14ac:dyDescent="0.25">
      <c r="A318" s="185"/>
      <c r="B318" s="32"/>
      <c r="C318" s="32"/>
      <c r="D318" s="32"/>
      <c r="E318" s="32"/>
      <c r="F318" s="32"/>
      <c r="G318" s="100"/>
      <c r="H318" s="168"/>
      <c r="I318" s="32"/>
      <c r="N318" s="32"/>
    </row>
    <row r="319" spans="1:14" x14ac:dyDescent="0.25">
      <c r="A319" s="185"/>
      <c r="B319" s="32"/>
      <c r="C319" s="32"/>
      <c r="D319" s="32"/>
      <c r="E319" s="32"/>
      <c r="F319" s="32"/>
      <c r="G319" s="100"/>
      <c r="H319" s="168"/>
      <c r="I319" s="32"/>
      <c r="N319" s="32"/>
    </row>
    <row r="320" spans="1:14" x14ac:dyDescent="0.25">
      <c r="A320" s="185"/>
      <c r="B320" s="32"/>
      <c r="C320" s="32"/>
      <c r="D320" s="32"/>
      <c r="E320" s="32"/>
      <c r="F320" s="32"/>
      <c r="G320" s="100"/>
      <c r="H320" s="168"/>
      <c r="I320" s="32"/>
      <c r="N320" s="32"/>
    </row>
    <row r="321" spans="1:14" x14ac:dyDescent="0.25">
      <c r="A321" s="185"/>
      <c r="B321" s="32"/>
      <c r="C321" s="32"/>
      <c r="D321" s="32"/>
      <c r="E321" s="32"/>
      <c r="F321" s="32"/>
      <c r="G321" s="100"/>
      <c r="H321" s="168"/>
      <c r="I321" s="32"/>
      <c r="N321" s="32"/>
    </row>
    <row r="322" spans="1:14" x14ac:dyDescent="0.25">
      <c r="A322" s="185"/>
      <c r="B322" s="32"/>
      <c r="C322" s="32"/>
      <c r="D322" s="32"/>
      <c r="E322" s="32"/>
      <c r="F322" s="32"/>
      <c r="G322" s="100"/>
      <c r="H322" s="168"/>
      <c r="I322" s="32"/>
      <c r="N322" s="32"/>
    </row>
    <row r="323" spans="1:14" x14ac:dyDescent="0.25">
      <c r="A323" s="185"/>
      <c r="B323" s="32"/>
      <c r="C323" s="32"/>
      <c r="D323" s="32"/>
      <c r="E323" s="32"/>
      <c r="F323" s="32"/>
      <c r="G323" s="100"/>
      <c r="H323" s="168"/>
      <c r="I323" s="32"/>
      <c r="N323" s="32"/>
    </row>
    <row r="324" spans="1:14" x14ac:dyDescent="0.25">
      <c r="A324" s="185"/>
      <c r="B324" s="32"/>
      <c r="C324" s="32"/>
      <c r="D324" s="32"/>
      <c r="E324" s="32"/>
      <c r="F324" s="32"/>
      <c r="G324" s="100"/>
      <c r="H324" s="168"/>
      <c r="I324" s="32"/>
      <c r="N324" s="32"/>
    </row>
    <row r="325" spans="1:14" x14ac:dyDescent="0.25">
      <c r="A325" s="185"/>
      <c r="B325" s="32"/>
      <c r="C325" s="32"/>
      <c r="D325" s="32"/>
      <c r="E325" s="32"/>
      <c r="F325" s="32"/>
      <c r="G325" s="100"/>
      <c r="H325" s="168"/>
      <c r="I325" s="32"/>
      <c r="N325" s="32"/>
    </row>
    <row r="326" spans="1:14" x14ac:dyDescent="0.25">
      <c r="A326" s="185"/>
      <c r="B326" s="32"/>
      <c r="C326" s="32"/>
      <c r="D326" s="32"/>
      <c r="E326" s="32"/>
      <c r="F326" s="32"/>
      <c r="G326" s="100"/>
      <c r="H326" s="168"/>
      <c r="I326" s="32"/>
      <c r="N326" s="32"/>
    </row>
    <row r="327" spans="1:14" x14ac:dyDescent="0.25">
      <c r="A327" s="185"/>
      <c r="B327" s="32"/>
      <c r="C327" s="32"/>
      <c r="D327" s="32"/>
      <c r="E327" s="32"/>
      <c r="F327" s="32"/>
      <c r="G327" s="100"/>
      <c r="H327" s="168"/>
      <c r="I327" s="32"/>
      <c r="N327" s="32"/>
    </row>
    <row r="328" spans="1:14" x14ac:dyDescent="0.25">
      <c r="A328" s="185"/>
      <c r="B328" s="32"/>
      <c r="C328" s="32"/>
      <c r="D328" s="32"/>
      <c r="E328" s="32"/>
      <c r="F328" s="32"/>
      <c r="G328" s="100"/>
      <c r="H328" s="168"/>
      <c r="I328" s="32"/>
      <c r="N328" s="32"/>
    </row>
    <row r="329" spans="1:14" x14ac:dyDescent="0.25">
      <c r="A329" s="185"/>
      <c r="B329" s="32"/>
      <c r="C329" s="32"/>
      <c r="D329" s="32"/>
      <c r="E329" s="32"/>
      <c r="F329" s="32"/>
      <c r="G329" s="100"/>
      <c r="H329" s="168"/>
      <c r="I329" s="32"/>
      <c r="N329" s="32"/>
    </row>
    <row r="330" spans="1:14" x14ac:dyDescent="0.25">
      <c r="A330" s="185"/>
      <c r="B330" s="32"/>
      <c r="C330" s="32"/>
      <c r="D330" s="32"/>
      <c r="E330" s="32"/>
      <c r="F330" s="32"/>
      <c r="G330" s="100"/>
      <c r="H330" s="168"/>
      <c r="I330" s="32"/>
      <c r="N330" s="32"/>
    </row>
    <row r="331" spans="1:14" x14ac:dyDescent="0.25">
      <c r="A331" s="185"/>
      <c r="B331" s="32"/>
      <c r="C331" s="32"/>
      <c r="D331" s="32"/>
      <c r="E331" s="32"/>
      <c r="F331" s="32"/>
      <c r="G331" s="100"/>
      <c r="H331" s="168"/>
      <c r="I331" s="32"/>
      <c r="N331" s="32"/>
    </row>
    <row r="332" spans="1:14" x14ac:dyDescent="0.25">
      <c r="A332" s="185"/>
      <c r="B332" s="32"/>
      <c r="C332" s="32"/>
      <c r="D332" s="32"/>
      <c r="E332" s="32"/>
      <c r="F332" s="32"/>
      <c r="G332" s="100"/>
      <c r="H332" s="168"/>
      <c r="I332" s="32"/>
      <c r="N332" s="32"/>
    </row>
    <row r="333" spans="1:14" x14ac:dyDescent="0.25">
      <c r="A333" s="185"/>
      <c r="B333" s="32"/>
      <c r="C333" s="32"/>
      <c r="D333" s="32"/>
      <c r="E333" s="32"/>
      <c r="F333" s="32"/>
      <c r="G333" s="100"/>
      <c r="H333" s="168"/>
      <c r="I333" s="32"/>
      <c r="N333" s="32"/>
    </row>
    <row r="334" spans="1:14" x14ac:dyDescent="0.25">
      <c r="A334" s="185"/>
      <c r="B334" s="32"/>
      <c r="C334" s="32"/>
      <c r="D334" s="32"/>
      <c r="E334" s="32"/>
      <c r="F334" s="32"/>
      <c r="G334" s="100"/>
      <c r="H334" s="168"/>
      <c r="I334" s="32"/>
      <c r="N334" s="32"/>
    </row>
    <row r="335" spans="1:14" x14ac:dyDescent="0.25">
      <c r="A335" s="185"/>
      <c r="B335" s="32"/>
      <c r="C335" s="32"/>
      <c r="D335" s="32"/>
      <c r="E335" s="32"/>
      <c r="F335" s="32"/>
      <c r="G335" s="100"/>
      <c r="H335" s="168"/>
      <c r="I335" s="32"/>
      <c r="N335" s="32"/>
    </row>
    <row r="336" spans="1:14" x14ac:dyDescent="0.25">
      <c r="A336" s="185"/>
      <c r="B336" s="32"/>
      <c r="C336" s="32"/>
      <c r="D336" s="32"/>
      <c r="E336" s="32"/>
      <c r="F336" s="32"/>
      <c r="G336" s="100"/>
      <c r="H336" s="168"/>
      <c r="I336" s="32"/>
      <c r="N336" s="32"/>
    </row>
    <row r="337" spans="1:14" x14ac:dyDescent="0.25">
      <c r="A337" s="185"/>
      <c r="B337" s="32"/>
      <c r="C337" s="32"/>
      <c r="D337" s="32"/>
      <c r="E337" s="32"/>
      <c r="F337" s="32"/>
      <c r="G337" s="100"/>
      <c r="H337" s="168"/>
      <c r="I337" s="32"/>
      <c r="N337" s="32"/>
    </row>
    <row r="338" spans="1:14" x14ac:dyDescent="0.25">
      <c r="A338" s="185"/>
      <c r="B338" s="32"/>
      <c r="C338" s="32"/>
      <c r="D338" s="32"/>
      <c r="E338" s="32"/>
      <c r="F338" s="32"/>
      <c r="G338" s="100"/>
      <c r="H338" s="168"/>
      <c r="I338" s="32"/>
      <c r="N338" s="32"/>
    </row>
    <row r="339" spans="1:14" x14ac:dyDescent="0.25">
      <c r="A339" s="185"/>
      <c r="B339" s="32"/>
      <c r="C339" s="32"/>
      <c r="D339" s="32"/>
      <c r="E339" s="32"/>
      <c r="F339" s="32"/>
      <c r="G339" s="100"/>
      <c r="H339" s="168"/>
      <c r="I339" s="32"/>
      <c r="N339" s="32"/>
    </row>
    <row r="340" spans="1:14" x14ac:dyDescent="0.25">
      <c r="A340" s="185"/>
      <c r="B340" s="32"/>
      <c r="C340" s="32"/>
      <c r="D340" s="32"/>
      <c r="E340" s="32"/>
      <c r="F340" s="32"/>
      <c r="G340" s="100"/>
      <c r="H340" s="168"/>
      <c r="I340" s="32"/>
      <c r="N340" s="32"/>
    </row>
    <row r="341" spans="1:14" x14ac:dyDescent="0.25">
      <c r="A341" s="185"/>
      <c r="B341" s="32"/>
      <c r="C341" s="32"/>
      <c r="D341" s="32"/>
      <c r="E341" s="32"/>
      <c r="F341" s="32"/>
      <c r="G341" s="100"/>
      <c r="H341" s="168"/>
      <c r="I341" s="32"/>
      <c r="N341" s="32"/>
    </row>
    <row r="342" spans="1:14" x14ac:dyDescent="0.25">
      <c r="A342" s="185"/>
      <c r="B342" s="32"/>
      <c r="C342" s="32"/>
      <c r="D342" s="32"/>
      <c r="E342" s="32"/>
      <c r="F342" s="32"/>
      <c r="G342" s="100"/>
      <c r="H342" s="168"/>
      <c r="I342" s="32"/>
      <c r="N342" s="32"/>
    </row>
    <row r="343" spans="1:14" x14ac:dyDescent="0.25">
      <c r="A343" s="185"/>
      <c r="B343" s="32"/>
      <c r="C343" s="32"/>
      <c r="D343" s="32"/>
      <c r="E343" s="32"/>
      <c r="F343" s="32"/>
      <c r="G343" s="100"/>
      <c r="H343" s="168"/>
      <c r="I343" s="32"/>
      <c r="N343" s="32"/>
    </row>
    <row r="344" spans="1:14" x14ac:dyDescent="0.25">
      <c r="A344" s="185"/>
      <c r="B344" s="32"/>
      <c r="C344" s="32"/>
      <c r="D344" s="32"/>
      <c r="E344" s="32"/>
      <c r="F344" s="32"/>
      <c r="G344" s="100"/>
      <c r="H344" s="168"/>
      <c r="I344" s="32"/>
      <c r="N344" s="32"/>
    </row>
    <row r="345" spans="1:14" x14ac:dyDescent="0.25">
      <c r="A345" s="185"/>
      <c r="B345" s="32"/>
      <c r="C345" s="32"/>
      <c r="D345" s="32"/>
      <c r="E345" s="32"/>
      <c r="F345" s="32"/>
      <c r="G345" s="100"/>
      <c r="H345" s="168"/>
      <c r="I345" s="32"/>
      <c r="N345" s="32"/>
    </row>
    <row r="346" spans="1:14" x14ac:dyDescent="0.25">
      <c r="A346" s="185"/>
      <c r="B346" s="32"/>
      <c r="C346" s="32"/>
      <c r="D346" s="32"/>
      <c r="E346" s="32"/>
      <c r="F346" s="32"/>
      <c r="G346" s="100"/>
      <c r="H346" s="168"/>
      <c r="I346" s="32"/>
      <c r="N346" s="32"/>
    </row>
    <row r="347" spans="1:14" x14ac:dyDescent="0.25">
      <c r="A347" s="185"/>
      <c r="B347" s="32"/>
      <c r="C347" s="32"/>
      <c r="D347" s="32"/>
      <c r="E347" s="32"/>
      <c r="F347" s="32"/>
      <c r="G347" s="100"/>
      <c r="H347" s="168"/>
      <c r="I347" s="32"/>
      <c r="N347" s="32"/>
    </row>
    <row r="348" spans="1:14" x14ac:dyDescent="0.25">
      <c r="A348" s="185"/>
      <c r="B348" s="32"/>
      <c r="C348" s="32"/>
      <c r="D348" s="32"/>
      <c r="E348" s="32"/>
      <c r="F348" s="32"/>
      <c r="G348" s="100"/>
      <c r="H348" s="168"/>
      <c r="I348" s="32"/>
      <c r="N348" s="32"/>
    </row>
    <row r="349" spans="1:14" x14ac:dyDescent="0.25">
      <c r="A349" s="185"/>
      <c r="B349" s="32"/>
      <c r="C349" s="32"/>
      <c r="D349" s="32"/>
      <c r="E349" s="32"/>
      <c r="F349" s="32"/>
      <c r="G349" s="100"/>
      <c r="H349" s="168"/>
      <c r="I349" s="32"/>
      <c r="N349" s="32"/>
    </row>
    <row r="350" spans="1:14" x14ac:dyDescent="0.25">
      <c r="A350" s="185"/>
      <c r="B350" s="32"/>
      <c r="C350" s="32"/>
      <c r="D350" s="32"/>
      <c r="E350" s="32"/>
      <c r="F350" s="32"/>
      <c r="G350" s="100"/>
      <c r="H350" s="168"/>
      <c r="I350" s="32"/>
      <c r="N350" s="32"/>
    </row>
    <row r="351" spans="1:14" x14ac:dyDescent="0.25">
      <c r="A351" s="185"/>
      <c r="B351" s="32"/>
      <c r="C351" s="32"/>
      <c r="D351" s="32"/>
      <c r="E351" s="32"/>
      <c r="F351" s="32"/>
      <c r="G351" s="100"/>
      <c r="H351" s="168"/>
      <c r="I351" s="32"/>
      <c r="N351" s="32"/>
    </row>
    <row r="352" spans="1:14" x14ac:dyDescent="0.25">
      <c r="A352" s="185"/>
      <c r="B352" s="32"/>
      <c r="C352" s="32"/>
      <c r="D352" s="32"/>
      <c r="E352" s="32"/>
      <c r="F352" s="32"/>
      <c r="G352" s="100"/>
      <c r="H352" s="168"/>
      <c r="I352" s="32"/>
      <c r="N352" s="32"/>
    </row>
    <row r="353" spans="1:14" x14ac:dyDescent="0.25">
      <c r="A353" s="185"/>
      <c r="B353" s="32"/>
      <c r="C353" s="32"/>
      <c r="D353" s="32"/>
      <c r="E353" s="32"/>
      <c r="F353" s="32"/>
      <c r="G353" s="100"/>
      <c r="H353" s="168"/>
      <c r="I353" s="32"/>
      <c r="N353" s="32"/>
    </row>
    <row r="354" spans="1:14" x14ac:dyDescent="0.25">
      <c r="A354" s="185"/>
      <c r="B354" s="32"/>
      <c r="C354" s="32"/>
      <c r="D354" s="32"/>
      <c r="E354" s="32"/>
      <c r="F354" s="32"/>
      <c r="G354" s="100"/>
      <c r="H354" s="168"/>
      <c r="I354" s="32"/>
      <c r="N354" s="32"/>
    </row>
    <row r="355" spans="1:14" x14ac:dyDescent="0.25">
      <c r="A355" s="185"/>
      <c r="B355" s="32"/>
      <c r="C355" s="32"/>
      <c r="D355" s="32"/>
      <c r="E355" s="32"/>
      <c r="F355" s="32"/>
      <c r="G355" s="100"/>
      <c r="H355" s="168"/>
      <c r="I355" s="32"/>
      <c r="N355" s="32"/>
    </row>
    <row r="356" spans="1:14" x14ac:dyDescent="0.25">
      <c r="A356" s="185"/>
      <c r="B356" s="32"/>
      <c r="C356" s="32"/>
      <c r="D356" s="32"/>
      <c r="E356" s="32"/>
      <c r="F356" s="32"/>
      <c r="G356" s="100"/>
      <c r="H356" s="168"/>
      <c r="I356" s="32"/>
      <c r="N356" s="32"/>
    </row>
    <row r="357" spans="1:14" x14ac:dyDescent="0.25">
      <c r="A357" s="185"/>
      <c r="B357" s="32"/>
      <c r="C357" s="32"/>
      <c r="D357" s="32"/>
      <c r="E357" s="32"/>
      <c r="F357" s="32"/>
      <c r="G357" s="100"/>
      <c r="H357" s="168"/>
      <c r="I357" s="32"/>
      <c r="N357" s="32"/>
    </row>
    <row r="358" spans="1:14" x14ac:dyDescent="0.25">
      <c r="A358" s="185"/>
      <c r="B358" s="32"/>
      <c r="C358" s="32"/>
      <c r="D358" s="32"/>
      <c r="E358" s="32"/>
      <c r="F358" s="32"/>
      <c r="G358" s="100"/>
      <c r="H358" s="168"/>
      <c r="I358" s="32"/>
      <c r="N358" s="32"/>
    </row>
    <row r="359" spans="1:14" x14ac:dyDescent="0.25">
      <c r="A359" s="185"/>
      <c r="B359" s="32"/>
      <c r="C359" s="32"/>
      <c r="D359" s="32"/>
      <c r="E359" s="32"/>
      <c r="F359" s="32"/>
      <c r="G359" s="100"/>
      <c r="H359" s="168"/>
      <c r="I359" s="32"/>
      <c r="N359" s="32"/>
    </row>
    <row r="360" spans="1:14" x14ac:dyDescent="0.25">
      <c r="A360" s="185"/>
      <c r="B360" s="32"/>
      <c r="C360" s="32"/>
      <c r="D360" s="32"/>
      <c r="E360" s="32"/>
      <c r="F360" s="32"/>
      <c r="G360" s="100"/>
      <c r="H360" s="168"/>
      <c r="I360" s="32"/>
      <c r="N360" s="32"/>
    </row>
    <row r="361" spans="1:14" x14ac:dyDescent="0.25">
      <c r="A361" s="185"/>
      <c r="B361" s="32"/>
      <c r="C361" s="32"/>
      <c r="D361" s="32"/>
      <c r="E361" s="32"/>
      <c r="F361" s="32"/>
      <c r="G361" s="100"/>
      <c r="H361" s="168"/>
      <c r="I361" s="32"/>
      <c r="N361" s="32"/>
    </row>
    <row r="362" spans="1:14" x14ac:dyDescent="0.25">
      <c r="A362" s="185"/>
      <c r="B362" s="32"/>
      <c r="C362" s="32"/>
      <c r="D362" s="32"/>
      <c r="E362" s="32"/>
      <c r="F362" s="32"/>
      <c r="G362" s="100"/>
      <c r="H362" s="168"/>
      <c r="I362" s="32"/>
      <c r="N362" s="32"/>
    </row>
    <row r="363" spans="1:14" x14ac:dyDescent="0.25">
      <c r="A363" s="185"/>
      <c r="B363" s="32"/>
      <c r="C363" s="32"/>
      <c r="D363" s="32"/>
      <c r="E363" s="32"/>
      <c r="F363" s="32"/>
      <c r="G363" s="100"/>
      <c r="H363" s="168"/>
      <c r="I363" s="32"/>
      <c r="N363" s="32"/>
    </row>
    <row r="364" spans="1:14" x14ac:dyDescent="0.25">
      <c r="A364" s="185"/>
      <c r="B364" s="32"/>
      <c r="C364" s="32"/>
      <c r="D364" s="32"/>
      <c r="E364" s="32"/>
      <c r="F364" s="32"/>
      <c r="G364" s="100"/>
      <c r="H364" s="168"/>
      <c r="I364" s="32"/>
      <c r="N364" s="32"/>
    </row>
    <row r="365" spans="1:14" x14ac:dyDescent="0.25">
      <c r="A365" s="185"/>
      <c r="B365" s="32"/>
      <c r="C365" s="32"/>
      <c r="D365" s="32"/>
      <c r="E365" s="32"/>
      <c r="F365" s="32"/>
      <c r="G365" s="100"/>
      <c r="H365" s="168"/>
      <c r="I365" s="32"/>
      <c r="N365" s="32"/>
    </row>
    <row r="366" spans="1:14" x14ac:dyDescent="0.25">
      <c r="A366" s="185"/>
      <c r="B366" s="32"/>
      <c r="C366" s="32"/>
      <c r="D366" s="32"/>
      <c r="E366" s="32"/>
      <c r="F366" s="32"/>
      <c r="G366" s="100"/>
      <c r="H366" s="168"/>
      <c r="I366" s="32"/>
      <c r="N366" s="32"/>
    </row>
    <row r="367" spans="1:14" x14ac:dyDescent="0.25">
      <c r="A367" s="185"/>
      <c r="B367" s="32"/>
      <c r="C367" s="32"/>
      <c r="D367" s="32"/>
      <c r="E367" s="32"/>
      <c r="F367" s="32"/>
      <c r="G367" s="100"/>
      <c r="H367" s="168"/>
      <c r="I367" s="32"/>
      <c r="N367" s="32"/>
    </row>
    <row r="368" spans="1:14" x14ac:dyDescent="0.25">
      <c r="A368" s="185"/>
      <c r="B368" s="32"/>
      <c r="C368" s="32"/>
      <c r="D368" s="32"/>
      <c r="E368" s="32"/>
      <c r="F368" s="32"/>
      <c r="G368" s="100"/>
      <c r="H368" s="168"/>
      <c r="I368" s="32"/>
      <c r="N368" s="32"/>
    </row>
    <row r="369" spans="1:14" x14ac:dyDescent="0.25">
      <c r="A369" s="185"/>
      <c r="B369" s="32"/>
      <c r="C369" s="32"/>
      <c r="D369" s="32"/>
      <c r="E369" s="32"/>
      <c r="F369" s="32"/>
      <c r="G369" s="100"/>
      <c r="H369" s="168"/>
      <c r="I369" s="32"/>
      <c r="N369" s="32"/>
    </row>
    <row r="370" spans="1:14" x14ac:dyDescent="0.25">
      <c r="A370" s="185"/>
      <c r="B370" s="32"/>
      <c r="C370" s="32"/>
      <c r="D370" s="32"/>
      <c r="E370" s="32"/>
      <c r="F370" s="32"/>
      <c r="G370" s="100"/>
      <c r="H370" s="168"/>
      <c r="I370" s="32"/>
      <c r="N370" s="32"/>
    </row>
    <row r="371" spans="1:14" x14ac:dyDescent="0.25">
      <c r="A371" s="185"/>
      <c r="B371" s="32"/>
      <c r="C371" s="32"/>
      <c r="D371" s="32"/>
      <c r="E371" s="32"/>
      <c r="F371" s="32"/>
      <c r="G371" s="100"/>
      <c r="H371" s="168"/>
      <c r="I371" s="32"/>
      <c r="N371" s="32"/>
    </row>
    <row r="372" spans="1:14" x14ac:dyDescent="0.25">
      <c r="A372" s="185"/>
      <c r="B372" s="32"/>
      <c r="C372" s="32"/>
      <c r="D372" s="32"/>
      <c r="E372" s="32"/>
      <c r="F372" s="32"/>
      <c r="G372" s="100"/>
      <c r="H372" s="168"/>
      <c r="I372" s="32"/>
      <c r="N372" s="32"/>
    </row>
    <row r="373" spans="1:14" x14ac:dyDescent="0.25">
      <c r="A373" s="185"/>
      <c r="B373" s="32"/>
      <c r="C373" s="32"/>
      <c r="D373" s="32"/>
      <c r="E373" s="32"/>
      <c r="F373" s="32"/>
      <c r="G373" s="100"/>
      <c r="H373" s="168"/>
      <c r="I373" s="32"/>
      <c r="N373" s="32"/>
    </row>
    <row r="374" spans="1:14" x14ac:dyDescent="0.25">
      <c r="A374" s="185"/>
      <c r="B374" s="32"/>
      <c r="C374" s="32"/>
      <c r="D374" s="32"/>
      <c r="E374" s="32"/>
      <c r="F374" s="32"/>
      <c r="G374" s="100"/>
      <c r="H374" s="168"/>
      <c r="I374" s="32"/>
      <c r="N374" s="32"/>
    </row>
    <row r="375" spans="1:14" x14ac:dyDescent="0.25">
      <c r="A375" s="185"/>
      <c r="B375" s="32"/>
      <c r="C375" s="32"/>
      <c r="D375" s="32"/>
      <c r="E375" s="32"/>
      <c r="F375" s="32"/>
      <c r="G375" s="100"/>
      <c r="H375" s="168"/>
      <c r="I375" s="32"/>
      <c r="N375" s="32"/>
    </row>
    <row r="376" spans="1:14" x14ac:dyDescent="0.25">
      <c r="A376" s="185"/>
      <c r="B376" s="32"/>
      <c r="C376" s="32"/>
      <c r="D376" s="32"/>
      <c r="E376" s="32"/>
      <c r="F376" s="32"/>
      <c r="G376" s="100"/>
      <c r="H376" s="168"/>
      <c r="I376" s="32"/>
      <c r="N376" s="32"/>
    </row>
    <row r="377" spans="1:14" x14ac:dyDescent="0.25">
      <c r="A377" s="185"/>
      <c r="B377" s="32"/>
      <c r="C377" s="32"/>
      <c r="D377" s="32"/>
      <c r="E377" s="32"/>
      <c r="F377" s="32"/>
      <c r="G377" s="100"/>
      <c r="H377" s="168"/>
      <c r="I377" s="32"/>
      <c r="N377" s="32"/>
    </row>
    <row r="378" spans="1:14" x14ac:dyDescent="0.25">
      <c r="A378" s="185"/>
      <c r="B378" s="32"/>
      <c r="C378" s="32"/>
      <c r="D378" s="32"/>
      <c r="E378" s="32"/>
      <c r="F378" s="32"/>
      <c r="G378" s="100"/>
      <c r="H378" s="168"/>
      <c r="I378" s="32"/>
      <c r="N378" s="32"/>
    </row>
    <row r="379" spans="1:14" x14ac:dyDescent="0.25">
      <c r="A379" s="185"/>
      <c r="B379" s="32"/>
      <c r="C379" s="32"/>
      <c r="D379" s="32"/>
      <c r="E379" s="32"/>
      <c r="F379" s="32"/>
      <c r="G379" s="100"/>
      <c r="H379" s="168"/>
      <c r="I379" s="32"/>
      <c r="N379" s="32"/>
    </row>
    <row r="380" spans="1:14" x14ac:dyDescent="0.25">
      <c r="A380" s="185"/>
      <c r="B380" s="32"/>
      <c r="C380" s="32"/>
      <c r="D380" s="32"/>
      <c r="E380" s="32"/>
      <c r="F380" s="32"/>
      <c r="G380" s="100"/>
      <c r="H380" s="168"/>
      <c r="I380" s="32"/>
      <c r="N380" s="32"/>
    </row>
    <row r="381" spans="1:14" x14ac:dyDescent="0.25">
      <c r="A381" s="185"/>
      <c r="B381" s="32"/>
      <c r="C381" s="32"/>
      <c r="D381" s="32"/>
      <c r="E381" s="32"/>
      <c r="F381" s="32"/>
      <c r="G381" s="100"/>
      <c r="H381" s="168"/>
      <c r="I381" s="32"/>
      <c r="N381" s="32"/>
    </row>
    <row r="382" spans="1:14" x14ac:dyDescent="0.25">
      <c r="A382" s="185"/>
      <c r="B382" s="32"/>
      <c r="C382" s="32"/>
      <c r="D382" s="32"/>
      <c r="E382" s="32"/>
      <c r="F382" s="32"/>
      <c r="G382" s="100"/>
      <c r="H382" s="168"/>
      <c r="I382" s="32"/>
      <c r="N382" s="32"/>
    </row>
    <row r="383" spans="1:14" x14ac:dyDescent="0.25">
      <c r="A383" s="185"/>
      <c r="B383" s="32"/>
      <c r="C383" s="32"/>
      <c r="D383" s="32"/>
      <c r="E383" s="32"/>
      <c r="F383" s="32"/>
      <c r="G383" s="100"/>
      <c r="H383" s="168"/>
      <c r="I383" s="32"/>
      <c r="N383" s="32"/>
    </row>
    <row r="384" spans="1:14" x14ac:dyDescent="0.25">
      <c r="A384" s="185"/>
      <c r="B384" s="32"/>
      <c r="C384" s="32"/>
      <c r="D384" s="32"/>
      <c r="E384" s="32"/>
      <c r="F384" s="32"/>
      <c r="G384" s="100"/>
      <c r="H384" s="168"/>
      <c r="I384" s="32"/>
      <c r="N384" s="32"/>
    </row>
    <row r="385" spans="1:14" x14ac:dyDescent="0.25">
      <c r="A385" s="185"/>
      <c r="B385" s="32"/>
      <c r="C385" s="32"/>
      <c r="D385" s="32"/>
      <c r="E385" s="32"/>
      <c r="F385" s="32"/>
      <c r="G385" s="100"/>
      <c r="H385" s="168"/>
      <c r="I385" s="32"/>
      <c r="N385" s="32"/>
    </row>
    <row r="386" spans="1:14" x14ac:dyDescent="0.25">
      <c r="A386" s="185"/>
      <c r="B386" s="32"/>
      <c r="C386" s="32"/>
      <c r="D386" s="32"/>
      <c r="E386" s="32"/>
      <c r="F386" s="32"/>
      <c r="G386" s="100"/>
      <c r="H386" s="168"/>
      <c r="I386" s="32"/>
      <c r="N386" s="32"/>
    </row>
    <row r="387" spans="1:14" x14ac:dyDescent="0.25">
      <c r="A387" s="185"/>
      <c r="B387" s="32"/>
      <c r="C387" s="32"/>
      <c r="D387" s="32"/>
      <c r="E387" s="32"/>
      <c r="F387" s="32"/>
      <c r="G387" s="100"/>
      <c r="H387" s="168"/>
      <c r="I387" s="32"/>
      <c r="N387" s="32"/>
    </row>
    <row r="388" spans="1:14" x14ac:dyDescent="0.25">
      <c r="A388" s="185"/>
      <c r="B388" s="32"/>
      <c r="C388" s="32"/>
      <c r="D388" s="32"/>
      <c r="E388" s="32"/>
      <c r="F388" s="32"/>
      <c r="G388" s="100"/>
      <c r="H388" s="168"/>
      <c r="I388" s="32"/>
      <c r="N388" s="32"/>
    </row>
    <row r="389" spans="1:14" x14ac:dyDescent="0.25">
      <c r="A389" s="185"/>
      <c r="B389" s="32"/>
      <c r="C389" s="32"/>
      <c r="D389" s="32"/>
      <c r="E389" s="32"/>
      <c r="F389" s="32"/>
      <c r="G389" s="100"/>
      <c r="H389" s="168"/>
      <c r="I389" s="32"/>
      <c r="N389" s="32"/>
    </row>
    <row r="390" spans="1:14" x14ac:dyDescent="0.25">
      <c r="A390" s="185"/>
      <c r="B390" s="32"/>
      <c r="C390" s="32"/>
      <c r="D390" s="32"/>
      <c r="E390" s="32"/>
      <c r="F390" s="32"/>
      <c r="G390" s="100"/>
      <c r="H390" s="168"/>
      <c r="I390" s="32"/>
      <c r="N390" s="32"/>
    </row>
    <row r="391" spans="1:14" x14ac:dyDescent="0.25">
      <c r="A391" s="185"/>
      <c r="B391" s="32"/>
      <c r="C391" s="32"/>
      <c r="D391" s="32"/>
      <c r="E391" s="32"/>
      <c r="F391" s="32"/>
      <c r="G391" s="100"/>
      <c r="H391" s="168"/>
      <c r="I391" s="32"/>
      <c r="N391" s="32"/>
    </row>
    <row r="392" spans="1:14" x14ac:dyDescent="0.25">
      <c r="A392" s="185"/>
      <c r="B392" s="32"/>
      <c r="C392" s="32"/>
      <c r="D392" s="32"/>
      <c r="E392" s="32"/>
      <c r="F392" s="32"/>
      <c r="G392" s="100"/>
      <c r="H392" s="168"/>
      <c r="I392" s="32"/>
      <c r="N392" s="32"/>
    </row>
    <row r="393" spans="1:14" x14ac:dyDescent="0.25">
      <c r="A393" s="185"/>
      <c r="B393" s="32"/>
      <c r="C393" s="32"/>
      <c r="D393" s="32"/>
      <c r="E393" s="32"/>
      <c r="F393" s="32"/>
      <c r="G393" s="100"/>
      <c r="H393" s="168"/>
      <c r="I393" s="32"/>
      <c r="N393" s="32"/>
    </row>
    <row r="394" spans="1:14" x14ac:dyDescent="0.25">
      <c r="A394" s="185"/>
      <c r="B394" s="32"/>
      <c r="C394" s="32"/>
      <c r="D394" s="32"/>
      <c r="E394" s="32"/>
      <c r="F394" s="32"/>
      <c r="G394" s="100"/>
      <c r="H394" s="168"/>
      <c r="I394" s="32"/>
      <c r="N394" s="32"/>
    </row>
    <row r="395" spans="1:14" x14ac:dyDescent="0.25">
      <c r="A395" s="185"/>
      <c r="B395" s="32"/>
      <c r="C395" s="32"/>
      <c r="D395" s="32"/>
      <c r="E395" s="32"/>
      <c r="F395" s="32"/>
      <c r="G395" s="100"/>
      <c r="H395" s="168"/>
      <c r="I395" s="32"/>
      <c r="N395" s="32"/>
    </row>
    <row r="396" spans="1:14" x14ac:dyDescent="0.25">
      <c r="A396" s="185"/>
      <c r="B396" s="32"/>
      <c r="C396" s="32"/>
      <c r="D396" s="32"/>
      <c r="E396" s="32"/>
      <c r="F396" s="32"/>
      <c r="G396" s="100"/>
      <c r="H396" s="168"/>
      <c r="I396" s="32"/>
      <c r="N396" s="32"/>
    </row>
    <row r="397" spans="1:14" x14ac:dyDescent="0.25">
      <c r="A397" s="185"/>
      <c r="B397" s="32"/>
      <c r="C397" s="32"/>
      <c r="D397" s="32"/>
      <c r="E397" s="32"/>
      <c r="F397" s="32"/>
      <c r="G397" s="100"/>
      <c r="H397" s="168"/>
      <c r="I397" s="32"/>
      <c r="N397" s="32"/>
    </row>
    <row r="398" spans="1:14" x14ac:dyDescent="0.25">
      <c r="A398" s="185"/>
      <c r="B398" s="32"/>
      <c r="C398" s="32"/>
      <c r="D398" s="32"/>
      <c r="E398" s="32"/>
      <c r="F398" s="32"/>
      <c r="G398" s="100"/>
      <c r="H398" s="168"/>
      <c r="I398" s="32"/>
      <c r="N398" s="32"/>
    </row>
    <row r="399" spans="1:14" x14ac:dyDescent="0.25">
      <c r="A399" s="185"/>
      <c r="B399" s="32"/>
      <c r="C399" s="32"/>
      <c r="D399" s="32"/>
      <c r="E399" s="32"/>
      <c r="F399" s="32"/>
      <c r="G399" s="100"/>
      <c r="H399" s="168"/>
      <c r="I399" s="32"/>
      <c r="N399" s="32"/>
    </row>
    <row r="400" spans="1:14" x14ac:dyDescent="0.25">
      <c r="A400" s="185"/>
      <c r="B400" s="32"/>
      <c r="C400" s="32"/>
      <c r="D400" s="32"/>
      <c r="E400" s="32"/>
      <c r="F400" s="32"/>
      <c r="G400" s="100"/>
      <c r="H400" s="168"/>
      <c r="I400" s="32"/>
      <c r="N400" s="32"/>
    </row>
    <row r="401" spans="1:14" x14ac:dyDescent="0.25">
      <c r="A401" s="185"/>
      <c r="B401" s="32"/>
      <c r="C401" s="32"/>
      <c r="D401" s="32"/>
      <c r="E401" s="32"/>
      <c r="F401" s="32"/>
      <c r="G401" s="100"/>
      <c r="H401" s="168"/>
      <c r="I401" s="32"/>
      <c r="N401" s="32"/>
    </row>
    <row r="402" spans="1:14" x14ac:dyDescent="0.25">
      <c r="A402" s="185"/>
      <c r="B402" s="32"/>
      <c r="C402" s="32"/>
      <c r="D402" s="32"/>
      <c r="E402" s="32"/>
      <c r="F402" s="32"/>
      <c r="G402" s="100"/>
      <c r="H402" s="168"/>
      <c r="I402" s="32"/>
      <c r="N402" s="32"/>
    </row>
    <row r="403" spans="1:14" x14ac:dyDescent="0.25">
      <c r="A403" s="185"/>
      <c r="B403" s="32"/>
      <c r="C403" s="32"/>
      <c r="D403" s="32"/>
      <c r="E403" s="32"/>
      <c r="F403" s="32"/>
      <c r="G403" s="100"/>
      <c r="H403" s="168"/>
      <c r="I403" s="32"/>
      <c r="N403" s="32"/>
    </row>
    <row r="404" spans="1:14" x14ac:dyDescent="0.25">
      <c r="A404" s="185"/>
      <c r="B404" s="32"/>
      <c r="C404" s="32"/>
      <c r="D404" s="32"/>
      <c r="E404" s="32"/>
      <c r="F404" s="32"/>
      <c r="G404" s="100"/>
      <c r="H404" s="168"/>
      <c r="I404" s="32"/>
      <c r="N404" s="32"/>
    </row>
    <row r="405" spans="1:14" x14ac:dyDescent="0.25">
      <c r="A405" s="185"/>
      <c r="B405" s="32"/>
      <c r="C405" s="32"/>
      <c r="D405" s="32"/>
      <c r="E405" s="32"/>
      <c r="F405" s="32"/>
      <c r="G405" s="100"/>
      <c r="H405" s="168"/>
      <c r="I405" s="32"/>
      <c r="N405" s="32"/>
    </row>
    <row r="406" spans="1:14" x14ac:dyDescent="0.25">
      <c r="A406" s="185"/>
      <c r="B406" s="32"/>
      <c r="C406" s="32"/>
      <c r="D406" s="32"/>
      <c r="E406" s="32"/>
      <c r="F406" s="32"/>
      <c r="G406" s="100"/>
      <c r="H406" s="168"/>
      <c r="I406" s="32"/>
      <c r="N406" s="32"/>
    </row>
    <row r="407" spans="1:14" x14ac:dyDescent="0.25">
      <c r="A407" s="185"/>
      <c r="B407" s="32"/>
      <c r="C407" s="32"/>
      <c r="D407" s="32"/>
      <c r="E407" s="32"/>
      <c r="F407" s="32"/>
      <c r="G407" s="100"/>
      <c r="H407" s="168"/>
      <c r="I407" s="32"/>
      <c r="N407" s="32"/>
    </row>
    <row r="408" spans="1:14" x14ac:dyDescent="0.25">
      <c r="A408" s="185"/>
      <c r="B408" s="32"/>
      <c r="C408" s="32"/>
      <c r="D408" s="32"/>
      <c r="E408" s="32"/>
      <c r="F408" s="32"/>
      <c r="G408" s="100"/>
      <c r="H408" s="168"/>
      <c r="I408" s="32"/>
      <c r="N408" s="32"/>
    </row>
    <row r="409" spans="1:14" x14ac:dyDescent="0.25">
      <c r="A409" s="185"/>
      <c r="B409" s="32"/>
      <c r="C409" s="32"/>
      <c r="D409" s="32"/>
      <c r="E409" s="32"/>
      <c r="F409" s="32"/>
      <c r="G409" s="100"/>
      <c r="H409" s="168"/>
      <c r="I409" s="32"/>
      <c r="N409" s="32"/>
    </row>
    <row r="410" spans="1:14" x14ac:dyDescent="0.25">
      <c r="A410" s="185"/>
      <c r="B410" s="32"/>
      <c r="C410" s="32"/>
      <c r="D410" s="32"/>
      <c r="E410" s="32"/>
      <c r="F410" s="32"/>
      <c r="G410" s="100"/>
      <c r="H410" s="168"/>
      <c r="I410" s="32"/>
      <c r="N410" s="32"/>
    </row>
    <row r="411" spans="1:14" x14ac:dyDescent="0.25">
      <c r="A411" s="185"/>
      <c r="B411" s="32"/>
      <c r="C411" s="32"/>
      <c r="D411" s="32"/>
      <c r="E411" s="32"/>
      <c r="F411" s="32"/>
      <c r="G411" s="100"/>
      <c r="H411" s="168"/>
      <c r="I411" s="32"/>
      <c r="N411" s="32"/>
    </row>
    <row r="412" spans="1:14" x14ac:dyDescent="0.25">
      <c r="A412" s="185"/>
      <c r="B412" s="32"/>
      <c r="C412" s="32"/>
      <c r="D412" s="32"/>
      <c r="E412" s="32"/>
      <c r="F412" s="32"/>
      <c r="G412" s="100"/>
      <c r="H412" s="168"/>
      <c r="I412" s="32"/>
      <c r="N412" s="32"/>
    </row>
    <row r="413" spans="1:14" x14ac:dyDescent="0.25">
      <c r="A413" s="185"/>
      <c r="B413" s="32"/>
      <c r="C413" s="32"/>
      <c r="D413" s="32"/>
      <c r="E413" s="32"/>
      <c r="F413" s="32"/>
      <c r="G413" s="100"/>
      <c r="H413" s="168"/>
      <c r="I413" s="32"/>
      <c r="N413" s="32"/>
    </row>
    <row r="414" spans="1:14" x14ac:dyDescent="0.25">
      <c r="A414" s="185"/>
      <c r="B414" s="32"/>
      <c r="C414" s="32"/>
      <c r="D414" s="32"/>
      <c r="E414" s="32"/>
      <c r="F414" s="32"/>
      <c r="G414" s="100"/>
      <c r="H414" s="168"/>
      <c r="I414" s="32"/>
      <c r="N414" s="32"/>
    </row>
    <row r="415" spans="1:14" x14ac:dyDescent="0.25">
      <c r="A415" s="185"/>
      <c r="B415" s="32"/>
      <c r="C415" s="32"/>
      <c r="D415" s="32"/>
      <c r="E415" s="32"/>
      <c r="F415" s="32"/>
      <c r="G415" s="100"/>
      <c r="H415" s="168"/>
      <c r="I415" s="32"/>
      <c r="N415" s="32"/>
    </row>
    <row r="416" spans="1:14" x14ac:dyDescent="0.25">
      <c r="A416" s="185"/>
      <c r="B416" s="32"/>
      <c r="C416" s="32"/>
      <c r="D416" s="32"/>
      <c r="E416" s="32"/>
      <c r="F416" s="32"/>
      <c r="G416" s="100"/>
      <c r="H416" s="168"/>
      <c r="I416" s="32"/>
      <c r="N416" s="32"/>
    </row>
    <row r="417" spans="1:14" x14ac:dyDescent="0.25">
      <c r="A417" s="185"/>
      <c r="B417" s="32"/>
      <c r="C417" s="32"/>
      <c r="D417" s="32"/>
      <c r="E417" s="32"/>
      <c r="F417" s="32"/>
      <c r="G417" s="100"/>
      <c r="H417" s="168"/>
      <c r="I417" s="32"/>
      <c r="N417" s="32"/>
    </row>
    <row r="418" spans="1:14" x14ac:dyDescent="0.25">
      <c r="A418" s="185"/>
      <c r="B418" s="32"/>
      <c r="C418" s="32"/>
      <c r="D418" s="32"/>
      <c r="E418" s="32"/>
      <c r="F418" s="32"/>
      <c r="G418" s="100"/>
      <c r="H418" s="168"/>
      <c r="I418" s="32"/>
      <c r="N418" s="32"/>
    </row>
    <row r="419" spans="1:14" x14ac:dyDescent="0.25">
      <c r="A419" s="185"/>
      <c r="B419" s="32"/>
      <c r="C419" s="32"/>
      <c r="D419" s="32"/>
      <c r="E419" s="32"/>
      <c r="F419" s="32"/>
      <c r="G419" s="100"/>
      <c r="H419" s="168"/>
      <c r="I419" s="32"/>
      <c r="N419" s="32"/>
    </row>
    <row r="420" spans="1:14" x14ac:dyDescent="0.25">
      <c r="A420" s="185"/>
      <c r="B420" s="32"/>
      <c r="C420" s="32"/>
      <c r="D420" s="32"/>
      <c r="E420" s="32"/>
      <c r="F420" s="32"/>
      <c r="G420" s="100"/>
      <c r="H420" s="168"/>
      <c r="I420" s="32"/>
      <c r="N420" s="32"/>
    </row>
    <row r="421" spans="1:14" x14ac:dyDescent="0.25">
      <c r="A421" s="185"/>
      <c r="B421" s="32"/>
      <c r="C421" s="32"/>
      <c r="D421" s="32"/>
      <c r="E421" s="32"/>
      <c r="F421" s="32"/>
      <c r="G421" s="100"/>
      <c r="H421" s="168"/>
      <c r="I421" s="32"/>
      <c r="N421" s="32"/>
    </row>
    <row r="422" spans="1:14" x14ac:dyDescent="0.25">
      <c r="A422" s="185"/>
      <c r="B422" s="32"/>
      <c r="C422" s="32"/>
      <c r="D422" s="32"/>
      <c r="E422" s="32"/>
      <c r="F422" s="32"/>
      <c r="G422" s="100"/>
      <c r="H422" s="168"/>
      <c r="I422" s="32"/>
      <c r="N422" s="32"/>
    </row>
    <row r="423" spans="1:14" x14ac:dyDescent="0.25">
      <c r="A423" s="185"/>
      <c r="B423" s="32"/>
      <c r="C423" s="32"/>
      <c r="D423" s="32"/>
      <c r="E423" s="32"/>
      <c r="F423" s="32"/>
      <c r="G423" s="100"/>
      <c r="H423" s="168"/>
      <c r="I423" s="32"/>
      <c r="N423" s="32"/>
    </row>
    <row r="424" spans="1:14" x14ac:dyDescent="0.25">
      <c r="A424" s="185"/>
      <c r="B424" s="32"/>
      <c r="C424" s="32"/>
      <c r="D424" s="32"/>
      <c r="E424" s="32"/>
      <c r="F424" s="32"/>
      <c r="G424" s="100"/>
      <c r="H424" s="168"/>
      <c r="I424" s="32"/>
      <c r="N424" s="32"/>
    </row>
    <row r="425" spans="1:14" x14ac:dyDescent="0.25">
      <c r="A425" s="185"/>
      <c r="B425" s="32"/>
      <c r="C425" s="32"/>
      <c r="D425" s="32"/>
      <c r="E425" s="32"/>
      <c r="F425" s="32"/>
      <c r="G425" s="100"/>
      <c r="H425" s="168"/>
      <c r="I425" s="32"/>
      <c r="N425" s="32"/>
    </row>
    <row r="426" spans="1:14" x14ac:dyDescent="0.25">
      <c r="A426" s="185"/>
      <c r="B426" s="32"/>
      <c r="C426" s="32"/>
      <c r="D426" s="32"/>
      <c r="E426" s="32"/>
      <c r="F426" s="32"/>
      <c r="G426" s="100"/>
      <c r="H426" s="168"/>
      <c r="I426" s="32"/>
      <c r="N426" s="32"/>
    </row>
    <row r="427" spans="1:14" x14ac:dyDescent="0.25">
      <c r="A427" s="185"/>
      <c r="B427" s="32"/>
      <c r="C427" s="32"/>
      <c r="D427" s="32"/>
      <c r="E427" s="32"/>
      <c r="F427" s="32"/>
      <c r="G427" s="100"/>
      <c r="H427" s="168"/>
      <c r="I427" s="32"/>
      <c r="N427" s="32"/>
    </row>
    <row r="428" spans="1:14" x14ac:dyDescent="0.25">
      <c r="A428" s="185"/>
      <c r="B428" s="32"/>
      <c r="C428" s="32"/>
      <c r="D428" s="32"/>
      <c r="E428" s="32"/>
      <c r="F428" s="32"/>
      <c r="G428" s="100"/>
      <c r="H428" s="168"/>
      <c r="I428" s="32"/>
      <c r="N428" s="32"/>
    </row>
    <row r="429" spans="1:14" x14ac:dyDescent="0.25">
      <c r="A429" s="185"/>
      <c r="B429" s="32"/>
      <c r="C429" s="32"/>
      <c r="D429" s="32"/>
      <c r="E429" s="32"/>
      <c r="F429" s="32"/>
      <c r="G429" s="100"/>
      <c r="H429" s="168"/>
      <c r="I429" s="32"/>
      <c r="N429" s="32"/>
    </row>
    <row r="430" spans="1:14" x14ac:dyDescent="0.25">
      <c r="A430" s="185"/>
      <c r="B430" s="32"/>
      <c r="C430" s="32"/>
      <c r="D430" s="32"/>
      <c r="E430" s="32"/>
      <c r="F430" s="32"/>
      <c r="G430" s="100"/>
      <c r="H430" s="168"/>
      <c r="I430" s="32"/>
      <c r="N430" s="32"/>
    </row>
    <row r="431" spans="1:14" x14ac:dyDescent="0.25">
      <c r="A431" s="185"/>
      <c r="B431" s="32"/>
      <c r="C431" s="32"/>
      <c r="D431" s="32"/>
      <c r="E431" s="32"/>
      <c r="F431" s="32"/>
      <c r="G431" s="100"/>
      <c r="H431" s="168"/>
      <c r="I431" s="32"/>
      <c r="N431" s="32"/>
    </row>
    <row r="432" spans="1:14" x14ac:dyDescent="0.25">
      <c r="A432" s="185"/>
      <c r="B432" s="32"/>
      <c r="C432" s="32"/>
      <c r="D432" s="32"/>
      <c r="E432" s="32"/>
      <c r="F432" s="32"/>
      <c r="G432" s="100"/>
      <c r="H432" s="168"/>
      <c r="I432" s="32"/>
      <c r="N432" s="32"/>
    </row>
    <row r="433" spans="1:14" x14ac:dyDescent="0.25">
      <c r="A433" s="185"/>
      <c r="B433" s="32"/>
      <c r="C433" s="32"/>
      <c r="D433" s="32"/>
      <c r="E433" s="32"/>
      <c r="F433" s="32"/>
      <c r="G433" s="100"/>
      <c r="H433" s="168"/>
      <c r="I433" s="32"/>
      <c r="N433" s="32"/>
    </row>
    <row r="434" spans="1:14" x14ac:dyDescent="0.25">
      <c r="A434" s="185"/>
      <c r="B434" s="32"/>
      <c r="C434" s="32"/>
      <c r="D434" s="32"/>
      <c r="E434" s="32"/>
      <c r="F434" s="32"/>
      <c r="G434" s="100"/>
      <c r="H434" s="168"/>
      <c r="I434" s="32"/>
      <c r="N434" s="32"/>
    </row>
    <row r="435" spans="1:14" x14ac:dyDescent="0.25">
      <c r="A435" s="185"/>
      <c r="B435" s="32"/>
      <c r="C435" s="32"/>
      <c r="D435" s="32"/>
      <c r="E435" s="32"/>
      <c r="F435" s="32"/>
      <c r="G435" s="100"/>
      <c r="H435" s="168"/>
      <c r="I435" s="32"/>
      <c r="N435" s="32"/>
    </row>
    <row r="436" spans="1:14" x14ac:dyDescent="0.25">
      <c r="A436" s="185"/>
      <c r="B436" s="32"/>
      <c r="C436" s="32"/>
      <c r="D436" s="32"/>
      <c r="E436" s="32"/>
      <c r="F436" s="32"/>
      <c r="G436" s="100"/>
      <c r="H436" s="168"/>
      <c r="I436" s="32"/>
      <c r="N436" s="32"/>
    </row>
    <row r="437" spans="1:14" x14ac:dyDescent="0.25">
      <c r="A437" s="185"/>
      <c r="B437" s="32"/>
      <c r="C437" s="32"/>
      <c r="D437" s="32"/>
      <c r="E437" s="32"/>
      <c r="F437" s="32"/>
      <c r="G437" s="100"/>
      <c r="H437" s="168"/>
      <c r="I437" s="32"/>
      <c r="N437" s="32"/>
    </row>
    <row r="438" spans="1:14" x14ac:dyDescent="0.25">
      <c r="A438" s="185"/>
      <c r="B438" s="32"/>
      <c r="C438" s="32"/>
      <c r="D438" s="32"/>
      <c r="E438" s="32"/>
      <c r="F438" s="32"/>
      <c r="G438" s="100"/>
      <c r="H438" s="168"/>
      <c r="I438" s="32"/>
      <c r="N438" s="32"/>
    </row>
    <row r="439" spans="1:14" x14ac:dyDescent="0.25">
      <c r="A439" s="185"/>
      <c r="B439" s="32"/>
      <c r="C439" s="32"/>
      <c r="D439" s="32"/>
      <c r="E439" s="32"/>
      <c r="F439" s="32"/>
      <c r="G439" s="100"/>
      <c r="H439" s="168"/>
      <c r="I439" s="32"/>
      <c r="N439" s="32"/>
    </row>
    <row r="440" spans="1:14" x14ac:dyDescent="0.25">
      <c r="A440" s="185"/>
      <c r="B440" s="32"/>
      <c r="C440" s="32"/>
      <c r="D440" s="32"/>
      <c r="E440" s="32"/>
      <c r="F440" s="32"/>
      <c r="G440" s="100"/>
      <c r="H440" s="168"/>
      <c r="I440" s="32"/>
      <c r="N440" s="32"/>
    </row>
    <row r="441" spans="1:14" x14ac:dyDescent="0.25">
      <c r="A441" s="185"/>
      <c r="B441" s="32"/>
      <c r="C441" s="32"/>
      <c r="D441" s="32"/>
      <c r="E441" s="32"/>
      <c r="F441" s="32"/>
      <c r="G441" s="100"/>
      <c r="H441" s="168"/>
      <c r="I441" s="32"/>
      <c r="N441" s="32"/>
    </row>
    <row r="442" spans="1:14" x14ac:dyDescent="0.25">
      <c r="A442" s="185"/>
      <c r="B442" s="32"/>
      <c r="C442" s="32"/>
      <c r="D442" s="32"/>
      <c r="E442" s="32"/>
      <c r="F442" s="32"/>
      <c r="G442" s="100"/>
      <c r="H442" s="168"/>
      <c r="I442" s="32"/>
      <c r="N442" s="32"/>
    </row>
    <row r="443" spans="1:14" x14ac:dyDescent="0.25">
      <c r="A443" s="185"/>
      <c r="B443" s="32"/>
      <c r="C443" s="32"/>
      <c r="D443" s="32"/>
      <c r="E443" s="32"/>
      <c r="F443" s="32"/>
      <c r="G443" s="100"/>
      <c r="H443" s="168"/>
      <c r="I443" s="32"/>
      <c r="N443" s="32"/>
    </row>
    <row r="444" spans="1:14" x14ac:dyDescent="0.25">
      <c r="A444" s="185"/>
      <c r="B444" s="32"/>
      <c r="C444" s="32"/>
      <c r="D444" s="32"/>
      <c r="E444" s="32"/>
      <c r="F444" s="32"/>
      <c r="G444" s="100"/>
      <c r="H444" s="168"/>
      <c r="I444" s="32"/>
      <c r="N444" s="32"/>
    </row>
    <row r="445" spans="1:14" x14ac:dyDescent="0.25">
      <c r="A445" s="185"/>
      <c r="B445" s="32"/>
      <c r="C445" s="32"/>
      <c r="D445" s="32"/>
      <c r="E445" s="32"/>
      <c r="F445" s="32"/>
      <c r="G445" s="100"/>
      <c r="H445" s="168"/>
      <c r="I445" s="32"/>
      <c r="N445" s="32"/>
    </row>
    <row r="446" spans="1:14" x14ac:dyDescent="0.25">
      <c r="A446" s="185"/>
      <c r="B446" s="32"/>
      <c r="C446" s="32"/>
      <c r="D446" s="32"/>
      <c r="E446" s="32"/>
      <c r="F446" s="32"/>
      <c r="G446" s="100"/>
      <c r="H446" s="168"/>
      <c r="I446" s="32"/>
      <c r="N446" s="32"/>
    </row>
    <row r="447" spans="1:14" x14ac:dyDescent="0.25">
      <c r="A447" s="185"/>
      <c r="B447" s="32"/>
      <c r="C447" s="32"/>
      <c r="D447" s="32"/>
      <c r="E447" s="32"/>
      <c r="F447" s="32"/>
      <c r="G447" s="100"/>
      <c r="H447" s="168"/>
      <c r="I447" s="32"/>
      <c r="N447" s="32"/>
    </row>
    <row r="448" spans="1:14" x14ac:dyDescent="0.25">
      <c r="A448" s="185"/>
      <c r="B448" s="32"/>
      <c r="C448" s="32"/>
      <c r="D448" s="32"/>
      <c r="E448" s="32"/>
      <c r="F448" s="32"/>
      <c r="G448" s="100"/>
      <c r="H448" s="168"/>
      <c r="I448" s="32"/>
      <c r="N448" s="32"/>
    </row>
    <row r="449" spans="1:14" x14ac:dyDescent="0.25">
      <c r="A449" s="185"/>
      <c r="B449" s="32"/>
      <c r="C449" s="32"/>
      <c r="D449" s="32"/>
      <c r="E449" s="32"/>
      <c r="F449" s="32"/>
      <c r="G449" s="100"/>
      <c r="H449" s="168"/>
      <c r="I449" s="32"/>
      <c r="N449" s="32"/>
    </row>
    <row r="450" spans="1:14" x14ac:dyDescent="0.25">
      <c r="A450" s="185"/>
      <c r="B450" s="32"/>
      <c r="C450" s="32"/>
      <c r="D450" s="32"/>
      <c r="E450" s="32"/>
      <c r="F450" s="32"/>
      <c r="G450" s="100"/>
      <c r="H450" s="168"/>
      <c r="I450" s="32"/>
      <c r="N450" s="32"/>
    </row>
    <row r="451" spans="1:14" x14ac:dyDescent="0.25">
      <c r="A451" s="185"/>
      <c r="B451" s="32"/>
      <c r="C451" s="32"/>
      <c r="D451" s="32"/>
      <c r="E451" s="32"/>
      <c r="F451" s="32"/>
      <c r="G451" s="100"/>
      <c r="H451" s="168"/>
      <c r="I451" s="32"/>
      <c r="N451" s="32"/>
    </row>
    <row r="452" spans="1:14" x14ac:dyDescent="0.25">
      <c r="A452" s="185"/>
      <c r="B452" s="32"/>
      <c r="C452" s="32"/>
      <c r="D452" s="32"/>
      <c r="E452" s="32"/>
      <c r="F452" s="32"/>
      <c r="G452" s="100"/>
      <c r="H452" s="168"/>
      <c r="I452" s="32"/>
      <c r="N452" s="32"/>
    </row>
  </sheetData>
  <sheetProtection algorithmName="SHA-512" hashValue="t/f7x2kewUnFgxpyVtLauuEMvgLQ8aGe8P8mIqec0w0zh//QEE6jfvy7Banx/txJ00JteBKNKbBMydAN8+BF+Q==" saltValue="RhIppFvuSsV19E7SOuQHbw==" spinCount="100000" sheet="1" objects="1" scenarios="1" insertRows="0" sort="0" autoFilter="0"/>
  <autoFilter ref="A12:AK97" xr:uid="{504D9397-2712-4346-B19C-A9947DDC8F1E}"/>
  <mergeCells count="24">
    <mergeCell ref="A79:A94"/>
    <mergeCell ref="A99:A144"/>
    <mergeCell ref="A59:A74"/>
    <mergeCell ref="B63:B64"/>
    <mergeCell ref="B69:B70"/>
    <mergeCell ref="A75:A78"/>
    <mergeCell ref="B76:B77"/>
    <mergeCell ref="A32:A58"/>
    <mergeCell ref="B34:B36"/>
    <mergeCell ref="B37:B41"/>
    <mergeCell ref="B42:B47"/>
    <mergeCell ref="B50:B51"/>
    <mergeCell ref="B54:B55"/>
    <mergeCell ref="B56:B57"/>
    <mergeCell ref="B1:C1"/>
    <mergeCell ref="A10:S10"/>
    <mergeCell ref="I11:M11"/>
    <mergeCell ref="N11:R11"/>
    <mergeCell ref="A13:A31"/>
    <mergeCell ref="B13:B19"/>
    <mergeCell ref="B20:B22"/>
    <mergeCell ref="B23:B24"/>
    <mergeCell ref="B27:B28"/>
    <mergeCell ref="B29:B30"/>
  </mergeCells>
  <conditionalFormatting sqref="I13:I111">
    <cfRule type="notContainsBlanks" dxfId="21" priority="2">
      <formula>LEN(TRIM(I13))&gt;0</formula>
    </cfRule>
  </conditionalFormatting>
  <conditionalFormatting sqref="I119:I126 I129:I137">
    <cfRule type="notContainsBlanks" dxfId="20" priority="5">
      <formula>LEN(TRIM(I119))&gt;0</formula>
    </cfRule>
  </conditionalFormatting>
  <conditionalFormatting sqref="N13:N146 I141:I146">
    <cfRule type="notContainsBlanks" dxfId="19" priority="1">
      <formula>LEN(TRIM(I13))&gt;0</formula>
    </cfRule>
  </conditionalFormatting>
  <dataValidations count="5">
    <dataValidation type="list" allowBlank="1" showInputMessage="1" showErrorMessage="1" sqref="C157:C450 C11 C153 C146:C147" xr:uid="{3ECD567E-10DA-42BA-A544-DFD012D126A9}">
      <formula1>"Reporting, APLL BK, Carrier BK, VOY, SPR/BOH, CLP, MBL, DN, Vendor, Email, Call, Shipment, BA, SAP &amp; GFF PO, Bill, COO, Times, Container, SI, BL"</formula1>
    </dataValidation>
    <dataValidation type="list" allowBlank="1" showInputMessage="1" showErrorMessage="1" sqref="D5:E8 F149:F153 E11:E450" xr:uid="{7BFFCFD6-5888-4761-8F71-6FCC520DD2E8}">
      <formula1>"Air,Sea,Air+Sea"</formula1>
    </dataValidation>
    <dataValidation type="list" allowBlank="1" showInputMessage="1" showErrorMessage="1" sqref="D31 B5:B8 C149:C152" xr:uid="{4503537F-D022-4386-8B03-250BC994A2AD}">
      <formula1>"Reporting, APLL BK, Carrier BK, VOY, SPR/BOH, CLP, MBL, DN, Vendor, Email, Call, Shipment, BA, SAP &amp; GFF PO, Bill, COO, Times"</formula1>
    </dataValidation>
    <dataValidation type="list" allowBlank="1" showInputMessage="1" showErrorMessage="1" sqref="C12:C145" xr:uid="{8A8E922C-190A-4B39-9352-16E1CC340A2A}">
      <formula1>"Reporting, APLL BK, Carrier BK, VOY, SPR/BOH, CLP, MBL, DN, Vendor, Email, Call, Shipment, BA, SAP &amp; GFF PO, Bill, COO, Times, Container, SI, BL, FCR, PO"</formula1>
    </dataValidation>
    <dataValidation type="list" allowBlank="1" showInputMessage="1" showErrorMessage="1" sqref="C100:C101" xr:uid="{7919DFBC-5D3C-41D1-B65E-3E0A448A935E}">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23AF8-B1A8-4EBD-AF1B-57ED61AC1B39}">
  <sheetPr codeName="Sheet41">
    <tabColor rgb="FF92D050"/>
  </sheetPr>
  <dimension ref="A1:AK452"/>
  <sheetViews>
    <sheetView showGridLines="0" topLeftCell="A84" zoomScale="55" zoomScaleNormal="55" workbookViewId="0">
      <selection activeCell="P99" sqref="P99:P144"/>
    </sheetView>
  </sheetViews>
  <sheetFormatPr defaultRowHeight="15" x14ac:dyDescent="0.25"/>
  <cols>
    <col min="1" max="1" width="12.5703125" style="83" customWidth="1"/>
    <col min="2" max="2" width="25.42578125" style="83" customWidth="1"/>
    <col min="3" max="3" width="24.140625" style="83" customWidth="1"/>
    <col min="4" max="4" width="61.5703125" style="83" bestFit="1" customWidth="1"/>
    <col min="5" max="5" width="15.140625" style="83" bestFit="1" customWidth="1"/>
    <col min="6" max="6" width="12" style="83" customWidth="1"/>
    <col min="7" max="7" width="10.7109375" style="93" bestFit="1" customWidth="1"/>
    <col min="8" max="8" width="52.85546875" style="83" customWidth="1"/>
    <col min="9" max="9" width="11.5703125" style="83" bestFit="1" customWidth="1"/>
    <col min="10" max="10" width="16.28515625" style="109" bestFit="1" customWidth="1"/>
    <col min="11" max="11" width="14.5703125" style="95" customWidth="1"/>
    <col min="12" max="12" width="15.42578125" style="95" customWidth="1"/>
    <col min="13" max="13" width="13.28515625" style="95" bestFit="1" customWidth="1"/>
    <col min="14" max="14" width="11.5703125" style="83" bestFit="1" customWidth="1"/>
    <col min="15" max="15" width="16.28515625" style="109" bestFit="1" customWidth="1"/>
    <col min="16" max="18" width="11.5703125" style="95" bestFit="1" customWidth="1"/>
    <col min="19" max="19" width="27.28515625" style="95" customWidth="1"/>
    <col min="20" max="16384" width="9.140625" style="83"/>
  </cols>
  <sheetData>
    <row r="1" spans="1:19"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19" s="84" customFormat="1" x14ac:dyDescent="0.25">
      <c r="A2" s="92"/>
      <c r="G2" s="93"/>
      <c r="J2" s="95"/>
      <c r="K2" s="95"/>
      <c r="L2" s="95"/>
      <c r="M2" s="95"/>
      <c r="O2" s="95"/>
      <c r="P2" s="95"/>
      <c r="Q2" s="95"/>
      <c r="R2" s="95"/>
      <c r="S2" s="95"/>
    </row>
    <row r="3" spans="1:19" s="84" customFormat="1" ht="15.75" thickBot="1" x14ac:dyDescent="0.3">
      <c r="G3" s="93"/>
      <c r="J3" s="95"/>
      <c r="K3" s="95"/>
      <c r="L3" s="95"/>
      <c r="M3" s="95"/>
      <c r="O3" s="95"/>
      <c r="P3" s="95"/>
      <c r="Q3" s="95"/>
      <c r="R3" s="95"/>
      <c r="S3" s="95"/>
    </row>
    <row r="4" spans="1:19" s="84" customFormat="1" x14ac:dyDescent="0.25">
      <c r="A4" s="96" t="s">
        <v>40</v>
      </c>
      <c r="B4" s="63"/>
      <c r="C4" s="63" t="s">
        <v>41</v>
      </c>
      <c r="D4" s="63"/>
      <c r="E4" s="63" t="s">
        <v>42</v>
      </c>
      <c r="F4" s="63" t="s">
        <v>43</v>
      </c>
      <c r="G4" s="202"/>
      <c r="H4" s="274"/>
      <c r="I4" s="744"/>
      <c r="J4" s="95"/>
      <c r="K4" s="95"/>
      <c r="L4" s="95"/>
      <c r="M4" s="95"/>
      <c r="O4" s="95"/>
      <c r="P4" s="95"/>
      <c r="Q4" s="95"/>
      <c r="R4" s="95"/>
      <c r="S4" s="95"/>
    </row>
    <row r="5" spans="1:19" s="84" customFormat="1" x14ac:dyDescent="0.25">
      <c r="A5" s="98"/>
      <c r="B5" s="99"/>
      <c r="C5" s="64" t="s">
        <v>44</v>
      </c>
      <c r="D5" s="64"/>
      <c r="E5" s="64"/>
      <c r="F5" s="64" t="s">
        <v>45</v>
      </c>
      <c r="G5" s="93"/>
      <c r="I5" s="745"/>
      <c r="J5" s="95"/>
      <c r="K5" s="95"/>
      <c r="L5" s="95"/>
      <c r="M5" s="95"/>
      <c r="O5" s="95"/>
      <c r="P5" s="95"/>
      <c r="Q5" s="95"/>
      <c r="R5" s="95"/>
      <c r="S5" s="95"/>
    </row>
    <row r="6" spans="1:19" s="84" customFormat="1" x14ac:dyDescent="0.25">
      <c r="A6" s="98"/>
      <c r="B6" s="102"/>
      <c r="C6" s="64" t="s">
        <v>46</v>
      </c>
      <c r="D6" s="64"/>
      <c r="E6" s="64"/>
      <c r="F6" s="64" t="s">
        <v>47</v>
      </c>
      <c r="G6" s="93"/>
      <c r="I6" s="745"/>
      <c r="J6" s="95"/>
      <c r="K6" s="95"/>
      <c r="L6" s="95"/>
      <c r="M6" s="95"/>
      <c r="O6" s="95"/>
      <c r="P6" s="95"/>
      <c r="Q6" s="95"/>
      <c r="R6" s="95"/>
      <c r="S6" s="95"/>
    </row>
    <row r="7" spans="1:19" s="84" customFormat="1" x14ac:dyDescent="0.25">
      <c r="A7" s="98"/>
      <c r="B7" s="103"/>
      <c r="C7" s="64" t="s">
        <v>48</v>
      </c>
      <c r="D7" s="64"/>
      <c r="E7" s="64"/>
      <c r="F7" s="64" t="s">
        <v>49</v>
      </c>
      <c r="G7" s="93"/>
      <c r="I7" s="745"/>
      <c r="J7" s="95"/>
      <c r="K7" s="95"/>
      <c r="L7" s="95"/>
      <c r="M7" s="95"/>
      <c r="O7" s="95"/>
      <c r="P7" s="95"/>
      <c r="Q7" s="95"/>
      <c r="R7" s="95"/>
      <c r="S7" s="95"/>
    </row>
    <row r="8" spans="1:19" s="84" customFormat="1" ht="15.75" thickBot="1" x14ac:dyDescent="0.3">
      <c r="A8" s="104"/>
      <c r="B8" s="105"/>
      <c r="C8" s="65" t="s">
        <v>50</v>
      </c>
      <c r="D8" s="65"/>
      <c r="E8" s="65"/>
      <c r="F8" s="65" t="s">
        <v>556</v>
      </c>
      <c r="G8" s="107"/>
      <c r="H8" s="23"/>
      <c r="I8" s="746"/>
      <c r="J8" s="95"/>
      <c r="K8" s="95"/>
      <c r="L8" s="95"/>
      <c r="M8" s="95"/>
      <c r="O8" s="95"/>
      <c r="P8" s="95"/>
      <c r="Q8" s="95"/>
      <c r="R8" s="95"/>
      <c r="S8" s="95"/>
    </row>
    <row r="9" spans="1:19" s="84" customFormat="1" ht="15.75" thickBot="1" x14ac:dyDescent="0.3">
      <c r="A9" s="92"/>
      <c r="G9" s="93"/>
      <c r="J9" s="95"/>
      <c r="K9" s="95"/>
      <c r="L9" s="95"/>
      <c r="M9" s="95"/>
      <c r="O9" s="95"/>
      <c r="P9" s="95"/>
      <c r="Q9" s="95"/>
      <c r="R9" s="95"/>
      <c r="S9" s="95"/>
    </row>
    <row r="10" spans="1:19" s="84" customFormat="1" ht="15.75" thickBot="1" x14ac:dyDescent="0.3">
      <c r="A10" s="1031" t="s">
        <v>14</v>
      </c>
      <c r="B10" s="1032"/>
      <c r="C10" s="1032"/>
      <c r="D10" s="1032"/>
      <c r="E10" s="1032"/>
      <c r="F10" s="1032"/>
      <c r="G10" s="1032"/>
      <c r="H10" s="1032"/>
      <c r="I10" s="1032"/>
      <c r="J10" s="1032"/>
      <c r="K10" s="1032"/>
      <c r="L10" s="1032"/>
      <c r="M10" s="1032"/>
      <c r="N10" s="1032"/>
      <c r="O10" s="1032"/>
      <c r="P10" s="1032"/>
      <c r="Q10" s="1032"/>
      <c r="R10" s="1032"/>
      <c r="S10" s="1033"/>
    </row>
    <row r="11" spans="1:19" s="84" customFormat="1" ht="15.75" thickBot="1" x14ac:dyDescent="0.3">
      <c r="A11" s="381"/>
      <c r="B11" s="66"/>
      <c r="C11" s="66"/>
      <c r="D11" s="66"/>
      <c r="E11" s="66"/>
      <c r="F11" s="66"/>
      <c r="G11" s="203"/>
      <c r="H11" s="67"/>
      <c r="I11" s="1034" t="str">
        <f>_xlfn.CONCAT($A$10," ","-"," ","Sea")</f>
        <v>CKACEU - Sea</v>
      </c>
      <c r="J11" s="1035"/>
      <c r="K11" s="1035"/>
      <c r="L11" s="1035"/>
      <c r="M11" s="1036"/>
      <c r="N11" s="1034" t="str">
        <f>_xlfn.CONCAT($A$10," ","-"," ","Air")</f>
        <v>CKACEU - Air</v>
      </c>
      <c r="O11" s="1035"/>
      <c r="P11" s="1035"/>
      <c r="Q11" s="1035"/>
      <c r="R11" s="1036"/>
      <c r="S11" s="374" t="s">
        <v>53</v>
      </c>
    </row>
    <row r="12" spans="1:19" s="84" customFormat="1" ht="4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19" x14ac:dyDescent="0.25">
      <c r="A13" s="1095" t="s">
        <v>67</v>
      </c>
      <c r="B13" s="1117" t="s">
        <v>68</v>
      </c>
      <c r="C13" s="621" t="s">
        <v>69</v>
      </c>
      <c r="D13" s="621" t="s">
        <v>70</v>
      </c>
      <c r="E13" s="621"/>
      <c r="F13" s="621"/>
      <c r="G13" s="622"/>
      <c r="H13" s="637"/>
      <c r="I13" s="751"/>
      <c r="J13" s="361"/>
      <c r="K13" s="259">
        <v>1</v>
      </c>
      <c r="L13" s="259">
        <f t="shared" ref="L13:L76" si="0">IF(C13="APLL BK",G13,G13*J13)</f>
        <v>0</v>
      </c>
      <c r="M13" s="456">
        <f t="shared" ref="M13:M76" si="1">IFERROR(IF(OR(E13="Sea",E13="Air+Sea"),IF(C13="APLL BK",G13*IF(I13="",1,I13),L13/K13*IF(I13="",1,I13)),0),0)</f>
        <v>0</v>
      </c>
      <c r="N13" s="751"/>
      <c r="O13" s="362"/>
      <c r="P13" s="259">
        <v>0</v>
      </c>
      <c r="Q13" s="260">
        <f t="shared" ref="Q13:Q76" si="2">IF(C13="APLL BK",G13,G13*O13)</f>
        <v>0</v>
      </c>
      <c r="R13" s="456">
        <f t="shared" ref="R13:R76" si="3">IFERROR(IF(OR(E13="Air",E13="Air+Sea"),IF(C13="APLL BK",G13*IF(N13="",1,N13),Q13/P13*IF(N13="",1,N13)),0),0)</f>
        <v>0</v>
      </c>
      <c r="S13" s="625" t="e" cm="1">
        <f t="array" ref="S13">_xlfn.IFS(E13="Air",R13,E13="Sea",M13,E13="Air+Sea",M13+R13)</f>
        <v>#N/A</v>
      </c>
    </row>
    <row r="14" spans="1:19" ht="45" x14ac:dyDescent="0.25">
      <c r="A14" s="1096"/>
      <c r="B14" s="1110"/>
      <c r="C14" s="159" t="s">
        <v>69</v>
      </c>
      <c r="D14" s="159" t="s">
        <v>662</v>
      </c>
      <c r="E14" s="159"/>
      <c r="F14" s="159">
        <v>90</v>
      </c>
      <c r="G14" s="207">
        <v>155</v>
      </c>
      <c r="H14" s="776" t="s">
        <v>663</v>
      </c>
      <c r="I14" s="752"/>
      <c r="J14" s="190">
        <v>0</v>
      </c>
      <c r="K14" s="221">
        <v>1</v>
      </c>
      <c r="L14" s="221">
        <f t="shared" si="0"/>
        <v>0</v>
      </c>
      <c r="M14" s="222">
        <f t="shared" si="1"/>
        <v>0</v>
      </c>
      <c r="N14" s="752"/>
      <c r="O14" s="443"/>
      <c r="P14" s="221">
        <v>0</v>
      </c>
      <c r="Q14" s="444">
        <f t="shared" si="2"/>
        <v>0</v>
      </c>
      <c r="R14" s="222">
        <f t="shared" si="3"/>
        <v>0</v>
      </c>
      <c r="S14" s="454" t="e" cm="1">
        <f t="array" ref="S14">_xlfn.IFS(E14="Air",R14,E14="Sea",M14,E14="Air+Sea",M14+R14)</f>
        <v>#N/A</v>
      </c>
    </row>
    <row r="15" spans="1:19" ht="45" x14ac:dyDescent="0.25">
      <c r="A15" s="1096"/>
      <c r="B15" s="1110"/>
      <c r="C15" s="159" t="s">
        <v>69</v>
      </c>
      <c r="D15" s="159" t="s">
        <v>664</v>
      </c>
      <c r="E15" s="159"/>
      <c r="F15" s="159">
        <f>10*60</f>
        <v>600</v>
      </c>
      <c r="G15" s="207">
        <v>420</v>
      </c>
      <c r="H15" s="160" t="s">
        <v>665</v>
      </c>
      <c r="I15" s="752"/>
      <c r="J15" s="190">
        <v>0</v>
      </c>
      <c r="K15" s="221">
        <v>1</v>
      </c>
      <c r="L15" s="221">
        <f t="shared" si="0"/>
        <v>0</v>
      </c>
      <c r="M15" s="222">
        <f t="shared" si="1"/>
        <v>0</v>
      </c>
      <c r="N15" s="752"/>
      <c r="O15" s="443"/>
      <c r="P15" s="221">
        <v>0</v>
      </c>
      <c r="Q15" s="444">
        <f t="shared" si="2"/>
        <v>0</v>
      </c>
      <c r="R15" s="222">
        <f t="shared" si="3"/>
        <v>0</v>
      </c>
      <c r="S15" s="454" t="e" cm="1">
        <f t="array" ref="S15">_xlfn.IFS(E15="Air",R15,E15="Sea",M15,E15="Air+Sea",M15+R15)</f>
        <v>#N/A</v>
      </c>
    </row>
    <row r="16" spans="1:19" ht="45" x14ac:dyDescent="0.25">
      <c r="A16" s="1096"/>
      <c r="B16" s="1110"/>
      <c r="C16" s="159" t="s">
        <v>69</v>
      </c>
      <c r="D16" s="159" t="s">
        <v>666</v>
      </c>
      <c r="E16" s="159"/>
      <c r="F16" s="159">
        <v>90</v>
      </c>
      <c r="G16" s="207">
        <v>90</v>
      </c>
      <c r="H16" s="776" t="s">
        <v>667</v>
      </c>
      <c r="I16" s="752"/>
      <c r="J16" s="190">
        <v>0</v>
      </c>
      <c r="K16" s="221">
        <v>1</v>
      </c>
      <c r="L16" s="221">
        <f t="shared" si="0"/>
        <v>0</v>
      </c>
      <c r="M16" s="222">
        <f t="shared" si="1"/>
        <v>0</v>
      </c>
      <c r="N16" s="752"/>
      <c r="O16" s="443"/>
      <c r="P16" s="221">
        <v>0</v>
      </c>
      <c r="Q16" s="444">
        <f t="shared" si="2"/>
        <v>0</v>
      </c>
      <c r="R16" s="222">
        <f t="shared" si="3"/>
        <v>0</v>
      </c>
      <c r="S16" s="454" t="e" cm="1">
        <f t="array" ref="S16">_xlfn.IFS(E16="Air",R16,E16="Sea",M16,E16="Air+Sea",M16+R16)</f>
        <v>#N/A</v>
      </c>
    </row>
    <row r="17" spans="1:19" x14ac:dyDescent="0.25">
      <c r="A17" s="1096"/>
      <c r="B17" s="1110"/>
      <c r="C17" s="159" t="s">
        <v>69</v>
      </c>
      <c r="D17" s="159" t="s">
        <v>668</v>
      </c>
      <c r="E17" s="159"/>
      <c r="F17" s="159">
        <v>90</v>
      </c>
      <c r="G17" s="207">
        <v>90</v>
      </c>
      <c r="H17" s="160" t="s">
        <v>669</v>
      </c>
      <c r="I17" s="752"/>
      <c r="J17" s="190">
        <v>0</v>
      </c>
      <c r="K17" s="221">
        <v>1</v>
      </c>
      <c r="L17" s="221">
        <f t="shared" si="0"/>
        <v>0</v>
      </c>
      <c r="M17" s="222">
        <f t="shared" si="1"/>
        <v>0</v>
      </c>
      <c r="N17" s="752"/>
      <c r="O17" s="443"/>
      <c r="P17" s="221">
        <v>0</v>
      </c>
      <c r="Q17" s="444">
        <f t="shared" si="2"/>
        <v>0</v>
      </c>
      <c r="R17" s="222">
        <f t="shared" si="3"/>
        <v>0</v>
      </c>
      <c r="S17" s="454" t="e" cm="1">
        <f t="array" ref="S17">_xlfn.IFS(E17="Air",R17,E17="Sea",M17,E17="Air+Sea",M17+R17)</f>
        <v>#N/A</v>
      </c>
    </row>
    <row r="18" spans="1:19" ht="39" customHeight="1" x14ac:dyDescent="0.25">
      <c r="A18" s="1096"/>
      <c r="B18" s="1110"/>
      <c r="C18" s="159" t="s">
        <v>74</v>
      </c>
      <c r="D18" s="159" t="s">
        <v>75</v>
      </c>
      <c r="E18" s="159"/>
      <c r="F18" s="159">
        <v>6</v>
      </c>
      <c r="G18" s="207">
        <v>6</v>
      </c>
      <c r="H18" s="776" t="s">
        <v>670</v>
      </c>
      <c r="I18" s="752"/>
      <c r="J18" s="190"/>
      <c r="K18" s="221">
        <v>1</v>
      </c>
      <c r="L18" s="221">
        <f t="shared" si="0"/>
        <v>6</v>
      </c>
      <c r="M18" s="222">
        <f t="shared" si="1"/>
        <v>0</v>
      </c>
      <c r="N18" s="752"/>
      <c r="O18" s="443"/>
      <c r="P18" s="221">
        <v>0</v>
      </c>
      <c r="Q18" s="444">
        <f t="shared" si="2"/>
        <v>6</v>
      </c>
      <c r="R18" s="222">
        <f t="shared" si="3"/>
        <v>0</v>
      </c>
      <c r="S18" s="454" t="e" cm="1">
        <f t="array" ref="S18">_xlfn.IFS(E18="Air",R18,E18="Sea",M18,E18="Air+Sea",M18+R18)</f>
        <v>#N/A</v>
      </c>
    </row>
    <row r="19" spans="1:19" x14ac:dyDescent="0.25">
      <c r="A19" s="1096"/>
      <c r="B19" s="1110"/>
      <c r="C19" s="159" t="s">
        <v>388</v>
      </c>
      <c r="D19" s="188" t="s">
        <v>671</v>
      </c>
      <c r="E19" s="159"/>
      <c r="F19" s="159">
        <v>40</v>
      </c>
      <c r="G19" s="207">
        <v>50</v>
      </c>
      <c r="H19" s="160"/>
      <c r="I19" s="752"/>
      <c r="J19" s="190">
        <v>0</v>
      </c>
      <c r="K19" s="221">
        <v>1</v>
      </c>
      <c r="L19" s="221">
        <f t="shared" si="0"/>
        <v>0</v>
      </c>
      <c r="M19" s="222">
        <f t="shared" si="1"/>
        <v>0</v>
      </c>
      <c r="N19" s="752"/>
      <c r="O19" s="443"/>
      <c r="P19" s="221">
        <v>0</v>
      </c>
      <c r="Q19" s="444">
        <f t="shared" si="2"/>
        <v>0</v>
      </c>
      <c r="R19" s="222">
        <f t="shared" si="3"/>
        <v>0</v>
      </c>
      <c r="S19" s="454" t="e" cm="1">
        <f t="array" ref="S19">_xlfn.IFS(E19="Air",R19,E19="Sea",M19,E19="Air+Sea",M19+R19)</f>
        <v>#N/A</v>
      </c>
    </row>
    <row r="20" spans="1:19" ht="30" x14ac:dyDescent="0.25">
      <c r="A20" s="1096"/>
      <c r="B20" s="1110" t="s">
        <v>71</v>
      </c>
      <c r="C20" s="159" t="s">
        <v>69</v>
      </c>
      <c r="D20" s="159" t="s">
        <v>672</v>
      </c>
      <c r="E20" s="159"/>
      <c r="F20" s="159">
        <v>180</v>
      </c>
      <c r="G20" s="207">
        <v>180</v>
      </c>
      <c r="H20" s="160" t="s">
        <v>673</v>
      </c>
      <c r="I20" s="752"/>
      <c r="J20" s="190">
        <v>0</v>
      </c>
      <c r="K20" s="221">
        <v>1</v>
      </c>
      <c r="L20" s="221">
        <f t="shared" si="0"/>
        <v>0</v>
      </c>
      <c r="M20" s="222">
        <f t="shared" si="1"/>
        <v>0</v>
      </c>
      <c r="N20" s="752"/>
      <c r="O20" s="443"/>
      <c r="P20" s="221">
        <v>0</v>
      </c>
      <c r="Q20" s="444">
        <f t="shared" si="2"/>
        <v>0</v>
      </c>
      <c r="R20" s="222">
        <f t="shared" si="3"/>
        <v>0</v>
      </c>
      <c r="S20" s="454" t="e" cm="1">
        <f t="array" ref="S20">_xlfn.IFS(E20="Air",R20,E20="Sea",M20,E20="Air+Sea",M20+R20)</f>
        <v>#N/A</v>
      </c>
    </row>
    <row r="21" spans="1:19" ht="30" x14ac:dyDescent="0.25">
      <c r="A21" s="1096"/>
      <c r="B21" s="1110"/>
      <c r="C21" s="112" t="s">
        <v>74</v>
      </c>
      <c r="D21" s="114" t="s">
        <v>674</v>
      </c>
      <c r="E21" s="112" t="s">
        <v>11</v>
      </c>
      <c r="F21" s="112">
        <v>180</v>
      </c>
      <c r="G21" s="367">
        <v>120</v>
      </c>
      <c r="H21" s="140"/>
      <c r="I21" s="754">
        <v>0.125</v>
      </c>
      <c r="J21" s="354"/>
      <c r="K21" s="372">
        <v>1</v>
      </c>
      <c r="L21" s="372">
        <f t="shared" si="0"/>
        <v>120</v>
      </c>
      <c r="M21" s="248">
        <f t="shared" si="1"/>
        <v>15</v>
      </c>
      <c r="N21" s="752"/>
      <c r="O21" s="443"/>
      <c r="P21" s="221">
        <v>0</v>
      </c>
      <c r="Q21" s="444">
        <f t="shared" si="2"/>
        <v>120</v>
      </c>
      <c r="R21" s="222">
        <f t="shared" si="3"/>
        <v>0</v>
      </c>
      <c r="S21" s="626" cm="1">
        <f t="array" ref="S21">_xlfn.IFS(E21="Air",R21,E21="Sea",M21,E21="Air+Sea",M21+R21)</f>
        <v>15</v>
      </c>
    </row>
    <row r="22" spans="1:19" x14ac:dyDescent="0.25">
      <c r="A22" s="1096"/>
      <c r="B22" s="1110"/>
      <c r="C22" s="111" t="s">
        <v>74</v>
      </c>
      <c r="D22" s="111" t="s">
        <v>675</v>
      </c>
      <c r="E22" s="111" t="s">
        <v>11</v>
      </c>
      <c r="F22" s="111">
        <v>300</v>
      </c>
      <c r="G22" s="206">
        <v>300</v>
      </c>
      <c r="H22" s="124" t="s">
        <v>676</v>
      </c>
      <c r="I22" s="755">
        <v>0.125</v>
      </c>
      <c r="J22" s="749"/>
      <c r="K22" s="219">
        <v>1</v>
      </c>
      <c r="L22" s="219">
        <f t="shared" si="0"/>
        <v>300</v>
      </c>
      <c r="M22" s="220">
        <f t="shared" si="1"/>
        <v>37.5</v>
      </c>
      <c r="N22" s="752"/>
      <c r="O22" s="443"/>
      <c r="P22" s="221">
        <v>0</v>
      </c>
      <c r="Q22" s="444">
        <f t="shared" si="2"/>
        <v>300</v>
      </c>
      <c r="R22" s="222">
        <f t="shared" si="3"/>
        <v>0</v>
      </c>
      <c r="S22" s="453" cm="1">
        <f t="array" ref="S22">_xlfn.IFS(E22="Air",R22,E22="Sea",M22,E22="Air+Sea",M22+R22)</f>
        <v>37.5</v>
      </c>
    </row>
    <row r="23" spans="1:19" x14ac:dyDescent="0.25">
      <c r="A23" s="1096"/>
      <c r="B23" s="1110" t="s">
        <v>78</v>
      </c>
      <c r="C23" s="159" t="s">
        <v>69</v>
      </c>
      <c r="D23" s="159" t="s">
        <v>79</v>
      </c>
      <c r="E23" s="159"/>
      <c r="F23" s="159"/>
      <c r="G23" s="207"/>
      <c r="H23" s="160"/>
      <c r="I23" s="752"/>
      <c r="J23" s="190"/>
      <c r="K23" s="221">
        <v>1</v>
      </c>
      <c r="L23" s="221">
        <f t="shared" si="0"/>
        <v>0</v>
      </c>
      <c r="M23" s="222">
        <f t="shared" si="1"/>
        <v>0</v>
      </c>
      <c r="N23" s="752"/>
      <c r="O23" s="443"/>
      <c r="P23" s="221">
        <v>0</v>
      </c>
      <c r="Q23" s="444">
        <f t="shared" si="2"/>
        <v>0</v>
      </c>
      <c r="R23" s="222">
        <f t="shared" si="3"/>
        <v>0</v>
      </c>
      <c r="S23" s="454" t="e" cm="1">
        <f t="array" ref="S23">_xlfn.IFS(E23="Air",R23,E23="Sea",M23,E23="Air+Sea",M23+R23)</f>
        <v>#N/A</v>
      </c>
    </row>
    <row r="24" spans="1:19" x14ac:dyDescent="0.25">
      <c r="A24" s="1096"/>
      <c r="B24" s="1110"/>
      <c r="C24" s="112" t="s">
        <v>74</v>
      </c>
      <c r="D24" s="112" t="s">
        <v>677</v>
      </c>
      <c r="E24" s="112" t="s">
        <v>11</v>
      </c>
      <c r="F24" s="112">
        <v>100</v>
      </c>
      <c r="G24" s="367">
        <v>100</v>
      </c>
      <c r="H24" s="140" t="s">
        <v>678</v>
      </c>
      <c r="I24" s="754">
        <v>0.4</v>
      </c>
      <c r="J24" s="750"/>
      <c r="K24" s="372">
        <v>1</v>
      </c>
      <c r="L24" s="372">
        <f t="shared" si="0"/>
        <v>100</v>
      </c>
      <c r="M24" s="248">
        <f t="shared" si="1"/>
        <v>40</v>
      </c>
      <c r="N24" s="752"/>
      <c r="O24" s="443"/>
      <c r="P24" s="221">
        <v>0</v>
      </c>
      <c r="Q24" s="444">
        <f t="shared" si="2"/>
        <v>100</v>
      </c>
      <c r="R24" s="222">
        <f t="shared" si="3"/>
        <v>0</v>
      </c>
      <c r="S24" s="626" cm="1">
        <f t="array" ref="S24">_xlfn.IFS(E24="Air",R24,E24="Sea",M24,E24="Air+Sea",M24+R24)</f>
        <v>40</v>
      </c>
    </row>
    <row r="25" spans="1:19" ht="30" x14ac:dyDescent="0.25">
      <c r="A25" s="1096"/>
      <c r="B25" s="719"/>
      <c r="C25" s="112" t="s">
        <v>74</v>
      </c>
      <c r="D25" s="112" t="s">
        <v>679</v>
      </c>
      <c r="E25" s="112" t="s">
        <v>11</v>
      </c>
      <c r="F25" s="112">
        <v>300</v>
      </c>
      <c r="G25" s="367">
        <v>240</v>
      </c>
      <c r="H25" s="140" t="s">
        <v>680</v>
      </c>
      <c r="I25" s="754">
        <v>0.375</v>
      </c>
      <c r="J25" s="750"/>
      <c r="K25" s="372">
        <v>1</v>
      </c>
      <c r="L25" s="372">
        <f t="shared" si="0"/>
        <v>240</v>
      </c>
      <c r="M25" s="248">
        <f t="shared" si="1"/>
        <v>90</v>
      </c>
      <c r="N25" s="752"/>
      <c r="O25" s="443"/>
      <c r="P25" s="221">
        <v>0</v>
      </c>
      <c r="Q25" s="444">
        <f t="shared" si="2"/>
        <v>240</v>
      </c>
      <c r="R25" s="222">
        <f t="shared" si="3"/>
        <v>0</v>
      </c>
      <c r="S25" s="626" cm="1">
        <f t="array" ref="S25">_xlfn.IFS(E25="Air",R25,E25="Sea",M25,E25="Air+Sea",M25+R25)</f>
        <v>90</v>
      </c>
    </row>
    <row r="26" spans="1:19" x14ac:dyDescent="0.25">
      <c r="A26" s="1096"/>
      <c r="B26" s="462" t="s">
        <v>80</v>
      </c>
      <c r="C26" s="159" t="s">
        <v>81</v>
      </c>
      <c r="D26" s="159" t="s">
        <v>82</v>
      </c>
      <c r="E26" s="159"/>
      <c r="F26" s="159"/>
      <c r="G26" s="207"/>
      <c r="H26" s="160"/>
      <c r="I26" s="752"/>
      <c r="J26" s="190"/>
      <c r="K26" s="221">
        <v>1</v>
      </c>
      <c r="L26" s="221">
        <f t="shared" si="0"/>
        <v>0</v>
      </c>
      <c r="M26" s="222">
        <f t="shared" si="1"/>
        <v>0</v>
      </c>
      <c r="N26" s="752"/>
      <c r="O26" s="443"/>
      <c r="P26" s="221">
        <v>0</v>
      </c>
      <c r="Q26" s="444">
        <f t="shared" si="2"/>
        <v>0</v>
      </c>
      <c r="R26" s="222">
        <f t="shared" si="3"/>
        <v>0</v>
      </c>
      <c r="S26" s="454" t="e" cm="1">
        <f t="array" ref="S26">_xlfn.IFS(E26="Air",R26,E26="Sea",M26,E26="Air+Sea",M26+R26)</f>
        <v>#N/A</v>
      </c>
    </row>
    <row r="27" spans="1:19" x14ac:dyDescent="0.25">
      <c r="A27" s="1096"/>
      <c r="B27" s="1111" t="s">
        <v>83</v>
      </c>
      <c r="C27" s="159" t="s">
        <v>84</v>
      </c>
      <c r="D27" s="159" t="s">
        <v>85</v>
      </c>
      <c r="E27" s="159"/>
      <c r="F27" s="159"/>
      <c r="G27" s="207"/>
      <c r="H27" s="160"/>
      <c r="I27" s="752"/>
      <c r="J27" s="190"/>
      <c r="K27" s="221">
        <v>1</v>
      </c>
      <c r="L27" s="221">
        <f t="shared" si="0"/>
        <v>0</v>
      </c>
      <c r="M27" s="222">
        <f t="shared" si="1"/>
        <v>0</v>
      </c>
      <c r="N27" s="752"/>
      <c r="O27" s="443"/>
      <c r="P27" s="221">
        <v>0</v>
      </c>
      <c r="Q27" s="444">
        <f t="shared" si="2"/>
        <v>0</v>
      </c>
      <c r="R27" s="222">
        <f t="shared" si="3"/>
        <v>0</v>
      </c>
      <c r="S27" s="454" t="e" cm="1">
        <f t="array" ref="S27">_xlfn.IFS(E27="Air",R27,E27="Sea",M27,E27="Air+Sea",M27+R27)</f>
        <v>#N/A</v>
      </c>
    </row>
    <row r="28" spans="1:19" x14ac:dyDescent="0.25">
      <c r="A28" s="1096"/>
      <c r="B28" s="1111"/>
      <c r="C28" s="159" t="s">
        <v>84</v>
      </c>
      <c r="D28" s="159" t="s">
        <v>86</v>
      </c>
      <c r="E28" s="159"/>
      <c r="F28" s="159"/>
      <c r="G28" s="207"/>
      <c r="H28" s="160"/>
      <c r="I28" s="752"/>
      <c r="J28" s="190"/>
      <c r="K28" s="221">
        <v>1</v>
      </c>
      <c r="L28" s="221">
        <f t="shared" si="0"/>
        <v>0</v>
      </c>
      <c r="M28" s="222">
        <f t="shared" si="1"/>
        <v>0</v>
      </c>
      <c r="N28" s="752"/>
      <c r="O28" s="443"/>
      <c r="P28" s="221">
        <v>0</v>
      </c>
      <c r="Q28" s="444">
        <f t="shared" si="2"/>
        <v>0</v>
      </c>
      <c r="R28" s="222">
        <f t="shared" si="3"/>
        <v>0</v>
      </c>
      <c r="S28" s="454" t="e" cm="1">
        <f t="array" ref="S28">_xlfn.IFS(E28="Air",R28,E28="Sea",M28,E28="Air+Sea",M28+R28)</f>
        <v>#N/A</v>
      </c>
    </row>
    <row r="29" spans="1:19" x14ac:dyDescent="0.25">
      <c r="A29" s="1096"/>
      <c r="B29" s="1111" t="s">
        <v>87</v>
      </c>
      <c r="C29" s="159" t="s">
        <v>74</v>
      </c>
      <c r="D29" s="159" t="s">
        <v>88</v>
      </c>
      <c r="E29" s="159"/>
      <c r="F29" s="159"/>
      <c r="G29" s="207"/>
      <c r="H29" s="747"/>
      <c r="I29" s="752"/>
      <c r="J29" s="190"/>
      <c r="K29" s="221">
        <v>1</v>
      </c>
      <c r="L29" s="221">
        <f t="shared" si="0"/>
        <v>0</v>
      </c>
      <c r="M29" s="222">
        <f t="shared" si="1"/>
        <v>0</v>
      </c>
      <c r="N29" s="752"/>
      <c r="O29" s="443"/>
      <c r="P29" s="221">
        <v>0</v>
      </c>
      <c r="Q29" s="444">
        <f t="shared" si="2"/>
        <v>0</v>
      </c>
      <c r="R29" s="222">
        <f t="shared" si="3"/>
        <v>0</v>
      </c>
      <c r="S29" s="454" t="e" cm="1">
        <f t="array" ref="S29">_xlfn.IFS(E29="Air",R29,E29="Sea",M29,E29="Air+Sea",M29+R29)</f>
        <v>#N/A</v>
      </c>
    </row>
    <row r="30" spans="1:19" x14ac:dyDescent="0.25">
      <c r="A30" s="1096"/>
      <c r="B30" s="1111"/>
      <c r="C30" s="159" t="s">
        <v>74</v>
      </c>
      <c r="D30" s="159" t="s">
        <v>89</v>
      </c>
      <c r="E30" s="159"/>
      <c r="F30" s="159"/>
      <c r="G30" s="207"/>
      <c r="H30" s="747"/>
      <c r="I30" s="752"/>
      <c r="J30" s="190"/>
      <c r="K30" s="221">
        <v>1</v>
      </c>
      <c r="L30" s="221">
        <f t="shared" si="0"/>
        <v>0</v>
      </c>
      <c r="M30" s="222">
        <f t="shared" si="1"/>
        <v>0</v>
      </c>
      <c r="N30" s="752"/>
      <c r="O30" s="443"/>
      <c r="P30" s="221">
        <v>0</v>
      </c>
      <c r="Q30" s="444">
        <f t="shared" si="2"/>
        <v>0</v>
      </c>
      <c r="R30" s="222">
        <f t="shared" si="3"/>
        <v>0</v>
      </c>
      <c r="S30" s="454" t="e" cm="1">
        <f t="array" ref="S30">_xlfn.IFS(E30="Air",R30,E30="Sea",M30,E30="Air+Sea",M30+R30)</f>
        <v>#N/A</v>
      </c>
    </row>
    <row r="31" spans="1:19" x14ac:dyDescent="0.25">
      <c r="A31" s="1096"/>
      <c r="B31" s="462" t="s">
        <v>90</v>
      </c>
      <c r="C31" s="159"/>
      <c r="D31" s="334"/>
      <c r="E31" s="159"/>
      <c r="F31" s="159"/>
      <c r="G31" s="207"/>
      <c r="H31" s="160"/>
      <c r="I31" s="752"/>
      <c r="J31" s="190"/>
      <c r="K31" s="221">
        <v>1</v>
      </c>
      <c r="L31" s="221">
        <f t="shared" si="0"/>
        <v>0</v>
      </c>
      <c r="M31" s="222">
        <f t="shared" si="1"/>
        <v>0</v>
      </c>
      <c r="N31" s="752"/>
      <c r="O31" s="443"/>
      <c r="P31" s="221">
        <v>0</v>
      </c>
      <c r="Q31" s="444">
        <f t="shared" si="2"/>
        <v>0</v>
      </c>
      <c r="R31" s="222">
        <f t="shared" si="3"/>
        <v>0</v>
      </c>
      <c r="S31" s="454" t="e" cm="1">
        <f t="array" ref="S31">_xlfn.IFS(E31="Air",R31,E31="Sea",M31,E31="Air+Sea",M31+R31)</f>
        <v>#N/A</v>
      </c>
    </row>
    <row r="32" spans="1:19" x14ac:dyDescent="0.25">
      <c r="A32" s="1096" t="s">
        <v>91</v>
      </c>
      <c r="B32" s="719" t="s">
        <v>92</v>
      </c>
      <c r="C32" s="111" t="s">
        <v>69</v>
      </c>
      <c r="D32" s="128" t="s">
        <v>93</v>
      </c>
      <c r="E32" s="111" t="s">
        <v>11</v>
      </c>
      <c r="F32" s="111">
        <v>440</v>
      </c>
      <c r="G32" s="206">
        <v>440</v>
      </c>
      <c r="H32" s="124"/>
      <c r="I32" s="755"/>
      <c r="J32" s="191">
        <v>0</v>
      </c>
      <c r="K32" s="219">
        <v>1</v>
      </c>
      <c r="L32" s="219">
        <f t="shared" si="0"/>
        <v>0</v>
      </c>
      <c r="M32" s="220">
        <f t="shared" si="1"/>
        <v>0</v>
      </c>
      <c r="N32" s="752"/>
      <c r="O32" s="443"/>
      <c r="P32" s="221">
        <v>0</v>
      </c>
      <c r="Q32" s="444">
        <f t="shared" si="2"/>
        <v>0</v>
      </c>
      <c r="R32" s="222">
        <f t="shared" si="3"/>
        <v>0</v>
      </c>
      <c r="S32" s="453" cm="1">
        <f t="array" ref="S32">_xlfn.IFS(E32="Air",R32,E32="Sea",M32,E32="Air+Sea",M32+R32)</f>
        <v>0</v>
      </c>
    </row>
    <row r="33" spans="1:37" s="732" customFormat="1" x14ac:dyDescent="0.25">
      <c r="A33" s="1096"/>
      <c r="B33" s="509" t="s">
        <v>681</v>
      </c>
      <c r="C33" s="113" t="s">
        <v>100</v>
      </c>
      <c r="D33" s="113" t="s">
        <v>101</v>
      </c>
      <c r="E33" s="113" t="s">
        <v>11</v>
      </c>
      <c r="F33" s="113">
        <v>195</v>
      </c>
      <c r="G33" s="208">
        <v>195</v>
      </c>
      <c r="H33" s="124"/>
      <c r="I33" s="755"/>
      <c r="J33" s="191">
        <v>0</v>
      </c>
      <c r="K33" s="219">
        <v>1</v>
      </c>
      <c r="L33" s="219">
        <f t="shared" si="0"/>
        <v>0</v>
      </c>
      <c r="M33" s="220">
        <f t="shared" si="1"/>
        <v>0</v>
      </c>
      <c r="N33" s="752"/>
      <c r="O33" s="443"/>
      <c r="P33" s="221">
        <v>0</v>
      </c>
      <c r="Q33" s="444">
        <f t="shared" si="2"/>
        <v>0</v>
      </c>
      <c r="R33" s="222">
        <f t="shared" si="3"/>
        <v>0</v>
      </c>
      <c r="S33" s="453" cm="1">
        <f t="array" ref="S33">_xlfn.IFS(E33="Air",R33,E33="Sea",M33,E33="Air+Sea",M33+R33)</f>
        <v>0</v>
      </c>
      <c r="T33" s="83"/>
      <c r="U33" s="83"/>
      <c r="V33" s="83"/>
      <c r="W33" s="83"/>
      <c r="X33" s="83"/>
      <c r="Y33" s="83"/>
      <c r="Z33" s="83"/>
      <c r="AA33" s="83"/>
      <c r="AB33" s="83"/>
      <c r="AC33" s="83"/>
      <c r="AD33" s="83"/>
      <c r="AE33" s="83"/>
      <c r="AF33" s="83"/>
      <c r="AG33" s="83"/>
      <c r="AH33" s="83"/>
      <c r="AI33" s="83"/>
      <c r="AJ33" s="83"/>
      <c r="AK33" s="83"/>
    </row>
    <row r="34" spans="1:37" ht="30" x14ac:dyDescent="0.25">
      <c r="A34" s="1096"/>
      <c r="B34" s="1110" t="s">
        <v>80</v>
      </c>
      <c r="C34" s="112" t="s">
        <v>69</v>
      </c>
      <c r="D34" s="114" t="s">
        <v>682</v>
      </c>
      <c r="E34" s="112" t="s">
        <v>11</v>
      </c>
      <c r="F34" s="112">
        <v>1000</v>
      </c>
      <c r="G34" s="367">
        <v>500</v>
      </c>
      <c r="H34" s="140" t="s">
        <v>683</v>
      </c>
      <c r="I34" s="754"/>
      <c r="J34" s="354">
        <v>1</v>
      </c>
      <c r="K34" s="372">
        <v>1</v>
      </c>
      <c r="L34" s="372">
        <f t="shared" si="0"/>
        <v>500</v>
      </c>
      <c r="M34" s="248">
        <f t="shared" si="1"/>
        <v>500</v>
      </c>
      <c r="N34" s="752"/>
      <c r="O34" s="443"/>
      <c r="P34" s="221">
        <v>0</v>
      </c>
      <c r="Q34" s="444">
        <f t="shared" si="2"/>
        <v>0</v>
      </c>
      <c r="R34" s="222">
        <f t="shared" si="3"/>
        <v>0</v>
      </c>
      <c r="S34" s="626" cm="1">
        <f t="array" ref="S34">_xlfn.IFS(E34="Air",R34,E34="Sea",M34,E34="Air+Sea",M34+R34)</f>
        <v>500</v>
      </c>
    </row>
    <row r="35" spans="1:37" x14ac:dyDescent="0.25">
      <c r="A35" s="1096"/>
      <c r="B35" s="1110"/>
      <c r="C35" s="112" t="s">
        <v>97</v>
      </c>
      <c r="D35" s="112" t="s">
        <v>684</v>
      </c>
      <c r="E35" s="112" t="s">
        <v>11</v>
      </c>
      <c r="F35" s="112">
        <v>180</v>
      </c>
      <c r="G35" s="367">
        <v>120</v>
      </c>
      <c r="H35" s="140"/>
      <c r="I35" s="754"/>
      <c r="J35" s="354">
        <v>1</v>
      </c>
      <c r="K35" s="372">
        <v>1</v>
      </c>
      <c r="L35" s="372">
        <f t="shared" si="0"/>
        <v>120</v>
      </c>
      <c r="M35" s="248">
        <f t="shared" si="1"/>
        <v>120</v>
      </c>
      <c r="N35" s="752"/>
      <c r="O35" s="443"/>
      <c r="P35" s="221">
        <v>0</v>
      </c>
      <c r="Q35" s="444">
        <f t="shared" si="2"/>
        <v>0</v>
      </c>
      <c r="R35" s="222">
        <f t="shared" si="3"/>
        <v>0</v>
      </c>
      <c r="S35" s="626" cm="1">
        <f t="array" ref="S35">_xlfn.IFS(E35="Air",R35,E35="Sea",M35,E35="Air+Sea",M35+R35)</f>
        <v>120</v>
      </c>
    </row>
    <row r="36" spans="1:37" ht="45" x14ac:dyDescent="0.25">
      <c r="A36" s="1096"/>
      <c r="B36" s="1110"/>
      <c r="C36" s="112" t="s">
        <v>69</v>
      </c>
      <c r="D36" s="112" t="s">
        <v>685</v>
      </c>
      <c r="E36" s="112" t="s">
        <v>11</v>
      </c>
      <c r="F36" s="112">
        <f>4*60</f>
        <v>240</v>
      </c>
      <c r="G36" s="367">
        <v>300</v>
      </c>
      <c r="H36" s="140" t="s">
        <v>686</v>
      </c>
      <c r="I36" s="754"/>
      <c r="J36" s="354">
        <v>1</v>
      </c>
      <c r="K36" s="372">
        <v>1</v>
      </c>
      <c r="L36" s="372">
        <f t="shared" si="0"/>
        <v>300</v>
      </c>
      <c r="M36" s="248">
        <f t="shared" si="1"/>
        <v>300</v>
      </c>
      <c r="N36" s="752"/>
      <c r="O36" s="443"/>
      <c r="P36" s="221">
        <v>0</v>
      </c>
      <c r="Q36" s="444">
        <f t="shared" si="2"/>
        <v>0</v>
      </c>
      <c r="R36" s="222">
        <f t="shared" si="3"/>
        <v>0</v>
      </c>
      <c r="S36" s="626" cm="1">
        <f t="array" ref="S36">_xlfn.IFS(E36="Air",R36,E36="Sea",M36,E36="Air+Sea",M36+R36)</f>
        <v>300</v>
      </c>
    </row>
    <row r="37" spans="1:37" ht="30" x14ac:dyDescent="0.25">
      <c r="A37" s="1096"/>
      <c r="B37" s="1092" t="s">
        <v>94</v>
      </c>
      <c r="C37" s="113" t="s">
        <v>69</v>
      </c>
      <c r="D37" s="136" t="s">
        <v>687</v>
      </c>
      <c r="E37" s="111" t="s">
        <v>11</v>
      </c>
      <c r="F37" s="113">
        <v>560</v>
      </c>
      <c r="G37" s="208">
        <v>400</v>
      </c>
      <c r="H37" s="124" t="s">
        <v>688</v>
      </c>
      <c r="I37" s="755">
        <v>0.7</v>
      </c>
      <c r="J37" s="191">
        <v>1</v>
      </c>
      <c r="K37" s="219">
        <v>1</v>
      </c>
      <c r="L37" s="219">
        <f t="shared" si="0"/>
        <v>400</v>
      </c>
      <c r="M37" s="220">
        <f t="shared" si="1"/>
        <v>280</v>
      </c>
      <c r="N37" s="752"/>
      <c r="O37" s="443"/>
      <c r="P37" s="221">
        <v>0</v>
      </c>
      <c r="Q37" s="444">
        <f t="shared" si="2"/>
        <v>0</v>
      </c>
      <c r="R37" s="222">
        <f t="shared" si="3"/>
        <v>0</v>
      </c>
      <c r="S37" s="453" cm="1">
        <f t="array" ref="S37">_xlfn.IFS(E37="Air",R37,E37="Sea",M37,E37="Air+Sea",M37+R37)</f>
        <v>280</v>
      </c>
    </row>
    <row r="38" spans="1:37" x14ac:dyDescent="0.25">
      <c r="A38" s="1096"/>
      <c r="B38" s="1092"/>
      <c r="C38" s="114" t="s">
        <v>97</v>
      </c>
      <c r="D38" s="114" t="s">
        <v>689</v>
      </c>
      <c r="E38" s="112" t="s">
        <v>11</v>
      </c>
      <c r="F38" s="114">
        <v>120</v>
      </c>
      <c r="G38" s="368">
        <v>120</v>
      </c>
      <c r="H38" s="140"/>
      <c r="I38" s="754">
        <v>0.7</v>
      </c>
      <c r="J38" s="354">
        <v>1</v>
      </c>
      <c r="K38" s="372">
        <v>1</v>
      </c>
      <c r="L38" s="372">
        <f t="shared" si="0"/>
        <v>120</v>
      </c>
      <c r="M38" s="248">
        <f t="shared" si="1"/>
        <v>84</v>
      </c>
      <c r="N38" s="752"/>
      <c r="O38" s="443"/>
      <c r="P38" s="221">
        <v>0</v>
      </c>
      <c r="Q38" s="444">
        <f t="shared" si="2"/>
        <v>0</v>
      </c>
      <c r="R38" s="222">
        <f t="shared" si="3"/>
        <v>0</v>
      </c>
      <c r="S38" s="626" cm="1">
        <f t="array" ref="S38">_xlfn.IFS(E38="Air",R38,E38="Sea",M38,E38="Air+Sea",M38+R38)</f>
        <v>84</v>
      </c>
    </row>
    <row r="39" spans="1:37" x14ac:dyDescent="0.25">
      <c r="A39" s="1096"/>
      <c r="B39" s="1092"/>
      <c r="C39" s="114" t="s">
        <v>69</v>
      </c>
      <c r="D39" s="114" t="s">
        <v>690</v>
      </c>
      <c r="E39" s="112" t="s">
        <v>11</v>
      </c>
      <c r="F39" s="114">
        <v>180</v>
      </c>
      <c r="G39" s="368">
        <v>180</v>
      </c>
      <c r="H39" s="140" t="s">
        <v>691</v>
      </c>
      <c r="I39" s="754">
        <v>0.7</v>
      </c>
      <c r="J39" s="354">
        <v>1</v>
      </c>
      <c r="K39" s="372">
        <v>1</v>
      </c>
      <c r="L39" s="372">
        <f t="shared" si="0"/>
        <v>180</v>
      </c>
      <c r="M39" s="248">
        <f t="shared" si="1"/>
        <v>125.99999999999999</v>
      </c>
      <c r="N39" s="752"/>
      <c r="O39" s="443"/>
      <c r="P39" s="221">
        <v>0</v>
      </c>
      <c r="Q39" s="444">
        <f t="shared" si="2"/>
        <v>0</v>
      </c>
      <c r="R39" s="222">
        <f t="shared" si="3"/>
        <v>0</v>
      </c>
      <c r="S39" s="626" cm="1">
        <f t="array" ref="S39">_xlfn.IFS(E39="Air",R39,E39="Sea",M39,E39="Air+Sea",M39+R39)</f>
        <v>125.99999999999999</v>
      </c>
    </row>
    <row r="40" spans="1:37" ht="30" x14ac:dyDescent="0.25">
      <c r="A40" s="1096"/>
      <c r="B40" s="1092"/>
      <c r="C40" s="114" t="s">
        <v>84</v>
      </c>
      <c r="D40" s="114" t="s">
        <v>692</v>
      </c>
      <c r="E40" s="112" t="s">
        <v>11</v>
      </c>
      <c r="F40" s="114">
        <v>180</v>
      </c>
      <c r="G40" s="368">
        <v>180</v>
      </c>
      <c r="H40" s="140" t="s">
        <v>693</v>
      </c>
      <c r="I40" s="754">
        <v>0.7</v>
      </c>
      <c r="J40" s="354">
        <v>1</v>
      </c>
      <c r="K40" s="372">
        <v>1</v>
      </c>
      <c r="L40" s="372">
        <f t="shared" si="0"/>
        <v>180</v>
      </c>
      <c r="M40" s="248">
        <f t="shared" si="1"/>
        <v>125.99999999999999</v>
      </c>
      <c r="N40" s="752"/>
      <c r="O40" s="443"/>
      <c r="P40" s="221">
        <v>0</v>
      </c>
      <c r="Q40" s="444">
        <f t="shared" si="2"/>
        <v>0</v>
      </c>
      <c r="R40" s="222">
        <f t="shared" si="3"/>
        <v>0</v>
      </c>
      <c r="S40" s="626" cm="1">
        <f t="array" ref="S40">_xlfn.IFS(E40="Air",R40,E40="Sea",M40,E40="Air+Sea",M40+R40)</f>
        <v>125.99999999999999</v>
      </c>
    </row>
    <row r="41" spans="1:37" x14ac:dyDescent="0.25">
      <c r="A41" s="1096"/>
      <c r="B41" s="1092"/>
      <c r="C41" s="114" t="s">
        <v>69</v>
      </c>
      <c r="D41" s="114" t="s">
        <v>694</v>
      </c>
      <c r="E41" s="112" t="s">
        <v>11</v>
      </c>
      <c r="F41" s="114">
        <v>180</v>
      </c>
      <c r="G41" s="368">
        <v>120</v>
      </c>
      <c r="H41" s="140"/>
      <c r="I41" s="754">
        <v>0.7</v>
      </c>
      <c r="J41" s="354">
        <v>1</v>
      </c>
      <c r="K41" s="372">
        <v>1</v>
      </c>
      <c r="L41" s="372">
        <f t="shared" si="0"/>
        <v>120</v>
      </c>
      <c r="M41" s="248">
        <f t="shared" si="1"/>
        <v>84</v>
      </c>
      <c r="N41" s="752"/>
      <c r="O41" s="443"/>
      <c r="P41" s="221">
        <v>0</v>
      </c>
      <c r="Q41" s="444">
        <f t="shared" si="2"/>
        <v>0</v>
      </c>
      <c r="R41" s="222">
        <f t="shared" si="3"/>
        <v>0</v>
      </c>
      <c r="S41" s="626" cm="1">
        <f t="array" ref="S41">_xlfn.IFS(E41="Air",R41,E41="Sea",M41,E41="Air+Sea",M41+R41)</f>
        <v>84</v>
      </c>
    </row>
    <row r="42" spans="1:37" x14ac:dyDescent="0.25">
      <c r="A42" s="1096"/>
      <c r="B42" s="1092" t="s">
        <v>112</v>
      </c>
      <c r="C42" s="112" t="s">
        <v>69</v>
      </c>
      <c r="D42" s="112" t="s">
        <v>695</v>
      </c>
      <c r="E42" s="112" t="s">
        <v>11</v>
      </c>
      <c r="F42" s="112">
        <v>420</v>
      </c>
      <c r="G42" s="367">
        <v>300</v>
      </c>
      <c r="H42" s="140"/>
      <c r="I42" s="756">
        <v>0.7</v>
      </c>
      <c r="J42" s="354">
        <v>0</v>
      </c>
      <c r="K42" s="372">
        <v>1</v>
      </c>
      <c r="L42" s="372">
        <f t="shared" si="0"/>
        <v>0</v>
      </c>
      <c r="M42" s="248">
        <f t="shared" si="1"/>
        <v>0</v>
      </c>
      <c r="N42" s="752"/>
      <c r="O42" s="443"/>
      <c r="P42" s="221">
        <v>0</v>
      </c>
      <c r="Q42" s="444">
        <f t="shared" si="2"/>
        <v>0</v>
      </c>
      <c r="R42" s="222">
        <f t="shared" si="3"/>
        <v>0</v>
      </c>
      <c r="S42" s="626" cm="1">
        <f t="array" ref="S42">_xlfn.IFS(E42="Air",R42,E42="Sea",M42,E42="Air+Sea",M42+R42)</f>
        <v>0</v>
      </c>
    </row>
    <row r="43" spans="1:37" x14ac:dyDescent="0.25">
      <c r="A43" s="1096"/>
      <c r="B43" s="1092"/>
      <c r="C43" s="112" t="s">
        <v>69</v>
      </c>
      <c r="D43" s="112" t="s">
        <v>696</v>
      </c>
      <c r="E43" s="112" t="s">
        <v>11</v>
      </c>
      <c r="F43" s="112">
        <v>180</v>
      </c>
      <c r="G43" s="367">
        <v>60</v>
      </c>
      <c r="H43" s="140"/>
      <c r="I43" s="756"/>
      <c r="J43" s="354">
        <v>0</v>
      </c>
      <c r="K43" s="372">
        <v>1</v>
      </c>
      <c r="L43" s="372">
        <f t="shared" si="0"/>
        <v>0</v>
      </c>
      <c r="M43" s="248">
        <f t="shared" si="1"/>
        <v>0</v>
      </c>
      <c r="N43" s="752"/>
      <c r="O43" s="443"/>
      <c r="P43" s="221">
        <v>0</v>
      </c>
      <c r="Q43" s="444">
        <f t="shared" si="2"/>
        <v>0</v>
      </c>
      <c r="R43" s="222">
        <f t="shared" si="3"/>
        <v>0</v>
      </c>
      <c r="S43" s="626" cm="1">
        <f t="array" ref="S43">_xlfn.IFS(E43="Air",R43,E43="Sea",M43,E43="Air+Sea",M43+R43)</f>
        <v>0</v>
      </c>
    </row>
    <row r="44" spans="1:37" x14ac:dyDescent="0.25">
      <c r="A44" s="1096"/>
      <c r="B44" s="1092"/>
      <c r="C44" s="112" t="s">
        <v>69</v>
      </c>
      <c r="D44" s="112" t="s">
        <v>697</v>
      </c>
      <c r="E44" s="112" t="s">
        <v>11</v>
      </c>
      <c r="F44" s="112">
        <v>180</v>
      </c>
      <c r="G44" s="367">
        <v>120</v>
      </c>
      <c r="H44" s="140"/>
      <c r="I44" s="756"/>
      <c r="J44" s="354">
        <v>0</v>
      </c>
      <c r="K44" s="372">
        <v>1</v>
      </c>
      <c r="L44" s="372">
        <f t="shared" si="0"/>
        <v>0</v>
      </c>
      <c r="M44" s="248">
        <f t="shared" si="1"/>
        <v>0</v>
      </c>
      <c r="N44" s="752"/>
      <c r="O44" s="443"/>
      <c r="P44" s="221">
        <v>0</v>
      </c>
      <c r="Q44" s="444">
        <f t="shared" si="2"/>
        <v>0</v>
      </c>
      <c r="R44" s="222">
        <f t="shared" si="3"/>
        <v>0</v>
      </c>
      <c r="S44" s="626" cm="1">
        <f t="array" ref="S44">_xlfn.IFS(E44="Air",R44,E44="Sea",M44,E44="Air+Sea",M44+R44)</f>
        <v>0</v>
      </c>
    </row>
    <row r="45" spans="1:37" ht="30" x14ac:dyDescent="0.25">
      <c r="A45" s="1096"/>
      <c r="B45" s="1092"/>
      <c r="C45" s="112" t="s">
        <v>97</v>
      </c>
      <c r="D45" s="112" t="s">
        <v>698</v>
      </c>
      <c r="E45" s="112" t="s">
        <v>11</v>
      </c>
      <c r="F45" s="112">
        <v>240</v>
      </c>
      <c r="G45" s="367">
        <v>120</v>
      </c>
      <c r="H45" s="140" t="s">
        <v>693</v>
      </c>
      <c r="I45" s="756"/>
      <c r="J45" s="354">
        <v>0</v>
      </c>
      <c r="K45" s="372">
        <v>1</v>
      </c>
      <c r="L45" s="372">
        <f t="shared" si="0"/>
        <v>0</v>
      </c>
      <c r="M45" s="248">
        <f t="shared" si="1"/>
        <v>0</v>
      </c>
      <c r="N45" s="752"/>
      <c r="O45" s="443"/>
      <c r="P45" s="221">
        <v>0</v>
      </c>
      <c r="Q45" s="444">
        <f t="shared" si="2"/>
        <v>0</v>
      </c>
      <c r="R45" s="222">
        <f t="shared" si="3"/>
        <v>0</v>
      </c>
      <c r="S45" s="626" cm="1">
        <f t="array" ref="S45">_xlfn.IFS(E45="Air",R45,E45="Sea",M45,E45="Air+Sea",M45+R45)</f>
        <v>0</v>
      </c>
    </row>
    <row r="46" spans="1:37" x14ac:dyDescent="0.25">
      <c r="A46" s="1096"/>
      <c r="B46" s="1092"/>
      <c r="C46" s="113" t="s">
        <v>100</v>
      </c>
      <c r="D46" s="113" t="s">
        <v>699</v>
      </c>
      <c r="E46" s="113" t="s">
        <v>11</v>
      </c>
      <c r="F46" s="113">
        <v>30</v>
      </c>
      <c r="G46" s="208">
        <v>30</v>
      </c>
      <c r="H46" s="124"/>
      <c r="I46" s="757"/>
      <c r="J46" s="191">
        <v>0</v>
      </c>
      <c r="K46" s="219">
        <v>1</v>
      </c>
      <c r="L46" s="219">
        <f t="shared" si="0"/>
        <v>0</v>
      </c>
      <c r="M46" s="220">
        <f t="shared" si="1"/>
        <v>0</v>
      </c>
      <c r="N46" s="752"/>
      <c r="O46" s="443"/>
      <c r="P46" s="221">
        <v>0</v>
      </c>
      <c r="Q46" s="444">
        <f t="shared" si="2"/>
        <v>0</v>
      </c>
      <c r="R46" s="222">
        <f t="shared" si="3"/>
        <v>0</v>
      </c>
      <c r="S46" s="453" cm="1">
        <f t="array" ref="S46">_xlfn.IFS(E46="Air",R46,E46="Sea",M46,E46="Air+Sea",M46+R46)</f>
        <v>0</v>
      </c>
    </row>
    <row r="47" spans="1:37" x14ac:dyDescent="0.25">
      <c r="A47" s="1096"/>
      <c r="B47" s="1092"/>
      <c r="C47" s="111" t="s">
        <v>100</v>
      </c>
      <c r="D47" s="136" t="s">
        <v>114</v>
      </c>
      <c r="E47" s="111" t="s">
        <v>11</v>
      </c>
      <c r="F47" s="111">
        <v>100</v>
      </c>
      <c r="G47" s="206">
        <v>100</v>
      </c>
      <c r="H47" s="124"/>
      <c r="I47" s="757"/>
      <c r="J47" s="191">
        <v>0</v>
      </c>
      <c r="K47" s="219">
        <v>1</v>
      </c>
      <c r="L47" s="219">
        <f t="shared" si="0"/>
        <v>0</v>
      </c>
      <c r="M47" s="220">
        <f t="shared" si="1"/>
        <v>0</v>
      </c>
      <c r="N47" s="752"/>
      <c r="O47" s="443"/>
      <c r="P47" s="221">
        <v>0</v>
      </c>
      <c r="Q47" s="444">
        <f t="shared" si="2"/>
        <v>0</v>
      </c>
      <c r="R47" s="222">
        <f t="shared" si="3"/>
        <v>0</v>
      </c>
      <c r="S47" s="453" cm="1">
        <f t="array" ref="S47">_xlfn.IFS(E47="Air",R47,E47="Sea",M47,E47="Air+Sea",M47+R47)</f>
        <v>0</v>
      </c>
    </row>
    <row r="48" spans="1:37" x14ac:dyDescent="0.25">
      <c r="A48" s="1096"/>
      <c r="B48" s="509" t="s">
        <v>102</v>
      </c>
      <c r="C48" s="113" t="s">
        <v>103</v>
      </c>
      <c r="D48" s="136" t="s">
        <v>104</v>
      </c>
      <c r="E48" s="113" t="s">
        <v>11</v>
      </c>
      <c r="F48" s="113">
        <v>70</v>
      </c>
      <c r="G48" s="208">
        <v>70</v>
      </c>
      <c r="H48" s="124"/>
      <c r="I48" s="755"/>
      <c r="J48" s="191">
        <v>0.5</v>
      </c>
      <c r="K48" s="219">
        <v>1</v>
      </c>
      <c r="L48" s="219">
        <f t="shared" si="0"/>
        <v>35</v>
      </c>
      <c r="M48" s="220">
        <f t="shared" si="1"/>
        <v>35</v>
      </c>
      <c r="N48" s="752"/>
      <c r="O48" s="443"/>
      <c r="P48" s="221">
        <v>0</v>
      </c>
      <c r="Q48" s="444">
        <f t="shared" si="2"/>
        <v>0</v>
      </c>
      <c r="R48" s="222">
        <f t="shared" si="3"/>
        <v>0</v>
      </c>
      <c r="S48" s="453" cm="1">
        <f t="array" ref="S48">_xlfn.IFS(E48="Air",R48,E48="Sea",M48,E48="Air+Sea",M48+R48)</f>
        <v>35</v>
      </c>
    </row>
    <row r="49" spans="1:19" ht="30" x14ac:dyDescent="0.25">
      <c r="A49" s="1096"/>
      <c r="B49" s="509" t="s">
        <v>105</v>
      </c>
      <c r="C49" s="113" t="s">
        <v>74</v>
      </c>
      <c r="D49" s="136" t="s">
        <v>107</v>
      </c>
      <c r="E49" s="111" t="s">
        <v>11</v>
      </c>
      <c r="F49" s="113">
        <v>40</v>
      </c>
      <c r="G49" s="208">
        <v>40</v>
      </c>
      <c r="H49" s="728"/>
      <c r="I49" s="757">
        <v>0.4</v>
      </c>
      <c r="J49" s="749"/>
      <c r="K49" s="219">
        <v>1</v>
      </c>
      <c r="L49" s="219">
        <f t="shared" si="0"/>
        <v>40</v>
      </c>
      <c r="M49" s="220">
        <f t="shared" si="1"/>
        <v>16</v>
      </c>
      <c r="N49" s="752"/>
      <c r="O49" s="443"/>
      <c r="P49" s="221">
        <v>0</v>
      </c>
      <c r="Q49" s="444">
        <f t="shared" si="2"/>
        <v>40</v>
      </c>
      <c r="R49" s="222">
        <f t="shared" si="3"/>
        <v>0</v>
      </c>
      <c r="S49" s="453" cm="1">
        <f t="array" ref="S49">_xlfn.IFS(E49="Air",R49,E49="Sea",M49,E49="Air+Sea",M49+R49)</f>
        <v>16</v>
      </c>
    </row>
    <row r="50" spans="1:19" x14ac:dyDescent="0.25">
      <c r="A50" s="1096"/>
      <c r="B50" s="1093" t="s">
        <v>105</v>
      </c>
      <c r="C50" s="188" t="s">
        <v>74</v>
      </c>
      <c r="D50" s="159" t="s">
        <v>106</v>
      </c>
      <c r="E50" s="188"/>
      <c r="F50" s="188"/>
      <c r="G50" s="386"/>
      <c r="H50" s="160"/>
      <c r="I50" s="752"/>
      <c r="J50" s="190"/>
      <c r="K50" s="221">
        <v>1</v>
      </c>
      <c r="L50" s="221">
        <f t="shared" si="0"/>
        <v>0</v>
      </c>
      <c r="M50" s="222">
        <f t="shared" si="1"/>
        <v>0</v>
      </c>
      <c r="N50" s="752"/>
      <c r="O50" s="443"/>
      <c r="P50" s="221">
        <v>0</v>
      </c>
      <c r="Q50" s="444">
        <f t="shared" si="2"/>
        <v>0</v>
      </c>
      <c r="R50" s="222">
        <f t="shared" si="3"/>
        <v>0</v>
      </c>
      <c r="S50" s="454" t="e" cm="1">
        <f t="array" ref="S50">_xlfn.IFS(E50="Air",R50,E50="Sea",M50,E50="Air+Sea",M50+R50)</f>
        <v>#N/A</v>
      </c>
    </row>
    <row r="51" spans="1:19" x14ac:dyDescent="0.25">
      <c r="A51" s="1096"/>
      <c r="B51" s="1093"/>
      <c r="C51" s="188" t="s">
        <v>74</v>
      </c>
      <c r="D51" s="188" t="s">
        <v>107</v>
      </c>
      <c r="E51" s="188"/>
      <c r="F51" s="188"/>
      <c r="G51" s="386"/>
      <c r="H51" s="160"/>
      <c r="I51" s="752"/>
      <c r="J51" s="190"/>
      <c r="K51" s="221">
        <v>1</v>
      </c>
      <c r="L51" s="221">
        <f t="shared" si="0"/>
        <v>0</v>
      </c>
      <c r="M51" s="222">
        <f t="shared" si="1"/>
        <v>0</v>
      </c>
      <c r="N51" s="752"/>
      <c r="O51" s="443"/>
      <c r="P51" s="221">
        <v>0</v>
      </c>
      <c r="Q51" s="444">
        <f t="shared" si="2"/>
        <v>0</v>
      </c>
      <c r="R51" s="222">
        <f t="shared" si="3"/>
        <v>0</v>
      </c>
      <c r="S51" s="454" t="e" cm="1">
        <f t="array" ref="S51">_xlfn.IFS(E51="Air",R51,E51="Sea",M51,E51="Air+Sea",M51+R51)</f>
        <v>#N/A</v>
      </c>
    </row>
    <row r="52" spans="1:19" x14ac:dyDescent="0.25">
      <c r="A52" s="1096"/>
      <c r="B52" s="462" t="s">
        <v>110</v>
      </c>
      <c r="C52" s="159" t="s">
        <v>111</v>
      </c>
      <c r="D52" s="159" t="s">
        <v>98</v>
      </c>
      <c r="E52" s="159"/>
      <c r="F52" s="159"/>
      <c r="G52" s="207"/>
      <c r="H52" s="160"/>
      <c r="I52" s="752"/>
      <c r="J52" s="190"/>
      <c r="K52" s="221">
        <v>1</v>
      </c>
      <c r="L52" s="221">
        <f t="shared" si="0"/>
        <v>0</v>
      </c>
      <c r="M52" s="222">
        <f t="shared" si="1"/>
        <v>0</v>
      </c>
      <c r="N52" s="752"/>
      <c r="O52" s="443"/>
      <c r="P52" s="221">
        <v>0</v>
      </c>
      <c r="Q52" s="444">
        <f t="shared" si="2"/>
        <v>0</v>
      </c>
      <c r="R52" s="222">
        <f t="shared" si="3"/>
        <v>0</v>
      </c>
      <c r="S52" s="454" t="e" cm="1">
        <f t="array" ref="S52">_xlfn.IFS(E52="Air",R52,E52="Sea",M52,E52="Air+Sea",M52+R52)</f>
        <v>#N/A</v>
      </c>
    </row>
    <row r="53" spans="1:19" x14ac:dyDescent="0.25">
      <c r="A53" s="1096"/>
      <c r="B53" s="462" t="s">
        <v>90</v>
      </c>
      <c r="C53" s="159"/>
      <c r="D53" s="159" t="s">
        <v>700</v>
      </c>
      <c r="E53" s="159"/>
      <c r="F53" s="159"/>
      <c r="G53" s="207"/>
      <c r="H53" s="160"/>
      <c r="I53" s="752"/>
      <c r="J53" s="190"/>
      <c r="K53" s="221">
        <v>1</v>
      </c>
      <c r="L53" s="221">
        <f t="shared" si="0"/>
        <v>0</v>
      </c>
      <c r="M53" s="222">
        <f t="shared" si="1"/>
        <v>0</v>
      </c>
      <c r="N53" s="752"/>
      <c r="O53" s="443"/>
      <c r="P53" s="221">
        <v>0</v>
      </c>
      <c r="Q53" s="444">
        <f t="shared" si="2"/>
        <v>0</v>
      </c>
      <c r="R53" s="222">
        <f t="shared" si="3"/>
        <v>0</v>
      </c>
      <c r="S53" s="454" t="e" cm="1">
        <f t="array" ref="S53">_xlfn.IFS(E53="Air",R53,E53="Sea",M53,E53="Air+Sea",M53+R53)</f>
        <v>#N/A</v>
      </c>
    </row>
    <row r="54" spans="1:19" x14ac:dyDescent="0.25">
      <c r="A54" s="1096"/>
      <c r="B54" s="1092" t="s">
        <v>115</v>
      </c>
      <c r="C54" s="113" t="s">
        <v>116</v>
      </c>
      <c r="D54" s="113" t="s">
        <v>113</v>
      </c>
      <c r="E54" s="111" t="s">
        <v>11</v>
      </c>
      <c r="F54" s="111">
        <v>30</v>
      </c>
      <c r="G54" s="206">
        <v>30</v>
      </c>
      <c r="H54" s="124"/>
      <c r="I54" s="755"/>
      <c r="J54" s="191">
        <v>0.5</v>
      </c>
      <c r="K54" s="219">
        <v>1</v>
      </c>
      <c r="L54" s="219">
        <f t="shared" si="0"/>
        <v>15</v>
      </c>
      <c r="M54" s="220">
        <f t="shared" si="1"/>
        <v>15</v>
      </c>
      <c r="N54" s="752"/>
      <c r="O54" s="443"/>
      <c r="P54" s="221">
        <v>0</v>
      </c>
      <c r="Q54" s="444">
        <f t="shared" si="2"/>
        <v>0</v>
      </c>
      <c r="R54" s="222">
        <f t="shared" si="3"/>
        <v>0</v>
      </c>
      <c r="S54" s="453" cm="1">
        <f t="array" ref="S54">_xlfn.IFS(E54="Air",R54,E54="Sea",M54,E54="Air+Sea",M54+R54)</f>
        <v>15</v>
      </c>
    </row>
    <row r="55" spans="1:19" x14ac:dyDescent="0.25">
      <c r="A55" s="1096"/>
      <c r="B55" s="1092"/>
      <c r="C55" s="113" t="s">
        <v>116</v>
      </c>
      <c r="D55" s="128" t="s">
        <v>117</v>
      </c>
      <c r="E55" s="111" t="s">
        <v>11</v>
      </c>
      <c r="F55" s="111">
        <v>340</v>
      </c>
      <c r="G55" s="206">
        <v>340</v>
      </c>
      <c r="H55" s="124"/>
      <c r="I55" s="755"/>
      <c r="J55" s="191">
        <v>0.5</v>
      </c>
      <c r="K55" s="219">
        <v>1</v>
      </c>
      <c r="L55" s="219">
        <f t="shared" si="0"/>
        <v>170</v>
      </c>
      <c r="M55" s="220">
        <f t="shared" si="1"/>
        <v>170</v>
      </c>
      <c r="N55" s="752"/>
      <c r="O55" s="443"/>
      <c r="P55" s="221">
        <v>0</v>
      </c>
      <c r="Q55" s="444">
        <f t="shared" si="2"/>
        <v>0</v>
      </c>
      <c r="R55" s="222">
        <f t="shared" si="3"/>
        <v>0</v>
      </c>
      <c r="S55" s="453" cm="1">
        <f t="array" ref="S55">_xlfn.IFS(E55="Air",R55,E55="Sea",M55,E55="Air+Sea",M55+R55)</f>
        <v>170</v>
      </c>
    </row>
    <row r="56" spans="1:19" x14ac:dyDescent="0.25">
      <c r="A56" s="1096"/>
      <c r="B56" s="1092" t="s">
        <v>118</v>
      </c>
      <c r="C56" s="113" t="s">
        <v>103</v>
      </c>
      <c r="D56" s="113" t="s">
        <v>119</v>
      </c>
      <c r="E56" s="113" t="s">
        <v>11</v>
      </c>
      <c r="F56" s="113">
        <v>25</v>
      </c>
      <c r="G56" s="208">
        <v>25</v>
      </c>
      <c r="H56" s="124"/>
      <c r="I56" s="755"/>
      <c r="J56" s="191">
        <v>0.75</v>
      </c>
      <c r="K56" s="219">
        <v>1</v>
      </c>
      <c r="L56" s="219">
        <f t="shared" si="0"/>
        <v>18.75</v>
      </c>
      <c r="M56" s="220">
        <f t="shared" si="1"/>
        <v>18.75</v>
      </c>
      <c r="N56" s="752"/>
      <c r="O56" s="443"/>
      <c r="P56" s="221">
        <v>0</v>
      </c>
      <c r="Q56" s="444">
        <f t="shared" si="2"/>
        <v>0</v>
      </c>
      <c r="R56" s="222">
        <f t="shared" si="3"/>
        <v>0</v>
      </c>
      <c r="S56" s="453" cm="1">
        <f t="array" ref="S56">_xlfn.IFS(E56="Air",R56,E56="Sea",M56,E56="Air+Sea",M56+R56)</f>
        <v>18.75</v>
      </c>
    </row>
    <row r="57" spans="1:19" x14ac:dyDescent="0.25">
      <c r="A57" s="1096"/>
      <c r="B57" s="1092"/>
      <c r="C57" s="113" t="s">
        <v>103</v>
      </c>
      <c r="D57" s="136" t="s">
        <v>120</v>
      </c>
      <c r="E57" s="113" t="s">
        <v>11</v>
      </c>
      <c r="F57" s="113">
        <v>375</v>
      </c>
      <c r="G57" s="208">
        <v>375</v>
      </c>
      <c r="H57" s="124"/>
      <c r="I57" s="755"/>
      <c r="J57" s="191">
        <v>0.75</v>
      </c>
      <c r="K57" s="219">
        <v>1</v>
      </c>
      <c r="L57" s="219">
        <f t="shared" si="0"/>
        <v>281.25</v>
      </c>
      <c r="M57" s="220">
        <f t="shared" si="1"/>
        <v>281.25</v>
      </c>
      <c r="N57" s="752"/>
      <c r="O57" s="443"/>
      <c r="P57" s="221">
        <v>0</v>
      </c>
      <c r="Q57" s="444">
        <f t="shared" si="2"/>
        <v>0</v>
      </c>
      <c r="R57" s="222">
        <f t="shared" si="3"/>
        <v>0</v>
      </c>
      <c r="S57" s="453" cm="1">
        <f t="array" ref="S57">_xlfn.IFS(E57="Air",R57,E57="Sea",M57,E57="Air+Sea",M57+R57)</f>
        <v>281.25</v>
      </c>
    </row>
    <row r="58" spans="1:19" x14ac:dyDescent="0.25">
      <c r="A58" s="1096"/>
      <c r="B58" s="509" t="s">
        <v>108</v>
      </c>
      <c r="C58" s="113" t="s">
        <v>103</v>
      </c>
      <c r="D58" s="136" t="s">
        <v>109</v>
      </c>
      <c r="E58" s="113" t="s">
        <v>11</v>
      </c>
      <c r="F58" s="113">
        <v>175</v>
      </c>
      <c r="G58" s="208">
        <v>175</v>
      </c>
      <c r="H58" s="124"/>
      <c r="I58" s="755"/>
      <c r="J58" s="191">
        <v>0.5</v>
      </c>
      <c r="K58" s="219">
        <v>1</v>
      </c>
      <c r="L58" s="219">
        <f t="shared" si="0"/>
        <v>87.5</v>
      </c>
      <c r="M58" s="220">
        <f t="shared" si="1"/>
        <v>87.5</v>
      </c>
      <c r="N58" s="752"/>
      <c r="O58" s="443"/>
      <c r="P58" s="221">
        <v>0</v>
      </c>
      <c r="Q58" s="444">
        <f t="shared" si="2"/>
        <v>0</v>
      </c>
      <c r="R58" s="222">
        <f t="shared" si="3"/>
        <v>0</v>
      </c>
      <c r="S58" s="453" cm="1">
        <f t="array" ref="S58">_xlfn.IFS(E58="Air",R58,E58="Sea",M58,E58="Air+Sea",M58+R58)</f>
        <v>87.5</v>
      </c>
    </row>
    <row r="59" spans="1:19" x14ac:dyDescent="0.25">
      <c r="A59" s="1096" t="s">
        <v>121</v>
      </c>
      <c r="B59" s="719" t="s">
        <v>122</v>
      </c>
      <c r="C59" s="111" t="s">
        <v>123</v>
      </c>
      <c r="D59" s="128" t="s">
        <v>122</v>
      </c>
      <c r="E59" s="113" t="s">
        <v>11</v>
      </c>
      <c r="F59" s="111">
        <v>120</v>
      </c>
      <c r="G59" s="206">
        <v>120</v>
      </c>
      <c r="H59" s="124"/>
      <c r="I59" s="755"/>
      <c r="J59" s="191">
        <v>0.5</v>
      </c>
      <c r="K59" s="219">
        <v>1</v>
      </c>
      <c r="L59" s="219">
        <f t="shared" si="0"/>
        <v>60</v>
      </c>
      <c r="M59" s="220">
        <f t="shared" si="1"/>
        <v>60</v>
      </c>
      <c r="N59" s="752"/>
      <c r="O59" s="443"/>
      <c r="P59" s="221">
        <v>0</v>
      </c>
      <c r="Q59" s="444">
        <f t="shared" si="2"/>
        <v>0</v>
      </c>
      <c r="R59" s="222">
        <f t="shared" si="3"/>
        <v>0</v>
      </c>
      <c r="S59" s="453" cm="1">
        <f t="array" ref="S59">_xlfn.IFS(E59="Air",R59,E59="Sea",M59,E59="Air+Sea",M59+R59)</f>
        <v>60</v>
      </c>
    </row>
    <row r="60" spans="1:19" x14ac:dyDescent="0.25">
      <c r="A60" s="1096"/>
      <c r="B60" s="509" t="s">
        <v>124</v>
      </c>
      <c r="C60" s="113" t="s">
        <v>103</v>
      </c>
      <c r="D60" s="136" t="s">
        <v>125</v>
      </c>
      <c r="E60" s="113" t="s">
        <v>11</v>
      </c>
      <c r="F60" s="113">
        <v>120</v>
      </c>
      <c r="G60" s="208">
        <v>120</v>
      </c>
      <c r="H60" s="124"/>
      <c r="I60" s="755"/>
      <c r="J60" s="191">
        <v>0.5</v>
      </c>
      <c r="K60" s="219">
        <v>1</v>
      </c>
      <c r="L60" s="219">
        <f t="shared" si="0"/>
        <v>60</v>
      </c>
      <c r="M60" s="220">
        <f t="shared" si="1"/>
        <v>60</v>
      </c>
      <c r="N60" s="752"/>
      <c r="O60" s="443"/>
      <c r="P60" s="221">
        <v>0</v>
      </c>
      <c r="Q60" s="444">
        <f t="shared" si="2"/>
        <v>0</v>
      </c>
      <c r="R60" s="222">
        <f t="shared" si="3"/>
        <v>0</v>
      </c>
      <c r="S60" s="453" cm="1">
        <f t="array" ref="S60">_xlfn.IFS(E60="Air",R60,E60="Sea",M60,E60="Air+Sea",M60+R60)</f>
        <v>60</v>
      </c>
    </row>
    <row r="61" spans="1:19" x14ac:dyDescent="0.25">
      <c r="A61" s="1096"/>
      <c r="B61" s="462" t="s">
        <v>126</v>
      </c>
      <c r="C61" s="159" t="s">
        <v>103</v>
      </c>
      <c r="D61" s="159" t="s">
        <v>126</v>
      </c>
      <c r="E61" s="188"/>
      <c r="F61" s="159"/>
      <c r="G61" s="207"/>
      <c r="H61" s="160"/>
      <c r="I61" s="752"/>
      <c r="J61" s="190"/>
      <c r="K61" s="221">
        <v>1</v>
      </c>
      <c r="L61" s="221">
        <f t="shared" si="0"/>
        <v>0</v>
      </c>
      <c r="M61" s="222">
        <f t="shared" si="1"/>
        <v>0</v>
      </c>
      <c r="N61" s="752"/>
      <c r="O61" s="443"/>
      <c r="P61" s="221">
        <v>0</v>
      </c>
      <c r="Q61" s="444">
        <f t="shared" si="2"/>
        <v>0</v>
      </c>
      <c r="R61" s="222">
        <f t="shared" si="3"/>
        <v>0</v>
      </c>
      <c r="S61" s="454" t="e" cm="1">
        <f t="array" ref="S61">_xlfn.IFS(E61="Air",R61,E61="Sea",M61,E61="Air+Sea",M61+R61)</f>
        <v>#N/A</v>
      </c>
    </row>
    <row r="62" spans="1:19" x14ac:dyDescent="0.25">
      <c r="A62" s="1096"/>
      <c r="B62" s="462" t="s">
        <v>127</v>
      </c>
      <c r="C62" s="159" t="s">
        <v>128</v>
      </c>
      <c r="D62" s="159" t="s">
        <v>127</v>
      </c>
      <c r="E62" s="188"/>
      <c r="F62" s="159"/>
      <c r="G62" s="207"/>
      <c r="H62" s="160"/>
      <c r="I62" s="752"/>
      <c r="J62" s="190"/>
      <c r="K62" s="221">
        <v>1</v>
      </c>
      <c r="L62" s="221">
        <f t="shared" si="0"/>
        <v>0</v>
      </c>
      <c r="M62" s="222">
        <f t="shared" si="1"/>
        <v>0</v>
      </c>
      <c r="N62" s="752"/>
      <c r="O62" s="443"/>
      <c r="P62" s="221">
        <v>0</v>
      </c>
      <c r="Q62" s="444">
        <f t="shared" si="2"/>
        <v>0</v>
      </c>
      <c r="R62" s="222">
        <f t="shared" si="3"/>
        <v>0</v>
      </c>
      <c r="S62" s="454" t="e" cm="1">
        <f t="array" ref="S62">_xlfn.IFS(E62="Air",R62,E62="Sea",M62,E62="Air+Sea",M62+R62)</f>
        <v>#N/A</v>
      </c>
    </row>
    <row r="63" spans="1:19" x14ac:dyDescent="0.25">
      <c r="A63" s="1096"/>
      <c r="B63" s="1093" t="s">
        <v>130</v>
      </c>
      <c r="C63" s="188" t="s">
        <v>103</v>
      </c>
      <c r="D63" s="188" t="s">
        <v>131</v>
      </c>
      <c r="E63" s="188"/>
      <c r="F63" s="188"/>
      <c r="G63" s="386"/>
      <c r="H63" s="160"/>
      <c r="I63" s="752"/>
      <c r="J63" s="190"/>
      <c r="K63" s="221">
        <v>1</v>
      </c>
      <c r="L63" s="221">
        <f t="shared" si="0"/>
        <v>0</v>
      </c>
      <c r="M63" s="222">
        <f t="shared" si="1"/>
        <v>0</v>
      </c>
      <c r="N63" s="752"/>
      <c r="O63" s="443"/>
      <c r="P63" s="221">
        <v>0</v>
      </c>
      <c r="Q63" s="444">
        <f t="shared" si="2"/>
        <v>0</v>
      </c>
      <c r="R63" s="222">
        <f t="shared" si="3"/>
        <v>0</v>
      </c>
      <c r="S63" s="454" t="e" cm="1">
        <f t="array" ref="S63">_xlfn.IFS(E63="Air",R63,E63="Sea",M63,E63="Air+Sea",M63+R63)</f>
        <v>#N/A</v>
      </c>
    </row>
    <row r="64" spans="1:19" x14ac:dyDescent="0.25">
      <c r="A64" s="1096"/>
      <c r="B64" s="1093"/>
      <c r="C64" s="188" t="s">
        <v>103</v>
      </c>
      <c r="D64" s="188" t="s">
        <v>130</v>
      </c>
      <c r="E64" s="188"/>
      <c r="F64" s="188"/>
      <c r="G64" s="386"/>
      <c r="H64" s="160"/>
      <c r="I64" s="752"/>
      <c r="J64" s="190"/>
      <c r="K64" s="221">
        <v>1</v>
      </c>
      <c r="L64" s="221">
        <f t="shared" si="0"/>
        <v>0</v>
      </c>
      <c r="M64" s="222">
        <f t="shared" si="1"/>
        <v>0</v>
      </c>
      <c r="N64" s="752"/>
      <c r="O64" s="443"/>
      <c r="P64" s="221">
        <v>0</v>
      </c>
      <c r="Q64" s="444">
        <f t="shared" si="2"/>
        <v>0</v>
      </c>
      <c r="R64" s="222">
        <f t="shared" si="3"/>
        <v>0</v>
      </c>
      <c r="S64" s="454" t="e" cm="1">
        <f t="array" ref="S64">_xlfn.IFS(E64="Air",R64,E64="Sea",M64,E64="Air+Sea",M64+R64)</f>
        <v>#N/A</v>
      </c>
    </row>
    <row r="65" spans="1:19" x14ac:dyDescent="0.25">
      <c r="A65" s="1096"/>
      <c r="B65" s="462" t="s">
        <v>134</v>
      </c>
      <c r="C65" s="159" t="s">
        <v>135</v>
      </c>
      <c r="D65" s="159" t="s">
        <v>98</v>
      </c>
      <c r="E65" s="159"/>
      <c r="F65" s="159"/>
      <c r="G65" s="207"/>
      <c r="H65" s="160"/>
      <c r="I65" s="752"/>
      <c r="J65" s="190"/>
      <c r="K65" s="221">
        <v>1</v>
      </c>
      <c r="L65" s="221">
        <f t="shared" si="0"/>
        <v>0</v>
      </c>
      <c r="M65" s="222">
        <f t="shared" si="1"/>
        <v>0</v>
      </c>
      <c r="N65" s="752"/>
      <c r="O65" s="443"/>
      <c r="P65" s="221">
        <v>0</v>
      </c>
      <c r="Q65" s="444">
        <f t="shared" si="2"/>
        <v>0</v>
      </c>
      <c r="R65" s="222">
        <f t="shared" si="3"/>
        <v>0</v>
      </c>
      <c r="S65" s="454" t="e" cm="1">
        <f t="array" ref="S65">_xlfn.IFS(E65="Air",R65,E65="Sea",M65,E65="Air+Sea",M65+R65)</f>
        <v>#N/A</v>
      </c>
    </row>
    <row r="66" spans="1:19" x14ac:dyDescent="0.25">
      <c r="A66" s="1096"/>
      <c r="B66" s="462" t="s">
        <v>136</v>
      </c>
      <c r="C66" s="159" t="s">
        <v>103</v>
      </c>
      <c r="D66" s="159" t="s">
        <v>98</v>
      </c>
      <c r="E66" s="159"/>
      <c r="F66" s="159"/>
      <c r="G66" s="207"/>
      <c r="H66" s="160"/>
      <c r="I66" s="752"/>
      <c r="J66" s="190"/>
      <c r="K66" s="221">
        <v>1</v>
      </c>
      <c r="L66" s="221">
        <f t="shared" si="0"/>
        <v>0</v>
      </c>
      <c r="M66" s="222">
        <f t="shared" si="1"/>
        <v>0</v>
      </c>
      <c r="N66" s="752"/>
      <c r="O66" s="443"/>
      <c r="P66" s="221">
        <v>0</v>
      </c>
      <c r="Q66" s="444">
        <f t="shared" si="2"/>
        <v>0</v>
      </c>
      <c r="R66" s="222">
        <f t="shared" si="3"/>
        <v>0</v>
      </c>
      <c r="S66" s="454" t="e" cm="1">
        <f t="array" ref="S66">_xlfn.IFS(E66="Air",R66,E66="Sea",M66,E66="Air+Sea",M66+R66)</f>
        <v>#N/A</v>
      </c>
    </row>
    <row r="67" spans="1:19" x14ac:dyDescent="0.25">
      <c r="A67" s="1096"/>
      <c r="B67" s="462" t="s">
        <v>137</v>
      </c>
      <c r="C67" s="159" t="s">
        <v>74</v>
      </c>
      <c r="D67" s="159" t="s">
        <v>98</v>
      </c>
      <c r="E67" s="159"/>
      <c r="F67" s="159"/>
      <c r="G67" s="207"/>
      <c r="H67" s="160"/>
      <c r="I67" s="752"/>
      <c r="J67" s="190"/>
      <c r="K67" s="221">
        <v>1</v>
      </c>
      <c r="L67" s="221">
        <f t="shared" si="0"/>
        <v>0</v>
      </c>
      <c r="M67" s="222">
        <f t="shared" si="1"/>
        <v>0</v>
      </c>
      <c r="N67" s="752"/>
      <c r="O67" s="443"/>
      <c r="P67" s="221">
        <v>0</v>
      </c>
      <c r="Q67" s="444">
        <f t="shared" si="2"/>
        <v>0</v>
      </c>
      <c r="R67" s="222">
        <f t="shared" si="3"/>
        <v>0</v>
      </c>
      <c r="S67" s="454" t="e" cm="1">
        <f t="array" ref="S67">_xlfn.IFS(E67="Air",R67,E67="Sea",M67,E67="Air+Sea",M67+R67)</f>
        <v>#N/A</v>
      </c>
    </row>
    <row r="68" spans="1:19" x14ac:dyDescent="0.25">
      <c r="A68" s="1096"/>
      <c r="B68" s="462" t="s">
        <v>140</v>
      </c>
      <c r="C68" s="159" t="s">
        <v>139</v>
      </c>
      <c r="D68" s="159"/>
      <c r="E68" s="159"/>
      <c r="F68" s="159"/>
      <c r="G68" s="207"/>
      <c r="H68" s="160"/>
      <c r="I68" s="752"/>
      <c r="J68" s="190"/>
      <c r="K68" s="221">
        <v>1</v>
      </c>
      <c r="L68" s="221">
        <f t="shared" si="0"/>
        <v>0</v>
      </c>
      <c r="M68" s="222">
        <f t="shared" si="1"/>
        <v>0</v>
      </c>
      <c r="N68" s="752"/>
      <c r="O68" s="443"/>
      <c r="P68" s="221">
        <v>0</v>
      </c>
      <c r="Q68" s="444">
        <f t="shared" si="2"/>
        <v>0</v>
      </c>
      <c r="R68" s="222">
        <f t="shared" si="3"/>
        <v>0</v>
      </c>
      <c r="S68" s="454" t="e" cm="1">
        <f t="array" ref="S68">_xlfn.IFS(E68="Air",R68,E68="Sea",M68,E68="Air+Sea",M68+R68)</f>
        <v>#N/A</v>
      </c>
    </row>
    <row r="69" spans="1:19" x14ac:dyDescent="0.25">
      <c r="A69" s="1096"/>
      <c r="B69" s="1093" t="s">
        <v>141</v>
      </c>
      <c r="C69" s="188" t="s">
        <v>142</v>
      </c>
      <c r="D69" s="188" t="s">
        <v>143</v>
      </c>
      <c r="E69" s="188"/>
      <c r="F69" s="188"/>
      <c r="G69" s="386"/>
      <c r="H69" s="160"/>
      <c r="I69" s="752"/>
      <c r="J69" s="190"/>
      <c r="K69" s="221">
        <v>1</v>
      </c>
      <c r="L69" s="221">
        <f t="shared" si="0"/>
        <v>0</v>
      </c>
      <c r="M69" s="222">
        <f t="shared" si="1"/>
        <v>0</v>
      </c>
      <c r="N69" s="752"/>
      <c r="O69" s="443"/>
      <c r="P69" s="221">
        <v>0</v>
      </c>
      <c r="Q69" s="444">
        <f t="shared" si="2"/>
        <v>0</v>
      </c>
      <c r="R69" s="222">
        <f t="shared" si="3"/>
        <v>0</v>
      </c>
      <c r="S69" s="454" t="e" cm="1">
        <f t="array" ref="S69">_xlfn.IFS(E69="Air",R69,E69="Sea",M69,E69="Air+Sea",M69+R69)</f>
        <v>#N/A</v>
      </c>
    </row>
    <row r="70" spans="1:19" x14ac:dyDescent="0.25">
      <c r="A70" s="1096"/>
      <c r="B70" s="1093"/>
      <c r="C70" s="188" t="s">
        <v>142</v>
      </c>
      <c r="D70" s="188" t="s">
        <v>141</v>
      </c>
      <c r="E70" s="188"/>
      <c r="F70" s="188"/>
      <c r="G70" s="386"/>
      <c r="H70" s="160"/>
      <c r="I70" s="752"/>
      <c r="J70" s="190"/>
      <c r="K70" s="221">
        <v>1</v>
      </c>
      <c r="L70" s="221">
        <f t="shared" si="0"/>
        <v>0</v>
      </c>
      <c r="M70" s="222">
        <f t="shared" si="1"/>
        <v>0</v>
      </c>
      <c r="N70" s="752"/>
      <c r="O70" s="443"/>
      <c r="P70" s="221">
        <v>0</v>
      </c>
      <c r="Q70" s="444">
        <f t="shared" si="2"/>
        <v>0</v>
      </c>
      <c r="R70" s="222">
        <f t="shared" si="3"/>
        <v>0</v>
      </c>
      <c r="S70" s="454" t="e" cm="1">
        <f t="array" ref="S70">_xlfn.IFS(E70="Air",R70,E70="Sea",M70,E70="Air+Sea",M70+R70)</f>
        <v>#N/A</v>
      </c>
    </row>
    <row r="71" spans="1:19" x14ac:dyDescent="0.25">
      <c r="A71" s="1096"/>
      <c r="B71" s="462" t="s">
        <v>144</v>
      </c>
      <c r="C71" s="159" t="s">
        <v>145</v>
      </c>
      <c r="D71" s="159"/>
      <c r="E71" s="159"/>
      <c r="F71" s="159"/>
      <c r="G71" s="207"/>
      <c r="H71" s="160"/>
      <c r="I71" s="752"/>
      <c r="J71" s="190"/>
      <c r="K71" s="221">
        <v>1</v>
      </c>
      <c r="L71" s="221">
        <f t="shared" si="0"/>
        <v>0</v>
      </c>
      <c r="M71" s="222">
        <f t="shared" si="1"/>
        <v>0</v>
      </c>
      <c r="N71" s="752"/>
      <c r="O71" s="443"/>
      <c r="P71" s="221">
        <v>0</v>
      </c>
      <c r="Q71" s="444">
        <f t="shared" si="2"/>
        <v>0</v>
      </c>
      <c r="R71" s="222">
        <f t="shared" si="3"/>
        <v>0</v>
      </c>
      <c r="S71" s="454" t="e" cm="1">
        <f t="array" ref="S71">_xlfn.IFS(E71="Air",R71,E71="Sea",M71,E71="Air+Sea",M71+R71)</f>
        <v>#N/A</v>
      </c>
    </row>
    <row r="72" spans="1:19" x14ac:dyDescent="0.25">
      <c r="A72" s="1096"/>
      <c r="B72" s="509" t="s">
        <v>146</v>
      </c>
      <c r="C72" s="113" t="s">
        <v>145</v>
      </c>
      <c r="D72" s="136" t="s">
        <v>146</v>
      </c>
      <c r="E72" s="113" t="s">
        <v>11</v>
      </c>
      <c r="F72" s="113">
        <v>550</v>
      </c>
      <c r="G72" s="208">
        <v>550</v>
      </c>
      <c r="H72" s="124"/>
      <c r="I72" s="755"/>
      <c r="J72" s="191">
        <v>0</v>
      </c>
      <c r="K72" s="219">
        <v>1</v>
      </c>
      <c r="L72" s="219">
        <f t="shared" si="0"/>
        <v>0</v>
      </c>
      <c r="M72" s="220">
        <f t="shared" si="1"/>
        <v>0</v>
      </c>
      <c r="N72" s="752"/>
      <c r="O72" s="443"/>
      <c r="P72" s="221">
        <v>0</v>
      </c>
      <c r="Q72" s="444">
        <f t="shared" si="2"/>
        <v>0</v>
      </c>
      <c r="R72" s="222">
        <f t="shared" si="3"/>
        <v>0</v>
      </c>
      <c r="S72" s="453" cm="1">
        <f t="array" ref="S72">_xlfn.IFS(E72="Air",R72,E72="Sea",M72,E72="Air+Sea",M72+R72)</f>
        <v>0</v>
      </c>
    </row>
    <row r="73" spans="1:19" x14ac:dyDescent="0.25">
      <c r="A73" s="1096"/>
      <c r="B73" s="462" t="s">
        <v>147</v>
      </c>
      <c r="C73" s="159" t="s">
        <v>74</v>
      </c>
      <c r="D73" s="159" t="s">
        <v>98</v>
      </c>
      <c r="E73" s="159"/>
      <c r="F73" s="159"/>
      <c r="G73" s="207"/>
      <c r="H73" s="160"/>
      <c r="I73" s="752"/>
      <c r="J73" s="190"/>
      <c r="K73" s="221">
        <v>1</v>
      </c>
      <c r="L73" s="221">
        <f t="shared" si="0"/>
        <v>0</v>
      </c>
      <c r="M73" s="222">
        <f t="shared" si="1"/>
        <v>0</v>
      </c>
      <c r="N73" s="752"/>
      <c r="O73" s="443"/>
      <c r="P73" s="221">
        <v>0</v>
      </c>
      <c r="Q73" s="444">
        <f t="shared" si="2"/>
        <v>0</v>
      </c>
      <c r="R73" s="222">
        <f t="shared" si="3"/>
        <v>0</v>
      </c>
      <c r="S73" s="454" t="e" cm="1">
        <f t="array" ref="S73">_xlfn.IFS(E73="Air",R73,E73="Sea",M73,E73="Air+Sea",M73+R73)</f>
        <v>#N/A</v>
      </c>
    </row>
    <row r="74" spans="1:19" x14ac:dyDescent="0.25">
      <c r="A74" s="1096"/>
      <c r="B74" s="462" t="s">
        <v>90</v>
      </c>
      <c r="C74" s="159"/>
      <c r="D74" s="159" t="s">
        <v>98</v>
      </c>
      <c r="E74" s="159"/>
      <c r="F74" s="159"/>
      <c r="G74" s="207"/>
      <c r="H74" s="160"/>
      <c r="I74" s="752"/>
      <c r="J74" s="190"/>
      <c r="K74" s="221">
        <v>1</v>
      </c>
      <c r="L74" s="221">
        <f t="shared" si="0"/>
        <v>0</v>
      </c>
      <c r="M74" s="222">
        <f t="shared" si="1"/>
        <v>0</v>
      </c>
      <c r="N74" s="752"/>
      <c r="O74" s="443"/>
      <c r="P74" s="221">
        <v>0</v>
      </c>
      <c r="Q74" s="444">
        <f t="shared" si="2"/>
        <v>0</v>
      </c>
      <c r="R74" s="222">
        <f t="shared" si="3"/>
        <v>0</v>
      </c>
      <c r="S74" s="454" t="e" cm="1">
        <f t="array" ref="S74">_xlfn.IFS(E74="Air",R74,E74="Sea",M74,E74="Air+Sea",M74+R74)</f>
        <v>#N/A</v>
      </c>
    </row>
    <row r="75" spans="1:19" ht="30" x14ac:dyDescent="0.25">
      <c r="A75" s="1096" t="s">
        <v>148</v>
      </c>
      <c r="B75" s="460" t="s">
        <v>149</v>
      </c>
      <c r="C75" s="188" t="s">
        <v>150</v>
      </c>
      <c r="D75" s="188" t="s">
        <v>151</v>
      </c>
      <c r="E75" s="188"/>
      <c r="F75" s="188"/>
      <c r="G75" s="386"/>
      <c r="H75" s="160"/>
      <c r="I75" s="752"/>
      <c r="J75" s="190"/>
      <c r="K75" s="221">
        <v>1</v>
      </c>
      <c r="L75" s="221">
        <f t="shared" si="0"/>
        <v>0</v>
      </c>
      <c r="M75" s="222">
        <f t="shared" si="1"/>
        <v>0</v>
      </c>
      <c r="N75" s="752"/>
      <c r="O75" s="443"/>
      <c r="P75" s="221">
        <v>0</v>
      </c>
      <c r="Q75" s="444">
        <f t="shared" si="2"/>
        <v>0</v>
      </c>
      <c r="R75" s="222">
        <f t="shared" si="3"/>
        <v>0</v>
      </c>
      <c r="S75" s="454" t="e" cm="1">
        <f t="array" ref="S75">_xlfn.IFS(E75="Air",R75,E75="Sea",M75,E75="Air+Sea",M75+R75)</f>
        <v>#N/A</v>
      </c>
    </row>
    <row r="76" spans="1:19" x14ac:dyDescent="0.25">
      <c r="A76" s="1096"/>
      <c r="B76" s="1093" t="s">
        <v>152</v>
      </c>
      <c r="C76" s="188" t="s">
        <v>103</v>
      </c>
      <c r="D76" s="188" t="s">
        <v>153</v>
      </c>
      <c r="E76" s="188"/>
      <c r="F76" s="188"/>
      <c r="G76" s="386"/>
      <c r="H76" s="160"/>
      <c r="I76" s="752"/>
      <c r="J76" s="190"/>
      <c r="K76" s="221">
        <v>1</v>
      </c>
      <c r="L76" s="221">
        <f t="shared" si="0"/>
        <v>0</v>
      </c>
      <c r="M76" s="222">
        <f t="shared" si="1"/>
        <v>0</v>
      </c>
      <c r="N76" s="752"/>
      <c r="O76" s="443"/>
      <c r="P76" s="221">
        <v>0</v>
      </c>
      <c r="Q76" s="444">
        <f t="shared" si="2"/>
        <v>0</v>
      </c>
      <c r="R76" s="222">
        <f t="shared" si="3"/>
        <v>0</v>
      </c>
      <c r="S76" s="454" t="e" cm="1">
        <f t="array" ref="S76">_xlfn.IFS(E76="Air",R76,E76="Sea",M76,E76="Air+Sea",M76+R76)</f>
        <v>#N/A</v>
      </c>
    </row>
    <row r="77" spans="1:19" x14ac:dyDescent="0.25">
      <c r="A77" s="1096"/>
      <c r="B77" s="1093"/>
      <c r="C77" s="188" t="s">
        <v>103</v>
      </c>
      <c r="D77" s="188" t="s">
        <v>154</v>
      </c>
      <c r="E77" s="188"/>
      <c r="F77" s="188"/>
      <c r="G77" s="386"/>
      <c r="H77" s="160"/>
      <c r="I77" s="752"/>
      <c r="J77" s="190"/>
      <c r="K77" s="221">
        <v>1</v>
      </c>
      <c r="L77" s="221">
        <f t="shared" ref="L77:L94" si="4">IF(C77="APLL BK",G77,G77*J77)</f>
        <v>0</v>
      </c>
      <c r="M77" s="222">
        <f t="shared" ref="M77:M94" si="5">IFERROR(IF(OR(E77="Sea",E77="Air+Sea"),IF(C77="APLL BK",G77*IF(I77="",1,I77),L77/K77*IF(I77="",1,I77)),0),0)</f>
        <v>0</v>
      </c>
      <c r="N77" s="752"/>
      <c r="O77" s="443"/>
      <c r="P77" s="221">
        <v>0</v>
      </c>
      <c r="Q77" s="444">
        <f t="shared" ref="Q77:Q94" si="6">IF(C77="APLL BK",G77,G77*O77)</f>
        <v>0</v>
      </c>
      <c r="R77" s="222">
        <f t="shared" ref="R77:R94" si="7">IFERROR(IF(OR(E77="Air",E77="Air+Sea"),IF(C77="APLL BK",G77*IF(N77="",1,N77),Q77/P77*IF(N77="",1,N77)),0),0)</f>
        <v>0</v>
      </c>
      <c r="S77" s="454" t="e" cm="1">
        <f t="array" ref="S77">_xlfn.IFS(E77="Air",R77,E77="Sea",M77,E77="Air+Sea",M77+R77)</f>
        <v>#N/A</v>
      </c>
    </row>
    <row r="78" spans="1:19" x14ac:dyDescent="0.25">
      <c r="A78" s="1096"/>
      <c r="B78" s="462" t="s">
        <v>90</v>
      </c>
      <c r="C78" s="159"/>
      <c r="D78" s="159"/>
      <c r="E78" s="159"/>
      <c r="F78" s="159"/>
      <c r="G78" s="207"/>
      <c r="H78" s="160"/>
      <c r="I78" s="752"/>
      <c r="J78" s="190"/>
      <c r="K78" s="221">
        <v>1</v>
      </c>
      <c r="L78" s="221">
        <f t="shared" si="4"/>
        <v>0</v>
      </c>
      <c r="M78" s="222">
        <f t="shared" si="5"/>
        <v>0</v>
      </c>
      <c r="N78" s="752"/>
      <c r="O78" s="443"/>
      <c r="P78" s="221">
        <v>0</v>
      </c>
      <c r="Q78" s="444">
        <f t="shared" si="6"/>
        <v>0</v>
      </c>
      <c r="R78" s="222">
        <f t="shared" si="7"/>
        <v>0</v>
      </c>
      <c r="S78" s="454" t="e" cm="1">
        <f t="array" ref="S78">_xlfn.IFS(E78="Air",R78,E78="Sea",M78,E78="Air+Sea",M78+R78)</f>
        <v>#N/A</v>
      </c>
    </row>
    <row r="79" spans="1:19" x14ac:dyDescent="0.25">
      <c r="A79" s="1096" t="s">
        <v>155</v>
      </c>
      <c r="B79" s="509" t="s">
        <v>69</v>
      </c>
      <c r="C79" s="113" t="s">
        <v>69</v>
      </c>
      <c r="D79" s="136" t="s">
        <v>156</v>
      </c>
      <c r="E79" s="113" t="s">
        <v>11</v>
      </c>
      <c r="F79" s="113">
        <v>180</v>
      </c>
      <c r="G79" s="208">
        <v>180</v>
      </c>
      <c r="H79" s="124" t="s">
        <v>701</v>
      </c>
      <c r="I79" s="507"/>
      <c r="J79" s="191">
        <v>0</v>
      </c>
      <c r="K79" s="219">
        <v>1</v>
      </c>
      <c r="L79" s="219">
        <f t="shared" si="4"/>
        <v>0</v>
      </c>
      <c r="M79" s="220">
        <f t="shared" si="5"/>
        <v>0</v>
      </c>
      <c r="N79" s="459"/>
      <c r="O79" s="443"/>
      <c r="P79" s="221">
        <v>0</v>
      </c>
      <c r="Q79" s="444">
        <f t="shared" si="6"/>
        <v>0</v>
      </c>
      <c r="R79" s="222">
        <f t="shared" si="7"/>
        <v>0</v>
      </c>
      <c r="S79" s="453" cm="1">
        <f t="array" ref="S79">_xlfn.IFS(E79="Air",R79,E79="Sea",M79,E79="Air+Sea",M79+R79)</f>
        <v>0</v>
      </c>
    </row>
    <row r="80" spans="1:19" x14ac:dyDescent="0.25">
      <c r="A80" s="1096"/>
      <c r="B80" s="462" t="s">
        <v>90</v>
      </c>
      <c r="C80" s="159"/>
      <c r="D80" s="159"/>
      <c r="E80" s="159"/>
      <c r="F80" s="159"/>
      <c r="G80" s="207"/>
      <c r="H80" s="160"/>
      <c r="I80" s="752"/>
      <c r="J80" s="190"/>
      <c r="K80" s="221">
        <v>1</v>
      </c>
      <c r="L80" s="221">
        <f t="shared" si="4"/>
        <v>0</v>
      </c>
      <c r="M80" s="222">
        <f t="shared" si="5"/>
        <v>0</v>
      </c>
      <c r="N80" s="752"/>
      <c r="O80" s="443"/>
      <c r="P80" s="221">
        <v>0</v>
      </c>
      <c r="Q80" s="444">
        <f t="shared" si="6"/>
        <v>0</v>
      </c>
      <c r="R80" s="222">
        <f t="shared" si="7"/>
        <v>0</v>
      </c>
      <c r="S80" s="454" t="e" cm="1">
        <f t="array" ref="S80">_xlfn.IFS(E80="Air",R80,E80="Sea",M80,E80="Air+Sea",M80+R80)</f>
        <v>#N/A</v>
      </c>
    </row>
    <row r="81" spans="1:20" x14ac:dyDescent="0.25">
      <c r="A81" s="1096"/>
      <c r="B81" s="758" t="s">
        <v>157</v>
      </c>
      <c r="C81" s="115" t="s">
        <v>158</v>
      </c>
      <c r="D81" s="136" t="s">
        <v>159</v>
      </c>
      <c r="E81" s="115" t="s">
        <v>11</v>
      </c>
      <c r="F81" s="115">
        <v>870</v>
      </c>
      <c r="G81" s="209">
        <v>870</v>
      </c>
      <c r="H81" s="145"/>
      <c r="I81" s="758"/>
      <c r="J81" s="196">
        <v>0</v>
      </c>
      <c r="K81" s="224">
        <v>1</v>
      </c>
      <c r="L81" s="224">
        <f t="shared" si="4"/>
        <v>0</v>
      </c>
      <c r="M81" s="389">
        <f t="shared" si="5"/>
        <v>0</v>
      </c>
      <c r="N81" s="752"/>
      <c r="O81" s="443"/>
      <c r="P81" s="221">
        <v>0</v>
      </c>
      <c r="Q81" s="444">
        <f t="shared" si="6"/>
        <v>0</v>
      </c>
      <c r="R81" s="222">
        <f t="shared" si="7"/>
        <v>0</v>
      </c>
      <c r="S81" s="673" cm="1">
        <f t="array" ref="S81">_xlfn.IFS(E81="Air",R81,E81="Sea",M81,E81="Air+Sea",M81+R81)</f>
        <v>0</v>
      </c>
    </row>
    <row r="82" spans="1:20" x14ac:dyDescent="0.25">
      <c r="A82" s="1096"/>
      <c r="B82" s="758" t="s">
        <v>160</v>
      </c>
      <c r="C82" s="115" t="s">
        <v>142</v>
      </c>
      <c r="D82" s="136" t="s">
        <v>161</v>
      </c>
      <c r="E82" s="115" t="s">
        <v>11</v>
      </c>
      <c r="F82" s="115">
        <v>240</v>
      </c>
      <c r="G82" s="209">
        <v>240</v>
      </c>
      <c r="H82" s="145"/>
      <c r="I82" s="759"/>
      <c r="J82" s="196">
        <v>2</v>
      </c>
      <c r="K82" s="224">
        <v>1</v>
      </c>
      <c r="L82" s="224">
        <f t="shared" si="4"/>
        <v>480</v>
      </c>
      <c r="M82" s="389">
        <f t="shared" si="5"/>
        <v>480</v>
      </c>
      <c r="N82" s="752"/>
      <c r="O82" s="443"/>
      <c r="P82" s="221">
        <v>0</v>
      </c>
      <c r="Q82" s="444">
        <f t="shared" si="6"/>
        <v>0</v>
      </c>
      <c r="R82" s="222">
        <f t="shared" si="7"/>
        <v>0</v>
      </c>
      <c r="S82" s="673" cm="1">
        <f t="array" ref="S82">_xlfn.IFS(E82="Air",R82,E82="Sea",M82,E82="Air+Sea",M82+R82)</f>
        <v>480</v>
      </c>
    </row>
    <row r="83" spans="1:20" x14ac:dyDescent="0.25">
      <c r="A83" s="1096"/>
      <c r="B83" s="758" t="s">
        <v>162</v>
      </c>
      <c r="C83" s="115" t="s">
        <v>163</v>
      </c>
      <c r="D83" s="136" t="s">
        <v>164</v>
      </c>
      <c r="E83" s="115" t="s">
        <v>11</v>
      </c>
      <c r="F83" s="115">
        <v>240</v>
      </c>
      <c r="G83" s="209">
        <v>240</v>
      </c>
      <c r="H83" s="145"/>
      <c r="I83" s="758"/>
      <c r="J83" s="196">
        <v>1</v>
      </c>
      <c r="K83" s="224">
        <v>1</v>
      </c>
      <c r="L83" s="224">
        <f t="shared" si="4"/>
        <v>240</v>
      </c>
      <c r="M83" s="389">
        <f t="shared" si="5"/>
        <v>240</v>
      </c>
      <c r="N83" s="752"/>
      <c r="O83" s="443"/>
      <c r="P83" s="221">
        <v>0</v>
      </c>
      <c r="Q83" s="444">
        <f t="shared" si="6"/>
        <v>0</v>
      </c>
      <c r="R83" s="222">
        <f t="shared" si="7"/>
        <v>0</v>
      </c>
      <c r="S83" s="673" cm="1">
        <f t="array" ref="S83">_xlfn.IFS(E83="Air",R83,E83="Sea",M83,E83="Air+Sea",M83+R83)</f>
        <v>240</v>
      </c>
    </row>
    <row r="84" spans="1:20" x14ac:dyDescent="0.25">
      <c r="A84" s="1096"/>
      <c r="B84" s="462" t="s">
        <v>165</v>
      </c>
      <c r="C84" s="159" t="s">
        <v>142</v>
      </c>
      <c r="D84" s="159"/>
      <c r="E84" s="159"/>
      <c r="F84" s="159"/>
      <c r="G84" s="207"/>
      <c r="H84" s="160"/>
      <c r="I84" s="752"/>
      <c r="J84" s="190"/>
      <c r="K84" s="221">
        <v>1</v>
      </c>
      <c r="L84" s="221">
        <f t="shared" si="4"/>
        <v>0</v>
      </c>
      <c r="M84" s="222">
        <f t="shared" si="5"/>
        <v>0</v>
      </c>
      <c r="N84" s="752"/>
      <c r="O84" s="443"/>
      <c r="P84" s="221">
        <v>0</v>
      </c>
      <c r="Q84" s="444">
        <f t="shared" si="6"/>
        <v>0</v>
      </c>
      <c r="R84" s="222">
        <f t="shared" si="7"/>
        <v>0</v>
      </c>
      <c r="S84" s="454" t="e" cm="1">
        <f t="array" ref="S84">_xlfn.IFS(E84="Air",R84,E84="Sea",M84,E84="Air+Sea",M84+R84)</f>
        <v>#N/A</v>
      </c>
    </row>
    <row r="85" spans="1:20" x14ac:dyDescent="0.25">
      <c r="A85" s="1096"/>
      <c r="B85" s="462" t="s">
        <v>166</v>
      </c>
      <c r="C85" s="159" t="s">
        <v>142</v>
      </c>
      <c r="D85" s="159"/>
      <c r="E85" s="159"/>
      <c r="F85" s="159"/>
      <c r="G85" s="207"/>
      <c r="H85" s="160"/>
      <c r="I85" s="752"/>
      <c r="J85" s="190"/>
      <c r="K85" s="221">
        <v>1</v>
      </c>
      <c r="L85" s="221">
        <f t="shared" si="4"/>
        <v>0</v>
      </c>
      <c r="M85" s="222">
        <f t="shared" si="5"/>
        <v>0</v>
      </c>
      <c r="N85" s="752"/>
      <c r="O85" s="443"/>
      <c r="P85" s="221">
        <v>0</v>
      </c>
      <c r="Q85" s="444">
        <f t="shared" si="6"/>
        <v>0</v>
      </c>
      <c r="R85" s="222">
        <f t="shared" si="7"/>
        <v>0</v>
      </c>
      <c r="S85" s="454" t="e" cm="1">
        <f t="array" ref="S85">_xlfn.IFS(E85="Air",R85,E85="Sea",M85,E85="Air+Sea",M85+R85)</f>
        <v>#N/A</v>
      </c>
    </row>
    <row r="86" spans="1:20" x14ac:dyDescent="0.25">
      <c r="A86" s="1096"/>
      <c r="B86" s="462" t="s">
        <v>167</v>
      </c>
      <c r="C86" s="159" t="s">
        <v>142</v>
      </c>
      <c r="D86" s="159"/>
      <c r="E86" s="159"/>
      <c r="F86" s="159"/>
      <c r="G86" s="207"/>
      <c r="H86" s="160"/>
      <c r="I86" s="752"/>
      <c r="J86" s="190"/>
      <c r="K86" s="221">
        <v>1</v>
      </c>
      <c r="L86" s="221">
        <f t="shared" si="4"/>
        <v>0</v>
      </c>
      <c r="M86" s="222">
        <f t="shared" si="5"/>
        <v>0</v>
      </c>
      <c r="N86" s="752"/>
      <c r="O86" s="443"/>
      <c r="P86" s="221">
        <v>0</v>
      </c>
      <c r="Q86" s="444">
        <f t="shared" si="6"/>
        <v>0</v>
      </c>
      <c r="R86" s="222">
        <f t="shared" si="7"/>
        <v>0</v>
      </c>
      <c r="S86" s="454" t="e" cm="1">
        <f t="array" ref="S86">_xlfn.IFS(E86="Air",R86,E86="Sea",M86,E86="Air+Sea",M86+R86)</f>
        <v>#N/A</v>
      </c>
    </row>
    <row r="87" spans="1:20" x14ac:dyDescent="0.25">
      <c r="A87" s="1096"/>
      <c r="B87" s="509" t="s">
        <v>168</v>
      </c>
      <c r="C87" s="113" t="s">
        <v>103</v>
      </c>
      <c r="D87" s="136" t="s">
        <v>169</v>
      </c>
      <c r="E87" s="113" t="s">
        <v>11</v>
      </c>
      <c r="F87" s="113">
        <v>205</v>
      </c>
      <c r="G87" s="208">
        <v>205</v>
      </c>
      <c r="H87" s="124"/>
      <c r="I87" s="755"/>
      <c r="J87" s="191">
        <v>0.5</v>
      </c>
      <c r="K87" s="219">
        <v>1</v>
      </c>
      <c r="L87" s="219">
        <f t="shared" si="4"/>
        <v>102.5</v>
      </c>
      <c r="M87" s="220">
        <f t="shared" si="5"/>
        <v>102.5</v>
      </c>
      <c r="N87" s="752"/>
      <c r="O87" s="443"/>
      <c r="P87" s="221">
        <v>0</v>
      </c>
      <c r="Q87" s="444">
        <f t="shared" si="6"/>
        <v>0</v>
      </c>
      <c r="R87" s="222">
        <f t="shared" si="7"/>
        <v>0</v>
      </c>
      <c r="S87" s="453" cm="1">
        <f t="array" ref="S87">_xlfn.IFS(E87="Air",R87,E87="Sea",M87,E87="Air+Sea",M87+R87)</f>
        <v>102.5</v>
      </c>
    </row>
    <row r="88" spans="1:20" x14ac:dyDescent="0.25">
      <c r="A88" s="1096"/>
      <c r="B88" s="462" t="s">
        <v>170</v>
      </c>
      <c r="C88" s="159" t="s">
        <v>171</v>
      </c>
      <c r="D88" s="159"/>
      <c r="E88" s="159"/>
      <c r="F88" s="159"/>
      <c r="G88" s="207"/>
      <c r="H88" s="160"/>
      <c r="I88" s="752"/>
      <c r="J88" s="190"/>
      <c r="K88" s="221">
        <v>1</v>
      </c>
      <c r="L88" s="221">
        <f t="shared" si="4"/>
        <v>0</v>
      </c>
      <c r="M88" s="222">
        <f t="shared" si="5"/>
        <v>0</v>
      </c>
      <c r="N88" s="752"/>
      <c r="O88" s="443"/>
      <c r="P88" s="221">
        <v>0</v>
      </c>
      <c r="Q88" s="444">
        <f t="shared" si="6"/>
        <v>0</v>
      </c>
      <c r="R88" s="222">
        <f t="shared" si="7"/>
        <v>0</v>
      </c>
      <c r="S88" s="454" t="e" cm="1">
        <f t="array" ref="S88">_xlfn.IFS(E88="Air",R88,E88="Sea",M88,E88="Air+Sea",M88+R88)</f>
        <v>#N/A</v>
      </c>
    </row>
    <row r="89" spans="1:20" x14ac:dyDescent="0.25">
      <c r="A89" s="1096"/>
      <c r="B89" s="462" t="s">
        <v>172</v>
      </c>
      <c r="C89" s="159" t="s">
        <v>69</v>
      </c>
      <c r="D89" s="159"/>
      <c r="E89" s="159"/>
      <c r="F89" s="159"/>
      <c r="G89" s="207"/>
      <c r="H89" s="160"/>
      <c r="I89" s="752"/>
      <c r="J89" s="190"/>
      <c r="K89" s="221">
        <v>1</v>
      </c>
      <c r="L89" s="221">
        <f t="shared" si="4"/>
        <v>0</v>
      </c>
      <c r="M89" s="222">
        <f t="shared" si="5"/>
        <v>0</v>
      </c>
      <c r="N89" s="752"/>
      <c r="O89" s="443"/>
      <c r="P89" s="221">
        <v>0</v>
      </c>
      <c r="Q89" s="444">
        <f t="shared" si="6"/>
        <v>0</v>
      </c>
      <c r="R89" s="222">
        <f t="shared" si="7"/>
        <v>0</v>
      </c>
      <c r="S89" s="454" t="e" cm="1">
        <f t="array" ref="S89">_xlfn.IFS(E89="Air",R89,E89="Sea",M89,E89="Air+Sea",M89+R89)</f>
        <v>#N/A</v>
      </c>
    </row>
    <row r="90" spans="1:20" x14ac:dyDescent="0.25">
      <c r="A90" s="1096"/>
      <c r="B90" s="462" t="s">
        <v>173</v>
      </c>
      <c r="C90" s="159" t="s">
        <v>145</v>
      </c>
      <c r="D90" s="159"/>
      <c r="E90" s="159"/>
      <c r="F90" s="159"/>
      <c r="G90" s="207"/>
      <c r="H90" s="160"/>
      <c r="I90" s="752"/>
      <c r="J90" s="190"/>
      <c r="K90" s="221">
        <v>1</v>
      </c>
      <c r="L90" s="221">
        <f t="shared" si="4"/>
        <v>0</v>
      </c>
      <c r="M90" s="222">
        <f t="shared" si="5"/>
        <v>0</v>
      </c>
      <c r="N90" s="752"/>
      <c r="O90" s="443"/>
      <c r="P90" s="221">
        <v>0</v>
      </c>
      <c r="Q90" s="444">
        <f t="shared" si="6"/>
        <v>0</v>
      </c>
      <c r="R90" s="222">
        <f t="shared" si="7"/>
        <v>0</v>
      </c>
      <c r="S90" s="454" t="e" cm="1">
        <f t="array" ref="S90">_xlfn.IFS(E90="Air",R90,E90="Sea",M90,E90="Air+Sea",M90+R90)</f>
        <v>#N/A</v>
      </c>
    </row>
    <row r="91" spans="1:20" x14ac:dyDescent="0.25">
      <c r="A91" s="1096"/>
      <c r="B91" s="462" t="s">
        <v>174</v>
      </c>
      <c r="C91" s="159" t="s">
        <v>175</v>
      </c>
      <c r="D91" s="159"/>
      <c r="E91" s="159"/>
      <c r="F91" s="159"/>
      <c r="G91" s="207"/>
      <c r="H91" s="160"/>
      <c r="I91" s="752"/>
      <c r="J91" s="190"/>
      <c r="K91" s="221">
        <v>1</v>
      </c>
      <c r="L91" s="221">
        <f t="shared" si="4"/>
        <v>0</v>
      </c>
      <c r="M91" s="222">
        <f t="shared" si="5"/>
        <v>0</v>
      </c>
      <c r="N91" s="752"/>
      <c r="O91" s="443"/>
      <c r="P91" s="221">
        <v>0</v>
      </c>
      <c r="Q91" s="444">
        <f t="shared" si="6"/>
        <v>0</v>
      </c>
      <c r="R91" s="222">
        <f t="shared" si="7"/>
        <v>0</v>
      </c>
      <c r="S91" s="454" t="e" cm="1">
        <f t="array" ref="S91">_xlfn.IFS(E91="Air",R91,E91="Sea",M91,E91="Air+Sea",M91+R91)</f>
        <v>#N/A</v>
      </c>
    </row>
    <row r="92" spans="1:20" x14ac:dyDescent="0.25">
      <c r="A92" s="1096"/>
      <c r="B92" s="462" t="s">
        <v>176</v>
      </c>
      <c r="C92" s="159" t="s">
        <v>145</v>
      </c>
      <c r="D92" s="159"/>
      <c r="E92" s="159"/>
      <c r="F92" s="159"/>
      <c r="G92" s="207"/>
      <c r="H92" s="160"/>
      <c r="I92" s="752"/>
      <c r="J92" s="190"/>
      <c r="K92" s="221">
        <v>1</v>
      </c>
      <c r="L92" s="221">
        <f t="shared" si="4"/>
        <v>0</v>
      </c>
      <c r="M92" s="222">
        <f t="shared" si="5"/>
        <v>0</v>
      </c>
      <c r="N92" s="752"/>
      <c r="O92" s="443"/>
      <c r="P92" s="221">
        <v>0</v>
      </c>
      <c r="Q92" s="444">
        <f t="shared" si="6"/>
        <v>0</v>
      </c>
      <c r="R92" s="222">
        <f t="shared" si="7"/>
        <v>0</v>
      </c>
      <c r="S92" s="454" t="e" cm="1">
        <f t="array" ref="S92">_xlfn.IFS(E92="Air",R92,E92="Sea",M92,E92="Air+Sea",M92+R92)</f>
        <v>#N/A</v>
      </c>
    </row>
    <row r="93" spans="1:20" x14ac:dyDescent="0.25">
      <c r="A93" s="1096"/>
      <c r="B93" s="758" t="s">
        <v>177</v>
      </c>
      <c r="C93" s="115" t="s">
        <v>178</v>
      </c>
      <c r="D93" s="115"/>
      <c r="E93" s="115" t="s">
        <v>11</v>
      </c>
      <c r="F93" s="733">
        <v>3600</v>
      </c>
      <c r="G93" s="741">
        <v>3600</v>
      </c>
      <c r="H93" s="147"/>
      <c r="I93" s="760"/>
      <c r="J93" s="193">
        <v>0</v>
      </c>
      <c r="K93" s="224">
        <v>1</v>
      </c>
      <c r="L93" s="224">
        <f t="shared" si="4"/>
        <v>0</v>
      </c>
      <c r="M93" s="389">
        <f t="shared" si="5"/>
        <v>0</v>
      </c>
      <c r="N93" s="752"/>
      <c r="O93" s="443"/>
      <c r="P93" s="221">
        <v>0</v>
      </c>
      <c r="Q93" s="444">
        <f t="shared" si="6"/>
        <v>0</v>
      </c>
      <c r="R93" s="222">
        <f t="shared" si="7"/>
        <v>0</v>
      </c>
      <c r="S93" s="673" cm="1">
        <f t="array" ref="S93">_xlfn.IFS(E93="Air",R93,E93="Sea",M93,E93="Air+Sea",M93+R93)</f>
        <v>0</v>
      </c>
    </row>
    <row r="94" spans="1:20" ht="15.75" thickBot="1" x14ac:dyDescent="0.3">
      <c r="A94" s="1097"/>
      <c r="B94" s="633" t="s">
        <v>179</v>
      </c>
      <c r="C94" s="164" t="s">
        <v>180</v>
      </c>
      <c r="D94" s="164"/>
      <c r="E94" s="164"/>
      <c r="F94" s="164"/>
      <c r="G94" s="211"/>
      <c r="H94" s="165"/>
      <c r="I94" s="753"/>
      <c r="J94" s="363"/>
      <c r="K94" s="262">
        <v>1</v>
      </c>
      <c r="L94" s="262">
        <f t="shared" si="4"/>
        <v>0</v>
      </c>
      <c r="M94" s="457">
        <f t="shared" si="5"/>
        <v>0</v>
      </c>
      <c r="N94" s="753"/>
      <c r="O94" s="450"/>
      <c r="P94" s="262">
        <v>0</v>
      </c>
      <c r="Q94" s="451">
        <f t="shared" si="6"/>
        <v>0</v>
      </c>
      <c r="R94" s="457">
        <f t="shared" si="7"/>
        <v>0</v>
      </c>
      <c r="S94" s="627" t="e" cm="1">
        <f t="array" ref="S94">_xlfn.IFS(E94="Air",R94,E94="Sea",M94,E94="Air+Sea",M94+R94)</f>
        <v>#N/A</v>
      </c>
    </row>
    <row r="95" spans="1:20" ht="15.75" thickBot="1" x14ac:dyDescent="0.3">
      <c r="A95" s="674"/>
      <c r="B95" s="32"/>
      <c r="C95" s="32"/>
      <c r="D95" s="32"/>
      <c r="E95" s="32"/>
      <c r="F95" s="32"/>
      <c r="G95" s="100"/>
      <c r="H95" s="168"/>
      <c r="I95" s="413"/>
      <c r="M95" s="270"/>
      <c r="N95" s="413"/>
      <c r="R95" s="270"/>
      <c r="S95" s="270"/>
    </row>
    <row r="96" spans="1:20" ht="60" x14ac:dyDescent="0.25">
      <c r="A96" s="674"/>
      <c r="B96" s="32"/>
      <c r="C96" s="32"/>
      <c r="D96" s="32"/>
      <c r="E96" s="32"/>
      <c r="F96" s="32"/>
      <c r="G96" s="100"/>
      <c r="H96" s="168"/>
      <c r="I96" s="413"/>
      <c r="J96" s="71" t="s">
        <v>181</v>
      </c>
      <c r="K96" s="229">
        <f>IF([2]Booking_SGN!$B$2="SGN",INDEX([2]!volume,MATCH($I$11,[2]!customer,0),MATCH([2]Booking_SGN!$C$3,[2]!week,0)),0)</f>
        <v>0</v>
      </c>
      <c r="L96" s="229">
        <f>SUM(L13:L94)</f>
        <v>4276</v>
      </c>
      <c r="M96" s="230">
        <f>SUM(M13:M94)</f>
        <v>3368.5</v>
      </c>
      <c r="N96" s="413"/>
      <c r="O96" s="71" t="s">
        <v>181</v>
      </c>
      <c r="P96" s="229">
        <f>IF([2]Booking_SGN!$B$2="SGN",INDEX([2]!volume,MATCH($N$11,[2]!customer,0),MATCH([2]Booking_SGN!$C$3,[2]!week,0)),0)</f>
        <v>0</v>
      </c>
      <c r="Q96" s="229">
        <f>SUM(Q13:Q95)</f>
        <v>806</v>
      </c>
      <c r="R96" s="230">
        <f>SUM(R13:R94)</f>
        <v>0</v>
      </c>
      <c r="S96" s="230">
        <f>R96+M96</f>
        <v>3368.5</v>
      </c>
      <c r="T96" s="171"/>
    </row>
    <row r="97" spans="1:20" ht="15.75" thickBot="1" x14ac:dyDescent="0.3">
      <c r="A97" s="674"/>
      <c r="B97" s="32"/>
      <c r="C97" s="32"/>
      <c r="D97" s="32"/>
      <c r="E97" s="32"/>
      <c r="F97" s="32"/>
      <c r="G97" s="100"/>
      <c r="H97" s="168"/>
      <c r="I97" s="413"/>
      <c r="J97" s="72" t="s">
        <v>182</v>
      </c>
      <c r="K97" s="73"/>
      <c r="L97" s="73"/>
      <c r="M97" s="231">
        <f>M96*K96/40/3600</f>
        <v>0</v>
      </c>
      <c r="N97" s="413"/>
      <c r="O97" s="72" t="s">
        <v>182</v>
      </c>
      <c r="P97" s="73"/>
      <c r="Q97" s="73"/>
      <c r="R97" s="231">
        <f>R96*P96/40/3600</f>
        <v>0</v>
      </c>
      <c r="S97" s="231">
        <f>R97+M97</f>
        <v>0</v>
      </c>
      <c r="T97" s="172"/>
    </row>
    <row r="98" spans="1:20" ht="15.75" thickBot="1" x14ac:dyDescent="0.3">
      <c r="A98" s="674"/>
      <c r="B98" s="32"/>
      <c r="C98" s="32"/>
      <c r="D98" s="32"/>
      <c r="E98" s="32"/>
      <c r="F98" s="32"/>
      <c r="G98" s="100"/>
      <c r="H98" s="168"/>
      <c r="I98" s="413"/>
      <c r="M98" s="270"/>
      <c r="N98" s="413"/>
      <c r="R98" s="270"/>
      <c r="S98" s="270"/>
    </row>
    <row r="99" spans="1:20" ht="26.25" customHeight="1" x14ac:dyDescent="0.25">
      <c r="A99" s="1095" t="s">
        <v>183</v>
      </c>
      <c r="B99" s="629" t="s">
        <v>184</v>
      </c>
      <c r="C99" s="621" t="s">
        <v>103</v>
      </c>
      <c r="D99" s="621" t="s">
        <v>185</v>
      </c>
      <c r="E99" s="621"/>
      <c r="F99" s="621"/>
      <c r="G99" s="622">
        <v>20</v>
      </c>
      <c r="H99" s="637"/>
      <c r="I99" s="767"/>
      <c r="J99" s="361"/>
      <c r="K99" s="259">
        <v>1</v>
      </c>
      <c r="L99" s="259">
        <f t="shared" ref="L99" si="8">IF(C99="APLL BK",G99,G99*J99)</f>
        <v>0</v>
      </c>
      <c r="M99" s="634">
        <f t="shared" ref="M99" si="9">IFERROR(IF(OR(E99="Sea",E99="Air+Sea"),IF(C99="APLL BK",G99*IF(I99="",1,I99),L99/K99*IF(I99="",1,I99)),0),0)</f>
        <v>0</v>
      </c>
      <c r="N99" s="687"/>
      <c r="O99" s="362"/>
      <c r="P99" s="259">
        <v>0</v>
      </c>
      <c r="Q99" s="260">
        <f t="shared" ref="Q99" si="10">IF(C99="APLL BK",G99,G99*O99)</f>
        <v>0</v>
      </c>
      <c r="R99" s="456">
        <f t="shared" ref="R99" si="11">IFERROR(IF(OR(E99="Air",E99="Air+Sea"),IF(C99="APLL BK",G99*IF(N99="",1,N99),Q99/P99*IF(N99="",1,N99)),0),0)</f>
        <v>0</v>
      </c>
      <c r="S99" s="625" t="e" cm="1">
        <f t="array" ref="S99">_xlfn.IFS(E99="Air",R99,E99="Sea",M99,E99="Air+Sea",M99+R99)</f>
        <v>#N/A</v>
      </c>
    </row>
    <row r="100" spans="1:20" ht="26.25" customHeight="1" x14ac:dyDescent="0.25">
      <c r="A100" s="1096"/>
      <c r="B100" s="772" t="s">
        <v>504</v>
      </c>
      <c r="C100" s="177" t="s">
        <v>69</v>
      </c>
      <c r="D100" s="761" t="s">
        <v>505</v>
      </c>
      <c r="E100" s="113" t="s">
        <v>11</v>
      </c>
      <c r="F100" s="156"/>
      <c r="G100" s="213">
        <v>90</v>
      </c>
      <c r="H100" s="178"/>
      <c r="I100" s="467"/>
      <c r="J100" s="200">
        <f>1/6</f>
        <v>0.16666666666666666</v>
      </c>
      <c r="K100" s="442">
        <v>1</v>
      </c>
      <c r="L100" s="219">
        <f t="shared" ref="L100:L144" si="12">IF(C100="APLL BK",G100,G100*J100)</f>
        <v>15</v>
      </c>
      <c r="M100" s="220">
        <f t="shared" ref="M100:M144" si="13">IFERROR(IF(OR(E100="Sea",E100="Air+Sea"),IF(C100="APLL BK",G100*IF(I100="",1,I100),L100/K100*IF(I100="",1,I100)),0),0)</f>
        <v>15</v>
      </c>
      <c r="N100" s="459"/>
      <c r="O100" s="443"/>
      <c r="P100" s="221">
        <v>0</v>
      </c>
      <c r="Q100" s="444">
        <f t="shared" ref="Q100:Q144" si="14">IF(C100="APLL BK",G100,G100*O100)</f>
        <v>0</v>
      </c>
      <c r="R100" s="222">
        <f t="shared" ref="R100:R144" si="15">IFERROR(IF(OR(E100="Air",E100="Air+Sea"),IF(C100="APLL BK",G100*IF(N100="",1,N100),Q100/P100*IF(N100="",1,N100)),0),0)</f>
        <v>0</v>
      </c>
      <c r="S100" s="453" cm="1">
        <f t="array" ref="S100">_xlfn.IFS(E100="Air",R100,E100="Sea",M100,E100="Air+Sea",M100+R100)</f>
        <v>15</v>
      </c>
    </row>
    <row r="101" spans="1:20" ht="26.25" customHeight="1" x14ac:dyDescent="0.25">
      <c r="A101" s="1096"/>
      <c r="B101" s="772" t="s">
        <v>506</v>
      </c>
      <c r="C101" s="177" t="s">
        <v>69</v>
      </c>
      <c r="D101" s="177" t="s">
        <v>507</v>
      </c>
      <c r="E101" s="113" t="s">
        <v>11</v>
      </c>
      <c r="F101" s="156"/>
      <c r="G101" s="213">
        <v>90</v>
      </c>
      <c r="H101" s="178"/>
      <c r="I101" s="467"/>
      <c r="J101" s="200">
        <f>1/6</f>
        <v>0.16666666666666666</v>
      </c>
      <c r="K101" s="442">
        <v>1</v>
      </c>
      <c r="L101" s="219">
        <f t="shared" si="12"/>
        <v>15</v>
      </c>
      <c r="M101" s="220">
        <f t="shared" si="13"/>
        <v>15</v>
      </c>
      <c r="N101" s="459"/>
      <c r="O101" s="443"/>
      <c r="P101" s="221">
        <v>0</v>
      </c>
      <c r="Q101" s="444">
        <f t="shared" si="14"/>
        <v>0</v>
      </c>
      <c r="R101" s="222">
        <f t="shared" si="15"/>
        <v>0</v>
      </c>
      <c r="S101" s="453" cm="1">
        <f t="array" ref="S101">_xlfn.IFS(E101="Air",R101,E101="Sea",M101,E101="Air+Sea",M101+R101)</f>
        <v>15</v>
      </c>
    </row>
    <row r="102" spans="1:20" x14ac:dyDescent="0.25">
      <c r="A102" s="1096"/>
      <c r="B102" s="509" t="s">
        <v>129</v>
      </c>
      <c r="C102" s="113" t="s">
        <v>103</v>
      </c>
      <c r="D102" s="113" t="s">
        <v>129</v>
      </c>
      <c r="E102" s="113" t="s">
        <v>11</v>
      </c>
      <c r="F102" s="113">
        <v>55</v>
      </c>
      <c r="G102" s="208">
        <v>55</v>
      </c>
      <c r="H102" s="124"/>
      <c r="I102" s="755"/>
      <c r="J102" s="191">
        <v>0</v>
      </c>
      <c r="K102" s="219">
        <v>1</v>
      </c>
      <c r="L102" s="219">
        <f t="shared" si="12"/>
        <v>0</v>
      </c>
      <c r="M102" s="220">
        <f t="shared" si="13"/>
        <v>0</v>
      </c>
      <c r="N102" s="752"/>
      <c r="O102" s="443"/>
      <c r="P102" s="221">
        <v>0</v>
      </c>
      <c r="Q102" s="444">
        <f t="shared" si="14"/>
        <v>0</v>
      </c>
      <c r="R102" s="222">
        <f t="shared" si="15"/>
        <v>0</v>
      </c>
      <c r="S102" s="453" cm="1">
        <f t="array" ref="S102">_xlfn.IFS(E102="Air",R102,E102="Sea",M102,E102="Air+Sea",M102+R102)</f>
        <v>0</v>
      </c>
    </row>
    <row r="103" spans="1:20" x14ac:dyDescent="0.25">
      <c r="A103" s="1096"/>
      <c r="B103" s="509" t="s">
        <v>509</v>
      </c>
      <c r="C103" s="113" t="s">
        <v>103</v>
      </c>
      <c r="D103" s="113" t="s">
        <v>509</v>
      </c>
      <c r="E103" s="113" t="s">
        <v>11</v>
      </c>
      <c r="F103" s="113">
        <v>115</v>
      </c>
      <c r="G103" s="208">
        <v>115</v>
      </c>
      <c r="H103" s="124"/>
      <c r="I103" s="755"/>
      <c r="J103" s="191">
        <v>0</v>
      </c>
      <c r="K103" s="219">
        <v>1</v>
      </c>
      <c r="L103" s="219">
        <f t="shared" si="12"/>
        <v>0</v>
      </c>
      <c r="M103" s="220">
        <f t="shared" si="13"/>
        <v>0</v>
      </c>
      <c r="N103" s="752"/>
      <c r="O103" s="443"/>
      <c r="P103" s="221">
        <v>0</v>
      </c>
      <c r="Q103" s="444">
        <f t="shared" si="14"/>
        <v>0</v>
      </c>
      <c r="R103" s="222">
        <f t="shared" si="15"/>
        <v>0</v>
      </c>
      <c r="S103" s="453" cm="1">
        <f t="array" ref="S103">_xlfn.IFS(E103="Air",R103,E103="Sea",M103,E103="Air+Sea",M103+R103)</f>
        <v>0</v>
      </c>
    </row>
    <row r="104" spans="1:20" x14ac:dyDescent="0.25">
      <c r="A104" s="1096"/>
      <c r="B104" s="509" t="s">
        <v>138</v>
      </c>
      <c r="C104" s="113" t="s">
        <v>139</v>
      </c>
      <c r="D104" s="113" t="s">
        <v>138</v>
      </c>
      <c r="E104" s="113" t="s">
        <v>11</v>
      </c>
      <c r="F104" s="113">
        <v>60</v>
      </c>
      <c r="G104" s="208">
        <v>60</v>
      </c>
      <c r="H104" s="124"/>
      <c r="I104" s="755"/>
      <c r="J104" s="191">
        <v>0</v>
      </c>
      <c r="K104" s="219">
        <v>1</v>
      </c>
      <c r="L104" s="219">
        <f t="shared" si="12"/>
        <v>0</v>
      </c>
      <c r="M104" s="220">
        <f t="shared" si="13"/>
        <v>0</v>
      </c>
      <c r="N104" s="752"/>
      <c r="O104" s="443"/>
      <c r="P104" s="221">
        <v>0</v>
      </c>
      <c r="Q104" s="444">
        <f t="shared" si="14"/>
        <v>0</v>
      </c>
      <c r="R104" s="222">
        <f t="shared" si="15"/>
        <v>0</v>
      </c>
      <c r="S104" s="453" cm="1">
        <f t="array" ref="S104">_xlfn.IFS(E104="Air",R104,E104="Sea",M104,E104="Air+Sea",M104+R104)</f>
        <v>0</v>
      </c>
    </row>
    <row r="105" spans="1:20" ht="26.1" customHeight="1" x14ac:dyDescent="0.25">
      <c r="A105" s="1096"/>
      <c r="B105" s="509" t="s">
        <v>186</v>
      </c>
      <c r="C105" s="177" t="s">
        <v>69</v>
      </c>
      <c r="D105" s="113" t="s">
        <v>187</v>
      </c>
      <c r="E105" s="113" t="s">
        <v>11</v>
      </c>
      <c r="F105" s="156"/>
      <c r="G105" s="213">
        <v>25</v>
      </c>
      <c r="H105" s="178"/>
      <c r="I105" s="636"/>
      <c r="J105" s="200"/>
      <c r="K105" s="219">
        <v>1</v>
      </c>
      <c r="L105" s="219">
        <f t="shared" si="12"/>
        <v>0</v>
      </c>
      <c r="M105" s="220">
        <f t="shared" si="13"/>
        <v>0</v>
      </c>
      <c r="N105" s="339"/>
      <c r="O105" s="443"/>
      <c r="P105" s="221">
        <v>0</v>
      </c>
      <c r="Q105" s="444">
        <f t="shared" si="14"/>
        <v>0</v>
      </c>
      <c r="R105" s="222">
        <f t="shared" si="15"/>
        <v>0</v>
      </c>
      <c r="S105" s="453" cm="1">
        <f t="array" ref="S105">_xlfn.IFS(E105="Air",R105,E105="Sea",M105,E105="Air+Sea",M105+R105)</f>
        <v>0</v>
      </c>
    </row>
    <row r="106" spans="1:20" ht="14.45" customHeight="1" x14ac:dyDescent="0.25">
      <c r="A106" s="1096"/>
      <c r="B106" s="509"/>
      <c r="C106" s="177" t="s">
        <v>69</v>
      </c>
      <c r="D106" s="113" t="s">
        <v>188</v>
      </c>
      <c r="E106" s="113" t="s">
        <v>11</v>
      </c>
      <c r="F106" s="156"/>
      <c r="G106" s="213">
        <v>5</v>
      </c>
      <c r="H106" s="178"/>
      <c r="I106" s="636"/>
      <c r="J106" s="200"/>
      <c r="K106" s="219">
        <v>1</v>
      </c>
      <c r="L106" s="219">
        <f t="shared" si="12"/>
        <v>0</v>
      </c>
      <c r="M106" s="220">
        <f t="shared" si="13"/>
        <v>0</v>
      </c>
      <c r="N106" s="339"/>
      <c r="O106" s="443"/>
      <c r="P106" s="221">
        <v>0</v>
      </c>
      <c r="Q106" s="444">
        <f t="shared" si="14"/>
        <v>0</v>
      </c>
      <c r="R106" s="222">
        <f t="shared" si="15"/>
        <v>0</v>
      </c>
      <c r="S106" s="453" cm="1">
        <f t="array" ref="S106">_xlfn.IFS(E106="Air",R106,E106="Sea",M106,E106="Air+Sea",M106+R106)</f>
        <v>0</v>
      </c>
    </row>
    <row r="107" spans="1:20" ht="14.45" customHeight="1" x14ac:dyDescent="0.25">
      <c r="A107" s="1096"/>
      <c r="B107" s="509"/>
      <c r="C107" s="177" t="s">
        <v>69</v>
      </c>
      <c r="D107" s="113" t="s">
        <v>189</v>
      </c>
      <c r="E107" s="113" t="s">
        <v>11</v>
      </c>
      <c r="F107" s="156"/>
      <c r="G107" s="213">
        <v>5</v>
      </c>
      <c r="H107" s="178"/>
      <c r="I107" s="636"/>
      <c r="J107" s="200"/>
      <c r="K107" s="219">
        <v>1</v>
      </c>
      <c r="L107" s="219">
        <f t="shared" si="12"/>
        <v>0</v>
      </c>
      <c r="M107" s="220">
        <f t="shared" si="13"/>
        <v>0</v>
      </c>
      <c r="N107" s="339"/>
      <c r="O107" s="443"/>
      <c r="P107" s="221">
        <v>0</v>
      </c>
      <c r="Q107" s="444">
        <f t="shared" si="14"/>
        <v>0</v>
      </c>
      <c r="R107" s="222">
        <f t="shared" si="15"/>
        <v>0</v>
      </c>
      <c r="S107" s="453" cm="1">
        <f t="array" ref="S107">_xlfn.IFS(E107="Air",R107,E107="Sea",M107,E107="Air+Sea",M107+R107)</f>
        <v>0</v>
      </c>
    </row>
    <row r="108" spans="1:20" ht="39" customHeight="1" x14ac:dyDescent="0.25">
      <c r="A108" s="1096"/>
      <c r="B108" s="509" t="s">
        <v>190</v>
      </c>
      <c r="C108" s="177" t="s">
        <v>553</v>
      </c>
      <c r="D108" s="113" t="s">
        <v>702</v>
      </c>
      <c r="E108" s="113" t="s">
        <v>11</v>
      </c>
      <c r="F108" s="345"/>
      <c r="G108" s="213">
        <v>10</v>
      </c>
      <c r="H108" s="180"/>
      <c r="I108" s="467"/>
      <c r="J108" s="200">
        <v>0.5</v>
      </c>
      <c r="K108" s="219">
        <v>1</v>
      </c>
      <c r="L108" s="219">
        <f t="shared" si="12"/>
        <v>5</v>
      </c>
      <c r="M108" s="220">
        <f t="shared" si="13"/>
        <v>5</v>
      </c>
      <c r="N108" s="463"/>
      <c r="O108" s="443"/>
      <c r="P108" s="221">
        <v>0</v>
      </c>
      <c r="Q108" s="444">
        <f t="shared" si="14"/>
        <v>0</v>
      </c>
      <c r="R108" s="222">
        <f t="shared" si="15"/>
        <v>0</v>
      </c>
      <c r="S108" s="453" cm="1">
        <f t="array" ref="S108">_xlfn.IFS(E108="Air",R108,E108="Sea",M108,E108="Air+Sea",M108+R108)</f>
        <v>5</v>
      </c>
    </row>
    <row r="109" spans="1:20" ht="14.45" customHeight="1" x14ac:dyDescent="0.25">
      <c r="A109" s="1096"/>
      <c r="B109" s="509"/>
      <c r="C109" s="177" t="s">
        <v>74</v>
      </c>
      <c r="D109" s="113" t="s">
        <v>192</v>
      </c>
      <c r="E109" s="113" t="s">
        <v>11</v>
      </c>
      <c r="F109" s="346"/>
      <c r="G109" s="213">
        <v>35</v>
      </c>
      <c r="H109" s="183"/>
      <c r="I109" s="467"/>
      <c r="J109" s="200"/>
      <c r="K109" s="219">
        <v>1</v>
      </c>
      <c r="L109" s="219">
        <f t="shared" si="12"/>
        <v>35</v>
      </c>
      <c r="M109" s="220">
        <f t="shared" si="13"/>
        <v>35</v>
      </c>
      <c r="N109" s="463"/>
      <c r="O109" s="443"/>
      <c r="P109" s="221">
        <v>0</v>
      </c>
      <c r="Q109" s="444">
        <f t="shared" si="14"/>
        <v>35</v>
      </c>
      <c r="R109" s="222">
        <f t="shared" si="15"/>
        <v>0</v>
      </c>
      <c r="S109" s="453" cm="1">
        <f t="array" ref="S109">_xlfn.IFS(E109="Air",R109,E109="Sea",M109,E109="Air+Sea",M109+R109)</f>
        <v>35</v>
      </c>
    </row>
    <row r="110" spans="1:20" ht="14.45" customHeight="1" x14ac:dyDescent="0.25">
      <c r="A110" s="1096"/>
      <c r="B110" s="509"/>
      <c r="C110" s="177" t="s">
        <v>74</v>
      </c>
      <c r="D110" s="113" t="s">
        <v>193</v>
      </c>
      <c r="E110" s="113" t="s">
        <v>11</v>
      </c>
      <c r="F110" s="346"/>
      <c r="G110" s="213">
        <v>5</v>
      </c>
      <c r="H110" s="183"/>
      <c r="I110" s="467"/>
      <c r="J110" s="200"/>
      <c r="K110" s="219">
        <v>1</v>
      </c>
      <c r="L110" s="219">
        <f t="shared" si="12"/>
        <v>5</v>
      </c>
      <c r="M110" s="220">
        <f t="shared" si="13"/>
        <v>5</v>
      </c>
      <c r="N110" s="463"/>
      <c r="O110" s="443"/>
      <c r="P110" s="221">
        <v>0</v>
      </c>
      <c r="Q110" s="444">
        <f t="shared" si="14"/>
        <v>5</v>
      </c>
      <c r="R110" s="222">
        <f t="shared" si="15"/>
        <v>0</v>
      </c>
      <c r="S110" s="453" cm="1">
        <f t="array" ref="S110">_xlfn.IFS(E110="Air",R110,E110="Sea",M110,E110="Air+Sea",M110+R110)</f>
        <v>5</v>
      </c>
    </row>
    <row r="111" spans="1:20" ht="14.45" customHeight="1" x14ac:dyDescent="0.25">
      <c r="A111" s="1096"/>
      <c r="B111" s="509"/>
      <c r="C111" s="177" t="s">
        <v>74</v>
      </c>
      <c r="D111" s="113" t="s">
        <v>194</v>
      </c>
      <c r="E111" s="113" t="s">
        <v>11</v>
      </c>
      <c r="F111" s="346"/>
      <c r="G111" s="213">
        <v>10</v>
      </c>
      <c r="H111" s="183"/>
      <c r="I111" s="467"/>
      <c r="J111" s="200"/>
      <c r="K111" s="219">
        <v>1</v>
      </c>
      <c r="L111" s="219">
        <f t="shared" si="12"/>
        <v>10</v>
      </c>
      <c r="M111" s="220">
        <f t="shared" si="13"/>
        <v>10</v>
      </c>
      <c r="N111" s="463"/>
      <c r="O111" s="443"/>
      <c r="P111" s="221">
        <v>0</v>
      </c>
      <c r="Q111" s="444">
        <f t="shared" si="14"/>
        <v>10</v>
      </c>
      <c r="R111" s="222">
        <f t="shared" si="15"/>
        <v>0</v>
      </c>
      <c r="S111" s="453" cm="1">
        <f t="array" ref="S111">_xlfn.IFS(E111="Air",R111,E111="Sea",M111,E111="Air+Sea",M111+R111)</f>
        <v>10</v>
      </c>
    </row>
    <row r="112" spans="1:20" ht="26.1" customHeight="1" x14ac:dyDescent="0.25">
      <c r="A112" s="1096"/>
      <c r="B112" s="722" t="s">
        <v>703</v>
      </c>
      <c r="C112" s="523" t="s">
        <v>103</v>
      </c>
      <c r="D112" s="114" t="s">
        <v>704</v>
      </c>
      <c r="E112" s="114" t="s">
        <v>11</v>
      </c>
      <c r="F112" s="332">
        <v>90</v>
      </c>
      <c r="G112" s="614">
        <v>90</v>
      </c>
      <c r="H112" s="736"/>
      <c r="I112" s="768"/>
      <c r="J112" s="762">
        <v>0.5</v>
      </c>
      <c r="K112" s="763">
        <v>1</v>
      </c>
      <c r="L112" s="763">
        <f t="shared" si="12"/>
        <v>45</v>
      </c>
      <c r="M112" s="742">
        <f t="shared" si="13"/>
        <v>45</v>
      </c>
      <c r="N112" s="463"/>
      <c r="O112" s="443"/>
      <c r="P112" s="221">
        <v>0</v>
      </c>
      <c r="Q112" s="444">
        <f t="shared" si="14"/>
        <v>0</v>
      </c>
      <c r="R112" s="222">
        <f t="shared" si="15"/>
        <v>0</v>
      </c>
      <c r="S112" s="626" cm="1">
        <f t="array" ref="S112">_xlfn.IFS(E112="Air",R112,E112="Sea",M112,E112="Air+Sea",M112+R112)</f>
        <v>45</v>
      </c>
    </row>
    <row r="113" spans="1:19" ht="26.1" customHeight="1" x14ac:dyDescent="0.25">
      <c r="A113" s="1096"/>
      <c r="B113" s="460" t="s">
        <v>195</v>
      </c>
      <c r="C113" s="517" t="s">
        <v>74</v>
      </c>
      <c r="D113" s="188" t="s">
        <v>196</v>
      </c>
      <c r="E113" s="188"/>
      <c r="F113" s="334"/>
      <c r="G113" s="647"/>
      <c r="H113" s="518"/>
      <c r="I113" s="769"/>
      <c r="J113" s="764">
        <v>1</v>
      </c>
      <c r="K113" s="765">
        <v>1</v>
      </c>
      <c r="L113" s="765">
        <f t="shared" si="12"/>
        <v>0</v>
      </c>
      <c r="M113" s="743">
        <f t="shared" si="13"/>
        <v>0</v>
      </c>
      <c r="N113" s="463"/>
      <c r="O113" s="443"/>
      <c r="P113" s="221">
        <v>0</v>
      </c>
      <c r="Q113" s="444">
        <f t="shared" si="14"/>
        <v>0</v>
      </c>
      <c r="R113" s="222">
        <f t="shared" si="15"/>
        <v>0</v>
      </c>
      <c r="S113" s="454" t="e" cm="1">
        <f t="array" ref="S113">_xlfn.IFS(E113="Air",R113,E113="Sea",M113,E113="Air+Sea",M113+R113)</f>
        <v>#N/A</v>
      </c>
    </row>
    <row r="114" spans="1:19" ht="26.1" customHeight="1" x14ac:dyDescent="0.25">
      <c r="A114" s="1096"/>
      <c r="B114" s="460" t="s">
        <v>197</v>
      </c>
      <c r="C114" s="517" t="s">
        <v>74</v>
      </c>
      <c r="D114" s="188" t="s">
        <v>198</v>
      </c>
      <c r="E114" s="188"/>
      <c r="F114" s="334"/>
      <c r="G114" s="647"/>
      <c r="H114" s="518"/>
      <c r="I114" s="769"/>
      <c r="J114" s="764">
        <v>1</v>
      </c>
      <c r="K114" s="765">
        <v>1</v>
      </c>
      <c r="L114" s="765">
        <f t="shared" si="12"/>
        <v>0</v>
      </c>
      <c r="M114" s="743">
        <f t="shared" si="13"/>
        <v>0</v>
      </c>
      <c r="N114" s="463"/>
      <c r="O114" s="443"/>
      <c r="P114" s="221">
        <v>0</v>
      </c>
      <c r="Q114" s="444">
        <f t="shared" si="14"/>
        <v>0</v>
      </c>
      <c r="R114" s="222">
        <f t="shared" si="15"/>
        <v>0</v>
      </c>
      <c r="S114" s="454" t="e" cm="1">
        <f t="array" ref="S114">_xlfn.IFS(E114="Air",R114,E114="Sea",M114,E114="Air+Sea",M114+R114)</f>
        <v>#N/A</v>
      </c>
    </row>
    <row r="115" spans="1:19" ht="14.45" customHeight="1" x14ac:dyDescent="0.25">
      <c r="A115" s="1096"/>
      <c r="B115" s="460"/>
      <c r="C115" s="517" t="s">
        <v>74</v>
      </c>
      <c r="D115" s="188" t="s">
        <v>199</v>
      </c>
      <c r="E115" s="188"/>
      <c r="F115" s="334"/>
      <c r="G115" s="647"/>
      <c r="H115" s="518"/>
      <c r="I115" s="769"/>
      <c r="J115" s="764">
        <v>1</v>
      </c>
      <c r="K115" s="765">
        <v>1</v>
      </c>
      <c r="L115" s="765">
        <f t="shared" si="12"/>
        <v>0</v>
      </c>
      <c r="M115" s="743">
        <f t="shared" si="13"/>
        <v>0</v>
      </c>
      <c r="N115" s="463"/>
      <c r="O115" s="443"/>
      <c r="P115" s="221">
        <v>0</v>
      </c>
      <c r="Q115" s="444">
        <f t="shared" si="14"/>
        <v>0</v>
      </c>
      <c r="R115" s="222">
        <f t="shared" si="15"/>
        <v>0</v>
      </c>
      <c r="S115" s="454" t="e" cm="1">
        <f t="array" ref="S115">_xlfn.IFS(E115="Air",R115,E115="Sea",M115,E115="Air+Sea",M115+R115)</f>
        <v>#N/A</v>
      </c>
    </row>
    <row r="116" spans="1:19" ht="14.45" customHeight="1" x14ac:dyDescent="0.25">
      <c r="A116" s="1096"/>
      <c r="B116" s="460"/>
      <c r="C116" s="517" t="s">
        <v>74</v>
      </c>
      <c r="D116" s="188" t="s">
        <v>200</v>
      </c>
      <c r="E116" s="188"/>
      <c r="F116" s="334"/>
      <c r="G116" s="647"/>
      <c r="H116" s="518"/>
      <c r="I116" s="769"/>
      <c r="J116" s="764">
        <v>1</v>
      </c>
      <c r="K116" s="765">
        <v>1</v>
      </c>
      <c r="L116" s="765">
        <f t="shared" si="12"/>
        <v>0</v>
      </c>
      <c r="M116" s="743">
        <f t="shared" si="13"/>
        <v>0</v>
      </c>
      <c r="N116" s="463"/>
      <c r="O116" s="443"/>
      <c r="P116" s="221">
        <v>0</v>
      </c>
      <c r="Q116" s="444">
        <f t="shared" si="14"/>
        <v>0</v>
      </c>
      <c r="R116" s="222">
        <f t="shared" si="15"/>
        <v>0</v>
      </c>
      <c r="S116" s="454" t="e" cm="1">
        <f t="array" ref="S116">_xlfn.IFS(E116="Air",R116,E116="Sea",M116,E116="Air+Sea",M116+R116)</f>
        <v>#N/A</v>
      </c>
    </row>
    <row r="117" spans="1:19" ht="14.45" customHeight="1" x14ac:dyDescent="0.25">
      <c r="A117" s="1096"/>
      <c r="B117" s="460" t="s">
        <v>201</v>
      </c>
      <c r="C117" s="517" t="s">
        <v>74</v>
      </c>
      <c r="D117" s="188" t="s">
        <v>202</v>
      </c>
      <c r="E117" s="188"/>
      <c r="F117" s="334"/>
      <c r="G117" s="647"/>
      <c r="H117" s="518"/>
      <c r="I117" s="769"/>
      <c r="J117" s="764">
        <v>45</v>
      </c>
      <c r="K117" s="765">
        <v>1</v>
      </c>
      <c r="L117" s="765">
        <f t="shared" si="12"/>
        <v>0</v>
      </c>
      <c r="M117" s="743">
        <f t="shared" si="13"/>
        <v>0</v>
      </c>
      <c r="N117" s="463"/>
      <c r="O117" s="443"/>
      <c r="P117" s="221">
        <v>0</v>
      </c>
      <c r="Q117" s="444">
        <f t="shared" si="14"/>
        <v>0</v>
      </c>
      <c r="R117" s="222">
        <f t="shared" si="15"/>
        <v>0</v>
      </c>
      <c r="S117" s="454" t="e" cm="1">
        <f t="array" ref="S117">_xlfn.IFS(E117="Air",R117,E117="Sea",M117,E117="Air+Sea",M117+R117)</f>
        <v>#N/A</v>
      </c>
    </row>
    <row r="118" spans="1:19" ht="14.45" customHeight="1" x14ac:dyDescent="0.25">
      <c r="A118" s="1096"/>
      <c r="B118" s="460" t="s">
        <v>203</v>
      </c>
      <c r="C118" s="517" t="s">
        <v>204</v>
      </c>
      <c r="D118" s="188" t="s">
        <v>205</v>
      </c>
      <c r="E118" s="188"/>
      <c r="F118" s="334"/>
      <c r="G118" s="647"/>
      <c r="H118" s="518"/>
      <c r="I118" s="769"/>
      <c r="J118" s="764">
        <v>45</v>
      </c>
      <c r="K118" s="765">
        <v>1</v>
      </c>
      <c r="L118" s="765">
        <f t="shared" si="12"/>
        <v>0</v>
      </c>
      <c r="M118" s="743">
        <f t="shared" si="13"/>
        <v>0</v>
      </c>
      <c r="N118" s="463"/>
      <c r="O118" s="443"/>
      <c r="P118" s="221">
        <v>0</v>
      </c>
      <c r="Q118" s="444">
        <f t="shared" si="14"/>
        <v>0</v>
      </c>
      <c r="R118" s="222">
        <f t="shared" si="15"/>
        <v>0</v>
      </c>
      <c r="S118" s="454" t="e" cm="1">
        <f t="array" ref="S118">_xlfn.IFS(E118="Air",R118,E118="Sea",M118,E118="Air+Sea",M118+R118)</f>
        <v>#N/A</v>
      </c>
    </row>
    <row r="119" spans="1:19" ht="14.45" customHeight="1" x14ac:dyDescent="0.25">
      <c r="A119" s="1096"/>
      <c r="B119" s="509" t="s">
        <v>206</v>
      </c>
      <c r="C119" s="177" t="s">
        <v>204</v>
      </c>
      <c r="D119" s="113" t="s">
        <v>207</v>
      </c>
      <c r="E119" s="113" t="s">
        <v>11</v>
      </c>
      <c r="F119" s="156">
        <v>30</v>
      </c>
      <c r="G119" s="213">
        <v>30</v>
      </c>
      <c r="H119" s="178"/>
      <c r="I119" s="467"/>
      <c r="J119" s="200">
        <v>0.5</v>
      </c>
      <c r="K119" s="219">
        <v>1</v>
      </c>
      <c r="L119" s="219">
        <f t="shared" si="12"/>
        <v>15</v>
      </c>
      <c r="M119" s="220">
        <f t="shared" si="13"/>
        <v>15</v>
      </c>
      <c r="N119" s="463"/>
      <c r="O119" s="443"/>
      <c r="P119" s="221">
        <v>0</v>
      </c>
      <c r="Q119" s="444">
        <f t="shared" si="14"/>
        <v>0</v>
      </c>
      <c r="R119" s="222">
        <f t="shared" si="15"/>
        <v>0</v>
      </c>
      <c r="S119" s="453" cm="1">
        <f t="array" ref="S119">_xlfn.IFS(E119="Air",R119,E119="Sea",M119,E119="Air+Sea",M119+R119)</f>
        <v>15</v>
      </c>
    </row>
    <row r="120" spans="1:19" ht="14.45" customHeight="1" x14ac:dyDescent="0.25">
      <c r="A120" s="1096"/>
      <c r="B120" s="509"/>
      <c r="C120" s="177" t="s">
        <v>204</v>
      </c>
      <c r="D120" s="113" t="s">
        <v>208</v>
      </c>
      <c r="E120" s="113" t="s">
        <v>11</v>
      </c>
      <c r="F120" s="156"/>
      <c r="G120" s="213">
        <v>60</v>
      </c>
      <c r="H120" s="178"/>
      <c r="I120" s="467"/>
      <c r="J120" s="200">
        <v>0.5</v>
      </c>
      <c r="K120" s="219">
        <v>1</v>
      </c>
      <c r="L120" s="219">
        <f t="shared" si="12"/>
        <v>30</v>
      </c>
      <c r="M120" s="220">
        <f t="shared" si="13"/>
        <v>30</v>
      </c>
      <c r="N120" s="463"/>
      <c r="O120" s="443"/>
      <c r="P120" s="221">
        <v>0</v>
      </c>
      <c r="Q120" s="444">
        <f t="shared" si="14"/>
        <v>0</v>
      </c>
      <c r="R120" s="222">
        <f t="shared" si="15"/>
        <v>0</v>
      </c>
      <c r="S120" s="453" cm="1">
        <f t="array" ref="S120">_xlfn.IFS(E120="Air",R120,E120="Sea",M120,E120="Air+Sea",M120+R120)</f>
        <v>30</v>
      </c>
    </row>
    <row r="121" spans="1:19" ht="14.45" customHeight="1" x14ac:dyDescent="0.25">
      <c r="A121" s="1096"/>
      <c r="B121" s="509"/>
      <c r="C121" s="177" t="s">
        <v>74</v>
      </c>
      <c r="D121" s="113" t="s">
        <v>209</v>
      </c>
      <c r="E121" s="113" t="s">
        <v>11</v>
      </c>
      <c r="F121" s="156"/>
      <c r="G121" s="213">
        <v>180</v>
      </c>
      <c r="H121" s="178"/>
      <c r="I121" s="467"/>
      <c r="J121" s="200"/>
      <c r="K121" s="219">
        <v>1</v>
      </c>
      <c r="L121" s="219">
        <f t="shared" si="12"/>
        <v>180</v>
      </c>
      <c r="M121" s="220">
        <f t="shared" si="13"/>
        <v>180</v>
      </c>
      <c r="N121" s="463"/>
      <c r="O121" s="443"/>
      <c r="P121" s="221">
        <v>0</v>
      </c>
      <c r="Q121" s="444">
        <f t="shared" si="14"/>
        <v>180</v>
      </c>
      <c r="R121" s="222">
        <f t="shared" si="15"/>
        <v>0</v>
      </c>
      <c r="S121" s="453" cm="1">
        <f t="array" ref="S121">_xlfn.IFS(E121="Air",R121,E121="Sea",M121,E121="Air+Sea",M121+R121)</f>
        <v>180</v>
      </c>
    </row>
    <row r="122" spans="1:19" ht="14.45" customHeight="1" x14ac:dyDescent="0.25">
      <c r="A122" s="1096"/>
      <c r="B122" s="509"/>
      <c r="C122" s="177" t="s">
        <v>74</v>
      </c>
      <c r="D122" s="113" t="s">
        <v>210</v>
      </c>
      <c r="E122" s="113" t="s">
        <v>11</v>
      </c>
      <c r="F122" s="156"/>
      <c r="G122" s="213">
        <v>75</v>
      </c>
      <c r="H122" s="178"/>
      <c r="I122" s="636"/>
      <c r="J122" s="200"/>
      <c r="K122" s="219">
        <v>1</v>
      </c>
      <c r="L122" s="219">
        <f t="shared" si="12"/>
        <v>75</v>
      </c>
      <c r="M122" s="220">
        <f t="shared" si="13"/>
        <v>75</v>
      </c>
      <c r="N122" s="339"/>
      <c r="O122" s="443"/>
      <c r="P122" s="221">
        <v>0</v>
      </c>
      <c r="Q122" s="444">
        <f t="shared" si="14"/>
        <v>75</v>
      </c>
      <c r="R122" s="222">
        <f t="shared" si="15"/>
        <v>0</v>
      </c>
      <c r="S122" s="453" cm="1">
        <f t="array" ref="S122">_xlfn.IFS(E122="Air",R122,E122="Sea",M122,E122="Air+Sea",M122+R122)</f>
        <v>75</v>
      </c>
    </row>
    <row r="123" spans="1:19" ht="14.45" customHeight="1" x14ac:dyDescent="0.25">
      <c r="A123" s="1096"/>
      <c r="B123" s="509" t="s">
        <v>211</v>
      </c>
      <c r="C123" s="177" t="s">
        <v>204</v>
      </c>
      <c r="D123" s="113" t="s">
        <v>212</v>
      </c>
      <c r="E123" s="113" t="s">
        <v>11</v>
      </c>
      <c r="F123" s="156"/>
      <c r="G123" s="213">
        <v>5</v>
      </c>
      <c r="H123" s="178"/>
      <c r="I123" s="636"/>
      <c r="J123" s="200">
        <v>0.5</v>
      </c>
      <c r="K123" s="219">
        <v>1</v>
      </c>
      <c r="L123" s="219">
        <f t="shared" si="12"/>
        <v>2.5</v>
      </c>
      <c r="M123" s="220">
        <f t="shared" si="13"/>
        <v>2.5</v>
      </c>
      <c r="N123" s="339"/>
      <c r="O123" s="443"/>
      <c r="P123" s="221">
        <v>0</v>
      </c>
      <c r="Q123" s="444">
        <f t="shared" si="14"/>
        <v>0</v>
      </c>
      <c r="R123" s="222">
        <f t="shared" si="15"/>
        <v>0</v>
      </c>
      <c r="S123" s="453" cm="1">
        <f t="array" ref="S123">_xlfn.IFS(E123="Air",R123,E123="Sea",M123,E123="Air+Sea",M123+R123)</f>
        <v>2.5</v>
      </c>
    </row>
    <row r="124" spans="1:19" ht="14.45" customHeight="1" x14ac:dyDescent="0.25">
      <c r="A124" s="1096"/>
      <c r="B124" s="509"/>
      <c r="C124" s="177" t="s">
        <v>204</v>
      </c>
      <c r="D124" s="113" t="s">
        <v>213</v>
      </c>
      <c r="E124" s="113" t="s">
        <v>11</v>
      </c>
      <c r="F124" s="156"/>
      <c r="G124" s="213">
        <v>15</v>
      </c>
      <c r="H124" s="178"/>
      <c r="I124" s="636"/>
      <c r="J124" s="200">
        <v>0.5</v>
      </c>
      <c r="K124" s="219">
        <v>1</v>
      </c>
      <c r="L124" s="219">
        <f t="shared" si="12"/>
        <v>7.5</v>
      </c>
      <c r="M124" s="220">
        <f t="shared" si="13"/>
        <v>7.5</v>
      </c>
      <c r="N124" s="339"/>
      <c r="O124" s="443"/>
      <c r="P124" s="221">
        <v>0</v>
      </c>
      <c r="Q124" s="444">
        <f t="shared" si="14"/>
        <v>0</v>
      </c>
      <c r="R124" s="222">
        <f t="shared" si="15"/>
        <v>0</v>
      </c>
      <c r="S124" s="453" cm="1">
        <f t="array" ref="S124">_xlfn.IFS(E124="Air",R124,E124="Sea",M124,E124="Air+Sea",M124+R124)</f>
        <v>7.5</v>
      </c>
    </row>
    <row r="125" spans="1:19" ht="14.45" customHeight="1" x14ac:dyDescent="0.25">
      <c r="A125" s="1096"/>
      <c r="B125" s="509"/>
      <c r="C125" s="177" t="s">
        <v>204</v>
      </c>
      <c r="D125" s="113" t="s">
        <v>214</v>
      </c>
      <c r="E125" s="113" t="s">
        <v>11</v>
      </c>
      <c r="F125" s="156"/>
      <c r="G125" s="213">
        <v>40</v>
      </c>
      <c r="H125" s="178"/>
      <c r="I125" s="636"/>
      <c r="J125" s="200">
        <v>0.5</v>
      </c>
      <c r="K125" s="219">
        <v>1</v>
      </c>
      <c r="L125" s="219">
        <f t="shared" si="12"/>
        <v>20</v>
      </c>
      <c r="M125" s="220">
        <f t="shared" si="13"/>
        <v>20</v>
      </c>
      <c r="N125" s="339"/>
      <c r="O125" s="443"/>
      <c r="P125" s="221">
        <v>0</v>
      </c>
      <c r="Q125" s="444">
        <f t="shared" si="14"/>
        <v>0</v>
      </c>
      <c r="R125" s="222">
        <f t="shared" si="15"/>
        <v>0</v>
      </c>
      <c r="S125" s="453" cm="1">
        <f t="array" ref="S125">_xlfn.IFS(E125="Air",R125,E125="Sea",M125,E125="Air+Sea",M125+R125)</f>
        <v>20</v>
      </c>
    </row>
    <row r="126" spans="1:19" ht="14.45" customHeight="1" x14ac:dyDescent="0.25">
      <c r="A126" s="1096"/>
      <c r="B126" s="509"/>
      <c r="C126" s="177" t="s">
        <v>204</v>
      </c>
      <c r="D126" s="113" t="s">
        <v>215</v>
      </c>
      <c r="E126" s="113" t="s">
        <v>11</v>
      </c>
      <c r="F126" s="156"/>
      <c r="G126" s="213">
        <v>5</v>
      </c>
      <c r="H126" s="178"/>
      <c r="I126" s="636"/>
      <c r="J126" s="200">
        <v>0.5</v>
      </c>
      <c r="K126" s="219">
        <v>1</v>
      </c>
      <c r="L126" s="219">
        <f t="shared" si="12"/>
        <v>2.5</v>
      </c>
      <c r="M126" s="220">
        <f t="shared" si="13"/>
        <v>2.5</v>
      </c>
      <c r="N126" s="339"/>
      <c r="O126" s="443"/>
      <c r="P126" s="221">
        <v>0</v>
      </c>
      <c r="Q126" s="444">
        <f t="shared" si="14"/>
        <v>0</v>
      </c>
      <c r="R126" s="222">
        <f t="shared" si="15"/>
        <v>0</v>
      </c>
      <c r="S126" s="453" cm="1">
        <f t="array" ref="S126">_xlfn.IFS(E126="Air",R126,E126="Sea",M126,E126="Air+Sea",M126+R126)</f>
        <v>2.5</v>
      </c>
    </row>
    <row r="127" spans="1:19" ht="14.45" customHeight="1" x14ac:dyDescent="0.25">
      <c r="A127" s="1096"/>
      <c r="B127" s="460" t="s">
        <v>216</v>
      </c>
      <c r="C127" s="517" t="s">
        <v>204</v>
      </c>
      <c r="D127" s="188" t="s">
        <v>217</v>
      </c>
      <c r="E127" s="188"/>
      <c r="F127" s="334"/>
      <c r="G127" s="647"/>
      <c r="H127" s="518"/>
      <c r="I127" s="769"/>
      <c r="J127" s="764">
        <v>5</v>
      </c>
      <c r="K127" s="765">
        <v>1</v>
      </c>
      <c r="L127" s="765">
        <f t="shared" si="12"/>
        <v>0</v>
      </c>
      <c r="M127" s="743">
        <f t="shared" si="13"/>
        <v>0</v>
      </c>
      <c r="N127" s="339"/>
      <c r="O127" s="443"/>
      <c r="P127" s="221">
        <v>0</v>
      </c>
      <c r="Q127" s="444">
        <f t="shared" si="14"/>
        <v>0</v>
      </c>
      <c r="R127" s="222">
        <f t="shared" si="15"/>
        <v>0</v>
      </c>
      <c r="S127" s="454" t="e" cm="1">
        <f t="array" ref="S127">_xlfn.IFS(E127="Air",R127,E127="Sea",M127,E127="Air+Sea",M127+R127)</f>
        <v>#N/A</v>
      </c>
    </row>
    <row r="128" spans="1:19" ht="14.45" customHeight="1" x14ac:dyDescent="0.25">
      <c r="A128" s="1096"/>
      <c r="B128" s="722"/>
      <c r="C128" s="523" t="s">
        <v>540</v>
      </c>
      <c r="D128" s="114" t="s">
        <v>705</v>
      </c>
      <c r="E128" s="114" t="s">
        <v>11</v>
      </c>
      <c r="F128" s="332">
        <v>5</v>
      </c>
      <c r="G128" s="614">
        <v>5</v>
      </c>
      <c r="H128" s="524"/>
      <c r="I128" s="770"/>
      <c r="J128" s="762">
        <v>0.5</v>
      </c>
      <c r="K128" s="763">
        <v>1</v>
      </c>
      <c r="L128" s="763">
        <f t="shared" si="12"/>
        <v>2.5</v>
      </c>
      <c r="M128" s="742">
        <f t="shared" si="13"/>
        <v>2.5</v>
      </c>
      <c r="N128" s="339"/>
      <c r="O128" s="443"/>
      <c r="P128" s="221">
        <v>0</v>
      </c>
      <c r="Q128" s="444">
        <f t="shared" si="14"/>
        <v>0</v>
      </c>
      <c r="R128" s="222">
        <f t="shared" si="15"/>
        <v>0</v>
      </c>
      <c r="S128" s="626" cm="1">
        <f t="array" ref="S128">_xlfn.IFS(E128="Air",R128,E128="Sea",M128,E128="Air+Sea",M128+R128)</f>
        <v>2.5</v>
      </c>
    </row>
    <row r="129" spans="1:19" ht="14.45" customHeight="1" x14ac:dyDescent="0.25">
      <c r="A129" s="1096"/>
      <c r="B129" s="509"/>
      <c r="C129" s="177" t="s">
        <v>204</v>
      </c>
      <c r="D129" s="113" t="s">
        <v>218</v>
      </c>
      <c r="E129" s="113" t="s">
        <v>11</v>
      </c>
      <c r="F129" s="156"/>
      <c r="G129" s="213">
        <v>30</v>
      </c>
      <c r="H129" s="178"/>
      <c r="I129" s="636"/>
      <c r="J129" s="200">
        <v>0.5</v>
      </c>
      <c r="K129" s="219">
        <v>1</v>
      </c>
      <c r="L129" s="219">
        <f t="shared" si="12"/>
        <v>15</v>
      </c>
      <c r="M129" s="220">
        <f t="shared" si="13"/>
        <v>15</v>
      </c>
      <c r="N129" s="339"/>
      <c r="O129" s="443"/>
      <c r="P129" s="221">
        <v>0</v>
      </c>
      <c r="Q129" s="444">
        <f t="shared" si="14"/>
        <v>0</v>
      </c>
      <c r="R129" s="222">
        <f t="shared" si="15"/>
        <v>0</v>
      </c>
      <c r="S129" s="453" cm="1">
        <f t="array" ref="S129">_xlfn.IFS(E129="Air",R129,E129="Sea",M129,E129="Air+Sea",M129+R129)</f>
        <v>15</v>
      </c>
    </row>
    <row r="130" spans="1:19" ht="14.45" customHeight="1" x14ac:dyDescent="0.25">
      <c r="A130" s="1096"/>
      <c r="B130" s="509"/>
      <c r="C130" s="177" t="s">
        <v>204</v>
      </c>
      <c r="D130" s="113" t="s">
        <v>219</v>
      </c>
      <c r="E130" s="113" t="s">
        <v>11</v>
      </c>
      <c r="F130" s="156"/>
      <c r="G130" s="213">
        <v>180</v>
      </c>
      <c r="H130" s="178"/>
      <c r="I130" s="636"/>
      <c r="J130" s="200">
        <v>0.5</v>
      </c>
      <c r="K130" s="219">
        <v>1</v>
      </c>
      <c r="L130" s="219">
        <f t="shared" si="12"/>
        <v>90</v>
      </c>
      <c r="M130" s="220">
        <f t="shared" si="13"/>
        <v>90</v>
      </c>
      <c r="N130" s="339"/>
      <c r="O130" s="443"/>
      <c r="P130" s="221">
        <v>0</v>
      </c>
      <c r="Q130" s="444">
        <f t="shared" si="14"/>
        <v>0</v>
      </c>
      <c r="R130" s="222">
        <f t="shared" si="15"/>
        <v>0</v>
      </c>
      <c r="S130" s="453" cm="1">
        <f t="array" ref="S130">_xlfn.IFS(E130="Air",R130,E130="Sea",M130,E130="Air+Sea",M130+R130)</f>
        <v>90</v>
      </c>
    </row>
    <row r="131" spans="1:19" ht="26.1" customHeight="1" x14ac:dyDescent="0.25">
      <c r="A131" s="1096"/>
      <c r="B131" s="509" t="s">
        <v>220</v>
      </c>
      <c r="C131" s="177" t="s">
        <v>103</v>
      </c>
      <c r="D131" s="113" t="s">
        <v>193</v>
      </c>
      <c r="E131" s="113" t="s">
        <v>11</v>
      </c>
      <c r="F131" s="156"/>
      <c r="G131" s="213">
        <v>5</v>
      </c>
      <c r="H131" s="178"/>
      <c r="I131" s="636"/>
      <c r="J131" s="200">
        <v>0.5</v>
      </c>
      <c r="K131" s="219">
        <v>1</v>
      </c>
      <c r="L131" s="219">
        <f t="shared" si="12"/>
        <v>2.5</v>
      </c>
      <c r="M131" s="220">
        <f t="shared" si="13"/>
        <v>2.5</v>
      </c>
      <c r="N131" s="339"/>
      <c r="O131" s="443"/>
      <c r="P131" s="221">
        <v>0</v>
      </c>
      <c r="Q131" s="444">
        <f t="shared" si="14"/>
        <v>0</v>
      </c>
      <c r="R131" s="222">
        <f t="shared" si="15"/>
        <v>0</v>
      </c>
      <c r="S131" s="453" cm="1">
        <f t="array" ref="S131">_xlfn.IFS(E131="Air",R131,E131="Sea",M131,E131="Air+Sea",M131+R131)</f>
        <v>2.5</v>
      </c>
    </row>
    <row r="132" spans="1:19" ht="14.45" customHeight="1" x14ac:dyDescent="0.25">
      <c r="A132" s="1096"/>
      <c r="B132" s="509"/>
      <c r="C132" s="177" t="s">
        <v>103</v>
      </c>
      <c r="D132" s="113" t="s">
        <v>221</v>
      </c>
      <c r="E132" s="113" t="s">
        <v>11</v>
      </c>
      <c r="F132" s="156"/>
      <c r="G132" s="213">
        <v>25</v>
      </c>
      <c r="H132" s="178"/>
      <c r="I132" s="467"/>
      <c r="J132" s="200">
        <v>0.5</v>
      </c>
      <c r="K132" s="219">
        <v>1</v>
      </c>
      <c r="L132" s="219">
        <f t="shared" si="12"/>
        <v>12.5</v>
      </c>
      <c r="M132" s="220">
        <f t="shared" si="13"/>
        <v>12.5</v>
      </c>
      <c r="N132" s="463"/>
      <c r="O132" s="443"/>
      <c r="P132" s="221">
        <v>0</v>
      </c>
      <c r="Q132" s="444">
        <f t="shared" si="14"/>
        <v>0</v>
      </c>
      <c r="R132" s="222">
        <f t="shared" si="15"/>
        <v>0</v>
      </c>
      <c r="S132" s="453" cm="1">
        <f t="array" ref="S132">_xlfn.IFS(E132="Air",R132,E132="Sea",M132,E132="Air+Sea",M132+R132)</f>
        <v>12.5</v>
      </c>
    </row>
    <row r="133" spans="1:19" ht="14.45" customHeight="1" x14ac:dyDescent="0.25">
      <c r="A133" s="1096"/>
      <c r="B133" s="509"/>
      <c r="C133" s="177" t="s">
        <v>103</v>
      </c>
      <c r="D133" s="113" t="s">
        <v>222</v>
      </c>
      <c r="E133" s="113" t="s">
        <v>11</v>
      </c>
      <c r="F133" s="156"/>
      <c r="G133" s="213">
        <v>20</v>
      </c>
      <c r="H133" s="178"/>
      <c r="I133" s="467"/>
      <c r="J133" s="200">
        <v>0.5</v>
      </c>
      <c r="K133" s="219">
        <v>1</v>
      </c>
      <c r="L133" s="219">
        <f t="shared" si="12"/>
        <v>10</v>
      </c>
      <c r="M133" s="220">
        <f t="shared" si="13"/>
        <v>10</v>
      </c>
      <c r="N133" s="463"/>
      <c r="O133" s="443"/>
      <c r="P133" s="221">
        <v>0</v>
      </c>
      <c r="Q133" s="444">
        <f t="shared" si="14"/>
        <v>0</v>
      </c>
      <c r="R133" s="222">
        <f t="shared" si="15"/>
        <v>0</v>
      </c>
      <c r="S133" s="453" cm="1">
        <f t="array" ref="S133">_xlfn.IFS(E133="Air",R133,E133="Sea",M133,E133="Air+Sea",M133+R133)</f>
        <v>10</v>
      </c>
    </row>
    <row r="134" spans="1:19" ht="14.45" customHeight="1" x14ac:dyDescent="0.25">
      <c r="A134" s="1096"/>
      <c r="B134" s="509" t="s">
        <v>157</v>
      </c>
      <c r="C134" s="177" t="s">
        <v>158</v>
      </c>
      <c r="D134" s="113" t="s">
        <v>159</v>
      </c>
      <c r="E134" s="113" t="s">
        <v>11</v>
      </c>
      <c r="F134" s="156">
        <v>870</v>
      </c>
      <c r="G134" s="156">
        <v>870</v>
      </c>
      <c r="H134" s="178"/>
      <c r="I134" s="467"/>
      <c r="J134" s="200">
        <v>0</v>
      </c>
      <c r="K134" s="219">
        <v>1</v>
      </c>
      <c r="L134" s="219">
        <f t="shared" si="12"/>
        <v>0</v>
      </c>
      <c r="M134" s="220">
        <f t="shared" si="13"/>
        <v>0</v>
      </c>
      <c r="N134" s="463"/>
      <c r="O134" s="443"/>
      <c r="P134" s="221">
        <v>0</v>
      </c>
      <c r="Q134" s="444">
        <f t="shared" si="14"/>
        <v>0</v>
      </c>
      <c r="R134" s="222">
        <f t="shared" si="15"/>
        <v>0</v>
      </c>
      <c r="S134" s="453" cm="1">
        <f t="array" ref="S134">_xlfn.IFS(E134="Air",R134,E134="Sea",M134,E134="Air+Sea",M134+R134)</f>
        <v>0</v>
      </c>
    </row>
    <row r="135" spans="1:19" ht="14.45" customHeight="1" x14ac:dyDescent="0.25">
      <c r="A135" s="1096"/>
      <c r="B135" s="509" t="s">
        <v>160</v>
      </c>
      <c r="C135" s="177" t="s">
        <v>142</v>
      </c>
      <c r="D135" s="113" t="s">
        <v>161</v>
      </c>
      <c r="E135" s="113" t="s">
        <v>11</v>
      </c>
      <c r="F135" s="156">
        <v>120</v>
      </c>
      <c r="G135" s="156">
        <v>120</v>
      </c>
      <c r="H135" s="178"/>
      <c r="I135" s="467"/>
      <c r="J135" s="200">
        <v>0.25</v>
      </c>
      <c r="K135" s="219">
        <v>1</v>
      </c>
      <c r="L135" s="219">
        <f t="shared" si="12"/>
        <v>30</v>
      </c>
      <c r="M135" s="220">
        <f t="shared" si="13"/>
        <v>30</v>
      </c>
      <c r="N135" s="463"/>
      <c r="O135" s="443"/>
      <c r="P135" s="221">
        <v>0</v>
      </c>
      <c r="Q135" s="444">
        <f t="shared" si="14"/>
        <v>0</v>
      </c>
      <c r="R135" s="222">
        <f t="shared" si="15"/>
        <v>0</v>
      </c>
      <c r="S135" s="453" cm="1">
        <f t="array" ref="S135">_xlfn.IFS(E135="Air",R135,E135="Sea",M135,E135="Air+Sea",M135+R135)</f>
        <v>30</v>
      </c>
    </row>
    <row r="136" spans="1:19" ht="14.45" customHeight="1" x14ac:dyDescent="0.25">
      <c r="A136" s="1096"/>
      <c r="B136" s="509" t="s">
        <v>162</v>
      </c>
      <c r="C136" s="177" t="s">
        <v>163</v>
      </c>
      <c r="D136" s="113" t="s">
        <v>164</v>
      </c>
      <c r="E136" s="113" t="s">
        <v>11</v>
      </c>
      <c r="F136" s="156">
        <v>60</v>
      </c>
      <c r="G136" s="156">
        <v>60</v>
      </c>
      <c r="H136" s="178"/>
      <c r="I136" s="467"/>
      <c r="J136" s="200">
        <v>0.25</v>
      </c>
      <c r="K136" s="219">
        <v>1</v>
      </c>
      <c r="L136" s="219">
        <f t="shared" si="12"/>
        <v>15</v>
      </c>
      <c r="M136" s="220">
        <f t="shared" si="13"/>
        <v>15</v>
      </c>
      <c r="N136" s="463"/>
      <c r="O136" s="443"/>
      <c r="P136" s="221">
        <v>0</v>
      </c>
      <c r="Q136" s="444">
        <f t="shared" si="14"/>
        <v>0</v>
      </c>
      <c r="R136" s="222">
        <f t="shared" si="15"/>
        <v>0</v>
      </c>
      <c r="S136" s="453" cm="1">
        <f t="array" ref="S136">_xlfn.IFS(E136="Air",R136,E136="Sea",M136,E136="Air+Sea",M136+R136)</f>
        <v>15</v>
      </c>
    </row>
    <row r="137" spans="1:19" ht="14.45" customHeight="1" x14ac:dyDescent="0.25">
      <c r="A137" s="1096"/>
      <c r="B137" s="509" t="s">
        <v>650</v>
      </c>
      <c r="C137" s="177" t="s">
        <v>103</v>
      </c>
      <c r="D137" s="113" t="s">
        <v>706</v>
      </c>
      <c r="E137" s="113" t="s">
        <v>11</v>
      </c>
      <c r="F137" s="177"/>
      <c r="G137" s="213">
        <v>45</v>
      </c>
      <c r="H137" s="178"/>
      <c r="I137" s="467"/>
      <c r="J137" s="200">
        <v>0.5</v>
      </c>
      <c r="K137" s="219">
        <v>1</v>
      </c>
      <c r="L137" s="219">
        <f t="shared" si="12"/>
        <v>22.5</v>
      </c>
      <c r="M137" s="220">
        <f t="shared" si="13"/>
        <v>22.5</v>
      </c>
      <c r="N137" s="463"/>
      <c r="O137" s="443"/>
      <c r="P137" s="221">
        <v>0</v>
      </c>
      <c r="Q137" s="444">
        <f t="shared" si="14"/>
        <v>0</v>
      </c>
      <c r="R137" s="222">
        <f t="shared" si="15"/>
        <v>0</v>
      </c>
      <c r="S137" s="453" cm="1">
        <f t="array" ref="S137">_xlfn.IFS(E137="Air",R137,E137="Sea",M137,E137="Air+Sea",M137+R137)</f>
        <v>22.5</v>
      </c>
    </row>
    <row r="138" spans="1:19" ht="14.45" customHeight="1" x14ac:dyDescent="0.25">
      <c r="A138" s="1096"/>
      <c r="B138" s="460"/>
      <c r="C138" s="517" t="s">
        <v>103</v>
      </c>
      <c r="D138" s="188" t="s">
        <v>225</v>
      </c>
      <c r="E138" s="188"/>
      <c r="F138" s="334"/>
      <c r="G138" s="647"/>
      <c r="H138" s="518"/>
      <c r="I138" s="769"/>
      <c r="J138" s="764"/>
      <c r="K138" s="765">
        <v>1</v>
      </c>
      <c r="L138" s="765">
        <f t="shared" si="12"/>
        <v>0</v>
      </c>
      <c r="M138" s="743">
        <f t="shared" si="13"/>
        <v>0</v>
      </c>
      <c r="N138" s="463"/>
      <c r="O138" s="443"/>
      <c r="P138" s="221">
        <v>0</v>
      </c>
      <c r="Q138" s="444">
        <f t="shared" si="14"/>
        <v>0</v>
      </c>
      <c r="R138" s="222">
        <f t="shared" si="15"/>
        <v>0</v>
      </c>
      <c r="S138" s="454" t="e" cm="1">
        <f t="array" ref="S138">_xlfn.IFS(E138="Air",R138,E138="Sea",M138,E138="Air+Sea",M138+R138)</f>
        <v>#N/A</v>
      </c>
    </row>
    <row r="139" spans="1:19" ht="14.45" customHeight="1" x14ac:dyDescent="0.25">
      <c r="A139" s="1096"/>
      <c r="B139" s="460"/>
      <c r="C139" s="517" t="s">
        <v>227</v>
      </c>
      <c r="D139" s="188" t="s">
        <v>228</v>
      </c>
      <c r="E139" s="188"/>
      <c r="F139" s="334"/>
      <c r="G139" s="647"/>
      <c r="H139" s="518"/>
      <c r="I139" s="769"/>
      <c r="J139" s="764"/>
      <c r="K139" s="765">
        <v>1</v>
      </c>
      <c r="L139" s="765">
        <f t="shared" si="12"/>
        <v>0</v>
      </c>
      <c r="M139" s="743">
        <f t="shared" si="13"/>
        <v>0</v>
      </c>
      <c r="N139" s="463"/>
      <c r="O139" s="443"/>
      <c r="P139" s="221">
        <v>0</v>
      </c>
      <c r="Q139" s="444">
        <f t="shared" si="14"/>
        <v>0</v>
      </c>
      <c r="R139" s="222">
        <f t="shared" si="15"/>
        <v>0</v>
      </c>
      <c r="S139" s="454" t="e" cm="1">
        <f t="array" ref="S139">_xlfn.IFS(E139="Air",R139,E139="Sea",M139,E139="Air+Sea",M139+R139)</f>
        <v>#N/A</v>
      </c>
    </row>
    <row r="140" spans="1:19" ht="14.45" customHeight="1" x14ac:dyDescent="0.25">
      <c r="A140" s="1096"/>
      <c r="B140" s="460"/>
      <c r="C140" s="517" t="s">
        <v>227</v>
      </c>
      <c r="D140" s="188" t="s">
        <v>229</v>
      </c>
      <c r="E140" s="188"/>
      <c r="F140" s="334"/>
      <c r="G140" s="647"/>
      <c r="H140" s="518"/>
      <c r="I140" s="769"/>
      <c r="J140" s="764"/>
      <c r="K140" s="765">
        <v>1</v>
      </c>
      <c r="L140" s="765">
        <f t="shared" si="12"/>
        <v>0</v>
      </c>
      <c r="M140" s="743">
        <f t="shared" si="13"/>
        <v>0</v>
      </c>
      <c r="N140" s="463"/>
      <c r="O140" s="443"/>
      <c r="P140" s="221">
        <v>0</v>
      </c>
      <c r="Q140" s="444">
        <f t="shared" si="14"/>
        <v>0</v>
      </c>
      <c r="R140" s="222">
        <f t="shared" si="15"/>
        <v>0</v>
      </c>
      <c r="S140" s="454" t="e" cm="1">
        <f t="array" ref="S140">_xlfn.IFS(E140="Air",R140,E140="Sea",M140,E140="Air+Sea",M140+R140)</f>
        <v>#N/A</v>
      </c>
    </row>
    <row r="141" spans="1:19" ht="14.45" customHeight="1" x14ac:dyDescent="0.25">
      <c r="A141" s="1096"/>
      <c r="B141" s="509" t="s">
        <v>226</v>
      </c>
      <c r="C141" s="113" t="s">
        <v>145</v>
      </c>
      <c r="D141" s="113" t="s">
        <v>230</v>
      </c>
      <c r="E141" s="113" t="s">
        <v>11</v>
      </c>
      <c r="F141" s="113"/>
      <c r="G141" s="213">
        <v>50</v>
      </c>
      <c r="H141" s="124"/>
      <c r="I141" s="467"/>
      <c r="J141" s="200">
        <v>0.5</v>
      </c>
      <c r="K141" s="219">
        <v>1</v>
      </c>
      <c r="L141" s="219">
        <f t="shared" si="12"/>
        <v>25</v>
      </c>
      <c r="M141" s="220">
        <f t="shared" si="13"/>
        <v>25</v>
      </c>
      <c r="N141" s="463"/>
      <c r="O141" s="443"/>
      <c r="P141" s="221">
        <v>0</v>
      </c>
      <c r="Q141" s="444">
        <f t="shared" si="14"/>
        <v>0</v>
      </c>
      <c r="R141" s="222">
        <f t="shared" si="15"/>
        <v>0</v>
      </c>
      <c r="S141" s="453" cm="1">
        <f t="array" ref="S141">_xlfn.IFS(E141="Air",R141,E141="Sea",M141,E141="Air+Sea",M141+R141)</f>
        <v>25</v>
      </c>
    </row>
    <row r="142" spans="1:19" ht="14.45" customHeight="1" x14ac:dyDescent="0.25">
      <c r="A142" s="1096"/>
      <c r="B142" s="509"/>
      <c r="C142" s="113" t="s">
        <v>145</v>
      </c>
      <c r="D142" s="113" t="s">
        <v>231</v>
      </c>
      <c r="E142" s="113" t="s">
        <v>11</v>
      </c>
      <c r="F142" s="113"/>
      <c r="G142" s="213">
        <v>10</v>
      </c>
      <c r="H142" s="124"/>
      <c r="I142" s="467"/>
      <c r="J142" s="200">
        <v>0.5</v>
      </c>
      <c r="K142" s="219">
        <v>1</v>
      </c>
      <c r="L142" s="219">
        <f t="shared" si="12"/>
        <v>5</v>
      </c>
      <c r="M142" s="220">
        <f t="shared" si="13"/>
        <v>5</v>
      </c>
      <c r="N142" s="463"/>
      <c r="O142" s="443"/>
      <c r="P142" s="221">
        <v>0</v>
      </c>
      <c r="Q142" s="444">
        <f t="shared" si="14"/>
        <v>0</v>
      </c>
      <c r="R142" s="222">
        <f t="shared" si="15"/>
        <v>0</v>
      </c>
      <c r="S142" s="453" cm="1">
        <f t="array" ref="S142">_xlfn.IFS(E142="Air",R142,E142="Sea",M142,E142="Air+Sea",M142+R142)</f>
        <v>5</v>
      </c>
    </row>
    <row r="143" spans="1:19" ht="14.45" customHeight="1" x14ac:dyDescent="0.25">
      <c r="A143" s="1096"/>
      <c r="B143" s="509"/>
      <c r="C143" s="113" t="s">
        <v>145</v>
      </c>
      <c r="D143" s="113" t="s">
        <v>232</v>
      </c>
      <c r="E143" s="113" t="s">
        <v>11</v>
      </c>
      <c r="F143" s="113"/>
      <c r="G143" s="213">
        <v>50</v>
      </c>
      <c r="H143" s="124"/>
      <c r="I143" s="467"/>
      <c r="J143" s="200">
        <v>0.5</v>
      </c>
      <c r="K143" s="219">
        <v>1</v>
      </c>
      <c r="L143" s="219">
        <f t="shared" si="12"/>
        <v>25</v>
      </c>
      <c r="M143" s="220">
        <f t="shared" si="13"/>
        <v>25</v>
      </c>
      <c r="N143" s="460"/>
      <c r="O143" s="443"/>
      <c r="P143" s="221">
        <v>0</v>
      </c>
      <c r="Q143" s="444">
        <f t="shared" si="14"/>
        <v>0</v>
      </c>
      <c r="R143" s="222">
        <f t="shared" si="15"/>
        <v>0</v>
      </c>
      <c r="S143" s="453" cm="1">
        <f t="array" ref="S143">_xlfn.IFS(E143="Air",R143,E143="Sea",M143,E143="Air+Sea",M143+R143)</f>
        <v>25</v>
      </c>
    </row>
    <row r="144" spans="1:19" ht="15.75" thickBot="1" x14ac:dyDescent="0.3">
      <c r="A144" s="1097"/>
      <c r="B144" s="724"/>
      <c r="C144" s="119" t="s">
        <v>145</v>
      </c>
      <c r="D144" s="119" t="s">
        <v>233</v>
      </c>
      <c r="E144" s="119" t="s">
        <v>11</v>
      </c>
      <c r="F144" s="119"/>
      <c r="G144" s="214">
        <v>5</v>
      </c>
      <c r="H144" s="150"/>
      <c r="I144" s="771"/>
      <c r="J144" s="201">
        <v>0.5</v>
      </c>
      <c r="K144" s="233">
        <v>1</v>
      </c>
      <c r="L144" s="233">
        <f t="shared" si="12"/>
        <v>2.5</v>
      </c>
      <c r="M144" s="234">
        <f t="shared" si="13"/>
        <v>2.5</v>
      </c>
      <c r="N144" s="464"/>
      <c r="O144" s="450"/>
      <c r="P144" s="262">
        <v>0</v>
      </c>
      <c r="Q144" s="451">
        <f t="shared" si="14"/>
        <v>0</v>
      </c>
      <c r="R144" s="457">
        <f t="shared" si="15"/>
        <v>0</v>
      </c>
      <c r="S144" s="455" cm="1">
        <f t="array" ref="S144">_xlfn.IFS(E144="Air",R144,E144="Sea",M144,E144="Air+Sea",M144+R144)</f>
        <v>2.5</v>
      </c>
    </row>
    <row r="145" spans="1:21" ht="18.75" customHeight="1" x14ac:dyDescent="0.25">
      <c r="A145" s="152"/>
      <c r="B145" s="120"/>
      <c r="C145" s="120"/>
      <c r="D145" s="120"/>
      <c r="E145" s="120"/>
      <c r="F145" s="120"/>
      <c r="G145" s="100"/>
      <c r="H145" s="120"/>
      <c r="I145" s="433"/>
      <c r="K145" s="235"/>
      <c r="L145" s="235"/>
      <c r="M145" s="373"/>
      <c r="N145" s="433"/>
      <c r="O145" s="580"/>
      <c r="P145" s="235"/>
      <c r="Q145" s="581"/>
      <c r="R145" s="581"/>
      <c r="S145" s="379"/>
      <c r="T145" s="475"/>
      <c r="U145" s="120"/>
    </row>
    <row r="146" spans="1:21" ht="18.75" customHeight="1" thickBot="1" x14ac:dyDescent="0.3">
      <c r="A146" s="184"/>
      <c r="B146" s="120"/>
      <c r="C146" s="120"/>
      <c r="D146" s="120"/>
      <c r="E146" s="120"/>
      <c r="F146" s="120"/>
      <c r="G146" s="100"/>
      <c r="H146" s="120"/>
      <c r="I146" s="433"/>
      <c r="K146" s="235"/>
      <c r="L146" s="235"/>
      <c r="M146" s="373"/>
      <c r="N146" s="433"/>
      <c r="O146" s="356"/>
      <c r="P146" s="235"/>
      <c r="Q146" s="373"/>
      <c r="R146" s="373"/>
      <c r="S146" s="379"/>
      <c r="T146" s="475"/>
      <c r="U146" s="120"/>
    </row>
    <row r="147" spans="1:21" ht="36.75" customHeight="1" x14ac:dyDescent="0.25">
      <c r="A147" s="167"/>
      <c r="B147" s="32"/>
      <c r="C147" s="32"/>
      <c r="D147" s="32"/>
      <c r="E147" s="32"/>
      <c r="F147" s="32"/>
      <c r="G147" s="100"/>
      <c r="H147" s="168"/>
      <c r="I147" s="413"/>
      <c r="J147" s="71" t="s">
        <v>234</v>
      </c>
      <c r="K147" s="229">
        <f>IF([2]Booking_SGN!$B$2="SGN",INDEX([2]!volume,MATCH($I$11,[2]!customer,0),MATCH([2]Booking_SGN!$C$3,[2]!week,0)),0)</f>
        <v>0</v>
      </c>
      <c r="L147" s="229">
        <f>SUM(L99:L146)</f>
        <v>720</v>
      </c>
      <c r="M147" s="229">
        <f>SUM(M99:M146)</f>
        <v>720</v>
      </c>
      <c r="N147" s="413"/>
      <c r="O147" s="71" t="s">
        <v>234</v>
      </c>
      <c r="P147" s="229">
        <f>IF([2]Booking_SGN!$B$2="SGN",INDEX([2]!volume,MATCH($N$11,[2]!customer,0),MATCH([2]Booking_SGN!$C$3,[2]!week,0)),0)</f>
        <v>0</v>
      </c>
      <c r="Q147" s="229">
        <f>SUM(Q99:Q146)</f>
        <v>305</v>
      </c>
      <c r="R147" s="230">
        <f>SUM(R99:R146)</f>
        <v>0</v>
      </c>
      <c r="S147" s="257">
        <f>R147+M147</f>
        <v>720</v>
      </c>
      <c r="T147" s="171"/>
    </row>
    <row r="148" spans="1:21" ht="15.75" thickBot="1" x14ac:dyDescent="0.3">
      <c r="A148" s="185"/>
      <c r="B148" s="168"/>
      <c r="C148" s="32"/>
      <c r="D148" s="32"/>
      <c r="E148" s="32"/>
      <c r="F148" s="32"/>
      <c r="G148" s="100"/>
      <c r="H148" s="168"/>
      <c r="I148" s="413"/>
      <c r="J148" s="72" t="s">
        <v>182</v>
      </c>
      <c r="K148" s="73"/>
      <c r="L148" s="73"/>
      <c r="M148" s="237">
        <f>M147*K147/40/3600</f>
        <v>0</v>
      </c>
      <c r="N148" s="413"/>
      <c r="O148" s="72" t="s">
        <v>182</v>
      </c>
      <c r="P148" s="73"/>
      <c r="Q148" s="73"/>
      <c r="R148" s="268">
        <f>R147*P147/40/3600</f>
        <v>0</v>
      </c>
      <c r="S148" s="269">
        <f>R148+M148</f>
        <v>0</v>
      </c>
      <c r="T148" s="186"/>
    </row>
    <row r="149" spans="1:21" x14ac:dyDescent="0.25">
      <c r="A149" s="185"/>
      <c r="B149" s="168"/>
      <c r="C149" s="32"/>
      <c r="D149" s="32"/>
      <c r="E149" s="32"/>
      <c r="F149" s="32"/>
      <c r="G149" s="100"/>
      <c r="H149" s="168"/>
      <c r="I149" s="413"/>
      <c r="J149" s="77"/>
      <c r="N149" s="413"/>
      <c r="O149" s="77"/>
      <c r="R149" s="270"/>
      <c r="S149" s="270"/>
    </row>
    <row r="150" spans="1:21" ht="15.75" thickBot="1" x14ac:dyDescent="0.3">
      <c r="A150" s="185"/>
      <c r="B150" s="168"/>
      <c r="C150" s="32"/>
      <c r="D150" s="32"/>
      <c r="E150" s="32"/>
      <c r="F150" s="32"/>
      <c r="G150" s="100"/>
      <c r="H150" s="168"/>
      <c r="I150" s="413"/>
      <c r="J150" s="77"/>
      <c r="N150" s="413"/>
      <c r="O150" s="77"/>
      <c r="R150" s="270"/>
      <c r="S150" s="270"/>
    </row>
    <row r="151" spans="1:21" ht="60" x14ac:dyDescent="0.25">
      <c r="A151" s="185"/>
      <c r="B151" s="168"/>
      <c r="C151" s="32"/>
      <c r="D151" s="32"/>
      <c r="E151" s="32"/>
      <c r="F151" s="32"/>
      <c r="G151" s="100"/>
      <c r="H151" s="168"/>
      <c r="I151" s="413"/>
      <c r="J151" s="71" t="s">
        <v>235</v>
      </c>
      <c r="K151" s="229">
        <f>IF([2]Booking_SGN!$B$2="SGN",INDEX([2]!volume,MATCH($I$11,[2]!customer,0),MATCH([2]Booking_SGN!$C$3,[2]!week,0)),0)</f>
        <v>0</v>
      </c>
      <c r="L151" s="229">
        <f>L147+L96</f>
        <v>4996</v>
      </c>
      <c r="M151" s="229">
        <f>M147+M96</f>
        <v>4088.5</v>
      </c>
      <c r="N151" s="413"/>
      <c r="O151" s="71" t="s">
        <v>235</v>
      </c>
      <c r="P151" s="229">
        <f>IF([2]Booking_SGN!$B$2="SGN",INDEX([2]!volume,MATCH($N$11,[2]!customer,0),MATCH([2]Booking_SGN!$C$3,[2]!week,0)),0)</f>
        <v>0</v>
      </c>
      <c r="Q151" s="229">
        <f>Q147+Q96</f>
        <v>1111</v>
      </c>
      <c r="R151" s="230">
        <f>R147+R96</f>
        <v>0</v>
      </c>
      <c r="S151" s="257">
        <f>R151+M151</f>
        <v>4088.5</v>
      </c>
      <c r="T151" s="187"/>
    </row>
    <row r="152" spans="1:21" ht="15.75" thickBot="1" x14ac:dyDescent="0.3">
      <c r="A152" s="185"/>
      <c r="B152" s="168"/>
      <c r="C152" s="32"/>
      <c r="D152" s="32"/>
      <c r="E152" s="32"/>
      <c r="F152" s="32"/>
      <c r="G152" s="100"/>
      <c r="H152" s="168"/>
      <c r="I152" s="413"/>
      <c r="J152" s="72" t="s">
        <v>236</v>
      </c>
      <c r="K152" s="73"/>
      <c r="L152" s="73"/>
      <c r="M152" s="237">
        <f>M148+M97</f>
        <v>0</v>
      </c>
      <c r="N152" s="413"/>
      <c r="O152" s="72" t="s">
        <v>236</v>
      </c>
      <c r="P152" s="73"/>
      <c r="Q152" s="73"/>
      <c r="R152" s="268">
        <f>R148+R97</f>
        <v>0</v>
      </c>
      <c r="S152" s="269">
        <f>R152+M152</f>
        <v>0</v>
      </c>
      <c r="T152" s="186"/>
    </row>
    <row r="153" spans="1:21" ht="15.75" thickBot="1" x14ac:dyDescent="0.3">
      <c r="A153" s="185"/>
      <c r="B153" s="32"/>
      <c r="C153" s="32"/>
      <c r="D153" s="32"/>
      <c r="E153" s="32"/>
      <c r="F153" s="32"/>
      <c r="G153" s="100"/>
      <c r="H153" s="168"/>
      <c r="I153" s="413"/>
      <c r="J153" s="77"/>
      <c r="N153" s="413"/>
      <c r="O153" s="77"/>
      <c r="R153" s="270"/>
      <c r="S153" s="270"/>
    </row>
    <row r="154" spans="1:21" x14ac:dyDescent="0.25">
      <c r="A154" s="185"/>
      <c r="B154" s="32"/>
      <c r="C154" s="32"/>
      <c r="D154" s="32"/>
      <c r="E154" s="32"/>
      <c r="F154" s="32"/>
      <c r="G154" s="100"/>
      <c r="H154" s="168"/>
      <c r="I154" s="413"/>
      <c r="J154" s="81" t="s">
        <v>237</v>
      </c>
      <c r="K154" s="238"/>
      <c r="L154" s="239"/>
      <c r="M154" s="239"/>
      <c r="N154" s="413"/>
      <c r="O154" s="81" t="s">
        <v>237</v>
      </c>
      <c r="P154" s="238"/>
      <c r="Q154" s="239"/>
      <c r="R154" s="271"/>
      <c r="S154" s="270"/>
    </row>
    <row r="155" spans="1:21" ht="15.75" thickBot="1" x14ac:dyDescent="0.3">
      <c r="A155" s="185"/>
      <c r="B155" s="32"/>
      <c r="C155" s="32"/>
      <c r="D155" s="32"/>
      <c r="E155" s="32"/>
      <c r="F155" s="32"/>
      <c r="G155" s="100"/>
      <c r="H155" s="168"/>
      <c r="I155" s="413"/>
      <c r="J155" s="82" t="s">
        <v>238</v>
      </c>
      <c r="K155" s="240"/>
      <c r="L155" s="241"/>
      <c r="M155" s="241"/>
      <c r="N155" s="413"/>
      <c r="O155" s="82" t="s">
        <v>238</v>
      </c>
      <c r="P155" s="240"/>
      <c r="Q155" s="241"/>
      <c r="R155" s="272"/>
      <c r="S155" s="232"/>
    </row>
    <row r="156" spans="1:21" ht="15.75" thickBot="1" x14ac:dyDescent="0.3">
      <c r="A156" s="185"/>
      <c r="E156" s="32"/>
      <c r="F156" s="32"/>
      <c r="G156" s="100"/>
      <c r="H156" s="168"/>
      <c r="I156" s="414"/>
      <c r="J156" s="199"/>
      <c r="K156" s="73"/>
      <c r="L156" s="73"/>
      <c r="M156" s="73"/>
      <c r="N156" s="414"/>
      <c r="O156" s="199"/>
      <c r="P156" s="73"/>
      <c r="Q156" s="73"/>
      <c r="R156" s="232"/>
      <c r="S156" s="273"/>
    </row>
    <row r="157" spans="1:21" x14ac:dyDescent="0.25">
      <c r="A157" s="185"/>
      <c r="B157" s="32"/>
      <c r="C157" s="32"/>
      <c r="D157" s="32"/>
      <c r="E157" s="32"/>
      <c r="F157" s="32"/>
      <c r="G157" s="100"/>
      <c r="H157" s="168"/>
      <c r="I157" s="32"/>
      <c r="N157" s="32"/>
    </row>
    <row r="158" spans="1:21" x14ac:dyDescent="0.25">
      <c r="A158" s="185"/>
      <c r="B158" s="32"/>
      <c r="C158" s="32"/>
      <c r="D158" s="32"/>
      <c r="E158" s="32"/>
      <c r="F158" s="32"/>
      <c r="G158" s="100"/>
      <c r="H158" s="168"/>
      <c r="I158" s="32"/>
      <c r="N158" s="32"/>
    </row>
    <row r="159" spans="1:21" x14ac:dyDescent="0.25">
      <c r="A159" s="185"/>
      <c r="B159" s="32"/>
      <c r="C159" s="32"/>
      <c r="D159" s="32"/>
      <c r="E159" s="32"/>
      <c r="F159" s="32"/>
      <c r="G159" s="100"/>
      <c r="H159" s="168"/>
      <c r="I159" s="32"/>
      <c r="N159" s="32"/>
    </row>
    <row r="160" spans="1:21" x14ac:dyDescent="0.25">
      <c r="A160" s="185"/>
      <c r="B160" s="32"/>
      <c r="C160" s="32"/>
      <c r="D160" s="32"/>
      <c r="E160" s="32"/>
      <c r="F160" s="32"/>
      <c r="G160" s="100"/>
      <c r="H160" s="168"/>
      <c r="I160" s="32"/>
      <c r="N160" s="32"/>
    </row>
    <row r="161" spans="1:14" x14ac:dyDescent="0.25">
      <c r="A161" s="185"/>
      <c r="B161" s="32"/>
      <c r="C161" s="32"/>
      <c r="D161" s="32"/>
      <c r="E161" s="32"/>
      <c r="F161" s="32"/>
      <c r="G161" s="100"/>
      <c r="H161" s="168"/>
      <c r="I161" s="32"/>
      <c r="N161" s="32"/>
    </row>
    <row r="162" spans="1:14" x14ac:dyDescent="0.25">
      <c r="A162" s="185"/>
      <c r="B162" s="32"/>
      <c r="C162" s="32"/>
      <c r="D162" s="32"/>
      <c r="E162" s="32"/>
      <c r="F162" s="32"/>
      <c r="G162" s="100"/>
      <c r="H162" s="168"/>
      <c r="I162" s="32"/>
      <c r="N162" s="32"/>
    </row>
    <row r="163" spans="1:14" x14ac:dyDescent="0.25">
      <c r="A163" s="185"/>
      <c r="B163" s="32"/>
      <c r="C163" s="32"/>
      <c r="D163" s="32"/>
      <c r="E163" s="32"/>
      <c r="F163" s="32"/>
      <c r="G163" s="100"/>
      <c r="H163" s="168"/>
      <c r="I163" s="32"/>
      <c r="N163" s="32"/>
    </row>
    <row r="164" spans="1:14" x14ac:dyDescent="0.25">
      <c r="A164" s="185"/>
      <c r="B164" s="32"/>
      <c r="C164" s="32"/>
      <c r="D164" s="32"/>
      <c r="E164" s="32"/>
      <c r="F164" s="32"/>
      <c r="G164" s="100"/>
      <c r="H164" s="168"/>
      <c r="I164" s="32"/>
      <c r="N164" s="32"/>
    </row>
    <row r="165" spans="1:14" x14ac:dyDescent="0.25">
      <c r="A165" s="185"/>
      <c r="B165" s="32"/>
      <c r="C165" s="32"/>
      <c r="D165" s="32"/>
      <c r="E165" s="32"/>
      <c r="F165" s="32"/>
      <c r="G165" s="100"/>
      <c r="H165" s="168"/>
      <c r="I165" s="32"/>
      <c r="N165" s="32"/>
    </row>
    <row r="166" spans="1:14" x14ac:dyDescent="0.25">
      <c r="A166" s="185"/>
      <c r="B166" s="32"/>
      <c r="C166" s="32"/>
      <c r="D166" s="32"/>
      <c r="E166" s="32"/>
      <c r="F166" s="32"/>
      <c r="G166" s="100"/>
      <c r="H166" s="168"/>
      <c r="I166" s="32"/>
      <c r="N166" s="32"/>
    </row>
    <row r="167" spans="1:14" x14ac:dyDescent="0.25">
      <c r="A167" s="185"/>
      <c r="B167" s="32"/>
      <c r="C167" s="32"/>
      <c r="D167" s="32"/>
      <c r="E167" s="32"/>
      <c r="F167" s="32"/>
      <c r="G167" s="100"/>
      <c r="H167" s="168"/>
      <c r="I167" s="32"/>
      <c r="N167" s="32"/>
    </row>
    <row r="168" spans="1:14" x14ac:dyDescent="0.25">
      <c r="A168" s="185"/>
      <c r="B168" s="32"/>
      <c r="C168" s="32"/>
      <c r="D168" s="32"/>
      <c r="E168" s="32"/>
      <c r="F168" s="32"/>
      <c r="G168" s="100"/>
      <c r="H168" s="168"/>
      <c r="I168" s="32"/>
      <c r="N168" s="32"/>
    </row>
    <row r="169" spans="1:14" x14ac:dyDescent="0.25">
      <c r="A169" s="185"/>
      <c r="B169" s="32"/>
      <c r="C169" s="32"/>
      <c r="D169" s="32"/>
      <c r="E169" s="32"/>
      <c r="F169" s="32"/>
      <c r="G169" s="100"/>
      <c r="H169" s="168"/>
      <c r="I169" s="32"/>
      <c r="N169" s="32"/>
    </row>
    <row r="170" spans="1:14" x14ac:dyDescent="0.25">
      <c r="A170" s="185"/>
      <c r="B170" s="32"/>
      <c r="C170" s="32"/>
      <c r="D170" s="32"/>
      <c r="E170" s="32"/>
      <c r="F170" s="32"/>
      <c r="G170" s="100"/>
      <c r="H170" s="168"/>
      <c r="I170" s="32"/>
      <c r="N170" s="32"/>
    </row>
    <row r="171" spans="1:14" x14ac:dyDescent="0.25">
      <c r="A171" s="185"/>
      <c r="B171" s="32"/>
      <c r="C171" s="32"/>
      <c r="D171" s="32"/>
      <c r="E171" s="32"/>
      <c r="F171" s="32"/>
      <c r="G171" s="100"/>
      <c r="H171" s="168"/>
      <c r="I171" s="32"/>
      <c r="N171" s="32"/>
    </row>
    <row r="172" spans="1:14" x14ac:dyDescent="0.25">
      <c r="A172" s="185"/>
      <c r="B172" s="32"/>
      <c r="C172" s="32"/>
      <c r="D172" s="32"/>
      <c r="E172" s="32"/>
      <c r="F172" s="32"/>
      <c r="G172" s="100"/>
      <c r="H172" s="168"/>
      <c r="I172" s="32"/>
      <c r="N172" s="32"/>
    </row>
    <row r="173" spans="1:14" x14ac:dyDescent="0.25">
      <c r="A173" s="185"/>
      <c r="B173" s="32"/>
      <c r="C173" s="32"/>
      <c r="D173" s="32"/>
      <c r="E173" s="32"/>
      <c r="F173" s="32"/>
      <c r="G173" s="100"/>
      <c r="H173" s="168"/>
      <c r="I173" s="32"/>
      <c r="N173" s="32"/>
    </row>
    <row r="174" spans="1:14" x14ac:dyDescent="0.25">
      <c r="A174" s="185"/>
      <c r="B174" s="32"/>
      <c r="C174" s="32"/>
      <c r="D174" s="32"/>
      <c r="E174" s="32"/>
      <c r="F174" s="32"/>
      <c r="G174" s="100"/>
      <c r="H174" s="168"/>
      <c r="I174" s="32"/>
      <c r="N174" s="32"/>
    </row>
    <row r="175" spans="1:14" x14ac:dyDescent="0.25">
      <c r="A175" s="185"/>
      <c r="B175" s="32"/>
      <c r="C175" s="32"/>
      <c r="D175" s="32"/>
      <c r="E175" s="32"/>
      <c r="F175" s="32"/>
      <c r="G175" s="100"/>
      <c r="H175" s="168"/>
      <c r="I175" s="32"/>
      <c r="N175" s="32"/>
    </row>
    <row r="176" spans="1:14" x14ac:dyDescent="0.25">
      <c r="A176" s="185"/>
      <c r="B176" s="32"/>
      <c r="C176" s="32"/>
      <c r="D176" s="32"/>
      <c r="E176" s="32"/>
      <c r="F176" s="32"/>
      <c r="G176" s="100"/>
      <c r="H176" s="168"/>
      <c r="I176" s="32"/>
      <c r="N176" s="32"/>
    </row>
    <row r="177" spans="1:14" x14ac:dyDescent="0.25">
      <c r="A177" s="185"/>
      <c r="B177" s="32"/>
      <c r="C177" s="32"/>
      <c r="D177" s="32"/>
      <c r="E177" s="32"/>
      <c r="F177" s="32"/>
      <c r="G177" s="100"/>
      <c r="H177" s="168"/>
      <c r="I177" s="32"/>
      <c r="N177" s="32"/>
    </row>
    <row r="178" spans="1:14" x14ac:dyDescent="0.25">
      <c r="A178" s="185"/>
      <c r="B178" s="32"/>
      <c r="C178" s="32"/>
      <c r="D178" s="32"/>
      <c r="E178" s="32"/>
      <c r="F178" s="32"/>
      <c r="G178" s="100"/>
      <c r="H178" s="168"/>
      <c r="I178" s="32"/>
      <c r="N178" s="32"/>
    </row>
    <row r="179" spans="1:14" x14ac:dyDescent="0.25">
      <c r="A179" s="185"/>
      <c r="B179" s="32"/>
      <c r="C179" s="32"/>
      <c r="D179" s="32"/>
      <c r="E179" s="32"/>
      <c r="F179" s="32"/>
      <c r="G179" s="100"/>
      <c r="H179" s="168"/>
      <c r="I179" s="32"/>
      <c r="N179" s="32"/>
    </row>
    <row r="180" spans="1:14" x14ac:dyDescent="0.25">
      <c r="A180" s="185"/>
      <c r="B180" s="32"/>
      <c r="C180" s="32"/>
      <c r="D180" s="32"/>
      <c r="E180" s="32"/>
      <c r="F180" s="32"/>
      <c r="G180" s="100"/>
      <c r="H180" s="168"/>
      <c r="I180" s="32"/>
      <c r="N180" s="32"/>
    </row>
    <row r="181" spans="1:14" x14ac:dyDescent="0.25">
      <c r="A181" s="185"/>
      <c r="B181" s="32"/>
      <c r="C181" s="32"/>
      <c r="D181" s="32"/>
      <c r="E181" s="32"/>
      <c r="F181" s="32"/>
      <c r="G181" s="100"/>
      <c r="H181" s="168"/>
      <c r="I181" s="32"/>
      <c r="N181" s="32"/>
    </row>
    <row r="182" spans="1:14" x14ac:dyDescent="0.25">
      <c r="A182" s="185"/>
      <c r="B182" s="32"/>
      <c r="C182" s="32"/>
      <c r="D182" s="32"/>
      <c r="E182" s="32"/>
      <c r="F182" s="32"/>
      <c r="G182" s="100"/>
      <c r="H182" s="168"/>
      <c r="I182" s="32"/>
      <c r="N182" s="32"/>
    </row>
    <row r="183" spans="1:14" x14ac:dyDescent="0.25">
      <c r="A183" s="185"/>
      <c r="B183" s="32"/>
      <c r="C183" s="32"/>
      <c r="D183" s="32"/>
      <c r="E183" s="32"/>
      <c r="F183" s="32"/>
      <c r="G183" s="100"/>
      <c r="H183" s="168"/>
      <c r="I183" s="32"/>
      <c r="N183" s="32"/>
    </row>
    <row r="184" spans="1:14" x14ac:dyDescent="0.25">
      <c r="A184" s="185"/>
      <c r="B184" s="32"/>
      <c r="C184" s="32"/>
      <c r="D184" s="32"/>
      <c r="E184" s="32"/>
      <c r="F184" s="32"/>
      <c r="G184" s="100"/>
      <c r="H184" s="168"/>
      <c r="I184" s="32"/>
      <c r="N184" s="32"/>
    </row>
    <row r="185" spans="1:14" x14ac:dyDescent="0.25">
      <c r="A185" s="185"/>
      <c r="B185" s="32"/>
      <c r="C185" s="32"/>
      <c r="D185" s="32"/>
      <c r="E185" s="32"/>
      <c r="F185" s="32"/>
      <c r="G185" s="100"/>
      <c r="H185" s="168"/>
      <c r="I185" s="32"/>
      <c r="N185" s="32"/>
    </row>
    <row r="186" spans="1:14" x14ac:dyDescent="0.25">
      <c r="A186" s="185"/>
      <c r="B186" s="32"/>
      <c r="C186" s="32"/>
      <c r="D186" s="32"/>
      <c r="E186" s="32"/>
      <c r="F186" s="32"/>
      <c r="G186" s="100"/>
      <c r="H186" s="168"/>
      <c r="I186" s="32"/>
      <c r="N186" s="32"/>
    </row>
    <row r="187" spans="1:14" x14ac:dyDescent="0.25">
      <c r="A187" s="185"/>
      <c r="B187" s="32"/>
      <c r="C187" s="32"/>
      <c r="D187" s="32"/>
      <c r="E187" s="32"/>
      <c r="F187" s="32"/>
      <c r="G187" s="100"/>
      <c r="H187" s="168"/>
      <c r="I187" s="32"/>
      <c r="N187" s="32"/>
    </row>
    <row r="188" spans="1:14" x14ac:dyDescent="0.25">
      <c r="A188" s="185"/>
      <c r="B188" s="32"/>
      <c r="C188" s="32"/>
      <c r="D188" s="32"/>
      <c r="E188" s="32"/>
      <c r="F188" s="32"/>
      <c r="G188" s="100"/>
      <c r="H188" s="168"/>
      <c r="I188" s="32"/>
      <c r="N188" s="32"/>
    </row>
    <row r="189" spans="1:14" x14ac:dyDescent="0.25">
      <c r="A189" s="185"/>
      <c r="B189" s="32"/>
      <c r="C189" s="32"/>
      <c r="D189" s="32"/>
      <c r="E189" s="32"/>
      <c r="F189" s="32"/>
      <c r="G189" s="100"/>
      <c r="H189" s="168"/>
      <c r="I189" s="32"/>
      <c r="N189" s="32"/>
    </row>
    <row r="190" spans="1:14" x14ac:dyDescent="0.25">
      <c r="A190" s="185"/>
      <c r="B190" s="32"/>
      <c r="C190" s="32"/>
      <c r="D190" s="32"/>
      <c r="E190" s="32"/>
      <c r="F190" s="32"/>
      <c r="G190" s="100"/>
      <c r="H190" s="168"/>
      <c r="I190" s="32"/>
      <c r="N190" s="32"/>
    </row>
    <row r="191" spans="1:14" x14ac:dyDescent="0.25">
      <c r="A191" s="185"/>
      <c r="B191" s="32"/>
      <c r="C191" s="32"/>
      <c r="D191" s="32"/>
      <c r="E191" s="32"/>
      <c r="F191" s="32"/>
      <c r="G191" s="100"/>
      <c r="H191" s="168"/>
      <c r="I191" s="32"/>
      <c r="N191" s="32"/>
    </row>
    <row r="192" spans="1:14" x14ac:dyDescent="0.25">
      <c r="A192" s="185"/>
      <c r="B192" s="32"/>
      <c r="C192" s="32"/>
      <c r="D192" s="32"/>
      <c r="E192" s="32"/>
      <c r="F192" s="32"/>
      <c r="G192" s="100"/>
      <c r="H192" s="168"/>
      <c r="I192" s="32"/>
      <c r="N192" s="32"/>
    </row>
    <row r="193" spans="1:14" x14ac:dyDescent="0.25">
      <c r="A193" s="185"/>
      <c r="B193" s="32"/>
      <c r="C193" s="32"/>
      <c r="D193" s="32"/>
      <c r="E193" s="32"/>
      <c r="F193" s="32"/>
      <c r="G193" s="100"/>
      <c r="H193" s="168"/>
      <c r="I193" s="32"/>
      <c r="N193" s="32"/>
    </row>
    <row r="194" spans="1:14" x14ac:dyDescent="0.25">
      <c r="A194" s="185"/>
      <c r="B194" s="32"/>
      <c r="C194" s="32"/>
      <c r="D194" s="32"/>
      <c r="E194" s="32"/>
      <c r="F194" s="32"/>
      <c r="G194" s="100"/>
      <c r="H194" s="168"/>
      <c r="I194" s="32"/>
      <c r="N194" s="32"/>
    </row>
    <row r="195" spans="1:14" x14ac:dyDescent="0.25">
      <c r="A195" s="185"/>
      <c r="B195" s="32"/>
      <c r="C195" s="32"/>
      <c r="D195" s="32"/>
      <c r="E195" s="32"/>
      <c r="F195" s="32"/>
      <c r="G195" s="100"/>
      <c r="H195" s="168"/>
      <c r="I195" s="32"/>
      <c r="N195" s="32"/>
    </row>
    <row r="196" spans="1:14" x14ac:dyDescent="0.25">
      <c r="A196" s="185"/>
      <c r="B196" s="32"/>
      <c r="C196" s="32"/>
      <c r="D196" s="32"/>
      <c r="E196" s="32"/>
      <c r="F196" s="32"/>
      <c r="G196" s="100"/>
      <c r="H196" s="168"/>
      <c r="I196" s="32"/>
      <c r="N196" s="32"/>
    </row>
    <row r="197" spans="1:14" x14ac:dyDescent="0.25">
      <c r="A197" s="185"/>
      <c r="B197" s="32"/>
      <c r="C197" s="32"/>
      <c r="D197" s="32"/>
      <c r="E197" s="32"/>
      <c r="F197" s="32"/>
      <c r="G197" s="100"/>
      <c r="H197" s="168"/>
      <c r="I197" s="32"/>
      <c r="N197" s="32"/>
    </row>
    <row r="198" spans="1:14" x14ac:dyDescent="0.25">
      <c r="A198" s="185"/>
      <c r="B198" s="32"/>
      <c r="C198" s="32"/>
      <c r="D198" s="32"/>
      <c r="E198" s="32"/>
      <c r="F198" s="32"/>
      <c r="G198" s="100"/>
      <c r="H198" s="168"/>
      <c r="I198" s="32"/>
      <c r="N198" s="32"/>
    </row>
    <row r="199" spans="1:14" x14ac:dyDescent="0.25">
      <c r="A199" s="185"/>
      <c r="B199" s="32"/>
      <c r="C199" s="32"/>
      <c r="D199" s="32"/>
      <c r="E199" s="32"/>
      <c r="F199" s="32"/>
      <c r="G199" s="100"/>
      <c r="H199" s="168"/>
      <c r="I199" s="32"/>
      <c r="N199" s="32"/>
    </row>
    <row r="200" spans="1:14" x14ac:dyDescent="0.25">
      <c r="A200" s="185"/>
      <c r="B200" s="32"/>
      <c r="C200" s="32"/>
      <c r="D200" s="32"/>
      <c r="E200" s="32"/>
      <c r="F200" s="32"/>
      <c r="G200" s="100"/>
      <c r="H200" s="168"/>
      <c r="I200" s="32"/>
      <c r="N200" s="32"/>
    </row>
    <row r="201" spans="1:14" x14ac:dyDescent="0.25">
      <c r="A201" s="185"/>
      <c r="B201" s="32"/>
      <c r="C201" s="32"/>
      <c r="D201" s="32"/>
      <c r="E201" s="32"/>
      <c r="F201" s="32"/>
      <c r="G201" s="100"/>
      <c r="H201" s="168"/>
      <c r="I201" s="32"/>
      <c r="N201" s="32"/>
    </row>
    <row r="202" spans="1:14" x14ac:dyDescent="0.25">
      <c r="A202" s="185"/>
      <c r="B202" s="32"/>
      <c r="C202" s="32"/>
      <c r="D202" s="32"/>
      <c r="E202" s="32"/>
      <c r="F202" s="32"/>
      <c r="G202" s="100"/>
      <c r="H202" s="168"/>
      <c r="I202" s="32"/>
      <c r="N202" s="32"/>
    </row>
    <row r="203" spans="1:14" x14ac:dyDescent="0.25">
      <c r="A203" s="185"/>
      <c r="B203" s="32"/>
      <c r="C203" s="32"/>
      <c r="D203" s="32"/>
      <c r="E203" s="32"/>
      <c r="F203" s="32"/>
      <c r="G203" s="100"/>
      <c r="H203" s="168"/>
      <c r="I203" s="32"/>
      <c r="N203" s="32"/>
    </row>
    <row r="204" spans="1:14" x14ac:dyDescent="0.25">
      <c r="A204" s="185"/>
      <c r="B204" s="32"/>
      <c r="C204" s="32"/>
      <c r="D204" s="32"/>
      <c r="E204" s="32"/>
      <c r="F204" s="32"/>
      <c r="G204" s="100"/>
      <c r="H204" s="168"/>
      <c r="I204" s="32"/>
      <c r="N204" s="32"/>
    </row>
    <row r="205" spans="1:14" x14ac:dyDescent="0.25">
      <c r="A205" s="185"/>
      <c r="B205" s="32"/>
      <c r="C205" s="32"/>
      <c r="D205" s="32"/>
      <c r="E205" s="32"/>
      <c r="F205" s="32"/>
      <c r="G205" s="100"/>
      <c r="H205" s="168"/>
      <c r="I205" s="32"/>
      <c r="N205" s="32"/>
    </row>
    <row r="206" spans="1:14" x14ac:dyDescent="0.25">
      <c r="A206" s="185"/>
      <c r="B206" s="32"/>
      <c r="C206" s="32"/>
      <c r="D206" s="32"/>
      <c r="E206" s="32"/>
      <c r="F206" s="32"/>
      <c r="G206" s="100"/>
      <c r="H206" s="168"/>
      <c r="I206" s="32"/>
      <c r="N206" s="32"/>
    </row>
    <row r="207" spans="1:14" x14ac:dyDescent="0.25">
      <c r="A207" s="185"/>
      <c r="B207" s="32"/>
      <c r="C207" s="32"/>
      <c r="D207" s="32"/>
      <c r="E207" s="32"/>
      <c r="F207" s="32"/>
      <c r="G207" s="100"/>
      <c r="H207" s="168"/>
      <c r="I207" s="32"/>
      <c r="N207" s="32"/>
    </row>
    <row r="208" spans="1:14" x14ac:dyDescent="0.25">
      <c r="A208" s="185"/>
      <c r="B208" s="32"/>
      <c r="C208" s="32"/>
      <c r="D208" s="32"/>
      <c r="E208" s="32"/>
      <c r="F208" s="32"/>
      <c r="G208" s="100"/>
      <c r="H208" s="168"/>
      <c r="I208" s="32"/>
      <c r="N208" s="32"/>
    </row>
    <row r="209" spans="1:14" x14ac:dyDescent="0.25">
      <c r="A209" s="185"/>
      <c r="B209" s="32"/>
      <c r="C209" s="32"/>
      <c r="D209" s="32"/>
      <c r="E209" s="32"/>
      <c r="F209" s="32"/>
      <c r="G209" s="100"/>
      <c r="H209" s="168"/>
      <c r="I209" s="32"/>
      <c r="N209" s="32"/>
    </row>
    <row r="210" spans="1:14" x14ac:dyDescent="0.25">
      <c r="A210" s="185"/>
      <c r="B210" s="32"/>
      <c r="C210" s="32"/>
      <c r="D210" s="32"/>
      <c r="E210" s="32"/>
      <c r="F210" s="32"/>
      <c r="G210" s="100"/>
      <c r="H210" s="168"/>
      <c r="I210" s="32"/>
      <c r="N210" s="32"/>
    </row>
    <row r="211" spans="1:14" x14ac:dyDescent="0.25">
      <c r="A211" s="185"/>
      <c r="B211" s="32"/>
      <c r="C211" s="32"/>
      <c r="D211" s="32"/>
      <c r="E211" s="32"/>
      <c r="F211" s="32"/>
      <c r="G211" s="100"/>
      <c r="H211" s="168"/>
      <c r="I211" s="32"/>
      <c r="N211" s="32"/>
    </row>
    <row r="212" spans="1:14" x14ac:dyDescent="0.25">
      <c r="A212" s="185"/>
      <c r="B212" s="32"/>
      <c r="C212" s="32"/>
      <c r="D212" s="32"/>
      <c r="E212" s="32"/>
      <c r="F212" s="32"/>
      <c r="G212" s="100"/>
      <c r="H212" s="168"/>
      <c r="I212" s="32"/>
      <c r="N212" s="32"/>
    </row>
    <row r="213" spans="1:14" x14ac:dyDescent="0.25">
      <c r="A213" s="185"/>
      <c r="B213" s="32"/>
      <c r="C213" s="32"/>
      <c r="D213" s="32"/>
      <c r="E213" s="32"/>
      <c r="F213" s="32"/>
      <c r="G213" s="100"/>
      <c r="H213" s="168"/>
      <c r="I213" s="32"/>
      <c r="N213" s="32"/>
    </row>
    <row r="214" spans="1:14" x14ac:dyDescent="0.25">
      <c r="A214" s="185"/>
      <c r="B214" s="32"/>
      <c r="C214" s="32"/>
      <c r="D214" s="32"/>
      <c r="E214" s="32"/>
      <c r="F214" s="32"/>
      <c r="G214" s="100"/>
      <c r="H214" s="168"/>
      <c r="I214" s="32"/>
      <c r="N214" s="32"/>
    </row>
    <row r="215" spans="1:14" x14ac:dyDescent="0.25">
      <c r="A215" s="185"/>
      <c r="B215" s="32"/>
      <c r="C215" s="32"/>
      <c r="D215" s="32"/>
      <c r="E215" s="32"/>
      <c r="F215" s="32"/>
      <c r="G215" s="100"/>
      <c r="H215" s="168"/>
      <c r="I215" s="32"/>
      <c r="N215" s="32"/>
    </row>
    <row r="216" spans="1:14" x14ac:dyDescent="0.25">
      <c r="A216" s="185"/>
      <c r="B216" s="32"/>
      <c r="C216" s="32"/>
      <c r="D216" s="32"/>
      <c r="E216" s="32"/>
      <c r="F216" s="32"/>
      <c r="G216" s="100"/>
      <c r="H216" s="168"/>
      <c r="I216" s="32"/>
      <c r="N216" s="32"/>
    </row>
    <row r="217" spans="1:14" x14ac:dyDescent="0.25">
      <c r="A217" s="185"/>
      <c r="B217" s="32"/>
      <c r="C217" s="32"/>
      <c r="D217" s="32"/>
      <c r="E217" s="32"/>
      <c r="F217" s="32"/>
      <c r="G217" s="100"/>
      <c r="H217" s="168"/>
      <c r="I217" s="32"/>
      <c r="N217" s="32"/>
    </row>
    <row r="218" spans="1:14" x14ac:dyDescent="0.25">
      <c r="A218" s="185"/>
      <c r="B218" s="32"/>
      <c r="C218" s="32"/>
      <c r="D218" s="32"/>
      <c r="E218" s="32"/>
      <c r="F218" s="32"/>
      <c r="G218" s="100"/>
      <c r="H218" s="168"/>
      <c r="I218" s="32"/>
      <c r="N218" s="32"/>
    </row>
    <row r="219" spans="1:14" x14ac:dyDescent="0.25">
      <c r="A219" s="185"/>
      <c r="B219" s="32"/>
      <c r="C219" s="32"/>
      <c r="D219" s="32"/>
      <c r="E219" s="32"/>
      <c r="F219" s="32"/>
      <c r="G219" s="100"/>
      <c r="H219" s="168"/>
      <c r="I219" s="32"/>
      <c r="N219" s="32"/>
    </row>
    <row r="220" spans="1:14" x14ac:dyDescent="0.25">
      <c r="A220" s="185"/>
      <c r="B220" s="32"/>
      <c r="C220" s="32"/>
      <c r="D220" s="32"/>
      <c r="E220" s="32"/>
      <c r="F220" s="32"/>
      <c r="G220" s="100"/>
      <c r="H220" s="168"/>
      <c r="I220" s="32"/>
      <c r="N220" s="32"/>
    </row>
    <row r="221" spans="1:14" x14ac:dyDescent="0.25">
      <c r="A221" s="185"/>
      <c r="B221" s="32"/>
      <c r="C221" s="32"/>
      <c r="D221" s="32"/>
      <c r="E221" s="32"/>
      <c r="F221" s="32"/>
      <c r="G221" s="100"/>
      <c r="H221" s="168"/>
      <c r="I221" s="32"/>
      <c r="N221" s="32"/>
    </row>
    <row r="222" spans="1:14" x14ac:dyDescent="0.25">
      <c r="A222" s="185"/>
      <c r="B222" s="32"/>
      <c r="C222" s="32"/>
      <c r="D222" s="32"/>
      <c r="E222" s="32"/>
      <c r="F222" s="32"/>
      <c r="G222" s="100"/>
      <c r="H222" s="168"/>
      <c r="I222" s="32"/>
      <c r="N222" s="32"/>
    </row>
    <row r="223" spans="1:14" x14ac:dyDescent="0.25">
      <c r="A223" s="185"/>
      <c r="B223" s="32"/>
      <c r="C223" s="32"/>
      <c r="D223" s="32"/>
      <c r="E223" s="32"/>
      <c r="F223" s="32"/>
      <c r="G223" s="100"/>
      <c r="H223" s="168"/>
      <c r="I223" s="32"/>
      <c r="N223" s="32"/>
    </row>
    <row r="224" spans="1:14" x14ac:dyDescent="0.25">
      <c r="A224" s="185"/>
      <c r="B224" s="32"/>
      <c r="C224" s="32"/>
      <c r="D224" s="32"/>
      <c r="E224" s="32"/>
      <c r="F224" s="32"/>
      <c r="G224" s="100"/>
      <c r="H224" s="168"/>
      <c r="I224" s="32"/>
      <c r="N224" s="32"/>
    </row>
    <row r="225" spans="1:14" x14ac:dyDescent="0.25">
      <c r="A225" s="185"/>
      <c r="B225" s="32"/>
      <c r="C225" s="32"/>
      <c r="D225" s="32"/>
      <c r="E225" s="32"/>
      <c r="F225" s="32"/>
      <c r="G225" s="100"/>
      <c r="H225" s="168"/>
      <c r="I225" s="32"/>
      <c r="N225" s="32"/>
    </row>
    <row r="226" spans="1:14" x14ac:dyDescent="0.25">
      <c r="A226" s="185"/>
      <c r="B226" s="32"/>
      <c r="C226" s="32"/>
      <c r="D226" s="32"/>
      <c r="E226" s="32"/>
      <c r="F226" s="32"/>
      <c r="G226" s="100"/>
      <c r="H226" s="168"/>
      <c r="I226" s="32"/>
      <c r="N226" s="32"/>
    </row>
    <row r="227" spans="1:14" x14ac:dyDescent="0.25">
      <c r="A227" s="185"/>
      <c r="B227" s="32"/>
      <c r="C227" s="32"/>
      <c r="D227" s="32"/>
      <c r="E227" s="32"/>
      <c r="F227" s="32"/>
      <c r="G227" s="100"/>
      <c r="H227" s="168"/>
      <c r="I227" s="32"/>
      <c r="N227" s="32"/>
    </row>
    <row r="228" spans="1:14" x14ac:dyDescent="0.25">
      <c r="A228" s="185"/>
      <c r="B228" s="32"/>
      <c r="C228" s="32"/>
      <c r="D228" s="32"/>
      <c r="E228" s="32"/>
      <c r="F228" s="32"/>
      <c r="G228" s="100"/>
      <c r="H228" s="168"/>
      <c r="I228" s="32"/>
      <c r="N228" s="32"/>
    </row>
    <row r="229" spans="1:14" x14ac:dyDescent="0.25">
      <c r="A229" s="185"/>
      <c r="B229" s="32"/>
      <c r="C229" s="32"/>
      <c r="D229" s="32"/>
      <c r="E229" s="32"/>
      <c r="F229" s="32"/>
      <c r="G229" s="100"/>
      <c r="H229" s="168"/>
      <c r="I229" s="32"/>
      <c r="N229" s="32"/>
    </row>
    <row r="230" spans="1:14" x14ac:dyDescent="0.25">
      <c r="A230" s="185"/>
      <c r="B230" s="32"/>
      <c r="C230" s="32"/>
      <c r="D230" s="32"/>
      <c r="E230" s="32"/>
      <c r="F230" s="32"/>
      <c r="G230" s="100"/>
      <c r="H230" s="168"/>
      <c r="I230" s="32"/>
      <c r="N230" s="32"/>
    </row>
    <row r="231" spans="1:14" x14ac:dyDescent="0.25">
      <c r="A231" s="185"/>
      <c r="B231" s="32"/>
      <c r="C231" s="32"/>
      <c r="D231" s="32"/>
      <c r="E231" s="32"/>
      <c r="F231" s="32"/>
      <c r="G231" s="100"/>
      <c r="H231" s="168"/>
      <c r="I231" s="32"/>
      <c r="N231" s="32"/>
    </row>
    <row r="232" spans="1:14" x14ac:dyDescent="0.25">
      <c r="A232" s="185"/>
      <c r="B232" s="32"/>
      <c r="C232" s="32"/>
      <c r="D232" s="32"/>
      <c r="E232" s="32"/>
      <c r="F232" s="32"/>
      <c r="G232" s="100"/>
      <c r="H232" s="168"/>
      <c r="I232" s="32"/>
      <c r="N232" s="32"/>
    </row>
    <row r="233" spans="1:14" x14ac:dyDescent="0.25">
      <c r="A233" s="185"/>
      <c r="B233" s="32"/>
      <c r="C233" s="32"/>
      <c r="D233" s="32"/>
      <c r="E233" s="32"/>
      <c r="F233" s="32"/>
      <c r="G233" s="100"/>
      <c r="H233" s="168"/>
      <c r="I233" s="32"/>
      <c r="N233" s="32"/>
    </row>
    <row r="234" spans="1:14" x14ac:dyDescent="0.25">
      <c r="A234" s="185"/>
      <c r="B234" s="32"/>
      <c r="C234" s="32"/>
      <c r="D234" s="32"/>
      <c r="E234" s="32"/>
      <c r="F234" s="32"/>
      <c r="G234" s="100"/>
      <c r="H234" s="168"/>
      <c r="I234" s="32"/>
      <c r="N234" s="32"/>
    </row>
    <row r="235" spans="1:14" x14ac:dyDescent="0.25">
      <c r="A235" s="185"/>
      <c r="B235" s="32"/>
      <c r="C235" s="32"/>
      <c r="D235" s="32"/>
      <c r="E235" s="32"/>
      <c r="F235" s="32"/>
      <c r="G235" s="100"/>
      <c r="H235" s="168"/>
      <c r="I235" s="32"/>
      <c r="N235" s="32"/>
    </row>
    <row r="236" spans="1:14" x14ac:dyDescent="0.25">
      <c r="A236" s="185"/>
      <c r="B236" s="32"/>
      <c r="C236" s="32"/>
      <c r="D236" s="32"/>
      <c r="E236" s="32"/>
      <c r="F236" s="32"/>
      <c r="G236" s="100"/>
      <c r="H236" s="168"/>
      <c r="I236" s="32"/>
      <c r="N236" s="32"/>
    </row>
    <row r="237" spans="1:14" x14ac:dyDescent="0.25">
      <c r="A237" s="185"/>
      <c r="B237" s="32"/>
      <c r="C237" s="32"/>
      <c r="D237" s="32"/>
      <c r="E237" s="32"/>
      <c r="F237" s="32"/>
      <c r="G237" s="100"/>
      <c r="H237" s="168"/>
      <c r="I237" s="32"/>
      <c r="N237" s="32"/>
    </row>
    <row r="238" spans="1:14" x14ac:dyDescent="0.25">
      <c r="A238" s="185"/>
      <c r="B238" s="32"/>
      <c r="C238" s="32"/>
      <c r="D238" s="32"/>
      <c r="E238" s="32"/>
      <c r="F238" s="32"/>
      <c r="G238" s="100"/>
      <c r="H238" s="168"/>
      <c r="I238" s="32"/>
      <c r="N238" s="32"/>
    </row>
    <row r="239" spans="1:14" x14ac:dyDescent="0.25">
      <c r="A239" s="185"/>
      <c r="B239" s="32"/>
      <c r="C239" s="32"/>
      <c r="D239" s="32"/>
      <c r="E239" s="32"/>
      <c r="F239" s="32"/>
      <c r="G239" s="100"/>
      <c r="H239" s="168"/>
      <c r="I239" s="32"/>
      <c r="N239" s="32"/>
    </row>
    <row r="240" spans="1:14" x14ac:dyDescent="0.25">
      <c r="A240" s="185"/>
      <c r="B240" s="32"/>
      <c r="C240" s="32"/>
      <c r="D240" s="32"/>
      <c r="E240" s="32"/>
      <c r="F240" s="32"/>
      <c r="G240" s="100"/>
      <c r="H240" s="168"/>
      <c r="I240" s="32"/>
      <c r="N240" s="32"/>
    </row>
    <row r="241" spans="1:14" x14ac:dyDescent="0.25">
      <c r="A241" s="185"/>
      <c r="B241" s="32"/>
      <c r="C241" s="32"/>
      <c r="D241" s="32"/>
      <c r="E241" s="32"/>
      <c r="F241" s="32"/>
      <c r="G241" s="100"/>
      <c r="H241" s="168"/>
      <c r="I241" s="32"/>
      <c r="N241" s="32"/>
    </row>
    <row r="242" spans="1:14" x14ac:dyDescent="0.25">
      <c r="A242" s="185"/>
      <c r="B242" s="32"/>
      <c r="C242" s="32"/>
      <c r="D242" s="32"/>
      <c r="E242" s="32"/>
      <c r="F242" s="32"/>
      <c r="G242" s="100"/>
      <c r="H242" s="168"/>
      <c r="I242" s="32"/>
      <c r="N242" s="32"/>
    </row>
    <row r="243" spans="1:14" x14ac:dyDescent="0.25">
      <c r="A243" s="185"/>
      <c r="B243" s="32"/>
      <c r="C243" s="32"/>
      <c r="D243" s="32"/>
      <c r="E243" s="32"/>
      <c r="F243" s="32"/>
      <c r="G243" s="100"/>
      <c r="H243" s="168"/>
      <c r="I243" s="32"/>
      <c r="N243" s="32"/>
    </row>
    <row r="244" spans="1:14" x14ac:dyDescent="0.25">
      <c r="A244" s="185"/>
      <c r="B244" s="32"/>
      <c r="C244" s="32"/>
      <c r="D244" s="32"/>
      <c r="E244" s="32"/>
      <c r="F244" s="32"/>
      <c r="G244" s="100"/>
      <c r="H244" s="168"/>
      <c r="I244" s="32"/>
      <c r="N244" s="32"/>
    </row>
    <row r="245" spans="1:14" x14ac:dyDescent="0.25">
      <c r="A245" s="185"/>
      <c r="B245" s="32"/>
      <c r="C245" s="32"/>
      <c r="D245" s="32"/>
      <c r="E245" s="32"/>
      <c r="F245" s="32"/>
      <c r="G245" s="100"/>
      <c r="H245" s="168"/>
      <c r="I245" s="32"/>
      <c r="N245" s="32"/>
    </row>
    <row r="246" spans="1:14" x14ac:dyDescent="0.25">
      <c r="A246" s="185"/>
      <c r="B246" s="32"/>
      <c r="C246" s="32"/>
      <c r="D246" s="32"/>
      <c r="E246" s="32"/>
      <c r="F246" s="32"/>
      <c r="G246" s="100"/>
      <c r="H246" s="168"/>
      <c r="I246" s="32"/>
      <c r="N246" s="32"/>
    </row>
    <row r="247" spans="1:14" x14ac:dyDescent="0.25">
      <c r="A247" s="185"/>
      <c r="B247" s="32"/>
      <c r="C247" s="32"/>
      <c r="D247" s="32"/>
      <c r="E247" s="32"/>
      <c r="F247" s="32"/>
      <c r="G247" s="100"/>
      <c r="H247" s="168"/>
      <c r="I247" s="32"/>
      <c r="N247" s="32"/>
    </row>
    <row r="248" spans="1:14" x14ac:dyDescent="0.25">
      <c r="A248" s="185"/>
      <c r="B248" s="32"/>
      <c r="C248" s="32"/>
      <c r="D248" s="32"/>
      <c r="E248" s="32"/>
      <c r="F248" s="32"/>
      <c r="G248" s="100"/>
      <c r="H248" s="168"/>
      <c r="I248" s="32"/>
      <c r="N248" s="32"/>
    </row>
    <row r="249" spans="1:14" x14ac:dyDescent="0.25">
      <c r="A249" s="185"/>
      <c r="B249" s="32"/>
      <c r="C249" s="32"/>
      <c r="D249" s="32"/>
      <c r="E249" s="32"/>
      <c r="F249" s="32"/>
      <c r="G249" s="100"/>
      <c r="H249" s="168"/>
      <c r="I249" s="32"/>
      <c r="N249" s="32"/>
    </row>
    <row r="250" spans="1:14" x14ac:dyDescent="0.25">
      <c r="A250" s="185"/>
      <c r="B250" s="32"/>
      <c r="C250" s="32"/>
      <c r="D250" s="32"/>
      <c r="E250" s="32"/>
      <c r="F250" s="32"/>
      <c r="G250" s="100"/>
      <c r="H250" s="168"/>
      <c r="I250" s="32"/>
      <c r="N250" s="32"/>
    </row>
    <row r="251" spans="1:14" x14ac:dyDescent="0.25">
      <c r="A251" s="185"/>
      <c r="B251" s="32"/>
      <c r="C251" s="32"/>
      <c r="D251" s="32"/>
      <c r="E251" s="32"/>
      <c r="F251" s="32"/>
      <c r="G251" s="100"/>
      <c r="H251" s="168"/>
      <c r="I251" s="32"/>
      <c r="N251" s="32"/>
    </row>
    <row r="252" spans="1:14" x14ac:dyDescent="0.25">
      <c r="A252" s="185"/>
      <c r="B252" s="32"/>
      <c r="C252" s="32"/>
      <c r="D252" s="32"/>
      <c r="E252" s="32"/>
      <c r="F252" s="32"/>
      <c r="G252" s="100"/>
      <c r="H252" s="168"/>
      <c r="I252" s="32"/>
      <c r="N252" s="32"/>
    </row>
    <row r="253" spans="1:14" x14ac:dyDescent="0.25">
      <c r="A253" s="185"/>
      <c r="B253" s="32"/>
      <c r="C253" s="32"/>
      <c r="D253" s="32"/>
      <c r="E253" s="32"/>
      <c r="F253" s="32"/>
      <c r="G253" s="100"/>
      <c r="H253" s="168"/>
      <c r="I253" s="32"/>
      <c r="N253" s="32"/>
    </row>
    <row r="254" spans="1:14" x14ac:dyDescent="0.25">
      <c r="A254" s="185"/>
      <c r="B254" s="32"/>
      <c r="C254" s="32"/>
      <c r="D254" s="32"/>
      <c r="E254" s="32"/>
      <c r="F254" s="32"/>
      <c r="G254" s="100"/>
      <c r="H254" s="168"/>
      <c r="I254" s="32"/>
      <c r="N254" s="32"/>
    </row>
    <row r="255" spans="1:14" x14ac:dyDescent="0.25">
      <c r="A255" s="185"/>
      <c r="B255" s="32"/>
      <c r="C255" s="32"/>
      <c r="D255" s="32"/>
      <c r="E255" s="32"/>
      <c r="F255" s="32"/>
      <c r="G255" s="100"/>
      <c r="H255" s="168"/>
      <c r="I255" s="32"/>
      <c r="N255" s="32"/>
    </row>
    <row r="256" spans="1:14" x14ac:dyDescent="0.25">
      <c r="A256" s="185"/>
      <c r="B256" s="32"/>
      <c r="C256" s="32"/>
      <c r="D256" s="32"/>
      <c r="E256" s="32"/>
      <c r="F256" s="32"/>
      <c r="G256" s="100"/>
      <c r="H256" s="168"/>
      <c r="I256" s="32"/>
      <c r="N256" s="32"/>
    </row>
    <row r="257" spans="1:14" x14ac:dyDescent="0.25">
      <c r="A257" s="185"/>
      <c r="B257" s="32"/>
      <c r="C257" s="32"/>
      <c r="D257" s="32"/>
      <c r="E257" s="32"/>
      <c r="F257" s="32"/>
      <c r="G257" s="100"/>
      <c r="H257" s="168"/>
      <c r="I257" s="32"/>
      <c r="N257" s="32"/>
    </row>
    <row r="258" spans="1:14" x14ac:dyDescent="0.25">
      <c r="A258" s="185"/>
      <c r="B258" s="32"/>
      <c r="C258" s="32"/>
      <c r="D258" s="32"/>
      <c r="E258" s="32"/>
      <c r="F258" s="32"/>
      <c r="G258" s="100"/>
      <c r="H258" s="168"/>
      <c r="I258" s="32"/>
      <c r="N258" s="32"/>
    </row>
    <row r="259" spans="1:14" x14ac:dyDescent="0.25">
      <c r="A259" s="185"/>
      <c r="B259" s="32"/>
      <c r="C259" s="32"/>
      <c r="D259" s="32"/>
      <c r="E259" s="32"/>
      <c r="F259" s="32"/>
      <c r="G259" s="100"/>
      <c r="H259" s="168"/>
      <c r="I259" s="32"/>
      <c r="N259" s="32"/>
    </row>
    <row r="260" spans="1:14" x14ac:dyDescent="0.25">
      <c r="A260" s="185"/>
      <c r="B260" s="32"/>
      <c r="C260" s="32"/>
      <c r="D260" s="32"/>
      <c r="E260" s="32"/>
      <c r="F260" s="32"/>
      <c r="G260" s="100"/>
      <c r="H260" s="168"/>
      <c r="I260" s="32"/>
      <c r="N260" s="32"/>
    </row>
    <row r="261" spans="1:14" x14ac:dyDescent="0.25">
      <c r="A261" s="185"/>
      <c r="B261" s="32"/>
      <c r="C261" s="32"/>
      <c r="D261" s="32"/>
      <c r="E261" s="32"/>
      <c r="F261" s="32"/>
      <c r="G261" s="100"/>
      <c r="H261" s="168"/>
      <c r="I261" s="32"/>
      <c r="N261" s="32"/>
    </row>
    <row r="262" spans="1:14" x14ac:dyDescent="0.25">
      <c r="A262" s="185"/>
      <c r="B262" s="32"/>
      <c r="C262" s="32"/>
      <c r="D262" s="32"/>
      <c r="E262" s="32"/>
      <c r="F262" s="32"/>
      <c r="G262" s="100"/>
      <c r="H262" s="168"/>
      <c r="I262" s="32"/>
      <c r="N262" s="32"/>
    </row>
    <row r="263" spans="1:14" x14ac:dyDescent="0.25">
      <c r="A263" s="185"/>
      <c r="B263" s="32"/>
      <c r="C263" s="32"/>
      <c r="D263" s="32"/>
      <c r="E263" s="32"/>
      <c r="F263" s="32"/>
      <c r="G263" s="100"/>
      <c r="H263" s="168"/>
      <c r="I263" s="32"/>
      <c r="N263" s="32"/>
    </row>
    <row r="264" spans="1:14" x14ac:dyDescent="0.25">
      <c r="A264" s="185"/>
      <c r="B264" s="32"/>
      <c r="C264" s="32"/>
      <c r="D264" s="32"/>
      <c r="E264" s="32"/>
      <c r="F264" s="32"/>
      <c r="G264" s="100"/>
      <c r="H264" s="168"/>
      <c r="I264" s="32"/>
      <c r="N264" s="32"/>
    </row>
    <row r="265" spans="1:14" x14ac:dyDescent="0.25">
      <c r="A265" s="185"/>
      <c r="B265" s="32"/>
      <c r="C265" s="32"/>
      <c r="D265" s="32"/>
      <c r="E265" s="32"/>
      <c r="F265" s="32"/>
      <c r="G265" s="100"/>
      <c r="H265" s="168"/>
      <c r="I265" s="32"/>
      <c r="N265" s="32"/>
    </row>
    <row r="266" spans="1:14" x14ac:dyDescent="0.25">
      <c r="A266" s="185"/>
      <c r="B266" s="32"/>
      <c r="C266" s="32"/>
      <c r="D266" s="32"/>
      <c r="E266" s="32"/>
      <c r="F266" s="32"/>
      <c r="G266" s="100"/>
      <c r="H266" s="168"/>
      <c r="I266" s="32"/>
      <c r="N266" s="32"/>
    </row>
    <row r="267" spans="1:14" x14ac:dyDescent="0.25">
      <c r="A267" s="185"/>
      <c r="B267" s="32"/>
      <c r="C267" s="32"/>
      <c r="D267" s="32"/>
      <c r="E267" s="32"/>
      <c r="F267" s="32"/>
      <c r="G267" s="100"/>
      <c r="H267" s="168"/>
      <c r="I267" s="32"/>
      <c r="N267" s="32"/>
    </row>
    <row r="268" spans="1:14" x14ac:dyDescent="0.25">
      <c r="A268" s="185"/>
      <c r="B268" s="32"/>
      <c r="C268" s="32"/>
      <c r="D268" s="32"/>
      <c r="E268" s="32"/>
      <c r="F268" s="32"/>
      <c r="G268" s="100"/>
      <c r="H268" s="168"/>
      <c r="I268" s="32"/>
      <c r="N268" s="32"/>
    </row>
    <row r="269" spans="1:14" x14ac:dyDescent="0.25">
      <c r="A269" s="185"/>
      <c r="B269" s="32"/>
      <c r="C269" s="32"/>
      <c r="D269" s="32"/>
      <c r="E269" s="32"/>
      <c r="F269" s="32"/>
      <c r="G269" s="100"/>
      <c r="H269" s="168"/>
      <c r="I269" s="32"/>
      <c r="N269" s="32"/>
    </row>
    <row r="270" spans="1:14" x14ac:dyDescent="0.25">
      <c r="A270" s="185"/>
      <c r="B270" s="32"/>
      <c r="C270" s="32"/>
      <c r="D270" s="32"/>
      <c r="E270" s="32"/>
      <c r="F270" s="32"/>
      <c r="G270" s="100"/>
      <c r="H270" s="168"/>
      <c r="I270" s="32"/>
      <c r="N270" s="32"/>
    </row>
    <row r="271" spans="1:14" x14ac:dyDescent="0.25">
      <c r="A271" s="185"/>
      <c r="B271" s="32"/>
      <c r="C271" s="32"/>
      <c r="D271" s="32"/>
      <c r="E271" s="32"/>
      <c r="F271" s="32"/>
      <c r="G271" s="100"/>
      <c r="H271" s="168"/>
      <c r="I271" s="32"/>
      <c r="N271" s="32"/>
    </row>
    <row r="272" spans="1:14" x14ac:dyDescent="0.25">
      <c r="A272" s="185"/>
      <c r="B272" s="32"/>
      <c r="C272" s="32"/>
      <c r="D272" s="32"/>
      <c r="E272" s="32"/>
      <c r="F272" s="32"/>
      <c r="G272" s="100"/>
      <c r="H272" s="168"/>
      <c r="I272" s="32"/>
      <c r="N272" s="32"/>
    </row>
    <row r="273" spans="1:14" x14ac:dyDescent="0.25">
      <c r="A273" s="185"/>
      <c r="B273" s="32"/>
      <c r="C273" s="32"/>
      <c r="D273" s="32"/>
      <c r="E273" s="32"/>
      <c r="F273" s="32"/>
      <c r="G273" s="100"/>
      <c r="H273" s="168"/>
      <c r="I273" s="32"/>
      <c r="N273" s="32"/>
    </row>
    <row r="274" spans="1:14" x14ac:dyDescent="0.25">
      <c r="A274" s="185"/>
      <c r="B274" s="32"/>
      <c r="C274" s="32"/>
      <c r="D274" s="32"/>
      <c r="E274" s="32"/>
      <c r="F274" s="32"/>
      <c r="G274" s="100"/>
      <c r="H274" s="168"/>
      <c r="I274" s="32"/>
      <c r="N274" s="32"/>
    </row>
    <row r="275" spans="1:14" x14ac:dyDescent="0.25">
      <c r="A275" s="185"/>
      <c r="B275" s="32"/>
      <c r="C275" s="32"/>
      <c r="D275" s="32"/>
      <c r="E275" s="32"/>
      <c r="F275" s="32"/>
      <c r="G275" s="100"/>
      <c r="H275" s="168"/>
      <c r="I275" s="32"/>
      <c r="N275" s="32"/>
    </row>
    <row r="276" spans="1:14" x14ac:dyDescent="0.25">
      <c r="A276" s="185"/>
      <c r="B276" s="32"/>
      <c r="C276" s="32"/>
      <c r="D276" s="32"/>
      <c r="E276" s="32"/>
      <c r="F276" s="32"/>
      <c r="G276" s="100"/>
      <c r="H276" s="168"/>
      <c r="I276" s="32"/>
      <c r="N276" s="32"/>
    </row>
    <row r="277" spans="1:14" x14ac:dyDescent="0.25">
      <c r="A277" s="185"/>
      <c r="B277" s="32"/>
      <c r="C277" s="32"/>
      <c r="D277" s="32"/>
      <c r="E277" s="32"/>
      <c r="F277" s="32"/>
      <c r="G277" s="100"/>
      <c r="H277" s="168"/>
      <c r="I277" s="32"/>
      <c r="N277" s="32"/>
    </row>
    <row r="278" spans="1:14" x14ac:dyDescent="0.25">
      <c r="A278" s="185"/>
      <c r="B278" s="32"/>
      <c r="C278" s="32"/>
      <c r="D278" s="32"/>
      <c r="E278" s="32"/>
      <c r="F278" s="32"/>
      <c r="G278" s="100"/>
      <c r="H278" s="168"/>
      <c r="I278" s="32"/>
      <c r="N278" s="32"/>
    </row>
    <row r="279" spans="1:14" x14ac:dyDescent="0.25">
      <c r="A279" s="185"/>
      <c r="B279" s="32"/>
      <c r="C279" s="32"/>
      <c r="D279" s="32"/>
      <c r="E279" s="32"/>
      <c r="F279" s="32"/>
      <c r="G279" s="100"/>
      <c r="H279" s="168"/>
      <c r="I279" s="32"/>
      <c r="N279" s="32"/>
    </row>
    <row r="280" spans="1:14" x14ac:dyDescent="0.25">
      <c r="A280" s="185"/>
      <c r="B280" s="32"/>
      <c r="C280" s="32"/>
      <c r="D280" s="32"/>
      <c r="E280" s="32"/>
      <c r="F280" s="32"/>
      <c r="G280" s="100"/>
      <c r="H280" s="168"/>
      <c r="I280" s="32"/>
      <c r="N280" s="32"/>
    </row>
    <row r="281" spans="1:14" x14ac:dyDescent="0.25">
      <c r="A281" s="185"/>
      <c r="B281" s="32"/>
      <c r="C281" s="32"/>
      <c r="D281" s="32"/>
      <c r="E281" s="32"/>
      <c r="F281" s="32"/>
      <c r="G281" s="100"/>
      <c r="H281" s="168"/>
      <c r="I281" s="32"/>
      <c r="N281" s="32"/>
    </row>
    <row r="282" spans="1:14" x14ac:dyDescent="0.25">
      <c r="A282" s="185"/>
      <c r="B282" s="32"/>
      <c r="C282" s="32"/>
      <c r="D282" s="32"/>
      <c r="E282" s="32"/>
      <c r="F282" s="32"/>
      <c r="G282" s="100"/>
      <c r="H282" s="168"/>
      <c r="I282" s="32"/>
      <c r="N282" s="32"/>
    </row>
    <row r="283" spans="1:14" x14ac:dyDescent="0.25">
      <c r="A283" s="185"/>
      <c r="B283" s="32"/>
      <c r="C283" s="32"/>
      <c r="D283" s="32"/>
      <c r="E283" s="32"/>
      <c r="F283" s="32"/>
      <c r="G283" s="100"/>
      <c r="H283" s="168"/>
      <c r="I283" s="32"/>
      <c r="N283" s="32"/>
    </row>
    <row r="284" spans="1:14" x14ac:dyDescent="0.25">
      <c r="A284" s="185"/>
      <c r="B284" s="32"/>
      <c r="C284" s="32"/>
      <c r="D284" s="32"/>
      <c r="E284" s="32"/>
      <c r="F284" s="32"/>
      <c r="G284" s="100"/>
      <c r="H284" s="168"/>
      <c r="I284" s="32"/>
      <c r="N284" s="32"/>
    </row>
    <row r="285" spans="1:14" x14ac:dyDescent="0.25">
      <c r="A285" s="185"/>
      <c r="B285" s="32"/>
      <c r="C285" s="32"/>
      <c r="D285" s="32"/>
      <c r="E285" s="32"/>
      <c r="F285" s="32"/>
      <c r="G285" s="100"/>
      <c r="H285" s="168"/>
      <c r="I285" s="32"/>
      <c r="N285" s="32"/>
    </row>
    <row r="286" spans="1:14" x14ac:dyDescent="0.25">
      <c r="A286" s="185"/>
      <c r="B286" s="32"/>
      <c r="C286" s="32"/>
      <c r="D286" s="32"/>
      <c r="E286" s="32"/>
      <c r="F286" s="32"/>
      <c r="G286" s="100"/>
      <c r="H286" s="168"/>
      <c r="I286" s="32"/>
      <c r="N286" s="32"/>
    </row>
    <row r="287" spans="1:14" x14ac:dyDescent="0.25">
      <c r="A287" s="185"/>
      <c r="B287" s="32"/>
      <c r="C287" s="32"/>
      <c r="D287" s="32"/>
      <c r="E287" s="32"/>
      <c r="F287" s="32"/>
      <c r="G287" s="100"/>
      <c r="H287" s="168"/>
      <c r="I287" s="32"/>
      <c r="N287" s="32"/>
    </row>
    <row r="288" spans="1:14" x14ac:dyDescent="0.25">
      <c r="A288" s="185"/>
      <c r="B288" s="32"/>
      <c r="C288" s="32"/>
      <c r="D288" s="32"/>
      <c r="E288" s="32"/>
      <c r="F288" s="32"/>
      <c r="G288" s="100"/>
      <c r="H288" s="168"/>
      <c r="I288" s="32"/>
      <c r="N288" s="32"/>
    </row>
    <row r="289" spans="1:14" x14ac:dyDescent="0.25">
      <c r="A289" s="185"/>
      <c r="B289" s="32"/>
      <c r="C289" s="32"/>
      <c r="D289" s="32"/>
      <c r="E289" s="32"/>
      <c r="F289" s="32"/>
      <c r="G289" s="100"/>
      <c r="H289" s="168"/>
      <c r="I289" s="32"/>
      <c r="N289" s="32"/>
    </row>
    <row r="290" spans="1:14" x14ac:dyDescent="0.25">
      <c r="A290" s="185"/>
      <c r="B290" s="32"/>
      <c r="C290" s="32"/>
      <c r="D290" s="32"/>
      <c r="E290" s="32"/>
      <c r="F290" s="32"/>
      <c r="G290" s="100"/>
      <c r="H290" s="168"/>
      <c r="I290" s="32"/>
      <c r="N290" s="32"/>
    </row>
    <row r="291" spans="1:14" x14ac:dyDescent="0.25">
      <c r="A291" s="185"/>
      <c r="B291" s="32"/>
      <c r="C291" s="32"/>
      <c r="D291" s="32"/>
      <c r="E291" s="32"/>
      <c r="F291" s="32"/>
      <c r="G291" s="100"/>
      <c r="H291" s="168"/>
      <c r="I291" s="32"/>
      <c r="N291" s="32"/>
    </row>
    <row r="292" spans="1:14" x14ac:dyDescent="0.25">
      <c r="A292" s="185"/>
      <c r="B292" s="32"/>
      <c r="C292" s="32"/>
      <c r="D292" s="32"/>
      <c r="E292" s="32"/>
      <c r="F292" s="32"/>
      <c r="G292" s="100"/>
      <c r="H292" s="168"/>
      <c r="I292" s="32"/>
      <c r="N292" s="32"/>
    </row>
    <row r="293" spans="1:14" x14ac:dyDescent="0.25">
      <c r="A293" s="185"/>
      <c r="B293" s="32"/>
      <c r="C293" s="32"/>
      <c r="D293" s="32"/>
      <c r="E293" s="32"/>
      <c r="F293" s="32"/>
      <c r="G293" s="100"/>
      <c r="H293" s="168"/>
      <c r="I293" s="32"/>
      <c r="N293" s="32"/>
    </row>
    <row r="294" spans="1:14" x14ac:dyDescent="0.25">
      <c r="A294" s="185"/>
      <c r="B294" s="32"/>
      <c r="C294" s="32"/>
      <c r="D294" s="32"/>
      <c r="E294" s="32"/>
      <c r="F294" s="32"/>
      <c r="G294" s="100"/>
      <c r="H294" s="168"/>
      <c r="I294" s="32"/>
      <c r="N294" s="32"/>
    </row>
    <row r="295" spans="1:14" x14ac:dyDescent="0.25">
      <c r="A295" s="185"/>
      <c r="B295" s="32"/>
      <c r="C295" s="32"/>
      <c r="D295" s="32"/>
      <c r="E295" s="32"/>
      <c r="F295" s="32"/>
      <c r="G295" s="100"/>
      <c r="H295" s="168"/>
      <c r="I295" s="32"/>
      <c r="N295" s="32"/>
    </row>
    <row r="296" spans="1:14" x14ac:dyDescent="0.25">
      <c r="A296" s="185"/>
      <c r="B296" s="32"/>
      <c r="C296" s="32"/>
      <c r="D296" s="32"/>
      <c r="E296" s="32"/>
      <c r="F296" s="32"/>
      <c r="G296" s="100"/>
      <c r="H296" s="168"/>
      <c r="I296" s="32"/>
      <c r="N296" s="32"/>
    </row>
    <row r="297" spans="1:14" x14ac:dyDescent="0.25">
      <c r="A297" s="185"/>
      <c r="B297" s="32"/>
      <c r="C297" s="32"/>
      <c r="D297" s="32"/>
      <c r="E297" s="32"/>
      <c r="F297" s="32"/>
      <c r="G297" s="100"/>
      <c r="H297" s="168"/>
      <c r="I297" s="32"/>
      <c r="N297" s="32"/>
    </row>
    <row r="298" spans="1:14" x14ac:dyDescent="0.25">
      <c r="A298" s="185"/>
      <c r="B298" s="32"/>
      <c r="C298" s="32"/>
      <c r="D298" s="32"/>
      <c r="E298" s="32"/>
      <c r="F298" s="32"/>
      <c r="G298" s="100"/>
      <c r="H298" s="168"/>
      <c r="I298" s="32"/>
      <c r="N298" s="32"/>
    </row>
    <row r="299" spans="1:14" x14ac:dyDescent="0.25">
      <c r="A299" s="185"/>
      <c r="B299" s="32"/>
      <c r="C299" s="32"/>
      <c r="D299" s="32"/>
      <c r="E299" s="32"/>
      <c r="F299" s="32"/>
      <c r="G299" s="100"/>
      <c r="H299" s="168"/>
      <c r="I299" s="32"/>
      <c r="N299" s="32"/>
    </row>
    <row r="300" spans="1:14" x14ac:dyDescent="0.25">
      <c r="A300" s="185"/>
      <c r="B300" s="32"/>
      <c r="C300" s="32"/>
      <c r="D300" s="32"/>
      <c r="E300" s="32"/>
      <c r="F300" s="32"/>
      <c r="G300" s="100"/>
      <c r="H300" s="168"/>
      <c r="I300" s="32"/>
      <c r="N300" s="32"/>
    </row>
    <row r="301" spans="1:14" x14ac:dyDescent="0.25">
      <c r="A301" s="185"/>
      <c r="B301" s="32"/>
      <c r="C301" s="32"/>
      <c r="D301" s="32"/>
      <c r="E301" s="32"/>
      <c r="F301" s="32"/>
      <c r="G301" s="100"/>
      <c r="H301" s="168"/>
      <c r="I301" s="32"/>
      <c r="N301" s="32"/>
    </row>
    <row r="302" spans="1:14" x14ac:dyDescent="0.25">
      <c r="A302" s="185"/>
      <c r="B302" s="32"/>
      <c r="C302" s="32"/>
      <c r="D302" s="32"/>
      <c r="E302" s="32"/>
      <c r="F302" s="32"/>
      <c r="G302" s="100"/>
      <c r="H302" s="168"/>
      <c r="I302" s="32"/>
      <c r="N302" s="32"/>
    </row>
    <row r="303" spans="1:14" x14ac:dyDescent="0.25">
      <c r="A303" s="185"/>
      <c r="B303" s="32"/>
      <c r="C303" s="32"/>
      <c r="D303" s="32"/>
      <c r="E303" s="32"/>
      <c r="F303" s="32"/>
      <c r="G303" s="100"/>
      <c r="H303" s="168"/>
      <c r="I303" s="32"/>
      <c r="N303" s="32"/>
    </row>
    <row r="304" spans="1:14" x14ac:dyDescent="0.25">
      <c r="A304" s="185"/>
      <c r="B304" s="32"/>
      <c r="C304" s="32"/>
      <c r="D304" s="32"/>
      <c r="E304" s="32"/>
      <c r="F304" s="32"/>
      <c r="G304" s="100"/>
      <c r="H304" s="168"/>
      <c r="I304" s="32"/>
      <c r="N304" s="32"/>
    </row>
    <row r="305" spans="1:14" x14ac:dyDescent="0.25">
      <c r="A305" s="185"/>
      <c r="B305" s="32"/>
      <c r="C305" s="32"/>
      <c r="D305" s="32"/>
      <c r="E305" s="32"/>
      <c r="F305" s="32"/>
      <c r="G305" s="100"/>
      <c r="H305" s="168"/>
      <c r="I305" s="32"/>
      <c r="N305" s="32"/>
    </row>
    <row r="306" spans="1:14" x14ac:dyDescent="0.25">
      <c r="A306" s="185"/>
      <c r="B306" s="32"/>
      <c r="C306" s="32"/>
      <c r="D306" s="32"/>
      <c r="E306" s="32"/>
      <c r="F306" s="32"/>
      <c r="G306" s="100"/>
      <c r="H306" s="168"/>
      <c r="I306" s="32"/>
      <c r="N306" s="32"/>
    </row>
    <row r="307" spans="1:14" x14ac:dyDescent="0.25">
      <c r="A307" s="185"/>
      <c r="B307" s="32"/>
      <c r="C307" s="32"/>
      <c r="D307" s="32"/>
      <c r="E307" s="32"/>
      <c r="F307" s="32"/>
      <c r="G307" s="100"/>
      <c r="H307" s="168"/>
      <c r="I307" s="32"/>
      <c r="N307" s="32"/>
    </row>
    <row r="308" spans="1:14" x14ac:dyDescent="0.25">
      <c r="A308" s="185"/>
      <c r="B308" s="32"/>
      <c r="C308" s="32"/>
      <c r="D308" s="32"/>
      <c r="E308" s="32"/>
      <c r="F308" s="32"/>
      <c r="G308" s="100"/>
      <c r="H308" s="168"/>
      <c r="I308" s="32"/>
      <c r="N308" s="32"/>
    </row>
    <row r="309" spans="1:14" x14ac:dyDescent="0.25">
      <c r="A309" s="185"/>
      <c r="B309" s="32"/>
      <c r="C309" s="32"/>
      <c r="D309" s="32"/>
      <c r="E309" s="32"/>
      <c r="F309" s="32"/>
      <c r="G309" s="100"/>
      <c r="H309" s="168"/>
      <c r="I309" s="32"/>
      <c r="N309" s="32"/>
    </row>
    <row r="310" spans="1:14" x14ac:dyDescent="0.25">
      <c r="A310" s="185"/>
      <c r="B310" s="32"/>
      <c r="C310" s="32"/>
      <c r="D310" s="32"/>
      <c r="E310" s="32"/>
      <c r="F310" s="32"/>
      <c r="G310" s="100"/>
      <c r="H310" s="168"/>
      <c r="I310" s="32"/>
      <c r="N310" s="32"/>
    </row>
    <row r="311" spans="1:14" x14ac:dyDescent="0.25">
      <c r="A311" s="185"/>
      <c r="B311" s="32"/>
      <c r="C311" s="32"/>
      <c r="D311" s="32"/>
      <c r="E311" s="32"/>
      <c r="F311" s="32"/>
      <c r="G311" s="100"/>
      <c r="H311" s="168"/>
      <c r="I311" s="32"/>
      <c r="N311" s="32"/>
    </row>
    <row r="312" spans="1:14" x14ac:dyDescent="0.25">
      <c r="A312" s="185"/>
      <c r="B312" s="32"/>
      <c r="C312" s="32"/>
      <c r="D312" s="32"/>
      <c r="E312" s="32"/>
      <c r="F312" s="32"/>
      <c r="G312" s="100"/>
      <c r="H312" s="168"/>
      <c r="I312" s="32"/>
      <c r="N312" s="32"/>
    </row>
    <row r="313" spans="1:14" x14ac:dyDescent="0.25">
      <c r="A313" s="185"/>
      <c r="B313" s="32"/>
      <c r="C313" s="32"/>
      <c r="D313" s="32"/>
      <c r="E313" s="32"/>
      <c r="F313" s="32"/>
      <c r="G313" s="100"/>
      <c r="H313" s="168"/>
      <c r="I313" s="32"/>
      <c r="N313" s="32"/>
    </row>
    <row r="314" spans="1:14" x14ac:dyDescent="0.25">
      <c r="A314" s="185"/>
      <c r="B314" s="32"/>
      <c r="C314" s="32"/>
      <c r="D314" s="32"/>
      <c r="E314" s="32"/>
      <c r="F314" s="32"/>
      <c r="G314" s="100"/>
      <c r="H314" s="168"/>
      <c r="I314" s="32"/>
      <c r="N314" s="32"/>
    </row>
    <row r="315" spans="1:14" x14ac:dyDescent="0.25">
      <c r="A315" s="185"/>
      <c r="B315" s="32"/>
      <c r="C315" s="32"/>
      <c r="D315" s="32"/>
      <c r="E315" s="32"/>
      <c r="F315" s="32"/>
      <c r="G315" s="100"/>
      <c r="H315" s="168"/>
      <c r="I315" s="32"/>
      <c r="N315" s="32"/>
    </row>
    <row r="316" spans="1:14" x14ac:dyDescent="0.25">
      <c r="A316" s="185"/>
      <c r="B316" s="32"/>
      <c r="C316" s="32"/>
      <c r="D316" s="32"/>
      <c r="E316" s="32"/>
      <c r="F316" s="32"/>
      <c r="G316" s="100"/>
      <c r="H316" s="168"/>
      <c r="I316" s="32"/>
      <c r="N316" s="32"/>
    </row>
    <row r="317" spans="1:14" x14ac:dyDescent="0.25">
      <c r="A317" s="185"/>
      <c r="B317" s="32"/>
      <c r="C317" s="32"/>
      <c r="D317" s="32"/>
      <c r="E317" s="32"/>
      <c r="F317" s="32"/>
      <c r="G317" s="100"/>
      <c r="H317" s="168"/>
      <c r="I317" s="32"/>
      <c r="N317" s="32"/>
    </row>
    <row r="318" spans="1:14" x14ac:dyDescent="0.25">
      <c r="A318" s="185"/>
      <c r="B318" s="32"/>
      <c r="C318" s="32"/>
      <c r="D318" s="32"/>
      <c r="E318" s="32"/>
      <c r="F318" s="32"/>
      <c r="G318" s="100"/>
      <c r="H318" s="168"/>
      <c r="I318" s="32"/>
      <c r="N318" s="32"/>
    </row>
    <row r="319" spans="1:14" x14ac:dyDescent="0.25">
      <c r="A319" s="185"/>
      <c r="B319" s="32"/>
      <c r="C319" s="32"/>
      <c r="D319" s="32"/>
      <c r="E319" s="32"/>
      <c r="F319" s="32"/>
      <c r="G319" s="100"/>
      <c r="H319" s="168"/>
      <c r="I319" s="32"/>
      <c r="N319" s="32"/>
    </row>
    <row r="320" spans="1:14" x14ac:dyDescent="0.25">
      <c r="A320" s="185"/>
      <c r="B320" s="32"/>
      <c r="C320" s="32"/>
      <c r="D320" s="32"/>
      <c r="E320" s="32"/>
      <c r="F320" s="32"/>
      <c r="G320" s="100"/>
      <c r="H320" s="168"/>
      <c r="I320" s="32"/>
      <c r="N320" s="32"/>
    </row>
    <row r="321" spans="1:14" x14ac:dyDescent="0.25">
      <c r="A321" s="185"/>
      <c r="B321" s="32"/>
      <c r="C321" s="32"/>
      <c r="D321" s="32"/>
      <c r="E321" s="32"/>
      <c r="F321" s="32"/>
      <c r="G321" s="100"/>
      <c r="H321" s="168"/>
      <c r="I321" s="32"/>
      <c r="N321" s="32"/>
    </row>
    <row r="322" spans="1:14" x14ac:dyDescent="0.25">
      <c r="A322" s="185"/>
      <c r="B322" s="32"/>
      <c r="C322" s="32"/>
      <c r="D322" s="32"/>
      <c r="E322" s="32"/>
      <c r="F322" s="32"/>
      <c r="G322" s="100"/>
      <c r="H322" s="168"/>
      <c r="I322" s="32"/>
      <c r="N322" s="32"/>
    </row>
    <row r="323" spans="1:14" x14ac:dyDescent="0.25">
      <c r="A323" s="185"/>
      <c r="B323" s="32"/>
      <c r="C323" s="32"/>
      <c r="D323" s="32"/>
      <c r="E323" s="32"/>
      <c r="F323" s="32"/>
      <c r="G323" s="100"/>
      <c r="H323" s="168"/>
      <c r="I323" s="32"/>
      <c r="N323" s="32"/>
    </row>
    <row r="324" spans="1:14" x14ac:dyDescent="0.25">
      <c r="A324" s="185"/>
      <c r="B324" s="32"/>
      <c r="C324" s="32"/>
      <c r="D324" s="32"/>
      <c r="E324" s="32"/>
      <c r="F324" s="32"/>
      <c r="G324" s="100"/>
      <c r="H324" s="168"/>
      <c r="I324" s="32"/>
      <c r="N324" s="32"/>
    </row>
    <row r="325" spans="1:14" x14ac:dyDescent="0.25">
      <c r="A325" s="185"/>
      <c r="B325" s="32"/>
      <c r="C325" s="32"/>
      <c r="D325" s="32"/>
      <c r="E325" s="32"/>
      <c r="F325" s="32"/>
      <c r="G325" s="100"/>
      <c r="H325" s="168"/>
      <c r="I325" s="32"/>
      <c r="N325" s="32"/>
    </row>
    <row r="326" spans="1:14" x14ac:dyDescent="0.25">
      <c r="A326" s="185"/>
      <c r="B326" s="32"/>
      <c r="C326" s="32"/>
      <c r="D326" s="32"/>
      <c r="E326" s="32"/>
      <c r="F326" s="32"/>
      <c r="G326" s="100"/>
      <c r="H326" s="168"/>
      <c r="I326" s="32"/>
      <c r="N326" s="32"/>
    </row>
    <row r="327" spans="1:14" x14ac:dyDescent="0.25">
      <c r="A327" s="185"/>
      <c r="B327" s="32"/>
      <c r="C327" s="32"/>
      <c r="D327" s="32"/>
      <c r="E327" s="32"/>
      <c r="F327" s="32"/>
      <c r="G327" s="100"/>
      <c r="H327" s="168"/>
      <c r="I327" s="32"/>
      <c r="N327" s="32"/>
    </row>
    <row r="328" spans="1:14" x14ac:dyDescent="0.25">
      <c r="A328" s="185"/>
      <c r="B328" s="32"/>
      <c r="C328" s="32"/>
      <c r="D328" s="32"/>
      <c r="E328" s="32"/>
      <c r="F328" s="32"/>
      <c r="G328" s="100"/>
      <c r="H328" s="168"/>
      <c r="I328" s="32"/>
      <c r="N328" s="32"/>
    </row>
    <row r="329" spans="1:14" x14ac:dyDescent="0.25">
      <c r="A329" s="185"/>
      <c r="B329" s="32"/>
      <c r="C329" s="32"/>
      <c r="D329" s="32"/>
      <c r="E329" s="32"/>
      <c r="F329" s="32"/>
      <c r="G329" s="100"/>
      <c r="H329" s="168"/>
      <c r="I329" s="32"/>
      <c r="N329" s="32"/>
    </row>
    <row r="330" spans="1:14" x14ac:dyDescent="0.25">
      <c r="A330" s="185"/>
      <c r="B330" s="32"/>
      <c r="C330" s="32"/>
      <c r="D330" s="32"/>
      <c r="E330" s="32"/>
      <c r="F330" s="32"/>
      <c r="G330" s="100"/>
      <c r="H330" s="168"/>
      <c r="I330" s="32"/>
      <c r="N330" s="32"/>
    </row>
    <row r="331" spans="1:14" x14ac:dyDescent="0.25">
      <c r="A331" s="185"/>
      <c r="B331" s="32"/>
      <c r="C331" s="32"/>
      <c r="D331" s="32"/>
      <c r="E331" s="32"/>
      <c r="F331" s="32"/>
      <c r="G331" s="100"/>
      <c r="H331" s="168"/>
      <c r="I331" s="32"/>
      <c r="N331" s="32"/>
    </row>
    <row r="332" spans="1:14" x14ac:dyDescent="0.25">
      <c r="A332" s="185"/>
      <c r="B332" s="32"/>
      <c r="C332" s="32"/>
      <c r="D332" s="32"/>
      <c r="E332" s="32"/>
      <c r="F332" s="32"/>
      <c r="G332" s="100"/>
      <c r="H332" s="168"/>
      <c r="I332" s="32"/>
      <c r="N332" s="32"/>
    </row>
    <row r="333" spans="1:14" x14ac:dyDescent="0.25">
      <c r="A333" s="185"/>
      <c r="B333" s="32"/>
      <c r="C333" s="32"/>
      <c r="D333" s="32"/>
      <c r="E333" s="32"/>
      <c r="F333" s="32"/>
      <c r="G333" s="100"/>
      <c r="H333" s="168"/>
      <c r="I333" s="32"/>
      <c r="N333" s="32"/>
    </row>
    <row r="334" spans="1:14" x14ac:dyDescent="0.25">
      <c r="A334" s="185"/>
      <c r="B334" s="32"/>
      <c r="C334" s="32"/>
      <c r="D334" s="32"/>
      <c r="E334" s="32"/>
      <c r="F334" s="32"/>
      <c r="G334" s="100"/>
      <c r="H334" s="168"/>
      <c r="I334" s="32"/>
      <c r="N334" s="32"/>
    </row>
    <row r="335" spans="1:14" x14ac:dyDescent="0.25">
      <c r="A335" s="185"/>
      <c r="B335" s="32"/>
      <c r="C335" s="32"/>
      <c r="D335" s="32"/>
      <c r="E335" s="32"/>
      <c r="F335" s="32"/>
      <c r="G335" s="100"/>
      <c r="H335" s="168"/>
      <c r="I335" s="32"/>
      <c r="N335" s="32"/>
    </row>
    <row r="336" spans="1:14" x14ac:dyDescent="0.25">
      <c r="A336" s="185"/>
      <c r="B336" s="32"/>
      <c r="C336" s="32"/>
      <c r="D336" s="32"/>
      <c r="E336" s="32"/>
      <c r="F336" s="32"/>
      <c r="G336" s="100"/>
      <c r="H336" s="168"/>
      <c r="I336" s="32"/>
      <c r="N336" s="32"/>
    </row>
    <row r="337" spans="1:14" x14ac:dyDescent="0.25">
      <c r="A337" s="185"/>
      <c r="B337" s="32"/>
      <c r="C337" s="32"/>
      <c r="D337" s="32"/>
      <c r="E337" s="32"/>
      <c r="F337" s="32"/>
      <c r="G337" s="100"/>
      <c r="H337" s="168"/>
      <c r="I337" s="32"/>
      <c r="N337" s="32"/>
    </row>
    <row r="338" spans="1:14" x14ac:dyDescent="0.25">
      <c r="A338" s="185"/>
      <c r="B338" s="32"/>
      <c r="C338" s="32"/>
      <c r="D338" s="32"/>
      <c r="E338" s="32"/>
      <c r="F338" s="32"/>
      <c r="G338" s="100"/>
      <c r="H338" s="168"/>
      <c r="I338" s="32"/>
      <c r="N338" s="32"/>
    </row>
    <row r="339" spans="1:14" x14ac:dyDescent="0.25">
      <c r="A339" s="185"/>
      <c r="B339" s="32"/>
      <c r="C339" s="32"/>
      <c r="D339" s="32"/>
      <c r="E339" s="32"/>
      <c r="F339" s="32"/>
      <c r="G339" s="100"/>
      <c r="H339" s="168"/>
      <c r="I339" s="32"/>
      <c r="N339" s="32"/>
    </row>
    <row r="340" spans="1:14" x14ac:dyDescent="0.25">
      <c r="A340" s="185"/>
      <c r="B340" s="32"/>
      <c r="C340" s="32"/>
      <c r="D340" s="32"/>
      <c r="E340" s="32"/>
      <c r="F340" s="32"/>
      <c r="G340" s="100"/>
      <c r="H340" s="168"/>
      <c r="I340" s="32"/>
      <c r="N340" s="32"/>
    </row>
    <row r="341" spans="1:14" x14ac:dyDescent="0.25">
      <c r="A341" s="185"/>
      <c r="B341" s="32"/>
      <c r="C341" s="32"/>
      <c r="D341" s="32"/>
      <c r="E341" s="32"/>
      <c r="F341" s="32"/>
      <c r="G341" s="100"/>
      <c r="H341" s="168"/>
      <c r="I341" s="32"/>
      <c r="N341" s="32"/>
    </row>
    <row r="342" spans="1:14" x14ac:dyDescent="0.25">
      <c r="A342" s="185"/>
      <c r="B342" s="32"/>
      <c r="C342" s="32"/>
      <c r="D342" s="32"/>
      <c r="E342" s="32"/>
      <c r="F342" s="32"/>
      <c r="G342" s="100"/>
      <c r="H342" s="168"/>
      <c r="I342" s="32"/>
      <c r="N342" s="32"/>
    </row>
    <row r="343" spans="1:14" x14ac:dyDescent="0.25">
      <c r="A343" s="185"/>
      <c r="B343" s="32"/>
      <c r="C343" s="32"/>
      <c r="D343" s="32"/>
      <c r="E343" s="32"/>
      <c r="F343" s="32"/>
      <c r="G343" s="100"/>
      <c r="H343" s="168"/>
      <c r="I343" s="32"/>
      <c r="N343" s="32"/>
    </row>
    <row r="344" spans="1:14" x14ac:dyDescent="0.25">
      <c r="A344" s="185"/>
      <c r="B344" s="32"/>
      <c r="C344" s="32"/>
      <c r="D344" s="32"/>
      <c r="E344" s="32"/>
      <c r="F344" s="32"/>
      <c r="G344" s="100"/>
      <c r="H344" s="168"/>
      <c r="I344" s="32"/>
      <c r="N344" s="32"/>
    </row>
    <row r="345" spans="1:14" x14ac:dyDescent="0.25">
      <c r="A345" s="185"/>
      <c r="B345" s="32"/>
      <c r="C345" s="32"/>
      <c r="D345" s="32"/>
      <c r="E345" s="32"/>
      <c r="F345" s="32"/>
      <c r="G345" s="100"/>
      <c r="H345" s="168"/>
      <c r="I345" s="32"/>
      <c r="N345" s="32"/>
    </row>
    <row r="346" spans="1:14" x14ac:dyDescent="0.25">
      <c r="A346" s="185"/>
      <c r="B346" s="32"/>
      <c r="C346" s="32"/>
      <c r="D346" s="32"/>
      <c r="E346" s="32"/>
      <c r="F346" s="32"/>
      <c r="G346" s="100"/>
      <c r="H346" s="168"/>
      <c r="I346" s="32"/>
      <c r="N346" s="32"/>
    </row>
    <row r="347" spans="1:14" x14ac:dyDescent="0.25">
      <c r="A347" s="185"/>
      <c r="B347" s="32"/>
      <c r="C347" s="32"/>
      <c r="D347" s="32"/>
      <c r="E347" s="32"/>
      <c r="F347" s="32"/>
      <c r="G347" s="100"/>
      <c r="H347" s="168"/>
      <c r="I347" s="32"/>
      <c r="N347" s="32"/>
    </row>
    <row r="348" spans="1:14" x14ac:dyDescent="0.25">
      <c r="A348" s="185"/>
      <c r="B348" s="32"/>
      <c r="C348" s="32"/>
      <c r="D348" s="32"/>
      <c r="E348" s="32"/>
      <c r="F348" s="32"/>
      <c r="G348" s="100"/>
      <c r="H348" s="168"/>
      <c r="I348" s="32"/>
      <c r="N348" s="32"/>
    </row>
    <row r="349" spans="1:14" x14ac:dyDescent="0.25">
      <c r="A349" s="185"/>
      <c r="B349" s="32"/>
      <c r="C349" s="32"/>
      <c r="D349" s="32"/>
      <c r="E349" s="32"/>
      <c r="F349" s="32"/>
      <c r="G349" s="100"/>
      <c r="H349" s="168"/>
      <c r="I349" s="32"/>
      <c r="N349" s="32"/>
    </row>
    <row r="350" spans="1:14" x14ac:dyDescent="0.25">
      <c r="A350" s="185"/>
      <c r="B350" s="32"/>
      <c r="C350" s="32"/>
      <c r="D350" s="32"/>
      <c r="E350" s="32"/>
      <c r="F350" s="32"/>
      <c r="G350" s="100"/>
      <c r="H350" s="168"/>
      <c r="I350" s="32"/>
      <c r="N350" s="32"/>
    </row>
    <row r="351" spans="1:14" x14ac:dyDescent="0.25">
      <c r="A351" s="185"/>
      <c r="B351" s="32"/>
      <c r="C351" s="32"/>
      <c r="D351" s="32"/>
      <c r="E351" s="32"/>
      <c r="F351" s="32"/>
      <c r="G351" s="100"/>
      <c r="H351" s="168"/>
      <c r="I351" s="32"/>
      <c r="N351" s="32"/>
    </row>
    <row r="352" spans="1:14" x14ac:dyDescent="0.25">
      <c r="A352" s="185"/>
      <c r="B352" s="32"/>
      <c r="C352" s="32"/>
      <c r="D352" s="32"/>
      <c r="E352" s="32"/>
      <c r="F352" s="32"/>
      <c r="G352" s="100"/>
      <c r="H352" s="168"/>
      <c r="I352" s="32"/>
      <c r="N352" s="32"/>
    </row>
    <row r="353" spans="1:14" x14ac:dyDescent="0.25">
      <c r="A353" s="185"/>
      <c r="B353" s="32"/>
      <c r="C353" s="32"/>
      <c r="D353" s="32"/>
      <c r="E353" s="32"/>
      <c r="F353" s="32"/>
      <c r="G353" s="100"/>
      <c r="H353" s="168"/>
      <c r="I353" s="32"/>
      <c r="N353" s="32"/>
    </row>
    <row r="354" spans="1:14" x14ac:dyDescent="0.25">
      <c r="A354" s="185"/>
      <c r="B354" s="32"/>
      <c r="C354" s="32"/>
      <c r="D354" s="32"/>
      <c r="E354" s="32"/>
      <c r="F354" s="32"/>
      <c r="G354" s="100"/>
      <c r="H354" s="168"/>
      <c r="I354" s="32"/>
      <c r="N354" s="32"/>
    </row>
    <row r="355" spans="1:14" x14ac:dyDescent="0.25">
      <c r="A355" s="185"/>
      <c r="B355" s="32"/>
      <c r="C355" s="32"/>
      <c r="D355" s="32"/>
      <c r="E355" s="32"/>
      <c r="F355" s="32"/>
      <c r="G355" s="100"/>
      <c r="H355" s="168"/>
      <c r="I355" s="32"/>
      <c r="N355" s="32"/>
    </row>
    <row r="356" spans="1:14" x14ac:dyDescent="0.25">
      <c r="A356" s="185"/>
      <c r="B356" s="32"/>
      <c r="C356" s="32"/>
      <c r="D356" s="32"/>
      <c r="E356" s="32"/>
      <c r="F356" s="32"/>
      <c r="G356" s="100"/>
      <c r="H356" s="168"/>
      <c r="I356" s="32"/>
      <c r="N356" s="32"/>
    </row>
    <row r="357" spans="1:14" x14ac:dyDescent="0.25">
      <c r="A357" s="185"/>
      <c r="B357" s="32"/>
      <c r="C357" s="32"/>
      <c r="D357" s="32"/>
      <c r="E357" s="32"/>
      <c r="F357" s="32"/>
      <c r="G357" s="100"/>
      <c r="H357" s="168"/>
      <c r="I357" s="32"/>
      <c r="N357" s="32"/>
    </row>
    <row r="358" spans="1:14" x14ac:dyDescent="0.25">
      <c r="A358" s="185"/>
      <c r="B358" s="32"/>
      <c r="C358" s="32"/>
      <c r="D358" s="32"/>
      <c r="E358" s="32"/>
      <c r="F358" s="32"/>
      <c r="G358" s="100"/>
      <c r="H358" s="168"/>
      <c r="I358" s="32"/>
      <c r="N358" s="32"/>
    </row>
    <row r="359" spans="1:14" x14ac:dyDescent="0.25">
      <c r="A359" s="185"/>
      <c r="B359" s="32"/>
      <c r="C359" s="32"/>
      <c r="D359" s="32"/>
      <c r="E359" s="32"/>
      <c r="F359" s="32"/>
      <c r="G359" s="100"/>
      <c r="H359" s="168"/>
      <c r="I359" s="32"/>
      <c r="N359" s="32"/>
    </row>
    <row r="360" spans="1:14" x14ac:dyDescent="0.25">
      <c r="A360" s="185"/>
      <c r="B360" s="32"/>
      <c r="C360" s="32"/>
      <c r="D360" s="32"/>
      <c r="E360" s="32"/>
      <c r="F360" s="32"/>
      <c r="G360" s="100"/>
      <c r="H360" s="168"/>
      <c r="I360" s="32"/>
      <c r="N360" s="32"/>
    </row>
    <row r="361" spans="1:14" x14ac:dyDescent="0.25">
      <c r="A361" s="185"/>
      <c r="B361" s="32"/>
      <c r="C361" s="32"/>
      <c r="D361" s="32"/>
      <c r="E361" s="32"/>
      <c r="F361" s="32"/>
      <c r="G361" s="100"/>
      <c r="H361" s="168"/>
      <c r="I361" s="32"/>
      <c r="N361" s="32"/>
    </row>
    <row r="362" spans="1:14" x14ac:dyDescent="0.25">
      <c r="A362" s="185"/>
      <c r="B362" s="32"/>
      <c r="C362" s="32"/>
      <c r="D362" s="32"/>
      <c r="E362" s="32"/>
      <c r="F362" s="32"/>
      <c r="G362" s="100"/>
      <c r="H362" s="168"/>
      <c r="I362" s="32"/>
      <c r="N362" s="32"/>
    </row>
    <row r="363" spans="1:14" x14ac:dyDescent="0.25">
      <c r="A363" s="185"/>
      <c r="B363" s="32"/>
      <c r="C363" s="32"/>
      <c r="D363" s="32"/>
      <c r="E363" s="32"/>
      <c r="F363" s="32"/>
      <c r="G363" s="100"/>
      <c r="H363" s="168"/>
      <c r="I363" s="32"/>
      <c r="N363" s="32"/>
    </row>
    <row r="364" spans="1:14" x14ac:dyDescent="0.25">
      <c r="A364" s="185"/>
      <c r="B364" s="32"/>
      <c r="C364" s="32"/>
      <c r="D364" s="32"/>
      <c r="E364" s="32"/>
      <c r="F364" s="32"/>
      <c r="G364" s="100"/>
      <c r="H364" s="168"/>
      <c r="I364" s="32"/>
      <c r="N364" s="32"/>
    </row>
    <row r="365" spans="1:14" x14ac:dyDescent="0.25">
      <c r="A365" s="185"/>
      <c r="B365" s="32"/>
      <c r="C365" s="32"/>
      <c r="D365" s="32"/>
      <c r="E365" s="32"/>
      <c r="F365" s="32"/>
      <c r="G365" s="100"/>
      <c r="H365" s="168"/>
      <c r="I365" s="32"/>
      <c r="N365" s="32"/>
    </row>
    <row r="366" spans="1:14" x14ac:dyDescent="0.25">
      <c r="A366" s="185"/>
      <c r="B366" s="32"/>
      <c r="C366" s="32"/>
      <c r="D366" s="32"/>
      <c r="E366" s="32"/>
      <c r="F366" s="32"/>
      <c r="G366" s="100"/>
      <c r="H366" s="168"/>
      <c r="I366" s="32"/>
      <c r="N366" s="32"/>
    </row>
    <row r="367" spans="1:14" x14ac:dyDescent="0.25">
      <c r="A367" s="185"/>
      <c r="B367" s="32"/>
      <c r="C367" s="32"/>
      <c r="D367" s="32"/>
      <c r="E367" s="32"/>
      <c r="F367" s="32"/>
      <c r="G367" s="100"/>
      <c r="H367" s="168"/>
      <c r="I367" s="32"/>
      <c r="N367" s="32"/>
    </row>
    <row r="368" spans="1:14" x14ac:dyDescent="0.25">
      <c r="A368" s="185"/>
      <c r="B368" s="32"/>
      <c r="C368" s="32"/>
      <c r="D368" s="32"/>
      <c r="E368" s="32"/>
      <c r="F368" s="32"/>
      <c r="G368" s="100"/>
      <c r="H368" s="168"/>
      <c r="I368" s="32"/>
      <c r="N368" s="32"/>
    </row>
    <row r="369" spans="1:14" x14ac:dyDescent="0.25">
      <c r="A369" s="185"/>
      <c r="B369" s="32"/>
      <c r="C369" s="32"/>
      <c r="D369" s="32"/>
      <c r="E369" s="32"/>
      <c r="F369" s="32"/>
      <c r="G369" s="100"/>
      <c r="H369" s="168"/>
      <c r="I369" s="32"/>
      <c r="N369" s="32"/>
    </row>
    <row r="370" spans="1:14" x14ac:dyDescent="0.25">
      <c r="A370" s="185"/>
      <c r="B370" s="32"/>
      <c r="C370" s="32"/>
      <c r="D370" s="32"/>
      <c r="E370" s="32"/>
      <c r="F370" s="32"/>
      <c r="G370" s="100"/>
      <c r="H370" s="168"/>
      <c r="I370" s="32"/>
      <c r="N370" s="32"/>
    </row>
    <row r="371" spans="1:14" x14ac:dyDescent="0.25">
      <c r="A371" s="185"/>
      <c r="B371" s="32"/>
      <c r="C371" s="32"/>
      <c r="D371" s="32"/>
      <c r="E371" s="32"/>
      <c r="F371" s="32"/>
      <c r="G371" s="100"/>
      <c r="H371" s="168"/>
      <c r="I371" s="32"/>
      <c r="N371" s="32"/>
    </row>
    <row r="372" spans="1:14" x14ac:dyDescent="0.25">
      <c r="A372" s="185"/>
      <c r="B372" s="32"/>
      <c r="C372" s="32"/>
      <c r="D372" s="32"/>
      <c r="E372" s="32"/>
      <c r="F372" s="32"/>
      <c r="G372" s="100"/>
      <c r="H372" s="168"/>
      <c r="I372" s="32"/>
      <c r="N372" s="32"/>
    </row>
    <row r="373" spans="1:14" x14ac:dyDescent="0.25">
      <c r="A373" s="185"/>
      <c r="B373" s="32"/>
      <c r="C373" s="32"/>
      <c r="D373" s="32"/>
      <c r="E373" s="32"/>
      <c r="F373" s="32"/>
      <c r="G373" s="100"/>
      <c r="H373" s="168"/>
      <c r="I373" s="32"/>
      <c r="N373" s="32"/>
    </row>
    <row r="374" spans="1:14" x14ac:dyDescent="0.25">
      <c r="A374" s="185"/>
      <c r="B374" s="32"/>
      <c r="C374" s="32"/>
      <c r="D374" s="32"/>
      <c r="E374" s="32"/>
      <c r="F374" s="32"/>
      <c r="G374" s="100"/>
      <c r="H374" s="168"/>
      <c r="I374" s="32"/>
      <c r="N374" s="32"/>
    </row>
    <row r="375" spans="1:14" x14ac:dyDescent="0.25">
      <c r="A375" s="185"/>
      <c r="B375" s="32"/>
      <c r="C375" s="32"/>
      <c r="D375" s="32"/>
      <c r="E375" s="32"/>
      <c r="F375" s="32"/>
      <c r="G375" s="100"/>
      <c r="H375" s="168"/>
      <c r="I375" s="32"/>
      <c r="N375" s="32"/>
    </row>
    <row r="376" spans="1:14" x14ac:dyDescent="0.25">
      <c r="A376" s="185"/>
      <c r="B376" s="32"/>
      <c r="C376" s="32"/>
      <c r="D376" s="32"/>
      <c r="E376" s="32"/>
      <c r="F376" s="32"/>
      <c r="G376" s="100"/>
      <c r="H376" s="168"/>
      <c r="I376" s="32"/>
      <c r="N376" s="32"/>
    </row>
    <row r="377" spans="1:14" x14ac:dyDescent="0.25">
      <c r="A377" s="185"/>
      <c r="B377" s="32"/>
      <c r="C377" s="32"/>
      <c r="D377" s="32"/>
      <c r="E377" s="32"/>
      <c r="F377" s="32"/>
      <c r="G377" s="100"/>
      <c r="H377" s="168"/>
      <c r="I377" s="32"/>
      <c r="N377" s="32"/>
    </row>
    <row r="378" spans="1:14" x14ac:dyDescent="0.25">
      <c r="A378" s="185"/>
      <c r="B378" s="32"/>
      <c r="C378" s="32"/>
      <c r="D378" s="32"/>
      <c r="E378" s="32"/>
      <c r="F378" s="32"/>
      <c r="G378" s="100"/>
      <c r="H378" s="168"/>
      <c r="I378" s="32"/>
      <c r="N378" s="32"/>
    </row>
    <row r="379" spans="1:14" x14ac:dyDescent="0.25">
      <c r="A379" s="185"/>
      <c r="B379" s="32"/>
      <c r="C379" s="32"/>
      <c r="D379" s="32"/>
      <c r="E379" s="32"/>
      <c r="F379" s="32"/>
      <c r="G379" s="100"/>
      <c r="H379" s="168"/>
      <c r="I379" s="32"/>
      <c r="N379" s="32"/>
    </row>
    <row r="380" spans="1:14" x14ac:dyDescent="0.25">
      <c r="A380" s="185"/>
      <c r="B380" s="32"/>
      <c r="C380" s="32"/>
      <c r="D380" s="32"/>
      <c r="E380" s="32"/>
      <c r="F380" s="32"/>
      <c r="G380" s="100"/>
      <c r="H380" s="168"/>
      <c r="I380" s="32"/>
      <c r="N380" s="32"/>
    </row>
    <row r="381" spans="1:14" x14ac:dyDescent="0.25">
      <c r="A381" s="185"/>
      <c r="B381" s="32"/>
      <c r="C381" s="32"/>
      <c r="D381" s="32"/>
      <c r="E381" s="32"/>
      <c r="F381" s="32"/>
      <c r="G381" s="100"/>
      <c r="H381" s="168"/>
      <c r="I381" s="32"/>
      <c r="N381" s="32"/>
    </row>
    <row r="382" spans="1:14" x14ac:dyDescent="0.25">
      <c r="A382" s="185"/>
      <c r="B382" s="32"/>
      <c r="C382" s="32"/>
      <c r="D382" s="32"/>
      <c r="E382" s="32"/>
      <c r="F382" s="32"/>
      <c r="G382" s="100"/>
      <c r="H382" s="168"/>
      <c r="I382" s="32"/>
      <c r="N382" s="32"/>
    </row>
    <row r="383" spans="1:14" x14ac:dyDescent="0.25">
      <c r="A383" s="185"/>
      <c r="B383" s="32"/>
      <c r="C383" s="32"/>
      <c r="D383" s="32"/>
      <c r="E383" s="32"/>
      <c r="F383" s="32"/>
      <c r="G383" s="100"/>
      <c r="H383" s="168"/>
      <c r="I383" s="32"/>
      <c r="N383" s="32"/>
    </row>
    <row r="384" spans="1:14" x14ac:dyDescent="0.25">
      <c r="A384" s="185"/>
      <c r="B384" s="32"/>
      <c r="C384" s="32"/>
      <c r="D384" s="32"/>
      <c r="E384" s="32"/>
      <c r="F384" s="32"/>
      <c r="G384" s="100"/>
      <c r="H384" s="168"/>
      <c r="I384" s="32"/>
      <c r="N384" s="32"/>
    </row>
    <row r="385" spans="1:14" x14ac:dyDescent="0.25">
      <c r="A385" s="185"/>
      <c r="B385" s="32"/>
      <c r="C385" s="32"/>
      <c r="D385" s="32"/>
      <c r="E385" s="32"/>
      <c r="F385" s="32"/>
      <c r="G385" s="100"/>
      <c r="H385" s="168"/>
      <c r="I385" s="32"/>
      <c r="N385" s="32"/>
    </row>
    <row r="386" spans="1:14" x14ac:dyDescent="0.25">
      <c r="A386" s="185"/>
      <c r="B386" s="32"/>
      <c r="C386" s="32"/>
      <c r="D386" s="32"/>
      <c r="E386" s="32"/>
      <c r="F386" s="32"/>
      <c r="G386" s="100"/>
      <c r="H386" s="168"/>
      <c r="I386" s="32"/>
      <c r="N386" s="32"/>
    </row>
    <row r="387" spans="1:14" x14ac:dyDescent="0.25">
      <c r="A387" s="185"/>
      <c r="B387" s="32"/>
      <c r="C387" s="32"/>
      <c r="D387" s="32"/>
      <c r="E387" s="32"/>
      <c r="F387" s="32"/>
      <c r="G387" s="100"/>
      <c r="H387" s="168"/>
      <c r="I387" s="32"/>
      <c r="N387" s="32"/>
    </row>
    <row r="388" spans="1:14" x14ac:dyDescent="0.25">
      <c r="A388" s="185"/>
      <c r="B388" s="32"/>
      <c r="C388" s="32"/>
      <c r="D388" s="32"/>
      <c r="E388" s="32"/>
      <c r="F388" s="32"/>
      <c r="G388" s="100"/>
      <c r="H388" s="168"/>
      <c r="I388" s="32"/>
      <c r="N388" s="32"/>
    </row>
    <row r="389" spans="1:14" x14ac:dyDescent="0.25">
      <c r="A389" s="185"/>
      <c r="B389" s="32"/>
      <c r="C389" s="32"/>
      <c r="D389" s="32"/>
      <c r="E389" s="32"/>
      <c r="F389" s="32"/>
      <c r="G389" s="100"/>
      <c r="H389" s="168"/>
      <c r="I389" s="32"/>
      <c r="N389" s="32"/>
    </row>
    <row r="390" spans="1:14" x14ac:dyDescent="0.25">
      <c r="A390" s="185"/>
      <c r="B390" s="32"/>
      <c r="C390" s="32"/>
      <c r="D390" s="32"/>
      <c r="E390" s="32"/>
      <c r="F390" s="32"/>
      <c r="G390" s="100"/>
      <c r="H390" s="168"/>
      <c r="I390" s="32"/>
      <c r="N390" s="32"/>
    </row>
    <row r="391" spans="1:14" x14ac:dyDescent="0.25">
      <c r="A391" s="185"/>
      <c r="B391" s="32"/>
      <c r="C391" s="32"/>
      <c r="D391" s="32"/>
      <c r="E391" s="32"/>
      <c r="F391" s="32"/>
      <c r="G391" s="100"/>
      <c r="H391" s="168"/>
      <c r="I391" s="32"/>
      <c r="N391" s="32"/>
    </row>
    <row r="392" spans="1:14" x14ac:dyDescent="0.25">
      <c r="A392" s="185"/>
      <c r="B392" s="32"/>
      <c r="C392" s="32"/>
      <c r="D392" s="32"/>
      <c r="E392" s="32"/>
      <c r="F392" s="32"/>
      <c r="G392" s="100"/>
      <c r="H392" s="168"/>
      <c r="I392" s="32"/>
      <c r="N392" s="32"/>
    </row>
    <row r="393" spans="1:14" x14ac:dyDescent="0.25">
      <c r="A393" s="185"/>
      <c r="B393" s="32"/>
      <c r="C393" s="32"/>
      <c r="D393" s="32"/>
      <c r="E393" s="32"/>
      <c r="F393" s="32"/>
      <c r="G393" s="100"/>
      <c r="H393" s="168"/>
      <c r="I393" s="32"/>
      <c r="N393" s="32"/>
    </row>
    <row r="394" spans="1:14" x14ac:dyDescent="0.25">
      <c r="A394" s="185"/>
      <c r="B394" s="32"/>
      <c r="C394" s="32"/>
      <c r="D394" s="32"/>
      <c r="E394" s="32"/>
      <c r="F394" s="32"/>
      <c r="G394" s="100"/>
      <c r="H394" s="168"/>
      <c r="I394" s="32"/>
      <c r="N394" s="32"/>
    </row>
    <row r="395" spans="1:14" x14ac:dyDescent="0.25">
      <c r="A395" s="185"/>
      <c r="B395" s="32"/>
      <c r="C395" s="32"/>
      <c r="D395" s="32"/>
      <c r="E395" s="32"/>
      <c r="F395" s="32"/>
      <c r="G395" s="100"/>
      <c r="H395" s="168"/>
      <c r="I395" s="32"/>
      <c r="N395" s="32"/>
    </row>
    <row r="396" spans="1:14" x14ac:dyDescent="0.25">
      <c r="A396" s="185"/>
      <c r="B396" s="32"/>
      <c r="C396" s="32"/>
      <c r="D396" s="32"/>
      <c r="E396" s="32"/>
      <c r="F396" s="32"/>
      <c r="G396" s="100"/>
      <c r="H396" s="168"/>
      <c r="I396" s="32"/>
      <c r="N396" s="32"/>
    </row>
    <row r="397" spans="1:14" x14ac:dyDescent="0.25">
      <c r="A397" s="185"/>
      <c r="B397" s="32"/>
      <c r="C397" s="32"/>
      <c r="D397" s="32"/>
      <c r="E397" s="32"/>
      <c r="F397" s="32"/>
      <c r="G397" s="100"/>
      <c r="H397" s="168"/>
      <c r="I397" s="32"/>
      <c r="N397" s="32"/>
    </row>
    <row r="398" spans="1:14" x14ac:dyDescent="0.25">
      <c r="A398" s="185"/>
      <c r="B398" s="32"/>
      <c r="C398" s="32"/>
      <c r="D398" s="32"/>
      <c r="E398" s="32"/>
      <c r="F398" s="32"/>
      <c r="G398" s="100"/>
      <c r="H398" s="168"/>
      <c r="I398" s="32"/>
      <c r="N398" s="32"/>
    </row>
    <row r="399" spans="1:14" x14ac:dyDescent="0.25">
      <c r="A399" s="185"/>
      <c r="B399" s="32"/>
      <c r="C399" s="32"/>
      <c r="D399" s="32"/>
      <c r="E399" s="32"/>
      <c r="F399" s="32"/>
      <c r="G399" s="100"/>
      <c r="H399" s="168"/>
      <c r="I399" s="32"/>
      <c r="N399" s="32"/>
    </row>
    <row r="400" spans="1:14" x14ac:dyDescent="0.25">
      <c r="A400" s="185"/>
      <c r="B400" s="32"/>
      <c r="C400" s="32"/>
      <c r="D400" s="32"/>
      <c r="E400" s="32"/>
      <c r="F400" s="32"/>
      <c r="G400" s="100"/>
      <c r="H400" s="168"/>
      <c r="I400" s="32"/>
      <c r="N400" s="32"/>
    </row>
    <row r="401" spans="1:14" x14ac:dyDescent="0.25">
      <c r="A401" s="185"/>
      <c r="B401" s="32"/>
      <c r="C401" s="32"/>
      <c r="D401" s="32"/>
      <c r="E401" s="32"/>
      <c r="F401" s="32"/>
      <c r="G401" s="100"/>
      <c r="H401" s="168"/>
      <c r="I401" s="32"/>
      <c r="N401" s="32"/>
    </row>
    <row r="402" spans="1:14" x14ac:dyDescent="0.25">
      <c r="A402" s="185"/>
      <c r="B402" s="32"/>
      <c r="C402" s="32"/>
      <c r="D402" s="32"/>
      <c r="E402" s="32"/>
      <c r="F402" s="32"/>
      <c r="G402" s="100"/>
      <c r="H402" s="168"/>
      <c r="I402" s="32"/>
      <c r="N402" s="32"/>
    </row>
    <row r="403" spans="1:14" x14ac:dyDescent="0.25">
      <c r="A403" s="185"/>
      <c r="B403" s="32"/>
      <c r="C403" s="32"/>
      <c r="D403" s="32"/>
      <c r="E403" s="32"/>
      <c r="F403" s="32"/>
      <c r="G403" s="100"/>
      <c r="H403" s="168"/>
      <c r="I403" s="32"/>
      <c r="N403" s="32"/>
    </row>
    <row r="404" spans="1:14" x14ac:dyDescent="0.25">
      <c r="A404" s="185"/>
      <c r="B404" s="32"/>
      <c r="C404" s="32"/>
      <c r="D404" s="32"/>
      <c r="E404" s="32"/>
      <c r="F404" s="32"/>
      <c r="G404" s="100"/>
      <c r="H404" s="168"/>
      <c r="I404" s="32"/>
      <c r="N404" s="32"/>
    </row>
    <row r="405" spans="1:14" x14ac:dyDescent="0.25">
      <c r="A405" s="185"/>
      <c r="B405" s="32"/>
      <c r="C405" s="32"/>
      <c r="D405" s="32"/>
      <c r="E405" s="32"/>
      <c r="F405" s="32"/>
      <c r="G405" s="100"/>
      <c r="H405" s="168"/>
      <c r="I405" s="32"/>
      <c r="N405" s="32"/>
    </row>
    <row r="406" spans="1:14" x14ac:dyDescent="0.25">
      <c r="A406" s="185"/>
      <c r="B406" s="32"/>
      <c r="C406" s="32"/>
      <c r="D406" s="32"/>
      <c r="E406" s="32"/>
      <c r="F406" s="32"/>
      <c r="G406" s="100"/>
      <c r="H406" s="168"/>
      <c r="I406" s="32"/>
      <c r="N406" s="32"/>
    </row>
    <row r="407" spans="1:14" x14ac:dyDescent="0.25">
      <c r="A407" s="185"/>
      <c r="B407" s="32"/>
      <c r="C407" s="32"/>
      <c r="D407" s="32"/>
      <c r="E407" s="32"/>
      <c r="F407" s="32"/>
      <c r="G407" s="100"/>
      <c r="H407" s="168"/>
      <c r="I407" s="32"/>
      <c r="N407" s="32"/>
    </row>
    <row r="408" spans="1:14" x14ac:dyDescent="0.25">
      <c r="A408" s="185"/>
      <c r="B408" s="32"/>
      <c r="C408" s="32"/>
      <c r="D408" s="32"/>
      <c r="E408" s="32"/>
      <c r="F408" s="32"/>
      <c r="G408" s="100"/>
      <c r="H408" s="168"/>
      <c r="I408" s="32"/>
      <c r="N408" s="32"/>
    </row>
    <row r="409" spans="1:14" x14ac:dyDescent="0.25">
      <c r="A409" s="185"/>
      <c r="B409" s="32"/>
      <c r="C409" s="32"/>
      <c r="D409" s="32"/>
      <c r="E409" s="32"/>
      <c r="F409" s="32"/>
      <c r="G409" s="100"/>
      <c r="H409" s="168"/>
      <c r="I409" s="32"/>
      <c r="N409" s="32"/>
    </row>
    <row r="410" spans="1:14" x14ac:dyDescent="0.25">
      <c r="A410" s="185"/>
      <c r="B410" s="32"/>
      <c r="C410" s="32"/>
      <c r="D410" s="32"/>
      <c r="E410" s="32"/>
      <c r="F410" s="32"/>
      <c r="G410" s="100"/>
      <c r="H410" s="168"/>
      <c r="I410" s="32"/>
      <c r="N410" s="32"/>
    </row>
    <row r="411" spans="1:14" x14ac:dyDescent="0.25">
      <c r="A411" s="185"/>
      <c r="B411" s="32"/>
      <c r="C411" s="32"/>
      <c r="D411" s="32"/>
      <c r="E411" s="32"/>
      <c r="F411" s="32"/>
      <c r="G411" s="100"/>
      <c r="H411" s="168"/>
      <c r="I411" s="32"/>
      <c r="N411" s="32"/>
    </row>
    <row r="412" spans="1:14" x14ac:dyDescent="0.25">
      <c r="A412" s="185"/>
      <c r="B412" s="32"/>
      <c r="C412" s="32"/>
      <c r="D412" s="32"/>
      <c r="E412" s="32"/>
      <c r="F412" s="32"/>
      <c r="G412" s="100"/>
      <c r="H412" s="168"/>
      <c r="I412" s="32"/>
      <c r="N412" s="32"/>
    </row>
    <row r="413" spans="1:14" x14ac:dyDescent="0.25">
      <c r="A413" s="185"/>
      <c r="B413" s="32"/>
      <c r="C413" s="32"/>
      <c r="D413" s="32"/>
      <c r="E413" s="32"/>
      <c r="F413" s="32"/>
      <c r="G413" s="100"/>
      <c r="H413" s="168"/>
      <c r="I413" s="32"/>
      <c r="N413" s="32"/>
    </row>
    <row r="414" spans="1:14" x14ac:dyDescent="0.25">
      <c r="A414" s="185"/>
      <c r="B414" s="32"/>
      <c r="C414" s="32"/>
      <c r="D414" s="32"/>
      <c r="E414" s="32"/>
      <c r="F414" s="32"/>
      <c r="G414" s="100"/>
      <c r="H414" s="168"/>
      <c r="I414" s="32"/>
      <c r="N414" s="32"/>
    </row>
    <row r="415" spans="1:14" x14ac:dyDescent="0.25">
      <c r="A415" s="185"/>
      <c r="B415" s="32"/>
      <c r="C415" s="32"/>
      <c r="D415" s="32"/>
      <c r="E415" s="32"/>
      <c r="F415" s="32"/>
      <c r="G415" s="100"/>
      <c r="H415" s="168"/>
      <c r="I415" s="32"/>
      <c r="N415" s="32"/>
    </row>
    <row r="416" spans="1:14" x14ac:dyDescent="0.25">
      <c r="A416" s="185"/>
      <c r="B416" s="32"/>
      <c r="C416" s="32"/>
      <c r="D416" s="32"/>
      <c r="E416" s="32"/>
      <c r="F416" s="32"/>
      <c r="G416" s="100"/>
      <c r="H416" s="168"/>
      <c r="I416" s="32"/>
      <c r="N416" s="32"/>
    </row>
    <row r="417" spans="1:14" x14ac:dyDescent="0.25">
      <c r="A417" s="185"/>
      <c r="B417" s="32"/>
      <c r="C417" s="32"/>
      <c r="D417" s="32"/>
      <c r="E417" s="32"/>
      <c r="F417" s="32"/>
      <c r="G417" s="100"/>
      <c r="H417" s="168"/>
      <c r="I417" s="32"/>
      <c r="N417" s="32"/>
    </row>
    <row r="418" spans="1:14" x14ac:dyDescent="0.25">
      <c r="A418" s="185"/>
      <c r="B418" s="32"/>
      <c r="C418" s="32"/>
      <c r="D418" s="32"/>
      <c r="E418" s="32"/>
      <c r="F418" s="32"/>
      <c r="G418" s="100"/>
      <c r="H418" s="168"/>
      <c r="I418" s="32"/>
      <c r="N418" s="32"/>
    </row>
    <row r="419" spans="1:14" x14ac:dyDescent="0.25">
      <c r="A419" s="185"/>
      <c r="B419" s="32"/>
      <c r="C419" s="32"/>
      <c r="D419" s="32"/>
      <c r="E419" s="32"/>
      <c r="F419" s="32"/>
      <c r="G419" s="100"/>
      <c r="H419" s="168"/>
      <c r="I419" s="32"/>
      <c r="N419" s="32"/>
    </row>
    <row r="420" spans="1:14" x14ac:dyDescent="0.25">
      <c r="A420" s="185"/>
      <c r="B420" s="32"/>
      <c r="C420" s="32"/>
      <c r="D420" s="32"/>
      <c r="E420" s="32"/>
      <c r="F420" s="32"/>
      <c r="G420" s="100"/>
      <c r="H420" s="168"/>
      <c r="I420" s="32"/>
      <c r="N420" s="32"/>
    </row>
    <row r="421" spans="1:14" x14ac:dyDescent="0.25">
      <c r="A421" s="185"/>
      <c r="B421" s="32"/>
      <c r="C421" s="32"/>
      <c r="D421" s="32"/>
      <c r="E421" s="32"/>
      <c r="F421" s="32"/>
      <c r="G421" s="100"/>
      <c r="H421" s="168"/>
      <c r="I421" s="32"/>
      <c r="N421" s="32"/>
    </row>
    <row r="422" spans="1:14" x14ac:dyDescent="0.25">
      <c r="A422" s="185"/>
      <c r="B422" s="32"/>
      <c r="C422" s="32"/>
      <c r="D422" s="32"/>
      <c r="E422" s="32"/>
      <c r="F422" s="32"/>
      <c r="G422" s="100"/>
      <c r="H422" s="168"/>
      <c r="I422" s="32"/>
      <c r="N422" s="32"/>
    </row>
    <row r="423" spans="1:14" x14ac:dyDescent="0.25">
      <c r="A423" s="185"/>
      <c r="B423" s="32"/>
      <c r="C423" s="32"/>
      <c r="D423" s="32"/>
      <c r="E423" s="32"/>
      <c r="F423" s="32"/>
      <c r="G423" s="100"/>
      <c r="H423" s="168"/>
      <c r="I423" s="32"/>
      <c r="N423" s="32"/>
    </row>
    <row r="424" spans="1:14" x14ac:dyDescent="0.25">
      <c r="A424" s="185"/>
      <c r="B424" s="32"/>
      <c r="C424" s="32"/>
      <c r="D424" s="32"/>
      <c r="E424" s="32"/>
      <c r="F424" s="32"/>
      <c r="G424" s="100"/>
      <c r="H424" s="168"/>
      <c r="I424" s="32"/>
      <c r="N424" s="32"/>
    </row>
    <row r="425" spans="1:14" x14ac:dyDescent="0.25">
      <c r="A425" s="185"/>
      <c r="B425" s="32"/>
      <c r="C425" s="32"/>
      <c r="D425" s="32"/>
      <c r="E425" s="32"/>
      <c r="F425" s="32"/>
      <c r="G425" s="100"/>
      <c r="H425" s="168"/>
      <c r="I425" s="32"/>
      <c r="N425" s="32"/>
    </row>
    <row r="426" spans="1:14" x14ac:dyDescent="0.25">
      <c r="A426" s="185"/>
      <c r="B426" s="32"/>
      <c r="C426" s="32"/>
      <c r="D426" s="32"/>
      <c r="E426" s="32"/>
      <c r="F426" s="32"/>
      <c r="G426" s="100"/>
      <c r="H426" s="168"/>
      <c r="I426" s="32"/>
      <c r="N426" s="32"/>
    </row>
    <row r="427" spans="1:14" x14ac:dyDescent="0.25">
      <c r="A427" s="185"/>
      <c r="B427" s="32"/>
      <c r="C427" s="32"/>
      <c r="D427" s="32"/>
      <c r="E427" s="32"/>
      <c r="F427" s="32"/>
      <c r="G427" s="100"/>
      <c r="H427" s="168"/>
      <c r="I427" s="32"/>
      <c r="N427" s="32"/>
    </row>
    <row r="428" spans="1:14" x14ac:dyDescent="0.25">
      <c r="A428" s="185"/>
      <c r="B428" s="32"/>
      <c r="C428" s="32"/>
      <c r="D428" s="32"/>
      <c r="E428" s="32"/>
      <c r="F428" s="32"/>
      <c r="G428" s="100"/>
      <c r="H428" s="168"/>
      <c r="I428" s="32"/>
      <c r="N428" s="32"/>
    </row>
    <row r="429" spans="1:14" x14ac:dyDescent="0.25">
      <c r="A429" s="185"/>
      <c r="B429" s="32"/>
      <c r="C429" s="32"/>
      <c r="D429" s="32"/>
      <c r="E429" s="32"/>
      <c r="F429" s="32"/>
      <c r="G429" s="100"/>
      <c r="H429" s="168"/>
      <c r="I429" s="32"/>
      <c r="N429" s="32"/>
    </row>
    <row r="430" spans="1:14" x14ac:dyDescent="0.25">
      <c r="A430" s="185"/>
      <c r="B430" s="32"/>
      <c r="C430" s="32"/>
      <c r="D430" s="32"/>
      <c r="E430" s="32"/>
      <c r="F430" s="32"/>
      <c r="G430" s="100"/>
      <c r="H430" s="168"/>
      <c r="I430" s="32"/>
      <c r="N430" s="32"/>
    </row>
    <row r="431" spans="1:14" x14ac:dyDescent="0.25">
      <c r="A431" s="185"/>
      <c r="B431" s="32"/>
      <c r="C431" s="32"/>
      <c r="D431" s="32"/>
      <c r="E431" s="32"/>
      <c r="F431" s="32"/>
      <c r="G431" s="100"/>
      <c r="H431" s="168"/>
      <c r="I431" s="32"/>
      <c r="N431" s="32"/>
    </row>
    <row r="432" spans="1:14" x14ac:dyDescent="0.25">
      <c r="A432" s="185"/>
      <c r="B432" s="32"/>
      <c r="C432" s="32"/>
      <c r="D432" s="32"/>
      <c r="E432" s="32"/>
      <c r="F432" s="32"/>
      <c r="G432" s="100"/>
      <c r="H432" s="168"/>
      <c r="I432" s="32"/>
      <c r="N432" s="32"/>
    </row>
    <row r="433" spans="1:14" x14ac:dyDescent="0.25">
      <c r="A433" s="185"/>
      <c r="B433" s="32"/>
      <c r="C433" s="32"/>
      <c r="D433" s="32"/>
      <c r="E433" s="32"/>
      <c r="F433" s="32"/>
      <c r="G433" s="100"/>
      <c r="H433" s="168"/>
      <c r="I433" s="32"/>
      <c r="N433" s="32"/>
    </row>
    <row r="434" spans="1:14" x14ac:dyDescent="0.25">
      <c r="A434" s="185"/>
      <c r="B434" s="32"/>
      <c r="C434" s="32"/>
      <c r="D434" s="32"/>
      <c r="E434" s="32"/>
      <c r="F434" s="32"/>
      <c r="G434" s="100"/>
      <c r="H434" s="168"/>
      <c r="I434" s="32"/>
      <c r="N434" s="32"/>
    </row>
    <row r="435" spans="1:14" x14ac:dyDescent="0.25">
      <c r="A435" s="185"/>
      <c r="B435" s="32"/>
      <c r="C435" s="32"/>
      <c r="D435" s="32"/>
      <c r="E435" s="32"/>
      <c r="F435" s="32"/>
      <c r="G435" s="100"/>
      <c r="H435" s="168"/>
      <c r="I435" s="32"/>
      <c r="N435" s="32"/>
    </row>
    <row r="436" spans="1:14" x14ac:dyDescent="0.25">
      <c r="A436" s="185"/>
      <c r="B436" s="32"/>
      <c r="C436" s="32"/>
      <c r="D436" s="32"/>
      <c r="E436" s="32"/>
      <c r="F436" s="32"/>
      <c r="G436" s="100"/>
      <c r="H436" s="168"/>
      <c r="I436" s="32"/>
      <c r="N436" s="32"/>
    </row>
    <row r="437" spans="1:14" x14ac:dyDescent="0.25">
      <c r="A437" s="185"/>
      <c r="B437" s="32"/>
      <c r="C437" s="32"/>
      <c r="D437" s="32"/>
      <c r="E437" s="32"/>
      <c r="F437" s="32"/>
      <c r="G437" s="100"/>
      <c r="H437" s="168"/>
      <c r="I437" s="32"/>
      <c r="N437" s="32"/>
    </row>
    <row r="438" spans="1:14" x14ac:dyDescent="0.25">
      <c r="A438" s="185"/>
      <c r="B438" s="32"/>
      <c r="C438" s="32"/>
      <c r="D438" s="32"/>
      <c r="E438" s="32"/>
      <c r="F438" s="32"/>
      <c r="G438" s="100"/>
      <c r="H438" s="168"/>
      <c r="I438" s="32"/>
      <c r="N438" s="32"/>
    </row>
    <row r="439" spans="1:14" x14ac:dyDescent="0.25">
      <c r="A439" s="185"/>
      <c r="B439" s="32"/>
      <c r="C439" s="32"/>
      <c r="D439" s="32"/>
      <c r="E439" s="32"/>
      <c r="F439" s="32"/>
      <c r="G439" s="100"/>
      <c r="H439" s="168"/>
      <c r="I439" s="32"/>
      <c r="N439" s="32"/>
    </row>
    <row r="440" spans="1:14" x14ac:dyDescent="0.25">
      <c r="A440" s="185"/>
      <c r="B440" s="32"/>
      <c r="C440" s="32"/>
      <c r="D440" s="32"/>
      <c r="E440" s="32"/>
      <c r="F440" s="32"/>
      <c r="G440" s="100"/>
      <c r="H440" s="168"/>
      <c r="I440" s="32"/>
      <c r="N440" s="32"/>
    </row>
    <row r="441" spans="1:14" x14ac:dyDescent="0.25">
      <c r="A441" s="185"/>
      <c r="B441" s="32"/>
      <c r="C441" s="32"/>
      <c r="D441" s="32"/>
      <c r="E441" s="32"/>
      <c r="F441" s="32"/>
      <c r="G441" s="100"/>
      <c r="H441" s="168"/>
      <c r="I441" s="32"/>
      <c r="N441" s="32"/>
    </row>
    <row r="442" spans="1:14" x14ac:dyDescent="0.25">
      <c r="A442" s="185"/>
      <c r="B442" s="32"/>
      <c r="C442" s="32"/>
      <c r="D442" s="32"/>
      <c r="E442" s="32"/>
      <c r="F442" s="32"/>
      <c r="G442" s="100"/>
      <c r="H442" s="168"/>
      <c r="I442" s="32"/>
      <c r="N442" s="32"/>
    </row>
    <row r="443" spans="1:14" x14ac:dyDescent="0.25">
      <c r="A443" s="185"/>
      <c r="B443" s="32"/>
      <c r="C443" s="32"/>
      <c r="D443" s="32"/>
      <c r="E443" s="32"/>
      <c r="F443" s="32"/>
      <c r="G443" s="100"/>
      <c r="H443" s="168"/>
      <c r="I443" s="32"/>
      <c r="N443" s="32"/>
    </row>
    <row r="444" spans="1:14" x14ac:dyDescent="0.25">
      <c r="A444" s="185"/>
      <c r="B444" s="32"/>
      <c r="C444" s="32"/>
      <c r="D444" s="32"/>
      <c r="E444" s="32"/>
      <c r="F444" s="32"/>
      <c r="G444" s="100"/>
      <c r="H444" s="168"/>
      <c r="I444" s="32"/>
      <c r="N444" s="32"/>
    </row>
    <row r="445" spans="1:14" x14ac:dyDescent="0.25">
      <c r="A445" s="185"/>
      <c r="B445" s="32"/>
      <c r="C445" s="32"/>
      <c r="D445" s="32"/>
      <c r="E445" s="32"/>
      <c r="F445" s="32"/>
      <c r="G445" s="100"/>
      <c r="H445" s="168"/>
      <c r="I445" s="32"/>
      <c r="N445" s="32"/>
    </row>
    <row r="446" spans="1:14" x14ac:dyDescent="0.25">
      <c r="A446" s="185"/>
      <c r="B446" s="32"/>
      <c r="C446" s="32"/>
      <c r="D446" s="32"/>
      <c r="E446" s="32"/>
      <c r="F446" s="32"/>
      <c r="G446" s="100"/>
      <c r="H446" s="168"/>
      <c r="I446" s="32"/>
      <c r="N446" s="32"/>
    </row>
    <row r="447" spans="1:14" x14ac:dyDescent="0.25">
      <c r="A447" s="185"/>
      <c r="B447" s="32"/>
      <c r="C447" s="32"/>
      <c r="D447" s="32"/>
      <c r="E447" s="32"/>
      <c r="F447" s="32"/>
      <c r="G447" s="100"/>
      <c r="H447" s="168"/>
      <c r="I447" s="32"/>
      <c r="N447" s="32"/>
    </row>
    <row r="448" spans="1:14" x14ac:dyDescent="0.25">
      <c r="A448" s="185"/>
      <c r="B448" s="32"/>
      <c r="C448" s="32"/>
      <c r="D448" s="32"/>
      <c r="E448" s="32"/>
      <c r="F448" s="32"/>
      <c r="G448" s="100"/>
      <c r="H448" s="168"/>
      <c r="I448" s="32"/>
      <c r="N448" s="32"/>
    </row>
    <row r="449" spans="1:14" x14ac:dyDescent="0.25">
      <c r="A449" s="185"/>
      <c r="B449" s="32"/>
      <c r="C449" s="32"/>
      <c r="D449" s="32"/>
      <c r="E449" s="32"/>
      <c r="F449" s="32"/>
      <c r="G449" s="100"/>
      <c r="H449" s="168"/>
      <c r="I449" s="32"/>
      <c r="N449" s="32"/>
    </row>
    <row r="450" spans="1:14" x14ac:dyDescent="0.25">
      <c r="A450" s="185"/>
      <c r="B450" s="32"/>
      <c r="C450" s="32"/>
      <c r="D450" s="32"/>
      <c r="E450" s="32"/>
      <c r="F450" s="32"/>
      <c r="G450" s="100"/>
      <c r="H450" s="168"/>
      <c r="I450" s="32"/>
      <c r="N450" s="32"/>
    </row>
    <row r="451" spans="1:14" x14ac:dyDescent="0.25">
      <c r="A451" s="185"/>
      <c r="B451" s="32"/>
      <c r="C451" s="32"/>
      <c r="D451" s="32"/>
      <c r="E451" s="32"/>
      <c r="F451" s="32"/>
      <c r="G451" s="100"/>
      <c r="H451" s="168"/>
      <c r="I451" s="32"/>
      <c r="N451" s="32"/>
    </row>
    <row r="452" spans="1:14" x14ac:dyDescent="0.25">
      <c r="A452" s="185"/>
      <c r="B452" s="32"/>
      <c r="C452" s="32"/>
      <c r="D452" s="32"/>
      <c r="E452" s="32"/>
      <c r="F452" s="32"/>
      <c r="G452" s="100"/>
      <c r="H452" s="168"/>
      <c r="I452" s="32"/>
      <c r="N452" s="32"/>
    </row>
  </sheetData>
  <sheetProtection algorithmName="SHA-512" hashValue="tkN2la/mrZ6GNKf7PN6u2A82VGQw3D6+T9aA0nIm+3jfp4aBsCJnNbRtK74yf3d1Bp5dPHPKqYAL6Xsq8x5OSw==" saltValue="zZgPvbRCKZG3WPgE3Zf0FQ==" spinCount="100000" sheet="1" objects="1" scenarios="1" insertRows="0" sort="0" autoFilter="0"/>
  <autoFilter ref="A12:AK97" xr:uid="{504D9397-2712-4346-B19C-A9947DDC8F1E}"/>
  <mergeCells count="24">
    <mergeCell ref="A79:A94"/>
    <mergeCell ref="A99:A144"/>
    <mergeCell ref="A59:A74"/>
    <mergeCell ref="B63:B64"/>
    <mergeCell ref="B69:B70"/>
    <mergeCell ref="A75:A78"/>
    <mergeCell ref="B76:B77"/>
    <mergeCell ref="A32:A58"/>
    <mergeCell ref="B34:B36"/>
    <mergeCell ref="B37:B41"/>
    <mergeCell ref="B42:B47"/>
    <mergeCell ref="B50:B51"/>
    <mergeCell ref="B54:B55"/>
    <mergeCell ref="B56:B57"/>
    <mergeCell ref="B1:C1"/>
    <mergeCell ref="A10:S10"/>
    <mergeCell ref="I11:M11"/>
    <mergeCell ref="N11:R11"/>
    <mergeCell ref="A13:A31"/>
    <mergeCell ref="B13:B19"/>
    <mergeCell ref="B20:B22"/>
    <mergeCell ref="B23:B24"/>
    <mergeCell ref="B27:B28"/>
    <mergeCell ref="B29:B30"/>
  </mergeCells>
  <conditionalFormatting sqref="I13:I111">
    <cfRule type="notContainsBlanks" dxfId="18" priority="2">
      <formula>LEN(TRIM(I13))&gt;0</formula>
    </cfRule>
  </conditionalFormatting>
  <conditionalFormatting sqref="I119:I126 I129:I137">
    <cfRule type="notContainsBlanks" dxfId="17" priority="5">
      <formula>LEN(TRIM(I119))&gt;0</formula>
    </cfRule>
  </conditionalFormatting>
  <conditionalFormatting sqref="N13:N146 I141:I146">
    <cfRule type="notContainsBlanks" dxfId="16" priority="1">
      <formula>LEN(TRIM(I13))&gt;0</formula>
    </cfRule>
  </conditionalFormatting>
  <dataValidations count="5">
    <dataValidation type="list" allowBlank="1" showInputMessage="1" showErrorMessage="1" sqref="C157:C450 C11 C153 C146:C147" xr:uid="{FB97355B-9CD2-42A0-89B4-63FA815B144A}">
      <formula1>"Reporting, APLL BK, Carrier BK, VOY, SPR/BOH, CLP, MBL, DN, Vendor, Email, Call, Shipment, BA, SAP &amp; GFF PO, Bill, COO, Times, Container, SI, BL"</formula1>
    </dataValidation>
    <dataValidation type="list" allowBlank="1" showInputMessage="1" showErrorMessage="1" sqref="D5:E8 F149:F153 E11:E450" xr:uid="{652FF2A6-CF85-4686-A239-0EEACBF438BE}">
      <formula1>"Air,Sea,Air+Sea"</formula1>
    </dataValidation>
    <dataValidation type="list" allowBlank="1" showInputMessage="1" showErrorMessage="1" sqref="D31 B5:B8 C149:C152" xr:uid="{2EB08468-64D6-4706-9728-FA2AA441B422}">
      <formula1>"Reporting, APLL BK, Carrier BK, VOY, SPR/BOH, CLP, MBL, DN, Vendor, Email, Call, Shipment, BA, SAP &amp; GFF PO, Bill, COO, Times"</formula1>
    </dataValidation>
    <dataValidation type="list" allowBlank="1" showInputMessage="1" showErrorMessage="1" sqref="C12:C145" xr:uid="{005A442E-9AB4-4F22-9242-DC610EA2C4F8}">
      <formula1>"Reporting, APLL BK, Carrier BK, VOY, SPR/BOH, CLP, MBL, DN, Vendor, Email, Call, Shipment, BA, SAP &amp; GFF PO, Bill, COO, Times, Container, SI, BL, FCR, PO"</formula1>
    </dataValidation>
    <dataValidation type="list" allowBlank="1" showInputMessage="1" showErrorMessage="1" sqref="C100:C101" xr:uid="{90DAE853-03D8-4403-9AE0-98E5018913A2}">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59F71-37D0-4305-A5E8-1490621F9D99}">
  <sheetPr codeName="Sheet42">
    <tabColor rgb="FF92D050"/>
  </sheetPr>
  <dimension ref="A1:AK452"/>
  <sheetViews>
    <sheetView showGridLines="0" topLeftCell="A84" zoomScale="55" zoomScaleNormal="55" workbookViewId="0">
      <selection activeCell="K99" sqref="K99:K144"/>
    </sheetView>
  </sheetViews>
  <sheetFormatPr defaultRowHeight="15" x14ac:dyDescent="0.25"/>
  <cols>
    <col min="1" max="1" width="12.5703125" style="83" customWidth="1"/>
    <col min="2" max="2" width="25.42578125" style="83" customWidth="1"/>
    <col min="3" max="3" width="24.140625" style="83" customWidth="1"/>
    <col min="4" max="4" width="61.5703125" style="83" bestFit="1" customWidth="1"/>
    <col min="5" max="5" width="15.140625" style="83" bestFit="1" customWidth="1"/>
    <col min="6" max="6" width="12" style="83" customWidth="1"/>
    <col min="7" max="7" width="10.7109375" style="93" bestFit="1" customWidth="1"/>
    <col min="8" max="8" width="52.85546875" style="83" customWidth="1"/>
    <col min="9" max="9" width="11.5703125" style="83" bestFit="1" customWidth="1"/>
    <col min="10" max="10" width="16.28515625" style="109" bestFit="1" customWidth="1"/>
    <col min="11" max="11" width="14.5703125" style="95" customWidth="1"/>
    <col min="12" max="12" width="15.42578125" style="95" customWidth="1"/>
    <col min="13" max="13" width="13.28515625" style="95" bestFit="1" customWidth="1"/>
    <col min="14" max="14" width="11.5703125" style="83" bestFit="1" customWidth="1"/>
    <col min="15" max="15" width="16.28515625" style="109" bestFit="1" customWidth="1"/>
    <col min="16" max="18" width="11.5703125" style="95" bestFit="1" customWidth="1"/>
    <col min="19" max="19" width="27.28515625" style="95" customWidth="1"/>
    <col min="20" max="16384" width="9.140625" style="83"/>
  </cols>
  <sheetData>
    <row r="1" spans="1:19"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19" s="84" customFormat="1" x14ac:dyDescent="0.25">
      <c r="A2" s="92"/>
      <c r="G2" s="93"/>
      <c r="J2" s="95"/>
      <c r="K2" s="95"/>
      <c r="L2" s="95"/>
      <c r="M2" s="95"/>
      <c r="O2" s="95"/>
      <c r="P2" s="95"/>
      <c r="Q2" s="95"/>
      <c r="R2" s="95"/>
      <c r="S2" s="95"/>
    </row>
    <row r="3" spans="1:19" s="84" customFormat="1" ht="15.75" thickBot="1" x14ac:dyDescent="0.3">
      <c r="G3" s="93"/>
      <c r="J3" s="95"/>
      <c r="K3" s="95"/>
      <c r="L3" s="95"/>
      <c r="M3" s="95"/>
      <c r="O3" s="95"/>
      <c r="P3" s="95"/>
      <c r="Q3" s="95"/>
      <c r="R3" s="95"/>
      <c r="S3" s="95"/>
    </row>
    <row r="4" spans="1:19" s="84" customFormat="1" x14ac:dyDescent="0.25">
      <c r="A4" s="96" t="s">
        <v>40</v>
      </c>
      <c r="B4" s="63"/>
      <c r="C4" s="63" t="s">
        <v>41</v>
      </c>
      <c r="D4" s="63"/>
      <c r="E4" s="63" t="s">
        <v>42</v>
      </c>
      <c r="F4" s="63" t="s">
        <v>43</v>
      </c>
      <c r="G4" s="202"/>
      <c r="H4" s="274"/>
      <c r="I4" s="744"/>
      <c r="J4" s="95"/>
      <c r="K4" s="95"/>
      <c r="L4" s="95"/>
      <c r="M4" s="95"/>
      <c r="O4" s="95"/>
      <c r="P4" s="95"/>
      <c r="Q4" s="95"/>
      <c r="R4" s="95"/>
      <c r="S4" s="95"/>
    </row>
    <row r="5" spans="1:19" s="84" customFormat="1" x14ac:dyDescent="0.25">
      <c r="A5" s="98"/>
      <c r="B5" s="99"/>
      <c r="C5" s="64" t="s">
        <v>44</v>
      </c>
      <c r="D5" s="64"/>
      <c r="E5" s="64"/>
      <c r="F5" s="64" t="s">
        <v>45</v>
      </c>
      <c r="G5" s="93"/>
      <c r="I5" s="745"/>
      <c r="J5" s="95"/>
      <c r="K5" s="95"/>
      <c r="L5" s="95"/>
      <c r="M5" s="95"/>
      <c r="O5" s="95"/>
      <c r="P5" s="95"/>
      <c r="Q5" s="95"/>
      <c r="R5" s="95"/>
      <c r="S5" s="95"/>
    </row>
    <row r="6" spans="1:19" s="84" customFormat="1" x14ac:dyDescent="0.25">
      <c r="A6" s="98"/>
      <c r="B6" s="102"/>
      <c r="C6" s="64" t="s">
        <v>46</v>
      </c>
      <c r="D6" s="64"/>
      <c r="E6" s="64"/>
      <c r="F6" s="64" t="s">
        <v>47</v>
      </c>
      <c r="G6" s="93"/>
      <c r="I6" s="745"/>
      <c r="J6" s="95"/>
      <c r="K6" s="95"/>
      <c r="L6" s="95"/>
      <c r="M6" s="95"/>
      <c r="O6" s="95"/>
      <c r="P6" s="95"/>
      <c r="Q6" s="95"/>
      <c r="R6" s="95"/>
      <c r="S6" s="95"/>
    </row>
    <row r="7" spans="1:19" s="84" customFormat="1" x14ac:dyDescent="0.25">
      <c r="A7" s="98"/>
      <c r="B7" s="103"/>
      <c r="C7" s="64" t="s">
        <v>48</v>
      </c>
      <c r="D7" s="64"/>
      <c r="E7" s="64"/>
      <c r="F7" s="64" t="s">
        <v>49</v>
      </c>
      <c r="G7" s="93"/>
      <c r="I7" s="745"/>
      <c r="J7" s="95"/>
      <c r="K7" s="95"/>
      <c r="L7" s="95"/>
      <c r="M7" s="95"/>
      <c r="O7" s="95"/>
      <c r="P7" s="95"/>
      <c r="Q7" s="95"/>
      <c r="R7" s="95"/>
      <c r="S7" s="95"/>
    </row>
    <row r="8" spans="1:19" s="84" customFormat="1" ht="15.75" thickBot="1" x14ac:dyDescent="0.3">
      <c r="A8" s="104"/>
      <c r="B8" s="105"/>
      <c r="C8" s="65" t="s">
        <v>50</v>
      </c>
      <c r="D8" s="65"/>
      <c r="E8" s="65"/>
      <c r="F8" s="65" t="s">
        <v>556</v>
      </c>
      <c r="G8" s="107"/>
      <c r="H8" s="23"/>
      <c r="I8" s="746"/>
      <c r="J8" s="95"/>
      <c r="K8" s="95"/>
      <c r="L8" s="95"/>
      <c r="M8" s="95"/>
      <c r="O8" s="95"/>
      <c r="P8" s="95"/>
      <c r="Q8" s="95"/>
      <c r="R8" s="95"/>
      <c r="S8" s="95"/>
    </row>
    <row r="9" spans="1:19" s="84" customFormat="1" ht="15.75" thickBot="1" x14ac:dyDescent="0.3">
      <c r="A9" s="92"/>
      <c r="G9" s="93"/>
      <c r="J9" s="95"/>
      <c r="K9" s="95"/>
      <c r="L9" s="95"/>
      <c r="M9" s="95"/>
      <c r="O9" s="95"/>
      <c r="P9" s="95"/>
      <c r="Q9" s="95"/>
      <c r="R9" s="95"/>
      <c r="S9" s="95"/>
    </row>
    <row r="10" spans="1:19" s="84" customFormat="1" ht="15.75" thickBot="1" x14ac:dyDescent="0.3">
      <c r="A10" s="1031" t="s">
        <v>19</v>
      </c>
      <c r="B10" s="1032"/>
      <c r="C10" s="1032"/>
      <c r="D10" s="1032"/>
      <c r="E10" s="1032"/>
      <c r="F10" s="1032"/>
      <c r="G10" s="1032"/>
      <c r="H10" s="1032"/>
      <c r="I10" s="1032"/>
      <c r="J10" s="1032"/>
      <c r="K10" s="1032"/>
      <c r="L10" s="1032"/>
      <c r="M10" s="1032"/>
      <c r="N10" s="1032"/>
      <c r="O10" s="1032"/>
      <c r="P10" s="1032"/>
      <c r="Q10" s="1032"/>
      <c r="R10" s="1032"/>
      <c r="S10" s="1033"/>
    </row>
    <row r="11" spans="1:19" s="84" customFormat="1" ht="15.75" thickBot="1" x14ac:dyDescent="0.3">
      <c r="A11" s="381"/>
      <c r="B11" s="66"/>
      <c r="C11" s="66"/>
      <c r="D11" s="66"/>
      <c r="E11" s="66"/>
      <c r="F11" s="66"/>
      <c r="G11" s="203"/>
      <c r="H11" s="67"/>
      <c r="I11" s="1034" t="str">
        <f>_xlfn.CONCAT($A$10," ","-"," ","Sea")</f>
        <v>CKRTEU - Sea</v>
      </c>
      <c r="J11" s="1035"/>
      <c r="K11" s="1035"/>
      <c r="L11" s="1035"/>
      <c r="M11" s="1036"/>
      <c r="N11" s="1034" t="str">
        <f>_xlfn.CONCAT($A$10," ","-"," ","Air")</f>
        <v>CKRTEU - Air</v>
      </c>
      <c r="O11" s="1035"/>
      <c r="P11" s="1035"/>
      <c r="Q11" s="1035"/>
      <c r="R11" s="1036"/>
      <c r="S11" s="374" t="s">
        <v>53</v>
      </c>
    </row>
    <row r="12" spans="1:19" s="84" customFormat="1" ht="4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19" x14ac:dyDescent="0.25">
      <c r="A13" s="1095" t="s">
        <v>67</v>
      </c>
      <c r="B13" s="1117" t="s">
        <v>68</v>
      </c>
      <c r="C13" s="621" t="s">
        <v>69</v>
      </c>
      <c r="D13" s="621" t="s">
        <v>70</v>
      </c>
      <c r="E13" s="621"/>
      <c r="F13" s="621"/>
      <c r="G13" s="622"/>
      <c r="H13" s="637"/>
      <c r="I13" s="751"/>
      <c r="J13" s="361"/>
      <c r="K13" s="259">
        <v>1</v>
      </c>
      <c r="L13" s="259">
        <f t="shared" ref="L13:L76" si="0">IF(C13="APLL BK",G13,G13*J13)</f>
        <v>0</v>
      </c>
      <c r="M13" s="456">
        <f t="shared" ref="M13:M76" si="1">IFERROR(IF(OR(E13="Sea",E13="Air+Sea"),IF(C13="APLL BK",G13*IF(I13="",1,I13),L13/K13*IF(I13="",1,I13)),0),0)</f>
        <v>0</v>
      </c>
      <c r="N13" s="751"/>
      <c r="O13" s="362"/>
      <c r="P13" s="259">
        <v>0</v>
      </c>
      <c r="Q13" s="260">
        <f t="shared" ref="Q13:Q76" si="2">IF(C13="APLL BK",G13,G13*O13)</f>
        <v>0</v>
      </c>
      <c r="R13" s="456">
        <f t="shared" ref="R13:R76" si="3">IFERROR(IF(OR(E13="Air",E13="Air+Sea"),IF(C13="APLL BK",G13*IF(N13="",1,N13),Q13/P13*IF(N13="",1,N13)),0),0)</f>
        <v>0</v>
      </c>
      <c r="S13" s="625" t="e" cm="1">
        <f t="array" ref="S13">_xlfn.IFS(E13="Air",R13,E13="Sea",M13,E13="Air+Sea",M13+R13)</f>
        <v>#N/A</v>
      </c>
    </row>
    <row r="14" spans="1:19" ht="45" x14ac:dyDescent="0.25">
      <c r="A14" s="1096"/>
      <c r="B14" s="1110"/>
      <c r="C14" s="159" t="s">
        <v>69</v>
      </c>
      <c r="D14" s="159" t="s">
        <v>662</v>
      </c>
      <c r="E14" s="159"/>
      <c r="F14" s="159">
        <v>90</v>
      </c>
      <c r="G14" s="207">
        <v>155</v>
      </c>
      <c r="H14" s="776" t="s">
        <v>663</v>
      </c>
      <c r="I14" s="752"/>
      <c r="J14" s="190">
        <v>0</v>
      </c>
      <c r="K14" s="221">
        <v>1</v>
      </c>
      <c r="L14" s="221">
        <f t="shared" si="0"/>
        <v>0</v>
      </c>
      <c r="M14" s="222">
        <f t="shared" si="1"/>
        <v>0</v>
      </c>
      <c r="N14" s="752"/>
      <c r="O14" s="443"/>
      <c r="P14" s="221">
        <v>0</v>
      </c>
      <c r="Q14" s="444">
        <f t="shared" si="2"/>
        <v>0</v>
      </c>
      <c r="R14" s="222">
        <f t="shared" si="3"/>
        <v>0</v>
      </c>
      <c r="S14" s="454" t="e" cm="1">
        <f t="array" ref="S14">_xlfn.IFS(E14="Air",R14,E14="Sea",M14,E14="Air+Sea",M14+R14)</f>
        <v>#N/A</v>
      </c>
    </row>
    <row r="15" spans="1:19" ht="45" x14ac:dyDescent="0.25">
      <c r="A15" s="1096"/>
      <c r="B15" s="1110"/>
      <c r="C15" s="159" t="s">
        <v>69</v>
      </c>
      <c r="D15" s="159" t="s">
        <v>664</v>
      </c>
      <c r="E15" s="159"/>
      <c r="F15" s="159">
        <f>10*60</f>
        <v>600</v>
      </c>
      <c r="G15" s="207">
        <v>420</v>
      </c>
      <c r="H15" s="160" t="s">
        <v>665</v>
      </c>
      <c r="I15" s="752"/>
      <c r="J15" s="190">
        <v>0</v>
      </c>
      <c r="K15" s="221">
        <v>1</v>
      </c>
      <c r="L15" s="221">
        <f t="shared" si="0"/>
        <v>0</v>
      </c>
      <c r="M15" s="222">
        <f t="shared" si="1"/>
        <v>0</v>
      </c>
      <c r="N15" s="752"/>
      <c r="O15" s="443"/>
      <c r="P15" s="221">
        <v>0</v>
      </c>
      <c r="Q15" s="444">
        <f t="shared" si="2"/>
        <v>0</v>
      </c>
      <c r="R15" s="222">
        <f t="shared" si="3"/>
        <v>0</v>
      </c>
      <c r="S15" s="454" t="e" cm="1">
        <f t="array" ref="S15">_xlfn.IFS(E15="Air",R15,E15="Sea",M15,E15="Air+Sea",M15+R15)</f>
        <v>#N/A</v>
      </c>
    </row>
    <row r="16" spans="1:19" ht="45" x14ac:dyDescent="0.25">
      <c r="A16" s="1096"/>
      <c r="B16" s="1110"/>
      <c r="C16" s="159" t="s">
        <v>69</v>
      </c>
      <c r="D16" s="159" t="s">
        <v>666</v>
      </c>
      <c r="E16" s="159"/>
      <c r="F16" s="159">
        <v>90</v>
      </c>
      <c r="G16" s="207">
        <v>90</v>
      </c>
      <c r="H16" s="776" t="s">
        <v>667</v>
      </c>
      <c r="I16" s="752"/>
      <c r="J16" s="190">
        <v>0</v>
      </c>
      <c r="K16" s="221">
        <v>1</v>
      </c>
      <c r="L16" s="221">
        <f t="shared" si="0"/>
        <v>0</v>
      </c>
      <c r="M16" s="222">
        <f t="shared" si="1"/>
        <v>0</v>
      </c>
      <c r="N16" s="752"/>
      <c r="O16" s="443"/>
      <c r="P16" s="221">
        <v>0</v>
      </c>
      <c r="Q16" s="444">
        <f t="shared" si="2"/>
        <v>0</v>
      </c>
      <c r="R16" s="222">
        <f t="shared" si="3"/>
        <v>0</v>
      </c>
      <c r="S16" s="454" t="e" cm="1">
        <f t="array" ref="S16">_xlfn.IFS(E16="Air",R16,E16="Sea",M16,E16="Air+Sea",M16+R16)</f>
        <v>#N/A</v>
      </c>
    </row>
    <row r="17" spans="1:19" x14ac:dyDescent="0.25">
      <c r="A17" s="1096"/>
      <c r="B17" s="1110"/>
      <c r="C17" s="159" t="s">
        <v>69</v>
      </c>
      <c r="D17" s="159" t="s">
        <v>668</v>
      </c>
      <c r="E17" s="159"/>
      <c r="F17" s="159">
        <v>90</v>
      </c>
      <c r="G17" s="207">
        <v>90</v>
      </c>
      <c r="H17" s="160" t="s">
        <v>669</v>
      </c>
      <c r="I17" s="752"/>
      <c r="J17" s="190">
        <v>0</v>
      </c>
      <c r="K17" s="221">
        <v>1</v>
      </c>
      <c r="L17" s="221">
        <f t="shared" si="0"/>
        <v>0</v>
      </c>
      <c r="M17" s="222">
        <f t="shared" si="1"/>
        <v>0</v>
      </c>
      <c r="N17" s="752"/>
      <c r="O17" s="443"/>
      <c r="P17" s="221">
        <v>0</v>
      </c>
      <c r="Q17" s="444">
        <f t="shared" si="2"/>
        <v>0</v>
      </c>
      <c r="R17" s="222">
        <f t="shared" si="3"/>
        <v>0</v>
      </c>
      <c r="S17" s="454" t="e" cm="1">
        <f t="array" ref="S17">_xlfn.IFS(E17="Air",R17,E17="Sea",M17,E17="Air+Sea",M17+R17)</f>
        <v>#N/A</v>
      </c>
    </row>
    <row r="18" spans="1:19" ht="39" customHeight="1" x14ac:dyDescent="0.25">
      <c r="A18" s="1096"/>
      <c r="B18" s="1110"/>
      <c r="C18" s="159" t="s">
        <v>74</v>
      </c>
      <c r="D18" s="159" t="s">
        <v>75</v>
      </c>
      <c r="E18" s="159"/>
      <c r="F18" s="159">
        <v>6</v>
      </c>
      <c r="G18" s="207">
        <v>6</v>
      </c>
      <c r="H18" s="776" t="s">
        <v>670</v>
      </c>
      <c r="I18" s="752"/>
      <c r="J18" s="190"/>
      <c r="K18" s="221">
        <v>1</v>
      </c>
      <c r="L18" s="221">
        <f t="shared" si="0"/>
        <v>6</v>
      </c>
      <c r="M18" s="222">
        <f t="shared" si="1"/>
        <v>0</v>
      </c>
      <c r="N18" s="752"/>
      <c r="O18" s="443"/>
      <c r="P18" s="221">
        <v>0</v>
      </c>
      <c r="Q18" s="444">
        <f t="shared" si="2"/>
        <v>6</v>
      </c>
      <c r="R18" s="222">
        <f t="shared" si="3"/>
        <v>0</v>
      </c>
      <c r="S18" s="454" t="e" cm="1">
        <f t="array" ref="S18">_xlfn.IFS(E18="Air",R18,E18="Sea",M18,E18="Air+Sea",M18+R18)</f>
        <v>#N/A</v>
      </c>
    </row>
    <row r="19" spans="1:19" x14ac:dyDescent="0.25">
      <c r="A19" s="1096"/>
      <c r="B19" s="1110"/>
      <c r="C19" s="159" t="s">
        <v>388</v>
      </c>
      <c r="D19" s="188" t="s">
        <v>671</v>
      </c>
      <c r="E19" s="159"/>
      <c r="F19" s="159">
        <v>40</v>
      </c>
      <c r="G19" s="207">
        <v>50</v>
      </c>
      <c r="H19" s="160"/>
      <c r="I19" s="752"/>
      <c r="J19" s="190">
        <v>0</v>
      </c>
      <c r="K19" s="221">
        <v>1</v>
      </c>
      <c r="L19" s="221">
        <f t="shared" si="0"/>
        <v>0</v>
      </c>
      <c r="M19" s="222">
        <f t="shared" si="1"/>
        <v>0</v>
      </c>
      <c r="N19" s="752"/>
      <c r="O19" s="443"/>
      <c r="P19" s="221">
        <v>0</v>
      </c>
      <c r="Q19" s="444">
        <f t="shared" si="2"/>
        <v>0</v>
      </c>
      <c r="R19" s="222">
        <f t="shared" si="3"/>
        <v>0</v>
      </c>
      <c r="S19" s="454" t="e" cm="1">
        <f t="array" ref="S19">_xlfn.IFS(E19="Air",R19,E19="Sea",M19,E19="Air+Sea",M19+R19)</f>
        <v>#N/A</v>
      </c>
    </row>
    <row r="20" spans="1:19" ht="30" x14ac:dyDescent="0.25">
      <c r="A20" s="1096"/>
      <c r="B20" s="1110" t="s">
        <v>71</v>
      </c>
      <c r="C20" s="159" t="s">
        <v>69</v>
      </c>
      <c r="D20" s="159" t="s">
        <v>672</v>
      </c>
      <c r="E20" s="159"/>
      <c r="F20" s="159">
        <v>180</v>
      </c>
      <c r="G20" s="207">
        <v>180</v>
      </c>
      <c r="H20" s="160" t="s">
        <v>673</v>
      </c>
      <c r="I20" s="752"/>
      <c r="J20" s="190">
        <v>0</v>
      </c>
      <c r="K20" s="221">
        <v>1</v>
      </c>
      <c r="L20" s="221">
        <f t="shared" si="0"/>
        <v>0</v>
      </c>
      <c r="M20" s="222">
        <f t="shared" si="1"/>
        <v>0</v>
      </c>
      <c r="N20" s="752"/>
      <c r="O20" s="443"/>
      <c r="P20" s="221">
        <v>0</v>
      </c>
      <c r="Q20" s="444">
        <f t="shared" si="2"/>
        <v>0</v>
      </c>
      <c r="R20" s="222">
        <f t="shared" si="3"/>
        <v>0</v>
      </c>
      <c r="S20" s="454" t="e" cm="1">
        <f t="array" ref="S20">_xlfn.IFS(E20="Air",R20,E20="Sea",M20,E20="Air+Sea",M20+R20)</f>
        <v>#N/A</v>
      </c>
    </row>
    <row r="21" spans="1:19" ht="30" x14ac:dyDescent="0.25">
      <c r="A21" s="1096"/>
      <c r="B21" s="1110"/>
      <c r="C21" s="112" t="s">
        <v>74</v>
      </c>
      <c r="D21" s="114" t="s">
        <v>674</v>
      </c>
      <c r="E21" s="112" t="s">
        <v>11</v>
      </c>
      <c r="F21" s="112">
        <v>180</v>
      </c>
      <c r="G21" s="367">
        <v>120</v>
      </c>
      <c r="H21" s="140"/>
      <c r="I21" s="754">
        <v>0.125</v>
      </c>
      <c r="J21" s="354"/>
      <c r="K21" s="372">
        <v>1</v>
      </c>
      <c r="L21" s="372">
        <f t="shared" si="0"/>
        <v>120</v>
      </c>
      <c r="M21" s="248">
        <f t="shared" si="1"/>
        <v>15</v>
      </c>
      <c r="N21" s="752"/>
      <c r="O21" s="443"/>
      <c r="P21" s="221">
        <v>0</v>
      </c>
      <c r="Q21" s="444">
        <f t="shared" si="2"/>
        <v>120</v>
      </c>
      <c r="R21" s="222">
        <f t="shared" si="3"/>
        <v>0</v>
      </c>
      <c r="S21" s="626" cm="1">
        <f t="array" ref="S21">_xlfn.IFS(E21="Air",R21,E21="Sea",M21,E21="Air+Sea",M21+R21)</f>
        <v>15</v>
      </c>
    </row>
    <row r="22" spans="1:19" x14ac:dyDescent="0.25">
      <c r="A22" s="1096"/>
      <c r="B22" s="1110"/>
      <c r="C22" s="111" t="s">
        <v>74</v>
      </c>
      <c r="D22" s="111" t="s">
        <v>675</v>
      </c>
      <c r="E22" s="111" t="s">
        <v>11</v>
      </c>
      <c r="F22" s="111">
        <v>300</v>
      </c>
      <c r="G22" s="206">
        <v>300</v>
      </c>
      <c r="H22" s="124" t="s">
        <v>676</v>
      </c>
      <c r="I22" s="755">
        <v>0.125</v>
      </c>
      <c r="J22" s="749"/>
      <c r="K22" s="219">
        <v>1</v>
      </c>
      <c r="L22" s="219">
        <f t="shared" si="0"/>
        <v>300</v>
      </c>
      <c r="M22" s="220">
        <f t="shared" si="1"/>
        <v>37.5</v>
      </c>
      <c r="N22" s="752"/>
      <c r="O22" s="443"/>
      <c r="P22" s="221">
        <v>0</v>
      </c>
      <c r="Q22" s="444">
        <f t="shared" si="2"/>
        <v>300</v>
      </c>
      <c r="R22" s="222">
        <f t="shared" si="3"/>
        <v>0</v>
      </c>
      <c r="S22" s="453" cm="1">
        <f t="array" ref="S22">_xlfn.IFS(E22="Air",R22,E22="Sea",M22,E22="Air+Sea",M22+R22)</f>
        <v>37.5</v>
      </c>
    </row>
    <row r="23" spans="1:19" x14ac:dyDescent="0.25">
      <c r="A23" s="1096"/>
      <c r="B23" s="1110" t="s">
        <v>78</v>
      </c>
      <c r="C23" s="159" t="s">
        <v>69</v>
      </c>
      <c r="D23" s="159" t="s">
        <v>79</v>
      </c>
      <c r="E23" s="159"/>
      <c r="F23" s="159"/>
      <c r="G23" s="207"/>
      <c r="H23" s="160"/>
      <c r="I23" s="752"/>
      <c r="J23" s="190"/>
      <c r="K23" s="221">
        <v>1</v>
      </c>
      <c r="L23" s="221">
        <f t="shared" si="0"/>
        <v>0</v>
      </c>
      <c r="M23" s="222">
        <f t="shared" si="1"/>
        <v>0</v>
      </c>
      <c r="N23" s="752"/>
      <c r="O23" s="443"/>
      <c r="P23" s="221">
        <v>0</v>
      </c>
      <c r="Q23" s="444">
        <f t="shared" si="2"/>
        <v>0</v>
      </c>
      <c r="R23" s="222">
        <f t="shared" si="3"/>
        <v>0</v>
      </c>
      <c r="S23" s="454" t="e" cm="1">
        <f t="array" ref="S23">_xlfn.IFS(E23="Air",R23,E23="Sea",M23,E23="Air+Sea",M23+R23)</f>
        <v>#N/A</v>
      </c>
    </row>
    <row r="24" spans="1:19" x14ac:dyDescent="0.25">
      <c r="A24" s="1096"/>
      <c r="B24" s="1110"/>
      <c r="C24" s="112" t="s">
        <v>74</v>
      </c>
      <c r="D24" s="112" t="s">
        <v>677</v>
      </c>
      <c r="E24" s="112" t="s">
        <v>11</v>
      </c>
      <c r="F24" s="112">
        <v>100</v>
      </c>
      <c r="G24" s="367">
        <v>100</v>
      </c>
      <c r="H24" s="140" t="s">
        <v>678</v>
      </c>
      <c r="I24" s="754">
        <v>0.4</v>
      </c>
      <c r="J24" s="750"/>
      <c r="K24" s="372">
        <v>1</v>
      </c>
      <c r="L24" s="372">
        <f t="shared" si="0"/>
        <v>100</v>
      </c>
      <c r="M24" s="248">
        <f t="shared" si="1"/>
        <v>40</v>
      </c>
      <c r="N24" s="752"/>
      <c r="O24" s="443"/>
      <c r="P24" s="221">
        <v>0</v>
      </c>
      <c r="Q24" s="444">
        <f t="shared" si="2"/>
        <v>100</v>
      </c>
      <c r="R24" s="222">
        <f t="shared" si="3"/>
        <v>0</v>
      </c>
      <c r="S24" s="626" cm="1">
        <f t="array" ref="S24">_xlfn.IFS(E24="Air",R24,E24="Sea",M24,E24="Air+Sea",M24+R24)</f>
        <v>40</v>
      </c>
    </row>
    <row r="25" spans="1:19" ht="30" x14ac:dyDescent="0.25">
      <c r="A25" s="1096"/>
      <c r="B25" s="719"/>
      <c r="C25" s="112" t="s">
        <v>74</v>
      </c>
      <c r="D25" s="112" t="s">
        <v>679</v>
      </c>
      <c r="E25" s="112" t="s">
        <v>11</v>
      </c>
      <c r="F25" s="112">
        <v>300</v>
      </c>
      <c r="G25" s="367">
        <v>240</v>
      </c>
      <c r="H25" s="140" t="s">
        <v>680</v>
      </c>
      <c r="I25" s="754">
        <v>0.375</v>
      </c>
      <c r="J25" s="750"/>
      <c r="K25" s="372">
        <v>1</v>
      </c>
      <c r="L25" s="372">
        <f t="shared" si="0"/>
        <v>240</v>
      </c>
      <c r="M25" s="248">
        <f t="shared" si="1"/>
        <v>90</v>
      </c>
      <c r="N25" s="752"/>
      <c r="O25" s="443"/>
      <c r="P25" s="221">
        <v>0</v>
      </c>
      <c r="Q25" s="444">
        <f t="shared" si="2"/>
        <v>240</v>
      </c>
      <c r="R25" s="222">
        <f t="shared" si="3"/>
        <v>0</v>
      </c>
      <c r="S25" s="626" cm="1">
        <f t="array" ref="S25">_xlfn.IFS(E25="Air",R25,E25="Sea",M25,E25="Air+Sea",M25+R25)</f>
        <v>90</v>
      </c>
    </row>
    <row r="26" spans="1:19" x14ac:dyDescent="0.25">
      <c r="A26" s="1096"/>
      <c r="B26" s="462" t="s">
        <v>80</v>
      </c>
      <c r="C26" s="159" t="s">
        <v>81</v>
      </c>
      <c r="D26" s="159" t="s">
        <v>82</v>
      </c>
      <c r="E26" s="159"/>
      <c r="F26" s="159"/>
      <c r="G26" s="207"/>
      <c r="H26" s="160"/>
      <c r="I26" s="752"/>
      <c r="J26" s="190"/>
      <c r="K26" s="221">
        <v>1</v>
      </c>
      <c r="L26" s="221">
        <f t="shared" si="0"/>
        <v>0</v>
      </c>
      <c r="M26" s="222">
        <f t="shared" si="1"/>
        <v>0</v>
      </c>
      <c r="N26" s="752"/>
      <c r="O26" s="443"/>
      <c r="P26" s="221">
        <v>0</v>
      </c>
      <c r="Q26" s="444">
        <f t="shared" si="2"/>
        <v>0</v>
      </c>
      <c r="R26" s="222">
        <f t="shared" si="3"/>
        <v>0</v>
      </c>
      <c r="S26" s="454" t="e" cm="1">
        <f t="array" ref="S26">_xlfn.IFS(E26="Air",R26,E26="Sea",M26,E26="Air+Sea",M26+R26)</f>
        <v>#N/A</v>
      </c>
    </row>
    <row r="27" spans="1:19" x14ac:dyDescent="0.25">
      <c r="A27" s="1096"/>
      <c r="B27" s="1111" t="s">
        <v>83</v>
      </c>
      <c r="C27" s="159" t="s">
        <v>84</v>
      </c>
      <c r="D27" s="159" t="s">
        <v>85</v>
      </c>
      <c r="E27" s="159"/>
      <c r="F27" s="159"/>
      <c r="G27" s="207"/>
      <c r="H27" s="160"/>
      <c r="I27" s="752"/>
      <c r="J27" s="190"/>
      <c r="K27" s="221">
        <v>1</v>
      </c>
      <c r="L27" s="221">
        <f t="shared" si="0"/>
        <v>0</v>
      </c>
      <c r="M27" s="222">
        <f t="shared" si="1"/>
        <v>0</v>
      </c>
      <c r="N27" s="752"/>
      <c r="O27" s="443"/>
      <c r="P27" s="221">
        <v>0</v>
      </c>
      <c r="Q27" s="444">
        <f t="shared" si="2"/>
        <v>0</v>
      </c>
      <c r="R27" s="222">
        <f t="shared" si="3"/>
        <v>0</v>
      </c>
      <c r="S27" s="454" t="e" cm="1">
        <f t="array" ref="S27">_xlfn.IFS(E27="Air",R27,E27="Sea",M27,E27="Air+Sea",M27+R27)</f>
        <v>#N/A</v>
      </c>
    </row>
    <row r="28" spans="1:19" x14ac:dyDescent="0.25">
      <c r="A28" s="1096"/>
      <c r="B28" s="1111"/>
      <c r="C28" s="159" t="s">
        <v>84</v>
      </c>
      <c r="D28" s="159" t="s">
        <v>86</v>
      </c>
      <c r="E28" s="159"/>
      <c r="F28" s="159"/>
      <c r="G28" s="207"/>
      <c r="H28" s="160"/>
      <c r="I28" s="752"/>
      <c r="J28" s="190"/>
      <c r="K28" s="221">
        <v>1</v>
      </c>
      <c r="L28" s="221">
        <f t="shared" si="0"/>
        <v>0</v>
      </c>
      <c r="M28" s="222">
        <f t="shared" si="1"/>
        <v>0</v>
      </c>
      <c r="N28" s="752"/>
      <c r="O28" s="443"/>
      <c r="P28" s="221">
        <v>0</v>
      </c>
      <c r="Q28" s="444">
        <f t="shared" si="2"/>
        <v>0</v>
      </c>
      <c r="R28" s="222">
        <f t="shared" si="3"/>
        <v>0</v>
      </c>
      <c r="S28" s="454" t="e" cm="1">
        <f t="array" ref="S28">_xlfn.IFS(E28="Air",R28,E28="Sea",M28,E28="Air+Sea",M28+R28)</f>
        <v>#N/A</v>
      </c>
    </row>
    <row r="29" spans="1:19" x14ac:dyDescent="0.25">
      <c r="A29" s="1096"/>
      <c r="B29" s="1111" t="s">
        <v>87</v>
      </c>
      <c r="C29" s="159" t="s">
        <v>74</v>
      </c>
      <c r="D29" s="159" t="s">
        <v>88</v>
      </c>
      <c r="E29" s="159"/>
      <c r="F29" s="159"/>
      <c r="G29" s="207"/>
      <c r="H29" s="747"/>
      <c r="I29" s="752"/>
      <c r="J29" s="190"/>
      <c r="K29" s="221">
        <v>1</v>
      </c>
      <c r="L29" s="221">
        <f t="shared" si="0"/>
        <v>0</v>
      </c>
      <c r="M29" s="222">
        <f t="shared" si="1"/>
        <v>0</v>
      </c>
      <c r="N29" s="752"/>
      <c r="O29" s="443"/>
      <c r="P29" s="221">
        <v>0</v>
      </c>
      <c r="Q29" s="444">
        <f t="shared" si="2"/>
        <v>0</v>
      </c>
      <c r="R29" s="222">
        <f t="shared" si="3"/>
        <v>0</v>
      </c>
      <c r="S29" s="454" t="e" cm="1">
        <f t="array" ref="S29">_xlfn.IFS(E29="Air",R29,E29="Sea",M29,E29="Air+Sea",M29+R29)</f>
        <v>#N/A</v>
      </c>
    </row>
    <row r="30" spans="1:19" x14ac:dyDescent="0.25">
      <c r="A30" s="1096"/>
      <c r="B30" s="1111"/>
      <c r="C30" s="159" t="s">
        <v>74</v>
      </c>
      <c r="D30" s="159" t="s">
        <v>89</v>
      </c>
      <c r="E30" s="159"/>
      <c r="F30" s="159"/>
      <c r="G30" s="207"/>
      <c r="H30" s="747"/>
      <c r="I30" s="752"/>
      <c r="J30" s="190"/>
      <c r="K30" s="221">
        <v>1</v>
      </c>
      <c r="L30" s="221">
        <f t="shared" si="0"/>
        <v>0</v>
      </c>
      <c r="M30" s="222">
        <f t="shared" si="1"/>
        <v>0</v>
      </c>
      <c r="N30" s="752"/>
      <c r="O30" s="443"/>
      <c r="P30" s="221">
        <v>0</v>
      </c>
      <c r="Q30" s="444">
        <f t="shared" si="2"/>
        <v>0</v>
      </c>
      <c r="R30" s="222">
        <f t="shared" si="3"/>
        <v>0</v>
      </c>
      <c r="S30" s="454" t="e" cm="1">
        <f t="array" ref="S30">_xlfn.IFS(E30="Air",R30,E30="Sea",M30,E30="Air+Sea",M30+R30)</f>
        <v>#N/A</v>
      </c>
    </row>
    <row r="31" spans="1:19" x14ac:dyDescent="0.25">
      <c r="A31" s="1096"/>
      <c r="B31" s="462" t="s">
        <v>90</v>
      </c>
      <c r="C31" s="159"/>
      <c r="D31" s="334"/>
      <c r="E31" s="159"/>
      <c r="F31" s="159"/>
      <c r="G31" s="207"/>
      <c r="H31" s="160"/>
      <c r="I31" s="752"/>
      <c r="J31" s="190"/>
      <c r="K31" s="221">
        <v>1</v>
      </c>
      <c r="L31" s="221">
        <f t="shared" si="0"/>
        <v>0</v>
      </c>
      <c r="M31" s="222">
        <f t="shared" si="1"/>
        <v>0</v>
      </c>
      <c r="N31" s="752"/>
      <c r="O31" s="443"/>
      <c r="P31" s="221">
        <v>0</v>
      </c>
      <c r="Q31" s="444">
        <f t="shared" si="2"/>
        <v>0</v>
      </c>
      <c r="R31" s="222">
        <f t="shared" si="3"/>
        <v>0</v>
      </c>
      <c r="S31" s="454" t="e" cm="1">
        <f t="array" ref="S31">_xlfn.IFS(E31="Air",R31,E31="Sea",M31,E31="Air+Sea",M31+R31)</f>
        <v>#N/A</v>
      </c>
    </row>
    <row r="32" spans="1:19" x14ac:dyDescent="0.25">
      <c r="A32" s="1096" t="s">
        <v>91</v>
      </c>
      <c r="B32" s="719" t="s">
        <v>92</v>
      </c>
      <c r="C32" s="111" t="s">
        <v>69</v>
      </c>
      <c r="D32" s="128" t="s">
        <v>93</v>
      </c>
      <c r="E32" s="111" t="s">
        <v>11</v>
      </c>
      <c r="F32" s="111">
        <v>440</v>
      </c>
      <c r="G32" s="206">
        <v>440</v>
      </c>
      <c r="H32" s="124"/>
      <c r="I32" s="755"/>
      <c r="J32" s="191">
        <v>0</v>
      </c>
      <c r="K32" s="219">
        <v>1</v>
      </c>
      <c r="L32" s="219">
        <f t="shared" si="0"/>
        <v>0</v>
      </c>
      <c r="M32" s="220">
        <f t="shared" si="1"/>
        <v>0</v>
      </c>
      <c r="N32" s="752"/>
      <c r="O32" s="443"/>
      <c r="P32" s="221">
        <v>0</v>
      </c>
      <c r="Q32" s="444">
        <f t="shared" si="2"/>
        <v>0</v>
      </c>
      <c r="R32" s="222">
        <f t="shared" si="3"/>
        <v>0</v>
      </c>
      <c r="S32" s="453" cm="1">
        <f t="array" ref="S32">_xlfn.IFS(E32="Air",R32,E32="Sea",M32,E32="Air+Sea",M32+R32)</f>
        <v>0</v>
      </c>
    </row>
    <row r="33" spans="1:37" s="732" customFormat="1" x14ac:dyDescent="0.25">
      <c r="A33" s="1096"/>
      <c r="B33" s="509" t="s">
        <v>681</v>
      </c>
      <c r="C33" s="113" t="s">
        <v>100</v>
      </c>
      <c r="D33" s="113" t="s">
        <v>101</v>
      </c>
      <c r="E33" s="113" t="s">
        <v>11</v>
      </c>
      <c r="F33" s="113">
        <v>195</v>
      </c>
      <c r="G33" s="208">
        <v>195</v>
      </c>
      <c r="H33" s="124"/>
      <c r="I33" s="755"/>
      <c r="J33" s="191">
        <v>0</v>
      </c>
      <c r="K33" s="219">
        <v>1</v>
      </c>
      <c r="L33" s="219">
        <f t="shared" si="0"/>
        <v>0</v>
      </c>
      <c r="M33" s="220">
        <f t="shared" si="1"/>
        <v>0</v>
      </c>
      <c r="N33" s="752"/>
      <c r="O33" s="443"/>
      <c r="P33" s="221">
        <v>0</v>
      </c>
      <c r="Q33" s="444">
        <f t="shared" si="2"/>
        <v>0</v>
      </c>
      <c r="R33" s="222">
        <f t="shared" si="3"/>
        <v>0</v>
      </c>
      <c r="S33" s="453" cm="1">
        <f t="array" ref="S33">_xlfn.IFS(E33="Air",R33,E33="Sea",M33,E33="Air+Sea",M33+R33)</f>
        <v>0</v>
      </c>
      <c r="T33" s="83"/>
      <c r="U33" s="83"/>
      <c r="V33" s="83"/>
      <c r="W33" s="83"/>
      <c r="X33" s="83"/>
      <c r="Y33" s="83"/>
      <c r="Z33" s="83"/>
      <c r="AA33" s="83"/>
      <c r="AB33" s="83"/>
      <c r="AC33" s="83"/>
      <c r="AD33" s="83"/>
      <c r="AE33" s="83"/>
      <c r="AF33" s="83"/>
      <c r="AG33" s="83"/>
      <c r="AH33" s="83"/>
      <c r="AI33" s="83"/>
      <c r="AJ33" s="83"/>
      <c r="AK33" s="83"/>
    </row>
    <row r="34" spans="1:37" ht="30" x14ac:dyDescent="0.25">
      <c r="A34" s="1096"/>
      <c r="B34" s="1110" t="s">
        <v>80</v>
      </c>
      <c r="C34" s="112" t="s">
        <v>69</v>
      </c>
      <c r="D34" s="114" t="s">
        <v>682</v>
      </c>
      <c r="E34" s="112" t="s">
        <v>11</v>
      </c>
      <c r="F34" s="112">
        <v>1000</v>
      </c>
      <c r="G34" s="367">
        <v>500</v>
      </c>
      <c r="H34" s="140" t="s">
        <v>683</v>
      </c>
      <c r="I34" s="754"/>
      <c r="J34" s="354">
        <v>1</v>
      </c>
      <c r="K34" s="372">
        <v>1</v>
      </c>
      <c r="L34" s="372">
        <f t="shared" si="0"/>
        <v>500</v>
      </c>
      <c r="M34" s="248">
        <f t="shared" si="1"/>
        <v>500</v>
      </c>
      <c r="N34" s="752"/>
      <c r="O34" s="443"/>
      <c r="P34" s="221">
        <v>0</v>
      </c>
      <c r="Q34" s="444">
        <f t="shared" si="2"/>
        <v>0</v>
      </c>
      <c r="R34" s="222">
        <f t="shared" si="3"/>
        <v>0</v>
      </c>
      <c r="S34" s="626" cm="1">
        <f t="array" ref="S34">_xlfn.IFS(E34="Air",R34,E34="Sea",M34,E34="Air+Sea",M34+R34)</f>
        <v>500</v>
      </c>
    </row>
    <row r="35" spans="1:37" x14ac:dyDescent="0.25">
      <c r="A35" s="1096"/>
      <c r="B35" s="1110"/>
      <c r="C35" s="112" t="s">
        <v>97</v>
      </c>
      <c r="D35" s="112" t="s">
        <v>684</v>
      </c>
      <c r="E35" s="112" t="s">
        <v>11</v>
      </c>
      <c r="F35" s="112">
        <v>180</v>
      </c>
      <c r="G35" s="367">
        <v>120</v>
      </c>
      <c r="H35" s="140"/>
      <c r="I35" s="754"/>
      <c r="J35" s="354">
        <v>1</v>
      </c>
      <c r="K35" s="372">
        <v>1</v>
      </c>
      <c r="L35" s="372">
        <f t="shared" si="0"/>
        <v>120</v>
      </c>
      <c r="M35" s="248">
        <f t="shared" si="1"/>
        <v>120</v>
      </c>
      <c r="N35" s="752"/>
      <c r="O35" s="443"/>
      <c r="P35" s="221">
        <v>0</v>
      </c>
      <c r="Q35" s="444">
        <f t="shared" si="2"/>
        <v>0</v>
      </c>
      <c r="R35" s="222">
        <f t="shared" si="3"/>
        <v>0</v>
      </c>
      <c r="S35" s="626" cm="1">
        <f t="array" ref="S35">_xlfn.IFS(E35="Air",R35,E35="Sea",M35,E35="Air+Sea",M35+R35)</f>
        <v>120</v>
      </c>
    </row>
    <row r="36" spans="1:37" ht="45" x14ac:dyDescent="0.25">
      <c r="A36" s="1096"/>
      <c r="B36" s="1110"/>
      <c r="C36" s="112" t="s">
        <v>69</v>
      </c>
      <c r="D36" s="112" t="s">
        <v>685</v>
      </c>
      <c r="E36" s="112" t="s">
        <v>11</v>
      </c>
      <c r="F36" s="112">
        <f>4*60</f>
        <v>240</v>
      </c>
      <c r="G36" s="367">
        <v>300</v>
      </c>
      <c r="H36" s="140" t="s">
        <v>686</v>
      </c>
      <c r="I36" s="754"/>
      <c r="J36" s="354">
        <v>1</v>
      </c>
      <c r="K36" s="372">
        <v>1</v>
      </c>
      <c r="L36" s="372">
        <f t="shared" si="0"/>
        <v>300</v>
      </c>
      <c r="M36" s="248">
        <f t="shared" si="1"/>
        <v>300</v>
      </c>
      <c r="N36" s="752"/>
      <c r="O36" s="443"/>
      <c r="P36" s="221">
        <v>0</v>
      </c>
      <c r="Q36" s="444">
        <f t="shared" si="2"/>
        <v>0</v>
      </c>
      <c r="R36" s="222">
        <f t="shared" si="3"/>
        <v>0</v>
      </c>
      <c r="S36" s="626" cm="1">
        <f t="array" ref="S36">_xlfn.IFS(E36="Air",R36,E36="Sea",M36,E36="Air+Sea",M36+R36)</f>
        <v>300</v>
      </c>
    </row>
    <row r="37" spans="1:37" ht="30" x14ac:dyDescent="0.25">
      <c r="A37" s="1096"/>
      <c r="B37" s="1092" t="s">
        <v>94</v>
      </c>
      <c r="C37" s="113" t="s">
        <v>69</v>
      </c>
      <c r="D37" s="136" t="s">
        <v>687</v>
      </c>
      <c r="E37" s="111" t="s">
        <v>11</v>
      </c>
      <c r="F37" s="113">
        <v>560</v>
      </c>
      <c r="G37" s="208">
        <v>400</v>
      </c>
      <c r="H37" s="124" t="s">
        <v>688</v>
      </c>
      <c r="I37" s="755">
        <v>0.7</v>
      </c>
      <c r="J37" s="191">
        <v>1</v>
      </c>
      <c r="K37" s="219">
        <v>1</v>
      </c>
      <c r="L37" s="219">
        <f t="shared" si="0"/>
        <v>400</v>
      </c>
      <c r="M37" s="220">
        <f t="shared" si="1"/>
        <v>280</v>
      </c>
      <c r="N37" s="752"/>
      <c r="O37" s="443"/>
      <c r="P37" s="221">
        <v>0</v>
      </c>
      <c r="Q37" s="444">
        <f t="shared" si="2"/>
        <v>0</v>
      </c>
      <c r="R37" s="222">
        <f t="shared" si="3"/>
        <v>0</v>
      </c>
      <c r="S37" s="453" cm="1">
        <f t="array" ref="S37">_xlfn.IFS(E37="Air",R37,E37="Sea",M37,E37="Air+Sea",M37+R37)</f>
        <v>280</v>
      </c>
    </row>
    <row r="38" spans="1:37" x14ac:dyDescent="0.25">
      <c r="A38" s="1096"/>
      <c r="B38" s="1092"/>
      <c r="C38" s="114" t="s">
        <v>97</v>
      </c>
      <c r="D38" s="114" t="s">
        <v>689</v>
      </c>
      <c r="E38" s="112" t="s">
        <v>11</v>
      </c>
      <c r="F38" s="114">
        <v>120</v>
      </c>
      <c r="G38" s="368">
        <v>120</v>
      </c>
      <c r="H38" s="140"/>
      <c r="I38" s="754">
        <v>0.7</v>
      </c>
      <c r="J38" s="354">
        <v>1</v>
      </c>
      <c r="K38" s="372">
        <v>1</v>
      </c>
      <c r="L38" s="372">
        <f t="shared" si="0"/>
        <v>120</v>
      </c>
      <c r="M38" s="248">
        <f t="shared" si="1"/>
        <v>84</v>
      </c>
      <c r="N38" s="752"/>
      <c r="O38" s="443"/>
      <c r="P38" s="221">
        <v>0</v>
      </c>
      <c r="Q38" s="444">
        <f t="shared" si="2"/>
        <v>0</v>
      </c>
      <c r="R38" s="222">
        <f t="shared" si="3"/>
        <v>0</v>
      </c>
      <c r="S38" s="626" cm="1">
        <f t="array" ref="S38">_xlfn.IFS(E38="Air",R38,E38="Sea",M38,E38="Air+Sea",M38+R38)</f>
        <v>84</v>
      </c>
    </row>
    <row r="39" spans="1:37" x14ac:dyDescent="0.25">
      <c r="A39" s="1096"/>
      <c r="B39" s="1092"/>
      <c r="C39" s="114" t="s">
        <v>69</v>
      </c>
      <c r="D39" s="114" t="s">
        <v>690</v>
      </c>
      <c r="E39" s="112" t="s">
        <v>11</v>
      </c>
      <c r="F39" s="114">
        <v>180</v>
      </c>
      <c r="G39" s="368">
        <v>180</v>
      </c>
      <c r="H39" s="140" t="s">
        <v>691</v>
      </c>
      <c r="I39" s="754">
        <v>0.7</v>
      </c>
      <c r="J39" s="354">
        <v>1</v>
      </c>
      <c r="K39" s="372">
        <v>1</v>
      </c>
      <c r="L39" s="372">
        <f t="shared" si="0"/>
        <v>180</v>
      </c>
      <c r="M39" s="248">
        <f t="shared" si="1"/>
        <v>125.99999999999999</v>
      </c>
      <c r="N39" s="752"/>
      <c r="O39" s="443"/>
      <c r="P39" s="221">
        <v>0</v>
      </c>
      <c r="Q39" s="444">
        <f t="shared" si="2"/>
        <v>0</v>
      </c>
      <c r="R39" s="222">
        <f t="shared" si="3"/>
        <v>0</v>
      </c>
      <c r="S39" s="626" cm="1">
        <f t="array" ref="S39">_xlfn.IFS(E39="Air",R39,E39="Sea",M39,E39="Air+Sea",M39+R39)</f>
        <v>125.99999999999999</v>
      </c>
    </row>
    <row r="40" spans="1:37" ht="30" x14ac:dyDescent="0.25">
      <c r="A40" s="1096"/>
      <c r="B40" s="1092"/>
      <c r="C40" s="114" t="s">
        <v>84</v>
      </c>
      <c r="D40" s="114" t="s">
        <v>692</v>
      </c>
      <c r="E40" s="112" t="s">
        <v>11</v>
      </c>
      <c r="F40" s="114">
        <v>180</v>
      </c>
      <c r="G40" s="368">
        <v>180</v>
      </c>
      <c r="H40" s="140" t="s">
        <v>693</v>
      </c>
      <c r="I40" s="754">
        <v>0.7</v>
      </c>
      <c r="J40" s="354">
        <v>1</v>
      </c>
      <c r="K40" s="372">
        <v>1</v>
      </c>
      <c r="L40" s="372">
        <f t="shared" si="0"/>
        <v>180</v>
      </c>
      <c r="M40" s="248">
        <f t="shared" si="1"/>
        <v>125.99999999999999</v>
      </c>
      <c r="N40" s="752"/>
      <c r="O40" s="443"/>
      <c r="P40" s="221">
        <v>0</v>
      </c>
      <c r="Q40" s="444">
        <f t="shared" si="2"/>
        <v>0</v>
      </c>
      <c r="R40" s="222">
        <f t="shared" si="3"/>
        <v>0</v>
      </c>
      <c r="S40" s="626" cm="1">
        <f t="array" ref="S40">_xlfn.IFS(E40="Air",R40,E40="Sea",M40,E40="Air+Sea",M40+R40)</f>
        <v>125.99999999999999</v>
      </c>
    </row>
    <row r="41" spans="1:37" x14ac:dyDescent="0.25">
      <c r="A41" s="1096"/>
      <c r="B41" s="1092"/>
      <c r="C41" s="114" t="s">
        <v>69</v>
      </c>
      <c r="D41" s="114" t="s">
        <v>694</v>
      </c>
      <c r="E41" s="112" t="s">
        <v>11</v>
      </c>
      <c r="F41" s="114">
        <v>180</v>
      </c>
      <c r="G41" s="368">
        <v>120</v>
      </c>
      <c r="H41" s="140"/>
      <c r="I41" s="754">
        <v>0.7</v>
      </c>
      <c r="J41" s="354">
        <v>1</v>
      </c>
      <c r="K41" s="372">
        <v>1</v>
      </c>
      <c r="L41" s="372">
        <f t="shared" si="0"/>
        <v>120</v>
      </c>
      <c r="M41" s="248">
        <f t="shared" si="1"/>
        <v>84</v>
      </c>
      <c r="N41" s="752"/>
      <c r="O41" s="443"/>
      <c r="P41" s="221">
        <v>0</v>
      </c>
      <c r="Q41" s="444">
        <f t="shared" si="2"/>
        <v>0</v>
      </c>
      <c r="R41" s="222">
        <f t="shared" si="3"/>
        <v>0</v>
      </c>
      <c r="S41" s="626" cm="1">
        <f t="array" ref="S41">_xlfn.IFS(E41="Air",R41,E41="Sea",M41,E41="Air+Sea",M41+R41)</f>
        <v>84</v>
      </c>
    </row>
    <row r="42" spans="1:37" x14ac:dyDescent="0.25">
      <c r="A42" s="1096"/>
      <c r="B42" s="1092" t="s">
        <v>112</v>
      </c>
      <c r="C42" s="112" t="s">
        <v>69</v>
      </c>
      <c r="D42" s="112" t="s">
        <v>695</v>
      </c>
      <c r="E42" s="112" t="s">
        <v>11</v>
      </c>
      <c r="F42" s="112">
        <v>420</v>
      </c>
      <c r="G42" s="367">
        <v>300</v>
      </c>
      <c r="H42" s="140"/>
      <c r="I42" s="756">
        <v>0.7</v>
      </c>
      <c r="J42" s="354">
        <v>0</v>
      </c>
      <c r="K42" s="372">
        <v>1</v>
      </c>
      <c r="L42" s="372">
        <f t="shared" si="0"/>
        <v>0</v>
      </c>
      <c r="M42" s="248">
        <f t="shared" si="1"/>
        <v>0</v>
      </c>
      <c r="N42" s="752"/>
      <c r="O42" s="443"/>
      <c r="P42" s="221">
        <v>0</v>
      </c>
      <c r="Q42" s="444">
        <f t="shared" si="2"/>
        <v>0</v>
      </c>
      <c r="R42" s="222">
        <f t="shared" si="3"/>
        <v>0</v>
      </c>
      <c r="S42" s="626" cm="1">
        <f t="array" ref="S42">_xlfn.IFS(E42="Air",R42,E42="Sea",M42,E42="Air+Sea",M42+R42)</f>
        <v>0</v>
      </c>
    </row>
    <row r="43" spans="1:37" x14ac:dyDescent="0.25">
      <c r="A43" s="1096"/>
      <c r="B43" s="1092"/>
      <c r="C43" s="112" t="s">
        <v>69</v>
      </c>
      <c r="D43" s="112" t="s">
        <v>696</v>
      </c>
      <c r="E43" s="112" t="s">
        <v>11</v>
      </c>
      <c r="F43" s="112">
        <v>180</v>
      </c>
      <c r="G43" s="367">
        <v>60</v>
      </c>
      <c r="H43" s="140"/>
      <c r="I43" s="756"/>
      <c r="J43" s="354">
        <v>0</v>
      </c>
      <c r="K43" s="372">
        <v>1</v>
      </c>
      <c r="L43" s="372">
        <f t="shared" si="0"/>
        <v>0</v>
      </c>
      <c r="M43" s="248">
        <f t="shared" si="1"/>
        <v>0</v>
      </c>
      <c r="N43" s="752"/>
      <c r="O43" s="443"/>
      <c r="P43" s="221">
        <v>0</v>
      </c>
      <c r="Q43" s="444">
        <f t="shared" si="2"/>
        <v>0</v>
      </c>
      <c r="R43" s="222">
        <f t="shared" si="3"/>
        <v>0</v>
      </c>
      <c r="S43" s="626" cm="1">
        <f t="array" ref="S43">_xlfn.IFS(E43="Air",R43,E43="Sea",M43,E43="Air+Sea",M43+R43)</f>
        <v>0</v>
      </c>
    </row>
    <row r="44" spans="1:37" x14ac:dyDescent="0.25">
      <c r="A44" s="1096"/>
      <c r="B44" s="1092"/>
      <c r="C44" s="112" t="s">
        <v>69</v>
      </c>
      <c r="D44" s="112" t="s">
        <v>697</v>
      </c>
      <c r="E44" s="112" t="s">
        <v>11</v>
      </c>
      <c r="F44" s="112">
        <v>180</v>
      </c>
      <c r="G44" s="367">
        <v>120</v>
      </c>
      <c r="H44" s="140"/>
      <c r="I44" s="756"/>
      <c r="J44" s="354">
        <v>0</v>
      </c>
      <c r="K44" s="372">
        <v>1</v>
      </c>
      <c r="L44" s="372">
        <f t="shared" si="0"/>
        <v>0</v>
      </c>
      <c r="M44" s="248">
        <f t="shared" si="1"/>
        <v>0</v>
      </c>
      <c r="N44" s="752"/>
      <c r="O44" s="443"/>
      <c r="P44" s="221">
        <v>0</v>
      </c>
      <c r="Q44" s="444">
        <f t="shared" si="2"/>
        <v>0</v>
      </c>
      <c r="R44" s="222">
        <f t="shared" si="3"/>
        <v>0</v>
      </c>
      <c r="S44" s="626" cm="1">
        <f t="array" ref="S44">_xlfn.IFS(E44="Air",R44,E44="Sea",M44,E44="Air+Sea",M44+R44)</f>
        <v>0</v>
      </c>
    </row>
    <row r="45" spans="1:37" ht="30" x14ac:dyDescent="0.25">
      <c r="A45" s="1096"/>
      <c r="B45" s="1092"/>
      <c r="C45" s="112" t="s">
        <v>97</v>
      </c>
      <c r="D45" s="112" t="s">
        <v>698</v>
      </c>
      <c r="E45" s="112" t="s">
        <v>11</v>
      </c>
      <c r="F45" s="112">
        <v>240</v>
      </c>
      <c r="G45" s="367">
        <v>120</v>
      </c>
      <c r="H45" s="140" t="s">
        <v>693</v>
      </c>
      <c r="I45" s="756"/>
      <c r="J45" s="354">
        <v>0</v>
      </c>
      <c r="K45" s="372">
        <v>1</v>
      </c>
      <c r="L45" s="372">
        <f t="shared" si="0"/>
        <v>0</v>
      </c>
      <c r="M45" s="248">
        <f t="shared" si="1"/>
        <v>0</v>
      </c>
      <c r="N45" s="752"/>
      <c r="O45" s="443"/>
      <c r="P45" s="221">
        <v>0</v>
      </c>
      <c r="Q45" s="444">
        <f t="shared" si="2"/>
        <v>0</v>
      </c>
      <c r="R45" s="222">
        <f t="shared" si="3"/>
        <v>0</v>
      </c>
      <c r="S45" s="626" cm="1">
        <f t="array" ref="S45">_xlfn.IFS(E45="Air",R45,E45="Sea",M45,E45="Air+Sea",M45+R45)</f>
        <v>0</v>
      </c>
    </row>
    <row r="46" spans="1:37" x14ac:dyDescent="0.25">
      <c r="A46" s="1096"/>
      <c r="B46" s="1092"/>
      <c r="C46" s="113" t="s">
        <v>100</v>
      </c>
      <c r="D46" s="113" t="s">
        <v>699</v>
      </c>
      <c r="E46" s="113" t="s">
        <v>11</v>
      </c>
      <c r="F46" s="113">
        <v>30</v>
      </c>
      <c r="G46" s="208">
        <v>30</v>
      </c>
      <c r="H46" s="124"/>
      <c r="I46" s="757"/>
      <c r="J46" s="191">
        <v>0</v>
      </c>
      <c r="K46" s="219">
        <v>1</v>
      </c>
      <c r="L46" s="219">
        <f t="shared" si="0"/>
        <v>0</v>
      </c>
      <c r="M46" s="220">
        <f t="shared" si="1"/>
        <v>0</v>
      </c>
      <c r="N46" s="752"/>
      <c r="O46" s="443"/>
      <c r="P46" s="221">
        <v>0</v>
      </c>
      <c r="Q46" s="444">
        <f t="shared" si="2"/>
        <v>0</v>
      </c>
      <c r="R46" s="222">
        <f t="shared" si="3"/>
        <v>0</v>
      </c>
      <c r="S46" s="453" cm="1">
        <f t="array" ref="S46">_xlfn.IFS(E46="Air",R46,E46="Sea",M46,E46="Air+Sea",M46+R46)</f>
        <v>0</v>
      </c>
    </row>
    <row r="47" spans="1:37" x14ac:dyDescent="0.25">
      <c r="A47" s="1096"/>
      <c r="B47" s="1092"/>
      <c r="C47" s="111" t="s">
        <v>100</v>
      </c>
      <c r="D47" s="136" t="s">
        <v>114</v>
      </c>
      <c r="E47" s="111" t="s">
        <v>11</v>
      </c>
      <c r="F47" s="111">
        <v>100</v>
      </c>
      <c r="G47" s="206">
        <v>100</v>
      </c>
      <c r="H47" s="124"/>
      <c r="I47" s="757"/>
      <c r="J47" s="191">
        <v>0</v>
      </c>
      <c r="K47" s="219">
        <v>1</v>
      </c>
      <c r="L47" s="219">
        <f t="shared" si="0"/>
        <v>0</v>
      </c>
      <c r="M47" s="220">
        <f t="shared" si="1"/>
        <v>0</v>
      </c>
      <c r="N47" s="752"/>
      <c r="O47" s="443"/>
      <c r="P47" s="221">
        <v>0</v>
      </c>
      <c r="Q47" s="444">
        <f t="shared" si="2"/>
        <v>0</v>
      </c>
      <c r="R47" s="222">
        <f t="shared" si="3"/>
        <v>0</v>
      </c>
      <c r="S47" s="453" cm="1">
        <f t="array" ref="S47">_xlfn.IFS(E47="Air",R47,E47="Sea",M47,E47="Air+Sea",M47+R47)</f>
        <v>0</v>
      </c>
    </row>
    <row r="48" spans="1:37" x14ac:dyDescent="0.25">
      <c r="A48" s="1096"/>
      <c r="B48" s="509" t="s">
        <v>102</v>
      </c>
      <c r="C48" s="113" t="s">
        <v>103</v>
      </c>
      <c r="D48" s="136" t="s">
        <v>104</v>
      </c>
      <c r="E48" s="113" t="s">
        <v>11</v>
      </c>
      <c r="F48" s="113">
        <v>70</v>
      </c>
      <c r="G48" s="208">
        <v>70</v>
      </c>
      <c r="H48" s="124"/>
      <c r="I48" s="755"/>
      <c r="J48" s="191">
        <v>0.5</v>
      </c>
      <c r="K48" s="219">
        <v>1</v>
      </c>
      <c r="L48" s="219">
        <f t="shared" si="0"/>
        <v>35</v>
      </c>
      <c r="M48" s="220">
        <f t="shared" si="1"/>
        <v>35</v>
      </c>
      <c r="N48" s="752"/>
      <c r="O48" s="443"/>
      <c r="P48" s="221">
        <v>0</v>
      </c>
      <c r="Q48" s="444">
        <f t="shared" si="2"/>
        <v>0</v>
      </c>
      <c r="R48" s="222">
        <f t="shared" si="3"/>
        <v>0</v>
      </c>
      <c r="S48" s="453" cm="1">
        <f t="array" ref="S48">_xlfn.IFS(E48="Air",R48,E48="Sea",M48,E48="Air+Sea",M48+R48)</f>
        <v>35</v>
      </c>
    </row>
    <row r="49" spans="1:19" ht="30" x14ac:dyDescent="0.25">
      <c r="A49" s="1096"/>
      <c r="B49" s="509" t="s">
        <v>105</v>
      </c>
      <c r="C49" s="113" t="s">
        <v>74</v>
      </c>
      <c r="D49" s="136" t="s">
        <v>107</v>
      </c>
      <c r="E49" s="111" t="s">
        <v>11</v>
      </c>
      <c r="F49" s="113">
        <v>40</v>
      </c>
      <c r="G49" s="208">
        <v>40</v>
      </c>
      <c r="H49" s="728"/>
      <c r="I49" s="757">
        <v>0.4</v>
      </c>
      <c r="J49" s="749"/>
      <c r="K49" s="219">
        <v>1</v>
      </c>
      <c r="L49" s="219">
        <f t="shared" si="0"/>
        <v>40</v>
      </c>
      <c r="M49" s="220">
        <f t="shared" si="1"/>
        <v>16</v>
      </c>
      <c r="N49" s="752"/>
      <c r="O49" s="443"/>
      <c r="P49" s="221">
        <v>0</v>
      </c>
      <c r="Q49" s="444">
        <f t="shared" si="2"/>
        <v>40</v>
      </c>
      <c r="R49" s="222">
        <f t="shared" si="3"/>
        <v>0</v>
      </c>
      <c r="S49" s="453" cm="1">
        <f t="array" ref="S49">_xlfn.IFS(E49="Air",R49,E49="Sea",M49,E49="Air+Sea",M49+R49)</f>
        <v>16</v>
      </c>
    </row>
    <row r="50" spans="1:19" x14ac:dyDescent="0.25">
      <c r="A50" s="1096"/>
      <c r="B50" s="1093" t="s">
        <v>105</v>
      </c>
      <c r="C50" s="188" t="s">
        <v>74</v>
      </c>
      <c r="D50" s="159" t="s">
        <v>106</v>
      </c>
      <c r="E50" s="188"/>
      <c r="F50" s="188"/>
      <c r="G50" s="386"/>
      <c r="H50" s="160"/>
      <c r="I50" s="752"/>
      <c r="J50" s="190"/>
      <c r="K50" s="221">
        <v>1</v>
      </c>
      <c r="L50" s="221">
        <f t="shared" si="0"/>
        <v>0</v>
      </c>
      <c r="M50" s="222">
        <f t="shared" si="1"/>
        <v>0</v>
      </c>
      <c r="N50" s="752"/>
      <c r="O50" s="443"/>
      <c r="P50" s="221">
        <v>0</v>
      </c>
      <c r="Q50" s="444">
        <f t="shared" si="2"/>
        <v>0</v>
      </c>
      <c r="R50" s="222">
        <f t="shared" si="3"/>
        <v>0</v>
      </c>
      <c r="S50" s="454" t="e" cm="1">
        <f t="array" ref="S50">_xlfn.IFS(E50="Air",R50,E50="Sea",M50,E50="Air+Sea",M50+R50)</f>
        <v>#N/A</v>
      </c>
    </row>
    <row r="51" spans="1:19" x14ac:dyDescent="0.25">
      <c r="A51" s="1096"/>
      <c r="B51" s="1093"/>
      <c r="C51" s="188" t="s">
        <v>74</v>
      </c>
      <c r="D51" s="188" t="s">
        <v>107</v>
      </c>
      <c r="E51" s="188"/>
      <c r="F51" s="188"/>
      <c r="G51" s="386"/>
      <c r="H51" s="160"/>
      <c r="I51" s="752"/>
      <c r="J51" s="190"/>
      <c r="K51" s="221">
        <v>1</v>
      </c>
      <c r="L51" s="221">
        <f t="shared" si="0"/>
        <v>0</v>
      </c>
      <c r="M51" s="222">
        <f t="shared" si="1"/>
        <v>0</v>
      </c>
      <c r="N51" s="752"/>
      <c r="O51" s="443"/>
      <c r="P51" s="221">
        <v>0</v>
      </c>
      <c r="Q51" s="444">
        <f t="shared" si="2"/>
        <v>0</v>
      </c>
      <c r="R51" s="222">
        <f t="shared" si="3"/>
        <v>0</v>
      </c>
      <c r="S51" s="454" t="e" cm="1">
        <f t="array" ref="S51">_xlfn.IFS(E51="Air",R51,E51="Sea",M51,E51="Air+Sea",M51+R51)</f>
        <v>#N/A</v>
      </c>
    </row>
    <row r="52" spans="1:19" x14ac:dyDescent="0.25">
      <c r="A52" s="1096"/>
      <c r="B52" s="462" t="s">
        <v>110</v>
      </c>
      <c r="C52" s="159" t="s">
        <v>111</v>
      </c>
      <c r="D52" s="159" t="s">
        <v>98</v>
      </c>
      <c r="E52" s="159"/>
      <c r="F52" s="159"/>
      <c r="G52" s="207"/>
      <c r="H52" s="160"/>
      <c r="I52" s="752"/>
      <c r="J52" s="190"/>
      <c r="K52" s="221">
        <v>1</v>
      </c>
      <c r="L52" s="221">
        <f t="shared" si="0"/>
        <v>0</v>
      </c>
      <c r="M52" s="222">
        <f t="shared" si="1"/>
        <v>0</v>
      </c>
      <c r="N52" s="752"/>
      <c r="O52" s="443"/>
      <c r="P52" s="221">
        <v>0</v>
      </c>
      <c r="Q52" s="444">
        <f t="shared" si="2"/>
        <v>0</v>
      </c>
      <c r="R52" s="222">
        <f t="shared" si="3"/>
        <v>0</v>
      </c>
      <c r="S52" s="454" t="e" cm="1">
        <f t="array" ref="S52">_xlfn.IFS(E52="Air",R52,E52="Sea",M52,E52="Air+Sea",M52+R52)</f>
        <v>#N/A</v>
      </c>
    </row>
    <row r="53" spans="1:19" x14ac:dyDescent="0.25">
      <c r="A53" s="1096"/>
      <c r="B53" s="462" t="s">
        <v>90</v>
      </c>
      <c r="C53" s="159"/>
      <c r="D53" s="159" t="s">
        <v>700</v>
      </c>
      <c r="E53" s="159"/>
      <c r="F53" s="159"/>
      <c r="G53" s="207"/>
      <c r="H53" s="160"/>
      <c r="I53" s="752"/>
      <c r="J53" s="190"/>
      <c r="K53" s="221">
        <v>1</v>
      </c>
      <c r="L53" s="221">
        <f t="shared" si="0"/>
        <v>0</v>
      </c>
      <c r="M53" s="222">
        <f t="shared" si="1"/>
        <v>0</v>
      </c>
      <c r="N53" s="752"/>
      <c r="O53" s="443"/>
      <c r="P53" s="221">
        <v>0</v>
      </c>
      <c r="Q53" s="444">
        <f t="shared" si="2"/>
        <v>0</v>
      </c>
      <c r="R53" s="222">
        <f t="shared" si="3"/>
        <v>0</v>
      </c>
      <c r="S53" s="454" t="e" cm="1">
        <f t="array" ref="S53">_xlfn.IFS(E53="Air",R53,E53="Sea",M53,E53="Air+Sea",M53+R53)</f>
        <v>#N/A</v>
      </c>
    </row>
    <row r="54" spans="1:19" x14ac:dyDescent="0.25">
      <c r="A54" s="1096"/>
      <c r="B54" s="1092" t="s">
        <v>115</v>
      </c>
      <c r="C54" s="113" t="s">
        <v>116</v>
      </c>
      <c r="D54" s="113" t="s">
        <v>113</v>
      </c>
      <c r="E54" s="111" t="s">
        <v>11</v>
      </c>
      <c r="F54" s="111">
        <v>30</v>
      </c>
      <c r="G54" s="206">
        <v>30</v>
      </c>
      <c r="H54" s="124"/>
      <c r="I54" s="755"/>
      <c r="J54" s="191">
        <v>0.5</v>
      </c>
      <c r="K54" s="219">
        <v>1</v>
      </c>
      <c r="L54" s="219">
        <f t="shared" si="0"/>
        <v>15</v>
      </c>
      <c r="M54" s="220">
        <f t="shared" si="1"/>
        <v>15</v>
      </c>
      <c r="N54" s="752"/>
      <c r="O54" s="443"/>
      <c r="P54" s="221">
        <v>0</v>
      </c>
      <c r="Q54" s="444">
        <f t="shared" si="2"/>
        <v>0</v>
      </c>
      <c r="R54" s="222">
        <f t="shared" si="3"/>
        <v>0</v>
      </c>
      <c r="S54" s="453" cm="1">
        <f t="array" ref="S54">_xlfn.IFS(E54="Air",R54,E54="Sea",M54,E54="Air+Sea",M54+R54)</f>
        <v>15</v>
      </c>
    </row>
    <row r="55" spans="1:19" x14ac:dyDescent="0.25">
      <c r="A55" s="1096"/>
      <c r="B55" s="1092"/>
      <c r="C55" s="113" t="s">
        <v>116</v>
      </c>
      <c r="D55" s="128" t="s">
        <v>117</v>
      </c>
      <c r="E55" s="111" t="s">
        <v>11</v>
      </c>
      <c r="F55" s="111">
        <v>340</v>
      </c>
      <c r="G55" s="206">
        <v>340</v>
      </c>
      <c r="H55" s="124"/>
      <c r="I55" s="755"/>
      <c r="J55" s="191">
        <v>0.5</v>
      </c>
      <c r="K55" s="219">
        <v>1</v>
      </c>
      <c r="L55" s="219">
        <f t="shared" si="0"/>
        <v>170</v>
      </c>
      <c r="M55" s="220">
        <f t="shared" si="1"/>
        <v>170</v>
      </c>
      <c r="N55" s="752"/>
      <c r="O55" s="443"/>
      <c r="P55" s="221">
        <v>0</v>
      </c>
      <c r="Q55" s="444">
        <f t="shared" si="2"/>
        <v>0</v>
      </c>
      <c r="R55" s="222">
        <f t="shared" si="3"/>
        <v>0</v>
      </c>
      <c r="S55" s="453" cm="1">
        <f t="array" ref="S55">_xlfn.IFS(E55="Air",R55,E55="Sea",M55,E55="Air+Sea",M55+R55)</f>
        <v>170</v>
      </c>
    </row>
    <row r="56" spans="1:19" x14ac:dyDescent="0.25">
      <c r="A56" s="1096"/>
      <c r="B56" s="1092" t="s">
        <v>118</v>
      </c>
      <c r="C56" s="113" t="s">
        <v>103</v>
      </c>
      <c r="D56" s="113" t="s">
        <v>119</v>
      </c>
      <c r="E56" s="113" t="s">
        <v>11</v>
      </c>
      <c r="F56" s="113">
        <v>25</v>
      </c>
      <c r="G56" s="208">
        <v>25</v>
      </c>
      <c r="H56" s="124"/>
      <c r="I56" s="755"/>
      <c r="J56" s="191">
        <v>0.75</v>
      </c>
      <c r="K56" s="219">
        <v>1</v>
      </c>
      <c r="L56" s="219">
        <f t="shared" si="0"/>
        <v>18.75</v>
      </c>
      <c r="M56" s="220">
        <f t="shared" si="1"/>
        <v>18.75</v>
      </c>
      <c r="N56" s="752"/>
      <c r="O56" s="443"/>
      <c r="P56" s="221">
        <v>0</v>
      </c>
      <c r="Q56" s="444">
        <f t="shared" si="2"/>
        <v>0</v>
      </c>
      <c r="R56" s="222">
        <f t="shared" si="3"/>
        <v>0</v>
      </c>
      <c r="S56" s="453" cm="1">
        <f t="array" ref="S56">_xlfn.IFS(E56="Air",R56,E56="Sea",M56,E56="Air+Sea",M56+R56)</f>
        <v>18.75</v>
      </c>
    </row>
    <row r="57" spans="1:19" x14ac:dyDescent="0.25">
      <c r="A57" s="1096"/>
      <c r="B57" s="1092"/>
      <c r="C57" s="113" t="s">
        <v>103</v>
      </c>
      <c r="D57" s="136" t="s">
        <v>120</v>
      </c>
      <c r="E57" s="113" t="s">
        <v>11</v>
      </c>
      <c r="F57" s="113">
        <v>375</v>
      </c>
      <c r="G57" s="208">
        <v>375</v>
      </c>
      <c r="H57" s="124"/>
      <c r="I57" s="755"/>
      <c r="J57" s="191">
        <v>0.75</v>
      </c>
      <c r="K57" s="219">
        <v>1</v>
      </c>
      <c r="L57" s="219">
        <f t="shared" si="0"/>
        <v>281.25</v>
      </c>
      <c r="M57" s="220">
        <f t="shared" si="1"/>
        <v>281.25</v>
      </c>
      <c r="N57" s="752"/>
      <c r="O57" s="443"/>
      <c r="P57" s="221">
        <v>0</v>
      </c>
      <c r="Q57" s="444">
        <f t="shared" si="2"/>
        <v>0</v>
      </c>
      <c r="R57" s="222">
        <f t="shared" si="3"/>
        <v>0</v>
      </c>
      <c r="S57" s="453" cm="1">
        <f t="array" ref="S57">_xlfn.IFS(E57="Air",R57,E57="Sea",M57,E57="Air+Sea",M57+R57)</f>
        <v>281.25</v>
      </c>
    </row>
    <row r="58" spans="1:19" x14ac:dyDescent="0.25">
      <c r="A58" s="1096"/>
      <c r="B58" s="509" t="s">
        <v>108</v>
      </c>
      <c r="C58" s="113" t="s">
        <v>103</v>
      </c>
      <c r="D58" s="136" t="s">
        <v>109</v>
      </c>
      <c r="E58" s="113" t="s">
        <v>11</v>
      </c>
      <c r="F58" s="113">
        <v>175</v>
      </c>
      <c r="G58" s="208">
        <v>175</v>
      </c>
      <c r="H58" s="124"/>
      <c r="I58" s="755"/>
      <c r="J58" s="191">
        <v>0.5</v>
      </c>
      <c r="K58" s="219">
        <v>1</v>
      </c>
      <c r="L58" s="219">
        <f t="shared" si="0"/>
        <v>87.5</v>
      </c>
      <c r="M58" s="220">
        <f t="shared" si="1"/>
        <v>87.5</v>
      </c>
      <c r="N58" s="752"/>
      <c r="O58" s="443"/>
      <c r="P58" s="221">
        <v>0</v>
      </c>
      <c r="Q58" s="444">
        <f t="shared" si="2"/>
        <v>0</v>
      </c>
      <c r="R58" s="222">
        <f t="shared" si="3"/>
        <v>0</v>
      </c>
      <c r="S58" s="453" cm="1">
        <f t="array" ref="S58">_xlfn.IFS(E58="Air",R58,E58="Sea",M58,E58="Air+Sea",M58+R58)</f>
        <v>87.5</v>
      </c>
    </row>
    <row r="59" spans="1:19" x14ac:dyDescent="0.25">
      <c r="A59" s="1096" t="s">
        <v>121</v>
      </c>
      <c r="B59" s="719" t="s">
        <v>122</v>
      </c>
      <c r="C59" s="111" t="s">
        <v>123</v>
      </c>
      <c r="D59" s="128" t="s">
        <v>122</v>
      </c>
      <c r="E59" s="113" t="s">
        <v>11</v>
      </c>
      <c r="F59" s="111">
        <v>120</v>
      </c>
      <c r="G59" s="206">
        <v>120</v>
      </c>
      <c r="H59" s="124"/>
      <c r="I59" s="755"/>
      <c r="J59" s="191">
        <v>0.5</v>
      </c>
      <c r="K59" s="219">
        <v>1</v>
      </c>
      <c r="L59" s="219">
        <f t="shared" si="0"/>
        <v>60</v>
      </c>
      <c r="M59" s="220">
        <f t="shared" si="1"/>
        <v>60</v>
      </c>
      <c r="N59" s="752"/>
      <c r="O59" s="443"/>
      <c r="P59" s="221">
        <v>0</v>
      </c>
      <c r="Q59" s="444">
        <f t="shared" si="2"/>
        <v>0</v>
      </c>
      <c r="R59" s="222">
        <f t="shared" si="3"/>
        <v>0</v>
      </c>
      <c r="S59" s="453" cm="1">
        <f t="array" ref="S59">_xlfn.IFS(E59="Air",R59,E59="Sea",M59,E59="Air+Sea",M59+R59)</f>
        <v>60</v>
      </c>
    </row>
    <row r="60" spans="1:19" x14ac:dyDescent="0.25">
      <c r="A60" s="1096"/>
      <c r="B60" s="509" t="s">
        <v>124</v>
      </c>
      <c r="C60" s="113" t="s">
        <v>103</v>
      </c>
      <c r="D60" s="136" t="s">
        <v>125</v>
      </c>
      <c r="E60" s="113" t="s">
        <v>11</v>
      </c>
      <c r="F60" s="113">
        <v>120</v>
      </c>
      <c r="G60" s="208">
        <v>120</v>
      </c>
      <c r="H60" s="124"/>
      <c r="I60" s="755"/>
      <c r="J60" s="191">
        <v>0.5</v>
      </c>
      <c r="K60" s="219">
        <v>1</v>
      </c>
      <c r="L60" s="219">
        <f t="shared" si="0"/>
        <v>60</v>
      </c>
      <c r="M60" s="220">
        <f t="shared" si="1"/>
        <v>60</v>
      </c>
      <c r="N60" s="752"/>
      <c r="O60" s="443"/>
      <c r="P60" s="221">
        <v>0</v>
      </c>
      <c r="Q60" s="444">
        <f t="shared" si="2"/>
        <v>0</v>
      </c>
      <c r="R60" s="222">
        <f t="shared" si="3"/>
        <v>0</v>
      </c>
      <c r="S60" s="453" cm="1">
        <f t="array" ref="S60">_xlfn.IFS(E60="Air",R60,E60="Sea",M60,E60="Air+Sea",M60+R60)</f>
        <v>60</v>
      </c>
    </row>
    <row r="61" spans="1:19" x14ac:dyDescent="0.25">
      <c r="A61" s="1096"/>
      <c r="B61" s="462" t="s">
        <v>126</v>
      </c>
      <c r="C61" s="159" t="s">
        <v>103</v>
      </c>
      <c r="D61" s="159" t="s">
        <v>126</v>
      </c>
      <c r="E61" s="188"/>
      <c r="F61" s="159"/>
      <c r="G61" s="207"/>
      <c r="H61" s="160"/>
      <c r="I61" s="752"/>
      <c r="J61" s="190"/>
      <c r="K61" s="221">
        <v>1</v>
      </c>
      <c r="L61" s="221">
        <f t="shared" si="0"/>
        <v>0</v>
      </c>
      <c r="M61" s="222">
        <f t="shared" si="1"/>
        <v>0</v>
      </c>
      <c r="N61" s="752"/>
      <c r="O61" s="443"/>
      <c r="P61" s="221">
        <v>0</v>
      </c>
      <c r="Q61" s="444">
        <f t="shared" si="2"/>
        <v>0</v>
      </c>
      <c r="R61" s="222">
        <f t="shared" si="3"/>
        <v>0</v>
      </c>
      <c r="S61" s="454" t="e" cm="1">
        <f t="array" ref="S61">_xlfn.IFS(E61="Air",R61,E61="Sea",M61,E61="Air+Sea",M61+R61)</f>
        <v>#N/A</v>
      </c>
    </row>
    <row r="62" spans="1:19" x14ac:dyDescent="0.25">
      <c r="A62" s="1096"/>
      <c r="B62" s="462" t="s">
        <v>127</v>
      </c>
      <c r="C62" s="159" t="s">
        <v>128</v>
      </c>
      <c r="D62" s="159" t="s">
        <v>127</v>
      </c>
      <c r="E62" s="188"/>
      <c r="F62" s="159"/>
      <c r="G62" s="207"/>
      <c r="H62" s="160"/>
      <c r="I62" s="752"/>
      <c r="J62" s="190"/>
      <c r="K62" s="221">
        <v>1</v>
      </c>
      <c r="L62" s="221">
        <f t="shared" si="0"/>
        <v>0</v>
      </c>
      <c r="M62" s="222">
        <f t="shared" si="1"/>
        <v>0</v>
      </c>
      <c r="N62" s="752"/>
      <c r="O62" s="443"/>
      <c r="P62" s="221">
        <v>0</v>
      </c>
      <c r="Q62" s="444">
        <f t="shared" si="2"/>
        <v>0</v>
      </c>
      <c r="R62" s="222">
        <f t="shared" si="3"/>
        <v>0</v>
      </c>
      <c r="S62" s="454" t="e" cm="1">
        <f t="array" ref="S62">_xlfn.IFS(E62="Air",R62,E62="Sea",M62,E62="Air+Sea",M62+R62)</f>
        <v>#N/A</v>
      </c>
    </row>
    <row r="63" spans="1:19" x14ac:dyDescent="0.25">
      <c r="A63" s="1096"/>
      <c r="B63" s="1093" t="s">
        <v>130</v>
      </c>
      <c r="C63" s="188" t="s">
        <v>103</v>
      </c>
      <c r="D63" s="188" t="s">
        <v>131</v>
      </c>
      <c r="E63" s="188"/>
      <c r="F63" s="188"/>
      <c r="G63" s="386"/>
      <c r="H63" s="160"/>
      <c r="I63" s="752"/>
      <c r="J63" s="190"/>
      <c r="K63" s="221">
        <v>1</v>
      </c>
      <c r="L63" s="221">
        <f t="shared" si="0"/>
        <v>0</v>
      </c>
      <c r="M63" s="222">
        <f t="shared" si="1"/>
        <v>0</v>
      </c>
      <c r="N63" s="752"/>
      <c r="O63" s="443"/>
      <c r="P63" s="221">
        <v>0</v>
      </c>
      <c r="Q63" s="444">
        <f t="shared" si="2"/>
        <v>0</v>
      </c>
      <c r="R63" s="222">
        <f t="shared" si="3"/>
        <v>0</v>
      </c>
      <c r="S63" s="454" t="e" cm="1">
        <f t="array" ref="S63">_xlfn.IFS(E63="Air",R63,E63="Sea",M63,E63="Air+Sea",M63+R63)</f>
        <v>#N/A</v>
      </c>
    </row>
    <row r="64" spans="1:19" x14ac:dyDescent="0.25">
      <c r="A64" s="1096"/>
      <c r="B64" s="1093"/>
      <c r="C64" s="188" t="s">
        <v>103</v>
      </c>
      <c r="D64" s="188" t="s">
        <v>130</v>
      </c>
      <c r="E64" s="188"/>
      <c r="F64" s="188"/>
      <c r="G64" s="386"/>
      <c r="H64" s="160"/>
      <c r="I64" s="752"/>
      <c r="J64" s="190"/>
      <c r="K64" s="221">
        <v>1</v>
      </c>
      <c r="L64" s="221">
        <f t="shared" si="0"/>
        <v>0</v>
      </c>
      <c r="M64" s="222">
        <f t="shared" si="1"/>
        <v>0</v>
      </c>
      <c r="N64" s="752"/>
      <c r="O64" s="443"/>
      <c r="P64" s="221">
        <v>0</v>
      </c>
      <c r="Q64" s="444">
        <f t="shared" si="2"/>
        <v>0</v>
      </c>
      <c r="R64" s="222">
        <f t="shared" si="3"/>
        <v>0</v>
      </c>
      <c r="S64" s="454" t="e" cm="1">
        <f t="array" ref="S64">_xlfn.IFS(E64="Air",R64,E64="Sea",M64,E64="Air+Sea",M64+R64)</f>
        <v>#N/A</v>
      </c>
    </row>
    <row r="65" spans="1:19" x14ac:dyDescent="0.25">
      <c r="A65" s="1096"/>
      <c r="B65" s="462" t="s">
        <v>134</v>
      </c>
      <c r="C65" s="159" t="s">
        <v>135</v>
      </c>
      <c r="D65" s="159" t="s">
        <v>98</v>
      </c>
      <c r="E65" s="159"/>
      <c r="F65" s="159"/>
      <c r="G65" s="207"/>
      <c r="H65" s="160"/>
      <c r="I65" s="752"/>
      <c r="J65" s="190"/>
      <c r="K65" s="221">
        <v>1</v>
      </c>
      <c r="L65" s="221">
        <f t="shared" si="0"/>
        <v>0</v>
      </c>
      <c r="M65" s="222">
        <f t="shared" si="1"/>
        <v>0</v>
      </c>
      <c r="N65" s="752"/>
      <c r="O65" s="443"/>
      <c r="P65" s="221">
        <v>0</v>
      </c>
      <c r="Q65" s="444">
        <f t="shared" si="2"/>
        <v>0</v>
      </c>
      <c r="R65" s="222">
        <f t="shared" si="3"/>
        <v>0</v>
      </c>
      <c r="S65" s="454" t="e" cm="1">
        <f t="array" ref="S65">_xlfn.IFS(E65="Air",R65,E65="Sea",M65,E65="Air+Sea",M65+R65)</f>
        <v>#N/A</v>
      </c>
    </row>
    <row r="66" spans="1:19" x14ac:dyDescent="0.25">
      <c r="A66" s="1096"/>
      <c r="B66" s="462" t="s">
        <v>136</v>
      </c>
      <c r="C66" s="159" t="s">
        <v>103</v>
      </c>
      <c r="D66" s="159" t="s">
        <v>98</v>
      </c>
      <c r="E66" s="159"/>
      <c r="F66" s="159"/>
      <c r="G66" s="207"/>
      <c r="H66" s="160"/>
      <c r="I66" s="752"/>
      <c r="J66" s="190"/>
      <c r="K66" s="221">
        <v>1</v>
      </c>
      <c r="L66" s="221">
        <f t="shared" si="0"/>
        <v>0</v>
      </c>
      <c r="M66" s="222">
        <f t="shared" si="1"/>
        <v>0</v>
      </c>
      <c r="N66" s="752"/>
      <c r="O66" s="443"/>
      <c r="P66" s="221">
        <v>0</v>
      </c>
      <c r="Q66" s="444">
        <f t="shared" si="2"/>
        <v>0</v>
      </c>
      <c r="R66" s="222">
        <f t="shared" si="3"/>
        <v>0</v>
      </c>
      <c r="S66" s="454" t="e" cm="1">
        <f t="array" ref="S66">_xlfn.IFS(E66="Air",R66,E66="Sea",M66,E66="Air+Sea",M66+R66)</f>
        <v>#N/A</v>
      </c>
    </row>
    <row r="67" spans="1:19" x14ac:dyDescent="0.25">
      <c r="A67" s="1096"/>
      <c r="B67" s="462" t="s">
        <v>137</v>
      </c>
      <c r="C67" s="159" t="s">
        <v>74</v>
      </c>
      <c r="D67" s="159" t="s">
        <v>98</v>
      </c>
      <c r="E67" s="159"/>
      <c r="F67" s="159"/>
      <c r="G67" s="207"/>
      <c r="H67" s="160"/>
      <c r="I67" s="752"/>
      <c r="J67" s="190"/>
      <c r="K67" s="221">
        <v>1</v>
      </c>
      <c r="L67" s="221">
        <f t="shared" si="0"/>
        <v>0</v>
      </c>
      <c r="M67" s="222">
        <f t="shared" si="1"/>
        <v>0</v>
      </c>
      <c r="N67" s="752"/>
      <c r="O67" s="443"/>
      <c r="P67" s="221">
        <v>0</v>
      </c>
      <c r="Q67" s="444">
        <f t="shared" si="2"/>
        <v>0</v>
      </c>
      <c r="R67" s="222">
        <f t="shared" si="3"/>
        <v>0</v>
      </c>
      <c r="S67" s="454" t="e" cm="1">
        <f t="array" ref="S67">_xlfn.IFS(E67="Air",R67,E67="Sea",M67,E67="Air+Sea",M67+R67)</f>
        <v>#N/A</v>
      </c>
    </row>
    <row r="68" spans="1:19" x14ac:dyDescent="0.25">
      <c r="A68" s="1096"/>
      <c r="B68" s="462" t="s">
        <v>140</v>
      </c>
      <c r="C68" s="159" t="s">
        <v>139</v>
      </c>
      <c r="D68" s="159"/>
      <c r="E68" s="159"/>
      <c r="F68" s="159"/>
      <c r="G68" s="207"/>
      <c r="H68" s="160"/>
      <c r="I68" s="752"/>
      <c r="J68" s="190"/>
      <c r="K68" s="221">
        <v>1</v>
      </c>
      <c r="L68" s="221">
        <f t="shared" si="0"/>
        <v>0</v>
      </c>
      <c r="M68" s="222">
        <f t="shared" si="1"/>
        <v>0</v>
      </c>
      <c r="N68" s="752"/>
      <c r="O68" s="443"/>
      <c r="P68" s="221">
        <v>0</v>
      </c>
      <c r="Q68" s="444">
        <f t="shared" si="2"/>
        <v>0</v>
      </c>
      <c r="R68" s="222">
        <f t="shared" si="3"/>
        <v>0</v>
      </c>
      <c r="S68" s="454" t="e" cm="1">
        <f t="array" ref="S68">_xlfn.IFS(E68="Air",R68,E68="Sea",M68,E68="Air+Sea",M68+R68)</f>
        <v>#N/A</v>
      </c>
    </row>
    <row r="69" spans="1:19" x14ac:dyDescent="0.25">
      <c r="A69" s="1096"/>
      <c r="B69" s="1093" t="s">
        <v>141</v>
      </c>
      <c r="C69" s="188" t="s">
        <v>142</v>
      </c>
      <c r="D69" s="188" t="s">
        <v>143</v>
      </c>
      <c r="E69" s="188"/>
      <c r="F69" s="188"/>
      <c r="G69" s="386"/>
      <c r="H69" s="160"/>
      <c r="I69" s="752"/>
      <c r="J69" s="190"/>
      <c r="K69" s="221">
        <v>1</v>
      </c>
      <c r="L69" s="221">
        <f t="shared" si="0"/>
        <v>0</v>
      </c>
      <c r="M69" s="222">
        <f t="shared" si="1"/>
        <v>0</v>
      </c>
      <c r="N69" s="752"/>
      <c r="O69" s="443"/>
      <c r="P69" s="221">
        <v>0</v>
      </c>
      <c r="Q69" s="444">
        <f t="shared" si="2"/>
        <v>0</v>
      </c>
      <c r="R69" s="222">
        <f t="shared" si="3"/>
        <v>0</v>
      </c>
      <c r="S69" s="454" t="e" cm="1">
        <f t="array" ref="S69">_xlfn.IFS(E69="Air",R69,E69="Sea",M69,E69="Air+Sea",M69+R69)</f>
        <v>#N/A</v>
      </c>
    </row>
    <row r="70" spans="1:19" x14ac:dyDescent="0.25">
      <c r="A70" s="1096"/>
      <c r="B70" s="1093"/>
      <c r="C70" s="188" t="s">
        <v>142</v>
      </c>
      <c r="D70" s="188" t="s">
        <v>141</v>
      </c>
      <c r="E70" s="188"/>
      <c r="F70" s="188"/>
      <c r="G70" s="386"/>
      <c r="H70" s="160"/>
      <c r="I70" s="752"/>
      <c r="J70" s="190"/>
      <c r="K70" s="221">
        <v>1</v>
      </c>
      <c r="L70" s="221">
        <f t="shared" si="0"/>
        <v>0</v>
      </c>
      <c r="M70" s="222">
        <f t="shared" si="1"/>
        <v>0</v>
      </c>
      <c r="N70" s="752"/>
      <c r="O70" s="443"/>
      <c r="P70" s="221">
        <v>0</v>
      </c>
      <c r="Q70" s="444">
        <f t="shared" si="2"/>
        <v>0</v>
      </c>
      <c r="R70" s="222">
        <f t="shared" si="3"/>
        <v>0</v>
      </c>
      <c r="S70" s="454" t="e" cm="1">
        <f t="array" ref="S70">_xlfn.IFS(E70="Air",R70,E70="Sea",M70,E70="Air+Sea",M70+R70)</f>
        <v>#N/A</v>
      </c>
    </row>
    <row r="71" spans="1:19" x14ac:dyDescent="0.25">
      <c r="A71" s="1096"/>
      <c r="B71" s="462" t="s">
        <v>144</v>
      </c>
      <c r="C71" s="159" t="s">
        <v>145</v>
      </c>
      <c r="D71" s="159"/>
      <c r="E71" s="159"/>
      <c r="F71" s="159"/>
      <c r="G71" s="207"/>
      <c r="H71" s="160"/>
      <c r="I71" s="752"/>
      <c r="J71" s="190"/>
      <c r="K71" s="221">
        <v>1</v>
      </c>
      <c r="L71" s="221">
        <f t="shared" si="0"/>
        <v>0</v>
      </c>
      <c r="M71" s="222">
        <f t="shared" si="1"/>
        <v>0</v>
      </c>
      <c r="N71" s="752"/>
      <c r="O71" s="443"/>
      <c r="P71" s="221">
        <v>0</v>
      </c>
      <c r="Q71" s="444">
        <f t="shared" si="2"/>
        <v>0</v>
      </c>
      <c r="R71" s="222">
        <f t="shared" si="3"/>
        <v>0</v>
      </c>
      <c r="S71" s="454" t="e" cm="1">
        <f t="array" ref="S71">_xlfn.IFS(E71="Air",R71,E71="Sea",M71,E71="Air+Sea",M71+R71)</f>
        <v>#N/A</v>
      </c>
    </row>
    <row r="72" spans="1:19" x14ac:dyDescent="0.25">
      <c r="A72" s="1096"/>
      <c r="B72" s="509" t="s">
        <v>146</v>
      </c>
      <c r="C72" s="113" t="s">
        <v>145</v>
      </c>
      <c r="D72" s="136" t="s">
        <v>146</v>
      </c>
      <c r="E72" s="113" t="s">
        <v>11</v>
      </c>
      <c r="F72" s="113">
        <v>550</v>
      </c>
      <c r="G72" s="208">
        <v>550</v>
      </c>
      <c r="H72" s="124"/>
      <c r="I72" s="755"/>
      <c r="J72" s="191">
        <v>0</v>
      </c>
      <c r="K72" s="219">
        <v>1</v>
      </c>
      <c r="L72" s="219">
        <f t="shared" si="0"/>
        <v>0</v>
      </c>
      <c r="M72" s="220">
        <f t="shared" si="1"/>
        <v>0</v>
      </c>
      <c r="N72" s="752"/>
      <c r="O72" s="443"/>
      <c r="P72" s="221">
        <v>0</v>
      </c>
      <c r="Q72" s="444">
        <f t="shared" si="2"/>
        <v>0</v>
      </c>
      <c r="R72" s="222">
        <f t="shared" si="3"/>
        <v>0</v>
      </c>
      <c r="S72" s="453" cm="1">
        <f t="array" ref="S72">_xlfn.IFS(E72="Air",R72,E72="Sea",M72,E72="Air+Sea",M72+R72)</f>
        <v>0</v>
      </c>
    </row>
    <row r="73" spans="1:19" x14ac:dyDescent="0.25">
      <c r="A73" s="1096"/>
      <c r="B73" s="462" t="s">
        <v>147</v>
      </c>
      <c r="C73" s="159" t="s">
        <v>74</v>
      </c>
      <c r="D73" s="159" t="s">
        <v>98</v>
      </c>
      <c r="E73" s="159"/>
      <c r="F73" s="159"/>
      <c r="G73" s="207"/>
      <c r="H73" s="160"/>
      <c r="I73" s="752"/>
      <c r="J73" s="190"/>
      <c r="K73" s="221">
        <v>1</v>
      </c>
      <c r="L73" s="221">
        <f t="shared" si="0"/>
        <v>0</v>
      </c>
      <c r="M73" s="222">
        <f t="shared" si="1"/>
        <v>0</v>
      </c>
      <c r="N73" s="752"/>
      <c r="O73" s="443"/>
      <c r="P73" s="221">
        <v>0</v>
      </c>
      <c r="Q73" s="444">
        <f t="shared" si="2"/>
        <v>0</v>
      </c>
      <c r="R73" s="222">
        <f t="shared" si="3"/>
        <v>0</v>
      </c>
      <c r="S73" s="454" t="e" cm="1">
        <f t="array" ref="S73">_xlfn.IFS(E73="Air",R73,E73="Sea",M73,E73="Air+Sea",M73+R73)</f>
        <v>#N/A</v>
      </c>
    </row>
    <row r="74" spans="1:19" x14ac:dyDescent="0.25">
      <c r="A74" s="1096"/>
      <c r="B74" s="462" t="s">
        <v>90</v>
      </c>
      <c r="C74" s="159"/>
      <c r="D74" s="159" t="s">
        <v>98</v>
      </c>
      <c r="E74" s="159"/>
      <c r="F74" s="159"/>
      <c r="G74" s="207"/>
      <c r="H74" s="160"/>
      <c r="I74" s="752"/>
      <c r="J74" s="190"/>
      <c r="K74" s="221">
        <v>1</v>
      </c>
      <c r="L74" s="221">
        <f t="shared" si="0"/>
        <v>0</v>
      </c>
      <c r="M74" s="222">
        <f t="shared" si="1"/>
        <v>0</v>
      </c>
      <c r="N74" s="752"/>
      <c r="O74" s="443"/>
      <c r="P74" s="221">
        <v>0</v>
      </c>
      <c r="Q74" s="444">
        <f t="shared" si="2"/>
        <v>0</v>
      </c>
      <c r="R74" s="222">
        <f t="shared" si="3"/>
        <v>0</v>
      </c>
      <c r="S74" s="454" t="e" cm="1">
        <f t="array" ref="S74">_xlfn.IFS(E74="Air",R74,E74="Sea",M74,E74="Air+Sea",M74+R74)</f>
        <v>#N/A</v>
      </c>
    </row>
    <row r="75" spans="1:19" ht="30" x14ac:dyDescent="0.25">
      <c r="A75" s="1096" t="s">
        <v>148</v>
      </c>
      <c r="B75" s="460" t="s">
        <v>149</v>
      </c>
      <c r="C75" s="188" t="s">
        <v>150</v>
      </c>
      <c r="D75" s="188" t="s">
        <v>151</v>
      </c>
      <c r="E75" s="188"/>
      <c r="F75" s="188"/>
      <c r="G75" s="386"/>
      <c r="H75" s="160"/>
      <c r="I75" s="752"/>
      <c r="J75" s="190"/>
      <c r="K75" s="221">
        <v>1</v>
      </c>
      <c r="L75" s="221">
        <f t="shared" si="0"/>
        <v>0</v>
      </c>
      <c r="M75" s="222">
        <f t="shared" si="1"/>
        <v>0</v>
      </c>
      <c r="N75" s="752"/>
      <c r="O75" s="443"/>
      <c r="P75" s="221">
        <v>0</v>
      </c>
      <c r="Q75" s="444">
        <f t="shared" si="2"/>
        <v>0</v>
      </c>
      <c r="R75" s="222">
        <f t="shared" si="3"/>
        <v>0</v>
      </c>
      <c r="S75" s="454" t="e" cm="1">
        <f t="array" ref="S75">_xlfn.IFS(E75="Air",R75,E75="Sea",M75,E75="Air+Sea",M75+R75)</f>
        <v>#N/A</v>
      </c>
    </row>
    <row r="76" spans="1:19" x14ac:dyDescent="0.25">
      <c r="A76" s="1096"/>
      <c r="B76" s="1093" t="s">
        <v>152</v>
      </c>
      <c r="C76" s="188" t="s">
        <v>103</v>
      </c>
      <c r="D76" s="188" t="s">
        <v>153</v>
      </c>
      <c r="E76" s="188"/>
      <c r="F76" s="188"/>
      <c r="G76" s="386"/>
      <c r="H76" s="160"/>
      <c r="I76" s="752"/>
      <c r="J76" s="190"/>
      <c r="K76" s="221">
        <v>1</v>
      </c>
      <c r="L76" s="221">
        <f t="shared" si="0"/>
        <v>0</v>
      </c>
      <c r="M76" s="222">
        <f t="shared" si="1"/>
        <v>0</v>
      </c>
      <c r="N76" s="752"/>
      <c r="O76" s="443"/>
      <c r="P76" s="221">
        <v>0</v>
      </c>
      <c r="Q76" s="444">
        <f t="shared" si="2"/>
        <v>0</v>
      </c>
      <c r="R76" s="222">
        <f t="shared" si="3"/>
        <v>0</v>
      </c>
      <c r="S76" s="454" t="e" cm="1">
        <f t="array" ref="S76">_xlfn.IFS(E76="Air",R76,E76="Sea",M76,E76="Air+Sea",M76+R76)</f>
        <v>#N/A</v>
      </c>
    </row>
    <row r="77" spans="1:19" x14ac:dyDescent="0.25">
      <c r="A77" s="1096"/>
      <c r="B77" s="1093"/>
      <c r="C77" s="188" t="s">
        <v>103</v>
      </c>
      <c r="D77" s="188" t="s">
        <v>154</v>
      </c>
      <c r="E77" s="188"/>
      <c r="F77" s="188"/>
      <c r="G77" s="386"/>
      <c r="H77" s="160"/>
      <c r="I77" s="752"/>
      <c r="J77" s="190"/>
      <c r="K77" s="221">
        <v>1</v>
      </c>
      <c r="L77" s="221">
        <f t="shared" ref="L77:L94" si="4">IF(C77="APLL BK",G77,G77*J77)</f>
        <v>0</v>
      </c>
      <c r="M77" s="222">
        <f t="shared" ref="M77:M94" si="5">IFERROR(IF(OR(E77="Sea",E77="Air+Sea"),IF(C77="APLL BK",G77*IF(I77="",1,I77),L77/K77*IF(I77="",1,I77)),0),0)</f>
        <v>0</v>
      </c>
      <c r="N77" s="752"/>
      <c r="O77" s="443"/>
      <c r="P77" s="221">
        <v>0</v>
      </c>
      <c r="Q77" s="444">
        <f t="shared" ref="Q77:Q94" si="6">IF(C77="APLL BK",G77,G77*O77)</f>
        <v>0</v>
      </c>
      <c r="R77" s="222">
        <f t="shared" ref="R77:R94" si="7">IFERROR(IF(OR(E77="Air",E77="Air+Sea"),IF(C77="APLL BK",G77*IF(N77="",1,N77),Q77/P77*IF(N77="",1,N77)),0),0)</f>
        <v>0</v>
      </c>
      <c r="S77" s="454" t="e" cm="1">
        <f t="array" ref="S77">_xlfn.IFS(E77="Air",R77,E77="Sea",M77,E77="Air+Sea",M77+R77)</f>
        <v>#N/A</v>
      </c>
    </row>
    <row r="78" spans="1:19" x14ac:dyDescent="0.25">
      <c r="A78" s="1096"/>
      <c r="B78" s="462" t="s">
        <v>90</v>
      </c>
      <c r="C78" s="159"/>
      <c r="D78" s="159"/>
      <c r="E78" s="159"/>
      <c r="F78" s="159"/>
      <c r="G78" s="207"/>
      <c r="H78" s="160"/>
      <c r="I78" s="752"/>
      <c r="J78" s="190"/>
      <c r="K78" s="221">
        <v>1</v>
      </c>
      <c r="L78" s="221">
        <f t="shared" si="4"/>
        <v>0</v>
      </c>
      <c r="M78" s="222">
        <f t="shared" si="5"/>
        <v>0</v>
      </c>
      <c r="N78" s="752"/>
      <c r="O78" s="443"/>
      <c r="P78" s="221">
        <v>0</v>
      </c>
      <c r="Q78" s="444">
        <f t="shared" si="6"/>
        <v>0</v>
      </c>
      <c r="R78" s="222">
        <f t="shared" si="7"/>
        <v>0</v>
      </c>
      <c r="S78" s="454" t="e" cm="1">
        <f t="array" ref="S78">_xlfn.IFS(E78="Air",R78,E78="Sea",M78,E78="Air+Sea",M78+R78)</f>
        <v>#N/A</v>
      </c>
    </row>
    <row r="79" spans="1:19" x14ac:dyDescent="0.25">
      <c r="A79" s="1096" t="s">
        <v>155</v>
      </c>
      <c r="B79" s="509" t="s">
        <v>69</v>
      </c>
      <c r="C79" s="113" t="s">
        <v>69</v>
      </c>
      <c r="D79" s="136" t="s">
        <v>156</v>
      </c>
      <c r="E79" s="113" t="s">
        <v>11</v>
      </c>
      <c r="F79" s="113">
        <v>180</v>
      </c>
      <c r="G79" s="208">
        <v>180</v>
      </c>
      <c r="H79" s="124" t="s">
        <v>701</v>
      </c>
      <c r="I79" s="507"/>
      <c r="J79" s="191">
        <v>0</v>
      </c>
      <c r="K79" s="219">
        <v>1</v>
      </c>
      <c r="L79" s="219">
        <f t="shared" si="4"/>
        <v>0</v>
      </c>
      <c r="M79" s="220">
        <f t="shared" si="5"/>
        <v>0</v>
      </c>
      <c r="N79" s="459"/>
      <c r="O79" s="443"/>
      <c r="P79" s="221">
        <v>0</v>
      </c>
      <c r="Q79" s="444">
        <f t="shared" si="6"/>
        <v>0</v>
      </c>
      <c r="R79" s="222">
        <f t="shared" si="7"/>
        <v>0</v>
      </c>
      <c r="S79" s="453" cm="1">
        <f t="array" ref="S79">_xlfn.IFS(E79="Air",R79,E79="Sea",M79,E79="Air+Sea",M79+R79)</f>
        <v>0</v>
      </c>
    </row>
    <row r="80" spans="1:19" x14ac:dyDescent="0.25">
      <c r="A80" s="1096"/>
      <c r="B80" s="462" t="s">
        <v>90</v>
      </c>
      <c r="C80" s="159"/>
      <c r="D80" s="159"/>
      <c r="E80" s="159"/>
      <c r="F80" s="159"/>
      <c r="G80" s="207"/>
      <c r="H80" s="160"/>
      <c r="I80" s="752"/>
      <c r="J80" s="190"/>
      <c r="K80" s="221">
        <v>1</v>
      </c>
      <c r="L80" s="221">
        <f t="shared" si="4"/>
        <v>0</v>
      </c>
      <c r="M80" s="222">
        <f t="shared" si="5"/>
        <v>0</v>
      </c>
      <c r="N80" s="752"/>
      <c r="O80" s="443"/>
      <c r="P80" s="221">
        <v>0</v>
      </c>
      <c r="Q80" s="444">
        <f t="shared" si="6"/>
        <v>0</v>
      </c>
      <c r="R80" s="222">
        <f t="shared" si="7"/>
        <v>0</v>
      </c>
      <c r="S80" s="454" t="e" cm="1">
        <f t="array" ref="S80">_xlfn.IFS(E80="Air",R80,E80="Sea",M80,E80="Air+Sea",M80+R80)</f>
        <v>#N/A</v>
      </c>
    </row>
    <row r="81" spans="1:20" x14ac:dyDescent="0.25">
      <c r="A81" s="1096"/>
      <c r="B81" s="758" t="s">
        <v>157</v>
      </c>
      <c r="C81" s="115" t="s">
        <v>158</v>
      </c>
      <c r="D81" s="136" t="s">
        <v>159</v>
      </c>
      <c r="E81" s="115" t="s">
        <v>11</v>
      </c>
      <c r="F81" s="115">
        <v>870</v>
      </c>
      <c r="G81" s="209">
        <v>870</v>
      </c>
      <c r="H81" s="145"/>
      <c r="I81" s="758"/>
      <c r="J81" s="196">
        <v>0</v>
      </c>
      <c r="K81" s="224">
        <v>1</v>
      </c>
      <c r="L81" s="224">
        <f t="shared" si="4"/>
        <v>0</v>
      </c>
      <c r="M81" s="389">
        <f t="shared" si="5"/>
        <v>0</v>
      </c>
      <c r="N81" s="752"/>
      <c r="O81" s="443"/>
      <c r="P81" s="221">
        <v>0</v>
      </c>
      <c r="Q81" s="444">
        <f t="shared" si="6"/>
        <v>0</v>
      </c>
      <c r="R81" s="222">
        <f t="shared" si="7"/>
        <v>0</v>
      </c>
      <c r="S81" s="673" cm="1">
        <f t="array" ref="S81">_xlfn.IFS(E81="Air",R81,E81="Sea",M81,E81="Air+Sea",M81+R81)</f>
        <v>0</v>
      </c>
    </row>
    <row r="82" spans="1:20" x14ac:dyDescent="0.25">
      <c r="A82" s="1096"/>
      <c r="B82" s="758" t="s">
        <v>160</v>
      </c>
      <c r="C82" s="115" t="s">
        <v>142</v>
      </c>
      <c r="D82" s="136" t="s">
        <v>161</v>
      </c>
      <c r="E82" s="115" t="s">
        <v>11</v>
      </c>
      <c r="F82" s="115">
        <v>240</v>
      </c>
      <c r="G82" s="209">
        <v>240</v>
      </c>
      <c r="H82" s="145"/>
      <c r="I82" s="759"/>
      <c r="J82" s="196">
        <v>2</v>
      </c>
      <c r="K82" s="224">
        <v>1</v>
      </c>
      <c r="L82" s="224">
        <f t="shared" si="4"/>
        <v>480</v>
      </c>
      <c r="M82" s="389">
        <f t="shared" si="5"/>
        <v>480</v>
      </c>
      <c r="N82" s="752"/>
      <c r="O82" s="443"/>
      <c r="P82" s="221">
        <v>0</v>
      </c>
      <c r="Q82" s="444">
        <f t="shared" si="6"/>
        <v>0</v>
      </c>
      <c r="R82" s="222">
        <f t="shared" si="7"/>
        <v>0</v>
      </c>
      <c r="S82" s="673" cm="1">
        <f t="array" ref="S82">_xlfn.IFS(E82="Air",R82,E82="Sea",M82,E82="Air+Sea",M82+R82)</f>
        <v>480</v>
      </c>
    </row>
    <row r="83" spans="1:20" x14ac:dyDescent="0.25">
      <c r="A83" s="1096"/>
      <c r="B83" s="758" t="s">
        <v>162</v>
      </c>
      <c r="C83" s="115" t="s">
        <v>163</v>
      </c>
      <c r="D83" s="136" t="s">
        <v>164</v>
      </c>
      <c r="E83" s="115" t="s">
        <v>11</v>
      </c>
      <c r="F83" s="115">
        <v>240</v>
      </c>
      <c r="G83" s="209">
        <v>240</v>
      </c>
      <c r="H83" s="145"/>
      <c r="I83" s="758"/>
      <c r="J83" s="196">
        <v>1</v>
      </c>
      <c r="K83" s="224">
        <v>1</v>
      </c>
      <c r="L83" s="224">
        <f t="shared" si="4"/>
        <v>240</v>
      </c>
      <c r="M83" s="389">
        <f t="shared" si="5"/>
        <v>240</v>
      </c>
      <c r="N83" s="752"/>
      <c r="O83" s="443"/>
      <c r="P83" s="221">
        <v>0</v>
      </c>
      <c r="Q83" s="444">
        <f t="shared" si="6"/>
        <v>0</v>
      </c>
      <c r="R83" s="222">
        <f t="shared" si="7"/>
        <v>0</v>
      </c>
      <c r="S83" s="673" cm="1">
        <f t="array" ref="S83">_xlfn.IFS(E83="Air",R83,E83="Sea",M83,E83="Air+Sea",M83+R83)</f>
        <v>240</v>
      </c>
    </row>
    <row r="84" spans="1:20" x14ac:dyDescent="0.25">
      <c r="A84" s="1096"/>
      <c r="B84" s="462" t="s">
        <v>165</v>
      </c>
      <c r="C84" s="159" t="s">
        <v>142</v>
      </c>
      <c r="D84" s="159"/>
      <c r="E84" s="159"/>
      <c r="F84" s="159"/>
      <c r="G84" s="207"/>
      <c r="H84" s="160"/>
      <c r="I84" s="752"/>
      <c r="J84" s="190"/>
      <c r="K84" s="221">
        <v>1</v>
      </c>
      <c r="L84" s="221">
        <f t="shared" si="4"/>
        <v>0</v>
      </c>
      <c r="M84" s="222">
        <f t="shared" si="5"/>
        <v>0</v>
      </c>
      <c r="N84" s="752"/>
      <c r="O84" s="443"/>
      <c r="P84" s="221">
        <v>0</v>
      </c>
      <c r="Q84" s="444">
        <f t="shared" si="6"/>
        <v>0</v>
      </c>
      <c r="R84" s="222">
        <f t="shared" si="7"/>
        <v>0</v>
      </c>
      <c r="S84" s="454" t="e" cm="1">
        <f t="array" ref="S84">_xlfn.IFS(E84="Air",R84,E84="Sea",M84,E84="Air+Sea",M84+R84)</f>
        <v>#N/A</v>
      </c>
    </row>
    <row r="85" spans="1:20" x14ac:dyDescent="0.25">
      <c r="A85" s="1096"/>
      <c r="B85" s="462" t="s">
        <v>166</v>
      </c>
      <c r="C85" s="159" t="s">
        <v>142</v>
      </c>
      <c r="D85" s="159"/>
      <c r="E85" s="159"/>
      <c r="F85" s="159"/>
      <c r="G85" s="207"/>
      <c r="H85" s="160"/>
      <c r="I85" s="752"/>
      <c r="J85" s="190"/>
      <c r="K85" s="221">
        <v>1</v>
      </c>
      <c r="L85" s="221">
        <f t="shared" si="4"/>
        <v>0</v>
      </c>
      <c r="M85" s="222">
        <f t="shared" si="5"/>
        <v>0</v>
      </c>
      <c r="N85" s="752"/>
      <c r="O85" s="443"/>
      <c r="P85" s="221">
        <v>0</v>
      </c>
      <c r="Q85" s="444">
        <f t="shared" si="6"/>
        <v>0</v>
      </c>
      <c r="R85" s="222">
        <f t="shared" si="7"/>
        <v>0</v>
      </c>
      <c r="S85" s="454" t="e" cm="1">
        <f t="array" ref="S85">_xlfn.IFS(E85="Air",R85,E85="Sea",M85,E85="Air+Sea",M85+R85)</f>
        <v>#N/A</v>
      </c>
    </row>
    <row r="86" spans="1:20" x14ac:dyDescent="0.25">
      <c r="A86" s="1096"/>
      <c r="B86" s="462" t="s">
        <v>167</v>
      </c>
      <c r="C86" s="159" t="s">
        <v>142</v>
      </c>
      <c r="D86" s="159"/>
      <c r="E86" s="159"/>
      <c r="F86" s="159"/>
      <c r="G86" s="207"/>
      <c r="H86" s="160"/>
      <c r="I86" s="752"/>
      <c r="J86" s="190"/>
      <c r="K86" s="221">
        <v>1</v>
      </c>
      <c r="L86" s="221">
        <f t="shared" si="4"/>
        <v>0</v>
      </c>
      <c r="M86" s="222">
        <f t="shared" si="5"/>
        <v>0</v>
      </c>
      <c r="N86" s="752"/>
      <c r="O86" s="443"/>
      <c r="P86" s="221">
        <v>0</v>
      </c>
      <c r="Q86" s="444">
        <f t="shared" si="6"/>
        <v>0</v>
      </c>
      <c r="R86" s="222">
        <f t="shared" si="7"/>
        <v>0</v>
      </c>
      <c r="S86" s="454" t="e" cm="1">
        <f t="array" ref="S86">_xlfn.IFS(E86="Air",R86,E86="Sea",M86,E86="Air+Sea",M86+R86)</f>
        <v>#N/A</v>
      </c>
    </row>
    <row r="87" spans="1:20" x14ac:dyDescent="0.25">
      <c r="A87" s="1096"/>
      <c r="B87" s="509" t="s">
        <v>168</v>
      </c>
      <c r="C87" s="113" t="s">
        <v>103</v>
      </c>
      <c r="D87" s="136" t="s">
        <v>169</v>
      </c>
      <c r="E87" s="113" t="s">
        <v>11</v>
      </c>
      <c r="F87" s="113">
        <v>205</v>
      </c>
      <c r="G87" s="208">
        <v>205</v>
      </c>
      <c r="H87" s="124"/>
      <c r="I87" s="755"/>
      <c r="J87" s="191">
        <v>0.5</v>
      </c>
      <c r="K87" s="219">
        <v>1</v>
      </c>
      <c r="L87" s="219">
        <f t="shared" si="4"/>
        <v>102.5</v>
      </c>
      <c r="M87" s="220">
        <f t="shared" si="5"/>
        <v>102.5</v>
      </c>
      <c r="N87" s="752"/>
      <c r="O87" s="443"/>
      <c r="P87" s="221">
        <v>0</v>
      </c>
      <c r="Q87" s="444">
        <f t="shared" si="6"/>
        <v>0</v>
      </c>
      <c r="R87" s="222">
        <f t="shared" si="7"/>
        <v>0</v>
      </c>
      <c r="S87" s="453" cm="1">
        <f t="array" ref="S87">_xlfn.IFS(E87="Air",R87,E87="Sea",M87,E87="Air+Sea",M87+R87)</f>
        <v>102.5</v>
      </c>
    </row>
    <row r="88" spans="1:20" x14ac:dyDescent="0.25">
      <c r="A88" s="1096"/>
      <c r="B88" s="462" t="s">
        <v>170</v>
      </c>
      <c r="C88" s="159" t="s">
        <v>171</v>
      </c>
      <c r="D88" s="159"/>
      <c r="E88" s="159"/>
      <c r="F88" s="159"/>
      <c r="G88" s="207"/>
      <c r="H88" s="160"/>
      <c r="I88" s="752"/>
      <c r="J88" s="190"/>
      <c r="K88" s="221">
        <v>1</v>
      </c>
      <c r="L88" s="221">
        <f t="shared" si="4"/>
        <v>0</v>
      </c>
      <c r="M88" s="222">
        <f t="shared" si="5"/>
        <v>0</v>
      </c>
      <c r="N88" s="752"/>
      <c r="O88" s="443"/>
      <c r="P88" s="221">
        <v>0</v>
      </c>
      <c r="Q88" s="444">
        <f t="shared" si="6"/>
        <v>0</v>
      </c>
      <c r="R88" s="222">
        <f t="shared" si="7"/>
        <v>0</v>
      </c>
      <c r="S88" s="454" t="e" cm="1">
        <f t="array" ref="S88">_xlfn.IFS(E88="Air",R88,E88="Sea",M88,E88="Air+Sea",M88+R88)</f>
        <v>#N/A</v>
      </c>
    </row>
    <row r="89" spans="1:20" x14ac:dyDescent="0.25">
      <c r="A89" s="1096"/>
      <c r="B89" s="462" t="s">
        <v>172</v>
      </c>
      <c r="C89" s="159" t="s">
        <v>69</v>
      </c>
      <c r="D89" s="159"/>
      <c r="E89" s="159"/>
      <c r="F89" s="159"/>
      <c r="G89" s="207"/>
      <c r="H89" s="160"/>
      <c r="I89" s="752"/>
      <c r="J89" s="190"/>
      <c r="K89" s="221">
        <v>1</v>
      </c>
      <c r="L89" s="221">
        <f t="shared" si="4"/>
        <v>0</v>
      </c>
      <c r="M89" s="222">
        <f t="shared" si="5"/>
        <v>0</v>
      </c>
      <c r="N89" s="752"/>
      <c r="O89" s="443"/>
      <c r="P89" s="221">
        <v>0</v>
      </c>
      <c r="Q89" s="444">
        <f t="shared" si="6"/>
        <v>0</v>
      </c>
      <c r="R89" s="222">
        <f t="shared" si="7"/>
        <v>0</v>
      </c>
      <c r="S89" s="454" t="e" cm="1">
        <f t="array" ref="S89">_xlfn.IFS(E89="Air",R89,E89="Sea",M89,E89="Air+Sea",M89+R89)</f>
        <v>#N/A</v>
      </c>
    </row>
    <row r="90" spans="1:20" x14ac:dyDescent="0.25">
      <c r="A90" s="1096"/>
      <c r="B90" s="462" t="s">
        <v>173</v>
      </c>
      <c r="C90" s="159" t="s">
        <v>145</v>
      </c>
      <c r="D90" s="159"/>
      <c r="E90" s="159"/>
      <c r="F90" s="159"/>
      <c r="G90" s="207"/>
      <c r="H90" s="160"/>
      <c r="I90" s="752"/>
      <c r="J90" s="190"/>
      <c r="K90" s="221">
        <v>1</v>
      </c>
      <c r="L90" s="221">
        <f t="shared" si="4"/>
        <v>0</v>
      </c>
      <c r="M90" s="222">
        <f t="shared" si="5"/>
        <v>0</v>
      </c>
      <c r="N90" s="752"/>
      <c r="O90" s="443"/>
      <c r="P90" s="221">
        <v>0</v>
      </c>
      <c r="Q90" s="444">
        <f t="shared" si="6"/>
        <v>0</v>
      </c>
      <c r="R90" s="222">
        <f t="shared" si="7"/>
        <v>0</v>
      </c>
      <c r="S90" s="454" t="e" cm="1">
        <f t="array" ref="S90">_xlfn.IFS(E90="Air",R90,E90="Sea",M90,E90="Air+Sea",M90+R90)</f>
        <v>#N/A</v>
      </c>
    </row>
    <row r="91" spans="1:20" x14ac:dyDescent="0.25">
      <c r="A91" s="1096"/>
      <c r="B91" s="462" t="s">
        <v>174</v>
      </c>
      <c r="C91" s="159" t="s">
        <v>175</v>
      </c>
      <c r="D91" s="159"/>
      <c r="E91" s="159"/>
      <c r="F91" s="159"/>
      <c r="G91" s="207"/>
      <c r="H91" s="160"/>
      <c r="I91" s="752"/>
      <c r="J91" s="190"/>
      <c r="K91" s="221">
        <v>1</v>
      </c>
      <c r="L91" s="221">
        <f t="shared" si="4"/>
        <v>0</v>
      </c>
      <c r="M91" s="222">
        <f t="shared" si="5"/>
        <v>0</v>
      </c>
      <c r="N91" s="752"/>
      <c r="O91" s="443"/>
      <c r="P91" s="221">
        <v>0</v>
      </c>
      <c r="Q91" s="444">
        <f t="shared" si="6"/>
        <v>0</v>
      </c>
      <c r="R91" s="222">
        <f t="shared" si="7"/>
        <v>0</v>
      </c>
      <c r="S91" s="454" t="e" cm="1">
        <f t="array" ref="S91">_xlfn.IFS(E91="Air",R91,E91="Sea",M91,E91="Air+Sea",M91+R91)</f>
        <v>#N/A</v>
      </c>
    </row>
    <row r="92" spans="1:20" x14ac:dyDescent="0.25">
      <c r="A92" s="1096"/>
      <c r="B92" s="462" t="s">
        <v>176</v>
      </c>
      <c r="C92" s="159" t="s">
        <v>145</v>
      </c>
      <c r="D92" s="159"/>
      <c r="E92" s="159"/>
      <c r="F92" s="159"/>
      <c r="G92" s="207"/>
      <c r="H92" s="160"/>
      <c r="I92" s="752"/>
      <c r="J92" s="190"/>
      <c r="K92" s="221">
        <v>1</v>
      </c>
      <c r="L92" s="221">
        <f t="shared" si="4"/>
        <v>0</v>
      </c>
      <c r="M92" s="222">
        <f t="shared" si="5"/>
        <v>0</v>
      </c>
      <c r="N92" s="752"/>
      <c r="O92" s="443"/>
      <c r="P92" s="221">
        <v>0</v>
      </c>
      <c r="Q92" s="444">
        <f t="shared" si="6"/>
        <v>0</v>
      </c>
      <c r="R92" s="222">
        <f t="shared" si="7"/>
        <v>0</v>
      </c>
      <c r="S92" s="454" t="e" cm="1">
        <f t="array" ref="S92">_xlfn.IFS(E92="Air",R92,E92="Sea",M92,E92="Air+Sea",M92+R92)</f>
        <v>#N/A</v>
      </c>
    </row>
    <row r="93" spans="1:20" x14ac:dyDescent="0.25">
      <c r="A93" s="1096"/>
      <c r="B93" s="758" t="s">
        <v>177</v>
      </c>
      <c r="C93" s="115" t="s">
        <v>178</v>
      </c>
      <c r="D93" s="115"/>
      <c r="E93" s="115" t="s">
        <v>11</v>
      </c>
      <c r="F93" s="733">
        <v>3600</v>
      </c>
      <c r="G93" s="741">
        <v>3600</v>
      </c>
      <c r="H93" s="147"/>
      <c r="I93" s="760"/>
      <c r="J93" s="193">
        <v>0</v>
      </c>
      <c r="K93" s="224">
        <v>1</v>
      </c>
      <c r="L93" s="224">
        <f t="shared" si="4"/>
        <v>0</v>
      </c>
      <c r="M93" s="389">
        <f t="shared" si="5"/>
        <v>0</v>
      </c>
      <c r="N93" s="752"/>
      <c r="O93" s="443"/>
      <c r="P93" s="221">
        <v>0</v>
      </c>
      <c r="Q93" s="444">
        <f t="shared" si="6"/>
        <v>0</v>
      </c>
      <c r="R93" s="222">
        <f t="shared" si="7"/>
        <v>0</v>
      </c>
      <c r="S93" s="673" cm="1">
        <f t="array" ref="S93">_xlfn.IFS(E93="Air",R93,E93="Sea",M93,E93="Air+Sea",M93+R93)</f>
        <v>0</v>
      </c>
    </row>
    <row r="94" spans="1:20" ht="15.75" thickBot="1" x14ac:dyDescent="0.3">
      <c r="A94" s="1097"/>
      <c r="B94" s="633" t="s">
        <v>179</v>
      </c>
      <c r="C94" s="164" t="s">
        <v>180</v>
      </c>
      <c r="D94" s="164"/>
      <c r="E94" s="164"/>
      <c r="F94" s="164"/>
      <c r="G94" s="211"/>
      <c r="H94" s="165"/>
      <c r="I94" s="753"/>
      <c r="J94" s="363"/>
      <c r="K94" s="262">
        <v>1</v>
      </c>
      <c r="L94" s="262">
        <f t="shared" si="4"/>
        <v>0</v>
      </c>
      <c r="M94" s="457">
        <f t="shared" si="5"/>
        <v>0</v>
      </c>
      <c r="N94" s="753"/>
      <c r="O94" s="450"/>
      <c r="P94" s="262">
        <v>0</v>
      </c>
      <c r="Q94" s="451">
        <f t="shared" si="6"/>
        <v>0</v>
      </c>
      <c r="R94" s="457">
        <f t="shared" si="7"/>
        <v>0</v>
      </c>
      <c r="S94" s="627" t="e" cm="1">
        <f t="array" ref="S94">_xlfn.IFS(E94="Air",R94,E94="Sea",M94,E94="Air+Sea",M94+R94)</f>
        <v>#N/A</v>
      </c>
    </row>
    <row r="95" spans="1:20" ht="15.75" thickBot="1" x14ac:dyDescent="0.3">
      <c r="A95" s="674"/>
      <c r="B95" s="32"/>
      <c r="C95" s="32"/>
      <c r="D95" s="32"/>
      <c r="E95" s="32"/>
      <c r="F95" s="32"/>
      <c r="G95" s="100"/>
      <c r="H95" s="168"/>
      <c r="I95" s="413"/>
      <c r="M95" s="270"/>
      <c r="N95" s="413"/>
      <c r="R95" s="270"/>
      <c r="S95" s="270"/>
    </row>
    <row r="96" spans="1:20" ht="60" x14ac:dyDescent="0.25">
      <c r="A96" s="674"/>
      <c r="B96" s="32"/>
      <c r="C96" s="32"/>
      <c r="D96" s="32"/>
      <c r="E96" s="32"/>
      <c r="F96" s="32"/>
      <c r="G96" s="100"/>
      <c r="H96" s="168"/>
      <c r="I96" s="413"/>
      <c r="J96" s="71" t="s">
        <v>181</v>
      </c>
      <c r="K96" s="229">
        <f>IF([2]Booking_SGN!$B$2="SGN",INDEX([2]!volume,MATCH($I$11,[2]!customer,0),MATCH([2]Booking_SGN!$C$3,[2]!week,0)),0)</f>
        <v>0</v>
      </c>
      <c r="L96" s="229">
        <f>SUM(L13:L94)</f>
        <v>4276</v>
      </c>
      <c r="M96" s="230">
        <f>SUM(M13:M94)</f>
        <v>3368.5</v>
      </c>
      <c r="N96" s="413"/>
      <c r="O96" s="71" t="s">
        <v>181</v>
      </c>
      <c r="P96" s="229">
        <f>IF([2]Booking_SGN!$B$2="SGN",INDEX([2]!volume,MATCH($N$11,[2]!customer,0),MATCH([2]Booking_SGN!$C$3,[2]!week,0)),0)</f>
        <v>0</v>
      </c>
      <c r="Q96" s="229">
        <f>SUM(Q13:Q95)</f>
        <v>806</v>
      </c>
      <c r="R96" s="230">
        <f>SUM(R13:R94)</f>
        <v>0</v>
      </c>
      <c r="S96" s="230">
        <f>R96+M96</f>
        <v>3368.5</v>
      </c>
      <c r="T96" s="171"/>
    </row>
    <row r="97" spans="1:20" ht="15.75" thickBot="1" x14ac:dyDescent="0.3">
      <c r="A97" s="674"/>
      <c r="B97" s="32"/>
      <c r="C97" s="32"/>
      <c r="D97" s="32"/>
      <c r="E97" s="32"/>
      <c r="F97" s="32"/>
      <c r="G97" s="100"/>
      <c r="H97" s="168"/>
      <c r="I97" s="413"/>
      <c r="J97" s="72" t="s">
        <v>182</v>
      </c>
      <c r="K97" s="73"/>
      <c r="L97" s="73"/>
      <c r="M97" s="231">
        <f>M96*K96/40/3600</f>
        <v>0</v>
      </c>
      <c r="N97" s="413"/>
      <c r="O97" s="72" t="s">
        <v>182</v>
      </c>
      <c r="P97" s="73"/>
      <c r="Q97" s="73"/>
      <c r="R97" s="231">
        <f>R96*P96/40/3600</f>
        <v>0</v>
      </c>
      <c r="S97" s="231">
        <f>R97+M97</f>
        <v>0</v>
      </c>
      <c r="T97" s="172"/>
    </row>
    <row r="98" spans="1:20" ht="15.75" thickBot="1" x14ac:dyDescent="0.3">
      <c r="A98" s="674"/>
      <c r="B98" s="32"/>
      <c r="C98" s="32"/>
      <c r="D98" s="32"/>
      <c r="E98" s="32"/>
      <c r="F98" s="32"/>
      <c r="G98" s="100"/>
      <c r="H98" s="168"/>
      <c r="I98" s="413"/>
      <c r="M98" s="270"/>
      <c r="N98" s="413"/>
      <c r="R98" s="270"/>
      <c r="S98" s="270"/>
    </row>
    <row r="99" spans="1:20" ht="26.25" customHeight="1" x14ac:dyDescent="0.25">
      <c r="A99" s="1095" t="s">
        <v>183</v>
      </c>
      <c r="B99" s="629" t="s">
        <v>184</v>
      </c>
      <c r="C99" s="621" t="s">
        <v>103</v>
      </c>
      <c r="D99" s="621" t="s">
        <v>185</v>
      </c>
      <c r="E99" s="621"/>
      <c r="F99" s="621"/>
      <c r="G99" s="622">
        <v>20</v>
      </c>
      <c r="H99" s="637"/>
      <c r="I99" s="767"/>
      <c r="J99" s="361"/>
      <c r="K99" s="259">
        <v>1</v>
      </c>
      <c r="L99" s="259">
        <f t="shared" ref="L99" si="8">IF(C99="APLL BK",G99,G99*J99)</f>
        <v>0</v>
      </c>
      <c r="M99" s="634">
        <f t="shared" ref="M99" si="9">IFERROR(IF(OR(E99="Sea",E99="Air+Sea"),IF(C99="APLL BK",G99*IF(I99="",1,I99),L99/K99*IF(I99="",1,I99)),0),0)</f>
        <v>0</v>
      </c>
      <c r="N99" s="687"/>
      <c r="O99" s="362"/>
      <c r="P99" s="259">
        <v>0</v>
      </c>
      <c r="Q99" s="260">
        <f t="shared" ref="Q99" si="10">IF(C99="APLL BK",G99,G99*O99)</f>
        <v>0</v>
      </c>
      <c r="R99" s="456">
        <f t="shared" ref="R99" si="11">IFERROR(IF(OR(E99="Air",E99="Air+Sea"),IF(C99="APLL BK",G99*IF(N99="",1,N99),Q99/P99*IF(N99="",1,N99)),0),0)</f>
        <v>0</v>
      </c>
      <c r="S99" s="625" t="e" cm="1">
        <f t="array" ref="S99">_xlfn.IFS(E99="Air",R99,E99="Sea",M99,E99="Air+Sea",M99+R99)</f>
        <v>#N/A</v>
      </c>
    </row>
    <row r="100" spans="1:20" ht="26.25" customHeight="1" x14ac:dyDescent="0.25">
      <c r="A100" s="1096"/>
      <c r="B100" s="772" t="s">
        <v>504</v>
      </c>
      <c r="C100" s="177" t="s">
        <v>69</v>
      </c>
      <c r="D100" s="761" t="s">
        <v>505</v>
      </c>
      <c r="E100" s="113" t="s">
        <v>11</v>
      </c>
      <c r="F100" s="156"/>
      <c r="G100" s="213">
        <v>90</v>
      </c>
      <c r="H100" s="178"/>
      <c r="I100" s="467"/>
      <c r="J100" s="200">
        <f>1/6</f>
        <v>0.16666666666666666</v>
      </c>
      <c r="K100" s="442">
        <v>1</v>
      </c>
      <c r="L100" s="219">
        <f t="shared" ref="L100:L144" si="12">IF(C100="APLL BK",G100,G100*J100)</f>
        <v>15</v>
      </c>
      <c r="M100" s="220">
        <f t="shared" ref="M100:M144" si="13">IFERROR(IF(OR(E100="Sea",E100="Air+Sea"),IF(C100="APLL BK",G100*IF(I100="",1,I100),L100/K100*IF(I100="",1,I100)),0),0)</f>
        <v>15</v>
      </c>
      <c r="N100" s="459"/>
      <c r="O100" s="443"/>
      <c r="P100" s="221">
        <v>0</v>
      </c>
      <c r="Q100" s="444">
        <f t="shared" ref="Q100:Q144" si="14">IF(C100="APLL BK",G100,G100*O100)</f>
        <v>0</v>
      </c>
      <c r="R100" s="222">
        <f t="shared" ref="R100:R144" si="15">IFERROR(IF(OR(E100="Air",E100="Air+Sea"),IF(C100="APLL BK",G100*IF(N100="",1,N100),Q100/P100*IF(N100="",1,N100)),0),0)</f>
        <v>0</v>
      </c>
      <c r="S100" s="453" cm="1">
        <f t="array" ref="S100">_xlfn.IFS(E100="Air",R100,E100="Sea",M100,E100="Air+Sea",M100+R100)</f>
        <v>15</v>
      </c>
    </row>
    <row r="101" spans="1:20" ht="26.25" customHeight="1" x14ac:dyDescent="0.25">
      <c r="A101" s="1096"/>
      <c r="B101" s="772" t="s">
        <v>506</v>
      </c>
      <c r="C101" s="177" t="s">
        <v>69</v>
      </c>
      <c r="D101" s="177" t="s">
        <v>507</v>
      </c>
      <c r="E101" s="113" t="s">
        <v>11</v>
      </c>
      <c r="F101" s="156"/>
      <c r="G101" s="213">
        <v>90</v>
      </c>
      <c r="H101" s="178"/>
      <c r="I101" s="467"/>
      <c r="J101" s="200">
        <f>1/6</f>
        <v>0.16666666666666666</v>
      </c>
      <c r="K101" s="442">
        <v>1</v>
      </c>
      <c r="L101" s="219">
        <f t="shared" si="12"/>
        <v>15</v>
      </c>
      <c r="M101" s="220">
        <f t="shared" si="13"/>
        <v>15</v>
      </c>
      <c r="N101" s="459"/>
      <c r="O101" s="443"/>
      <c r="P101" s="221">
        <v>0</v>
      </c>
      <c r="Q101" s="444">
        <f t="shared" si="14"/>
        <v>0</v>
      </c>
      <c r="R101" s="222">
        <f t="shared" si="15"/>
        <v>0</v>
      </c>
      <c r="S101" s="453" cm="1">
        <f t="array" ref="S101">_xlfn.IFS(E101="Air",R101,E101="Sea",M101,E101="Air+Sea",M101+R101)</f>
        <v>15</v>
      </c>
    </row>
    <row r="102" spans="1:20" x14ac:dyDescent="0.25">
      <c r="A102" s="1096"/>
      <c r="B102" s="509" t="s">
        <v>129</v>
      </c>
      <c r="C102" s="113" t="s">
        <v>103</v>
      </c>
      <c r="D102" s="113" t="s">
        <v>129</v>
      </c>
      <c r="E102" s="113" t="s">
        <v>11</v>
      </c>
      <c r="F102" s="113">
        <v>55</v>
      </c>
      <c r="G102" s="208">
        <v>55</v>
      </c>
      <c r="H102" s="124"/>
      <c r="I102" s="755"/>
      <c r="J102" s="191">
        <v>0</v>
      </c>
      <c r="K102" s="219">
        <v>1</v>
      </c>
      <c r="L102" s="219">
        <f t="shared" si="12"/>
        <v>0</v>
      </c>
      <c r="M102" s="220">
        <f t="shared" si="13"/>
        <v>0</v>
      </c>
      <c r="N102" s="752"/>
      <c r="O102" s="443"/>
      <c r="P102" s="221">
        <v>0</v>
      </c>
      <c r="Q102" s="444">
        <f t="shared" si="14"/>
        <v>0</v>
      </c>
      <c r="R102" s="222">
        <f t="shared" si="15"/>
        <v>0</v>
      </c>
      <c r="S102" s="453" cm="1">
        <f t="array" ref="S102">_xlfn.IFS(E102="Air",R102,E102="Sea",M102,E102="Air+Sea",M102+R102)</f>
        <v>0</v>
      </c>
    </row>
    <row r="103" spans="1:20" x14ac:dyDescent="0.25">
      <c r="A103" s="1096"/>
      <c r="B103" s="509" t="s">
        <v>509</v>
      </c>
      <c r="C103" s="113" t="s">
        <v>103</v>
      </c>
      <c r="D103" s="113" t="s">
        <v>509</v>
      </c>
      <c r="E103" s="113" t="s">
        <v>11</v>
      </c>
      <c r="F103" s="113">
        <v>115</v>
      </c>
      <c r="G103" s="208">
        <v>115</v>
      </c>
      <c r="H103" s="124"/>
      <c r="I103" s="755"/>
      <c r="J103" s="191">
        <v>0</v>
      </c>
      <c r="K103" s="219">
        <v>1</v>
      </c>
      <c r="L103" s="219">
        <f t="shared" si="12"/>
        <v>0</v>
      </c>
      <c r="M103" s="220">
        <f t="shared" si="13"/>
        <v>0</v>
      </c>
      <c r="N103" s="752"/>
      <c r="O103" s="443"/>
      <c r="P103" s="221">
        <v>0</v>
      </c>
      <c r="Q103" s="444">
        <f t="shared" si="14"/>
        <v>0</v>
      </c>
      <c r="R103" s="222">
        <f t="shared" si="15"/>
        <v>0</v>
      </c>
      <c r="S103" s="453" cm="1">
        <f t="array" ref="S103">_xlfn.IFS(E103="Air",R103,E103="Sea",M103,E103="Air+Sea",M103+R103)</f>
        <v>0</v>
      </c>
    </row>
    <row r="104" spans="1:20" x14ac:dyDescent="0.25">
      <c r="A104" s="1096"/>
      <c r="B104" s="509" t="s">
        <v>138</v>
      </c>
      <c r="C104" s="113" t="s">
        <v>139</v>
      </c>
      <c r="D104" s="113" t="s">
        <v>138</v>
      </c>
      <c r="E104" s="113" t="s">
        <v>11</v>
      </c>
      <c r="F104" s="113">
        <v>60</v>
      </c>
      <c r="G104" s="208">
        <v>60</v>
      </c>
      <c r="H104" s="124"/>
      <c r="I104" s="755"/>
      <c r="J104" s="191">
        <v>0</v>
      </c>
      <c r="K104" s="219">
        <v>1</v>
      </c>
      <c r="L104" s="219">
        <f t="shared" si="12"/>
        <v>0</v>
      </c>
      <c r="M104" s="220">
        <f t="shared" si="13"/>
        <v>0</v>
      </c>
      <c r="N104" s="752"/>
      <c r="O104" s="443"/>
      <c r="P104" s="221">
        <v>0</v>
      </c>
      <c r="Q104" s="444">
        <f t="shared" si="14"/>
        <v>0</v>
      </c>
      <c r="R104" s="222">
        <f t="shared" si="15"/>
        <v>0</v>
      </c>
      <c r="S104" s="453" cm="1">
        <f t="array" ref="S104">_xlfn.IFS(E104="Air",R104,E104="Sea",M104,E104="Air+Sea",M104+R104)</f>
        <v>0</v>
      </c>
    </row>
    <row r="105" spans="1:20" ht="26.1" customHeight="1" x14ac:dyDescent="0.25">
      <c r="A105" s="1096"/>
      <c r="B105" s="509" t="s">
        <v>186</v>
      </c>
      <c r="C105" s="177" t="s">
        <v>69</v>
      </c>
      <c r="D105" s="113" t="s">
        <v>187</v>
      </c>
      <c r="E105" s="113" t="s">
        <v>11</v>
      </c>
      <c r="F105" s="156"/>
      <c r="G105" s="213">
        <v>25</v>
      </c>
      <c r="H105" s="178"/>
      <c r="I105" s="636"/>
      <c r="J105" s="200"/>
      <c r="K105" s="219">
        <v>1</v>
      </c>
      <c r="L105" s="219">
        <f t="shared" si="12"/>
        <v>0</v>
      </c>
      <c r="M105" s="220">
        <f t="shared" si="13"/>
        <v>0</v>
      </c>
      <c r="N105" s="339"/>
      <c r="O105" s="443"/>
      <c r="P105" s="221">
        <v>0</v>
      </c>
      <c r="Q105" s="444">
        <f t="shared" si="14"/>
        <v>0</v>
      </c>
      <c r="R105" s="222">
        <f t="shared" si="15"/>
        <v>0</v>
      </c>
      <c r="S105" s="453" cm="1">
        <f t="array" ref="S105">_xlfn.IFS(E105="Air",R105,E105="Sea",M105,E105="Air+Sea",M105+R105)</f>
        <v>0</v>
      </c>
    </row>
    <row r="106" spans="1:20" ht="14.45" customHeight="1" x14ac:dyDescent="0.25">
      <c r="A106" s="1096"/>
      <c r="B106" s="509"/>
      <c r="C106" s="177" t="s">
        <v>69</v>
      </c>
      <c r="D106" s="113" t="s">
        <v>188</v>
      </c>
      <c r="E106" s="113" t="s">
        <v>11</v>
      </c>
      <c r="F106" s="156"/>
      <c r="G106" s="213">
        <v>5</v>
      </c>
      <c r="H106" s="178"/>
      <c r="I106" s="636"/>
      <c r="J106" s="200"/>
      <c r="K106" s="219">
        <v>1</v>
      </c>
      <c r="L106" s="219">
        <f t="shared" si="12"/>
        <v>0</v>
      </c>
      <c r="M106" s="220">
        <f t="shared" si="13"/>
        <v>0</v>
      </c>
      <c r="N106" s="339"/>
      <c r="O106" s="443"/>
      <c r="P106" s="221">
        <v>0</v>
      </c>
      <c r="Q106" s="444">
        <f t="shared" si="14"/>
        <v>0</v>
      </c>
      <c r="R106" s="222">
        <f t="shared" si="15"/>
        <v>0</v>
      </c>
      <c r="S106" s="453" cm="1">
        <f t="array" ref="S106">_xlfn.IFS(E106="Air",R106,E106="Sea",M106,E106="Air+Sea",M106+R106)</f>
        <v>0</v>
      </c>
    </row>
    <row r="107" spans="1:20" ht="14.45" customHeight="1" x14ac:dyDescent="0.25">
      <c r="A107" s="1096"/>
      <c r="B107" s="509"/>
      <c r="C107" s="177" t="s">
        <v>69</v>
      </c>
      <c r="D107" s="113" t="s">
        <v>189</v>
      </c>
      <c r="E107" s="113" t="s">
        <v>11</v>
      </c>
      <c r="F107" s="156"/>
      <c r="G107" s="213">
        <v>5</v>
      </c>
      <c r="H107" s="178"/>
      <c r="I107" s="636"/>
      <c r="J107" s="200"/>
      <c r="K107" s="219">
        <v>1</v>
      </c>
      <c r="L107" s="219">
        <f t="shared" si="12"/>
        <v>0</v>
      </c>
      <c r="M107" s="220">
        <f t="shared" si="13"/>
        <v>0</v>
      </c>
      <c r="N107" s="339"/>
      <c r="O107" s="443"/>
      <c r="P107" s="221">
        <v>0</v>
      </c>
      <c r="Q107" s="444">
        <f t="shared" si="14"/>
        <v>0</v>
      </c>
      <c r="R107" s="222">
        <f t="shared" si="15"/>
        <v>0</v>
      </c>
      <c r="S107" s="453" cm="1">
        <f t="array" ref="S107">_xlfn.IFS(E107="Air",R107,E107="Sea",M107,E107="Air+Sea",M107+R107)</f>
        <v>0</v>
      </c>
    </row>
    <row r="108" spans="1:20" ht="39" customHeight="1" x14ac:dyDescent="0.25">
      <c r="A108" s="1096"/>
      <c r="B108" s="509" t="s">
        <v>190</v>
      </c>
      <c r="C108" s="177" t="s">
        <v>553</v>
      </c>
      <c r="D108" s="113" t="s">
        <v>702</v>
      </c>
      <c r="E108" s="113" t="s">
        <v>11</v>
      </c>
      <c r="F108" s="345"/>
      <c r="G108" s="213">
        <v>10</v>
      </c>
      <c r="H108" s="180"/>
      <c r="I108" s="467"/>
      <c r="J108" s="200">
        <v>0.5</v>
      </c>
      <c r="K108" s="219">
        <v>1</v>
      </c>
      <c r="L108" s="219">
        <f t="shared" si="12"/>
        <v>5</v>
      </c>
      <c r="M108" s="220">
        <f t="shared" si="13"/>
        <v>5</v>
      </c>
      <c r="N108" s="463"/>
      <c r="O108" s="443"/>
      <c r="P108" s="221">
        <v>0</v>
      </c>
      <c r="Q108" s="444">
        <f t="shared" si="14"/>
        <v>0</v>
      </c>
      <c r="R108" s="222">
        <f t="shared" si="15"/>
        <v>0</v>
      </c>
      <c r="S108" s="453" cm="1">
        <f t="array" ref="S108">_xlfn.IFS(E108="Air",R108,E108="Sea",M108,E108="Air+Sea",M108+R108)</f>
        <v>5</v>
      </c>
    </row>
    <row r="109" spans="1:20" ht="14.45" customHeight="1" x14ac:dyDescent="0.25">
      <c r="A109" s="1096"/>
      <c r="B109" s="509"/>
      <c r="C109" s="177" t="s">
        <v>74</v>
      </c>
      <c r="D109" s="113" t="s">
        <v>192</v>
      </c>
      <c r="E109" s="113" t="s">
        <v>11</v>
      </c>
      <c r="F109" s="346"/>
      <c r="G109" s="213">
        <v>35</v>
      </c>
      <c r="H109" s="183"/>
      <c r="I109" s="467"/>
      <c r="J109" s="200"/>
      <c r="K109" s="219">
        <v>1</v>
      </c>
      <c r="L109" s="219">
        <f t="shared" si="12"/>
        <v>35</v>
      </c>
      <c r="M109" s="220">
        <f t="shared" si="13"/>
        <v>35</v>
      </c>
      <c r="N109" s="463"/>
      <c r="O109" s="443"/>
      <c r="P109" s="221">
        <v>0</v>
      </c>
      <c r="Q109" s="444">
        <f t="shared" si="14"/>
        <v>35</v>
      </c>
      <c r="R109" s="222">
        <f t="shared" si="15"/>
        <v>0</v>
      </c>
      <c r="S109" s="453" cm="1">
        <f t="array" ref="S109">_xlfn.IFS(E109="Air",R109,E109="Sea",M109,E109="Air+Sea",M109+R109)</f>
        <v>35</v>
      </c>
    </row>
    <row r="110" spans="1:20" ht="14.45" customHeight="1" x14ac:dyDescent="0.25">
      <c r="A110" s="1096"/>
      <c r="B110" s="509"/>
      <c r="C110" s="177" t="s">
        <v>74</v>
      </c>
      <c r="D110" s="113" t="s">
        <v>193</v>
      </c>
      <c r="E110" s="113" t="s">
        <v>11</v>
      </c>
      <c r="F110" s="346"/>
      <c r="G110" s="213">
        <v>5</v>
      </c>
      <c r="H110" s="183"/>
      <c r="I110" s="467"/>
      <c r="J110" s="200"/>
      <c r="K110" s="219">
        <v>1</v>
      </c>
      <c r="L110" s="219">
        <f t="shared" si="12"/>
        <v>5</v>
      </c>
      <c r="M110" s="220">
        <f t="shared" si="13"/>
        <v>5</v>
      </c>
      <c r="N110" s="463"/>
      <c r="O110" s="443"/>
      <c r="P110" s="221">
        <v>0</v>
      </c>
      <c r="Q110" s="444">
        <f t="shared" si="14"/>
        <v>5</v>
      </c>
      <c r="R110" s="222">
        <f t="shared" si="15"/>
        <v>0</v>
      </c>
      <c r="S110" s="453" cm="1">
        <f t="array" ref="S110">_xlfn.IFS(E110="Air",R110,E110="Sea",M110,E110="Air+Sea",M110+R110)</f>
        <v>5</v>
      </c>
    </row>
    <row r="111" spans="1:20" ht="14.45" customHeight="1" x14ac:dyDescent="0.25">
      <c r="A111" s="1096"/>
      <c r="B111" s="509"/>
      <c r="C111" s="177" t="s">
        <v>74</v>
      </c>
      <c r="D111" s="113" t="s">
        <v>194</v>
      </c>
      <c r="E111" s="113" t="s">
        <v>11</v>
      </c>
      <c r="F111" s="346"/>
      <c r="G111" s="213">
        <v>10</v>
      </c>
      <c r="H111" s="183"/>
      <c r="I111" s="467"/>
      <c r="J111" s="200"/>
      <c r="K111" s="219">
        <v>1</v>
      </c>
      <c r="L111" s="219">
        <f t="shared" si="12"/>
        <v>10</v>
      </c>
      <c r="M111" s="220">
        <f t="shared" si="13"/>
        <v>10</v>
      </c>
      <c r="N111" s="463"/>
      <c r="O111" s="443"/>
      <c r="P111" s="221">
        <v>0</v>
      </c>
      <c r="Q111" s="444">
        <f t="shared" si="14"/>
        <v>10</v>
      </c>
      <c r="R111" s="222">
        <f t="shared" si="15"/>
        <v>0</v>
      </c>
      <c r="S111" s="453" cm="1">
        <f t="array" ref="S111">_xlfn.IFS(E111="Air",R111,E111="Sea",M111,E111="Air+Sea",M111+R111)</f>
        <v>10</v>
      </c>
    </row>
    <row r="112" spans="1:20" ht="26.1" customHeight="1" x14ac:dyDescent="0.25">
      <c r="A112" s="1096"/>
      <c r="B112" s="722" t="s">
        <v>703</v>
      </c>
      <c r="C112" s="523" t="s">
        <v>103</v>
      </c>
      <c r="D112" s="114" t="s">
        <v>704</v>
      </c>
      <c r="E112" s="114" t="s">
        <v>11</v>
      </c>
      <c r="F112" s="332">
        <v>90</v>
      </c>
      <c r="G112" s="614">
        <v>90</v>
      </c>
      <c r="H112" s="736"/>
      <c r="I112" s="768"/>
      <c r="J112" s="762">
        <v>0.5</v>
      </c>
      <c r="K112" s="763">
        <v>1</v>
      </c>
      <c r="L112" s="763">
        <f t="shared" si="12"/>
        <v>45</v>
      </c>
      <c r="M112" s="742">
        <f t="shared" si="13"/>
        <v>45</v>
      </c>
      <c r="N112" s="463"/>
      <c r="O112" s="443"/>
      <c r="P112" s="221">
        <v>0</v>
      </c>
      <c r="Q112" s="444">
        <f t="shared" si="14"/>
        <v>0</v>
      </c>
      <c r="R112" s="222">
        <f t="shared" si="15"/>
        <v>0</v>
      </c>
      <c r="S112" s="626" cm="1">
        <f t="array" ref="S112">_xlfn.IFS(E112="Air",R112,E112="Sea",M112,E112="Air+Sea",M112+R112)</f>
        <v>45</v>
      </c>
    </row>
    <row r="113" spans="1:19" ht="26.1" customHeight="1" x14ac:dyDescent="0.25">
      <c r="A113" s="1096"/>
      <c r="B113" s="460" t="s">
        <v>195</v>
      </c>
      <c r="C113" s="517" t="s">
        <v>74</v>
      </c>
      <c r="D113" s="188" t="s">
        <v>196</v>
      </c>
      <c r="E113" s="188"/>
      <c r="F113" s="334"/>
      <c r="G113" s="647"/>
      <c r="H113" s="518"/>
      <c r="I113" s="769"/>
      <c r="J113" s="764">
        <v>1</v>
      </c>
      <c r="K113" s="765">
        <v>1</v>
      </c>
      <c r="L113" s="765">
        <f t="shared" si="12"/>
        <v>0</v>
      </c>
      <c r="M113" s="743">
        <f t="shared" si="13"/>
        <v>0</v>
      </c>
      <c r="N113" s="463"/>
      <c r="O113" s="443"/>
      <c r="P113" s="221">
        <v>0</v>
      </c>
      <c r="Q113" s="444">
        <f t="shared" si="14"/>
        <v>0</v>
      </c>
      <c r="R113" s="222">
        <f t="shared" si="15"/>
        <v>0</v>
      </c>
      <c r="S113" s="454" t="e" cm="1">
        <f t="array" ref="S113">_xlfn.IFS(E113="Air",R113,E113="Sea",M113,E113="Air+Sea",M113+R113)</f>
        <v>#N/A</v>
      </c>
    </row>
    <row r="114" spans="1:19" ht="26.1" customHeight="1" x14ac:dyDescent="0.25">
      <c r="A114" s="1096"/>
      <c r="B114" s="460" t="s">
        <v>197</v>
      </c>
      <c r="C114" s="517" t="s">
        <v>74</v>
      </c>
      <c r="D114" s="188" t="s">
        <v>198</v>
      </c>
      <c r="E114" s="188"/>
      <c r="F114" s="334"/>
      <c r="G114" s="647"/>
      <c r="H114" s="518"/>
      <c r="I114" s="769"/>
      <c r="J114" s="764">
        <v>1</v>
      </c>
      <c r="K114" s="765">
        <v>1</v>
      </c>
      <c r="L114" s="765">
        <f t="shared" si="12"/>
        <v>0</v>
      </c>
      <c r="M114" s="743">
        <f t="shared" si="13"/>
        <v>0</v>
      </c>
      <c r="N114" s="463"/>
      <c r="O114" s="443"/>
      <c r="P114" s="221">
        <v>0</v>
      </c>
      <c r="Q114" s="444">
        <f t="shared" si="14"/>
        <v>0</v>
      </c>
      <c r="R114" s="222">
        <f t="shared" si="15"/>
        <v>0</v>
      </c>
      <c r="S114" s="454" t="e" cm="1">
        <f t="array" ref="S114">_xlfn.IFS(E114="Air",R114,E114="Sea",M114,E114="Air+Sea",M114+R114)</f>
        <v>#N/A</v>
      </c>
    </row>
    <row r="115" spans="1:19" ht="14.45" customHeight="1" x14ac:dyDescent="0.25">
      <c r="A115" s="1096"/>
      <c r="B115" s="460"/>
      <c r="C115" s="517" t="s">
        <v>74</v>
      </c>
      <c r="D115" s="188" t="s">
        <v>199</v>
      </c>
      <c r="E115" s="188"/>
      <c r="F115" s="334"/>
      <c r="G115" s="647"/>
      <c r="H115" s="518"/>
      <c r="I115" s="769"/>
      <c r="J115" s="764">
        <v>1</v>
      </c>
      <c r="K115" s="765">
        <v>1</v>
      </c>
      <c r="L115" s="765">
        <f t="shared" si="12"/>
        <v>0</v>
      </c>
      <c r="M115" s="743">
        <f t="shared" si="13"/>
        <v>0</v>
      </c>
      <c r="N115" s="463"/>
      <c r="O115" s="443"/>
      <c r="P115" s="221">
        <v>0</v>
      </c>
      <c r="Q115" s="444">
        <f t="shared" si="14"/>
        <v>0</v>
      </c>
      <c r="R115" s="222">
        <f t="shared" si="15"/>
        <v>0</v>
      </c>
      <c r="S115" s="454" t="e" cm="1">
        <f t="array" ref="S115">_xlfn.IFS(E115="Air",R115,E115="Sea",M115,E115="Air+Sea",M115+R115)</f>
        <v>#N/A</v>
      </c>
    </row>
    <row r="116" spans="1:19" ht="14.45" customHeight="1" x14ac:dyDescent="0.25">
      <c r="A116" s="1096"/>
      <c r="B116" s="460"/>
      <c r="C116" s="517" t="s">
        <v>74</v>
      </c>
      <c r="D116" s="188" t="s">
        <v>200</v>
      </c>
      <c r="E116" s="188"/>
      <c r="F116" s="334"/>
      <c r="G116" s="647"/>
      <c r="H116" s="518"/>
      <c r="I116" s="769"/>
      <c r="J116" s="764">
        <v>1</v>
      </c>
      <c r="K116" s="765">
        <v>1</v>
      </c>
      <c r="L116" s="765">
        <f t="shared" si="12"/>
        <v>0</v>
      </c>
      <c r="M116" s="743">
        <f t="shared" si="13"/>
        <v>0</v>
      </c>
      <c r="N116" s="463"/>
      <c r="O116" s="443"/>
      <c r="P116" s="221">
        <v>0</v>
      </c>
      <c r="Q116" s="444">
        <f t="shared" si="14"/>
        <v>0</v>
      </c>
      <c r="R116" s="222">
        <f t="shared" si="15"/>
        <v>0</v>
      </c>
      <c r="S116" s="454" t="e" cm="1">
        <f t="array" ref="S116">_xlfn.IFS(E116="Air",R116,E116="Sea",M116,E116="Air+Sea",M116+R116)</f>
        <v>#N/A</v>
      </c>
    </row>
    <row r="117" spans="1:19" ht="14.45" customHeight="1" x14ac:dyDescent="0.25">
      <c r="A117" s="1096"/>
      <c r="B117" s="460" t="s">
        <v>201</v>
      </c>
      <c r="C117" s="517" t="s">
        <v>74</v>
      </c>
      <c r="D117" s="188" t="s">
        <v>202</v>
      </c>
      <c r="E117" s="188"/>
      <c r="F117" s="334"/>
      <c r="G117" s="647"/>
      <c r="H117" s="518"/>
      <c r="I117" s="769"/>
      <c r="J117" s="764">
        <v>45</v>
      </c>
      <c r="K117" s="765">
        <v>1</v>
      </c>
      <c r="L117" s="765">
        <f t="shared" si="12"/>
        <v>0</v>
      </c>
      <c r="M117" s="743">
        <f t="shared" si="13"/>
        <v>0</v>
      </c>
      <c r="N117" s="463"/>
      <c r="O117" s="443"/>
      <c r="P117" s="221">
        <v>0</v>
      </c>
      <c r="Q117" s="444">
        <f t="shared" si="14"/>
        <v>0</v>
      </c>
      <c r="R117" s="222">
        <f t="shared" si="15"/>
        <v>0</v>
      </c>
      <c r="S117" s="454" t="e" cm="1">
        <f t="array" ref="S117">_xlfn.IFS(E117="Air",R117,E117="Sea",M117,E117="Air+Sea",M117+R117)</f>
        <v>#N/A</v>
      </c>
    </row>
    <row r="118" spans="1:19" ht="14.45" customHeight="1" x14ac:dyDescent="0.25">
      <c r="A118" s="1096"/>
      <c r="B118" s="460" t="s">
        <v>203</v>
      </c>
      <c r="C118" s="517" t="s">
        <v>204</v>
      </c>
      <c r="D118" s="188" t="s">
        <v>205</v>
      </c>
      <c r="E118" s="188"/>
      <c r="F118" s="334"/>
      <c r="G118" s="647"/>
      <c r="H118" s="518"/>
      <c r="I118" s="769"/>
      <c r="J118" s="764">
        <v>45</v>
      </c>
      <c r="K118" s="765">
        <v>1</v>
      </c>
      <c r="L118" s="765">
        <f t="shared" si="12"/>
        <v>0</v>
      </c>
      <c r="M118" s="743">
        <f t="shared" si="13"/>
        <v>0</v>
      </c>
      <c r="N118" s="463"/>
      <c r="O118" s="443"/>
      <c r="P118" s="221">
        <v>0</v>
      </c>
      <c r="Q118" s="444">
        <f t="shared" si="14"/>
        <v>0</v>
      </c>
      <c r="R118" s="222">
        <f t="shared" si="15"/>
        <v>0</v>
      </c>
      <c r="S118" s="454" t="e" cm="1">
        <f t="array" ref="S118">_xlfn.IFS(E118="Air",R118,E118="Sea",M118,E118="Air+Sea",M118+R118)</f>
        <v>#N/A</v>
      </c>
    </row>
    <row r="119" spans="1:19" ht="14.45" customHeight="1" x14ac:dyDescent="0.25">
      <c r="A119" s="1096"/>
      <c r="B119" s="509" t="s">
        <v>206</v>
      </c>
      <c r="C119" s="177" t="s">
        <v>204</v>
      </c>
      <c r="D119" s="113" t="s">
        <v>207</v>
      </c>
      <c r="E119" s="113" t="s">
        <v>11</v>
      </c>
      <c r="F119" s="156">
        <v>30</v>
      </c>
      <c r="G119" s="213">
        <v>30</v>
      </c>
      <c r="H119" s="178"/>
      <c r="I119" s="467"/>
      <c r="J119" s="200">
        <v>0.5</v>
      </c>
      <c r="K119" s="219">
        <v>1</v>
      </c>
      <c r="L119" s="219">
        <f t="shared" si="12"/>
        <v>15</v>
      </c>
      <c r="M119" s="220">
        <f t="shared" si="13"/>
        <v>15</v>
      </c>
      <c r="N119" s="463"/>
      <c r="O119" s="443"/>
      <c r="P119" s="221">
        <v>0</v>
      </c>
      <c r="Q119" s="444">
        <f t="shared" si="14"/>
        <v>0</v>
      </c>
      <c r="R119" s="222">
        <f t="shared" si="15"/>
        <v>0</v>
      </c>
      <c r="S119" s="453" cm="1">
        <f t="array" ref="S119">_xlfn.IFS(E119="Air",R119,E119="Sea",M119,E119="Air+Sea",M119+R119)</f>
        <v>15</v>
      </c>
    </row>
    <row r="120" spans="1:19" ht="14.45" customHeight="1" x14ac:dyDescent="0.25">
      <c r="A120" s="1096"/>
      <c r="B120" s="509"/>
      <c r="C120" s="177" t="s">
        <v>204</v>
      </c>
      <c r="D120" s="113" t="s">
        <v>208</v>
      </c>
      <c r="E120" s="113" t="s">
        <v>11</v>
      </c>
      <c r="F120" s="156"/>
      <c r="G120" s="213">
        <v>60</v>
      </c>
      <c r="H120" s="178"/>
      <c r="I120" s="467"/>
      <c r="J120" s="200">
        <v>0.5</v>
      </c>
      <c r="K120" s="219">
        <v>1</v>
      </c>
      <c r="L120" s="219">
        <f t="shared" si="12"/>
        <v>30</v>
      </c>
      <c r="M120" s="220">
        <f t="shared" si="13"/>
        <v>30</v>
      </c>
      <c r="N120" s="463"/>
      <c r="O120" s="443"/>
      <c r="P120" s="221">
        <v>0</v>
      </c>
      <c r="Q120" s="444">
        <f t="shared" si="14"/>
        <v>0</v>
      </c>
      <c r="R120" s="222">
        <f t="shared" si="15"/>
        <v>0</v>
      </c>
      <c r="S120" s="453" cm="1">
        <f t="array" ref="S120">_xlfn.IFS(E120="Air",R120,E120="Sea",M120,E120="Air+Sea",M120+R120)</f>
        <v>30</v>
      </c>
    </row>
    <row r="121" spans="1:19" ht="14.45" customHeight="1" x14ac:dyDescent="0.25">
      <c r="A121" s="1096"/>
      <c r="B121" s="509"/>
      <c r="C121" s="177" t="s">
        <v>74</v>
      </c>
      <c r="D121" s="113" t="s">
        <v>209</v>
      </c>
      <c r="E121" s="113" t="s">
        <v>11</v>
      </c>
      <c r="F121" s="156"/>
      <c r="G121" s="213">
        <v>180</v>
      </c>
      <c r="H121" s="178"/>
      <c r="I121" s="467"/>
      <c r="J121" s="200"/>
      <c r="K121" s="219">
        <v>1</v>
      </c>
      <c r="L121" s="219">
        <f t="shared" si="12"/>
        <v>180</v>
      </c>
      <c r="M121" s="220">
        <f t="shared" si="13"/>
        <v>180</v>
      </c>
      <c r="N121" s="463"/>
      <c r="O121" s="443"/>
      <c r="P121" s="221">
        <v>0</v>
      </c>
      <c r="Q121" s="444">
        <f t="shared" si="14"/>
        <v>180</v>
      </c>
      <c r="R121" s="222">
        <f t="shared" si="15"/>
        <v>0</v>
      </c>
      <c r="S121" s="453" cm="1">
        <f t="array" ref="S121">_xlfn.IFS(E121="Air",R121,E121="Sea",M121,E121="Air+Sea",M121+R121)</f>
        <v>180</v>
      </c>
    </row>
    <row r="122" spans="1:19" ht="14.45" customHeight="1" x14ac:dyDescent="0.25">
      <c r="A122" s="1096"/>
      <c r="B122" s="509"/>
      <c r="C122" s="177" t="s">
        <v>74</v>
      </c>
      <c r="D122" s="113" t="s">
        <v>210</v>
      </c>
      <c r="E122" s="113" t="s">
        <v>11</v>
      </c>
      <c r="F122" s="156"/>
      <c r="G122" s="213">
        <v>75</v>
      </c>
      <c r="H122" s="178"/>
      <c r="I122" s="636"/>
      <c r="J122" s="200"/>
      <c r="K122" s="219">
        <v>1</v>
      </c>
      <c r="L122" s="219">
        <f t="shared" si="12"/>
        <v>75</v>
      </c>
      <c r="M122" s="220">
        <f t="shared" si="13"/>
        <v>75</v>
      </c>
      <c r="N122" s="339"/>
      <c r="O122" s="443"/>
      <c r="P122" s="221">
        <v>0</v>
      </c>
      <c r="Q122" s="444">
        <f t="shared" si="14"/>
        <v>75</v>
      </c>
      <c r="R122" s="222">
        <f t="shared" si="15"/>
        <v>0</v>
      </c>
      <c r="S122" s="453" cm="1">
        <f t="array" ref="S122">_xlfn.IFS(E122="Air",R122,E122="Sea",M122,E122="Air+Sea",M122+R122)</f>
        <v>75</v>
      </c>
    </row>
    <row r="123" spans="1:19" ht="14.45" customHeight="1" x14ac:dyDescent="0.25">
      <c r="A123" s="1096"/>
      <c r="B123" s="509" t="s">
        <v>211</v>
      </c>
      <c r="C123" s="177" t="s">
        <v>204</v>
      </c>
      <c r="D123" s="113" t="s">
        <v>212</v>
      </c>
      <c r="E123" s="113" t="s">
        <v>11</v>
      </c>
      <c r="F123" s="156"/>
      <c r="G123" s="213">
        <v>5</v>
      </c>
      <c r="H123" s="178"/>
      <c r="I123" s="636"/>
      <c r="J123" s="200">
        <v>0.5</v>
      </c>
      <c r="K123" s="219">
        <v>1</v>
      </c>
      <c r="L123" s="219">
        <f t="shared" si="12"/>
        <v>2.5</v>
      </c>
      <c r="M123" s="220">
        <f t="shared" si="13"/>
        <v>2.5</v>
      </c>
      <c r="N123" s="339"/>
      <c r="O123" s="443"/>
      <c r="P123" s="221">
        <v>0</v>
      </c>
      <c r="Q123" s="444">
        <f t="shared" si="14"/>
        <v>0</v>
      </c>
      <c r="R123" s="222">
        <f t="shared" si="15"/>
        <v>0</v>
      </c>
      <c r="S123" s="453" cm="1">
        <f t="array" ref="S123">_xlfn.IFS(E123="Air",R123,E123="Sea",M123,E123="Air+Sea",M123+R123)</f>
        <v>2.5</v>
      </c>
    </row>
    <row r="124" spans="1:19" ht="14.45" customHeight="1" x14ac:dyDescent="0.25">
      <c r="A124" s="1096"/>
      <c r="B124" s="509"/>
      <c r="C124" s="177" t="s">
        <v>204</v>
      </c>
      <c r="D124" s="113" t="s">
        <v>213</v>
      </c>
      <c r="E124" s="113" t="s">
        <v>11</v>
      </c>
      <c r="F124" s="156"/>
      <c r="G124" s="213">
        <v>15</v>
      </c>
      <c r="H124" s="178"/>
      <c r="I124" s="636"/>
      <c r="J124" s="200">
        <v>0.5</v>
      </c>
      <c r="K124" s="219">
        <v>1</v>
      </c>
      <c r="L124" s="219">
        <f t="shared" si="12"/>
        <v>7.5</v>
      </c>
      <c r="M124" s="220">
        <f t="shared" si="13"/>
        <v>7.5</v>
      </c>
      <c r="N124" s="339"/>
      <c r="O124" s="443"/>
      <c r="P124" s="221">
        <v>0</v>
      </c>
      <c r="Q124" s="444">
        <f t="shared" si="14"/>
        <v>0</v>
      </c>
      <c r="R124" s="222">
        <f t="shared" si="15"/>
        <v>0</v>
      </c>
      <c r="S124" s="453" cm="1">
        <f t="array" ref="S124">_xlfn.IFS(E124="Air",R124,E124="Sea",M124,E124="Air+Sea",M124+R124)</f>
        <v>7.5</v>
      </c>
    </row>
    <row r="125" spans="1:19" ht="14.45" customHeight="1" x14ac:dyDescent="0.25">
      <c r="A125" s="1096"/>
      <c r="B125" s="509"/>
      <c r="C125" s="177" t="s">
        <v>204</v>
      </c>
      <c r="D125" s="113" t="s">
        <v>214</v>
      </c>
      <c r="E125" s="113" t="s">
        <v>11</v>
      </c>
      <c r="F125" s="156"/>
      <c r="G125" s="213">
        <v>40</v>
      </c>
      <c r="H125" s="178"/>
      <c r="I125" s="636"/>
      <c r="J125" s="200">
        <v>0.5</v>
      </c>
      <c r="K125" s="219">
        <v>1</v>
      </c>
      <c r="L125" s="219">
        <f t="shared" si="12"/>
        <v>20</v>
      </c>
      <c r="M125" s="220">
        <f t="shared" si="13"/>
        <v>20</v>
      </c>
      <c r="N125" s="339"/>
      <c r="O125" s="443"/>
      <c r="P125" s="221">
        <v>0</v>
      </c>
      <c r="Q125" s="444">
        <f t="shared" si="14"/>
        <v>0</v>
      </c>
      <c r="R125" s="222">
        <f t="shared" si="15"/>
        <v>0</v>
      </c>
      <c r="S125" s="453" cm="1">
        <f t="array" ref="S125">_xlfn.IFS(E125="Air",R125,E125="Sea",M125,E125="Air+Sea",M125+R125)</f>
        <v>20</v>
      </c>
    </row>
    <row r="126" spans="1:19" ht="14.45" customHeight="1" x14ac:dyDescent="0.25">
      <c r="A126" s="1096"/>
      <c r="B126" s="509"/>
      <c r="C126" s="177" t="s">
        <v>204</v>
      </c>
      <c r="D126" s="113" t="s">
        <v>215</v>
      </c>
      <c r="E126" s="113" t="s">
        <v>11</v>
      </c>
      <c r="F126" s="156"/>
      <c r="G126" s="213">
        <v>5</v>
      </c>
      <c r="H126" s="178"/>
      <c r="I126" s="636"/>
      <c r="J126" s="200">
        <v>0.5</v>
      </c>
      <c r="K126" s="219">
        <v>1</v>
      </c>
      <c r="L126" s="219">
        <f t="shared" si="12"/>
        <v>2.5</v>
      </c>
      <c r="M126" s="220">
        <f t="shared" si="13"/>
        <v>2.5</v>
      </c>
      <c r="N126" s="339"/>
      <c r="O126" s="443"/>
      <c r="P126" s="221">
        <v>0</v>
      </c>
      <c r="Q126" s="444">
        <f t="shared" si="14"/>
        <v>0</v>
      </c>
      <c r="R126" s="222">
        <f t="shared" si="15"/>
        <v>0</v>
      </c>
      <c r="S126" s="453" cm="1">
        <f t="array" ref="S126">_xlfn.IFS(E126="Air",R126,E126="Sea",M126,E126="Air+Sea",M126+R126)</f>
        <v>2.5</v>
      </c>
    </row>
    <row r="127" spans="1:19" ht="14.45" customHeight="1" x14ac:dyDescent="0.25">
      <c r="A127" s="1096"/>
      <c r="B127" s="460" t="s">
        <v>216</v>
      </c>
      <c r="C127" s="517" t="s">
        <v>204</v>
      </c>
      <c r="D127" s="188" t="s">
        <v>217</v>
      </c>
      <c r="E127" s="188"/>
      <c r="F127" s="334"/>
      <c r="G127" s="647"/>
      <c r="H127" s="518"/>
      <c r="I127" s="769"/>
      <c r="J127" s="764">
        <v>5</v>
      </c>
      <c r="K127" s="765">
        <v>1</v>
      </c>
      <c r="L127" s="765">
        <f t="shared" si="12"/>
        <v>0</v>
      </c>
      <c r="M127" s="743">
        <f t="shared" si="13"/>
        <v>0</v>
      </c>
      <c r="N127" s="339"/>
      <c r="O127" s="443"/>
      <c r="P127" s="221">
        <v>0</v>
      </c>
      <c r="Q127" s="444">
        <f t="shared" si="14"/>
        <v>0</v>
      </c>
      <c r="R127" s="222">
        <f t="shared" si="15"/>
        <v>0</v>
      </c>
      <c r="S127" s="454" t="e" cm="1">
        <f t="array" ref="S127">_xlfn.IFS(E127="Air",R127,E127="Sea",M127,E127="Air+Sea",M127+R127)</f>
        <v>#N/A</v>
      </c>
    </row>
    <row r="128" spans="1:19" ht="14.45" customHeight="1" x14ac:dyDescent="0.25">
      <c r="A128" s="1096"/>
      <c r="B128" s="722"/>
      <c r="C128" s="523" t="s">
        <v>540</v>
      </c>
      <c r="D128" s="114" t="s">
        <v>705</v>
      </c>
      <c r="E128" s="114" t="s">
        <v>11</v>
      </c>
      <c r="F128" s="332">
        <v>5</v>
      </c>
      <c r="G128" s="614">
        <v>5</v>
      </c>
      <c r="H128" s="524"/>
      <c r="I128" s="770"/>
      <c r="J128" s="762">
        <v>0.5</v>
      </c>
      <c r="K128" s="763">
        <v>1</v>
      </c>
      <c r="L128" s="763">
        <f t="shared" si="12"/>
        <v>2.5</v>
      </c>
      <c r="M128" s="742">
        <f t="shared" si="13"/>
        <v>2.5</v>
      </c>
      <c r="N128" s="339"/>
      <c r="O128" s="443"/>
      <c r="P128" s="221">
        <v>0</v>
      </c>
      <c r="Q128" s="444">
        <f t="shared" si="14"/>
        <v>0</v>
      </c>
      <c r="R128" s="222">
        <f t="shared" si="15"/>
        <v>0</v>
      </c>
      <c r="S128" s="626" cm="1">
        <f t="array" ref="S128">_xlfn.IFS(E128="Air",R128,E128="Sea",M128,E128="Air+Sea",M128+R128)</f>
        <v>2.5</v>
      </c>
    </row>
    <row r="129" spans="1:19" ht="14.45" customHeight="1" x14ac:dyDescent="0.25">
      <c r="A129" s="1096"/>
      <c r="B129" s="509"/>
      <c r="C129" s="177" t="s">
        <v>204</v>
      </c>
      <c r="D129" s="113" t="s">
        <v>218</v>
      </c>
      <c r="E129" s="113" t="s">
        <v>11</v>
      </c>
      <c r="F129" s="156"/>
      <c r="G129" s="213">
        <v>30</v>
      </c>
      <c r="H129" s="178"/>
      <c r="I129" s="636"/>
      <c r="J129" s="200">
        <v>0.5</v>
      </c>
      <c r="K129" s="219">
        <v>1</v>
      </c>
      <c r="L129" s="219">
        <f t="shared" si="12"/>
        <v>15</v>
      </c>
      <c r="M129" s="220">
        <f t="shared" si="13"/>
        <v>15</v>
      </c>
      <c r="N129" s="339"/>
      <c r="O129" s="443"/>
      <c r="P129" s="221">
        <v>0</v>
      </c>
      <c r="Q129" s="444">
        <f t="shared" si="14"/>
        <v>0</v>
      </c>
      <c r="R129" s="222">
        <f t="shared" si="15"/>
        <v>0</v>
      </c>
      <c r="S129" s="453" cm="1">
        <f t="array" ref="S129">_xlfn.IFS(E129="Air",R129,E129="Sea",M129,E129="Air+Sea",M129+R129)</f>
        <v>15</v>
      </c>
    </row>
    <row r="130" spans="1:19" ht="14.45" customHeight="1" x14ac:dyDescent="0.25">
      <c r="A130" s="1096"/>
      <c r="B130" s="509"/>
      <c r="C130" s="177" t="s">
        <v>204</v>
      </c>
      <c r="D130" s="113" t="s">
        <v>219</v>
      </c>
      <c r="E130" s="113" t="s">
        <v>11</v>
      </c>
      <c r="F130" s="156"/>
      <c r="G130" s="213">
        <v>180</v>
      </c>
      <c r="H130" s="178"/>
      <c r="I130" s="636"/>
      <c r="J130" s="200">
        <v>0.5</v>
      </c>
      <c r="K130" s="219">
        <v>1</v>
      </c>
      <c r="L130" s="219">
        <f t="shared" si="12"/>
        <v>90</v>
      </c>
      <c r="M130" s="220">
        <f t="shared" si="13"/>
        <v>90</v>
      </c>
      <c r="N130" s="339"/>
      <c r="O130" s="443"/>
      <c r="P130" s="221">
        <v>0</v>
      </c>
      <c r="Q130" s="444">
        <f t="shared" si="14"/>
        <v>0</v>
      </c>
      <c r="R130" s="222">
        <f t="shared" si="15"/>
        <v>0</v>
      </c>
      <c r="S130" s="453" cm="1">
        <f t="array" ref="S130">_xlfn.IFS(E130="Air",R130,E130="Sea",M130,E130="Air+Sea",M130+R130)</f>
        <v>90</v>
      </c>
    </row>
    <row r="131" spans="1:19" ht="26.1" customHeight="1" x14ac:dyDescent="0.25">
      <c r="A131" s="1096"/>
      <c r="B131" s="509" t="s">
        <v>220</v>
      </c>
      <c r="C131" s="177" t="s">
        <v>103</v>
      </c>
      <c r="D131" s="113" t="s">
        <v>193</v>
      </c>
      <c r="E131" s="113" t="s">
        <v>11</v>
      </c>
      <c r="F131" s="156"/>
      <c r="G131" s="213">
        <v>5</v>
      </c>
      <c r="H131" s="178"/>
      <c r="I131" s="636"/>
      <c r="J131" s="200">
        <v>0.5</v>
      </c>
      <c r="K131" s="219">
        <v>1</v>
      </c>
      <c r="L131" s="219">
        <f t="shared" si="12"/>
        <v>2.5</v>
      </c>
      <c r="M131" s="220">
        <f t="shared" si="13"/>
        <v>2.5</v>
      </c>
      <c r="N131" s="339"/>
      <c r="O131" s="443"/>
      <c r="P131" s="221">
        <v>0</v>
      </c>
      <c r="Q131" s="444">
        <f t="shared" si="14"/>
        <v>0</v>
      </c>
      <c r="R131" s="222">
        <f t="shared" si="15"/>
        <v>0</v>
      </c>
      <c r="S131" s="453" cm="1">
        <f t="array" ref="S131">_xlfn.IFS(E131="Air",R131,E131="Sea",M131,E131="Air+Sea",M131+R131)</f>
        <v>2.5</v>
      </c>
    </row>
    <row r="132" spans="1:19" ht="14.45" customHeight="1" x14ac:dyDescent="0.25">
      <c r="A132" s="1096"/>
      <c r="B132" s="509"/>
      <c r="C132" s="177" t="s">
        <v>103</v>
      </c>
      <c r="D132" s="113" t="s">
        <v>221</v>
      </c>
      <c r="E132" s="113" t="s">
        <v>11</v>
      </c>
      <c r="F132" s="156"/>
      <c r="G132" s="213">
        <v>25</v>
      </c>
      <c r="H132" s="178"/>
      <c r="I132" s="467"/>
      <c r="J132" s="200">
        <v>0.5</v>
      </c>
      <c r="K132" s="219">
        <v>1</v>
      </c>
      <c r="L132" s="219">
        <f t="shared" si="12"/>
        <v>12.5</v>
      </c>
      <c r="M132" s="220">
        <f t="shared" si="13"/>
        <v>12.5</v>
      </c>
      <c r="N132" s="463"/>
      <c r="O132" s="443"/>
      <c r="P132" s="221">
        <v>0</v>
      </c>
      <c r="Q132" s="444">
        <f t="shared" si="14"/>
        <v>0</v>
      </c>
      <c r="R132" s="222">
        <f t="shared" si="15"/>
        <v>0</v>
      </c>
      <c r="S132" s="453" cm="1">
        <f t="array" ref="S132">_xlfn.IFS(E132="Air",R132,E132="Sea",M132,E132="Air+Sea",M132+R132)</f>
        <v>12.5</v>
      </c>
    </row>
    <row r="133" spans="1:19" ht="14.45" customHeight="1" x14ac:dyDescent="0.25">
      <c r="A133" s="1096"/>
      <c r="B133" s="509"/>
      <c r="C133" s="177" t="s">
        <v>103</v>
      </c>
      <c r="D133" s="113" t="s">
        <v>222</v>
      </c>
      <c r="E133" s="113" t="s">
        <v>11</v>
      </c>
      <c r="F133" s="156"/>
      <c r="G133" s="213">
        <v>20</v>
      </c>
      <c r="H133" s="178"/>
      <c r="I133" s="467"/>
      <c r="J133" s="200">
        <v>0.5</v>
      </c>
      <c r="K133" s="219">
        <v>1</v>
      </c>
      <c r="L133" s="219">
        <f t="shared" si="12"/>
        <v>10</v>
      </c>
      <c r="M133" s="220">
        <f t="shared" si="13"/>
        <v>10</v>
      </c>
      <c r="N133" s="463"/>
      <c r="O133" s="443"/>
      <c r="P133" s="221">
        <v>0</v>
      </c>
      <c r="Q133" s="444">
        <f t="shared" si="14"/>
        <v>0</v>
      </c>
      <c r="R133" s="222">
        <f t="shared" si="15"/>
        <v>0</v>
      </c>
      <c r="S133" s="453" cm="1">
        <f t="array" ref="S133">_xlfn.IFS(E133="Air",R133,E133="Sea",M133,E133="Air+Sea",M133+R133)</f>
        <v>10</v>
      </c>
    </row>
    <row r="134" spans="1:19" ht="14.45" customHeight="1" x14ac:dyDescent="0.25">
      <c r="A134" s="1096"/>
      <c r="B134" s="509" t="s">
        <v>157</v>
      </c>
      <c r="C134" s="177" t="s">
        <v>158</v>
      </c>
      <c r="D134" s="113" t="s">
        <v>159</v>
      </c>
      <c r="E134" s="113" t="s">
        <v>11</v>
      </c>
      <c r="F134" s="156">
        <v>870</v>
      </c>
      <c r="G134" s="156">
        <v>870</v>
      </c>
      <c r="H134" s="178"/>
      <c r="I134" s="467"/>
      <c r="J134" s="200">
        <v>0</v>
      </c>
      <c r="K134" s="219">
        <v>1</v>
      </c>
      <c r="L134" s="219">
        <f t="shared" si="12"/>
        <v>0</v>
      </c>
      <c r="M134" s="220">
        <f t="shared" si="13"/>
        <v>0</v>
      </c>
      <c r="N134" s="463"/>
      <c r="O134" s="443"/>
      <c r="P134" s="221">
        <v>0</v>
      </c>
      <c r="Q134" s="444">
        <f t="shared" si="14"/>
        <v>0</v>
      </c>
      <c r="R134" s="222">
        <f t="shared" si="15"/>
        <v>0</v>
      </c>
      <c r="S134" s="453" cm="1">
        <f t="array" ref="S134">_xlfn.IFS(E134="Air",R134,E134="Sea",M134,E134="Air+Sea",M134+R134)</f>
        <v>0</v>
      </c>
    </row>
    <row r="135" spans="1:19" ht="14.45" customHeight="1" x14ac:dyDescent="0.25">
      <c r="A135" s="1096"/>
      <c r="B135" s="509" t="s">
        <v>160</v>
      </c>
      <c r="C135" s="177" t="s">
        <v>142</v>
      </c>
      <c r="D135" s="113" t="s">
        <v>161</v>
      </c>
      <c r="E135" s="113" t="s">
        <v>11</v>
      </c>
      <c r="F135" s="156">
        <v>120</v>
      </c>
      <c r="G135" s="156">
        <v>120</v>
      </c>
      <c r="H135" s="178"/>
      <c r="I135" s="467"/>
      <c r="J135" s="200">
        <v>0.25</v>
      </c>
      <c r="K135" s="219">
        <v>1</v>
      </c>
      <c r="L135" s="219">
        <f t="shared" si="12"/>
        <v>30</v>
      </c>
      <c r="M135" s="220">
        <f t="shared" si="13"/>
        <v>30</v>
      </c>
      <c r="N135" s="463"/>
      <c r="O135" s="443"/>
      <c r="P135" s="221">
        <v>0</v>
      </c>
      <c r="Q135" s="444">
        <f t="shared" si="14"/>
        <v>0</v>
      </c>
      <c r="R135" s="222">
        <f t="shared" si="15"/>
        <v>0</v>
      </c>
      <c r="S135" s="453" cm="1">
        <f t="array" ref="S135">_xlfn.IFS(E135="Air",R135,E135="Sea",M135,E135="Air+Sea",M135+R135)</f>
        <v>30</v>
      </c>
    </row>
    <row r="136" spans="1:19" ht="14.45" customHeight="1" x14ac:dyDescent="0.25">
      <c r="A136" s="1096"/>
      <c r="B136" s="509" t="s">
        <v>162</v>
      </c>
      <c r="C136" s="177" t="s">
        <v>163</v>
      </c>
      <c r="D136" s="113" t="s">
        <v>164</v>
      </c>
      <c r="E136" s="113" t="s">
        <v>11</v>
      </c>
      <c r="F136" s="156">
        <v>60</v>
      </c>
      <c r="G136" s="156">
        <v>60</v>
      </c>
      <c r="H136" s="178"/>
      <c r="I136" s="467"/>
      <c r="J136" s="200">
        <v>0.25</v>
      </c>
      <c r="K136" s="219">
        <v>1</v>
      </c>
      <c r="L136" s="219">
        <f t="shared" si="12"/>
        <v>15</v>
      </c>
      <c r="M136" s="220">
        <f t="shared" si="13"/>
        <v>15</v>
      </c>
      <c r="N136" s="463"/>
      <c r="O136" s="443"/>
      <c r="P136" s="221">
        <v>0</v>
      </c>
      <c r="Q136" s="444">
        <f t="shared" si="14"/>
        <v>0</v>
      </c>
      <c r="R136" s="222">
        <f t="shared" si="15"/>
        <v>0</v>
      </c>
      <c r="S136" s="453" cm="1">
        <f t="array" ref="S136">_xlfn.IFS(E136="Air",R136,E136="Sea",M136,E136="Air+Sea",M136+R136)</f>
        <v>15</v>
      </c>
    </row>
    <row r="137" spans="1:19" ht="14.45" customHeight="1" x14ac:dyDescent="0.25">
      <c r="A137" s="1096"/>
      <c r="B137" s="509" t="s">
        <v>650</v>
      </c>
      <c r="C137" s="177" t="s">
        <v>103</v>
      </c>
      <c r="D137" s="113" t="s">
        <v>706</v>
      </c>
      <c r="E137" s="113" t="s">
        <v>11</v>
      </c>
      <c r="F137" s="177"/>
      <c r="G137" s="213">
        <v>45</v>
      </c>
      <c r="H137" s="178"/>
      <c r="I137" s="467"/>
      <c r="J137" s="200">
        <v>0.5</v>
      </c>
      <c r="K137" s="219">
        <v>1</v>
      </c>
      <c r="L137" s="219">
        <f t="shared" si="12"/>
        <v>22.5</v>
      </c>
      <c r="M137" s="220">
        <f t="shared" si="13"/>
        <v>22.5</v>
      </c>
      <c r="N137" s="463"/>
      <c r="O137" s="443"/>
      <c r="P137" s="221">
        <v>0</v>
      </c>
      <c r="Q137" s="444">
        <f t="shared" si="14"/>
        <v>0</v>
      </c>
      <c r="R137" s="222">
        <f t="shared" si="15"/>
        <v>0</v>
      </c>
      <c r="S137" s="453" cm="1">
        <f t="array" ref="S137">_xlfn.IFS(E137="Air",R137,E137="Sea",M137,E137="Air+Sea",M137+R137)</f>
        <v>22.5</v>
      </c>
    </row>
    <row r="138" spans="1:19" ht="14.45" customHeight="1" x14ac:dyDescent="0.25">
      <c r="A138" s="1096"/>
      <c r="B138" s="460"/>
      <c r="C138" s="517" t="s">
        <v>103</v>
      </c>
      <c r="D138" s="188" t="s">
        <v>225</v>
      </c>
      <c r="E138" s="188"/>
      <c r="F138" s="334"/>
      <c r="G138" s="647"/>
      <c r="H138" s="518"/>
      <c r="I138" s="769"/>
      <c r="J138" s="764"/>
      <c r="K138" s="765">
        <v>1</v>
      </c>
      <c r="L138" s="765">
        <f t="shared" si="12"/>
        <v>0</v>
      </c>
      <c r="M138" s="743">
        <f t="shared" si="13"/>
        <v>0</v>
      </c>
      <c r="N138" s="463"/>
      <c r="O138" s="443"/>
      <c r="P138" s="221">
        <v>0</v>
      </c>
      <c r="Q138" s="444">
        <f t="shared" si="14"/>
        <v>0</v>
      </c>
      <c r="R138" s="222">
        <f t="shared" si="15"/>
        <v>0</v>
      </c>
      <c r="S138" s="454" t="e" cm="1">
        <f t="array" ref="S138">_xlfn.IFS(E138="Air",R138,E138="Sea",M138,E138="Air+Sea",M138+R138)</f>
        <v>#N/A</v>
      </c>
    </row>
    <row r="139" spans="1:19" ht="14.45" customHeight="1" x14ac:dyDescent="0.25">
      <c r="A139" s="1096"/>
      <c r="B139" s="460"/>
      <c r="C139" s="517" t="s">
        <v>227</v>
      </c>
      <c r="D139" s="188" t="s">
        <v>228</v>
      </c>
      <c r="E139" s="188"/>
      <c r="F139" s="334"/>
      <c r="G139" s="647"/>
      <c r="H139" s="518"/>
      <c r="I139" s="769"/>
      <c r="J139" s="764"/>
      <c r="K139" s="765">
        <v>1</v>
      </c>
      <c r="L139" s="765">
        <f t="shared" si="12"/>
        <v>0</v>
      </c>
      <c r="M139" s="743">
        <f t="shared" si="13"/>
        <v>0</v>
      </c>
      <c r="N139" s="463"/>
      <c r="O139" s="443"/>
      <c r="P139" s="221">
        <v>0</v>
      </c>
      <c r="Q139" s="444">
        <f t="shared" si="14"/>
        <v>0</v>
      </c>
      <c r="R139" s="222">
        <f t="shared" si="15"/>
        <v>0</v>
      </c>
      <c r="S139" s="454" t="e" cm="1">
        <f t="array" ref="S139">_xlfn.IFS(E139="Air",R139,E139="Sea",M139,E139="Air+Sea",M139+R139)</f>
        <v>#N/A</v>
      </c>
    </row>
    <row r="140" spans="1:19" ht="14.45" customHeight="1" x14ac:dyDescent="0.25">
      <c r="A140" s="1096"/>
      <c r="B140" s="460"/>
      <c r="C140" s="517" t="s">
        <v>227</v>
      </c>
      <c r="D140" s="188" t="s">
        <v>229</v>
      </c>
      <c r="E140" s="188"/>
      <c r="F140" s="334"/>
      <c r="G140" s="647"/>
      <c r="H140" s="518"/>
      <c r="I140" s="769"/>
      <c r="J140" s="764"/>
      <c r="K140" s="765">
        <v>1</v>
      </c>
      <c r="L140" s="765">
        <f t="shared" si="12"/>
        <v>0</v>
      </c>
      <c r="M140" s="743">
        <f t="shared" si="13"/>
        <v>0</v>
      </c>
      <c r="N140" s="463"/>
      <c r="O140" s="443"/>
      <c r="P140" s="221">
        <v>0</v>
      </c>
      <c r="Q140" s="444">
        <f t="shared" si="14"/>
        <v>0</v>
      </c>
      <c r="R140" s="222">
        <f t="shared" si="15"/>
        <v>0</v>
      </c>
      <c r="S140" s="454" t="e" cm="1">
        <f t="array" ref="S140">_xlfn.IFS(E140="Air",R140,E140="Sea",M140,E140="Air+Sea",M140+R140)</f>
        <v>#N/A</v>
      </c>
    </row>
    <row r="141" spans="1:19" ht="14.45" customHeight="1" x14ac:dyDescent="0.25">
      <c r="A141" s="1096"/>
      <c r="B141" s="509" t="s">
        <v>226</v>
      </c>
      <c r="C141" s="113" t="s">
        <v>145</v>
      </c>
      <c r="D141" s="113" t="s">
        <v>230</v>
      </c>
      <c r="E141" s="113" t="s">
        <v>11</v>
      </c>
      <c r="F141" s="113"/>
      <c r="G141" s="213">
        <v>50</v>
      </c>
      <c r="H141" s="124"/>
      <c r="I141" s="467"/>
      <c r="J141" s="200">
        <v>0.5</v>
      </c>
      <c r="K141" s="219">
        <v>1</v>
      </c>
      <c r="L141" s="219">
        <f t="shared" si="12"/>
        <v>25</v>
      </c>
      <c r="M141" s="220">
        <f t="shared" si="13"/>
        <v>25</v>
      </c>
      <c r="N141" s="463"/>
      <c r="O141" s="443"/>
      <c r="P141" s="221">
        <v>0</v>
      </c>
      <c r="Q141" s="444">
        <f t="shared" si="14"/>
        <v>0</v>
      </c>
      <c r="R141" s="222">
        <f t="shared" si="15"/>
        <v>0</v>
      </c>
      <c r="S141" s="453" cm="1">
        <f t="array" ref="S141">_xlfn.IFS(E141="Air",R141,E141="Sea",M141,E141="Air+Sea",M141+R141)</f>
        <v>25</v>
      </c>
    </row>
    <row r="142" spans="1:19" ht="14.45" customHeight="1" x14ac:dyDescent="0.25">
      <c r="A142" s="1096"/>
      <c r="B142" s="509"/>
      <c r="C142" s="113" t="s">
        <v>145</v>
      </c>
      <c r="D142" s="113" t="s">
        <v>231</v>
      </c>
      <c r="E142" s="113" t="s">
        <v>11</v>
      </c>
      <c r="F142" s="113"/>
      <c r="G142" s="213">
        <v>10</v>
      </c>
      <c r="H142" s="124"/>
      <c r="I142" s="467"/>
      <c r="J142" s="200">
        <v>0.5</v>
      </c>
      <c r="K142" s="219">
        <v>1</v>
      </c>
      <c r="L142" s="219">
        <f t="shared" si="12"/>
        <v>5</v>
      </c>
      <c r="M142" s="220">
        <f t="shared" si="13"/>
        <v>5</v>
      </c>
      <c r="N142" s="463"/>
      <c r="O142" s="443"/>
      <c r="P142" s="221">
        <v>0</v>
      </c>
      <c r="Q142" s="444">
        <f t="shared" si="14"/>
        <v>0</v>
      </c>
      <c r="R142" s="222">
        <f t="shared" si="15"/>
        <v>0</v>
      </c>
      <c r="S142" s="453" cm="1">
        <f t="array" ref="S142">_xlfn.IFS(E142="Air",R142,E142="Sea",M142,E142="Air+Sea",M142+R142)</f>
        <v>5</v>
      </c>
    </row>
    <row r="143" spans="1:19" ht="14.45" customHeight="1" x14ac:dyDescent="0.25">
      <c r="A143" s="1096"/>
      <c r="B143" s="509"/>
      <c r="C143" s="113" t="s">
        <v>145</v>
      </c>
      <c r="D143" s="113" t="s">
        <v>232</v>
      </c>
      <c r="E143" s="113" t="s">
        <v>11</v>
      </c>
      <c r="F143" s="113"/>
      <c r="G143" s="213">
        <v>50</v>
      </c>
      <c r="H143" s="124"/>
      <c r="I143" s="467"/>
      <c r="J143" s="200">
        <v>0.5</v>
      </c>
      <c r="K143" s="219">
        <v>1</v>
      </c>
      <c r="L143" s="219">
        <f t="shared" si="12"/>
        <v>25</v>
      </c>
      <c r="M143" s="220">
        <f t="shared" si="13"/>
        <v>25</v>
      </c>
      <c r="N143" s="460"/>
      <c r="O143" s="443"/>
      <c r="P143" s="221">
        <v>0</v>
      </c>
      <c r="Q143" s="444">
        <f t="shared" si="14"/>
        <v>0</v>
      </c>
      <c r="R143" s="222">
        <f t="shared" si="15"/>
        <v>0</v>
      </c>
      <c r="S143" s="453" cm="1">
        <f t="array" ref="S143">_xlfn.IFS(E143="Air",R143,E143="Sea",M143,E143="Air+Sea",M143+R143)</f>
        <v>25</v>
      </c>
    </row>
    <row r="144" spans="1:19" ht="15.75" thickBot="1" x14ac:dyDescent="0.3">
      <c r="A144" s="1097"/>
      <c r="B144" s="724"/>
      <c r="C144" s="119" t="s">
        <v>145</v>
      </c>
      <c r="D144" s="119" t="s">
        <v>233</v>
      </c>
      <c r="E144" s="119" t="s">
        <v>11</v>
      </c>
      <c r="F144" s="119"/>
      <c r="G144" s="214">
        <v>5</v>
      </c>
      <c r="H144" s="150"/>
      <c r="I144" s="771"/>
      <c r="J144" s="201">
        <v>0.5</v>
      </c>
      <c r="K144" s="233">
        <v>1</v>
      </c>
      <c r="L144" s="233">
        <f t="shared" si="12"/>
        <v>2.5</v>
      </c>
      <c r="M144" s="234">
        <f t="shared" si="13"/>
        <v>2.5</v>
      </c>
      <c r="N144" s="464"/>
      <c r="O144" s="450"/>
      <c r="P144" s="262">
        <v>0</v>
      </c>
      <c r="Q144" s="451">
        <f t="shared" si="14"/>
        <v>0</v>
      </c>
      <c r="R144" s="457">
        <f t="shared" si="15"/>
        <v>0</v>
      </c>
      <c r="S144" s="455" cm="1">
        <f t="array" ref="S144">_xlfn.IFS(E144="Air",R144,E144="Sea",M144,E144="Air+Sea",M144+R144)</f>
        <v>2.5</v>
      </c>
    </row>
    <row r="145" spans="1:21" ht="18.75" customHeight="1" x14ac:dyDescent="0.25">
      <c r="A145" s="152"/>
      <c r="B145" s="120"/>
      <c r="C145" s="120"/>
      <c r="D145" s="120"/>
      <c r="E145" s="120"/>
      <c r="F145" s="120"/>
      <c r="G145" s="100"/>
      <c r="H145" s="120"/>
      <c r="I145" s="433"/>
      <c r="K145" s="235"/>
      <c r="L145" s="235"/>
      <c r="M145" s="373"/>
      <c r="N145" s="433"/>
      <c r="O145" s="580"/>
      <c r="P145" s="235"/>
      <c r="Q145" s="581"/>
      <c r="R145" s="581"/>
      <c r="S145" s="379"/>
      <c r="T145" s="475"/>
      <c r="U145" s="120"/>
    </row>
    <row r="146" spans="1:21" ht="18.75" customHeight="1" thickBot="1" x14ac:dyDescent="0.3">
      <c r="A146" s="184"/>
      <c r="B146" s="120"/>
      <c r="C146" s="120"/>
      <c r="D146" s="120"/>
      <c r="E146" s="120"/>
      <c r="F146" s="120"/>
      <c r="G146" s="100"/>
      <c r="H146" s="120"/>
      <c r="I146" s="433"/>
      <c r="K146" s="235"/>
      <c r="L146" s="235"/>
      <c r="M146" s="373"/>
      <c r="N146" s="433"/>
      <c r="O146" s="356"/>
      <c r="P146" s="235"/>
      <c r="Q146" s="373"/>
      <c r="R146" s="373"/>
      <c r="S146" s="379"/>
      <c r="T146" s="475"/>
      <c r="U146" s="120"/>
    </row>
    <row r="147" spans="1:21" ht="36.75" customHeight="1" x14ac:dyDescent="0.25">
      <c r="A147" s="167"/>
      <c r="B147" s="32"/>
      <c r="C147" s="32"/>
      <c r="D147" s="32"/>
      <c r="E147" s="32"/>
      <c r="F147" s="32"/>
      <c r="G147" s="100"/>
      <c r="H147" s="168"/>
      <c r="I147" s="413"/>
      <c r="J147" s="71" t="s">
        <v>234</v>
      </c>
      <c r="K147" s="229">
        <f>IF([2]Booking_SGN!$B$2="SGN",INDEX([2]!volume,MATCH($I$11,[2]!customer,0),MATCH([2]Booking_SGN!$C$3,[2]!week,0)),0)</f>
        <v>0</v>
      </c>
      <c r="L147" s="229">
        <f>SUM(L99:L146)</f>
        <v>720</v>
      </c>
      <c r="M147" s="229">
        <f>SUM(M99:M146)</f>
        <v>720</v>
      </c>
      <c r="N147" s="413"/>
      <c r="O147" s="71" t="s">
        <v>234</v>
      </c>
      <c r="P147" s="229">
        <f>IF([2]Booking_SGN!$B$2="SGN",INDEX([2]!volume,MATCH($N$11,[2]!customer,0),MATCH([2]Booking_SGN!$C$3,[2]!week,0)),0)</f>
        <v>0</v>
      </c>
      <c r="Q147" s="229">
        <f>SUM(Q99:Q146)</f>
        <v>305</v>
      </c>
      <c r="R147" s="230">
        <f>SUM(R99:R146)</f>
        <v>0</v>
      </c>
      <c r="S147" s="257">
        <f>R147+M147</f>
        <v>720</v>
      </c>
      <c r="T147" s="171"/>
    </row>
    <row r="148" spans="1:21" ht="15.75" thickBot="1" x14ac:dyDescent="0.3">
      <c r="A148" s="185"/>
      <c r="B148" s="168"/>
      <c r="C148" s="32"/>
      <c r="D148" s="32"/>
      <c r="E148" s="32"/>
      <c r="F148" s="32"/>
      <c r="G148" s="100"/>
      <c r="H148" s="168"/>
      <c r="I148" s="413"/>
      <c r="J148" s="72" t="s">
        <v>182</v>
      </c>
      <c r="K148" s="73"/>
      <c r="L148" s="73"/>
      <c r="M148" s="237">
        <f>M147*K147/40/3600</f>
        <v>0</v>
      </c>
      <c r="N148" s="413"/>
      <c r="O148" s="72" t="s">
        <v>182</v>
      </c>
      <c r="P148" s="73"/>
      <c r="Q148" s="73"/>
      <c r="R148" s="268">
        <f>R147*P147/40/3600</f>
        <v>0</v>
      </c>
      <c r="S148" s="269">
        <f>R148+M148</f>
        <v>0</v>
      </c>
      <c r="T148" s="186"/>
    </row>
    <row r="149" spans="1:21" x14ac:dyDescent="0.25">
      <c r="A149" s="185"/>
      <c r="B149" s="168"/>
      <c r="C149" s="32"/>
      <c r="D149" s="32"/>
      <c r="E149" s="32"/>
      <c r="F149" s="32"/>
      <c r="G149" s="100"/>
      <c r="H149" s="168"/>
      <c r="I149" s="413"/>
      <c r="J149" s="77"/>
      <c r="N149" s="413"/>
      <c r="O149" s="77"/>
      <c r="R149" s="270"/>
      <c r="S149" s="270"/>
    </row>
    <row r="150" spans="1:21" ht="15.75" thickBot="1" x14ac:dyDescent="0.3">
      <c r="A150" s="185"/>
      <c r="B150" s="168"/>
      <c r="C150" s="32"/>
      <c r="D150" s="32"/>
      <c r="E150" s="32"/>
      <c r="F150" s="32"/>
      <c r="G150" s="100"/>
      <c r="H150" s="168"/>
      <c r="I150" s="413"/>
      <c r="J150" s="77"/>
      <c r="N150" s="413"/>
      <c r="O150" s="77"/>
      <c r="R150" s="270"/>
      <c r="S150" s="270"/>
    </row>
    <row r="151" spans="1:21" ht="60" x14ac:dyDescent="0.25">
      <c r="A151" s="185"/>
      <c r="B151" s="168"/>
      <c r="C151" s="32"/>
      <c r="D151" s="32"/>
      <c r="E151" s="32"/>
      <c r="F151" s="32"/>
      <c r="G151" s="100"/>
      <c r="H151" s="168"/>
      <c r="I151" s="413"/>
      <c r="J151" s="71" t="s">
        <v>235</v>
      </c>
      <c r="K151" s="229">
        <f>IF([2]Booking_SGN!$B$2="SGN",INDEX([2]!volume,MATCH($I$11,[2]!customer,0),MATCH([2]Booking_SGN!$C$3,[2]!week,0)),0)</f>
        <v>0</v>
      </c>
      <c r="L151" s="229">
        <f>L147+L96</f>
        <v>4996</v>
      </c>
      <c r="M151" s="229">
        <f>M147+M96</f>
        <v>4088.5</v>
      </c>
      <c r="N151" s="413"/>
      <c r="O151" s="71" t="s">
        <v>235</v>
      </c>
      <c r="P151" s="229">
        <f>IF([2]Booking_SGN!$B$2="SGN",INDEX([2]!volume,MATCH($N$11,[2]!customer,0),MATCH([2]Booking_SGN!$C$3,[2]!week,0)),0)</f>
        <v>0</v>
      </c>
      <c r="Q151" s="229">
        <f>Q147+Q96</f>
        <v>1111</v>
      </c>
      <c r="R151" s="230">
        <f>R147+R96</f>
        <v>0</v>
      </c>
      <c r="S151" s="257">
        <f>R151+M151</f>
        <v>4088.5</v>
      </c>
      <c r="T151" s="187"/>
    </row>
    <row r="152" spans="1:21" ht="15.75" thickBot="1" x14ac:dyDescent="0.3">
      <c r="A152" s="185"/>
      <c r="B152" s="168"/>
      <c r="C152" s="32"/>
      <c r="D152" s="32"/>
      <c r="E152" s="32"/>
      <c r="F152" s="32"/>
      <c r="G152" s="100"/>
      <c r="H152" s="168"/>
      <c r="I152" s="413"/>
      <c r="J152" s="72" t="s">
        <v>236</v>
      </c>
      <c r="K152" s="73"/>
      <c r="L152" s="73"/>
      <c r="M152" s="237">
        <f>M148+M97</f>
        <v>0</v>
      </c>
      <c r="N152" s="413"/>
      <c r="O152" s="72" t="s">
        <v>236</v>
      </c>
      <c r="P152" s="73"/>
      <c r="Q152" s="73"/>
      <c r="R152" s="268">
        <f>R148+R97</f>
        <v>0</v>
      </c>
      <c r="S152" s="269">
        <f>R152+M152</f>
        <v>0</v>
      </c>
      <c r="T152" s="186"/>
    </row>
    <row r="153" spans="1:21" ht="15.75" thickBot="1" x14ac:dyDescent="0.3">
      <c r="A153" s="185"/>
      <c r="B153" s="32"/>
      <c r="C153" s="32"/>
      <c r="D153" s="32"/>
      <c r="E153" s="32"/>
      <c r="F153" s="32"/>
      <c r="G153" s="100"/>
      <c r="H153" s="168"/>
      <c r="I153" s="413"/>
      <c r="J153" s="77"/>
      <c r="N153" s="413"/>
      <c r="O153" s="77"/>
      <c r="R153" s="270"/>
      <c r="S153" s="270"/>
    </row>
    <row r="154" spans="1:21" x14ac:dyDescent="0.25">
      <c r="A154" s="185"/>
      <c r="B154" s="32"/>
      <c r="C154" s="32"/>
      <c r="D154" s="32"/>
      <c r="E154" s="32"/>
      <c r="F154" s="32"/>
      <c r="G154" s="100"/>
      <c r="H154" s="168"/>
      <c r="I154" s="413"/>
      <c r="J154" s="81" t="s">
        <v>237</v>
      </c>
      <c r="K154" s="238"/>
      <c r="L154" s="239"/>
      <c r="M154" s="239"/>
      <c r="N154" s="413"/>
      <c r="O154" s="81" t="s">
        <v>237</v>
      </c>
      <c r="P154" s="238"/>
      <c r="Q154" s="239"/>
      <c r="R154" s="271"/>
      <c r="S154" s="270"/>
    </row>
    <row r="155" spans="1:21" ht="15.75" thickBot="1" x14ac:dyDescent="0.3">
      <c r="A155" s="185"/>
      <c r="B155" s="32"/>
      <c r="C155" s="32"/>
      <c r="D155" s="32"/>
      <c r="E155" s="32"/>
      <c r="F155" s="32"/>
      <c r="G155" s="100"/>
      <c r="H155" s="168"/>
      <c r="I155" s="413"/>
      <c r="J155" s="82" t="s">
        <v>238</v>
      </c>
      <c r="K155" s="240"/>
      <c r="L155" s="241"/>
      <c r="M155" s="241"/>
      <c r="N155" s="413"/>
      <c r="O155" s="82" t="s">
        <v>238</v>
      </c>
      <c r="P155" s="240"/>
      <c r="Q155" s="241"/>
      <c r="R155" s="272"/>
      <c r="S155" s="232"/>
    </row>
    <row r="156" spans="1:21" ht="15.75" thickBot="1" x14ac:dyDescent="0.3">
      <c r="A156" s="185"/>
      <c r="E156" s="32"/>
      <c r="F156" s="32"/>
      <c r="G156" s="100"/>
      <c r="H156" s="168"/>
      <c r="I156" s="414"/>
      <c r="J156" s="199"/>
      <c r="K156" s="73"/>
      <c r="L156" s="73"/>
      <c r="M156" s="73"/>
      <c r="N156" s="414"/>
      <c r="O156" s="199"/>
      <c r="P156" s="73"/>
      <c r="Q156" s="73"/>
      <c r="R156" s="232"/>
      <c r="S156" s="273"/>
    </row>
    <row r="157" spans="1:21" x14ac:dyDescent="0.25">
      <c r="A157" s="185"/>
      <c r="B157" s="32"/>
      <c r="C157" s="32"/>
      <c r="D157" s="32"/>
      <c r="E157" s="32"/>
      <c r="F157" s="32"/>
      <c r="G157" s="100"/>
      <c r="H157" s="168"/>
      <c r="I157" s="32"/>
      <c r="N157" s="32"/>
    </row>
    <row r="158" spans="1:21" x14ac:dyDescent="0.25">
      <c r="A158" s="185"/>
      <c r="B158" s="32"/>
      <c r="C158" s="32"/>
      <c r="D158" s="32"/>
      <c r="E158" s="32"/>
      <c r="F158" s="32"/>
      <c r="G158" s="100"/>
      <c r="H158" s="168"/>
      <c r="I158" s="32"/>
      <c r="N158" s="32"/>
    </row>
    <row r="159" spans="1:21" x14ac:dyDescent="0.25">
      <c r="A159" s="185"/>
      <c r="B159" s="32"/>
      <c r="C159" s="32"/>
      <c r="D159" s="32"/>
      <c r="E159" s="32"/>
      <c r="F159" s="32"/>
      <c r="G159" s="100"/>
      <c r="H159" s="168"/>
      <c r="I159" s="32"/>
      <c r="N159" s="32"/>
    </row>
    <row r="160" spans="1:21" x14ac:dyDescent="0.25">
      <c r="A160" s="185"/>
      <c r="B160" s="32"/>
      <c r="C160" s="32"/>
      <c r="D160" s="32"/>
      <c r="E160" s="32"/>
      <c r="F160" s="32"/>
      <c r="G160" s="100"/>
      <c r="H160" s="168"/>
      <c r="I160" s="32"/>
      <c r="N160" s="32"/>
    </row>
    <row r="161" spans="1:14" x14ac:dyDescent="0.25">
      <c r="A161" s="185"/>
      <c r="B161" s="32"/>
      <c r="C161" s="32"/>
      <c r="D161" s="32"/>
      <c r="E161" s="32"/>
      <c r="F161" s="32"/>
      <c r="G161" s="100"/>
      <c r="H161" s="168"/>
      <c r="I161" s="32"/>
      <c r="N161" s="32"/>
    </row>
    <row r="162" spans="1:14" x14ac:dyDescent="0.25">
      <c r="A162" s="185"/>
      <c r="B162" s="32"/>
      <c r="C162" s="32"/>
      <c r="D162" s="32"/>
      <c r="E162" s="32"/>
      <c r="F162" s="32"/>
      <c r="G162" s="100"/>
      <c r="H162" s="168"/>
      <c r="I162" s="32"/>
      <c r="N162" s="32"/>
    </row>
    <row r="163" spans="1:14" x14ac:dyDescent="0.25">
      <c r="A163" s="185"/>
      <c r="B163" s="32"/>
      <c r="C163" s="32"/>
      <c r="D163" s="32"/>
      <c r="E163" s="32"/>
      <c r="F163" s="32"/>
      <c r="G163" s="100"/>
      <c r="H163" s="168"/>
      <c r="I163" s="32"/>
      <c r="N163" s="32"/>
    </row>
    <row r="164" spans="1:14" x14ac:dyDescent="0.25">
      <c r="A164" s="185"/>
      <c r="B164" s="32"/>
      <c r="C164" s="32"/>
      <c r="D164" s="32"/>
      <c r="E164" s="32"/>
      <c r="F164" s="32"/>
      <c r="G164" s="100"/>
      <c r="H164" s="168"/>
      <c r="I164" s="32"/>
      <c r="N164" s="32"/>
    </row>
    <row r="165" spans="1:14" x14ac:dyDescent="0.25">
      <c r="A165" s="185"/>
      <c r="B165" s="32"/>
      <c r="C165" s="32"/>
      <c r="D165" s="32"/>
      <c r="E165" s="32"/>
      <c r="F165" s="32"/>
      <c r="G165" s="100"/>
      <c r="H165" s="168"/>
      <c r="I165" s="32"/>
      <c r="N165" s="32"/>
    </row>
    <row r="166" spans="1:14" x14ac:dyDescent="0.25">
      <c r="A166" s="185"/>
      <c r="B166" s="32"/>
      <c r="C166" s="32"/>
      <c r="D166" s="32"/>
      <c r="E166" s="32"/>
      <c r="F166" s="32"/>
      <c r="G166" s="100"/>
      <c r="H166" s="168"/>
      <c r="I166" s="32"/>
      <c r="N166" s="32"/>
    </row>
    <row r="167" spans="1:14" x14ac:dyDescent="0.25">
      <c r="A167" s="185"/>
      <c r="B167" s="32"/>
      <c r="C167" s="32"/>
      <c r="D167" s="32"/>
      <c r="E167" s="32"/>
      <c r="F167" s="32"/>
      <c r="G167" s="100"/>
      <c r="H167" s="168"/>
      <c r="I167" s="32"/>
      <c r="N167" s="32"/>
    </row>
    <row r="168" spans="1:14" x14ac:dyDescent="0.25">
      <c r="A168" s="185"/>
      <c r="B168" s="32"/>
      <c r="C168" s="32"/>
      <c r="D168" s="32"/>
      <c r="E168" s="32"/>
      <c r="F168" s="32"/>
      <c r="G168" s="100"/>
      <c r="H168" s="168"/>
      <c r="I168" s="32"/>
      <c r="N168" s="32"/>
    </row>
    <row r="169" spans="1:14" x14ac:dyDescent="0.25">
      <c r="A169" s="185"/>
      <c r="B169" s="32"/>
      <c r="C169" s="32"/>
      <c r="D169" s="32"/>
      <c r="E169" s="32"/>
      <c r="F169" s="32"/>
      <c r="G169" s="100"/>
      <c r="H169" s="168"/>
      <c r="I169" s="32"/>
      <c r="N169" s="32"/>
    </row>
    <row r="170" spans="1:14" x14ac:dyDescent="0.25">
      <c r="A170" s="185"/>
      <c r="B170" s="32"/>
      <c r="C170" s="32"/>
      <c r="D170" s="32"/>
      <c r="E170" s="32"/>
      <c r="F170" s="32"/>
      <c r="G170" s="100"/>
      <c r="H170" s="168"/>
      <c r="I170" s="32"/>
      <c r="N170" s="32"/>
    </row>
    <row r="171" spans="1:14" x14ac:dyDescent="0.25">
      <c r="A171" s="185"/>
      <c r="B171" s="32"/>
      <c r="C171" s="32"/>
      <c r="D171" s="32"/>
      <c r="E171" s="32"/>
      <c r="F171" s="32"/>
      <c r="G171" s="100"/>
      <c r="H171" s="168"/>
      <c r="I171" s="32"/>
      <c r="N171" s="32"/>
    </row>
    <row r="172" spans="1:14" x14ac:dyDescent="0.25">
      <c r="A172" s="185"/>
      <c r="B172" s="32"/>
      <c r="C172" s="32"/>
      <c r="D172" s="32"/>
      <c r="E172" s="32"/>
      <c r="F172" s="32"/>
      <c r="G172" s="100"/>
      <c r="H172" s="168"/>
      <c r="I172" s="32"/>
      <c r="N172" s="32"/>
    </row>
    <row r="173" spans="1:14" x14ac:dyDescent="0.25">
      <c r="A173" s="185"/>
      <c r="B173" s="32"/>
      <c r="C173" s="32"/>
      <c r="D173" s="32"/>
      <c r="E173" s="32"/>
      <c r="F173" s="32"/>
      <c r="G173" s="100"/>
      <c r="H173" s="168"/>
      <c r="I173" s="32"/>
      <c r="N173" s="32"/>
    </row>
    <row r="174" spans="1:14" x14ac:dyDescent="0.25">
      <c r="A174" s="185"/>
      <c r="B174" s="32"/>
      <c r="C174" s="32"/>
      <c r="D174" s="32"/>
      <c r="E174" s="32"/>
      <c r="F174" s="32"/>
      <c r="G174" s="100"/>
      <c r="H174" s="168"/>
      <c r="I174" s="32"/>
      <c r="N174" s="32"/>
    </row>
    <row r="175" spans="1:14" x14ac:dyDescent="0.25">
      <c r="A175" s="185"/>
      <c r="B175" s="32"/>
      <c r="C175" s="32"/>
      <c r="D175" s="32"/>
      <c r="E175" s="32"/>
      <c r="F175" s="32"/>
      <c r="G175" s="100"/>
      <c r="H175" s="168"/>
      <c r="I175" s="32"/>
      <c r="N175" s="32"/>
    </row>
    <row r="176" spans="1:14" x14ac:dyDescent="0.25">
      <c r="A176" s="185"/>
      <c r="B176" s="32"/>
      <c r="C176" s="32"/>
      <c r="D176" s="32"/>
      <c r="E176" s="32"/>
      <c r="F176" s="32"/>
      <c r="G176" s="100"/>
      <c r="H176" s="168"/>
      <c r="I176" s="32"/>
      <c r="N176" s="32"/>
    </row>
    <row r="177" spans="1:14" x14ac:dyDescent="0.25">
      <c r="A177" s="185"/>
      <c r="B177" s="32"/>
      <c r="C177" s="32"/>
      <c r="D177" s="32"/>
      <c r="E177" s="32"/>
      <c r="F177" s="32"/>
      <c r="G177" s="100"/>
      <c r="H177" s="168"/>
      <c r="I177" s="32"/>
      <c r="N177" s="32"/>
    </row>
    <row r="178" spans="1:14" x14ac:dyDescent="0.25">
      <c r="A178" s="185"/>
      <c r="B178" s="32"/>
      <c r="C178" s="32"/>
      <c r="D178" s="32"/>
      <c r="E178" s="32"/>
      <c r="F178" s="32"/>
      <c r="G178" s="100"/>
      <c r="H178" s="168"/>
      <c r="I178" s="32"/>
      <c r="N178" s="32"/>
    </row>
    <row r="179" spans="1:14" x14ac:dyDescent="0.25">
      <c r="A179" s="185"/>
      <c r="B179" s="32"/>
      <c r="C179" s="32"/>
      <c r="D179" s="32"/>
      <c r="E179" s="32"/>
      <c r="F179" s="32"/>
      <c r="G179" s="100"/>
      <c r="H179" s="168"/>
      <c r="I179" s="32"/>
      <c r="N179" s="32"/>
    </row>
    <row r="180" spans="1:14" x14ac:dyDescent="0.25">
      <c r="A180" s="185"/>
      <c r="B180" s="32"/>
      <c r="C180" s="32"/>
      <c r="D180" s="32"/>
      <c r="E180" s="32"/>
      <c r="F180" s="32"/>
      <c r="G180" s="100"/>
      <c r="H180" s="168"/>
      <c r="I180" s="32"/>
      <c r="N180" s="32"/>
    </row>
    <row r="181" spans="1:14" x14ac:dyDescent="0.25">
      <c r="A181" s="185"/>
      <c r="B181" s="32"/>
      <c r="C181" s="32"/>
      <c r="D181" s="32"/>
      <c r="E181" s="32"/>
      <c r="F181" s="32"/>
      <c r="G181" s="100"/>
      <c r="H181" s="168"/>
      <c r="I181" s="32"/>
      <c r="N181" s="32"/>
    </row>
    <row r="182" spans="1:14" x14ac:dyDescent="0.25">
      <c r="A182" s="185"/>
      <c r="B182" s="32"/>
      <c r="C182" s="32"/>
      <c r="D182" s="32"/>
      <c r="E182" s="32"/>
      <c r="F182" s="32"/>
      <c r="G182" s="100"/>
      <c r="H182" s="168"/>
      <c r="I182" s="32"/>
      <c r="N182" s="32"/>
    </row>
    <row r="183" spans="1:14" x14ac:dyDescent="0.25">
      <c r="A183" s="185"/>
      <c r="B183" s="32"/>
      <c r="C183" s="32"/>
      <c r="D183" s="32"/>
      <c r="E183" s="32"/>
      <c r="F183" s="32"/>
      <c r="G183" s="100"/>
      <c r="H183" s="168"/>
      <c r="I183" s="32"/>
      <c r="N183" s="32"/>
    </row>
    <row r="184" spans="1:14" x14ac:dyDescent="0.25">
      <c r="A184" s="185"/>
      <c r="B184" s="32"/>
      <c r="C184" s="32"/>
      <c r="D184" s="32"/>
      <c r="E184" s="32"/>
      <c r="F184" s="32"/>
      <c r="G184" s="100"/>
      <c r="H184" s="168"/>
      <c r="I184" s="32"/>
      <c r="N184" s="32"/>
    </row>
    <row r="185" spans="1:14" x14ac:dyDescent="0.25">
      <c r="A185" s="185"/>
      <c r="B185" s="32"/>
      <c r="C185" s="32"/>
      <c r="D185" s="32"/>
      <c r="E185" s="32"/>
      <c r="F185" s="32"/>
      <c r="G185" s="100"/>
      <c r="H185" s="168"/>
      <c r="I185" s="32"/>
      <c r="N185" s="32"/>
    </row>
    <row r="186" spans="1:14" x14ac:dyDescent="0.25">
      <c r="A186" s="185"/>
      <c r="B186" s="32"/>
      <c r="C186" s="32"/>
      <c r="D186" s="32"/>
      <c r="E186" s="32"/>
      <c r="F186" s="32"/>
      <c r="G186" s="100"/>
      <c r="H186" s="168"/>
      <c r="I186" s="32"/>
      <c r="N186" s="32"/>
    </row>
    <row r="187" spans="1:14" x14ac:dyDescent="0.25">
      <c r="A187" s="185"/>
      <c r="B187" s="32"/>
      <c r="C187" s="32"/>
      <c r="D187" s="32"/>
      <c r="E187" s="32"/>
      <c r="F187" s="32"/>
      <c r="G187" s="100"/>
      <c r="H187" s="168"/>
      <c r="I187" s="32"/>
      <c r="N187" s="32"/>
    </row>
    <row r="188" spans="1:14" x14ac:dyDescent="0.25">
      <c r="A188" s="185"/>
      <c r="B188" s="32"/>
      <c r="C188" s="32"/>
      <c r="D188" s="32"/>
      <c r="E188" s="32"/>
      <c r="F188" s="32"/>
      <c r="G188" s="100"/>
      <c r="H188" s="168"/>
      <c r="I188" s="32"/>
      <c r="N188" s="32"/>
    </row>
    <row r="189" spans="1:14" x14ac:dyDescent="0.25">
      <c r="A189" s="185"/>
      <c r="B189" s="32"/>
      <c r="C189" s="32"/>
      <c r="D189" s="32"/>
      <c r="E189" s="32"/>
      <c r="F189" s="32"/>
      <c r="G189" s="100"/>
      <c r="H189" s="168"/>
      <c r="I189" s="32"/>
      <c r="N189" s="32"/>
    </row>
    <row r="190" spans="1:14" x14ac:dyDescent="0.25">
      <c r="A190" s="185"/>
      <c r="B190" s="32"/>
      <c r="C190" s="32"/>
      <c r="D190" s="32"/>
      <c r="E190" s="32"/>
      <c r="F190" s="32"/>
      <c r="G190" s="100"/>
      <c r="H190" s="168"/>
      <c r="I190" s="32"/>
      <c r="N190" s="32"/>
    </row>
    <row r="191" spans="1:14" x14ac:dyDescent="0.25">
      <c r="A191" s="185"/>
      <c r="B191" s="32"/>
      <c r="C191" s="32"/>
      <c r="D191" s="32"/>
      <c r="E191" s="32"/>
      <c r="F191" s="32"/>
      <c r="G191" s="100"/>
      <c r="H191" s="168"/>
      <c r="I191" s="32"/>
      <c r="N191" s="32"/>
    </row>
    <row r="192" spans="1:14" x14ac:dyDescent="0.25">
      <c r="A192" s="185"/>
      <c r="B192" s="32"/>
      <c r="C192" s="32"/>
      <c r="D192" s="32"/>
      <c r="E192" s="32"/>
      <c r="F192" s="32"/>
      <c r="G192" s="100"/>
      <c r="H192" s="168"/>
      <c r="I192" s="32"/>
      <c r="N192" s="32"/>
    </row>
    <row r="193" spans="1:14" x14ac:dyDescent="0.25">
      <c r="A193" s="185"/>
      <c r="B193" s="32"/>
      <c r="C193" s="32"/>
      <c r="D193" s="32"/>
      <c r="E193" s="32"/>
      <c r="F193" s="32"/>
      <c r="G193" s="100"/>
      <c r="H193" s="168"/>
      <c r="I193" s="32"/>
      <c r="N193" s="32"/>
    </row>
    <row r="194" spans="1:14" x14ac:dyDescent="0.25">
      <c r="A194" s="185"/>
      <c r="B194" s="32"/>
      <c r="C194" s="32"/>
      <c r="D194" s="32"/>
      <c r="E194" s="32"/>
      <c r="F194" s="32"/>
      <c r="G194" s="100"/>
      <c r="H194" s="168"/>
      <c r="I194" s="32"/>
      <c r="N194" s="32"/>
    </row>
    <row r="195" spans="1:14" x14ac:dyDescent="0.25">
      <c r="A195" s="185"/>
      <c r="B195" s="32"/>
      <c r="C195" s="32"/>
      <c r="D195" s="32"/>
      <c r="E195" s="32"/>
      <c r="F195" s="32"/>
      <c r="G195" s="100"/>
      <c r="H195" s="168"/>
      <c r="I195" s="32"/>
      <c r="N195" s="32"/>
    </row>
    <row r="196" spans="1:14" x14ac:dyDescent="0.25">
      <c r="A196" s="185"/>
      <c r="B196" s="32"/>
      <c r="C196" s="32"/>
      <c r="D196" s="32"/>
      <c r="E196" s="32"/>
      <c r="F196" s="32"/>
      <c r="G196" s="100"/>
      <c r="H196" s="168"/>
      <c r="I196" s="32"/>
      <c r="N196" s="32"/>
    </row>
    <row r="197" spans="1:14" x14ac:dyDescent="0.25">
      <c r="A197" s="185"/>
      <c r="B197" s="32"/>
      <c r="C197" s="32"/>
      <c r="D197" s="32"/>
      <c r="E197" s="32"/>
      <c r="F197" s="32"/>
      <c r="G197" s="100"/>
      <c r="H197" s="168"/>
      <c r="I197" s="32"/>
      <c r="N197" s="32"/>
    </row>
    <row r="198" spans="1:14" x14ac:dyDescent="0.25">
      <c r="A198" s="185"/>
      <c r="B198" s="32"/>
      <c r="C198" s="32"/>
      <c r="D198" s="32"/>
      <c r="E198" s="32"/>
      <c r="F198" s="32"/>
      <c r="G198" s="100"/>
      <c r="H198" s="168"/>
      <c r="I198" s="32"/>
      <c r="N198" s="32"/>
    </row>
    <row r="199" spans="1:14" x14ac:dyDescent="0.25">
      <c r="A199" s="185"/>
      <c r="B199" s="32"/>
      <c r="C199" s="32"/>
      <c r="D199" s="32"/>
      <c r="E199" s="32"/>
      <c r="F199" s="32"/>
      <c r="G199" s="100"/>
      <c r="H199" s="168"/>
      <c r="I199" s="32"/>
      <c r="N199" s="32"/>
    </row>
    <row r="200" spans="1:14" x14ac:dyDescent="0.25">
      <c r="A200" s="185"/>
      <c r="B200" s="32"/>
      <c r="C200" s="32"/>
      <c r="D200" s="32"/>
      <c r="E200" s="32"/>
      <c r="F200" s="32"/>
      <c r="G200" s="100"/>
      <c r="H200" s="168"/>
      <c r="I200" s="32"/>
      <c r="N200" s="32"/>
    </row>
    <row r="201" spans="1:14" x14ac:dyDescent="0.25">
      <c r="A201" s="185"/>
      <c r="B201" s="32"/>
      <c r="C201" s="32"/>
      <c r="D201" s="32"/>
      <c r="E201" s="32"/>
      <c r="F201" s="32"/>
      <c r="G201" s="100"/>
      <c r="H201" s="168"/>
      <c r="I201" s="32"/>
      <c r="N201" s="32"/>
    </row>
    <row r="202" spans="1:14" x14ac:dyDescent="0.25">
      <c r="A202" s="185"/>
      <c r="B202" s="32"/>
      <c r="C202" s="32"/>
      <c r="D202" s="32"/>
      <c r="E202" s="32"/>
      <c r="F202" s="32"/>
      <c r="G202" s="100"/>
      <c r="H202" s="168"/>
      <c r="I202" s="32"/>
      <c r="N202" s="32"/>
    </row>
    <row r="203" spans="1:14" x14ac:dyDescent="0.25">
      <c r="A203" s="185"/>
      <c r="B203" s="32"/>
      <c r="C203" s="32"/>
      <c r="D203" s="32"/>
      <c r="E203" s="32"/>
      <c r="F203" s="32"/>
      <c r="G203" s="100"/>
      <c r="H203" s="168"/>
      <c r="I203" s="32"/>
      <c r="N203" s="32"/>
    </row>
    <row r="204" spans="1:14" x14ac:dyDescent="0.25">
      <c r="A204" s="185"/>
      <c r="B204" s="32"/>
      <c r="C204" s="32"/>
      <c r="D204" s="32"/>
      <c r="E204" s="32"/>
      <c r="F204" s="32"/>
      <c r="G204" s="100"/>
      <c r="H204" s="168"/>
      <c r="I204" s="32"/>
      <c r="N204" s="32"/>
    </row>
    <row r="205" spans="1:14" x14ac:dyDescent="0.25">
      <c r="A205" s="185"/>
      <c r="B205" s="32"/>
      <c r="C205" s="32"/>
      <c r="D205" s="32"/>
      <c r="E205" s="32"/>
      <c r="F205" s="32"/>
      <c r="G205" s="100"/>
      <c r="H205" s="168"/>
      <c r="I205" s="32"/>
      <c r="N205" s="32"/>
    </row>
    <row r="206" spans="1:14" x14ac:dyDescent="0.25">
      <c r="A206" s="185"/>
      <c r="B206" s="32"/>
      <c r="C206" s="32"/>
      <c r="D206" s="32"/>
      <c r="E206" s="32"/>
      <c r="F206" s="32"/>
      <c r="G206" s="100"/>
      <c r="H206" s="168"/>
      <c r="I206" s="32"/>
      <c r="N206" s="32"/>
    </row>
    <row r="207" spans="1:14" x14ac:dyDescent="0.25">
      <c r="A207" s="185"/>
      <c r="B207" s="32"/>
      <c r="C207" s="32"/>
      <c r="D207" s="32"/>
      <c r="E207" s="32"/>
      <c r="F207" s="32"/>
      <c r="G207" s="100"/>
      <c r="H207" s="168"/>
      <c r="I207" s="32"/>
      <c r="N207" s="32"/>
    </row>
    <row r="208" spans="1:14" x14ac:dyDescent="0.25">
      <c r="A208" s="185"/>
      <c r="B208" s="32"/>
      <c r="C208" s="32"/>
      <c r="D208" s="32"/>
      <c r="E208" s="32"/>
      <c r="F208" s="32"/>
      <c r="G208" s="100"/>
      <c r="H208" s="168"/>
      <c r="I208" s="32"/>
      <c r="N208" s="32"/>
    </row>
    <row r="209" spans="1:14" x14ac:dyDescent="0.25">
      <c r="A209" s="185"/>
      <c r="B209" s="32"/>
      <c r="C209" s="32"/>
      <c r="D209" s="32"/>
      <c r="E209" s="32"/>
      <c r="F209" s="32"/>
      <c r="G209" s="100"/>
      <c r="H209" s="168"/>
      <c r="I209" s="32"/>
      <c r="N209" s="32"/>
    </row>
    <row r="210" spans="1:14" x14ac:dyDescent="0.25">
      <c r="A210" s="185"/>
      <c r="B210" s="32"/>
      <c r="C210" s="32"/>
      <c r="D210" s="32"/>
      <c r="E210" s="32"/>
      <c r="F210" s="32"/>
      <c r="G210" s="100"/>
      <c r="H210" s="168"/>
      <c r="I210" s="32"/>
      <c r="N210" s="32"/>
    </row>
    <row r="211" spans="1:14" x14ac:dyDescent="0.25">
      <c r="A211" s="185"/>
      <c r="B211" s="32"/>
      <c r="C211" s="32"/>
      <c r="D211" s="32"/>
      <c r="E211" s="32"/>
      <c r="F211" s="32"/>
      <c r="G211" s="100"/>
      <c r="H211" s="168"/>
      <c r="I211" s="32"/>
      <c r="N211" s="32"/>
    </row>
    <row r="212" spans="1:14" x14ac:dyDescent="0.25">
      <c r="A212" s="185"/>
      <c r="B212" s="32"/>
      <c r="C212" s="32"/>
      <c r="D212" s="32"/>
      <c r="E212" s="32"/>
      <c r="F212" s="32"/>
      <c r="G212" s="100"/>
      <c r="H212" s="168"/>
      <c r="I212" s="32"/>
      <c r="N212" s="32"/>
    </row>
    <row r="213" spans="1:14" x14ac:dyDescent="0.25">
      <c r="A213" s="185"/>
      <c r="B213" s="32"/>
      <c r="C213" s="32"/>
      <c r="D213" s="32"/>
      <c r="E213" s="32"/>
      <c r="F213" s="32"/>
      <c r="G213" s="100"/>
      <c r="H213" s="168"/>
      <c r="I213" s="32"/>
      <c r="N213" s="32"/>
    </row>
    <row r="214" spans="1:14" x14ac:dyDescent="0.25">
      <c r="A214" s="185"/>
      <c r="B214" s="32"/>
      <c r="C214" s="32"/>
      <c r="D214" s="32"/>
      <c r="E214" s="32"/>
      <c r="F214" s="32"/>
      <c r="G214" s="100"/>
      <c r="H214" s="168"/>
      <c r="I214" s="32"/>
      <c r="N214" s="32"/>
    </row>
    <row r="215" spans="1:14" x14ac:dyDescent="0.25">
      <c r="A215" s="185"/>
      <c r="B215" s="32"/>
      <c r="C215" s="32"/>
      <c r="D215" s="32"/>
      <c r="E215" s="32"/>
      <c r="F215" s="32"/>
      <c r="G215" s="100"/>
      <c r="H215" s="168"/>
      <c r="I215" s="32"/>
      <c r="N215" s="32"/>
    </row>
    <row r="216" spans="1:14" x14ac:dyDescent="0.25">
      <c r="A216" s="185"/>
      <c r="B216" s="32"/>
      <c r="C216" s="32"/>
      <c r="D216" s="32"/>
      <c r="E216" s="32"/>
      <c r="F216" s="32"/>
      <c r="G216" s="100"/>
      <c r="H216" s="168"/>
      <c r="I216" s="32"/>
      <c r="N216" s="32"/>
    </row>
    <row r="217" spans="1:14" x14ac:dyDescent="0.25">
      <c r="A217" s="185"/>
      <c r="B217" s="32"/>
      <c r="C217" s="32"/>
      <c r="D217" s="32"/>
      <c r="E217" s="32"/>
      <c r="F217" s="32"/>
      <c r="G217" s="100"/>
      <c r="H217" s="168"/>
      <c r="I217" s="32"/>
      <c r="N217" s="32"/>
    </row>
    <row r="218" spans="1:14" x14ac:dyDescent="0.25">
      <c r="A218" s="185"/>
      <c r="B218" s="32"/>
      <c r="C218" s="32"/>
      <c r="D218" s="32"/>
      <c r="E218" s="32"/>
      <c r="F218" s="32"/>
      <c r="G218" s="100"/>
      <c r="H218" s="168"/>
      <c r="I218" s="32"/>
      <c r="N218" s="32"/>
    </row>
    <row r="219" spans="1:14" x14ac:dyDescent="0.25">
      <c r="A219" s="185"/>
      <c r="B219" s="32"/>
      <c r="C219" s="32"/>
      <c r="D219" s="32"/>
      <c r="E219" s="32"/>
      <c r="F219" s="32"/>
      <c r="G219" s="100"/>
      <c r="H219" s="168"/>
      <c r="I219" s="32"/>
      <c r="N219" s="32"/>
    </row>
    <row r="220" spans="1:14" x14ac:dyDescent="0.25">
      <c r="A220" s="185"/>
      <c r="B220" s="32"/>
      <c r="C220" s="32"/>
      <c r="D220" s="32"/>
      <c r="E220" s="32"/>
      <c r="F220" s="32"/>
      <c r="G220" s="100"/>
      <c r="H220" s="168"/>
      <c r="I220" s="32"/>
      <c r="N220" s="32"/>
    </row>
    <row r="221" spans="1:14" x14ac:dyDescent="0.25">
      <c r="A221" s="185"/>
      <c r="B221" s="32"/>
      <c r="C221" s="32"/>
      <c r="D221" s="32"/>
      <c r="E221" s="32"/>
      <c r="F221" s="32"/>
      <c r="G221" s="100"/>
      <c r="H221" s="168"/>
      <c r="I221" s="32"/>
      <c r="N221" s="32"/>
    </row>
    <row r="222" spans="1:14" x14ac:dyDescent="0.25">
      <c r="A222" s="185"/>
      <c r="B222" s="32"/>
      <c r="C222" s="32"/>
      <c r="D222" s="32"/>
      <c r="E222" s="32"/>
      <c r="F222" s="32"/>
      <c r="G222" s="100"/>
      <c r="H222" s="168"/>
      <c r="I222" s="32"/>
      <c r="N222" s="32"/>
    </row>
    <row r="223" spans="1:14" x14ac:dyDescent="0.25">
      <c r="A223" s="185"/>
      <c r="B223" s="32"/>
      <c r="C223" s="32"/>
      <c r="D223" s="32"/>
      <c r="E223" s="32"/>
      <c r="F223" s="32"/>
      <c r="G223" s="100"/>
      <c r="H223" s="168"/>
      <c r="I223" s="32"/>
      <c r="N223" s="32"/>
    </row>
    <row r="224" spans="1:14" x14ac:dyDescent="0.25">
      <c r="A224" s="185"/>
      <c r="B224" s="32"/>
      <c r="C224" s="32"/>
      <c r="D224" s="32"/>
      <c r="E224" s="32"/>
      <c r="F224" s="32"/>
      <c r="G224" s="100"/>
      <c r="H224" s="168"/>
      <c r="I224" s="32"/>
      <c r="N224" s="32"/>
    </row>
    <row r="225" spans="1:14" x14ac:dyDescent="0.25">
      <c r="A225" s="185"/>
      <c r="B225" s="32"/>
      <c r="C225" s="32"/>
      <c r="D225" s="32"/>
      <c r="E225" s="32"/>
      <c r="F225" s="32"/>
      <c r="G225" s="100"/>
      <c r="H225" s="168"/>
      <c r="I225" s="32"/>
      <c r="N225" s="32"/>
    </row>
    <row r="226" spans="1:14" x14ac:dyDescent="0.25">
      <c r="A226" s="185"/>
      <c r="B226" s="32"/>
      <c r="C226" s="32"/>
      <c r="D226" s="32"/>
      <c r="E226" s="32"/>
      <c r="F226" s="32"/>
      <c r="G226" s="100"/>
      <c r="H226" s="168"/>
      <c r="I226" s="32"/>
      <c r="N226" s="32"/>
    </row>
    <row r="227" spans="1:14" x14ac:dyDescent="0.25">
      <c r="A227" s="185"/>
      <c r="B227" s="32"/>
      <c r="C227" s="32"/>
      <c r="D227" s="32"/>
      <c r="E227" s="32"/>
      <c r="F227" s="32"/>
      <c r="G227" s="100"/>
      <c r="H227" s="168"/>
      <c r="I227" s="32"/>
      <c r="N227" s="32"/>
    </row>
    <row r="228" spans="1:14" x14ac:dyDescent="0.25">
      <c r="A228" s="185"/>
      <c r="B228" s="32"/>
      <c r="C228" s="32"/>
      <c r="D228" s="32"/>
      <c r="E228" s="32"/>
      <c r="F228" s="32"/>
      <c r="G228" s="100"/>
      <c r="H228" s="168"/>
      <c r="I228" s="32"/>
      <c r="N228" s="32"/>
    </row>
    <row r="229" spans="1:14" x14ac:dyDescent="0.25">
      <c r="A229" s="185"/>
      <c r="B229" s="32"/>
      <c r="C229" s="32"/>
      <c r="D229" s="32"/>
      <c r="E229" s="32"/>
      <c r="F229" s="32"/>
      <c r="G229" s="100"/>
      <c r="H229" s="168"/>
      <c r="I229" s="32"/>
      <c r="N229" s="32"/>
    </row>
    <row r="230" spans="1:14" x14ac:dyDescent="0.25">
      <c r="A230" s="185"/>
      <c r="B230" s="32"/>
      <c r="C230" s="32"/>
      <c r="D230" s="32"/>
      <c r="E230" s="32"/>
      <c r="F230" s="32"/>
      <c r="G230" s="100"/>
      <c r="H230" s="168"/>
      <c r="I230" s="32"/>
      <c r="N230" s="32"/>
    </row>
    <row r="231" spans="1:14" x14ac:dyDescent="0.25">
      <c r="A231" s="185"/>
      <c r="B231" s="32"/>
      <c r="C231" s="32"/>
      <c r="D231" s="32"/>
      <c r="E231" s="32"/>
      <c r="F231" s="32"/>
      <c r="G231" s="100"/>
      <c r="H231" s="168"/>
      <c r="I231" s="32"/>
      <c r="N231" s="32"/>
    </row>
    <row r="232" spans="1:14" x14ac:dyDescent="0.25">
      <c r="A232" s="185"/>
      <c r="B232" s="32"/>
      <c r="C232" s="32"/>
      <c r="D232" s="32"/>
      <c r="E232" s="32"/>
      <c r="F232" s="32"/>
      <c r="G232" s="100"/>
      <c r="H232" s="168"/>
      <c r="I232" s="32"/>
      <c r="N232" s="32"/>
    </row>
    <row r="233" spans="1:14" x14ac:dyDescent="0.25">
      <c r="A233" s="185"/>
      <c r="B233" s="32"/>
      <c r="C233" s="32"/>
      <c r="D233" s="32"/>
      <c r="E233" s="32"/>
      <c r="F233" s="32"/>
      <c r="G233" s="100"/>
      <c r="H233" s="168"/>
      <c r="I233" s="32"/>
      <c r="N233" s="32"/>
    </row>
    <row r="234" spans="1:14" x14ac:dyDescent="0.25">
      <c r="A234" s="185"/>
      <c r="B234" s="32"/>
      <c r="C234" s="32"/>
      <c r="D234" s="32"/>
      <c r="E234" s="32"/>
      <c r="F234" s="32"/>
      <c r="G234" s="100"/>
      <c r="H234" s="168"/>
      <c r="I234" s="32"/>
      <c r="N234" s="32"/>
    </row>
    <row r="235" spans="1:14" x14ac:dyDescent="0.25">
      <c r="A235" s="185"/>
      <c r="B235" s="32"/>
      <c r="C235" s="32"/>
      <c r="D235" s="32"/>
      <c r="E235" s="32"/>
      <c r="F235" s="32"/>
      <c r="G235" s="100"/>
      <c r="H235" s="168"/>
      <c r="I235" s="32"/>
      <c r="N235" s="32"/>
    </row>
    <row r="236" spans="1:14" x14ac:dyDescent="0.25">
      <c r="A236" s="185"/>
      <c r="B236" s="32"/>
      <c r="C236" s="32"/>
      <c r="D236" s="32"/>
      <c r="E236" s="32"/>
      <c r="F236" s="32"/>
      <c r="G236" s="100"/>
      <c r="H236" s="168"/>
      <c r="I236" s="32"/>
      <c r="N236" s="32"/>
    </row>
    <row r="237" spans="1:14" x14ac:dyDescent="0.25">
      <c r="A237" s="185"/>
      <c r="B237" s="32"/>
      <c r="C237" s="32"/>
      <c r="D237" s="32"/>
      <c r="E237" s="32"/>
      <c r="F237" s="32"/>
      <c r="G237" s="100"/>
      <c r="H237" s="168"/>
      <c r="I237" s="32"/>
      <c r="N237" s="32"/>
    </row>
    <row r="238" spans="1:14" x14ac:dyDescent="0.25">
      <c r="A238" s="185"/>
      <c r="B238" s="32"/>
      <c r="C238" s="32"/>
      <c r="D238" s="32"/>
      <c r="E238" s="32"/>
      <c r="F238" s="32"/>
      <c r="G238" s="100"/>
      <c r="H238" s="168"/>
      <c r="I238" s="32"/>
      <c r="N238" s="32"/>
    </row>
    <row r="239" spans="1:14" x14ac:dyDescent="0.25">
      <c r="A239" s="185"/>
      <c r="B239" s="32"/>
      <c r="C239" s="32"/>
      <c r="D239" s="32"/>
      <c r="E239" s="32"/>
      <c r="F239" s="32"/>
      <c r="G239" s="100"/>
      <c r="H239" s="168"/>
      <c r="I239" s="32"/>
      <c r="N239" s="32"/>
    </row>
    <row r="240" spans="1:14" x14ac:dyDescent="0.25">
      <c r="A240" s="185"/>
      <c r="B240" s="32"/>
      <c r="C240" s="32"/>
      <c r="D240" s="32"/>
      <c r="E240" s="32"/>
      <c r="F240" s="32"/>
      <c r="G240" s="100"/>
      <c r="H240" s="168"/>
      <c r="I240" s="32"/>
      <c r="N240" s="32"/>
    </row>
    <row r="241" spans="1:14" x14ac:dyDescent="0.25">
      <c r="A241" s="185"/>
      <c r="B241" s="32"/>
      <c r="C241" s="32"/>
      <c r="D241" s="32"/>
      <c r="E241" s="32"/>
      <c r="F241" s="32"/>
      <c r="G241" s="100"/>
      <c r="H241" s="168"/>
      <c r="I241" s="32"/>
      <c r="N241" s="32"/>
    </row>
    <row r="242" spans="1:14" x14ac:dyDescent="0.25">
      <c r="A242" s="185"/>
      <c r="B242" s="32"/>
      <c r="C242" s="32"/>
      <c r="D242" s="32"/>
      <c r="E242" s="32"/>
      <c r="F242" s="32"/>
      <c r="G242" s="100"/>
      <c r="H242" s="168"/>
      <c r="I242" s="32"/>
      <c r="N242" s="32"/>
    </row>
    <row r="243" spans="1:14" x14ac:dyDescent="0.25">
      <c r="A243" s="185"/>
      <c r="B243" s="32"/>
      <c r="C243" s="32"/>
      <c r="D243" s="32"/>
      <c r="E243" s="32"/>
      <c r="F243" s="32"/>
      <c r="G243" s="100"/>
      <c r="H243" s="168"/>
      <c r="I243" s="32"/>
      <c r="N243" s="32"/>
    </row>
    <row r="244" spans="1:14" x14ac:dyDescent="0.25">
      <c r="A244" s="185"/>
      <c r="B244" s="32"/>
      <c r="C244" s="32"/>
      <c r="D244" s="32"/>
      <c r="E244" s="32"/>
      <c r="F244" s="32"/>
      <c r="G244" s="100"/>
      <c r="H244" s="168"/>
      <c r="I244" s="32"/>
      <c r="N244" s="32"/>
    </row>
    <row r="245" spans="1:14" x14ac:dyDescent="0.25">
      <c r="A245" s="185"/>
      <c r="B245" s="32"/>
      <c r="C245" s="32"/>
      <c r="D245" s="32"/>
      <c r="E245" s="32"/>
      <c r="F245" s="32"/>
      <c r="G245" s="100"/>
      <c r="H245" s="168"/>
      <c r="I245" s="32"/>
      <c r="N245" s="32"/>
    </row>
    <row r="246" spans="1:14" x14ac:dyDescent="0.25">
      <c r="A246" s="185"/>
      <c r="B246" s="32"/>
      <c r="C246" s="32"/>
      <c r="D246" s="32"/>
      <c r="E246" s="32"/>
      <c r="F246" s="32"/>
      <c r="G246" s="100"/>
      <c r="H246" s="168"/>
      <c r="I246" s="32"/>
      <c r="N246" s="32"/>
    </row>
    <row r="247" spans="1:14" x14ac:dyDescent="0.25">
      <c r="A247" s="185"/>
      <c r="B247" s="32"/>
      <c r="C247" s="32"/>
      <c r="D247" s="32"/>
      <c r="E247" s="32"/>
      <c r="F247" s="32"/>
      <c r="G247" s="100"/>
      <c r="H247" s="168"/>
      <c r="I247" s="32"/>
      <c r="N247" s="32"/>
    </row>
    <row r="248" spans="1:14" x14ac:dyDescent="0.25">
      <c r="A248" s="185"/>
      <c r="B248" s="32"/>
      <c r="C248" s="32"/>
      <c r="D248" s="32"/>
      <c r="E248" s="32"/>
      <c r="F248" s="32"/>
      <c r="G248" s="100"/>
      <c r="H248" s="168"/>
      <c r="I248" s="32"/>
      <c r="N248" s="32"/>
    </row>
    <row r="249" spans="1:14" x14ac:dyDescent="0.25">
      <c r="A249" s="185"/>
      <c r="B249" s="32"/>
      <c r="C249" s="32"/>
      <c r="D249" s="32"/>
      <c r="E249" s="32"/>
      <c r="F249" s="32"/>
      <c r="G249" s="100"/>
      <c r="H249" s="168"/>
      <c r="I249" s="32"/>
      <c r="N249" s="32"/>
    </row>
    <row r="250" spans="1:14" x14ac:dyDescent="0.25">
      <c r="A250" s="185"/>
      <c r="B250" s="32"/>
      <c r="C250" s="32"/>
      <c r="D250" s="32"/>
      <c r="E250" s="32"/>
      <c r="F250" s="32"/>
      <c r="G250" s="100"/>
      <c r="H250" s="168"/>
      <c r="I250" s="32"/>
      <c r="N250" s="32"/>
    </row>
    <row r="251" spans="1:14" x14ac:dyDescent="0.25">
      <c r="A251" s="185"/>
      <c r="B251" s="32"/>
      <c r="C251" s="32"/>
      <c r="D251" s="32"/>
      <c r="E251" s="32"/>
      <c r="F251" s="32"/>
      <c r="G251" s="100"/>
      <c r="H251" s="168"/>
      <c r="I251" s="32"/>
      <c r="N251" s="32"/>
    </row>
    <row r="252" spans="1:14" x14ac:dyDescent="0.25">
      <c r="A252" s="185"/>
      <c r="B252" s="32"/>
      <c r="C252" s="32"/>
      <c r="D252" s="32"/>
      <c r="E252" s="32"/>
      <c r="F252" s="32"/>
      <c r="G252" s="100"/>
      <c r="H252" s="168"/>
      <c r="I252" s="32"/>
      <c r="N252" s="32"/>
    </row>
    <row r="253" spans="1:14" x14ac:dyDescent="0.25">
      <c r="A253" s="185"/>
      <c r="B253" s="32"/>
      <c r="C253" s="32"/>
      <c r="D253" s="32"/>
      <c r="E253" s="32"/>
      <c r="F253" s="32"/>
      <c r="G253" s="100"/>
      <c r="H253" s="168"/>
      <c r="I253" s="32"/>
      <c r="N253" s="32"/>
    </row>
    <row r="254" spans="1:14" x14ac:dyDescent="0.25">
      <c r="A254" s="185"/>
      <c r="B254" s="32"/>
      <c r="C254" s="32"/>
      <c r="D254" s="32"/>
      <c r="E254" s="32"/>
      <c r="F254" s="32"/>
      <c r="G254" s="100"/>
      <c r="H254" s="168"/>
      <c r="I254" s="32"/>
      <c r="N254" s="32"/>
    </row>
    <row r="255" spans="1:14" x14ac:dyDescent="0.25">
      <c r="A255" s="185"/>
      <c r="B255" s="32"/>
      <c r="C255" s="32"/>
      <c r="D255" s="32"/>
      <c r="E255" s="32"/>
      <c r="F255" s="32"/>
      <c r="G255" s="100"/>
      <c r="H255" s="168"/>
      <c r="I255" s="32"/>
      <c r="N255" s="32"/>
    </row>
    <row r="256" spans="1:14" x14ac:dyDescent="0.25">
      <c r="A256" s="185"/>
      <c r="B256" s="32"/>
      <c r="C256" s="32"/>
      <c r="D256" s="32"/>
      <c r="E256" s="32"/>
      <c r="F256" s="32"/>
      <c r="G256" s="100"/>
      <c r="H256" s="168"/>
      <c r="I256" s="32"/>
      <c r="N256" s="32"/>
    </row>
    <row r="257" spans="1:14" x14ac:dyDescent="0.25">
      <c r="A257" s="185"/>
      <c r="B257" s="32"/>
      <c r="C257" s="32"/>
      <c r="D257" s="32"/>
      <c r="E257" s="32"/>
      <c r="F257" s="32"/>
      <c r="G257" s="100"/>
      <c r="H257" s="168"/>
      <c r="I257" s="32"/>
      <c r="N257" s="32"/>
    </row>
    <row r="258" spans="1:14" x14ac:dyDescent="0.25">
      <c r="A258" s="185"/>
      <c r="B258" s="32"/>
      <c r="C258" s="32"/>
      <c r="D258" s="32"/>
      <c r="E258" s="32"/>
      <c r="F258" s="32"/>
      <c r="G258" s="100"/>
      <c r="H258" s="168"/>
      <c r="I258" s="32"/>
      <c r="N258" s="32"/>
    </row>
    <row r="259" spans="1:14" x14ac:dyDescent="0.25">
      <c r="A259" s="185"/>
      <c r="B259" s="32"/>
      <c r="C259" s="32"/>
      <c r="D259" s="32"/>
      <c r="E259" s="32"/>
      <c r="F259" s="32"/>
      <c r="G259" s="100"/>
      <c r="H259" s="168"/>
      <c r="I259" s="32"/>
      <c r="N259" s="32"/>
    </row>
    <row r="260" spans="1:14" x14ac:dyDescent="0.25">
      <c r="A260" s="185"/>
      <c r="B260" s="32"/>
      <c r="C260" s="32"/>
      <c r="D260" s="32"/>
      <c r="E260" s="32"/>
      <c r="F260" s="32"/>
      <c r="G260" s="100"/>
      <c r="H260" s="168"/>
      <c r="I260" s="32"/>
      <c r="N260" s="32"/>
    </row>
    <row r="261" spans="1:14" x14ac:dyDescent="0.25">
      <c r="A261" s="185"/>
      <c r="B261" s="32"/>
      <c r="C261" s="32"/>
      <c r="D261" s="32"/>
      <c r="E261" s="32"/>
      <c r="F261" s="32"/>
      <c r="G261" s="100"/>
      <c r="H261" s="168"/>
      <c r="I261" s="32"/>
      <c r="N261" s="32"/>
    </row>
    <row r="262" spans="1:14" x14ac:dyDescent="0.25">
      <c r="A262" s="185"/>
      <c r="B262" s="32"/>
      <c r="C262" s="32"/>
      <c r="D262" s="32"/>
      <c r="E262" s="32"/>
      <c r="F262" s="32"/>
      <c r="G262" s="100"/>
      <c r="H262" s="168"/>
      <c r="I262" s="32"/>
      <c r="N262" s="32"/>
    </row>
    <row r="263" spans="1:14" x14ac:dyDescent="0.25">
      <c r="A263" s="185"/>
      <c r="B263" s="32"/>
      <c r="C263" s="32"/>
      <c r="D263" s="32"/>
      <c r="E263" s="32"/>
      <c r="F263" s="32"/>
      <c r="G263" s="100"/>
      <c r="H263" s="168"/>
      <c r="I263" s="32"/>
      <c r="N263" s="32"/>
    </row>
    <row r="264" spans="1:14" x14ac:dyDescent="0.25">
      <c r="A264" s="185"/>
      <c r="B264" s="32"/>
      <c r="C264" s="32"/>
      <c r="D264" s="32"/>
      <c r="E264" s="32"/>
      <c r="F264" s="32"/>
      <c r="G264" s="100"/>
      <c r="H264" s="168"/>
      <c r="I264" s="32"/>
      <c r="N264" s="32"/>
    </row>
    <row r="265" spans="1:14" x14ac:dyDescent="0.25">
      <c r="A265" s="185"/>
      <c r="B265" s="32"/>
      <c r="C265" s="32"/>
      <c r="D265" s="32"/>
      <c r="E265" s="32"/>
      <c r="F265" s="32"/>
      <c r="G265" s="100"/>
      <c r="H265" s="168"/>
      <c r="I265" s="32"/>
      <c r="N265" s="32"/>
    </row>
    <row r="266" spans="1:14" x14ac:dyDescent="0.25">
      <c r="A266" s="185"/>
      <c r="B266" s="32"/>
      <c r="C266" s="32"/>
      <c r="D266" s="32"/>
      <c r="E266" s="32"/>
      <c r="F266" s="32"/>
      <c r="G266" s="100"/>
      <c r="H266" s="168"/>
      <c r="I266" s="32"/>
      <c r="N266" s="32"/>
    </row>
    <row r="267" spans="1:14" x14ac:dyDescent="0.25">
      <c r="A267" s="185"/>
      <c r="B267" s="32"/>
      <c r="C267" s="32"/>
      <c r="D267" s="32"/>
      <c r="E267" s="32"/>
      <c r="F267" s="32"/>
      <c r="G267" s="100"/>
      <c r="H267" s="168"/>
      <c r="I267" s="32"/>
      <c r="N267" s="32"/>
    </row>
    <row r="268" spans="1:14" x14ac:dyDescent="0.25">
      <c r="A268" s="185"/>
      <c r="B268" s="32"/>
      <c r="C268" s="32"/>
      <c r="D268" s="32"/>
      <c r="E268" s="32"/>
      <c r="F268" s="32"/>
      <c r="G268" s="100"/>
      <c r="H268" s="168"/>
      <c r="I268" s="32"/>
      <c r="N268" s="32"/>
    </row>
    <row r="269" spans="1:14" x14ac:dyDescent="0.25">
      <c r="A269" s="185"/>
      <c r="B269" s="32"/>
      <c r="C269" s="32"/>
      <c r="D269" s="32"/>
      <c r="E269" s="32"/>
      <c r="F269" s="32"/>
      <c r="G269" s="100"/>
      <c r="H269" s="168"/>
      <c r="I269" s="32"/>
      <c r="N269" s="32"/>
    </row>
    <row r="270" spans="1:14" x14ac:dyDescent="0.25">
      <c r="A270" s="185"/>
      <c r="B270" s="32"/>
      <c r="C270" s="32"/>
      <c r="D270" s="32"/>
      <c r="E270" s="32"/>
      <c r="F270" s="32"/>
      <c r="G270" s="100"/>
      <c r="H270" s="168"/>
      <c r="I270" s="32"/>
      <c r="N270" s="32"/>
    </row>
    <row r="271" spans="1:14" x14ac:dyDescent="0.25">
      <c r="A271" s="185"/>
      <c r="B271" s="32"/>
      <c r="C271" s="32"/>
      <c r="D271" s="32"/>
      <c r="E271" s="32"/>
      <c r="F271" s="32"/>
      <c r="G271" s="100"/>
      <c r="H271" s="168"/>
      <c r="I271" s="32"/>
      <c r="N271" s="32"/>
    </row>
    <row r="272" spans="1:14" x14ac:dyDescent="0.25">
      <c r="A272" s="185"/>
      <c r="B272" s="32"/>
      <c r="C272" s="32"/>
      <c r="D272" s="32"/>
      <c r="E272" s="32"/>
      <c r="F272" s="32"/>
      <c r="G272" s="100"/>
      <c r="H272" s="168"/>
      <c r="I272" s="32"/>
      <c r="N272" s="32"/>
    </row>
    <row r="273" spans="1:14" x14ac:dyDescent="0.25">
      <c r="A273" s="185"/>
      <c r="B273" s="32"/>
      <c r="C273" s="32"/>
      <c r="D273" s="32"/>
      <c r="E273" s="32"/>
      <c r="F273" s="32"/>
      <c r="G273" s="100"/>
      <c r="H273" s="168"/>
      <c r="I273" s="32"/>
      <c r="N273" s="32"/>
    </row>
    <row r="274" spans="1:14" x14ac:dyDescent="0.25">
      <c r="A274" s="185"/>
      <c r="B274" s="32"/>
      <c r="C274" s="32"/>
      <c r="D274" s="32"/>
      <c r="E274" s="32"/>
      <c r="F274" s="32"/>
      <c r="G274" s="100"/>
      <c r="H274" s="168"/>
      <c r="I274" s="32"/>
      <c r="N274" s="32"/>
    </row>
    <row r="275" spans="1:14" x14ac:dyDescent="0.25">
      <c r="A275" s="185"/>
      <c r="B275" s="32"/>
      <c r="C275" s="32"/>
      <c r="D275" s="32"/>
      <c r="E275" s="32"/>
      <c r="F275" s="32"/>
      <c r="G275" s="100"/>
      <c r="H275" s="168"/>
      <c r="I275" s="32"/>
      <c r="N275" s="32"/>
    </row>
    <row r="276" spans="1:14" x14ac:dyDescent="0.25">
      <c r="A276" s="185"/>
      <c r="B276" s="32"/>
      <c r="C276" s="32"/>
      <c r="D276" s="32"/>
      <c r="E276" s="32"/>
      <c r="F276" s="32"/>
      <c r="G276" s="100"/>
      <c r="H276" s="168"/>
      <c r="I276" s="32"/>
      <c r="N276" s="32"/>
    </row>
    <row r="277" spans="1:14" x14ac:dyDescent="0.25">
      <c r="A277" s="185"/>
      <c r="B277" s="32"/>
      <c r="C277" s="32"/>
      <c r="D277" s="32"/>
      <c r="E277" s="32"/>
      <c r="F277" s="32"/>
      <c r="G277" s="100"/>
      <c r="H277" s="168"/>
      <c r="I277" s="32"/>
      <c r="N277" s="32"/>
    </row>
    <row r="278" spans="1:14" x14ac:dyDescent="0.25">
      <c r="A278" s="185"/>
      <c r="B278" s="32"/>
      <c r="C278" s="32"/>
      <c r="D278" s="32"/>
      <c r="E278" s="32"/>
      <c r="F278" s="32"/>
      <c r="G278" s="100"/>
      <c r="H278" s="168"/>
      <c r="I278" s="32"/>
      <c r="N278" s="32"/>
    </row>
    <row r="279" spans="1:14" x14ac:dyDescent="0.25">
      <c r="A279" s="185"/>
      <c r="B279" s="32"/>
      <c r="C279" s="32"/>
      <c r="D279" s="32"/>
      <c r="E279" s="32"/>
      <c r="F279" s="32"/>
      <c r="G279" s="100"/>
      <c r="H279" s="168"/>
      <c r="I279" s="32"/>
      <c r="N279" s="32"/>
    </row>
    <row r="280" spans="1:14" x14ac:dyDescent="0.25">
      <c r="A280" s="185"/>
      <c r="B280" s="32"/>
      <c r="C280" s="32"/>
      <c r="D280" s="32"/>
      <c r="E280" s="32"/>
      <c r="F280" s="32"/>
      <c r="G280" s="100"/>
      <c r="H280" s="168"/>
      <c r="I280" s="32"/>
      <c r="N280" s="32"/>
    </row>
    <row r="281" spans="1:14" x14ac:dyDescent="0.25">
      <c r="A281" s="185"/>
      <c r="B281" s="32"/>
      <c r="C281" s="32"/>
      <c r="D281" s="32"/>
      <c r="E281" s="32"/>
      <c r="F281" s="32"/>
      <c r="G281" s="100"/>
      <c r="H281" s="168"/>
      <c r="I281" s="32"/>
      <c r="N281" s="32"/>
    </row>
    <row r="282" spans="1:14" x14ac:dyDescent="0.25">
      <c r="A282" s="185"/>
      <c r="B282" s="32"/>
      <c r="C282" s="32"/>
      <c r="D282" s="32"/>
      <c r="E282" s="32"/>
      <c r="F282" s="32"/>
      <c r="G282" s="100"/>
      <c r="H282" s="168"/>
      <c r="I282" s="32"/>
      <c r="N282" s="32"/>
    </row>
    <row r="283" spans="1:14" x14ac:dyDescent="0.25">
      <c r="A283" s="185"/>
      <c r="B283" s="32"/>
      <c r="C283" s="32"/>
      <c r="D283" s="32"/>
      <c r="E283" s="32"/>
      <c r="F283" s="32"/>
      <c r="G283" s="100"/>
      <c r="H283" s="168"/>
      <c r="I283" s="32"/>
      <c r="N283" s="32"/>
    </row>
    <row r="284" spans="1:14" x14ac:dyDescent="0.25">
      <c r="A284" s="185"/>
      <c r="B284" s="32"/>
      <c r="C284" s="32"/>
      <c r="D284" s="32"/>
      <c r="E284" s="32"/>
      <c r="F284" s="32"/>
      <c r="G284" s="100"/>
      <c r="H284" s="168"/>
      <c r="I284" s="32"/>
      <c r="N284" s="32"/>
    </row>
    <row r="285" spans="1:14" x14ac:dyDescent="0.25">
      <c r="A285" s="185"/>
      <c r="B285" s="32"/>
      <c r="C285" s="32"/>
      <c r="D285" s="32"/>
      <c r="E285" s="32"/>
      <c r="F285" s="32"/>
      <c r="G285" s="100"/>
      <c r="H285" s="168"/>
      <c r="I285" s="32"/>
      <c r="N285" s="32"/>
    </row>
    <row r="286" spans="1:14" x14ac:dyDescent="0.25">
      <c r="A286" s="185"/>
      <c r="B286" s="32"/>
      <c r="C286" s="32"/>
      <c r="D286" s="32"/>
      <c r="E286" s="32"/>
      <c r="F286" s="32"/>
      <c r="G286" s="100"/>
      <c r="H286" s="168"/>
      <c r="I286" s="32"/>
      <c r="N286" s="32"/>
    </row>
    <row r="287" spans="1:14" x14ac:dyDescent="0.25">
      <c r="A287" s="185"/>
      <c r="B287" s="32"/>
      <c r="C287" s="32"/>
      <c r="D287" s="32"/>
      <c r="E287" s="32"/>
      <c r="F287" s="32"/>
      <c r="G287" s="100"/>
      <c r="H287" s="168"/>
      <c r="I287" s="32"/>
      <c r="N287" s="32"/>
    </row>
    <row r="288" spans="1:14" x14ac:dyDescent="0.25">
      <c r="A288" s="185"/>
      <c r="B288" s="32"/>
      <c r="C288" s="32"/>
      <c r="D288" s="32"/>
      <c r="E288" s="32"/>
      <c r="F288" s="32"/>
      <c r="G288" s="100"/>
      <c r="H288" s="168"/>
      <c r="I288" s="32"/>
      <c r="N288" s="32"/>
    </row>
    <row r="289" spans="1:14" x14ac:dyDescent="0.25">
      <c r="A289" s="185"/>
      <c r="B289" s="32"/>
      <c r="C289" s="32"/>
      <c r="D289" s="32"/>
      <c r="E289" s="32"/>
      <c r="F289" s="32"/>
      <c r="G289" s="100"/>
      <c r="H289" s="168"/>
      <c r="I289" s="32"/>
      <c r="N289" s="32"/>
    </row>
    <row r="290" spans="1:14" x14ac:dyDescent="0.25">
      <c r="A290" s="185"/>
      <c r="B290" s="32"/>
      <c r="C290" s="32"/>
      <c r="D290" s="32"/>
      <c r="E290" s="32"/>
      <c r="F290" s="32"/>
      <c r="G290" s="100"/>
      <c r="H290" s="168"/>
      <c r="I290" s="32"/>
      <c r="N290" s="32"/>
    </row>
    <row r="291" spans="1:14" x14ac:dyDescent="0.25">
      <c r="A291" s="185"/>
      <c r="B291" s="32"/>
      <c r="C291" s="32"/>
      <c r="D291" s="32"/>
      <c r="E291" s="32"/>
      <c r="F291" s="32"/>
      <c r="G291" s="100"/>
      <c r="H291" s="168"/>
      <c r="I291" s="32"/>
      <c r="N291" s="32"/>
    </row>
    <row r="292" spans="1:14" x14ac:dyDescent="0.25">
      <c r="A292" s="185"/>
      <c r="B292" s="32"/>
      <c r="C292" s="32"/>
      <c r="D292" s="32"/>
      <c r="E292" s="32"/>
      <c r="F292" s="32"/>
      <c r="G292" s="100"/>
      <c r="H292" s="168"/>
      <c r="I292" s="32"/>
      <c r="N292" s="32"/>
    </row>
    <row r="293" spans="1:14" x14ac:dyDescent="0.25">
      <c r="A293" s="185"/>
      <c r="B293" s="32"/>
      <c r="C293" s="32"/>
      <c r="D293" s="32"/>
      <c r="E293" s="32"/>
      <c r="F293" s="32"/>
      <c r="G293" s="100"/>
      <c r="H293" s="168"/>
      <c r="I293" s="32"/>
      <c r="N293" s="32"/>
    </row>
    <row r="294" spans="1:14" x14ac:dyDescent="0.25">
      <c r="A294" s="185"/>
      <c r="B294" s="32"/>
      <c r="C294" s="32"/>
      <c r="D294" s="32"/>
      <c r="E294" s="32"/>
      <c r="F294" s="32"/>
      <c r="G294" s="100"/>
      <c r="H294" s="168"/>
      <c r="I294" s="32"/>
      <c r="N294" s="32"/>
    </row>
    <row r="295" spans="1:14" x14ac:dyDescent="0.25">
      <c r="A295" s="185"/>
      <c r="B295" s="32"/>
      <c r="C295" s="32"/>
      <c r="D295" s="32"/>
      <c r="E295" s="32"/>
      <c r="F295" s="32"/>
      <c r="G295" s="100"/>
      <c r="H295" s="168"/>
      <c r="I295" s="32"/>
      <c r="N295" s="32"/>
    </row>
    <row r="296" spans="1:14" x14ac:dyDescent="0.25">
      <c r="A296" s="185"/>
      <c r="B296" s="32"/>
      <c r="C296" s="32"/>
      <c r="D296" s="32"/>
      <c r="E296" s="32"/>
      <c r="F296" s="32"/>
      <c r="G296" s="100"/>
      <c r="H296" s="168"/>
      <c r="I296" s="32"/>
      <c r="N296" s="32"/>
    </row>
    <row r="297" spans="1:14" x14ac:dyDescent="0.25">
      <c r="A297" s="185"/>
      <c r="B297" s="32"/>
      <c r="C297" s="32"/>
      <c r="D297" s="32"/>
      <c r="E297" s="32"/>
      <c r="F297" s="32"/>
      <c r="G297" s="100"/>
      <c r="H297" s="168"/>
      <c r="I297" s="32"/>
      <c r="N297" s="32"/>
    </row>
    <row r="298" spans="1:14" x14ac:dyDescent="0.25">
      <c r="A298" s="185"/>
      <c r="B298" s="32"/>
      <c r="C298" s="32"/>
      <c r="D298" s="32"/>
      <c r="E298" s="32"/>
      <c r="F298" s="32"/>
      <c r="G298" s="100"/>
      <c r="H298" s="168"/>
      <c r="I298" s="32"/>
      <c r="N298" s="32"/>
    </row>
    <row r="299" spans="1:14" x14ac:dyDescent="0.25">
      <c r="A299" s="185"/>
      <c r="B299" s="32"/>
      <c r="C299" s="32"/>
      <c r="D299" s="32"/>
      <c r="E299" s="32"/>
      <c r="F299" s="32"/>
      <c r="G299" s="100"/>
      <c r="H299" s="168"/>
      <c r="I299" s="32"/>
      <c r="N299" s="32"/>
    </row>
    <row r="300" spans="1:14" x14ac:dyDescent="0.25">
      <c r="A300" s="185"/>
      <c r="B300" s="32"/>
      <c r="C300" s="32"/>
      <c r="D300" s="32"/>
      <c r="E300" s="32"/>
      <c r="F300" s="32"/>
      <c r="G300" s="100"/>
      <c r="H300" s="168"/>
      <c r="I300" s="32"/>
      <c r="N300" s="32"/>
    </row>
    <row r="301" spans="1:14" x14ac:dyDescent="0.25">
      <c r="A301" s="185"/>
      <c r="B301" s="32"/>
      <c r="C301" s="32"/>
      <c r="D301" s="32"/>
      <c r="E301" s="32"/>
      <c r="F301" s="32"/>
      <c r="G301" s="100"/>
      <c r="H301" s="168"/>
      <c r="I301" s="32"/>
      <c r="N301" s="32"/>
    </row>
    <row r="302" spans="1:14" x14ac:dyDescent="0.25">
      <c r="A302" s="185"/>
      <c r="B302" s="32"/>
      <c r="C302" s="32"/>
      <c r="D302" s="32"/>
      <c r="E302" s="32"/>
      <c r="F302" s="32"/>
      <c r="G302" s="100"/>
      <c r="H302" s="168"/>
      <c r="I302" s="32"/>
      <c r="N302" s="32"/>
    </row>
    <row r="303" spans="1:14" x14ac:dyDescent="0.25">
      <c r="A303" s="185"/>
      <c r="B303" s="32"/>
      <c r="C303" s="32"/>
      <c r="D303" s="32"/>
      <c r="E303" s="32"/>
      <c r="F303" s="32"/>
      <c r="G303" s="100"/>
      <c r="H303" s="168"/>
      <c r="I303" s="32"/>
      <c r="N303" s="32"/>
    </row>
    <row r="304" spans="1:14" x14ac:dyDescent="0.25">
      <c r="A304" s="185"/>
      <c r="B304" s="32"/>
      <c r="C304" s="32"/>
      <c r="D304" s="32"/>
      <c r="E304" s="32"/>
      <c r="F304" s="32"/>
      <c r="G304" s="100"/>
      <c r="H304" s="168"/>
      <c r="I304" s="32"/>
      <c r="N304" s="32"/>
    </row>
    <row r="305" spans="1:14" x14ac:dyDescent="0.25">
      <c r="A305" s="185"/>
      <c r="B305" s="32"/>
      <c r="C305" s="32"/>
      <c r="D305" s="32"/>
      <c r="E305" s="32"/>
      <c r="F305" s="32"/>
      <c r="G305" s="100"/>
      <c r="H305" s="168"/>
      <c r="I305" s="32"/>
      <c r="N305" s="32"/>
    </row>
    <row r="306" spans="1:14" x14ac:dyDescent="0.25">
      <c r="A306" s="185"/>
      <c r="B306" s="32"/>
      <c r="C306" s="32"/>
      <c r="D306" s="32"/>
      <c r="E306" s="32"/>
      <c r="F306" s="32"/>
      <c r="G306" s="100"/>
      <c r="H306" s="168"/>
      <c r="I306" s="32"/>
      <c r="N306" s="32"/>
    </row>
    <row r="307" spans="1:14" x14ac:dyDescent="0.25">
      <c r="A307" s="185"/>
      <c r="B307" s="32"/>
      <c r="C307" s="32"/>
      <c r="D307" s="32"/>
      <c r="E307" s="32"/>
      <c r="F307" s="32"/>
      <c r="G307" s="100"/>
      <c r="H307" s="168"/>
      <c r="I307" s="32"/>
      <c r="N307" s="32"/>
    </row>
    <row r="308" spans="1:14" x14ac:dyDescent="0.25">
      <c r="A308" s="185"/>
      <c r="B308" s="32"/>
      <c r="C308" s="32"/>
      <c r="D308" s="32"/>
      <c r="E308" s="32"/>
      <c r="F308" s="32"/>
      <c r="G308" s="100"/>
      <c r="H308" s="168"/>
      <c r="I308" s="32"/>
      <c r="N308" s="32"/>
    </row>
    <row r="309" spans="1:14" x14ac:dyDescent="0.25">
      <c r="A309" s="185"/>
      <c r="B309" s="32"/>
      <c r="C309" s="32"/>
      <c r="D309" s="32"/>
      <c r="E309" s="32"/>
      <c r="F309" s="32"/>
      <c r="G309" s="100"/>
      <c r="H309" s="168"/>
      <c r="I309" s="32"/>
      <c r="N309" s="32"/>
    </row>
    <row r="310" spans="1:14" x14ac:dyDescent="0.25">
      <c r="A310" s="185"/>
      <c r="B310" s="32"/>
      <c r="C310" s="32"/>
      <c r="D310" s="32"/>
      <c r="E310" s="32"/>
      <c r="F310" s="32"/>
      <c r="G310" s="100"/>
      <c r="H310" s="168"/>
      <c r="I310" s="32"/>
      <c r="N310" s="32"/>
    </row>
    <row r="311" spans="1:14" x14ac:dyDescent="0.25">
      <c r="A311" s="185"/>
      <c r="B311" s="32"/>
      <c r="C311" s="32"/>
      <c r="D311" s="32"/>
      <c r="E311" s="32"/>
      <c r="F311" s="32"/>
      <c r="G311" s="100"/>
      <c r="H311" s="168"/>
      <c r="I311" s="32"/>
      <c r="N311" s="32"/>
    </row>
    <row r="312" spans="1:14" x14ac:dyDescent="0.25">
      <c r="A312" s="185"/>
      <c r="B312" s="32"/>
      <c r="C312" s="32"/>
      <c r="D312" s="32"/>
      <c r="E312" s="32"/>
      <c r="F312" s="32"/>
      <c r="G312" s="100"/>
      <c r="H312" s="168"/>
      <c r="I312" s="32"/>
      <c r="N312" s="32"/>
    </row>
    <row r="313" spans="1:14" x14ac:dyDescent="0.25">
      <c r="A313" s="185"/>
      <c r="B313" s="32"/>
      <c r="C313" s="32"/>
      <c r="D313" s="32"/>
      <c r="E313" s="32"/>
      <c r="F313" s="32"/>
      <c r="G313" s="100"/>
      <c r="H313" s="168"/>
      <c r="I313" s="32"/>
      <c r="N313" s="32"/>
    </row>
    <row r="314" spans="1:14" x14ac:dyDescent="0.25">
      <c r="A314" s="185"/>
      <c r="B314" s="32"/>
      <c r="C314" s="32"/>
      <c r="D314" s="32"/>
      <c r="E314" s="32"/>
      <c r="F314" s="32"/>
      <c r="G314" s="100"/>
      <c r="H314" s="168"/>
      <c r="I314" s="32"/>
      <c r="N314" s="32"/>
    </row>
    <row r="315" spans="1:14" x14ac:dyDescent="0.25">
      <c r="A315" s="185"/>
      <c r="B315" s="32"/>
      <c r="C315" s="32"/>
      <c r="D315" s="32"/>
      <c r="E315" s="32"/>
      <c r="F315" s="32"/>
      <c r="G315" s="100"/>
      <c r="H315" s="168"/>
      <c r="I315" s="32"/>
      <c r="N315" s="32"/>
    </row>
    <row r="316" spans="1:14" x14ac:dyDescent="0.25">
      <c r="A316" s="185"/>
      <c r="B316" s="32"/>
      <c r="C316" s="32"/>
      <c r="D316" s="32"/>
      <c r="E316" s="32"/>
      <c r="F316" s="32"/>
      <c r="G316" s="100"/>
      <c r="H316" s="168"/>
      <c r="I316" s="32"/>
      <c r="N316" s="32"/>
    </row>
    <row r="317" spans="1:14" x14ac:dyDescent="0.25">
      <c r="A317" s="185"/>
      <c r="B317" s="32"/>
      <c r="C317" s="32"/>
      <c r="D317" s="32"/>
      <c r="E317" s="32"/>
      <c r="F317" s="32"/>
      <c r="G317" s="100"/>
      <c r="H317" s="168"/>
      <c r="I317" s="32"/>
      <c r="N317" s="32"/>
    </row>
    <row r="318" spans="1:14" x14ac:dyDescent="0.25">
      <c r="A318" s="185"/>
      <c r="B318" s="32"/>
      <c r="C318" s="32"/>
      <c r="D318" s="32"/>
      <c r="E318" s="32"/>
      <c r="F318" s="32"/>
      <c r="G318" s="100"/>
      <c r="H318" s="168"/>
      <c r="I318" s="32"/>
      <c r="N318" s="32"/>
    </row>
    <row r="319" spans="1:14" x14ac:dyDescent="0.25">
      <c r="A319" s="185"/>
      <c r="B319" s="32"/>
      <c r="C319" s="32"/>
      <c r="D319" s="32"/>
      <c r="E319" s="32"/>
      <c r="F319" s="32"/>
      <c r="G319" s="100"/>
      <c r="H319" s="168"/>
      <c r="I319" s="32"/>
      <c r="N319" s="32"/>
    </row>
    <row r="320" spans="1:14" x14ac:dyDescent="0.25">
      <c r="A320" s="185"/>
      <c r="B320" s="32"/>
      <c r="C320" s="32"/>
      <c r="D320" s="32"/>
      <c r="E320" s="32"/>
      <c r="F320" s="32"/>
      <c r="G320" s="100"/>
      <c r="H320" s="168"/>
      <c r="I320" s="32"/>
      <c r="N320" s="32"/>
    </row>
    <row r="321" spans="1:14" x14ac:dyDescent="0.25">
      <c r="A321" s="185"/>
      <c r="B321" s="32"/>
      <c r="C321" s="32"/>
      <c r="D321" s="32"/>
      <c r="E321" s="32"/>
      <c r="F321" s="32"/>
      <c r="G321" s="100"/>
      <c r="H321" s="168"/>
      <c r="I321" s="32"/>
      <c r="N321" s="32"/>
    </row>
    <row r="322" spans="1:14" x14ac:dyDescent="0.25">
      <c r="A322" s="185"/>
      <c r="B322" s="32"/>
      <c r="C322" s="32"/>
      <c r="D322" s="32"/>
      <c r="E322" s="32"/>
      <c r="F322" s="32"/>
      <c r="G322" s="100"/>
      <c r="H322" s="168"/>
      <c r="I322" s="32"/>
      <c r="N322" s="32"/>
    </row>
    <row r="323" spans="1:14" x14ac:dyDescent="0.25">
      <c r="A323" s="185"/>
      <c r="B323" s="32"/>
      <c r="C323" s="32"/>
      <c r="D323" s="32"/>
      <c r="E323" s="32"/>
      <c r="F323" s="32"/>
      <c r="G323" s="100"/>
      <c r="H323" s="168"/>
      <c r="I323" s="32"/>
      <c r="N323" s="32"/>
    </row>
    <row r="324" spans="1:14" x14ac:dyDescent="0.25">
      <c r="A324" s="185"/>
      <c r="B324" s="32"/>
      <c r="C324" s="32"/>
      <c r="D324" s="32"/>
      <c r="E324" s="32"/>
      <c r="F324" s="32"/>
      <c r="G324" s="100"/>
      <c r="H324" s="168"/>
      <c r="I324" s="32"/>
      <c r="N324" s="32"/>
    </row>
    <row r="325" spans="1:14" x14ac:dyDescent="0.25">
      <c r="A325" s="185"/>
      <c r="B325" s="32"/>
      <c r="C325" s="32"/>
      <c r="D325" s="32"/>
      <c r="E325" s="32"/>
      <c r="F325" s="32"/>
      <c r="G325" s="100"/>
      <c r="H325" s="168"/>
      <c r="I325" s="32"/>
      <c r="N325" s="32"/>
    </row>
    <row r="326" spans="1:14" x14ac:dyDescent="0.25">
      <c r="A326" s="185"/>
      <c r="B326" s="32"/>
      <c r="C326" s="32"/>
      <c r="D326" s="32"/>
      <c r="E326" s="32"/>
      <c r="F326" s="32"/>
      <c r="G326" s="100"/>
      <c r="H326" s="168"/>
      <c r="I326" s="32"/>
      <c r="N326" s="32"/>
    </row>
    <row r="327" spans="1:14" x14ac:dyDescent="0.25">
      <c r="A327" s="185"/>
      <c r="B327" s="32"/>
      <c r="C327" s="32"/>
      <c r="D327" s="32"/>
      <c r="E327" s="32"/>
      <c r="F327" s="32"/>
      <c r="G327" s="100"/>
      <c r="H327" s="168"/>
      <c r="I327" s="32"/>
      <c r="N327" s="32"/>
    </row>
    <row r="328" spans="1:14" x14ac:dyDescent="0.25">
      <c r="A328" s="185"/>
      <c r="B328" s="32"/>
      <c r="C328" s="32"/>
      <c r="D328" s="32"/>
      <c r="E328" s="32"/>
      <c r="F328" s="32"/>
      <c r="G328" s="100"/>
      <c r="H328" s="168"/>
      <c r="I328" s="32"/>
      <c r="N328" s="32"/>
    </row>
    <row r="329" spans="1:14" x14ac:dyDescent="0.25">
      <c r="A329" s="185"/>
      <c r="B329" s="32"/>
      <c r="C329" s="32"/>
      <c r="D329" s="32"/>
      <c r="E329" s="32"/>
      <c r="F329" s="32"/>
      <c r="G329" s="100"/>
      <c r="H329" s="168"/>
      <c r="I329" s="32"/>
      <c r="N329" s="32"/>
    </row>
    <row r="330" spans="1:14" x14ac:dyDescent="0.25">
      <c r="A330" s="185"/>
      <c r="B330" s="32"/>
      <c r="C330" s="32"/>
      <c r="D330" s="32"/>
      <c r="E330" s="32"/>
      <c r="F330" s="32"/>
      <c r="G330" s="100"/>
      <c r="H330" s="168"/>
      <c r="I330" s="32"/>
      <c r="N330" s="32"/>
    </row>
    <row r="331" spans="1:14" x14ac:dyDescent="0.25">
      <c r="A331" s="185"/>
      <c r="B331" s="32"/>
      <c r="C331" s="32"/>
      <c r="D331" s="32"/>
      <c r="E331" s="32"/>
      <c r="F331" s="32"/>
      <c r="G331" s="100"/>
      <c r="H331" s="168"/>
      <c r="I331" s="32"/>
      <c r="N331" s="32"/>
    </row>
    <row r="332" spans="1:14" x14ac:dyDescent="0.25">
      <c r="A332" s="185"/>
      <c r="B332" s="32"/>
      <c r="C332" s="32"/>
      <c r="D332" s="32"/>
      <c r="E332" s="32"/>
      <c r="F332" s="32"/>
      <c r="G332" s="100"/>
      <c r="H332" s="168"/>
      <c r="I332" s="32"/>
      <c r="N332" s="32"/>
    </row>
    <row r="333" spans="1:14" x14ac:dyDescent="0.25">
      <c r="A333" s="185"/>
      <c r="B333" s="32"/>
      <c r="C333" s="32"/>
      <c r="D333" s="32"/>
      <c r="E333" s="32"/>
      <c r="F333" s="32"/>
      <c r="G333" s="100"/>
      <c r="H333" s="168"/>
      <c r="I333" s="32"/>
      <c r="N333" s="32"/>
    </row>
    <row r="334" spans="1:14" x14ac:dyDescent="0.25">
      <c r="A334" s="185"/>
      <c r="B334" s="32"/>
      <c r="C334" s="32"/>
      <c r="D334" s="32"/>
      <c r="E334" s="32"/>
      <c r="F334" s="32"/>
      <c r="G334" s="100"/>
      <c r="H334" s="168"/>
      <c r="I334" s="32"/>
      <c r="N334" s="32"/>
    </row>
    <row r="335" spans="1:14" x14ac:dyDescent="0.25">
      <c r="A335" s="185"/>
      <c r="B335" s="32"/>
      <c r="C335" s="32"/>
      <c r="D335" s="32"/>
      <c r="E335" s="32"/>
      <c r="F335" s="32"/>
      <c r="G335" s="100"/>
      <c r="H335" s="168"/>
      <c r="I335" s="32"/>
      <c r="N335" s="32"/>
    </row>
    <row r="336" spans="1:14" x14ac:dyDescent="0.25">
      <c r="A336" s="185"/>
      <c r="B336" s="32"/>
      <c r="C336" s="32"/>
      <c r="D336" s="32"/>
      <c r="E336" s="32"/>
      <c r="F336" s="32"/>
      <c r="G336" s="100"/>
      <c r="H336" s="168"/>
      <c r="I336" s="32"/>
      <c r="N336" s="32"/>
    </row>
    <row r="337" spans="1:14" x14ac:dyDescent="0.25">
      <c r="A337" s="185"/>
      <c r="B337" s="32"/>
      <c r="C337" s="32"/>
      <c r="D337" s="32"/>
      <c r="E337" s="32"/>
      <c r="F337" s="32"/>
      <c r="G337" s="100"/>
      <c r="H337" s="168"/>
      <c r="I337" s="32"/>
      <c r="N337" s="32"/>
    </row>
    <row r="338" spans="1:14" x14ac:dyDescent="0.25">
      <c r="A338" s="185"/>
      <c r="B338" s="32"/>
      <c r="C338" s="32"/>
      <c r="D338" s="32"/>
      <c r="E338" s="32"/>
      <c r="F338" s="32"/>
      <c r="G338" s="100"/>
      <c r="H338" s="168"/>
      <c r="I338" s="32"/>
      <c r="N338" s="32"/>
    </row>
    <row r="339" spans="1:14" x14ac:dyDescent="0.25">
      <c r="A339" s="185"/>
      <c r="B339" s="32"/>
      <c r="C339" s="32"/>
      <c r="D339" s="32"/>
      <c r="E339" s="32"/>
      <c r="F339" s="32"/>
      <c r="G339" s="100"/>
      <c r="H339" s="168"/>
      <c r="I339" s="32"/>
      <c r="N339" s="32"/>
    </row>
    <row r="340" spans="1:14" x14ac:dyDescent="0.25">
      <c r="A340" s="185"/>
      <c r="B340" s="32"/>
      <c r="C340" s="32"/>
      <c r="D340" s="32"/>
      <c r="E340" s="32"/>
      <c r="F340" s="32"/>
      <c r="G340" s="100"/>
      <c r="H340" s="168"/>
      <c r="I340" s="32"/>
      <c r="N340" s="32"/>
    </row>
    <row r="341" spans="1:14" x14ac:dyDescent="0.25">
      <c r="A341" s="185"/>
      <c r="B341" s="32"/>
      <c r="C341" s="32"/>
      <c r="D341" s="32"/>
      <c r="E341" s="32"/>
      <c r="F341" s="32"/>
      <c r="G341" s="100"/>
      <c r="H341" s="168"/>
      <c r="I341" s="32"/>
      <c r="N341" s="32"/>
    </row>
    <row r="342" spans="1:14" x14ac:dyDescent="0.25">
      <c r="A342" s="185"/>
      <c r="B342" s="32"/>
      <c r="C342" s="32"/>
      <c r="D342" s="32"/>
      <c r="E342" s="32"/>
      <c r="F342" s="32"/>
      <c r="G342" s="100"/>
      <c r="H342" s="168"/>
      <c r="I342" s="32"/>
      <c r="N342" s="32"/>
    </row>
    <row r="343" spans="1:14" x14ac:dyDescent="0.25">
      <c r="A343" s="185"/>
      <c r="B343" s="32"/>
      <c r="C343" s="32"/>
      <c r="D343" s="32"/>
      <c r="E343" s="32"/>
      <c r="F343" s="32"/>
      <c r="G343" s="100"/>
      <c r="H343" s="168"/>
      <c r="I343" s="32"/>
      <c r="N343" s="32"/>
    </row>
    <row r="344" spans="1:14" x14ac:dyDescent="0.25">
      <c r="A344" s="185"/>
      <c r="B344" s="32"/>
      <c r="C344" s="32"/>
      <c r="D344" s="32"/>
      <c r="E344" s="32"/>
      <c r="F344" s="32"/>
      <c r="G344" s="100"/>
      <c r="H344" s="168"/>
      <c r="I344" s="32"/>
      <c r="N344" s="32"/>
    </row>
    <row r="345" spans="1:14" x14ac:dyDescent="0.25">
      <c r="A345" s="185"/>
      <c r="B345" s="32"/>
      <c r="C345" s="32"/>
      <c r="D345" s="32"/>
      <c r="E345" s="32"/>
      <c r="F345" s="32"/>
      <c r="G345" s="100"/>
      <c r="H345" s="168"/>
      <c r="I345" s="32"/>
      <c r="N345" s="32"/>
    </row>
    <row r="346" spans="1:14" x14ac:dyDescent="0.25">
      <c r="A346" s="185"/>
      <c r="B346" s="32"/>
      <c r="C346" s="32"/>
      <c r="D346" s="32"/>
      <c r="E346" s="32"/>
      <c r="F346" s="32"/>
      <c r="G346" s="100"/>
      <c r="H346" s="168"/>
      <c r="I346" s="32"/>
      <c r="N346" s="32"/>
    </row>
    <row r="347" spans="1:14" x14ac:dyDescent="0.25">
      <c r="A347" s="185"/>
      <c r="B347" s="32"/>
      <c r="C347" s="32"/>
      <c r="D347" s="32"/>
      <c r="E347" s="32"/>
      <c r="F347" s="32"/>
      <c r="G347" s="100"/>
      <c r="H347" s="168"/>
      <c r="I347" s="32"/>
      <c r="N347" s="32"/>
    </row>
    <row r="348" spans="1:14" x14ac:dyDescent="0.25">
      <c r="A348" s="185"/>
      <c r="B348" s="32"/>
      <c r="C348" s="32"/>
      <c r="D348" s="32"/>
      <c r="E348" s="32"/>
      <c r="F348" s="32"/>
      <c r="G348" s="100"/>
      <c r="H348" s="168"/>
      <c r="I348" s="32"/>
      <c r="N348" s="32"/>
    </row>
    <row r="349" spans="1:14" x14ac:dyDescent="0.25">
      <c r="A349" s="185"/>
      <c r="B349" s="32"/>
      <c r="C349" s="32"/>
      <c r="D349" s="32"/>
      <c r="E349" s="32"/>
      <c r="F349" s="32"/>
      <c r="G349" s="100"/>
      <c r="H349" s="168"/>
      <c r="I349" s="32"/>
      <c r="N349" s="32"/>
    </row>
    <row r="350" spans="1:14" x14ac:dyDescent="0.25">
      <c r="A350" s="185"/>
      <c r="B350" s="32"/>
      <c r="C350" s="32"/>
      <c r="D350" s="32"/>
      <c r="E350" s="32"/>
      <c r="F350" s="32"/>
      <c r="G350" s="100"/>
      <c r="H350" s="168"/>
      <c r="I350" s="32"/>
      <c r="N350" s="32"/>
    </row>
    <row r="351" spans="1:14" x14ac:dyDescent="0.25">
      <c r="A351" s="185"/>
      <c r="B351" s="32"/>
      <c r="C351" s="32"/>
      <c r="D351" s="32"/>
      <c r="E351" s="32"/>
      <c r="F351" s="32"/>
      <c r="G351" s="100"/>
      <c r="H351" s="168"/>
      <c r="I351" s="32"/>
      <c r="N351" s="32"/>
    </row>
    <row r="352" spans="1:14" x14ac:dyDescent="0.25">
      <c r="A352" s="185"/>
      <c r="B352" s="32"/>
      <c r="C352" s="32"/>
      <c r="D352" s="32"/>
      <c r="E352" s="32"/>
      <c r="F352" s="32"/>
      <c r="G352" s="100"/>
      <c r="H352" s="168"/>
      <c r="I352" s="32"/>
      <c r="N352" s="32"/>
    </row>
    <row r="353" spans="1:14" x14ac:dyDescent="0.25">
      <c r="A353" s="185"/>
      <c r="B353" s="32"/>
      <c r="C353" s="32"/>
      <c r="D353" s="32"/>
      <c r="E353" s="32"/>
      <c r="F353" s="32"/>
      <c r="G353" s="100"/>
      <c r="H353" s="168"/>
      <c r="I353" s="32"/>
      <c r="N353" s="32"/>
    </row>
    <row r="354" spans="1:14" x14ac:dyDescent="0.25">
      <c r="A354" s="185"/>
      <c r="B354" s="32"/>
      <c r="C354" s="32"/>
      <c r="D354" s="32"/>
      <c r="E354" s="32"/>
      <c r="F354" s="32"/>
      <c r="G354" s="100"/>
      <c r="H354" s="168"/>
      <c r="I354" s="32"/>
      <c r="N354" s="32"/>
    </row>
    <row r="355" spans="1:14" x14ac:dyDescent="0.25">
      <c r="A355" s="185"/>
      <c r="B355" s="32"/>
      <c r="C355" s="32"/>
      <c r="D355" s="32"/>
      <c r="E355" s="32"/>
      <c r="F355" s="32"/>
      <c r="G355" s="100"/>
      <c r="H355" s="168"/>
      <c r="I355" s="32"/>
      <c r="N355" s="32"/>
    </row>
    <row r="356" spans="1:14" x14ac:dyDescent="0.25">
      <c r="A356" s="185"/>
      <c r="B356" s="32"/>
      <c r="C356" s="32"/>
      <c r="D356" s="32"/>
      <c r="E356" s="32"/>
      <c r="F356" s="32"/>
      <c r="G356" s="100"/>
      <c r="H356" s="168"/>
      <c r="I356" s="32"/>
      <c r="N356" s="32"/>
    </row>
    <row r="357" spans="1:14" x14ac:dyDescent="0.25">
      <c r="A357" s="185"/>
      <c r="B357" s="32"/>
      <c r="C357" s="32"/>
      <c r="D357" s="32"/>
      <c r="E357" s="32"/>
      <c r="F357" s="32"/>
      <c r="G357" s="100"/>
      <c r="H357" s="168"/>
      <c r="I357" s="32"/>
      <c r="N357" s="32"/>
    </row>
    <row r="358" spans="1:14" x14ac:dyDescent="0.25">
      <c r="A358" s="185"/>
      <c r="B358" s="32"/>
      <c r="C358" s="32"/>
      <c r="D358" s="32"/>
      <c r="E358" s="32"/>
      <c r="F358" s="32"/>
      <c r="G358" s="100"/>
      <c r="H358" s="168"/>
      <c r="I358" s="32"/>
      <c r="N358" s="32"/>
    </row>
    <row r="359" spans="1:14" x14ac:dyDescent="0.25">
      <c r="A359" s="185"/>
      <c r="B359" s="32"/>
      <c r="C359" s="32"/>
      <c r="D359" s="32"/>
      <c r="E359" s="32"/>
      <c r="F359" s="32"/>
      <c r="G359" s="100"/>
      <c r="H359" s="168"/>
      <c r="I359" s="32"/>
      <c r="N359" s="32"/>
    </row>
    <row r="360" spans="1:14" x14ac:dyDescent="0.25">
      <c r="A360" s="185"/>
      <c r="B360" s="32"/>
      <c r="C360" s="32"/>
      <c r="D360" s="32"/>
      <c r="E360" s="32"/>
      <c r="F360" s="32"/>
      <c r="G360" s="100"/>
      <c r="H360" s="168"/>
      <c r="I360" s="32"/>
      <c r="N360" s="32"/>
    </row>
    <row r="361" spans="1:14" x14ac:dyDescent="0.25">
      <c r="A361" s="185"/>
      <c r="B361" s="32"/>
      <c r="C361" s="32"/>
      <c r="D361" s="32"/>
      <c r="E361" s="32"/>
      <c r="F361" s="32"/>
      <c r="G361" s="100"/>
      <c r="H361" s="168"/>
      <c r="I361" s="32"/>
      <c r="N361" s="32"/>
    </row>
    <row r="362" spans="1:14" x14ac:dyDescent="0.25">
      <c r="A362" s="185"/>
      <c r="B362" s="32"/>
      <c r="C362" s="32"/>
      <c r="D362" s="32"/>
      <c r="E362" s="32"/>
      <c r="F362" s="32"/>
      <c r="G362" s="100"/>
      <c r="H362" s="168"/>
      <c r="I362" s="32"/>
      <c r="N362" s="32"/>
    </row>
    <row r="363" spans="1:14" x14ac:dyDescent="0.25">
      <c r="A363" s="185"/>
      <c r="B363" s="32"/>
      <c r="C363" s="32"/>
      <c r="D363" s="32"/>
      <c r="E363" s="32"/>
      <c r="F363" s="32"/>
      <c r="G363" s="100"/>
      <c r="H363" s="168"/>
      <c r="I363" s="32"/>
      <c r="N363" s="32"/>
    </row>
    <row r="364" spans="1:14" x14ac:dyDescent="0.25">
      <c r="A364" s="185"/>
      <c r="B364" s="32"/>
      <c r="C364" s="32"/>
      <c r="D364" s="32"/>
      <c r="E364" s="32"/>
      <c r="F364" s="32"/>
      <c r="G364" s="100"/>
      <c r="H364" s="168"/>
      <c r="I364" s="32"/>
      <c r="N364" s="32"/>
    </row>
    <row r="365" spans="1:14" x14ac:dyDescent="0.25">
      <c r="A365" s="185"/>
      <c r="B365" s="32"/>
      <c r="C365" s="32"/>
      <c r="D365" s="32"/>
      <c r="E365" s="32"/>
      <c r="F365" s="32"/>
      <c r="G365" s="100"/>
      <c r="H365" s="168"/>
      <c r="I365" s="32"/>
      <c r="N365" s="32"/>
    </row>
    <row r="366" spans="1:14" x14ac:dyDescent="0.25">
      <c r="A366" s="185"/>
      <c r="B366" s="32"/>
      <c r="C366" s="32"/>
      <c r="D366" s="32"/>
      <c r="E366" s="32"/>
      <c r="F366" s="32"/>
      <c r="G366" s="100"/>
      <c r="H366" s="168"/>
      <c r="I366" s="32"/>
      <c r="N366" s="32"/>
    </row>
    <row r="367" spans="1:14" x14ac:dyDescent="0.25">
      <c r="A367" s="185"/>
      <c r="B367" s="32"/>
      <c r="C367" s="32"/>
      <c r="D367" s="32"/>
      <c r="E367" s="32"/>
      <c r="F367" s="32"/>
      <c r="G367" s="100"/>
      <c r="H367" s="168"/>
      <c r="I367" s="32"/>
      <c r="N367" s="32"/>
    </row>
    <row r="368" spans="1:14" x14ac:dyDescent="0.25">
      <c r="A368" s="185"/>
      <c r="B368" s="32"/>
      <c r="C368" s="32"/>
      <c r="D368" s="32"/>
      <c r="E368" s="32"/>
      <c r="F368" s="32"/>
      <c r="G368" s="100"/>
      <c r="H368" s="168"/>
      <c r="I368" s="32"/>
      <c r="N368" s="32"/>
    </row>
    <row r="369" spans="1:14" x14ac:dyDescent="0.25">
      <c r="A369" s="185"/>
      <c r="B369" s="32"/>
      <c r="C369" s="32"/>
      <c r="D369" s="32"/>
      <c r="E369" s="32"/>
      <c r="F369" s="32"/>
      <c r="G369" s="100"/>
      <c r="H369" s="168"/>
      <c r="I369" s="32"/>
      <c r="N369" s="32"/>
    </row>
    <row r="370" spans="1:14" x14ac:dyDescent="0.25">
      <c r="A370" s="185"/>
      <c r="B370" s="32"/>
      <c r="C370" s="32"/>
      <c r="D370" s="32"/>
      <c r="E370" s="32"/>
      <c r="F370" s="32"/>
      <c r="G370" s="100"/>
      <c r="H370" s="168"/>
      <c r="I370" s="32"/>
      <c r="N370" s="32"/>
    </row>
    <row r="371" spans="1:14" x14ac:dyDescent="0.25">
      <c r="A371" s="185"/>
      <c r="B371" s="32"/>
      <c r="C371" s="32"/>
      <c r="D371" s="32"/>
      <c r="E371" s="32"/>
      <c r="F371" s="32"/>
      <c r="G371" s="100"/>
      <c r="H371" s="168"/>
      <c r="I371" s="32"/>
      <c r="N371" s="32"/>
    </row>
    <row r="372" spans="1:14" x14ac:dyDescent="0.25">
      <c r="A372" s="185"/>
      <c r="B372" s="32"/>
      <c r="C372" s="32"/>
      <c r="D372" s="32"/>
      <c r="E372" s="32"/>
      <c r="F372" s="32"/>
      <c r="G372" s="100"/>
      <c r="H372" s="168"/>
      <c r="I372" s="32"/>
      <c r="N372" s="32"/>
    </row>
    <row r="373" spans="1:14" x14ac:dyDescent="0.25">
      <c r="A373" s="185"/>
      <c r="B373" s="32"/>
      <c r="C373" s="32"/>
      <c r="D373" s="32"/>
      <c r="E373" s="32"/>
      <c r="F373" s="32"/>
      <c r="G373" s="100"/>
      <c r="H373" s="168"/>
      <c r="I373" s="32"/>
      <c r="N373" s="32"/>
    </row>
    <row r="374" spans="1:14" x14ac:dyDescent="0.25">
      <c r="A374" s="185"/>
      <c r="B374" s="32"/>
      <c r="C374" s="32"/>
      <c r="D374" s="32"/>
      <c r="E374" s="32"/>
      <c r="F374" s="32"/>
      <c r="G374" s="100"/>
      <c r="H374" s="168"/>
      <c r="I374" s="32"/>
      <c r="N374" s="32"/>
    </row>
    <row r="375" spans="1:14" x14ac:dyDescent="0.25">
      <c r="A375" s="185"/>
      <c r="B375" s="32"/>
      <c r="C375" s="32"/>
      <c r="D375" s="32"/>
      <c r="E375" s="32"/>
      <c r="F375" s="32"/>
      <c r="G375" s="100"/>
      <c r="H375" s="168"/>
      <c r="I375" s="32"/>
      <c r="N375" s="32"/>
    </row>
    <row r="376" spans="1:14" x14ac:dyDescent="0.25">
      <c r="A376" s="185"/>
      <c r="B376" s="32"/>
      <c r="C376" s="32"/>
      <c r="D376" s="32"/>
      <c r="E376" s="32"/>
      <c r="F376" s="32"/>
      <c r="G376" s="100"/>
      <c r="H376" s="168"/>
      <c r="I376" s="32"/>
      <c r="N376" s="32"/>
    </row>
    <row r="377" spans="1:14" x14ac:dyDescent="0.25">
      <c r="A377" s="185"/>
      <c r="B377" s="32"/>
      <c r="C377" s="32"/>
      <c r="D377" s="32"/>
      <c r="E377" s="32"/>
      <c r="F377" s="32"/>
      <c r="G377" s="100"/>
      <c r="H377" s="168"/>
      <c r="I377" s="32"/>
      <c r="N377" s="32"/>
    </row>
    <row r="378" spans="1:14" x14ac:dyDescent="0.25">
      <c r="A378" s="185"/>
      <c r="B378" s="32"/>
      <c r="C378" s="32"/>
      <c r="D378" s="32"/>
      <c r="E378" s="32"/>
      <c r="F378" s="32"/>
      <c r="G378" s="100"/>
      <c r="H378" s="168"/>
      <c r="I378" s="32"/>
      <c r="N378" s="32"/>
    </row>
    <row r="379" spans="1:14" x14ac:dyDescent="0.25">
      <c r="A379" s="185"/>
      <c r="B379" s="32"/>
      <c r="C379" s="32"/>
      <c r="D379" s="32"/>
      <c r="E379" s="32"/>
      <c r="F379" s="32"/>
      <c r="G379" s="100"/>
      <c r="H379" s="168"/>
      <c r="I379" s="32"/>
      <c r="N379" s="32"/>
    </row>
    <row r="380" spans="1:14" x14ac:dyDescent="0.25">
      <c r="A380" s="185"/>
      <c r="B380" s="32"/>
      <c r="C380" s="32"/>
      <c r="D380" s="32"/>
      <c r="E380" s="32"/>
      <c r="F380" s="32"/>
      <c r="G380" s="100"/>
      <c r="H380" s="168"/>
      <c r="I380" s="32"/>
      <c r="N380" s="32"/>
    </row>
    <row r="381" spans="1:14" x14ac:dyDescent="0.25">
      <c r="A381" s="185"/>
      <c r="B381" s="32"/>
      <c r="C381" s="32"/>
      <c r="D381" s="32"/>
      <c r="E381" s="32"/>
      <c r="F381" s="32"/>
      <c r="G381" s="100"/>
      <c r="H381" s="168"/>
      <c r="I381" s="32"/>
      <c r="N381" s="32"/>
    </row>
    <row r="382" spans="1:14" x14ac:dyDescent="0.25">
      <c r="A382" s="185"/>
      <c r="B382" s="32"/>
      <c r="C382" s="32"/>
      <c r="D382" s="32"/>
      <c r="E382" s="32"/>
      <c r="F382" s="32"/>
      <c r="G382" s="100"/>
      <c r="H382" s="168"/>
      <c r="I382" s="32"/>
      <c r="N382" s="32"/>
    </row>
    <row r="383" spans="1:14" x14ac:dyDescent="0.25">
      <c r="A383" s="185"/>
      <c r="B383" s="32"/>
      <c r="C383" s="32"/>
      <c r="D383" s="32"/>
      <c r="E383" s="32"/>
      <c r="F383" s="32"/>
      <c r="G383" s="100"/>
      <c r="H383" s="168"/>
      <c r="I383" s="32"/>
      <c r="N383" s="32"/>
    </row>
    <row r="384" spans="1:14" x14ac:dyDescent="0.25">
      <c r="A384" s="185"/>
      <c r="B384" s="32"/>
      <c r="C384" s="32"/>
      <c r="D384" s="32"/>
      <c r="E384" s="32"/>
      <c r="F384" s="32"/>
      <c r="G384" s="100"/>
      <c r="H384" s="168"/>
      <c r="I384" s="32"/>
      <c r="N384" s="32"/>
    </row>
    <row r="385" spans="1:14" x14ac:dyDescent="0.25">
      <c r="A385" s="185"/>
      <c r="B385" s="32"/>
      <c r="C385" s="32"/>
      <c r="D385" s="32"/>
      <c r="E385" s="32"/>
      <c r="F385" s="32"/>
      <c r="G385" s="100"/>
      <c r="H385" s="168"/>
      <c r="I385" s="32"/>
      <c r="N385" s="32"/>
    </row>
    <row r="386" spans="1:14" x14ac:dyDescent="0.25">
      <c r="A386" s="185"/>
      <c r="B386" s="32"/>
      <c r="C386" s="32"/>
      <c r="D386" s="32"/>
      <c r="E386" s="32"/>
      <c r="F386" s="32"/>
      <c r="G386" s="100"/>
      <c r="H386" s="168"/>
      <c r="I386" s="32"/>
      <c r="N386" s="32"/>
    </row>
    <row r="387" spans="1:14" x14ac:dyDescent="0.25">
      <c r="A387" s="185"/>
      <c r="B387" s="32"/>
      <c r="C387" s="32"/>
      <c r="D387" s="32"/>
      <c r="E387" s="32"/>
      <c r="F387" s="32"/>
      <c r="G387" s="100"/>
      <c r="H387" s="168"/>
      <c r="I387" s="32"/>
      <c r="N387" s="32"/>
    </row>
    <row r="388" spans="1:14" x14ac:dyDescent="0.25">
      <c r="A388" s="185"/>
      <c r="B388" s="32"/>
      <c r="C388" s="32"/>
      <c r="D388" s="32"/>
      <c r="E388" s="32"/>
      <c r="F388" s="32"/>
      <c r="G388" s="100"/>
      <c r="H388" s="168"/>
      <c r="I388" s="32"/>
      <c r="N388" s="32"/>
    </row>
    <row r="389" spans="1:14" x14ac:dyDescent="0.25">
      <c r="A389" s="185"/>
      <c r="B389" s="32"/>
      <c r="C389" s="32"/>
      <c r="D389" s="32"/>
      <c r="E389" s="32"/>
      <c r="F389" s="32"/>
      <c r="G389" s="100"/>
      <c r="H389" s="168"/>
      <c r="I389" s="32"/>
      <c r="N389" s="32"/>
    </row>
    <row r="390" spans="1:14" x14ac:dyDescent="0.25">
      <c r="A390" s="185"/>
      <c r="B390" s="32"/>
      <c r="C390" s="32"/>
      <c r="D390" s="32"/>
      <c r="E390" s="32"/>
      <c r="F390" s="32"/>
      <c r="G390" s="100"/>
      <c r="H390" s="168"/>
      <c r="I390" s="32"/>
      <c r="N390" s="32"/>
    </row>
    <row r="391" spans="1:14" x14ac:dyDescent="0.25">
      <c r="A391" s="185"/>
      <c r="B391" s="32"/>
      <c r="C391" s="32"/>
      <c r="D391" s="32"/>
      <c r="E391" s="32"/>
      <c r="F391" s="32"/>
      <c r="G391" s="100"/>
      <c r="H391" s="168"/>
      <c r="I391" s="32"/>
      <c r="N391" s="32"/>
    </row>
    <row r="392" spans="1:14" x14ac:dyDescent="0.25">
      <c r="A392" s="185"/>
      <c r="B392" s="32"/>
      <c r="C392" s="32"/>
      <c r="D392" s="32"/>
      <c r="E392" s="32"/>
      <c r="F392" s="32"/>
      <c r="G392" s="100"/>
      <c r="H392" s="168"/>
      <c r="I392" s="32"/>
      <c r="N392" s="32"/>
    </row>
    <row r="393" spans="1:14" x14ac:dyDescent="0.25">
      <c r="A393" s="185"/>
      <c r="B393" s="32"/>
      <c r="C393" s="32"/>
      <c r="D393" s="32"/>
      <c r="E393" s="32"/>
      <c r="F393" s="32"/>
      <c r="G393" s="100"/>
      <c r="H393" s="168"/>
      <c r="I393" s="32"/>
      <c r="N393" s="32"/>
    </row>
    <row r="394" spans="1:14" x14ac:dyDescent="0.25">
      <c r="A394" s="185"/>
      <c r="B394" s="32"/>
      <c r="C394" s="32"/>
      <c r="D394" s="32"/>
      <c r="E394" s="32"/>
      <c r="F394" s="32"/>
      <c r="G394" s="100"/>
      <c r="H394" s="168"/>
      <c r="I394" s="32"/>
      <c r="N394" s="32"/>
    </row>
    <row r="395" spans="1:14" x14ac:dyDescent="0.25">
      <c r="A395" s="185"/>
      <c r="B395" s="32"/>
      <c r="C395" s="32"/>
      <c r="D395" s="32"/>
      <c r="E395" s="32"/>
      <c r="F395" s="32"/>
      <c r="G395" s="100"/>
      <c r="H395" s="168"/>
      <c r="I395" s="32"/>
      <c r="N395" s="32"/>
    </row>
    <row r="396" spans="1:14" x14ac:dyDescent="0.25">
      <c r="A396" s="185"/>
      <c r="B396" s="32"/>
      <c r="C396" s="32"/>
      <c r="D396" s="32"/>
      <c r="E396" s="32"/>
      <c r="F396" s="32"/>
      <c r="G396" s="100"/>
      <c r="H396" s="168"/>
      <c r="I396" s="32"/>
      <c r="N396" s="32"/>
    </row>
    <row r="397" spans="1:14" x14ac:dyDescent="0.25">
      <c r="A397" s="185"/>
      <c r="B397" s="32"/>
      <c r="C397" s="32"/>
      <c r="D397" s="32"/>
      <c r="E397" s="32"/>
      <c r="F397" s="32"/>
      <c r="G397" s="100"/>
      <c r="H397" s="168"/>
      <c r="I397" s="32"/>
      <c r="N397" s="32"/>
    </row>
    <row r="398" spans="1:14" x14ac:dyDescent="0.25">
      <c r="A398" s="185"/>
      <c r="B398" s="32"/>
      <c r="C398" s="32"/>
      <c r="D398" s="32"/>
      <c r="E398" s="32"/>
      <c r="F398" s="32"/>
      <c r="G398" s="100"/>
      <c r="H398" s="168"/>
      <c r="I398" s="32"/>
      <c r="N398" s="32"/>
    </row>
    <row r="399" spans="1:14" x14ac:dyDescent="0.25">
      <c r="A399" s="185"/>
      <c r="B399" s="32"/>
      <c r="C399" s="32"/>
      <c r="D399" s="32"/>
      <c r="E399" s="32"/>
      <c r="F399" s="32"/>
      <c r="G399" s="100"/>
      <c r="H399" s="168"/>
      <c r="I399" s="32"/>
      <c r="N399" s="32"/>
    </row>
    <row r="400" spans="1:14" x14ac:dyDescent="0.25">
      <c r="A400" s="185"/>
      <c r="B400" s="32"/>
      <c r="C400" s="32"/>
      <c r="D400" s="32"/>
      <c r="E400" s="32"/>
      <c r="F400" s="32"/>
      <c r="G400" s="100"/>
      <c r="H400" s="168"/>
      <c r="I400" s="32"/>
      <c r="N400" s="32"/>
    </row>
    <row r="401" spans="1:14" x14ac:dyDescent="0.25">
      <c r="A401" s="185"/>
      <c r="B401" s="32"/>
      <c r="C401" s="32"/>
      <c r="D401" s="32"/>
      <c r="E401" s="32"/>
      <c r="F401" s="32"/>
      <c r="G401" s="100"/>
      <c r="H401" s="168"/>
      <c r="I401" s="32"/>
      <c r="N401" s="32"/>
    </row>
    <row r="402" spans="1:14" x14ac:dyDescent="0.25">
      <c r="A402" s="185"/>
      <c r="B402" s="32"/>
      <c r="C402" s="32"/>
      <c r="D402" s="32"/>
      <c r="E402" s="32"/>
      <c r="F402" s="32"/>
      <c r="G402" s="100"/>
      <c r="H402" s="168"/>
      <c r="I402" s="32"/>
      <c r="N402" s="32"/>
    </row>
    <row r="403" spans="1:14" x14ac:dyDescent="0.25">
      <c r="A403" s="185"/>
      <c r="B403" s="32"/>
      <c r="C403" s="32"/>
      <c r="D403" s="32"/>
      <c r="E403" s="32"/>
      <c r="F403" s="32"/>
      <c r="G403" s="100"/>
      <c r="H403" s="168"/>
      <c r="I403" s="32"/>
      <c r="N403" s="32"/>
    </row>
    <row r="404" spans="1:14" x14ac:dyDescent="0.25">
      <c r="A404" s="185"/>
      <c r="B404" s="32"/>
      <c r="C404" s="32"/>
      <c r="D404" s="32"/>
      <c r="E404" s="32"/>
      <c r="F404" s="32"/>
      <c r="G404" s="100"/>
      <c r="H404" s="168"/>
      <c r="I404" s="32"/>
      <c r="N404" s="32"/>
    </row>
    <row r="405" spans="1:14" x14ac:dyDescent="0.25">
      <c r="A405" s="185"/>
      <c r="B405" s="32"/>
      <c r="C405" s="32"/>
      <c r="D405" s="32"/>
      <c r="E405" s="32"/>
      <c r="F405" s="32"/>
      <c r="G405" s="100"/>
      <c r="H405" s="168"/>
      <c r="I405" s="32"/>
      <c r="N405" s="32"/>
    </row>
    <row r="406" spans="1:14" x14ac:dyDescent="0.25">
      <c r="A406" s="185"/>
      <c r="B406" s="32"/>
      <c r="C406" s="32"/>
      <c r="D406" s="32"/>
      <c r="E406" s="32"/>
      <c r="F406" s="32"/>
      <c r="G406" s="100"/>
      <c r="H406" s="168"/>
      <c r="I406" s="32"/>
      <c r="N406" s="32"/>
    </row>
    <row r="407" spans="1:14" x14ac:dyDescent="0.25">
      <c r="A407" s="185"/>
      <c r="B407" s="32"/>
      <c r="C407" s="32"/>
      <c r="D407" s="32"/>
      <c r="E407" s="32"/>
      <c r="F407" s="32"/>
      <c r="G407" s="100"/>
      <c r="H407" s="168"/>
      <c r="I407" s="32"/>
      <c r="N407" s="32"/>
    </row>
    <row r="408" spans="1:14" x14ac:dyDescent="0.25">
      <c r="A408" s="185"/>
      <c r="B408" s="32"/>
      <c r="C408" s="32"/>
      <c r="D408" s="32"/>
      <c r="E408" s="32"/>
      <c r="F408" s="32"/>
      <c r="G408" s="100"/>
      <c r="H408" s="168"/>
      <c r="I408" s="32"/>
      <c r="N408" s="32"/>
    </row>
    <row r="409" spans="1:14" x14ac:dyDescent="0.25">
      <c r="A409" s="185"/>
      <c r="B409" s="32"/>
      <c r="C409" s="32"/>
      <c r="D409" s="32"/>
      <c r="E409" s="32"/>
      <c r="F409" s="32"/>
      <c r="G409" s="100"/>
      <c r="H409" s="168"/>
      <c r="I409" s="32"/>
      <c r="N409" s="32"/>
    </row>
    <row r="410" spans="1:14" x14ac:dyDescent="0.25">
      <c r="A410" s="185"/>
      <c r="B410" s="32"/>
      <c r="C410" s="32"/>
      <c r="D410" s="32"/>
      <c r="E410" s="32"/>
      <c r="F410" s="32"/>
      <c r="G410" s="100"/>
      <c r="H410" s="168"/>
      <c r="I410" s="32"/>
      <c r="N410" s="32"/>
    </row>
    <row r="411" spans="1:14" x14ac:dyDescent="0.25">
      <c r="A411" s="185"/>
      <c r="B411" s="32"/>
      <c r="C411" s="32"/>
      <c r="D411" s="32"/>
      <c r="E411" s="32"/>
      <c r="F411" s="32"/>
      <c r="G411" s="100"/>
      <c r="H411" s="168"/>
      <c r="I411" s="32"/>
      <c r="N411" s="32"/>
    </row>
    <row r="412" spans="1:14" x14ac:dyDescent="0.25">
      <c r="A412" s="185"/>
      <c r="B412" s="32"/>
      <c r="C412" s="32"/>
      <c r="D412" s="32"/>
      <c r="E412" s="32"/>
      <c r="F412" s="32"/>
      <c r="G412" s="100"/>
      <c r="H412" s="168"/>
      <c r="I412" s="32"/>
      <c r="N412" s="32"/>
    </row>
    <row r="413" spans="1:14" x14ac:dyDescent="0.25">
      <c r="A413" s="185"/>
      <c r="B413" s="32"/>
      <c r="C413" s="32"/>
      <c r="D413" s="32"/>
      <c r="E413" s="32"/>
      <c r="F413" s="32"/>
      <c r="G413" s="100"/>
      <c r="H413" s="168"/>
      <c r="I413" s="32"/>
      <c r="N413" s="32"/>
    </row>
    <row r="414" spans="1:14" x14ac:dyDescent="0.25">
      <c r="A414" s="185"/>
      <c r="B414" s="32"/>
      <c r="C414" s="32"/>
      <c r="D414" s="32"/>
      <c r="E414" s="32"/>
      <c r="F414" s="32"/>
      <c r="G414" s="100"/>
      <c r="H414" s="168"/>
      <c r="I414" s="32"/>
      <c r="N414" s="32"/>
    </row>
    <row r="415" spans="1:14" x14ac:dyDescent="0.25">
      <c r="A415" s="185"/>
      <c r="B415" s="32"/>
      <c r="C415" s="32"/>
      <c r="D415" s="32"/>
      <c r="E415" s="32"/>
      <c r="F415" s="32"/>
      <c r="G415" s="100"/>
      <c r="H415" s="168"/>
      <c r="I415" s="32"/>
      <c r="N415" s="32"/>
    </row>
    <row r="416" spans="1:14" x14ac:dyDescent="0.25">
      <c r="A416" s="185"/>
      <c r="B416" s="32"/>
      <c r="C416" s="32"/>
      <c r="D416" s="32"/>
      <c r="E416" s="32"/>
      <c r="F416" s="32"/>
      <c r="G416" s="100"/>
      <c r="H416" s="168"/>
      <c r="I416" s="32"/>
      <c r="N416" s="32"/>
    </row>
    <row r="417" spans="1:14" x14ac:dyDescent="0.25">
      <c r="A417" s="185"/>
      <c r="B417" s="32"/>
      <c r="C417" s="32"/>
      <c r="D417" s="32"/>
      <c r="E417" s="32"/>
      <c r="F417" s="32"/>
      <c r="G417" s="100"/>
      <c r="H417" s="168"/>
      <c r="I417" s="32"/>
      <c r="N417" s="32"/>
    </row>
    <row r="418" spans="1:14" x14ac:dyDescent="0.25">
      <c r="A418" s="185"/>
      <c r="B418" s="32"/>
      <c r="C418" s="32"/>
      <c r="D418" s="32"/>
      <c r="E418" s="32"/>
      <c r="F418" s="32"/>
      <c r="G418" s="100"/>
      <c r="H418" s="168"/>
      <c r="I418" s="32"/>
      <c r="N418" s="32"/>
    </row>
    <row r="419" spans="1:14" x14ac:dyDescent="0.25">
      <c r="A419" s="185"/>
      <c r="B419" s="32"/>
      <c r="C419" s="32"/>
      <c r="D419" s="32"/>
      <c r="E419" s="32"/>
      <c r="F419" s="32"/>
      <c r="G419" s="100"/>
      <c r="H419" s="168"/>
      <c r="I419" s="32"/>
      <c r="N419" s="32"/>
    </row>
    <row r="420" spans="1:14" x14ac:dyDescent="0.25">
      <c r="A420" s="185"/>
      <c r="B420" s="32"/>
      <c r="C420" s="32"/>
      <c r="D420" s="32"/>
      <c r="E420" s="32"/>
      <c r="F420" s="32"/>
      <c r="G420" s="100"/>
      <c r="H420" s="168"/>
      <c r="I420" s="32"/>
      <c r="N420" s="32"/>
    </row>
    <row r="421" spans="1:14" x14ac:dyDescent="0.25">
      <c r="A421" s="185"/>
      <c r="B421" s="32"/>
      <c r="C421" s="32"/>
      <c r="D421" s="32"/>
      <c r="E421" s="32"/>
      <c r="F421" s="32"/>
      <c r="G421" s="100"/>
      <c r="H421" s="168"/>
      <c r="I421" s="32"/>
      <c r="N421" s="32"/>
    </row>
    <row r="422" spans="1:14" x14ac:dyDescent="0.25">
      <c r="A422" s="185"/>
      <c r="B422" s="32"/>
      <c r="C422" s="32"/>
      <c r="D422" s="32"/>
      <c r="E422" s="32"/>
      <c r="F422" s="32"/>
      <c r="G422" s="100"/>
      <c r="H422" s="168"/>
      <c r="I422" s="32"/>
      <c r="N422" s="32"/>
    </row>
    <row r="423" spans="1:14" x14ac:dyDescent="0.25">
      <c r="A423" s="185"/>
      <c r="B423" s="32"/>
      <c r="C423" s="32"/>
      <c r="D423" s="32"/>
      <c r="E423" s="32"/>
      <c r="F423" s="32"/>
      <c r="G423" s="100"/>
      <c r="H423" s="168"/>
      <c r="I423" s="32"/>
      <c r="N423" s="32"/>
    </row>
    <row r="424" spans="1:14" x14ac:dyDescent="0.25">
      <c r="A424" s="185"/>
      <c r="B424" s="32"/>
      <c r="C424" s="32"/>
      <c r="D424" s="32"/>
      <c r="E424" s="32"/>
      <c r="F424" s="32"/>
      <c r="G424" s="100"/>
      <c r="H424" s="168"/>
      <c r="I424" s="32"/>
      <c r="N424" s="32"/>
    </row>
    <row r="425" spans="1:14" x14ac:dyDescent="0.25">
      <c r="A425" s="185"/>
      <c r="B425" s="32"/>
      <c r="C425" s="32"/>
      <c r="D425" s="32"/>
      <c r="E425" s="32"/>
      <c r="F425" s="32"/>
      <c r="G425" s="100"/>
      <c r="H425" s="168"/>
      <c r="I425" s="32"/>
      <c r="N425" s="32"/>
    </row>
    <row r="426" spans="1:14" x14ac:dyDescent="0.25">
      <c r="A426" s="185"/>
      <c r="B426" s="32"/>
      <c r="C426" s="32"/>
      <c r="D426" s="32"/>
      <c r="E426" s="32"/>
      <c r="F426" s="32"/>
      <c r="G426" s="100"/>
      <c r="H426" s="168"/>
      <c r="I426" s="32"/>
      <c r="N426" s="32"/>
    </row>
    <row r="427" spans="1:14" x14ac:dyDescent="0.25">
      <c r="A427" s="185"/>
      <c r="B427" s="32"/>
      <c r="C427" s="32"/>
      <c r="D427" s="32"/>
      <c r="E427" s="32"/>
      <c r="F427" s="32"/>
      <c r="G427" s="100"/>
      <c r="H427" s="168"/>
      <c r="I427" s="32"/>
      <c r="N427" s="32"/>
    </row>
    <row r="428" spans="1:14" x14ac:dyDescent="0.25">
      <c r="A428" s="185"/>
      <c r="B428" s="32"/>
      <c r="C428" s="32"/>
      <c r="D428" s="32"/>
      <c r="E428" s="32"/>
      <c r="F428" s="32"/>
      <c r="G428" s="100"/>
      <c r="H428" s="168"/>
      <c r="I428" s="32"/>
      <c r="N428" s="32"/>
    </row>
    <row r="429" spans="1:14" x14ac:dyDescent="0.25">
      <c r="A429" s="185"/>
      <c r="B429" s="32"/>
      <c r="C429" s="32"/>
      <c r="D429" s="32"/>
      <c r="E429" s="32"/>
      <c r="F429" s="32"/>
      <c r="G429" s="100"/>
      <c r="H429" s="168"/>
      <c r="I429" s="32"/>
      <c r="N429" s="32"/>
    </row>
    <row r="430" spans="1:14" x14ac:dyDescent="0.25">
      <c r="A430" s="185"/>
      <c r="B430" s="32"/>
      <c r="C430" s="32"/>
      <c r="D430" s="32"/>
      <c r="E430" s="32"/>
      <c r="F430" s="32"/>
      <c r="G430" s="100"/>
      <c r="H430" s="168"/>
      <c r="I430" s="32"/>
      <c r="N430" s="32"/>
    </row>
    <row r="431" spans="1:14" x14ac:dyDescent="0.25">
      <c r="A431" s="185"/>
      <c r="B431" s="32"/>
      <c r="C431" s="32"/>
      <c r="D431" s="32"/>
      <c r="E431" s="32"/>
      <c r="F431" s="32"/>
      <c r="G431" s="100"/>
      <c r="H431" s="168"/>
      <c r="I431" s="32"/>
      <c r="N431" s="32"/>
    </row>
    <row r="432" spans="1:14" x14ac:dyDescent="0.25">
      <c r="A432" s="185"/>
      <c r="B432" s="32"/>
      <c r="C432" s="32"/>
      <c r="D432" s="32"/>
      <c r="E432" s="32"/>
      <c r="F432" s="32"/>
      <c r="G432" s="100"/>
      <c r="H432" s="168"/>
      <c r="I432" s="32"/>
      <c r="N432" s="32"/>
    </row>
    <row r="433" spans="1:14" x14ac:dyDescent="0.25">
      <c r="A433" s="185"/>
      <c r="B433" s="32"/>
      <c r="C433" s="32"/>
      <c r="D433" s="32"/>
      <c r="E433" s="32"/>
      <c r="F433" s="32"/>
      <c r="G433" s="100"/>
      <c r="H433" s="168"/>
      <c r="I433" s="32"/>
      <c r="N433" s="32"/>
    </row>
    <row r="434" spans="1:14" x14ac:dyDescent="0.25">
      <c r="A434" s="185"/>
      <c r="B434" s="32"/>
      <c r="C434" s="32"/>
      <c r="D434" s="32"/>
      <c r="E434" s="32"/>
      <c r="F434" s="32"/>
      <c r="G434" s="100"/>
      <c r="H434" s="168"/>
      <c r="I434" s="32"/>
      <c r="N434" s="32"/>
    </row>
    <row r="435" spans="1:14" x14ac:dyDescent="0.25">
      <c r="A435" s="185"/>
      <c r="B435" s="32"/>
      <c r="C435" s="32"/>
      <c r="D435" s="32"/>
      <c r="E435" s="32"/>
      <c r="F435" s="32"/>
      <c r="G435" s="100"/>
      <c r="H435" s="168"/>
      <c r="I435" s="32"/>
      <c r="N435" s="32"/>
    </row>
    <row r="436" spans="1:14" x14ac:dyDescent="0.25">
      <c r="A436" s="185"/>
      <c r="B436" s="32"/>
      <c r="C436" s="32"/>
      <c r="D436" s="32"/>
      <c r="E436" s="32"/>
      <c r="F436" s="32"/>
      <c r="G436" s="100"/>
      <c r="H436" s="168"/>
      <c r="I436" s="32"/>
      <c r="N436" s="32"/>
    </row>
    <row r="437" spans="1:14" x14ac:dyDescent="0.25">
      <c r="A437" s="185"/>
      <c r="B437" s="32"/>
      <c r="C437" s="32"/>
      <c r="D437" s="32"/>
      <c r="E437" s="32"/>
      <c r="F437" s="32"/>
      <c r="G437" s="100"/>
      <c r="H437" s="168"/>
      <c r="I437" s="32"/>
      <c r="N437" s="32"/>
    </row>
    <row r="438" spans="1:14" x14ac:dyDescent="0.25">
      <c r="A438" s="185"/>
      <c r="B438" s="32"/>
      <c r="C438" s="32"/>
      <c r="D438" s="32"/>
      <c r="E438" s="32"/>
      <c r="F438" s="32"/>
      <c r="G438" s="100"/>
      <c r="H438" s="168"/>
      <c r="I438" s="32"/>
      <c r="N438" s="32"/>
    </row>
    <row r="439" spans="1:14" x14ac:dyDescent="0.25">
      <c r="A439" s="185"/>
      <c r="B439" s="32"/>
      <c r="C439" s="32"/>
      <c r="D439" s="32"/>
      <c r="E439" s="32"/>
      <c r="F439" s="32"/>
      <c r="G439" s="100"/>
      <c r="H439" s="168"/>
      <c r="I439" s="32"/>
      <c r="N439" s="32"/>
    </row>
    <row r="440" spans="1:14" x14ac:dyDescent="0.25">
      <c r="A440" s="185"/>
      <c r="B440" s="32"/>
      <c r="C440" s="32"/>
      <c r="D440" s="32"/>
      <c r="E440" s="32"/>
      <c r="F440" s="32"/>
      <c r="G440" s="100"/>
      <c r="H440" s="168"/>
      <c r="I440" s="32"/>
      <c r="N440" s="32"/>
    </row>
    <row r="441" spans="1:14" x14ac:dyDescent="0.25">
      <c r="A441" s="185"/>
      <c r="B441" s="32"/>
      <c r="C441" s="32"/>
      <c r="D441" s="32"/>
      <c r="E441" s="32"/>
      <c r="F441" s="32"/>
      <c r="G441" s="100"/>
      <c r="H441" s="168"/>
      <c r="I441" s="32"/>
      <c r="N441" s="32"/>
    </row>
    <row r="442" spans="1:14" x14ac:dyDescent="0.25">
      <c r="A442" s="185"/>
      <c r="B442" s="32"/>
      <c r="C442" s="32"/>
      <c r="D442" s="32"/>
      <c r="E442" s="32"/>
      <c r="F442" s="32"/>
      <c r="G442" s="100"/>
      <c r="H442" s="168"/>
      <c r="I442" s="32"/>
      <c r="N442" s="32"/>
    </row>
    <row r="443" spans="1:14" x14ac:dyDescent="0.25">
      <c r="A443" s="185"/>
      <c r="B443" s="32"/>
      <c r="C443" s="32"/>
      <c r="D443" s="32"/>
      <c r="E443" s="32"/>
      <c r="F443" s="32"/>
      <c r="G443" s="100"/>
      <c r="H443" s="168"/>
      <c r="I443" s="32"/>
      <c r="N443" s="32"/>
    </row>
    <row r="444" spans="1:14" x14ac:dyDescent="0.25">
      <c r="A444" s="185"/>
      <c r="B444" s="32"/>
      <c r="C444" s="32"/>
      <c r="D444" s="32"/>
      <c r="E444" s="32"/>
      <c r="F444" s="32"/>
      <c r="G444" s="100"/>
      <c r="H444" s="168"/>
      <c r="I444" s="32"/>
      <c r="N444" s="32"/>
    </row>
    <row r="445" spans="1:14" x14ac:dyDescent="0.25">
      <c r="A445" s="185"/>
      <c r="B445" s="32"/>
      <c r="C445" s="32"/>
      <c r="D445" s="32"/>
      <c r="E445" s="32"/>
      <c r="F445" s="32"/>
      <c r="G445" s="100"/>
      <c r="H445" s="168"/>
      <c r="I445" s="32"/>
      <c r="N445" s="32"/>
    </row>
    <row r="446" spans="1:14" x14ac:dyDescent="0.25">
      <c r="A446" s="185"/>
      <c r="B446" s="32"/>
      <c r="C446" s="32"/>
      <c r="D446" s="32"/>
      <c r="E446" s="32"/>
      <c r="F446" s="32"/>
      <c r="G446" s="100"/>
      <c r="H446" s="168"/>
      <c r="I446" s="32"/>
      <c r="N446" s="32"/>
    </row>
    <row r="447" spans="1:14" x14ac:dyDescent="0.25">
      <c r="A447" s="185"/>
      <c r="B447" s="32"/>
      <c r="C447" s="32"/>
      <c r="D447" s="32"/>
      <c r="E447" s="32"/>
      <c r="F447" s="32"/>
      <c r="G447" s="100"/>
      <c r="H447" s="168"/>
      <c r="I447" s="32"/>
      <c r="N447" s="32"/>
    </row>
    <row r="448" spans="1:14" x14ac:dyDescent="0.25">
      <c r="A448" s="185"/>
      <c r="B448" s="32"/>
      <c r="C448" s="32"/>
      <c r="D448" s="32"/>
      <c r="E448" s="32"/>
      <c r="F448" s="32"/>
      <c r="G448" s="100"/>
      <c r="H448" s="168"/>
      <c r="I448" s="32"/>
      <c r="N448" s="32"/>
    </row>
    <row r="449" spans="1:14" x14ac:dyDescent="0.25">
      <c r="A449" s="185"/>
      <c r="B449" s="32"/>
      <c r="C449" s="32"/>
      <c r="D449" s="32"/>
      <c r="E449" s="32"/>
      <c r="F449" s="32"/>
      <c r="G449" s="100"/>
      <c r="H449" s="168"/>
      <c r="I449" s="32"/>
      <c r="N449" s="32"/>
    </row>
    <row r="450" spans="1:14" x14ac:dyDescent="0.25">
      <c r="A450" s="185"/>
      <c r="B450" s="32"/>
      <c r="C450" s="32"/>
      <c r="D450" s="32"/>
      <c r="E450" s="32"/>
      <c r="F450" s="32"/>
      <c r="G450" s="100"/>
      <c r="H450" s="168"/>
      <c r="I450" s="32"/>
      <c r="N450" s="32"/>
    </row>
    <row r="451" spans="1:14" x14ac:dyDescent="0.25">
      <c r="A451" s="185"/>
      <c r="B451" s="32"/>
      <c r="C451" s="32"/>
      <c r="D451" s="32"/>
      <c r="E451" s="32"/>
      <c r="F451" s="32"/>
      <c r="G451" s="100"/>
      <c r="H451" s="168"/>
      <c r="I451" s="32"/>
      <c r="N451" s="32"/>
    </row>
    <row r="452" spans="1:14" x14ac:dyDescent="0.25">
      <c r="A452" s="185"/>
      <c r="B452" s="32"/>
      <c r="C452" s="32"/>
      <c r="D452" s="32"/>
      <c r="E452" s="32"/>
      <c r="F452" s="32"/>
      <c r="G452" s="100"/>
      <c r="H452" s="168"/>
      <c r="I452" s="32"/>
      <c r="N452" s="32"/>
    </row>
  </sheetData>
  <sheetProtection algorithmName="SHA-512" hashValue="xlnqbwcdpuuY3TIZq6UwZ9BHf1wuGnjuRI6HujdRx3Pel0LH+cUC/h/CUxpJ9pEn1bohqqNv624Ymrs0O1agQA==" saltValue="HHIAfP/lp1QGNcFCQKI7PA==" spinCount="100000" sheet="1" objects="1" scenarios="1" insertRows="0" sort="0" autoFilter="0"/>
  <autoFilter ref="A12:AK97" xr:uid="{504D9397-2712-4346-B19C-A9947DDC8F1E}"/>
  <mergeCells count="24">
    <mergeCell ref="A79:A94"/>
    <mergeCell ref="A99:A144"/>
    <mergeCell ref="A59:A74"/>
    <mergeCell ref="B63:B64"/>
    <mergeCell ref="B69:B70"/>
    <mergeCell ref="A75:A78"/>
    <mergeCell ref="B76:B77"/>
    <mergeCell ref="A32:A58"/>
    <mergeCell ref="B34:B36"/>
    <mergeCell ref="B37:B41"/>
    <mergeCell ref="B42:B47"/>
    <mergeCell ref="B50:B51"/>
    <mergeCell ref="B54:B55"/>
    <mergeCell ref="B56:B57"/>
    <mergeCell ref="B1:C1"/>
    <mergeCell ref="A10:S10"/>
    <mergeCell ref="I11:M11"/>
    <mergeCell ref="N11:R11"/>
    <mergeCell ref="A13:A31"/>
    <mergeCell ref="B13:B19"/>
    <mergeCell ref="B20:B22"/>
    <mergeCell ref="B23:B24"/>
    <mergeCell ref="B27:B28"/>
    <mergeCell ref="B29:B30"/>
  </mergeCells>
  <conditionalFormatting sqref="I13:I111">
    <cfRule type="notContainsBlanks" dxfId="15" priority="2">
      <formula>LEN(TRIM(I13))&gt;0</formula>
    </cfRule>
  </conditionalFormatting>
  <conditionalFormatting sqref="I119:I126 I129:I137">
    <cfRule type="notContainsBlanks" dxfId="14" priority="5">
      <formula>LEN(TRIM(I119))&gt;0</formula>
    </cfRule>
  </conditionalFormatting>
  <conditionalFormatting sqref="N13:N146 I141:I146">
    <cfRule type="notContainsBlanks" dxfId="13" priority="1">
      <formula>LEN(TRIM(I13))&gt;0</formula>
    </cfRule>
  </conditionalFormatting>
  <dataValidations count="5">
    <dataValidation type="list" allowBlank="1" showInputMessage="1" showErrorMessage="1" sqref="D31 B5:B8 C149:C152" xr:uid="{3BB09B78-5ED3-40E0-A1C3-1FF16A66C0EB}">
      <formula1>"Reporting, APLL BK, Carrier BK, VOY, SPR/BOH, CLP, MBL, DN, Vendor, Email, Call, Shipment, BA, SAP &amp; GFF PO, Bill, COO, Times"</formula1>
    </dataValidation>
    <dataValidation type="list" allowBlank="1" showInputMessage="1" showErrorMessage="1" sqref="D5:E8 F149:F153 E11:E450" xr:uid="{12626D53-CBE9-4F3D-9243-391457EE4A5B}">
      <formula1>"Air,Sea,Air+Sea"</formula1>
    </dataValidation>
    <dataValidation type="list" allowBlank="1" showInputMessage="1" showErrorMessage="1" sqref="C157:C450 C11 C153 C146:C147" xr:uid="{29501D26-7CED-4C83-980D-D25D889E87F7}">
      <formula1>"Reporting, APLL BK, Carrier BK, VOY, SPR/BOH, CLP, MBL, DN, Vendor, Email, Call, Shipment, BA, SAP &amp; GFF PO, Bill, COO, Times, Container, SI, BL"</formula1>
    </dataValidation>
    <dataValidation type="list" allowBlank="1" showInputMessage="1" showErrorMessage="1" sqref="C12:C145" xr:uid="{5B2E8920-5B4A-4FAC-9699-B3DA873E9A7A}">
      <formula1>"Reporting, APLL BK, Carrier BK, VOY, SPR/BOH, CLP, MBL, DN, Vendor, Email, Call, Shipment, BA, SAP &amp; GFF PO, Bill, COO, Times, Container, SI, BL, FCR, PO"</formula1>
    </dataValidation>
    <dataValidation type="list" allowBlank="1" showInputMessage="1" showErrorMessage="1" sqref="C100:C101" xr:uid="{4D1DB1DC-E4DE-4B44-BC8C-56C285114DD7}">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9F40B-DDB4-43EB-A988-273BB6E06935}">
  <sheetPr codeName="Sheet45">
    <tabColor rgb="FF92D050"/>
  </sheetPr>
  <dimension ref="A1:U149"/>
  <sheetViews>
    <sheetView showGridLines="0" topLeftCell="A27" zoomScale="55" zoomScaleNormal="55" workbookViewId="0">
      <selection activeCell="K13" sqref="K13:K84"/>
    </sheetView>
  </sheetViews>
  <sheetFormatPr defaultColWidth="8.7109375" defaultRowHeight="15" x14ac:dyDescent="0.25"/>
  <cols>
    <col min="1" max="1" width="15.5703125" style="185" customWidth="1"/>
    <col min="2" max="2" width="29.42578125" style="32" customWidth="1"/>
    <col min="3" max="3" width="16.28515625" style="32" customWidth="1"/>
    <col min="4" max="4" width="52.7109375" style="32" customWidth="1"/>
    <col min="5" max="5" width="25.140625" style="32" customWidth="1"/>
    <col min="6" max="6" width="11.5703125" style="69" customWidth="1"/>
    <col min="7" max="7" width="11.5703125" style="100" customWidth="1"/>
    <col min="8" max="8" width="33.42578125" style="801" customWidth="1"/>
    <col min="9" max="9" width="20.7109375" style="348" customWidth="1"/>
    <col min="10" max="10" width="20.7109375" style="109" customWidth="1"/>
    <col min="11" max="13" width="20.7109375" style="95" customWidth="1"/>
    <col min="14" max="14" width="12.42578125" style="69" customWidth="1"/>
    <col min="15" max="15" width="12.42578125" style="109" customWidth="1"/>
    <col min="16" max="18" width="12.42578125" style="95" customWidth="1"/>
    <col min="19" max="19" width="24.85546875" style="95" customWidth="1"/>
    <col min="20" max="20" width="24.85546875" style="83" customWidth="1"/>
    <col min="21" max="16384" width="8.7109375" style="83"/>
  </cols>
  <sheetData>
    <row r="1" spans="1:21" s="62" customFormat="1" ht="33.75" x14ac:dyDescent="0.25">
      <c r="A1" s="61" t="s">
        <v>0</v>
      </c>
      <c r="B1" s="61">
        <f ca="1">TODAY()</f>
        <v>45148</v>
      </c>
      <c r="C1" s="86"/>
      <c r="D1" s="86"/>
      <c r="E1" s="86"/>
      <c r="F1" s="90"/>
      <c r="G1" s="806"/>
      <c r="H1" s="89" t="s">
        <v>39</v>
      </c>
      <c r="I1" s="384"/>
      <c r="J1" s="89"/>
      <c r="K1" s="90"/>
      <c r="L1" s="90"/>
      <c r="M1" s="90"/>
      <c r="N1" s="90"/>
      <c r="O1" s="90"/>
      <c r="P1" s="90"/>
      <c r="Q1" s="89"/>
      <c r="R1" s="89"/>
      <c r="S1" s="89"/>
    </row>
    <row r="2" spans="1:21" s="84" customFormat="1" x14ac:dyDescent="0.25">
      <c r="A2" s="92"/>
      <c r="B2" s="93"/>
      <c r="F2" s="95"/>
      <c r="G2" s="100"/>
      <c r="H2" s="95"/>
      <c r="I2" s="380"/>
      <c r="J2" s="95"/>
      <c r="K2" s="95"/>
      <c r="L2" s="95"/>
      <c r="M2" s="95"/>
      <c r="N2" s="95"/>
      <c r="O2" s="95"/>
      <c r="P2" s="95"/>
      <c r="Q2" s="95"/>
      <c r="R2" s="95"/>
      <c r="S2" s="95"/>
    </row>
    <row r="3" spans="1:21" s="84" customFormat="1" ht="15.75" thickBot="1" x14ac:dyDescent="0.3">
      <c r="F3" s="95"/>
      <c r="G3" s="100"/>
      <c r="H3" s="95"/>
      <c r="I3" s="380"/>
      <c r="J3" s="95"/>
      <c r="K3" s="95"/>
      <c r="L3" s="95"/>
      <c r="M3" s="95"/>
      <c r="N3" s="95"/>
      <c r="O3" s="95"/>
      <c r="P3" s="95"/>
      <c r="Q3" s="95"/>
      <c r="R3" s="95"/>
      <c r="S3" s="95"/>
    </row>
    <row r="4" spans="1:21" s="84" customFormat="1" x14ac:dyDescent="0.25">
      <c r="A4" s="96" t="s">
        <v>40</v>
      </c>
      <c r="B4" s="63"/>
      <c r="C4" s="63" t="s">
        <v>41</v>
      </c>
      <c r="D4" s="63"/>
      <c r="E4" s="63" t="s">
        <v>42</v>
      </c>
      <c r="F4" s="264" t="s">
        <v>43</v>
      </c>
      <c r="G4" s="97"/>
      <c r="H4" s="227"/>
      <c r="I4" s="807"/>
      <c r="J4" s="95"/>
      <c r="K4" s="95"/>
      <c r="L4" s="95"/>
      <c r="M4" s="95"/>
      <c r="N4" s="95"/>
      <c r="O4" s="95"/>
      <c r="P4" s="95"/>
      <c r="Q4" s="95"/>
      <c r="R4" s="95"/>
      <c r="S4" s="95"/>
    </row>
    <row r="5" spans="1:21" s="84" customFormat="1" x14ac:dyDescent="0.25">
      <c r="A5" s="98"/>
      <c r="B5" s="99"/>
      <c r="C5" s="64" t="s">
        <v>44</v>
      </c>
      <c r="D5" s="64"/>
      <c r="E5" s="64"/>
      <c r="F5" s="235" t="s">
        <v>45</v>
      </c>
      <c r="G5" s="100"/>
      <c r="H5" s="95"/>
      <c r="I5" s="808"/>
      <c r="J5" s="95"/>
      <c r="K5" s="95"/>
      <c r="L5" s="95"/>
      <c r="M5" s="95"/>
      <c r="N5" s="95"/>
      <c r="O5" s="95"/>
      <c r="P5" s="95"/>
      <c r="Q5" s="95"/>
      <c r="R5" s="95"/>
      <c r="S5" s="95"/>
    </row>
    <row r="6" spans="1:21" s="84" customFormat="1" x14ac:dyDescent="0.25">
      <c r="A6" s="98"/>
      <c r="B6" s="102"/>
      <c r="C6" s="64" t="s">
        <v>46</v>
      </c>
      <c r="D6" s="64"/>
      <c r="E6" s="64"/>
      <c r="F6" s="235" t="s">
        <v>47</v>
      </c>
      <c r="G6" s="100"/>
      <c r="H6" s="95"/>
      <c r="I6" s="808"/>
      <c r="J6" s="95"/>
      <c r="K6" s="95"/>
      <c r="L6" s="95"/>
      <c r="M6" s="95"/>
      <c r="N6" s="95"/>
      <c r="O6" s="95"/>
      <c r="P6" s="95"/>
      <c r="Q6" s="95"/>
      <c r="R6" s="95"/>
      <c r="S6" s="95"/>
    </row>
    <row r="7" spans="1:21" s="84" customFormat="1" x14ac:dyDescent="0.25">
      <c r="A7" s="98"/>
      <c r="B7" s="103"/>
      <c r="C7" s="64" t="s">
        <v>48</v>
      </c>
      <c r="D7" s="64"/>
      <c r="E7" s="64"/>
      <c r="F7" s="235" t="s">
        <v>49</v>
      </c>
      <c r="G7" s="100"/>
      <c r="H7" s="95"/>
      <c r="I7" s="808"/>
      <c r="J7" s="95"/>
      <c r="K7" s="95"/>
      <c r="L7" s="95"/>
      <c r="M7" s="95"/>
      <c r="N7" s="95"/>
      <c r="O7" s="95"/>
      <c r="P7" s="95"/>
      <c r="Q7" s="95"/>
      <c r="R7" s="95"/>
      <c r="S7" s="95"/>
    </row>
    <row r="8" spans="1:21" s="84" customFormat="1" ht="15.75" thickBot="1" x14ac:dyDescent="0.3">
      <c r="A8" s="104"/>
      <c r="B8" s="105"/>
      <c r="C8" s="65" t="s">
        <v>50</v>
      </c>
      <c r="D8" s="65"/>
      <c r="E8" s="65"/>
      <c r="F8" s="809" t="s">
        <v>556</v>
      </c>
      <c r="G8" s="106"/>
      <c r="H8" s="73"/>
      <c r="I8" s="810"/>
      <c r="J8" s="95"/>
      <c r="K8" s="95"/>
      <c r="L8" s="95"/>
      <c r="M8" s="95"/>
      <c r="N8" s="95"/>
      <c r="O8" s="95"/>
      <c r="P8" s="95"/>
      <c r="Q8" s="95"/>
      <c r="R8" s="95"/>
      <c r="S8" s="95"/>
    </row>
    <row r="9" spans="1:21" s="84" customFormat="1" ht="15.75" thickBot="1" x14ac:dyDescent="0.3">
      <c r="A9" s="92"/>
      <c r="F9" s="95"/>
      <c r="G9" s="100"/>
      <c r="H9" s="95"/>
      <c r="I9" s="380"/>
      <c r="J9" s="95"/>
      <c r="K9" s="95"/>
      <c r="L9" s="95"/>
      <c r="M9" s="95"/>
      <c r="N9" s="95"/>
      <c r="O9" s="95"/>
      <c r="P9" s="95"/>
      <c r="Q9" s="95"/>
      <c r="R9" s="95"/>
      <c r="S9" s="95"/>
    </row>
    <row r="10" spans="1:21" s="84" customFormat="1" ht="15.75" thickBot="1" x14ac:dyDescent="0.3">
      <c r="A10" s="1031" t="s">
        <v>22</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15.75" thickBot="1" x14ac:dyDescent="0.3">
      <c r="A11" s="381"/>
      <c r="B11" s="66"/>
      <c r="C11" s="66"/>
      <c r="D11" s="66"/>
      <c r="E11" s="66"/>
      <c r="F11" s="481"/>
      <c r="G11" s="100"/>
      <c r="H11" s="811"/>
      <c r="I11" s="1103" t="str">
        <f>_xlfn.CONCAT($A$10," ","-"," ","Sea")</f>
        <v>ELDOR - Sea</v>
      </c>
      <c r="J11" s="1104"/>
      <c r="K11" s="1104"/>
      <c r="L11" s="1104"/>
      <c r="M11" s="1105"/>
      <c r="N11" s="1103" t="str">
        <f>_xlfn.CONCAT($A$10," ","-"," ","Air")</f>
        <v>ELDOR - Air</v>
      </c>
      <c r="O11" s="1104"/>
      <c r="P11" s="1104"/>
      <c r="Q11" s="1104"/>
      <c r="R11" s="1105"/>
      <c r="S11" s="374" t="s">
        <v>53</v>
      </c>
      <c r="T11" s="64"/>
    </row>
    <row r="12" spans="1:21" s="84" customFormat="1" ht="45.75" thickBot="1" x14ac:dyDescent="0.3">
      <c r="A12" s="282" t="s">
        <v>54</v>
      </c>
      <c r="B12" s="276" t="s">
        <v>55</v>
      </c>
      <c r="C12" s="277" t="s">
        <v>56</v>
      </c>
      <c r="D12" s="278" t="s">
        <v>57</v>
      </c>
      <c r="E12" s="278" t="s">
        <v>58</v>
      </c>
      <c r="F12" s="812" t="s">
        <v>59</v>
      </c>
      <c r="G12" s="204" t="s">
        <v>60</v>
      </c>
      <c r="H12" s="813" t="s">
        <v>61</v>
      </c>
      <c r="I12" s="382" t="s">
        <v>62</v>
      </c>
      <c r="J12" s="215" t="s">
        <v>63</v>
      </c>
      <c r="K12" s="215" t="s">
        <v>64</v>
      </c>
      <c r="L12" s="215" t="s">
        <v>65</v>
      </c>
      <c r="M12" s="216" t="s">
        <v>66</v>
      </c>
      <c r="N12" s="814" t="s">
        <v>62</v>
      </c>
      <c r="O12" s="215" t="s">
        <v>63</v>
      </c>
      <c r="P12" s="215" t="s">
        <v>64</v>
      </c>
      <c r="Q12" s="215" t="s">
        <v>65</v>
      </c>
      <c r="R12" s="216" t="s">
        <v>66</v>
      </c>
      <c r="S12" s="242" t="s">
        <v>66</v>
      </c>
      <c r="T12" s="280"/>
      <c r="U12" s="281"/>
    </row>
    <row r="13" spans="1:21" x14ac:dyDescent="0.25">
      <c r="A13" s="1026" t="s">
        <v>67</v>
      </c>
      <c r="B13" s="330" t="s">
        <v>68</v>
      </c>
      <c r="C13" s="283" t="s">
        <v>69</v>
      </c>
      <c r="D13" s="283" t="s">
        <v>70</v>
      </c>
      <c r="E13" s="283"/>
      <c r="F13" s="790"/>
      <c r="G13" s="366"/>
      <c r="H13" s="790"/>
      <c r="I13" s="134"/>
      <c r="J13" s="351">
        <v>0</v>
      </c>
      <c r="K13" s="370">
        <v>2</v>
      </c>
      <c r="L13" s="370">
        <f t="shared" ref="L13" si="0">IF(C13="APLL BK",G13,G13*J13)</f>
        <v>0</v>
      </c>
      <c r="M13" s="371">
        <f t="shared" ref="M13" si="1">IFERROR(IF(OR(E13="Sea",E13="Air+Sea"),IF(C13="APLL BK",G13*IF(I13="",1,I13),L13/K13*IF(I13="",1,I13)),0),0)</f>
        <v>0</v>
      </c>
      <c r="N13" s="815"/>
      <c r="O13" s="357"/>
      <c r="P13" s="370">
        <v>0</v>
      </c>
      <c r="Q13" s="245">
        <f t="shared" ref="Q13" si="2">IF(C13="APLL BK",G13,G13*O13)</f>
        <v>0</v>
      </c>
      <c r="R13" s="371">
        <f t="shared" ref="R13" si="3">IFERROR(IF(OR(E13="Air",E13="Air+Sea"),IF(C13="APLL BK",G13*IF(N13="",1,N13),Q13/P13*IF(N13="",1,N13)),0),0)</f>
        <v>0</v>
      </c>
      <c r="S13" s="375" t="e" cm="1">
        <f t="array" ref="S13">_xlfn.IFS(E13="Air",R13,E13="Sea",M13,E13="Air+Sea",M13+R13)</f>
        <v>#N/A</v>
      </c>
      <c r="T13" s="475"/>
    </row>
    <row r="14" spans="1:21" x14ac:dyDescent="0.25">
      <c r="A14" s="1027"/>
      <c r="B14" s="1037" t="s">
        <v>71</v>
      </c>
      <c r="C14" s="111" t="s">
        <v>69</v>
      </c>
      <c r="D14" s="111" t="s">
        <v>72</v>
      </c>
      <c r="E14" s="726" t="s">
        <v>11</v>
      </c>
      <c r="F14" s="714">
        <v>75</v>
      </c>
      <c r="G14" s="206">
        <v>75</v>
      </c>
      <c r="H14" s="714"/>
      <c r="I14" s="308"/>
      <c r="J14" s="690">
        <v>2</v>
      </c>
      <c r="K14" s="217">
        <v>2</v>
      </c>
      <c r="L14" s="219">
        <f t="shared" ref="L14:L77" si="4">IF(C14="APLL BK",G14,G14*J14)</f>
        <v>150</v>
      </c>
      <c r="M14" s="220">
        <f t="shared" ref="M14:M77" si="5">IFERROR(IF(OR(E14="Sea",E14="Air+Sea"),IF(C14="APLL BK",G14*IF(I14="",1,I14),L14/K14*IF(I14="",1,I14)),0),0)</f>
        <v>75</v>
      </c>
      <c r="N14" s="799"/>
      <c r="O14" s="357"/>
      <c r="P14" s="370">
        <v>0</v>
      </c>
      <c r="Q14" s="245">
        <f t="shared" ref="Q14:Q77" si="6">IF(C14="APLL BK",G14,G14*O14)</f>
        <v>0</v>
      </c>
      <c r="R14" s="222">
        <f t="shared" ref="R14:R77" si="7">IFERROR(IF(OR(E14="Air",E14="Air+Sea"),IF(C14="APLL BK",G14*IF(N14="",1,N14),Q14/P14*IF(N14="",1,N14)),0),0)</f>
        <v>0</v>
      </c>
      <c r="S14" s="246" cm="1">
        <f t="array" ref="S14">_xlfn.IFS(E14="Air",R14,E14="Sea",M14,E14="Air+Sea",M14+R14)</f>
        <v>75</v>
      </c>
      <c r="T14" s="475"/>
    </row>
    <row r="15" spans="1:21" s="782" customFormat="1" x14ac:dyDescent="0.25">
      <c r="A15" s="1027"/>
      <c r="B15" s="1038"/>
      <c r="C15" s="111" t="s">
        <v>69</v>
      </c>
      <c r="D15" s="111" t="s">
        <v>73</v>
      </c>
      <c r="E15" s="726" t="s">
        <v>11</v>
      </c>
      <c r="F15" s="714">
        <v>90</v>
      </c>
      <c r="G15" s="206">
        <v>90</v>
      </c>
      <c r="H15" s="714"/>
      <c r="I15" s="308"/>
      <c r="J15" s="690">
        <v>2</v>
      </c>
      <c r="K15" s="217">
        <v>2</v>
      </c>
      <c r="L15" s="219">
        <f t="shared" si="4"/>
        <v>180</v>
      </c>
      <c r="M15" s="220">
        <f t="shared" si="5"/>
        <v>90</v>
      </c>
      <c r="N15" s="799"/>
      <c r="O15" s="357"/>
      <c r="P15" s="370">
        <v>0</v>
      </c>
      <c r="Q15" s="245">
        <f t="shared" si="6"/>
        <v>0</v>
      </c>
      <c r="R15" s="222">
        <f t="shared" si="7"/>
        <v>0</v>
      </c>
      <c r="S15" s="246" cm="1">
        <f t="array" ref="S15">_xlfn.IFS(E15="Air",R15,E15="Sea",M15,E15="Air+Sea",M15+R15)</f>
        <v>90</v>
      </c>
      <c r="T15" s="781"/>
    </row>
    <row r="16" spans="1:21" x14ac:dyDescent="0.25">
      <c r="A16" s="1027"/>
      <c r="B16" s="1038"/>
      <c r="C16" s="111" t="s">
        <v>74</v>
      </c>
      <c r="D16" s="111" t="s">
        <v>75</v>
      </c>
      <c r="E16" s="726" t="s">
        <v>11</v>
      </c>
      <c r="F16" s="714">
        <v>6</v>
      </c>
      <c r="G16" s="206">
        <v>6</v>
      </c>
      <c r="H16" s="714"/>
      <c r="I16" s="308"/>
      <c r="J16" s="690"/>
      <c r="K16" s="217">
        <v>2</v>
      </c>
      <c r="L16" s="219">
        <f t="shared" si="4"/>
        <v>6</v>
      </c>
      <c r="M16" s="220">
        <f t="shared" si="5"/>
        <v>6</v>
      </c>
      <c r="N16" s="799"/>
      <c r="O16" s="357"/>
      <c r="P16" s="370">
        <v>0</v>
      </c>
      <c r="Q16" s="245">
        <f t="shared" si="6"/>
        <v>6</v>
      </c>
      <c r="R16" s="222">
        <f t="shared" si="7"/>
        <v>0</v>
      </c>
      <c r="S16" s="246" cm="1">
        <f t="array" ref="S16">_xlfn.IFS(E16="Air",R16,E16="Sea",M16,E16="Air+Sea",M16+R16)</f>
        <v>6</v>
      </c>
      <c r="T16" s="475"/>
    </row>
    <row r="17" spans="1:20" x14ac:dyDescent="0.25">
      <c r="A17" s="1027"/>
      <c r="B17" s="1038"/>
      <c r="C17" s="111" t="s">
        <v>69</v>
      </c>
      <c r="D17" s="111" t="s">
        <v>76</v>
      </c>
      <c r="E17" s="726" t="s">
        <v>11</v>
      </c>
      <c r="F17" s="714">
        <v>450</v>
      </c>
      <c r="G17" s="206">
        <v>180</v>
      </c>
      <c r="H17" s="714"/>
      <c r="I17" s="308"/>
      <c r="J17" s="690">
        <v>2</v>
      </c>
      <c r="K17" s="217">
        <v>2</v>
      </c>
      <c r="L17" s="219">
        <f t="shared" si="4"/>
        <v>360</v>
      </c>
      <c r="M17" s="220">
        <f t="shared" si="5"/>
        <v>180</v>
      </c>
      <c r="N17" s="799"/>
      <c r="O17" s="357"/>
      <c r="P17" s="370">
        <v>0</v>
      </c>
      <c r="Q17" s="245">
        <f t="shared" si="6"/>
        <v>0</v>
      </c>
      <c r="R17" s="222">
        <f t="shared" si="7"/>
        <v>0</v>
      </c>
      <c r="S17" s="246" cm="1">
        <f t="array" ref="S17">_xlfn.IFS(E17="Air",R17,E17="Sea",M17,E17="Air+Sea",M17+R17)</f>
        <v>180</v>
      </c>
      <c r="T17" s="475"/>
    </row>
    <row r="18" spans="1:20" x14ac:dyDescent="0.25">
      <c r="A18" s="1027"/>
      <c r="B18" s="1039"/>
      <c r="C18" s="111" t="s">
        <v>69</v>
      </c>
      <c r="D18" s="111" t="s">
        <v>77</v>
      </c>
      <c r="E18" s="726" t="s">
        <v>11</v>
      </c>
      <c r="F18" s="714">
        <v>300</v>
      </c>
      <c r="G18" s="206">
        <v>240</v>
      </c>
      <c r="H18" s="714"/>
      <c r="I18" s="308"/>
      <c r="J18" s="690">
        <v>2</v>
      </c>
      <c r="K18" s="217">
        <v>2</v>
      </c>
      <c r="L18" s="219">
        <f t="shared" si="4"/>
        <v>480</v>
      </c>
      <c r="M18" s="220">
        <f t="shared" si="5"/>
        <v>240</v>
      </c>
      <c r="N18" s="799"/>
      <c r="O18" s="357"/>
      <c r="P18" s="370">
        <v>0</v>
      </c>
      <c r="Q18" s="245">
        <f t="shared" si="6"/>
        <v>0</v>
      </c>
      <c r="R18" s="222">
        <f t="shared" si="7"/>
        <v>0</v>
      </c>
      <c r="S18" s="246" cm="1">
        <f t="array" ref="S18">_xlfn.IFS(E18="Air",R18,E18="Sea",M18,E18="Air+Sea",M18+R18)</f>
        <v>240</v>
      </c>
      <c r="T18" s="475"/>
    </row>
    <row r="19" spans="1:20" x14ac:dyDescent="0.25">
      <c r="A19" s="1027"/>
      <c r="B19" s="123" t="s">
        <v>78</v>
      </c>
      <c r="C19" s="111" t="s">
        <v>69</v>
      </c>
      <c r="D19" s="128" t="s">
        <v>79</v>
      </c>
      <c r="E19" s="726" t="s">
        <v>11</v>
      </c>
      <c r="F19" s="714">
        <v>810</v>
      </c>
      <c r="G19" s="206">
        <v>120</v>
      </c>
      <c r="H19" s="714"/>
      <c r="I19" s="308"/>
      <c r="J19" s="690">
        <v>2</v>
      </c>
      <c r="K19" s="217">
        <v>2</v>
      </c>
      <c r="L19" s="219">
        <f t="shared" si="4"/>
        <v>240</v>
      </c>
      <c r="M19" s="220">
        <f t="shared" si="5"/>
        <v>120</v>
      </c>
      <c r="N19" s="799"/>
      <c r="O19" s="357"/>
      <c r="P19" s="370">
        <v>0</v>
      </c>
      <c r="Q19" s="245">
        <f t="shared" si="6"/>
        <v>0</v>
      </c>
      <c r="R19" s="222">
        <f t="shared" si="7"/>
        <v>0</v>
      </c>
      <c r="S19" s="246" cm="1">
        <f t="array" ref="S19">_xlfn.IFS(E19="Air",R19,E19="Sea",M19,E19="Air+Sea",M19+R19)</f>
        <v>120</v>
      </c>
      <c r="T19" s="475"/>
    </row>
    <row r="20" spans="1:20" x14ac:dyDescent="0.25">
      <c r="A20" s="1027"/>
      <c r="B20" s="125" t="s">
        <v>80</v>
      </c>
      <c r="C20" s="111" t="s">
        <v>81</v>
      </c>
      <c r="D20" s="111" t="s">
        <v>82</v>
      </c>
      <c r="E20" s="726" t="s">
        <v>11</v>
      </c>
      <c r="F20" s="714">
        <v>450</v>
      </c>
      <c r="G20" s="206">
        <v>345</v>
      </c>
      <c r="H20" s="797"/>
      <c r="I20" s="308"/>
      <c r="J20" s="191">
        <v>2</v>
      </c>
      <c r="K20" s="217">
        <v>2</v>
      </c>
      <c r="L20" s="219">
        <f t="shared" si="4"/>
        <v>690</v>
      </c>
      <c r="M20" s="220">
        <f t="shared" si="5"/>
        <v>345</v>
      </c>
      <c r="N20" s="799"/>
      <c r="O20" s="357"/>
      <c r="P20" s="370">
        <v>0</v>
      </c>
      <c r="Q20" s="245">
        <f t="shared" si="6"/>
        <v>0</v>
      </c>
      <c r="R20" s="222">
        <f t="shared" si="7"/>
        <v>0</v>
      </c>
      <c r="S20" s="246" cm="1">
        <f t="array" ref="S20">_xlfn.IFS(E20="Air",R20,E20="Sea",M20,E20="Air+Sea",M20+R20)</f>
        <v>345</v>
      </c>
      <c r="T20" s="475"/>
    </row>
    <row r="21" spans="1:20" x14ac:dyDescent="0.25">
      <c r="A21" s="1027"/>
      <c r="B21" s="1118" t="s">
        <v>83</v>
      </c>
      <c r="C21" s="159" t="s">
        <v>74</v>
      </c>
      <c r="D21" s="159" t="s">
        <v>85</v>
      </c>
      <c r="E21" s="159"/>
      <c r="F21" s="349">
        <v>50</v>
      </c>
      <c r="G21" s="207"/>
      <c r="H21" s="349"/>
      <c r="I21" s="134"/>
      <c r="J21" s="190"/>
      <c r="K21" s="370">
        <v>2</v>
      </c>
      <c r="L21" s="221">
        <f t="shared" si="4"/>
        <v>0</v>
      </c>
      <c r="M21" s="222">
        <f t="shared" si="5"/>
        <v>0</v>
      </c>
      <c r="N21" s="799"/>
      <c r="O21" s="357"/>
      <c r="P21" s="370">
        <v>0</v>
      </c>
      <c r="Q21" s="245">
        <f t="shared" si="6"/>
        <v>0</v>
      </c>
      <c r="R21" s="222">
        <f t="shared" si="7"/>
        <v>0</v>
      </c>
      <c r="S21" s="251" t="e" cm="1">
        <f t="array" ref="S21">_xlfn.IFS(E21="Air",R21,E21="Sea",M21,E21="Air+Sea",M21+R21)</f>
        <v>#N/A</v>
      </c>
      <c r="T21" s="475"/>
    </row>
    <row r="22" spans="1:20" x14ac:dyDescent="0.25">
      <c r="A22" s="1027"/>
      <c r="B22" s="1119"/>
      <c r="C22" s="159" t="s">
        <v>74</v>
      </c>
      <c r="D22" s="159" t="s">
        <v>630</v>
      </c>
      <c r="E22" s="159"/>
      <c r="F22" s="349">
        <v>600</v>
      </c>
      <c r="G22" s="207"/>
      <c r="H22" s="349"/>
      <c r="I22" s="134"/>
      <c r="J22" s="190"/>
      <c r="K22" s="370">
        <v>2</v>
      </c>
      <c r="L22" s="221">
        <f t="shared" si="4"/>
        <v>0</v>
      </c>
      <c r="M22" s="222">
        <f t="shared" si="5"/>
        <v>0</v>
      </c>
      <c r="N22" s="799"/>
      <c r="O22" s="357"/>
      <c r="P22" s="370">
        <v>0</v>
      </c>
      <c r="Q22" s="245">
        <f t="shared" si="6"/>
        <v>0</v>
      </c>
      <c r="R22" s="222">
        <f t="shared" si="7"/>
        <v>0</v>
      </c>
      <c r="S22" s="251" t="e" cm="1">
        <f t="array" ref="S22">_xlfn.IFS(E22="Air",R22,E22="Sea",M22,E22="Air+Sea",M22+R22)</f>
        <v>#N/A</v>
      </c>
      <c r="T22" s="475"/>
    </row>
    <row r="23" spans="1:20" x14ac:dyDescent="0.25">
      <c r="A23" s="1027"/>
      <c r="B23" s="1037" t="s">
        <v>87</v>
      </c>
      <c r="C23" s="111" t="s">
        <v>69</v>
      </c>
      <c r="D23" s="111" t="s">
        <v>88</v>
      </c>
      <c r="E23" s="111" t="s">
        <v>11</v>
      </c>
      <c r="F23" s="714">
        <v>45</v>
      </c>
      <c r="G23" s="206">
        <v>45</v>
      </c>
      <c r="H23" s="714"/>
      <c r="I23" s="308"/>
      <c r="J23" s="191">
        <v>2</v>
      </c>
      <c r="K23" s="217">
        <v>2</v>
      </c>
      <c r="L23" s="219">
        <f t="shared" si="4"/>
        <v>90</v>
      </c>
      <c r="M23" s="220">
        <f t="shared" si="5"/>
        <v>45</v>
      </c>
      <c r="N23" s="799"/>
      <c r="O23" s="357"/>
      <c r="P23" s="370">
        <v>0</v>
      </c>
      <c r="Q23" s="245">
        <f t="shared" si="6"/>
        <v>0</v>
      </c>
      <c r="R23" s="222">
        <f t="shared" si="7"/>
        <v>0</v>
      </c>
      <c r="S23" s="246" cm="1">
        <f t="array" ref="S23">_xlfn.IFS(E23="Air",R23,E23="Sea",M23,E23="Air+Sea",M23+R23)</f>
        <v>45</v>
      </c>
      <c r="T23" s="475"/>
    </row>
    <row r="24" spans="1:20" x14ac:dyDescent="0.25">
      <c r="A24" s="1027"/>
      <c r="B24" s="1039"/>
      <c r="C24" s="111" t="s">
        <v>74</v>
      </c>
      <c r="D24" s="111" t="s">
        <v>89</v>
      </c>
      <c r="E24" s="111" t="s">
        <v>11</v>
      </c>
      <c r="F24" s="714">
        <v>75</v>
      </c>
      <c r="G24" s="206">
        <v>75</v>
      </c>
      <c r="H24" s="714"/>
      <c r="I24" s="308">
        <v>0.1</v>
      </c>
      <c r="J24" s="191"/>
      <c r="K24" s="217">
        <v>2</v>
      </c>
      <c r="L24" s="219">
        <f t="shared" si="4"/>
        <v>75</v>
      </c>
      <c r="M24" s="220">
        <f t="shared" si="5"/>
        <v>7.5</v>
      </c>
      <c r="N24" s="799"/>
      <c r="O24" s="357"/>
      <c r="P24" s="370">
        <v>0</v>
      </c>
      <c r="Q24" s="245">
        <f t="shared" si="6"/>
        <v>75</v>
      </c>
      <c r="R24" s="222">
        <f t="shared" si="7"/>
        <v>0</v>
      </c>
      <c r="S24" s="246" cm="1">
        <f t="array" ref="S24">_xlfn.IFS(E24="Air",R24,E24="Sea",M24,E24="Air+Sea",M24+R24)</f>
        <v>7.5</v>
      </c>
      <c r="T24" s="475"/>
    </row>
    <row r="25" spans="1:20" ht="15.75" thickBot="1" x14ac:dyDescent="0.3">
      <c r="A25" s="1028"/>
      <c r="B25" s="126" t="s">
        <v>90</v>
      </c>
      <c r="C25" s="159"/>
      <c r="D25" s="159"/>
      <c r="E25" s="159"/>
      <c r="F25" s="349"/>
      <c r="G25" s="207"/>
      <c r="H25" s="349"/>
      <c r="I25" s="134"/>
      <c r="J25" s="349"/>
      <c r="K25" s="370">
        <v>2</v>
      </c>
      <c r="L25" s="221">
        <f t="shared" si="4"/>
        <v>0</v>
      </c>
      <c r="M25" s="223">
        <f t="shared" si="5"/>
        <v>0</v>
      </c>
      <c r="N25" s="799"/>
      <c r="O25" s="349"/>
      <c r="P25" s="370">
        <v>0</v>
      </c>
      <c r="Q25" s="245">
        <f t="shared" si="6"/>
        <v>0</v>
      </c>
      <c r="R25" s="250">
        <f t="shared" si="7"/>
        <v>0</v>
      </c>
      <c r="S25" s="251" t="e" cm="1">
        <f t="array" ref="S25">_xlfn.IFS(E25="Air",R25,E25="Sea",M25,E25="Air+Sea",M25+R25)</f>
        <v>#N/A</v>
      </c>
      <c r="T25" s="475"/>
    </row>
    <row r="26" spans="1:20" x14ac:dyDescent="0.25">
      <c r="A26" s="1026" t="s">
        <v>91</v>
      </c>
      <c r="B26" s="125" t="s">
        <v>92</v>
      </c>
      <c r="C26" s="111" t="s">
        <v>69</v>
      </c>
      <c r="D26" s="111" t="s">
        <v>93</v>
      </c>
      <c r="E26" s="111" t="s">
        <v>11</v>
      </c>
      <c r="F26" s="714">
        <v>440</v>
      </c>
      <c r="G26" s="206">
        <v>280</v>
      </c>
      <c r="H26" s="797"/>
      <c r="I26" s="308"/>
      <c r="J26" s="690">
        <v>2</v>
      </c>
      <c r="K26" s="217">
        <v>2</v>
      </c>
      <c r="L26" s="219">
        <f t="shared" si="4"/>
        <v>560</v>
      </c>
      <c r="M26" s="220">
        <f t="shared" si="5"/>
        <v>280</v>
      </c>
      <c r="N26" s="816"/>
      <c r="O26" s="357"/>
      <c r="P26" s="370">
        <v>0</v>
      </c>
      <c r="Q26" s="245">
        <f t="shared" si="6"/>
        <v>0</v>
      </c>
      <c r="R26" s="222">
        <f t="shared" si="7"/>
        <v>0</v>
      </c>
      <c r="S26" s="246" cm="1">
        <f t="array" ref="S26">_xlfn.IFS(E26="Air",R26,E26="Sea",M26,E26="Air+Sea",M26+R26)</f>
        <v>280</v>
      </c>
      <c r="T26" s="475"/>
    </row>
    <row r="27" spans="1:20" x14ac:dyDescent="0.25">
      <c r="A27" s="1027"/>
      <c r="B27" s="135" t="s">
        <v>94</v>
      </c>
      <c r="C27" s="113" t="s">
        <v>69</v>
      </c>
      <c r="D27" s="113" t="s">
        <v>95</v>
      </c>
      <c r="E27" s="113" t="s">
        <v>11</v>
      </c>
      <c r="F27" s="660">
        <v>560</v>
      </c>
      <c r="G27" s="206">
        <v>500</v>
      </c>
      <c r="H27" s="660"/>
      <c r="I27" s="309"/>
      <c r="J27" s="690">
        <v>2</v>
      </c>
      <c r="K27" s="217">
        <v>2</v>
      </c>
      <c r="L27" s="219">
        <f t="shared" si="4"/>
        <v>1000</v>
      </c>
      <c r="M27" s="220">
        <f t="shared" si="5"/>
        <v>500</v>
      </c>
      <c r="N27" s="817"/>
      <c r="O27" s="357"/>
      <c r="P27" s="370">
        <v>0</v>
      </c>
      <c r="Q27" s="245">
        <f t="shared" si="6"/>
        <v>0</v>
      </c>
      <c r="R27" s="222">
        <f t="shared" si="7"/>
        <v>0</v>
      </c>
      <c r="S27" s="246" cm="1">
        <f t="array" ref="S27">_xlfn.IFS(E27="Air",R27,E27="Sea",M27,E27="Air+Sea",M27+R27)</f>
        <v>500</v>
      </c>
      <c r="T27" s="475"/>
    </row>
    <row r="28" spans="1:20" x14ac:dyDescent="0.25">
      <c r="A28" s="1027"/>
      <c r="B28" s="126" t="s">
        <v>96</v>
      </c>
      <c r="C28" s="159" t="s">
        <v>97</v>
      </c>
      <c r="D28" s="159" t="s">
        <v>98</v>
      </c>
      <c r="E28" s="159"/>
      <c r="F28" s="349"/>
      <c r="G28" s="207"/>
      <c r="H28" s="349"/>
      <c r="I28" s="134"/>
      <c r="J28" s="190"/>
      <c r="K28" s="370">
        <v>2</v>
      </c>
      <c r="L28" s="221">
        <f t="shared" si="4"/>
        <v>0</v>
      </c>
      <c r="M28" s="223">
        <f t="shared" si="5"/>
        <v>0</v>
      </c>
      <c r="N28" s="799"/>
      <c r="O28" s="357"/>
      <c r="P28" s="370">
        <v>0</v>
      </c>
      <c r="Q28" s="245">
        <f t="shared" si="6"/>
        <v>0</v>
      </c>
      <c r="R28" s="250">
        <f t="shared" si="7"/>
        <v>0</v>
      </c>
      <c r="S28" s="251" t="e" cm="1">
        <f t="array" ref="S28">_xlfn.IFS(E28="Air",R28,E28="Sea",M28,E28="Air+Sea",M28+R28)</f>
        <v>#N/A</v>
      </c>
      <c r="T28" s="475"/>
    </row>
    <row r="29" spans="1:20" x14ac:dyDescent="0.25">
      <c r="A29" s="1027"/>
      <c r="B29" s="135" t="s">
        <v>99</v>
      </c>
      <c r="C29" s="113" t="s">
        <v>100</v>
      </c>
      <c r="D29" s="136" t="s">
        <v>101</v>
      </c>
      <c r="E29" s="113" t="s">
        <v>11</v>
      </c>
      <c r="F29" s="660">
        <v>195</v>
      </c>
      <c r="G29" s="208">
        <v>195</v>
      </c>
      <c r="H29" s="660"/>
      <c r="I29" s="309"/>
      <c r="J29" s="690">
        <v>2</v>
      </c>
      <c r="K29" s="217">
        <v>2</v>
      </c>
      <c r="L29" s="219">
        <f t="shared" si="4"/>
        <v>390</v>
      </c>
      <c r="M29" s="220">
        <f t="shared" si="5"/>
        <v>195</v>
      </c>
      <c r="N29" s="798"/>
      <c r="O29" s="357"/>
      <c r="P29" s="370">
        <v>0</v>
      </c>
      <c r="Q29" s="245">
        <f t="shared" si="6"/>
        <v>0</v>
      </c>
      <c r="R29" s="222">
        <f t="shared" si="7"/>
        <v>0</v>
      </c>
      <c r="S29" s="246" cm="1">
        <f t="array" ref="S29">_xlfn.IFS(E29="Air",R29,E29="Sea",M29,E29="Air+Sea",M29+R29)</f>
        <v>195</v>
      </c>
      <c r="T29" s="475"/>
    </row>
    <row r="30" spans="1:20" x14ac:dyDescent="0.25">
      <c r="A30" s="1027"/>
      <c r="B30" s="135" t="s">
        <v>102</v>
      </c>
      <c r="C30" s="113" t="s">
        <v>103</v>
      </c>
      <c r="D30" s="136" t="s">
        <v>104</v>
      </c>
      <c r="E30" s="113" t="s">
        <v>11</v>
      </c>
      <c r="F30" s="660">
        <v>70</v>
      </c>
      <c r="G30" s="208">
        <v>70</v>
      </c>
      <c r="H30" s="660"/>
      <c r="I30" s="309"/>
      <c r="J30" s="690">
        <v>2</v>
      </c>
      <c r="K30" s="217">
        <v>2</v>
      </c>
      <c r="L30" s="219">
        <f t="shared" si="4"/>
        <v>140</v>
      </c>
      <c r="M30" s="220">
        <f t="shared" si="5"/>
        <v>70</v>
      </c>
      <c r="N30" s="798"/>
      <c r="O30" s="357"/>
      <c r="P30" s="370">
        <v>0</v>
      </c>
      <c r="Q30" s="245">
        <f t="shared" si="6"/>
        <v>0</v>
      </c>
      <c r="R30" s="222">
        <f t="shared" si="7"/>
        <v>0</v>
      </c>
      <c r="S30" s="246" cm="1">
        <f t="array" ref="S30">_xlfn.IFS(E30="Air",R30,E30="Sea",M30,E30="Air+Sea",M30+R30)</f>
        <v>70</v>
      </c>
      <c r="T30" s="475"/>
    </row>
    <row r="31" spans="1:20" x14ac:dyDescent="0.25">
      <c r="A31" s="1027"/>
      <c r="B31" s="189"/>
      <c r="C31" s="188" t="s">
        <v>123</v>
      </c>
      <c r="D31" s="188" t="s">
        <v>632</v>
      </c>
      <c r="E31" s="188"/>
      <c r="F31" s="715"/>
      <c r="G31" s="386"/>
      <c r="H31" s="715"/>
      <c r="I31" s="137"/>
      <c r="J31" s="190"/>
      <c r="K31" s="370">
        <v>2</v>
      </c>
      <c r="L31" s="221">
        <f t="shared" si="4"/>
        <v>0</v>
      </c>
      <c r="M31" s="222">
        <f t="shared" si="5"/>
        <v>0</v>
      </c>
      <c r="N31" s="798"/>
      <c r="O31" s="357"/>
      <c r="P31" s="370">
        <v>0</v>
      </c>
      <c r="Q31" s="245">
        <f t="shared" si="6"/>
        <v>0</v>
      </c>
      <c r="R31" s="222">
        <f t="shared" si="7"/>
        <v>0</v>
      </c>
      <c r="S31" s="251" t="e" cm="1">
        <f t="array" ref="S31">_xlfn.IFS(E31="Air",R31,E31="Sea",M31,E31="Air+Sea",M31+R31)</f>
        <v>#N/A</v>
      </c>
      <c r="T31" s="475"/>
    </row>
    <row r="32" spans="1:20" x14ac:dyDescent="0.25">
      <c r="A32" s="1027"/>
      <c r="B32" s="1029" t="s">
        <v>105</v>
      </c>
      <c r="C32" s="113" t="s">
        <v>74</v>
      </c>
      <c r="D32" s="111" t="s">
        <v>633</v>
      </c>
      <c r="E32" s="113" t="s">
        <v>11</v>
      </c>
      <c r="F32" s="660">
        <v>20</v>
      </c>
      <c r="G32" s="208">
        <v>20</v>
      </c>
      <c r="H32" s="660"/>
      <c r="I32" s="309">
        <v>0.1</v>
      </c>
      <c r="J32" s="191"/>
      <c r="K32" s="217">
        <v>2</v>
      </c>
      <c r="L32" s="219">
        <f t="shared" si="4"/>
        <v>20</v>
      </c>
      <c r="M32" s="220">
        <f t="shared" si="5"/>
        <v>2</v>
      </c>
      <c r="N32" s="798"/>
      <c r="O32" s="357"/>
      <c r="P32" s="370">
        <v>0</v>
      </c>
      <c r="Q32" s="245">
        <f t="shared" si="6"/>
        <v>20</v>
      </c>
      <c r="R32" s="222">
        <f t="shared" si="7"/>
        <v>0</v>
      </c>
      <c r="S32" s="246" cm="1">
        <f t="array" ref="S32">_xlfn.IFS(E32="Air",R32,E32="Sea",M32,E32="Air+Sea",M32+R32)</f>
        <v>2</v>
      </c>
      <c r="T32" s="475"/>
    </row>
    <row r="33" spans="1:20" x14ac:dyDescent="0.25">
      <c r="A33" s="1027"/>
      <c r="B33" s="1030"/>
      <c r="C33" s="113" t="s">
        <v>74</v>
      </c>
      <c r="D33" s="136" t="s">
        <v>107</v>
      </c>
      <c r="E33" s="113" t="s">
        <v>11</v>
      </c>
      <c r="F33" s="660">
        <v>40</v>
      </c>
      <c r="G33" s="208">
        <v>40</v>
      </c>
      <c r="H33" s="660"/>
      <c r="I33" s="309">
        <v>0.1</v>
      </c>
      <c r="J33" s="191"/>
      <c r="K33" s="217">
        <v>2</v>
      </c>
      <c r="L33" s="219">
        <f t="shared" si="4"/>
        <v>40</v>
      </c>
      <c r="M33" s="220">
        <f t="shared" si="5"/>
        <v>4</v>
      </c>
      <c r="N33" s="798"/>
      <c r="O33" s="357"/>
      <c r="P33" s="370">
        <v>0</v>
      </c>
      <c r="Q33" s="245">
        <f t="shared" si="6"/>
        <v>40</v>
      </c>
      <c r="R33" s="222">
        <f t="shared" si="7"/>
        <v>0</v>
      </c>
      <c r="S33" s="246" cm="1">
        <f t="array" ref="S33">_xlfn.IFS(E33="Air",R33,E33="Sea",M33,E33="Air+Sea",M33+R33)</f>
        <v>4</v>
      </c>
      <c r="T33" s="475"/>
    </row>
    <row r="34" spans="1:20" x14ac:dyDescent="0.25">
      <c r="A34" s="1027"/>
      <c r="B34" s="135" t="s">
        <v>108</v>
      </c>
      <c r="C34" s="113" t="s">
        <v>103</v>
      </c>
      <c r="D34" s="136" t="s">
        <v>109</v>
      </c>
      <c r="E34" s="113" t="s">
        <v>11</v>
      </c>
      <c r="F34" s="660">
        <v>175</v>
      </c>
      <c r="G34" s="208">
        <v>175</v>
      </c>
      <c r="H34" s="660"/>
      <c r="I34" s="309"/>
      <c r="J34" s="690">
        <v>2</v>
      </c>
      <c r="K34" s="217">
        <v>2</v>
      </c>
      <c r="L34" s="219">
        <f t="shared" si="4"/>
        <v>350</v>
      </c>
      <c r="M34" s="220">
        <f t="shared" si="5"/>
        <v>175</v>
      </c>
      <c r="N34" s="798"/>
      <c r="O34" s="357"/>
      <c r="P34" s="370">
        <v>0</v>
      </c>
      <c r="Q34" s="245">
        <f t="shared" si="6"/>
        <v>0</v>
      </c>
      <c r="R34" s="222">
        <f t="shared" si="7"/>
        <v>0</v>
      </c>
      <c r="S34" s="246" cm="1">
        <f t="array" ref="S34">_xlfn.IFS(E34="Air",R34,E34="Sea",M34,E34="Air+Sea",M34+R34)</f>
        <v>175</v>
      </c>
      <c r="T34" s="475"/>
    </row>
    <row r="35" spans="1:20" x14ac:dyDescent="0.25">
      <c r="A35" s="1027"/>
      <c r="B35" s="126" t="s">
        <v>110</v>
      </c>
      <c r="C35" s="159" t="s">
        <v>111</v>
      </c>
      <c r="D35" s="159" t="s">
        <v>98</v>
      </c>
      <c r="E35" s="159"/>
      <c r="F35" s="349"/>
      <c r="G35" s="207"/>
      <c r="H35" s="349"/>
      <c r="I35" s="134"/>
      <c r="J35" s="190"/>
      <c r="K35" s="370">
        <v>2</v>
      </c>
      <c r="L35" s="221">
        <f t="shared" si="4"/>
        <v>0</v>
      </c>
      <c r="M35" s="223">
        <f t="shared" si="5"/>
        <v>0</v>
      </c>
      <c r="N35" s="799"/>
      <c r="O35" s="357"/>
      <c r="P35" s="370">
        <v>0</v>
      </c>
      <c r="Q35" s="245">
        <f t="shared" si="6"/>
        <v>0</v>
      </c>
      <c r="R35" s="250">
        <f t="shared" si="7"/>
        <v>0</v>
      </c>
      <c r="S35" s="251" t="e" cm="1">
        <f t="array" ref="S35">_xlfn.IFS(E35="Air",R35,E35="Sea",M35,E35="Air+Sea",M35+R35)</f>
        <v>#N/A</v>
      </c>
      <c r="T35" s="475"/>
    </row>
    <row r="36" spans="1:20" x14ac:dyDescent="0.25">
      <c r="A36" s="1027"/>
      <c r="B36" s="1029" t="s">
        <v>112</v>
      </c>
      <c r="C36" s="113" t="s">
        <v>100</v>
      </c>
      <c r="D36" s="113" t="s">
        <v>113</v>
      </c>
      <c r="E36" s="113" t="s">
        <v>11</v>
      </c>
      <c r="F36" s="660">
        <v>30</v>
      </c>
      <c r="G36" s="208">
        <v>30</v>
      </c>
      <c r="H36" s="660"/>
      <c r="I36" s="309"/>
      <c r="J36" s="690">
        <v>2</v>
      </c>
      <c r="K36" s="217">
        <v>2</v>
      </c>
      <c r="L36" s="219">
        <f t="shared" si="4"/>
        <v>60</v>
      </c>
      <c r="M36" s="220">
        <f t="shared" si="5"/>
        <v>30</v>
      </c>
      <c r="N36" s="798"/>
      <c r="O36" s="357"/>
      <c r="P36" s="370">
        <v>0</v>
      </c>
      <c r="Q36" s="245">
        <f t="shared" si="6"/>
        <v>0</v>
      </c>
      <c r="R36" s="222">
        <f t="shared" si="7"/>
        <v>0</v>
      </c>
      <c r="S36" s="246" cm="1">
        <f t="array" ref="S36">_xlfn.IFS(E36="Air",R36,E36="Sea",M36,E36="Air+Sea",M36+R36)</f>
        <v>30</v>
      </c>
      <c r="T36" s="475"/>
    </row>
    <row r="37" spans="1:20" x14ac:dyDescent="0.25">
      <c r="A37" s="1027"/>
      <c r="B37" s="1030"/>
      <c r="C37" s="113" t="s">
        <v>100</v>
      </c>
      <c r="D37" s="136" t="s">
        <v>114</v>
      </c>
      <c r="E37" s="113" t="s">
        <v>11</v>
      </c>
      <c r="F37" s="660">
        <v>100</v>
      </c>
      <c r="G37" s="208">
        <v>100</v>
      </c>
      <c r="H37" s="660"/>
      <c r="I37" s="309"/>
      <c r="J37" s="690">
        <v>2</v>
      </c>
      <c r="K37" s="217">
        <v>2</v>
      </c>
      <c r="L37" s="219">
        <f t="shared" si="4"/>
        <v>200</v>
      </c>
      <c r="M37" s="220">
        <f t="shared" si="5"/>
        <v>100</v>
      </c>
      <c r="N37" s="798"/>
      <c r="O37" s="357"/>
      <c r="P37" s="370">
        <v>0</v>
      </c>
      <c r="Q37" s="245">
        <f t="shared" si="6"/>
        <v>0</v>
      </c>
      <c r="R37" s="222">
        <f t="shared" si="7"/>
        <v>0</v>
      </c>
      <c r="S37" s="246" cm="1">
        <f t="array" ref="S37">_xlfn.IFS(E37="Air",R37,E37="Sea",M37,E37="Air+Sea",M37+R37)</f>
        <v>100</v>
      </c>
      <c r="T37" s="475"/>
    </row>
    <row r="38" spans="1:20" x14ac:dyDescent="0.25">
      <c r="A38" s="1027"/>
      <c r="B38" s="1081" t="s">
        <v>115</v>
      </c>
      <c r="C38" s="159" t="s">
        <v>116</v>
      </c>
      <c r="D38" s="159" t="s">
        <v>113</v>
      </c>
      <c r="E38" s="159"/>
      <c r="F38" s="349">
        <v>30</v>
      </c>
      <c r="G38" s="207"/>
      <c r="H38" s="349"/>
      <c r="I38" s="137"/>
      <c r="J38" s="190"/>
      <c r="K38" s="370">
        <v>2</v>
      </c>
      <c r="L38" s="221">
        <f t="shared" si="4"/>
        <v>0</v>
      </c>
      <c r="M38" s="222">
        <f t="shared" si="5"/>
        <v>0</v>
      </c>
      <c r="N38" s="798"/>
      <c r="O38" s="357"/>
      <c r="P38" s="370">
        <v>0</v>
      </c>
      <c r="Q38" s="245">
        <f t="shared" si="6"/>
        <v>0</v>
      </c>
      <c r="R38" s="222">
        <f t="shared" si="7"/>
        <v>0</v>
      </c>
      <c r="S38" s="251" t="e" cm="1">
        <f t="array" ref="S38">_xlfn.IFS(E38="Air",R38,E38="Sea",M38,E38="Air+Sea",M38+R38)</f>
        <v>#N/A</v>
      </c>
      <c r="T38" s="475"/>
    </row>
    <row r="39" spans="1:20" x14ac:dyDescent="0.25">
      <c r="A39" s="1027"/>
      <c r="B39" s="1082"/>
      <c r="C39" s="159" t="s">
        <v>116</v>
      </c>
      <c r="D39" s="159" t="s">
        <v>117</v>
      </c>
      <c r="E39" s="159"/>
      <c r="F39" s="349">
        <v>340</v>
      </c>
      <c r="G39" s="207"/>
      <c r="H39" s="349"/>
      <c r="I39" s="137"/>
      <c r="J39" s="190"/>
      <c r="K39" s="370">
        <v>2</v>
      </c>
      <c r="L39" s="221">
        <f t="shared" si="4"/>
        <v>0</v>
      </c>
      <c r="M39" s="222">
        <f t="shared" si="5"/>
        <v>0</v>
      </c>
      <c r="N39" s="798"/>
      <c r="O39" s="357"/>
      <c r="P39" s="370">
        <v>0</v>
      </c>
      <c r="Q39" s="245">
        <f t="shared" si="6"/>
        <v>0</v>
      </c>
      <c r="R39" s="222">
        <f t="shared" si="7"/>
        <v>0</v>
      </c>
      <c r="S39" s="251" t="e" cm="1">
        <f t="array" ref="S39">_xlfn.IFS(E39="Air",R39,E39="Sea",M39,E39="Air+Sea",M39+R39)</f>
        <v>#N/A</v>
      </c>
      <c r="T39" s="475"/>
    </row>
    <row r="40" spans="1:20" x14ac:dyDescent="0.25">
      <c r="A40" s="1027"/>
      <c r="B40" s="126" t="s">
        <v>90</v>
      </c>
      <c r="C40" s="159"/>
      <c r="D40" s="159"/>
      <c r="E40" s="159"/>
      <c r="F40" s="349"/>
      <c r="G40" s="207"/>
      <c r="H40" s="349"/>
      <c r="I40" s="134"/>
      <c r="J40" s="190"/>
      <c r="K40" s="370">
        <v>2</v>
      </c>
      <c r="L40" s="221">
        <f t="shared" si="4"/>
        <v>0</v>
      </c>
      <c r="M40" s="223">
        <f t="shared" si="5"/>
        <v>0</v>
      </c>
      <c r="N40" s="799"/>
      <c r="O40" s="357"/>
      <c r="P40" s="370">
        <v>0</v>
      </c>
      <c r="Q40" s="245">
        <f t="shared" si="6"/>
        <v>0</v>
      </c>
      <c r="R40" s="250">
        <f t="shared" si="7"/>
        <v>0</v>
      </c>
      <c r="S40" s="251" t="e" cm="1">
        <f t="array" ref="S40">_xlfn.IFS(E40="Air",R40,E40="Sea",M40,E40="Air+Sea",M40+R40)</f>
        <v>#N/A</v>
      </c>
      <c r="T40" s="475"/>
    </row>
    <row r="41" spans="1:20" x14ac:dyDescent="0.25">
      <c r="A41" s="1027"/>
      <c r="B41" s="1029" t="s">
        <v>118</v>
      </c>
      <c r="C41" s="113" t="s">
        <v>103</v>
      </c>
      <c r="D41" s="113" t="s">
        <v>119</v>
      </c>
      <c r="E41" s="113" t="s">
        <v>11</v>
      </c>
      <c r="F41" s="660">
        <v>25</v>
      </c>
      <c r="G41" s="208">
        <v>25</v>
      </c>
      <c r="H41" s="660"/>
      <c r="I41" s="309"/>
      <c r="J41" s="690">
        <v>2</v>
      </c>
      <c r="K41" s="217">
        <v>2</v>
      </c>
      <c r="L41" s="219">
        <f t="shared" si="4"/>
        <v>50</v>
      </c>
      <c r="M41" s="220">
        <f t="shared" si="5"/>
        <v>25</v>
      </c>
      <c r="N41" s="798"/>
      <c r="O41" s="357"/>
      <c r="P41" s="370">
        <v>0</v>
      </c>
      <c r="Q41" s="245">
        <f t="shared" si="6"/>
        <v>0</v>
      </c>
      <c r="R41" s="222">
        <f t="shared" si="7"/>
        <v>0</v>
      </c>
      <c r="S41" s="246" cm="1">
        <f t="array" ref="S41">_xlfn.IFS(E41="Air",R41,E41="Sea",M41,E41="Air+Sea",M41+R41)</f>
        <v>25</v>
      </c>
      <c r="T41" s="475"/>
    </row>
    <row r="42" spans="1:20" ht="15.75" thickBot="1" x14ac:dyDescent="0.3">
      <c r="A42" s="1028"/>
      <c r="B42" s="1030"/>
      <c r="C42" s="113" t="s">
        <v>103</v>
      </c>
      <c r="D42" s="136" t="s">
        <v>120</v>
      </c>
      <c r="E42" s="113" t="s">
        <v>11</v>
      </c>
      <c r="F42" s="660">
        <v>375</v>
      </c>
      <c r="G42" s="208">
        <v>180</v>
      </c>
      <c r="H42" s="660"/>
      <c r="I42" s="309"/>
      <c r="J42" s="690">
        <v>2</v>
      </c>
      <c r="K42" s="217">
        <v>2</v>
      </c>
      <c r="L42" s="219">
        <f t="shared" si="4"/>
        <v>360</v>
      </c>
      <c r="M42" s="220">
        <f t="shared" si="5"/>
        <v>180</v>
      </c>
      <c r="N42" s="798"/>
      <c r="O42" s="357"/>
      <c r="P42" s="370">
        <v>0</v>
      </c>
      <c r="Q42" s="245">
        <f t="shared" si="6"/>
        <v>0</v>
      </c>
      <c r="R42" s="222">
        <f t="shared" si="7"/>
        <v>0</v>
      </c>
      <c r="S42" s="246" cm="1">
        <f t="array" ref="S42">_xlfn.IFS(E42="Air",R42,E42="Sea",M42,E42="Air+Sea",M42+R42)</f>
        <v>180</v>
      </c>
      <c r="T42" s="475"/>
    </row>
    <row r="43" spans="1:20" x14ac:dyDescent="0.25">
      <c r="A43" s="1026" t="s">
        <v>121</v>
      </c>
      <c r="B43" s="126" t="s">
        <v>122</v>
      </c>
      <c r="C43" s="159" t="s">
        <v>123</v>
      </c>
      <c r="D43" s="159" t="s">
        <v>122</v>
      </c>
      <c r="E43" s="159"/>
      <c r="F43" s="349">
        <v>120</v>
      </c>
      <c r="G43" s="207"/>
      <c r="H43" s="349"/>
      <c r="I43" s="134"/>
      <c r="J43" s="190"/>
      <c r="K43" s="370">
        <v>2</v>
      </c>
      <c r="L43" s="221">
        <f t="shared" si="4"/>
        <v>0</v>
      </c>
      <c r="M43" s="222">
        <f t="shared" si="5"/>
        <v>0</v>
      </c>
      <c r="N43" s="799"/>
      <c r="O43" s="357"/>
      <c r="P43" s="370">
        <v>0</v>
      </c>
      <c r="Q43" s="245">
        <f t="shared" si="6"/>
        <v>0</v>
      </c>
      <c r="R43" s="222">
        <f t="shared" si="7"/>
        <v>0</v>
      </c>
      <c r="S43" s="251" t="e" cm="1">
        <f t="array" ref="S43">_xlfn.IFS(E43="Air",R43,E43="Sea",M43,E43="Air+Sea",M43+R43)</f>
        <v>#N/A</v>
      </c>
      <c r="T43" s="475"/>
    </row>
    <row r="44" spans="1:20" x14ac:dyDescent="0.25">
      <c r="A44" s="1027"/>
      <c r="B44" s="135" t="s">
        <v>124</v>
      </c>
      <c r="C44" s="113" t="s">
        <v>103</v>
      </c>
      <c r="D44" s="136" t="s">
        <v>125</v>
      </c>
      <c r="E44" s="113" t="s">
        <v>11</v>
      </c>
      <c r="F44" s="660">
        <v>120</v>
      </c>
      <c r="G44" s="208">
        <v>120</v>
      </c>
      <c r="H44" s="660"/>
      <c r="I44" s="309"/>
      <c r="J44" s="690">
        <v>2</v>
      </c>
      <c r="K44" s="217">
        <v>2</v>
      </c>
      <c r="L44" s="219">
        <f t="shared" si="4"/>
        <v>240</v>
      </c>
      <c r="M44" s="220">
        <f t="shared" si="5"/>
        <v>120</v>
      </c>
      <c r="N44" s="798"/>
      <c r="O44" s="357"/>
      <c r="P44" s="370">
        <v>0</v>
      </c>
      <c r="Q44" s="245">
        <f t="shared" si="6"/>
        <v>0</v>
      </c>
      <c r="R44" s="222">
        <f t="shared" si="7"/>
        <v>0</v>
      </c>
      <c r="S44" s="246" cm="1">
        <f t="array" ref="S44">_xlfn.IFS(E44="Air",R44,E44="Sea",M44,E44="Air+Sea",M44+R44)</f>
        <v>120</v>
      </c>
      <c r="T44" s="475"/>
    </row>
    <row r="45" spans="1:20" x14ac:dyDescent="0.25">
      <c r="A45" s="1027"/>
      <c r="B45" s="125" t="s">
        <v>126</v>
      </c>
      <c r="C45" s="111" t="s">
        <v>103</v>
      </c>
      <c r="D45" s="111" t="s">
        <v>126</v>
      </c>
      <c r="E45" s="111" t="s">
        <v>11</v>
      </c>
      <c r="F45" s="714">
        <v>185</v>
      </c>
      <c r="G45" s="206">
        <v>185</v>
      </c>
      <c r="H45" s="714"/>
      <c r="I45" s="308"/>
      <c r="J45" s="191">
        <v>2</v>
      </c>
      <c r="K45" s="217">
        <v>2</v>
      </c>
      <c r="L45" s="219">
        <f t="shared" si="4"/>
        <v>370</v>
      </c>
      <c r="M45" s="220">
        <f t="shared" si="5"/>
        <v>185</v>
      </c>
      <c r="N45" s="799"/>
      <c r="O45" s="357"/>
      <c r="P45" s="370">
        <v>0</v>
      </c>
      <c r="Q45" s="245">
        <f t="shared" si="6"/>
        <v>0</v>
      </c>
      <c r="R45" s="222">
        <f t="shared" si="7"/>
        <v>0</v>
      </c>
      <c r="S45" s="246" cm="1">
        <f t="array" ref="S45">_xlfn.IFS(E45="Air",R45,E45="Sea",M45,E45="Air+Sea",M45+R45)</f>
        <v>185</v>
      </c>
      <c r="T45" s="475"/>
    </row>
    <row r="46" spans="1:20" x14ac:dyDescent="0.25">
      <c r="A46" s="1027"/>
      <c r="B46" s="126" t="s">
        <v>127</v>
      </c>
      <c r="C46" s="159" t="s">
        <v>128</v>
      </c>
      <c r="D46" s="159" t="s">
        <v>127</v>
      </c>
      <c r="E46" s="159"/>
      <c r="F46" s="349">
        <v>450</v>
      </c>
      <c r="G46" s="207"/>
      <c r="H46" s="349"/>
      <c r="I46" s="134"/>
      <c r="J46" s="190"/>
      <c r="K46" s="370">
        <v>2</v>
      </c>
      <c r="L46" s="221">
        <f t="shared" si="4"/>
        <v>0</v>
      </c>
      <c r="M46" s="223">
        <f t="shared" si="5"/>
        <v>0</v>
      </c>
      <c r="N46" s="799"/>
      <c r="O46" s="357"/>
      <c r="P46" s="370">
        <v>0</v>
      </c>
      <c r="Q46" s="245">
        <f t="shared" si="6"/>
        <v>0</v>
      </c>
      <c r="R46" s="250">
        <f t="shared" si="7"/>
        <v>0</v>
      </c>
      <c r="S46" s="251" t="e" cm="1">
        <f t="array" ref="S46">_xlfn.IFS(E46="Air",R46,E46="Sea",M46,E46="Air+Sea",M46+R46)</f>
        <v>#N/A</v>
      </c>
      <c r="T46" s="475"/>
    </row>
    <row r="47" spans="1:20" x14ac:dyDescent="0.25">
      <c r="A47" s="1027"/>
      <c r="B47" s="135" t="s">
        <v>129</v>
      </c>
      <c r="C47" s="113" t="s">
        <v>103</v>
      </c>
      <c r="D47" s="136" t="s">
        <v>129</v>
      </c>
      <c r="E47" s="113" t="s">
        <v>11</v>
      </c>
      <c r="F47" s="660">
        <v>55</v>
      </c>
      <c r="G47" s="208">
        <v>55</v>
      </c>
      <c r="H47" s="660"/>
      <c r="I47" s="309"/>
      <c r="J47" s="690">
        <v>2</v>
      </c>
      <c r="K47" s="217">
        <v>2</v>
      </c>
      <c r="L47" s="219">
        <f t="shared" si="4"/>
        <v>110</v>
      </c>
      <c r="M47" s="220">
        <f t="shared" si="5"/>
        <v>55</v>
      </c>
      <c r="N47" s="798"/>
      <c r="O47" s="357"/>
      <c r="P47" s="370">
        <v>0</v>
      </c>
      <c r="Q47" s="245">
        <f t="shared" si="6"/>
        <v>0</v>
      </c>
      <c r="R47" s="222">
        <f t="shared" si="7"/>
        <v>0</v>
      </c>
      <c r="S47" s="246" cm="1">
        <f t="array" ref="S47">_xlfn.IFS(E47="Air",R47,E47="Sea",M47,E47="Air+Sea",M47+R47)</f>
        <v>55</v>
      </c>
      <c r="T47" s="475"/>
    </row>
    <row r="48" spans="1:20" x14ac:dyDescent="0.25">
      <c r="A48" s="1027"/>
      <c r="B48" s="1081" t="s">
        <v>130</v>
      </c>
      <c r="C48" s="188" t="s">
        <v>103</v>
      </c>
      <c r="D48" s="188" t="s">
        <v>131</v>
      </c>
      <c r="E48" s="188"/>
      <c r="F48" s="715">
        <v>30</v>
      </c>
      <c r="G48" s="386"/>
      <c r="H48" s="715"/>
      <c r="I48" s="137"/>
      <c r="J48" s="190"/>
      <c r="K48" s="370">
        <v>2</v>
      </c>
      <c r="L48" s="221">
        <f t="shared" si="4"/>
        <v>0</v>
      </c>
      <c r="M48" s="222">
        <f t="shared" si="5"/>
        <v>0</v>
      </c>
      <c r="N48" s="798"/>
      <c r="O48" s="357"/>
      <c r="P48" s="370">
        <v>0</v>
      </c>
      <c r="Q48" s="245">
        <f t="shared" si="6"/>
        <v>0</v>
      </c>
      <c r="R48" s="222">
        <f t="shared" si="7"/>
        <v>0</v>
      </c>
      <c r="S48" s="251" t="e" cm="1">
        <f t="array" ref="S48">_xlfn.IFS(E48="Air",R48,E48="Sea",M48,E48="Air+Sea",M48+R48)</f>
        <v>#N/A</v>
      </c>
      <c r="T48" s="475"/>
    </row>
    <row r="49" spans="1:20" x14ac:dyDescent="0.25">
      <c r="A49" s="1027"/>
      <c r="B49" s="1082"/>
      <c r="C49" s="188" t="s">
        <v>103</v>
      </c>
      <c r="D49" s="188" t="s">
        <v>130</v>
      </c>
      <c r="E49" s="188"/>
      <c r="F49" s="715">
        <v>55</v>
      </c>
      <c r="G49" s="386"/>
      <c r="H49" s="715"/>
      <c r="I49" s="137"/>
      <c r="J49" s="190"/>
      <c r="K49" s="370">
        <v>2</v>
      </c>
      <c r="L49" s="221">
        <f t="shared" si="4"/>
        <v>0</v>
      </c>
      <c r="M49" s="222">
        <f t="shared" si="5"/>
        <v>0</v>
      </c>
      <c r="N49" s="798"/>
      <c r="O49" s="357"/>
      <c r="P49" s="370">
        <v>0</v>
      </c>
      <c r="Q49" s="245">
        <f t="shared" si="6"/>
        <v>0</v>
      </c>
      <c r="R49" s="222">
        <f t="shared" si="7"/>
        <v>0</v>
      </c>
      <c r="S49" s="251" t="e" cm="1">
        <f t="array" ref="S49">_xlfn.IFS(E49="Air",R49,E49="Sea",M49,E49="Air+Sea",M49+R49)</f>
        <v>#N/A</v>
      </c>
      <c r="T49" s="475"/>
    </row>
    <row r="50" spans="1:20" ht="30" x14ac:dyDescent="0.25">
      <c r="A50" s="1027"/>
      <c r="B50" s="135" t="s">
        <v>132</v>
      </c>
      <c r="C50" s="113" t="s">
        <v>103</v>
      </c>
      <c r="D50" s="136" t="s">
        <v>133</v>
      </c>
      <c r="E50" s="113" t="s">
        <v>11</v>
      </c>
      <c r="F50" s="660">
        <v>115</v>
      </c>
      <c r="G50" s="208">
        <v>115</v>
      </c>
      <c r="H50" s="660"/>
      <c r="I50" s="309"/>
      <c r="J50" s="690">
        <v>2</v>
      </c>
      <c r="K50" s="217">
        <v>2</v>
      </c>
      <c r="L50" s="219">
        <f t="shared" si="4"/>
        <v>230</v>
      </c>
      <c r="M50" s="220">
        <f t="shared" si="5"/>
        <v>115</v>
      </c>
      <c r="N50" s="798"/>
      <c r="O50" s="357"/>
      <c r="P50" s="370">
        <v>0</v>
      </c>
      <c r="Q50" s="245">
        <f t="shared" si="6"/>
        <v>0</v>
      </c>
      <c r="R50" s="222">
        <f t="shared" si="7"/>
        <v>0</v>
      </c>
      <c r="S50" s="246" cm="1">
        <f t="array" ref="S50">_xlfn.IFS(E50="Air",R50,E50="Sea",M50,E50="Air+Sea",M50+R50)</f>
        <v>115</v>
      </c>
      <c r="T50" s="475"/>
    </row>
    <row r="51" spans="1:20" x14ac:dyDescent="0.25">
      <c r="A51" s="1027"/>
      <c r="B51" s="126" t="s">
        <v>134</v>
      </c>
      <c r="C51" s="159" t="s">
        <v>135</v>
      </c>
      <c r="D51" s="159" t="s">
        <v>98</v>
      </c>
      <c r="E51" s="159"/>
      <c r="F51" s="349"/>
      <c r="G51" s="207"/>
      <c r="H51" s="349"/>
      <c r="I51" s="134"/>
      <c r="J51" s="190"/>
      <c r="K51" s="370">
        <v>2</v>
      </c>
      <c r="L51" s="221">
        <f t="shared" si="4"/>
        <v>0</v>
      </c>
      <c r="M51" s="223">
        <f t="shared" si="5"/>
        <v>0</v>
      </c>
      <c r="N51" s="799"/>
      <c r="O51" s="357"/>
      <c r="P51" s="370">
        <v>0</v>
      </c>
      <c r="Q51" s="245">
        <f t="shared" si="6"/>
        <v>0</v>
      </c>
      <c r="R51" s="250">
        <f t="shared" si="7"/>
        <v>0</v>
      </c>
      <c r="S51" s="251" t="e" cm="1">
        <f t="array" ref="S51">_xlfn.IFS(E51="Air",R51,E51="Sea",M51,E51="Air+Sea",M51+R51)</f>
        <v>#N/A</v>
      </c>
      <c r="T51" s="475"/>
    </row>
    <row r="52" spans="1:20" x14ac:dyDescent="0.25">
      <c r="A52" s="1027"/>
      <c r="B52" s="125" t="s">
        <v>136</v>
      </c>
      <c r="C52" s="111" t="s">
        <v>103</v>
      </c>
      <c r="D52" s="111" t="s">
        <v>98</v>
      </c>
      <c r="E52" s="111" t="s">
        <v>11</v>
      </c>
      <c r="F52" s="714">
        <v>55</v>
      </c>
      <c r="G52" s="206">
        <v>55</v>
      </c>
      <c r="H52" s="714"/>
      <c r="I52" s="308"/>
      <c r="J52" s="690">
        <v>2</v>
      </c>
      <c r="K52" s="217">
        <v>2</v>
      </c>
      <c r="L52" s="219">
        <f t="shared" si="4"/>
        <v>110</v>
      </c>
      <c r="M52" s="820">
        <f t="shared" si="5"/>
        <v>55</v>
      </c>
      <c r="N52" s="799"/>
      <c r="O52" s="357"/>
      <c r="P52" s="370">
        <v>0</v>
      </c>
      <c r="Q52" s="245">
        <f t="shared" si="6"/>
        <v>0</v>
      </c>
      <c r="R52" s="250">
        <f t="shared" si="7"/>
        <v>0</v>
      </c>
      <c r="S52" s="246" cm="1">
        <f t="array" ref="S52">_xlfn.IFS(E52="Air",R52,E52="Sea",M52,E52="Air+Sea",M52+R52)</f>
        <v>55</v>
      </c>
      <c r="T52" s="475"/>
    </row>
    <row r="53" spans="1:20" x14ac:dyDescent="0.25">
      <c r="A53" s="1027"/>
      <c r="B53" s="126" t="s">
        <v>137</v>
      </c>
      <c r="C53" s="159" t="s">
        <v>74</v>
      </c>
      <c r="D53" s="159" t="s">
        <v>98</v>
      </c>
      <c r="E53" s="159"/>
      <c r="F53" s="349"/>
      <c r="G53" s="207"/>
      <c r="H53" s="349"/>
      <c r="I53" s="134"/>
      <c r="J53" s="190"/>
      <c r="K53" s="370">
        <v>2</v>
      </c>
      <c r="L53" s="221">
        <f t="shared" si="4"/>
        <v>0</v>
      </c>
      <c r="M53" s="223">
        <f t="shared" si="5"/>
        <v>0</v>
      </c>
      <c r="N53" s="799"/>
      <c r="O53" s="357"/>
      <c r="P53" s="370">
        <v>0</v>
      </c>
      <c r="Q53" s="245">
        <f t="shared" si="6"/>
        <v>0</v>
      </c>
      <c r="R53" s="250">
        <f t="shared" si="7"/>
        <v>0</v>
      </c>
      <c r="S53" s="251" t="e" cm="1">
        <f t="array" ref="S53">_xlfn.IFS(E53="Air",R53,E53="Sea",M53,E53="Air+Sea",M53+R53)</f>
        <v>#N/A</v>
      </c>
      <c r="T53" s="475"/>
    </row>
    <row r="54" spans="1:20" x14ac:dyDescent="0.25">
      <c r="A54" s="1027"/>
      <c r="B54" s="135" t="s">
        <v>138</v>
      </c>
      <c r="C54" s="113" t="s">
        <v>139</v>
      </c>
      <c r="D54" s="136" t="s">
        <v>138</v>
      </c>
      <c r="E54" s="113" t="s">
        <v>11</v>
      </c>
      <c r="F54" s="660">
        <v>60</v>
      </c>
      <c r="G54" s="208">
        <v>60</v>
      </c>
      <c r="H54" s="660"/>
      <c r="I54" s="309"/>
      <c r="J54" s="690">
        <v>2</v>
      </c>
      <c r="K54" s="217">
        <v>2</v>
      </c>
      <c r="L54" s="219">
        <f t="shared" si="4"/>
        <v>120</v>
      </c>
      <c r="M54" s="220">
        <f t="shared" si="5"/>
        <v>60</v>
      </c>
      <c r="N54" s="798"/>
      <c r="O54" s="357"/>
      <c r="P54" s="370">
        <v>0</v>
      </c>
      <c r="Q54" s="245">
        <f t="shared" si="6"/>
        <v>0</v>
      </c>
      <c r="R54" s="222">
        <f t="shared" si="7"/>
        <v>0</v>
      </c>
      <c r="S54" s="246" cm="1">
        <f t="array" ref="S54">_xlfn.IFS(E54="Air",R54,E54="Sea",M54,E54="Air+Sea",M54+R54)</f>
        <v>60</v>
      </c>
      <c r="T54" s="475"/>
    </row>
    <row r="55" spans="1:20" x14ac:dyDescent="0.25">
      <c r="A55" s="1027"/>
      <c r="B55" s="126" t="s">
        <v>140</v>
      </c>
      <c r="C55" s="159" t="s">
        <v>139</v>
      </c>
      <c r="D55" s="159"/>
      <c r="E55" s="159"/>
      <c r="F55" s="349"/>
      <c r="G55" s="207"/>
      <c r="H55" s="349"/>
      <c r="I55" s="134"/>
      <c r="J55" s="190"/>
      <c r="K55" s="370">
        <v>2</v>
      </c>
      <c r="L55" s="221">
        <f t="shared" si="4"/>
        <v>0</v>
      </c>
      <c r="M55" s="223">
        <f t="shared" si="5"/>
        <v>0</v>
      </c>
      <c r="N55" s="799"/>
      <c r="O55" s="357"/>
      <c r="P55" s="370">
        <v>0</v>
      </c>
      <c r="Q55" s="245">
        <f t="shared" si="6"/>
        <v>0</v>
      </c>
      <c r="R55" s="250">
        <f t="shared" si="7"/>
        <v>0</v>
      </c>
      <c r="S55" s="251" t="e" cm="1">
        <f t="array" ref="S55">_xlfn.IFS(E55="Air",R55,E55="Sea",M55,E55="Air+Sea",M55+R55)</f>
        <v>#N/A</v>
      </c>
      <c r="T55" s="475"/>
    </row>
    <row r="56" spans="1:20" x14ac:dyDescent="0.25">
      <c r="A56" s="1027"/>
      <c r="B56" s="1081" t="s">
        <v>141</v>
      </c>
      <c r="C56" s="188" t="s">
        <v>142</v>
      </c>
      <c r="D56" s="188" t="s">
        <v>143</v>
      </c>
      <c r="E56" s="188"/>
      <c r="F56" s="715">
        <v>30</v>
      </c>
      <c r="G56" s="386"/>
      <c r="H56" s="715"/>
      <c r="I56" s="137"/>
      <c r="J56" s="190"/>
      <c r="K56" s="370">
        <v>2</v>
      </c>
      <c r="L56" s="221">
        <f t="shared" si="4"/>
        <v>0</v>
      </c>
      <c r="M56" s="222">
        <f t="shared" si="5"/>
        <v>0</v>
      </c>
      <c r="N56" s="798"/>
      <c r="O56" s="357"/>
      <c r="P56" s="370">
        <v>0</v>
      </c>
      <c r="Q56" s="245">
        <f t="shared" si="6"/>
        <v>0</v>
      </c>
      <c r="R56" s="222">
        <f t="shared" si="7"/>
        <v>0</v>
      </c>
      <c r="S56" s="251" t="e" cm="1">
        <f t="array" ref="S56">_xlfn.IFS(E56="Air",R56,E56="Sea",M56,E56="Air+Sea",M56+R56)</f>
        <v>#N/A</v>
      </c>
      <c r="T56" s="475"/>
    </row>
    <row r="57" spans="1:20" x14ac:dyDescent="0.25">
      <c r="A57" s="1027"/>
      <c r="B57" s="1082"/>
      <c r="C57" s="188" t="s">
        <v>142</v>
      </c>
      <c r="D57" s="188" t="s">
        <v>141</v>
      </c>
      <c r="E57" s="188"/>
      <c r="F57" s="715">
        <v>130</v>
      </c>
      <c r="G57" s="386"/>
      <c r="H57" s="715"/>
      <c r="I57" s="137"/>
      <c r="J57" s="190"/>
      <c r="K57" s="370">
        <v>2</v>
      </c>
      <c r="L57" s="221">
        <f t="shared" si="4"/>
        <v>0</v>
      </c>
      <c r="M57" s="222">
        <f t="shared" si="5"/>
        <v>0</v>
      </c>
      <c r="N57" s="798"/>
      <c r="O57" s="357"/>
      <c r="P57" s="370">
        <v>0</v>
      </c>
      <c r="Q57" s="245">
        <f t="shared" si="6"/>
        <v>0</v>
      </c>
      <c r="R57" s="222">
        <f t="shared" si="7"/>
        <v>0</v>
      </c>
      <c r="S57" s="251" t="e" cm="1">
        <f t="array" ref="S57">_xlfn.IFS(E57="Air",R57,E57="Sea",M57,E57="Air+Sea",M57+R57)</f>
        <v>#N/A</v>
      </c>
      <c r="T57" s="475"/>
    </row>
    <row r="58" spans="1:20" x14ac:dyDescent="0.25">
      <c r="A58" s="1027"/>
      <c r="B58" s="126" t="s">
        <v>144</v>
      </c>
      <c r="C58" s="159" t="s">
        <v>145</v>
      </c>
      <c r="D58" s="159"/>
      <c r="E58" s="159"/>
      <c r="F58" s="349"/>
      <c r="G58" s="207"/>
      <c r="H58" s="349"/>
      <c r="I58" s="134"/>
      <c r="J58" s="190"/>
      <c r="K58" s="370">
        <v>2</v>
      </c>
      <c r="L58" s="221">
        <f t="shared" si="4"/>
        <v>0</v>
      </c>
      <c r="M58" s="223">
        <f t="shared" si="5"/>
        <v>0</v>
      </c>
      <c r="N58" s="799"/>
      <c r="O58" s="357"/>
      <c r="P58" s="370">
        <v>0</v>
      </c>
      <c r="Q58" s="245">
        <f t="shared" si="6"/>
        <v>0</v>
      </c>
      <c r="R58" s="250">
        <f t="shared" si="7"/>
        <v>0</v>
      </c>
      <c r="S58" s="251" t="e" cm="1">
        <f t="array" ref="S58">_xlfn.IFS(E58="Air",R58,E58="Sea",M58,E58="Air+Sea",M58+R58)</f>
        <v>#N/A</v>
      </c>
      <c r="T58" s="475"/>
    </row>
    <row r="59" spans="1:20" x14ac:dyDescent="0.25">
      <c r="A59" s="1027"/>
      <c r="B59" s="135" t="s">
        <v>146</v>
      </c>
      <c r="C59" s="113" t="s">
        <v>145</v>
      </c>
      <c r="D59" s="136" t="s">
        <v>146</v>
      </c>
      <c r="E59" s="113" t="s">
        <v>11</v>
      </c>
      <c r="F59" s="660">
        <v>550</v>
      </c>
      <c r="G59" s="208">
        <v>720</v>
      </c>
      <c r="H59" s="660"/>
      <c r="I59" s="308"/>
      <c r="J59" s="690">
        <v>2</v>
      </c>
      <c r="K59" s="217">
        <v>2</v>
      </c>
      <c r="L59" s="219">
        <f t="shared" si="4"/>
        <v>1440</v>
      </c>
      <c r="M59" s="220">
        <f t="shared" si="5"/>
        <v>720</v>
      </c>
      <c r="N59" s="799"/>
      <c r="O59" s="357"/>
      <c r="P59" s="370">
        <v>0</v>
      </c>
      <c r="Q59" s="245">
        <f t="shared" si="6"/>
        <v>0</v>
      </c>
      <c r="R59" s="222">
        <f t="shared" si="7"/>
        <v>0</v>
      </c>
      <c r="S59" s="246" cm="1">
        <f t="array" ref="S59">_xlfn.IFS(E59="Air",R59,E59="Sea",M59,E59="Air+Sea",M59+R59)</f>
        <v>720</v>
      </c>
      <c r="T59" s="475"/>
    </row>
    <row r="60" spans="1:20" x14ac:dyDescent="0.25">
      <c r="A60" s="1027"/>
      <c r="B60" s="126" t="s">
        <v>147</v>
      </c>
      <c r="C60" s="159" t="s">
        <v>74</v>
      </c>
      <c r="D60" s="159" t="s">
        <v>98</v>
      </c>
      <c r="E60" s="159"/>
      <c r="F60" s="349"/>
      <c r="G60" s="207"/>
      <c r="H60" s="349"/>
      <c r="I60" s="134"/>
      <c r="J60" s="190"/>
      <c r="K60" s="370">
        <v>2</v>
      </c>
      <c r="L60" s="221">
        <f t="shared" si="4"/>
        <v>0</v>
      </c>
      <c r="M60" s="223">
        <f t="shared" si="5"/>
        <v>0</v>
      </c>
      <c r="N60" s="799"/>
      <c r="O60" s="357"/>
      <c r="P60" s="370">
        <v>0</v>
      </c>
      <c r="Q60" s="245">
        <f t="shared" si="6"/>
        <v>0</v>
      </c>
      <c r="R60" s="250">
        <f t="shared" si="7"/>
        <v>0</v>
      </c>
      <c r="S60" s="251" t="e" cm="1">
        <f t="array" ref="S60">_xlfn.IFS(E60="Air",R60,E60="Sea",M60,E60="Air+Sea",M60+R60)</f>
        <v>#N/A</v>
      </c>
      <c r="T60" s="475"/>
    </row>
    <row r="61" spans="1:20" ht="15.75" thickBot="1" x14ac:dyDescent="0.3">
      <c r="A61" s="1028"/>
      <c r="B61" s="126" t="s">
        <v>90</v>
      </c>
      <c r="C61" s="159"/>
      <c r="D61" s="159" t="s">
        <v>98</v>
      </c>
      <c r="E61" s="159"/>
      <c r="F61" s="349"/>
      <c r="G61" s="207"/>
      <c r="H61" s="349"/>
      <c r="I61" s="134"/>
      <c r="J61" s="190"/>
      <c r="K61" s="370">
        <v>2</v>
      </c>
      <c r="L61" s="221">
        <f t="shared" si="4"/>
        <v>0</v>
      </c>
      <c r="M61" s="223">
        <f t="shared" si="5"/>
        <v>0</v>
      </c>
      <c r="N61" s="799"/>
      <c r="O61" s="357"/>
      <c r="P61" s="370">
        <v>0</v>
      </c>
      <c r="Q61" s="245">
        <f t="shared" si="6"/>
        <v>0</v>
      </c>
      <c r="R61" s="250">
        <f t="shared" si="7"/>
        <v>0</v>
      </c>
      <c r="S61" s="251" t="e" cm="1">
        <f t="array" ref="S61">_xlfn.IFS(E61="Air",R61,E61="Sea",M61,E61="Air+Sea",M61+R61)</f>
        <v>#N/A</v>
      </c>
      <c r="T61" s="475"/>
    </row>
    <row r="62" spans="1:20" x14ac:dyDescent="0.25">
      <c r="A62" s="1026" t="s">
        <v>148</v>
      </c>
      <c r="B62" s="126" t="s">
        <v>149</v>
      </c>
      <c r="C62" s="159" t="s">
        <v>150</v>
      </c>
      <c r="D62" s="159" t="s">
        <v>151</v>
      </c>
      <c r="E62" s="159"/>
      <c r="F62" s="349"/>
      <c r="G62" s="207"/>
      <c r="H62" s="349"/>
      <c r="I62" s="134"/>
      <c r="J62" s="190"/>
      <c r="K62" s="370">
        <v>2</v>
      </c>
      <c r="L62" s="221">
        <f t="shared" si="4"/>
        <v>0</v>
      </c>
      <c r="M62" s="223">
        <f t="shared" si="5"/>
        <v>0</v>
      </c>
      <c r="N62" s="799"/>
      <c r="O62" s="357"/>
      <c r="P62" s="370">
        <v>0</v>
      </c>
      <c r="Q62" s="245">
        <f t="shared" si="6"/>
        <v>0</v>
      </c>
      <c r="R62" s="250">
        <f t="shared" si="7"/>
        <v>0</v>
      </c>
      <c r="S62" s="251" t="e" cm="1">
        <f t="array" ref="S62">_xlfn.IFS(E62="Air",R62,E62="Sea",M62,E62="Air+Sea",M62+R62)</f>
        <v>#N/A</v>
      </c>
      <c r="T62" s="475"/>
    </row>
    <row r="63" spans="1:20" x14ac:dyDescent="0.25">
      <c r="A63" s="1027"/>
      <c r="B63" s="1081" t="s">
        <v>152</v>
      </c>
      <c r="C63" s="188" t="s">
        <v>103</v>
      </c>
      <c r="D63" s="188" t="s">
        <v>153</v>
      </c>
      <c r="E63" s="188"/>
      <c r="F63" s="715">
        <v>20</v>
      </c>
      <c r="G63" s="386"/>
      <c r="H63" s="715"/>
      <c r="I63" s="137"/>
      <c r="J63" s="190"/>
      <c r="K63" s="370">
        <v>2</v>
      </c>
      <c r="L63" s="221">
        <f t="shared" si="4"/>
        <v>0</v>
      </c>
      <c r="M63" s="222">
        <f t="shared" si="5"/>
        <v>0</v>
      </c>
      <c r="N63" s="798"/>
      <c r="O63" s="357"/>
      <c r="P63" s="370">
        <v>0</v>
      </c>
      <c r="Q63" s="245">
        <f t="shared" si="6"/>
        <v>0</v>
      </c>
      <c r="R63" s="222">
        <f t="shared" si="7"/>
        <v>0</v>
      </c>
      <c r="S63" s="251" t="e" cm="1">
        <f t="array" ref="S63">_xlfn.IFS(E63="Air",R63,E63="Sea",M63,E63="Air+Sea",M63+R63)</f>
        <v>#N/A</v>
      </c>
      <c r="T63" s="475"/>
    </row>
    <row r="64" spans="1:20" x14ac:dyDescent="0.25">
      <c r="A64" s="1027"/>
      <c r="B64" s="1082"/>
      <c r="C64" s="188" t="s">
        <v>103</v>
      </c>
      <c r="D64" s="188" t="s">
        <v>154</v>
      </c>
      <c r="E64" s="188"/>
      <c r="F64" s="715">
        <v>140</v>
      </c>
      <c r="G64" s="386"/>
      <c r="H64" s="715"/>
      <c r="I64" s="137"/>
      <c r="J64" s="190"/>
      <c r="K64" s="370">
        <v>2</v>
      </c>
      <c r="L64" s="221">
        <f t="shared" si="4"/>
        <v>0</v>
      </c>
      <c r="M64" s="222">
        <f t="shared" si="5"/>
        <v>0</v>
      </c>
      <c r="N64" s="798"/>
      <c r="O64" s="357"/>
      <c r="P64" s="370">
        <v>0</v>
      </c>
      <c r="Q64" s="245">
        <f t="shared" si="6"/>
        <v>0</v>
      </c>
      <c r="R64" s="222">
        <f t="shared" si="7"/>
        <v>0</v>
      </c>
      <c r="S64" s="251" t="e" cm="1">
        <f t="array" ref="S64">_xlfn.IFS(E64="Air",R64,E64="Sea",M64,E64="Air+Sea",M64+R64)</f>
        <v>#N/A</v>
      </c>
      <c r="T64" s="475"/>
    </row>
    <row r="65" spans="1:20" ht="15.75" thickBot="1" x14ac:dyDescent="0.3">
      <c r="A65" s="1028"/>
      <c r="B65" s="126" t="s">
        <v>90</v>
      </c>
      <c r="C65" s="159"/>
      <c r="D65" s="159"/>
      <c r="E65" s="159"/>
      <c r="F65" s="349"/>
      <c r="G65" s="207"/>
      <c r="H65" s="349"/>
      <c r="I65" s="134"/>
      <c r="J65" s="190"/>
      <c r="K65" s="370">
        <v>2</v>
      </c>
      <c r="L65" s="221">
        <f t="shared" si="4"/>
        <v>0</v>
      </c>
      <c r="M65" s="223">
        <f t="shared" si="5"/>
        <v>0</v>
      </c>
      <c r="N65" s="799"/>
      <c r="O65" s="357"/>
      <c r="P65" s="370">
        <v>0</v>
      </c>
      <c r="Q65" s="245">
        <f t="shared" si="6"/>
        <v>0</v>
      </c>
      <c r="R65" s="250">
        <f t="shared" si="7"/>
        <v>0</v>
      </c>
      <c r="S65" s="251" t="e" cm="1">
        <f t="array" ref="S65">_xlfn.IFS(E65="Air",R65,E65="Sea",M65,E65="Air+Sea",M65+R65)</f>
        <v>#N/A</v>
      </c>
      <c r="T65" s="475"/>
    </row>
    <row r="66" spans="1:20" x14ac:dyDescent="0.25">
      <c r="A66" s="1026" t="s">
        <v>155</v>
      </c>
      <c r="B66" s="135" t="s">
        <v>69</v>
      </c>
      <c r="C66" s="113" t="s">
        <v>69</v>
      </c>
      <c r="D66" s="113" t="s">
        <v>710</v>
      </c>
      <c r="E66" s="113" t="s">
        <v>11</v>
      </c>
      <c r="F66" s="113"/>
      <c r="G66" s="208">
        <v>480</v>
      </c>
      <c r="H66" s="660"/>
      <c r="I66" s="309"/>
      <c r="J66" s="191">
        <v>2</v>
      </c>
      <c r="K66" s="217">
        <v>2</v>
      </c>
      <c r="L66" s="219">
        <f t="shared" si="4"/>
        <v>960</v>
      </c>
      <c r="M66" s="220">
        <f t="shared" si="5"/>
        <v>480</v>
      </c>
      <c r="N66" s="798"/>
      <c r="O66" s="357"/>
      <c r="P66" s="370">
        <v>0</v>
      </c>
      <c r="Q66" s="245">
        <f t="shared" si="6"/>
        <v>0</v>
      </c>
      <c r="R66" s="222">
        <f t="shared" si="7"/>
        <v>0</v>
      </c>
      <c r="S66" s="246" cm="1">
        <f t="array" ref="S66">_xlfn.IFS(E66="Air",R66,E66="Sea",M66,E66="Air+Sea",M66+R66)</f>
        <v>480</v>
      </c>
      <c r="T66" s="475"/>
    </row>
    <row r="67" spans="1:20" x14ac:dyDescent="0.25">
      <c r="A67" s="1027"/>
      <c r="B67" s="135"/>
      <c r="C67" s="113" t="s">
        <v>69</v>
      </c>
      <c r="D67" s="111" t="s">
        <v>711</v>
      </c>
      <c r="E67" s="113" t="s">
        <v>11</v>
      </c>
      <c r="F67" s="113"/>
      <c r="G67" s="208">
        <v>480</v>
      </c>
      <c r="H67" s="660"/>
      <c r="I67" s="309"/>
      <c r="J67" s="191">
        <v>2</v>
      </c>
      <c r="K67" s="217">
        <v>2</v>
      </c>
      <c r="L67" s="219">
        <f t="shared" si="4"/>
        <v>960</v>
      </c>
      <c r="M67" s="220">
        <f t="shared" si="5"/>
        <v>480</v>
      </c>
      <c r="N67" s="798"/>
      <c r="O67" s="357"/>
      <c r="P67" s="370">
        <v>0</v>
      </c>
      <c r="Q67" s="245">
        <f t="shared" si="6"/>
        <v>0</v>
      </c>
      <c r="R67" s="250">
        <f t="shared" si="7"/>
        <v>0</v>
      </c>
      <c r="S67" s="246" cm="1">
        <f t="array" ref="S67">_xlfn.IFS(E67="Air",R67,E67="Sea",M67,E67="Air+Sea",M67+R67)</f>
        <v>480</v>
      </c>
      <c r="T67" s="475"/>
    </row>
    <row r="68" spans="1:20" x14ac:dyDescent="0.25">
      <c r="A68" s="1027"/>
      <c r="B68" s="138"/>
      <c r="C68" s="188" t="s">
        <v>69</v>
      </c>
      <c r="D68" s="159" t="s">
        <v>635</v>
      </c>
      <c r="E68" s="188"/>
      <c r="F68" s="715">
        <v>150</v>
      </c>
      <c r="G68" s="386"/>
      <c r="H68" s="715"/>
      <c r="I68" s="137"/>
      <c r="J68" s="190"/>
      <c r="K68" s="370">
        <v>2</v>
      </c>
      <c r="L68" s="221">
        <f t="shared" si="4"/>
        <v>0</v>
      </c>
      <c r="M68" s="222">
        <f t="shared" si="5"/>
        <v>0</v>
      </c>
      <c r="N68" s="798"/>
      <c r="O68" s="357"/>
      <c r="P68" s="370">
        <v>0</v>
      </c>
      <c r="Q68" s="245">
        <f t="shared" si="6"/>
        <v>0</v>
      </c>
      <c r="R68" s="250">
        <f t="shared" si="7"/>
        <v>0</v>
      </c>
      <c r="S68" s="251" t="e" cm="1">
        <f t="array" ref="S68">_xlfn.IFS(E68="Air",R68,E68="Sea",M68,E68="Air+Sea",M68+R68)</f>
        <v>#N/A</v>
      </c>
      <c r="T68" s="475"/>
    </row>
    <row r="69" spans="1:20" x14ac:dyDescent="0.25">
      <c r="A69" s="1027"/>
      <c r="B69" s="138"/>
      <c r="C69" s="188" t="s">
        <v>69</v>
      </c>
      <c r="D69" s="159" t="s">
        <v>636</v>
      </c>
      <c r="E69" s="188" t="s">
        <v>11</v>
      </c>
      <c r="F69" s="715">
        <v>180</v>
      </c>
      <c r="G69" s="386"/>
      <c r="H69" s="715"/>
      <c r="I69" s="137"/>
      <c r="J69" s="190"/>
      <c r="K69" s="370">
        <v>2</v>
      </c>
      <c r="L69" s="221">
        <f t="shared" si="4"/>
        <v>0</v>
      </c>
      <c r="M69" s="222">
        <f t="shared" si="5"/>
        <v>0</v>
      </c>
      <c r="N69" s="798"/>
      <c r="O69" s="357"/>
      <c r="P69" s="370">
        <v>0</v>
      </c>
      <c r="Q69" s="245">
        <f t="shared" si="6"/>
        <v>0</v>
      </c>
      <c r="R69" s="250">
        <f t="shared" si="7"/>
        <v>0</v>
      </c>
      <c r="S69" s="251" cm="1">
        <f t="array" ref="S69">_xlfn.IFS(E69="Air",R69,E69="Sea",M69,E69="Air+Sea",M69+R69)</f>
        <v>0</v>
      </c>
      <c r="T69" s="475"/>
    </row>
    <row r="70" spans="1:20" x14ac:dyDescent="0.25">
      <c r="A70" s="1027"/>
      <c r="B70" s="126" t="s">
        <v>90</v>
      </c>
      <c r="C70" s="159"/>
      <c r="D70" s="159"/>
      <c r="E70" s="159"/>
      <c r="F70" s="349"/>
      <c r="G70" s="207"/>
      <c r="H70" s="349"/>
      <c r="I70" s="134"/>
      <c r="J70" s="190"/>
      <c r="K70" s="370">
        <v>2</v>
      </c>
      <c r="L70" s="221">
        <f t="shared" si="4"/>
        <v>0</v>
      </c>
      <c r="M70" s="223">
        <f t="shared" si="5"/>
        <v>0</v>
      </c>
      <c r="N70" s="799"/>
      <c r="O70" s="357"/>
      <c r="P70" s="370">
        <v>0</v>
      </c>
      <c r="Q70" s="245">
        <f t="shared" si="6"/>
        <v>0</v>
      </c>
      <c r="R70" s="250">
        <f t="shared" si="7"/>
        <v>0</v>
      </c>
      <c r="S70" s="251" t="e" cm="1">
        <f t="array" ref="S70">_xlfn.IFS(E70="Air",R70,E70="Sea",M70,E70="Air+Sea",M70+R70)</f>
        <v>#N/A</v>
      </c>
      <c r="T70" s="475"/>
    </row>
    <row r="71" spans="1:20" x14ac:dyDescent="0.25">
      <c r="A71" s="1027"/>
      <c r="B71" s="116" t="s">
        <v>157</v>
      </c>
      <c r="C71" s="115" t="s">
        <v>158</v>
      </c>
      <c r="D71" s="136" t="s">
        <v>159</v>
      </c>
      <c r="E71" s="115" t="s">
        <v>11</v>
      </c>
      <c r="F71" s="716">
        <v>870</v>
      </c>
      <c r="G71" s="209">
        <v>870</v>
      </c>
      <c r="H71" s="716"/>
      <c r="I71" s="311"/>
      <c r="J71" s="193">
        <f>1/54</f>
        <v>1.8518518518518517E-2</v>
      </c>
      <c r="K71" s="388">
        <v>2</v>
      </c>
      <c r="L71" s="224">
        <f t="shared" si="4"/>
        <v>16.111111111111111</v>
      </c>
      <c r="M71" s="389">
        <f t="shared" si="5"/>
        <v>8.0555555555555554</v>
      </c>
      <c r="N71" s="798"/>
      <c r="O71" s="357"/>
      <c r="P71" s="370">
        <v>0</v>
      </c>
      <c r="Q71" s="245">
        <f t="shared" si="6"/>
        <v>0</v>
      </c>
      <c r="R71" s="222">
        <f t="shared" si="7"/>
        <v>0</v>
      </c>
      <c r="S71" s="390" cm="1">
        <f t="array" ref="S71">_xlfn.IFS(E71="Air",R71,E71="Sea",M71,E71="Air+Sea",M71+R71)</f>
        <v>8.0555555555555554</v>
      </c>
      <c r="T71" s="475"/>
    </row>
    <row r="72" spans="1:20" x14ac:dyDescent="0.25">
      <c r="A72" s="1027"/>
      <c r="B72" s="116" t="s">
        <v>160</v>
      </c>
      <c r="C72" s="115" t="s">
        <v>142</v>
      </c>
      <c r="D72" s="136" t="s">
        <v>161</v>
      </c>
      <c r="E72" s="115" t="s">
        <v>11</v>
      </c>
      <c r="F72" s="716">
        <v>240</v>
      </c>
      <c r="G72" s="209">
        <v>180</v>
      </c>
      <c r="H72" s="716"/>
      <c r="I72" s="337"/>
      <c r="J72" s="193">
        <f>K72*2</f>
        <v>4</v>
      </c>
      <c r="K72" s="388">
        <v>2</v>
      </c>
      <c r="L72" s="224">
        <f t="shared" si="4"/>
        <v>720</v>
      </c>
      <c r="M72" s="389">
        <f t="shared" si="5"/>
        <v>360</v>
      </c>
      <c r="N72" s="799"/>
      <c r="O72" s="357"/>
      <c r="P72" s="370">
        <v>0</v>
      </c>
      <c r="Q72" s="245">
        <f t="shared" si="6"/>
        <v>0</v>
      </c>
      <c r="R72" s="222">
        <f t="shared" si="7"/>
        <v>0</v>
      </c>
      <c r="S72" s="390" cm="1">
        <f t="array" ref="S72">_xlfn.IFS(E72="Air",R72,E72="Sea",M72,E72="Air+Sea",M72+R72)</f>
        <v>360</v>
      </c>
      <c r="T72" s="475"/>
    </row>
    <row r="73" spans="1:20" x14ac:dyDescent="0.25">
      <c r="A73" s="1027"/>
      <c r="B73" s="116" t="s">
        <v>162</v>
      </c>
      <c r="C73" s="115" t="s">
        <v>163</v>
      </c>
      <c r="D73" s="136" t="s">
        <v>164</v>
      </c>
      <c r="E73" s="115" t="s">
        <v>11</v>
      </c>
      <c r="F73" s="716">
        <v>240</v>
      </c>
      <c r="G73" s="209">
        <v>180</v>
      </c>
      <c r="H73" s="716"/>
      <c r="I73" s="312"/>
      <c r="J73" s="193">
        <f>K73</f>
        <v>2</v>
      </c>
      <c r="K73" s="388">
        <v>2</v>
      </c>
      <c r="L73" s="224">
        <f t="shared" si="4"/>
        <v>360</v>
      </c>
      <c r="M73" s="389">
        <f t="shared" si="5"/>
        <v>180</v>
      </c>
      <c r="N73" s="818"/>
      <c r="O73" s="357"/>
      <c r="P73" s="370">
        <v>0</v>
      </c>
      <c r="Q73" s="245">
        <f t="shared" si="6"/>
        <v>0</v>
      </c>
      <c r="R73" s="222">
        <f t="shared" si="7"/>
        <v>0</v>
      </c>
      <c r="S73" s="390" cm="1">
        <f t="array" ref="S73">_xlfn.IFS(E73="Air",R73,E73="Sea",M73,E73="Air+Sea",M73+R73)</f>
        <v>180</v>
      </c>
      <c r="T73" s="475"/>
    </row>
    <row r="74" spans="1:20" x14ac:dyDescent="0.25">
      <c r="A74" s="1027"/>
      <c r="B74" s="126" t="s">
        <v>165</v>
      </c>
      <c r="C74" s="159" t="s">
        <v>142</v>
      </c>
      <c r="D74" s="159"/>
      <c r="E74" s="159"/>
      <c r="F74" s="349"/>
      <c r="G74" s="207"/>
      <c r="H74" s="349"/>
      <c r="I74" s="134"/>
      <c r="J74" s="190"/>
      <c r="K74" s="370">
        <v>2</v>
      </c>
      <c r="L74" s="221">
        <f t="shared" si="4"/>
        <v>0</v>
      </c>
      <c r="M74" s="223">
        <f t="shared" si="5"/>
        <v>0</v>
      </c>
      <c r="N74" s="799"/>
      <c r="O74" s="357"/>
      <c r="P74" s="370">
        <v>0</v>
      </c>
      <c r="Q74" s="245">
        <f t="shared" si="6"/>
        <v>0</v>
      </c>
      <c r="R74" s="250">
        <f t="shared" si="7"/>
        <v>0</v>
      </c>
      <c r="S74" s="251" t="e" cm="1">
        <f t="array" ref="S74">_xlfn.IFS(E74="Air",R74,E74="Sea",M74,E74="Air+Sea",M74+R74)</f>
        <v>#N/A</v>
      </c>
      <c r="T74" s="475"/>
    </row>
    <row r="75" spans="1:20" x14ac:dyDescent="0.25">
      <c r="A75" s="1027"/>
      <c r="B75" s="126" t="s">
        <v>166</v>
      </c>
      <c r="C75" s="159" t="s">
        <v>142</v>
      </c>
      <c r="D75" s="159"/>
      <c r="E75" s="159"/>
      <c r="F75" s="349"/>
      <c r="G75" s="207"/>
      <c r="H75" s="349"/>
      <c r="I75" s="134"/>
      <c r="J75" s="190"/>
      <c r="K75" s="370">
        <v>2</v>
      </c>
      <c r="L75" s="221">
        <f t="shared" si="4"/>
        <v>0</v>
      </c>
      <c r="M75" s="223">
        <f t="shared" si="5"/>
        <v>0</v>
      </c>
      <c r="N75" s="799"/>
      <c r="O75" s="357"/>
      <c r="P75" s="370">
        <v>0</v>
      </c>
      <c r="Q75" s="245">
        <f t="shared" si="6"/>
        <v>0</v>
      </c>
      <c r="R75" s="250">
        <f t="shared" si="7"/>
        <v>0</v>
      </c>
      <c r="S75" s="251" t="e" cm="1">
        <f t="array" ref="S75">_xlfn.IFS(E75="Air",R75,E75="Sea",M75,E75="Air+Sea",M75+R75)</f>
        <v>#N/A</v>
      </c>
      <c r="T75" s="475"/>
    </row>
    <row r="76" spans="1:20" x14ac:dyDescent="0.25">
      <c r="A76" s="1027"/>
      <c r="B76" s="126" t="s">
        <v>167</v>
      </c>
      <c r="C76" s="159" t="s">
        <v>142</v>
      </c>
      <c r="D76" s="159"/>
      <c r="E76" s="159"/>
      <c r="F76" s="349"/>
      <c r="G76" s="207"/>
      <c r="H76" s="349"/>
      <c r="I76" s="134"/>
      <c r="J76" s="190"/>
      <c r="K76" s="370">
        <v>2</v>
      </c>
      <c r="L76" s="221">
        <f t="shared" si="4"/>
        <v>0</v>
      </c>
      <c r="M76" s="223">
        <f t="shared" si="5"/>
        <v>0</v>
      </c>
      <c r="N76" s="799"/>
      <c r="O76" s="357"/>
      <c r="P76" s="370">
        <v>0</v>
      </c>
      <c r="Q76" s="245">
        <f t="shared" si="6"/>
        <v>0</v>
      </c>
      <c r="R76" s="250">
        <f t="shared" si="7"/>
        <v>0</v>
      </c>
      <c r="S76" s="251" t="e" cm="1">
        <f t="array" ref="S76">_xlfn.IFS(E76="Air",R76,E76="Sea",M76,E76="Air+Sea",M76+R76)</f>
        <v>#N/A</v>
      </c>
      <c r="T76" s="475"/>
    </row>
    <row r="77" spans="1:20" ht="30" x14ac:dyDescent="0.25">
      <c r="A77" s="1027"/>
      <c r="B77" s="135" t="s">
        <v>168</v>
      </c>
      <c r="C77" s="113" t="s">
        <v>103</v>
      </c>
      <c r="D77" s="113" t="s">
        <v>637</v>
      </c>
      <c r="E77" s="113" t="s">
        <v>11</v>
      </c>
      <c r="F77" s="660">
        <v>205</v>
      </c>
      <c r="G77" s="208">
        <v>205</v>
      </c>
      <c r="H77" s="660"/>
      <c r="I77" s="309"/>
      <c r="J77" s="690">
        <v>2</v>
      </c>
      <c r="K77" s="217">
        <v>2</v>
      </c>
      <c r="L77" s="219">
        <f t="shared" si="4"/>
        <v>410</v>
      </c>
      <c r="M77" s="220">
        <f t="shared" si="5"/>
        <v>205</v>
      </c>
      <c r="N77" s="798"/>
      <c r="O77" s="357"/>
      <c r="P77" s="370">
        <v>0</v>
      </c>
      <c r="Q77" s="245">
        <f t="shared" si="6"/>
        <v>0</v>
      </c>
      <c r="R77" s="222">
        <f t="shared" si="7"/>
        <v>0</v>
      </c>
      <c r="S77" s="246" cm="1">
        <f t="array" ref="S77">_xlfn.IFS(E77="Air",R77,E77="Sea",M77,E77="Air+Sea",M77+R77)</f>
        <v>205</v>
      </c>
      <c r="T77" s="475"/>
    </row>
    <row r="78" spans="1:20" x14ac:dyDescent="0.25">
      <c r="A78" s="1027"/>
      <c r="B78" s="126" t="s">
        <v>170</v>
      </c>
      <c r="C78" s="159" t="s">
        <v>171</v>
      </c>
      <c r="D78" s="159"/>
      <c r="E78" s="159"/>
      <c r="F78" s="349"/>
      <c r="G78" s="207"/>
      <c r="H78" s="349"/>
      <c r="I78" s="134"/>
      <c r="J78" s="195"/>
      <c r="K78" s="370">
        <v>2</v>
      </c>
      <c r="L78" s="221">
        <f t="shared" ref="L78:L84" si="8">IF(C78="APLL BK",G78,G78*J78)</f>
        <v>0</v>
      </c>
      <c r="M78" s="223">
        <f t="shared" ref="M78:M84" si="9">IFERROR(IF(OR(E78="Sea",E78="Air+Sea"),IF(C78="APLL BK",G78*IF(I78="",1,I78),L78/K78*IF(I78="",1,I78)),0),0)</f>
        <v>0</v>
      </c>
      <c r="N78" s="799"/>
      <c r="O78" s="357"/>
      <c r="P78" s="370">
        <v>0</v>
      </c>
      <c r="Q78" s="245">
        <f t="shared" ref="Q78:Q84" si="10">IF(C78="APLL BK",G78,G78*O78)</f>
        <v>0</v>
      </c>
      <c r="R78" s="250">
        <f t="shared" ref="R78:R84" si="11">IFERROR(IF(OR(E78="Air",E78="Air+Sea"),IF(C78="APLL BK",G78*IF(N78="",1,N78),Q78/P78*IF(N78="",1,N78)),0),0)</f>
        <v>0</v>
      </c>
      <c r="S78" s="251" t="e" cm="1">
        <f t="array" ref="S78">_xlfn.IFS(E78="Air",R78,E78="Sea",M78,E78="Air+Sea",M78+R78)</f>
        <v>#N/A</v>
      </c>
      <c r="T78" s="475"/>
    </row>
    <row r="79" spans="1:20" x14ac:dyDescent="0.25">
      <c r="A79" s="1027"/>
      <c r="B79" s="126" t="s">
        <v>172</v>
      </c>
      <c r="C79" s="159" t="s">
        <v>69</v>
      </c>
      <c r="D79" s="159"/>
      <c r="E79" s="159"/>
      <c r="F79" s="349"/>
      <c r="G79" s="207"/>
      <c r="H79" s="349"/>
      <c r="I79" s="134"/>
      <c r="J79" s="195"/>
      <c r="K79" s="370">
        <v>2</v>
      </c>
      <c r="L79" s="221">
        <f t="shared" si="8"/>
        <v>0</v>
      </c>
      <c r="M79" s="223">
        <f t="shared" si="9"/>
        <v>0</v>
      </c>
      <c r="N79" s="799"/>
      <c r="O79" s="357"/>
      <c r="P79" s="370">
        <v>0</v>
      </c>
      <c r="Q79" s="245">
        <f t="shared" si="10"/>
        <v>0</v>
      </c>
      <c r="R79" s="250">
        <f t="shared" si="11"/>
        <v>0</v>
      </c>
      <c r="S79" s="251" t="e" cm="1">
        <f t="array" ref="S79">_xlfn.IFS(E79="Air",R79,E79="Sea",M79,E79="Air+Sea",M79+R79)</f>
        <v>#N/A</v>
      </c>
      <c r="T79" s="475"/>
    </row>
    <row r="80" spans="1:20" x14ac:dyDescent="0.25">
      <c r="A80" s="1027"/>
      <c r="B80" s="126" t="s">
        <v>173</v>
      </c>
      <c r="C80" s="159" t="s">
        <v>145</v>
      </c>
      <c r="D80" s="159"/>
      <c r="E80" s="159"/>
      <c r="F80" s="349"/>
      <c r="G80" s="207"/>
      <c r="H80" s="349"/>
      <c r="I80" s="134"/>
      <c r="J80" s="195"/>
      <c r="K80" s="370">
        <v>2</v>
      </c>
      <c r="L80" s="221">
        <f t="shared" si="8"/>
        <v>0</v>
      </c>
      <c r="M80" s="223">
        <f t="shared" si="9"/>
        <v>0</v>
      </c>
      <c r="N80" s="799"/>
      <c r="O80" s="357"/>
      <c r="P80" s="370">
        <v>0</v>
      </c>
      <c r="Q80" s="245">
        <f t="shared" si="10"/>
        <v>0</v>
      </c>
      <c r="R80" s="250">
        <f t="shared" si="11"/>
        <v>0</v>
      </c>
      <c r="S80" s="251" t="e" cm="1">
        <f t="array" ref="S80">_xlfn.IFS(E80="Air",R80,E80="Sea",M80,E80="Air+Sea",M80+R80)</f>
        <v>#N/A</v>
      </c>
      <c r="T80" s="475"/>
    </row>
    <row r="81" spans="1:21" x14ac:dyDescent="0.25">
      <c r="A81" s="1027"/>
      <c r="B81" s="126" t="s">
        <v>174</v>
      </c>
      <c r="C81" s="159" t="s">
        <v>175</v>
      </c>
      <c r="D81" s="159"/>
      <c r="E81" s="159"/>
      <c r="F81" s="349"/>
      <c r="G81" s="207"/>
      <c r="H81" s="349"/>
      <c r="I81" s="134"/>
      <c r="J81" s="195"/>
      <c r="K81" s="370">
        <v>2</v>
      </c>
      <c r="L81" s="221">
        <f t="shared" si="8"/>
        <v>0</v>
      </c>
      <c r="M81" s="223">
        <f t="shared" si="9"/>
        <v>0</v>
      </c>
      <c r="N81" s="799"/>
      <c r="O81" s="357"/>
      <c r="P81" s="370">
        <v>0</v>
      </c>
      <c r="Q81" s="245">
        <f t="shared" si="10"/>
        <v>0</v>
      </c>
      <c r="R81" s="250">
        <f t="shared" si="11"/>
        <v>0</v>
      </c>
      <c r="S81" s="251" t="e" cm="1">
        <f t="array" ref="S81">_xlfn.IFS(E81="Air",R81,E81="Sea",M81,E81="Air+Sea",M81+R81)</f>
        <v>#N/A</v>
      </c>
      <c r="T81" s="475"/>
    </row>
    <row r="82" spans="1:21" x14ac:dyDescent="0.25">
      <c r="A82" s="1027"/>
      <c r="B82" s="126" t="s">
        <v>176</v>
      </c>
      <c r="C82" s="159" t="s">
        <v>145</v>
      </c>
      <c r="D82" s="159"/>
      <c r="E82" s="159"/>
      <c r="F82" s="349"/>
      <c r="G82" s="207"/>
      <c r="H82" s="349"/>
      <c r="I82" s="134"/>
      <c r="J82" s="195"/>
      <c r="K82" s="370">
        <v>2</v>
      </c>
      <c r="L82" s="221">
        <f t="shared" si="8"/>
        <v>0</v>
      </c>
      <c r="M82" s="223">
        <f t="shared" si="9"/>
        <v>0</v>
      </c>
      <c r="N82" s="799"/>
      <c r="O82" s="357"/>
      <c r="P82" s="370">
        <v>0</v>
      </c>
      <c r="Q82" s="245">
        <f t="shared" si="10"/>
        <v>0</v>
      </c>
      <c r="R82" s="250">
        <f t="shared" si="11"/>
        <v>0</v>
      </c>
      <c r="S82" s="251" t="e" cm="1">
        <f t="array" ref="S82">_xlfn.IFS(E82="Air",R82,E82="Sea",M82,E82="Air+Sea",M82+R82)</f>
        <v>#N/A</v>
      </c>
      <c r="T82" s="475"/>
    </row>
    <row r="83" spans="1:21" x14ac:dyDescent="0.25">
      <c r="A83" s="1027"/>
      <c r="B83" s="116" t="s">
        <v>177</v>
      </c>
      <c r="C83" s="115" t="s">
        <v>178</v>
      </c>
      <c r="D83" s="115"/>
      <c r="E83" s="115" t="s">
        <v>11</v>
      </c>
      <c r="F83" s="716">
        <v>3600</v>
      </c>
      <c r="G83" s="209">
        <v>3600</v>
      </c>
      <c r="H83" s="796"/>
      <c r="I83" s="340"/>
      <c r="J83" s="196">
        <v>0</v>
      </c>
      <c r="K83" s="388">
        <v>2</v>
      </c>
      <c r="L83" s="224">
        <f t="shared" si="8"/>
        <v>0</v>
      </c>
      <c r="M83" s="389">
        <f t="shared" si="9"/>
        <v>0</v>
      </c>
      <c r="N83" s="800"/>
      <c r="O83" s="357"/>
      <c r="P83" s="370">
        <v>0</v>
      </c>
      <c r="Q83" s="245">
        <f t="shared" si="10"/>
        <v>0</v>
      </c>
      <c r="R83" s="222">
        <f t="shared" si="11"/>
        <v>0</v>
      </c>
      <c r="S83" s="390" cm="1">
        <f t="array" ref="S83">_xlfn.IFS(E83="Air",R83,E83="Sea",M83,E83="Air+Sea",M83+R83)</f>
        <v>0</v>
      </c>
      <c r="T83" s="475"/>
    </row>
    <row r="84" spans="1:21" ht="14.25" customHeight="1" thickBot="1" x14ac:dyDescent="0.3">
      <c r="A84" s="1028"/>
      <c r="B84" s="163" t="s">
        <v>179</v>
      </c>
      <c r="C84" s="164" t="s">
        <v>180</v>
      </c>
      <c r="D84" s="164"/>
      <c r="E84" s="164"/>
      <c r="F84" s="190"/>
      <c r="G84" s="647"/>
      <c r="H84" s="725"/>
      <c r="I84" s="342"/>
      <c r="J84" s="197"/>
      <c r="K84" s="370">
        <v>2</v>
      </c>
      <c r="L84" s="225">
        <f t="shared" si="8"/>
        <v>0</v>
      </c>
      <c r="M84" s="226">
        <f t="shared" si="9"/>
        <v>0</v>
      </c>
      <c r="N84" s="819"/>
      <c r="O84" s="360"/>
      <c r="P84" s="370">
        <v>0</v>
      </c>
      <c r="Q84" s="253">
        <f t="shared" si="10"/>
        <v>0</v>
      </c>
      <c r="R84" s="254">
        <f t="shared" si="11"/>
        <v>0</v>
      </c>
      <c r="S84" s="255" t="e" cm="1">
        <f t="array" ref="S84">_xlfn.IFS(E84="Air",R84,E84="Sea",M84,E84="Air+Sea",M84+R84)</f>
        <v>#N/A</v>
      </c>
      <c r="T84" s="475"/>
    </row>
    <row r="85" spans="1:21" ht="15.75" thickBot="1" x14ac:dyDescent="0.3">
      <c r="A85" s="674"/>
      <c r="F85" s="32"/>
      <c r="H85" s="168"/>
      <c r="I85" s="413"/>
      <c r="M85" s="270"/>
      <c r="N85" s="413"/>
      <c r="R85" s="270"/>
      <c r="S85" s="270"/>
    </row>
    <row r="86" spans="1:21" ht="50.25" customHeight="1" x14ac:dyDescent="0.25">
      <c r="A86" s="674"/>
      <c r="F86" s="32"/>
      <c r="H86" s="168"/>
      <c r="I86" s="413"/>
      <c r="J86" s="71" t="s">
        <v>181</v>
      </c>
      <c r="K86" s="229">
        <f>IF([2]Booking_SGN!$B$2="SGN",INDEX([2]!volume,MATCH($I$11,[2]!customer,0),MATCH([2]Booking_SGN!$C$3,[2]!week,0)),0)</f>
        <v>4</v>
      </c>
      <c r="L86" s="229">
        <f>SUM(L13:L84)</f>
        <v>11487.111111111111</v>
      </c>
      <c r="M86" s="230">
        <f>SUM(M13:M84)</f>
        <v>5692.5555555555557</v>
      </c>
      <c r="N86" s="413"/>
      <c r="O86" s="71" t="s">
        <v>181</v>
      </c>
      <c r="P86" s="229">
        <f>IF([2]Booking_SGN!$B$2="SGN",INDEX([2]!volume,MATCH($N$11,[2]!customer,0),MATCH([2]Booking_SGN!$C$3,[2]!week,0)),0)</f>
        <v>0</v>
      </c>
      <c r="Q86" s="229">
        <f>SUM(Q13:Q85)</f>
        <v>141</v>
      </c>
      <c r="R86" s="230">
        <f>SUM(R13:R84)</f>
        <v>0</v>
      </c>
      <c r="S86" s="230">
        <f>R86+M86</f>
        <v>5692.5555555555557</v>
      </c>
      <c r="T86" s="171"/>
    </row>
    <row r="87" spans="1:21" ht="15.75" thickBot="1" x14ac:dyDescent="0.3">
      <c r="A87" s="674"/>
      <c r="F87" s="32"/>
      <c r="H87" s="168"/>
      <c r="I87" s="413"/>
      <c r="J87" s="72" t="s">
        <v>182</v>
      </c>
      <c r="K87" s="73"/>
      <c r="L87" s="73"/>
      <c r="M87" s="231">
        <f>M86*K86/40/3600</f>
        <v>0.15812654320987654</v>
      </c>
      <c r="N87" s="413"/>
      <c r="O87" s="72" t="s">
        <v>182</v>
      </c>
      <c r="P87" s="73"/>
      <c r="Q87" s="73"/>
      <c r="R87" s="231">
        <f>R86*P86/40/3600</f>
        <v>0</v>
      </c>
      <c r="S87" s="231">
        <f>R87+M87</f>
        <v>0.15812654320987654</v>
      </c>
      <c r="T87" s="172"/>
    </row>
    <row r="88" spans="1:21" ht="15.75" thickBot="1" x14ac:dyDescent="0.3">
      <c r="A88" s="674"/>
      <c r="F88" s="32"/>
      <c r="H88" s="168"/>
      <c r="I88" s="413"/>
      <c r="M88" s="270"/>
      <c r="N88" s="413"/>
      <c r="R88" s="270"/>
      <c r="S88" s="270"/>
    </row>
    <row r="89" spans="1:21" ht="15.75" customHeight="1" x14ac:dyDescent="0.25">
      <c r="A89" s="1095" t="s">
        <v>183</v>
      </c>
      <c r="B89" s="829" t="s">
        <v>184</v>
      </c>
      <c r="C89" s="655" t="s">
        <v>103</v>
      </c>
      <c r="D89" s="623" t="s">
        <v>185</v>
      </c>
      <c r="E89" s="623"/>
      <c r="F89" s="361"/>
      <c r="G89" s="656">
        <v>20</v>
      </c>
      <c r="H89" s="803"/>
      <c r="I89" s="825"/>
      <c r="J89" s="659">
        <v>2</v>
      </c>
      <c r="K89" s="259">
        <v>2</v>
      </c>
      <c r="L89" s="259">
        <f t="shared" ref="L89" si="12">IF(C89="APLL BK",G89,G89*J89)</f>
        <v>40</v>
      </c>
      <c r="M89" s="456">
        <f t="shared" ref="M89" si="13">IFERROR(IF(OR(E89="Sea",E89="Air+Sea"),IF(C89="APLL BK",G89*IF(I89="",1,I89),L89/K89*IF(I89="",1,I89)),0),0)</f>
        <v>0</v>
      </c>
      <c r="N89" s="735"/>
      <c r="O89" s="362"/>
      <c r="P89" s="259">
        <v>0</v>
      </c>
      <c r="Q89" s="260">
        <f t="shared" ref="Q89" si="14">IF(C89="APLL BK",G89,G89*O89)</f>
        <v>0</v>
      </c>
      <c r="R89" s="456">
        <f t="shared" ref="R89" si="15">IFERROR(IF(OR(E89="Air",E89="Air+Sea"),IF(C89="APLL BK",G89*IF(N89="",1,N89),Q89/P89*IF(N89="",1,N89)),0),0)</f>
        <v>0</v>
      </c>
      <c r="S89" s="625" t="e" cm="1">
        <f t="array" ref="S89">_xlfn.IFS(E89="Air",R89,E89="Sea",M89,E89="Air+Sea",M89+R89)</f>
        <v>#N/A</v>
      </c>
      <c r="T89" s="475"/>
      <c r="U89" s="32"/>
    </row>
    <row r="90" spans="1:21" ht="15.75" customHeight="1" x14ac:dyDescent="0.25">
      <c r="A90" s="1096"/>
      <c r="B90" s="460" t="s">
        <v>186</v>
      </c>
      <c r="C90" s="517" t="s">
        <v>69</v>
      </c>
      <c r="D90" s="188" t="s">
        <v>187</v>
      </c>
      <c r="E90" s="188"/>
      <c r="F90" s="190"/>
      <c r="G90" s="647">
        <v>25</v>
      </c>
      <c r="H90" s="738"/>
      <c r="I90" s="826"/>
      <c r="J90" s="645">
        <v>1</v>
      </c>
      <c r="K90" s="221">
        <v>2</v>
      </c>
      <c r="L90" s="221">
        <f t="shared" ref="L90:L137" si="16">IF(C90="APLL BK",G90,G90*J90)</f>
        <v>25</v>
      </c>
      <c r="M90" s="222">
        <f t="shared" ref="M90:M137" si="17">IFERROR(IF(OR(E90="Sea",E90="Air+Sea"),IF(C90="APLL BK",G90*IF(I90="",1,I90),L90/K90*IF(I90="",1,I90)),0),0)</f>
        <v>0</v>
      </c>
      <c r="N90" s="195"/>
      <c r="O90" s="443"/>
      <c r="P90" s="221">
        <v>0</v>
      </c>
      <c r="Q90" s="444">
        <f t="shared" ref="Q90:Q137" si="18">IF(C90="APLL BK",G90,G90*O90)</f>
        <v>0</v>
      </c>
      <c r="R90" s="222">
        <f t="shared" ref="R90:R137" si="19">IFERROR(IF(OR(E90="Air",E90="Air+Sea"),IF(C90="APLL BK",G90*IF(N90="",1,N90),Q90/P90*IF(N90="",1,N90)),0),0)</f>
        <v>0</v>
      </c>
      <c r="S90" s="454" t="e" cm="1">
        <f t="array" ref="S90">_xlfn.IFS(E90="Air",R90,E90="Sea",M90,E90="Air+Sea",M90+R90)</f>
        <v>#N/A</v>
      </c>
      <c r="T90" s="475"/>
      <c r="U90" s="32"/>
    </row>
    <row r="91" spans="1:21" x14ac:dyDescent="0.25">
      <c r="A91" s="1096"/>
      <c r="B91" s="460"/>
      <c r="C91" s="517" t="s">
        <v>69</v>
      </c>
      <c r="D91" s="188" t="s">
        <v>188</v>
      </c>
      <c r="E91" s="188"/>
      <c r="F91" s="190"/>
      <c r="G91" s="647">
        <v>5</v>
      </c>
      <c r="H91" s="738"/>
      <c r="I91" s="826"/>
      <c r="J91" s="645">
        <v>1</v>
      </c>
      <c r="K91" s="221">
        <v>2</v>
      </c>
      <c r="L91" s="221">
        <f t="shared" si="16"/>
        <v>5</v>
      </c>
      <c r="M91" s="222">
        <f t="shared" si="17"/>
        <v>0</v>
      </c>
      <c r="N91" s="195"/>
      <c r="O91" s="443"/>
      <c r="P91" s="221">
        <v>0</v>
      </c>
      <c r="Q91" s="444">
        <f t="shared" si="18"/>
        <v>0</v>
      </c>
      <c r="R91" s="222">
        <f t="shared" si="19"/>
        <v>0</v>
      </c>
      <c r="S91" s="454" t="e" cm="1">
        <f t="array" ref="S91">_xlfn.IFS(E91="Air",R91,E91="Sea",M91,E91="Air+Sea",M91+R91)</f>
        <v>#N/A</v>
      </c>
      <c r="T91" s="475"/>
      <c r="U91" s="32"/>
    </row>
    <row r="92" spans="1:21" x14ac:dyDescent="0.25">
      <c r="A92" s="1096"/>
      <c r="B92" s="460"/>
      <c r="C92" s="517" t="s">
        <v>69</v>
      </c>
      <c r="D92" s="188" t="s">
        <v>189</v>
      </c>
      <c r="E92" s="188"/>
      <c r="F92" s="190"/>
      <c r="G92" s="647">
        <v>5</v>
      </c>
      <c r="H92" s="738"/>
      <c r="I92" s="826"/>
      <c r="J92" s="645">
        <v>1</v>
      </c>
      <c r="K92" s="221">
        <v>2</v>
      </c>
      <c r="L92" s="221">
        <f t="shared" si="16"/>
        <v>5</v>
      </c>
      <c r="M92" s="222">
        <f t="shared" si="17"/>
        <v>0</v>
      </c>
      <c r="N92" s="195"/>
      <c r="O92" s="443"/>
      <c r="P92" s="221">
        <v>0</v>
      </c>
      <c r="Q92" s="444">
        <f t="shared" si="18"/>
        <v>0</v>
      </c>
      <c r="R92" s="222">
        <f t="shared" si="19"/>
        <v>0</v>
      </c>
      <c r="S92" s="454" t="e" cm="1">
        <f t="array" ref="S92">_xlfn.IFS(E92="Air",R92,E92="Sea",M92,E92="Air+Sea",M92+R92)</f>
        <v>#N/A</v>
      </c>
      <c r="T92" s="475"/>
      <c r="U92" s="32"/>
    </row>
    <row r="93" spans="1:21" x14ac:dyDescent="0.25">
      <c r="A93" s="1096"/>
      <c r="B93" s="509" t="s">
        <v>504</v>
      </c>
      <c r="C93" s="177" t="s">
        <v>69</v>
      </c>
      <c r="D93" s="113" t="s">
        <v>505</v>
      </c>
      <c r="E93" s="113" t="s">
        <v>11</v>
      </c>
      <c r="F93" s="156"/>
      <c r="G93" s="213">
        <v>90</v>
      </c>
      <c r="H93" s="178"/>
      <c r="I93" s="649"/>
      <c r="J93" s="177">
        <v>0.2</v>
      </c>
      <c r="K93" s="219">
        <v>2</v>
      </c>
      <c r="L93" s="219">
        <f t="shared" si="16"/>
        <v>18</v>
      </c>
      <c r="M93" s="220">
        <f t="shared" si="17"/>
        <v>9</v>
      </c>
      <c r="N93" s="195"/>
      <c r="O93" s="443"/>
      <c r="P93" s="221">
        <v>0</v>
      </c>
      <c r="Q93" s="444">
        <f t="shared" si="18"/>
        <v>0</v>
      </c>
      <c r="R93" s="222">
        <f t="shared" si="19"/>
        <v>0</v>
      </c>
      <c r="S93" s="453" cm="1">
        <f t="array" ref="S93">_xlfn.IFS(E93="Air",R93,E93="Sea",M93,E93="Air+Sea",M93+R93)</f>
        <v>9</v>
      </c>
      <c r="T93" s="475"/>
      <c r="U93" s="32"/>
    </row>
    <row r="94" spans="1:21" x14ac:dyDescent="0.25">
      <c r="A94" s="1096"/>
      <c r="B94" s="509" t="s">
        <v>506</v>
      </c>
      <c r="C94" s="177" t="s">
        <v>69</v>
      </c>
      <c r="D94" s="113" t="s">
        <v>507</v>
      </c>
      <c r="E94" s="113" t="s">
        <v>11</v>
      </c>
      <c r="F94" s="156"/>
      <c r="G94" s="213">
        <v>90</v>
      </c>
      <c r="H94" s="178"/>
      <c r="I94" s="649"/>
      <c r="J94" s="177">
        <v>0.2</v>
      </c>
      <c r="K94" s="219">
        <v>2</v>
      </c>
      <c r="L94" s="219">
        <f t="shared" si="16"/>
        <v>18</v>
      </c>
      <c r="M94" s="220">
        <f t="shared" si="17"/>
        <v>9</v>
      </c>
      <c r="N94" s="195"/>
      <c r="O94" s="443"/>
      <c r="P94" s="221">
        <v>0</v>
      </c>
      <c r="Q94" s="444">
        <f t="shared" si="18"/>
        <v>0</v>
      </c>
      <c r="R94" s="222">
        <f t="shared" si="19"/>
        <v>0</v>
      </c>
      <c r="S94" s="453" cm="1">
        <f t="array" ref="S94">_xlfn.IFS(E94="Air",R94,E94="Sea",M94,E94="Air+Sea",M94+R94)</f>
        <v>9</v>
      </c>
      <c r="T94" s="475"/>
      <c r="U94" s="32"/>
    </row>
    <row r="95" spans="1:21" x14ac:dyDescent="0.25">
      <c r="A95" s="1096"/>
      <c r="B95" s="509" t="s">
        <v>129</v>
      </c>
      <c r="C95" s="113" t="s">
        <v>103</v>
      </c>
      <c r="D95" s="136" t="s">
        <v>129</v>
      </c>
      <c r="E95" s="113" t="s">
        <v>11</v>
      </c>
      <c r="F95" s="660">
        <v>55</v>
      </c>
      <c r="G95" s="208">
        <v>55</v>
      </c>
      <c r="H95" s="797"/>
      <c r="I95" s="468"/>
      <c r="J95" s="200">
        <v>2</v>
      </c>
      <c r="K95" s="219">
        <v>2</v>
      </c>
      <c r="L95" s="219">
        <f t="shared" si="16"/>
        <v>110</v>
      </c>
      <c r="M95" s="220">
        <f t="shared" si="17"/>
        <v>55</v>
      </c>
      <c r="N95" s="195"/>
      <c r="O95" s="443"/>
      <c r="P95" s="221">
        <v>0</v>
      </c>
      <c r="Q95" s="444">
        <f t="shared" si="18"/>
        <v>0</v>
      </c>
      <c r="R95" s="222">
        <f t="shared" si="19"/>
        <v>0</v>
      </c>
      <c r="S95" s="453" cm="1">
        <f t="array" ref="S95">_xlfn.IFS(E95="Air",R95,E95="Sea",M95,E95="Air+Sea",M95+R95)</f>
        <v>55</v>
      </c>
      <c r="T95" s="475"/>
      <c r="U95" s="32"/>
    </row>
    <row r="96" spans="1:21" ht="30" x14ac:dyDescent="0.25">
      <c r="A96" s="1096"/>
      <c r="B96" s="509" t="s">
        <v>132</v>
      </c>
      <c r="C96" s="113" t="s">
        <v>103</v>
      </c>
      <c r="D96" s="136" t="s">
        <v>133</v>
      </c>
      <c r="E96" s="113" t="s">
        <v>11</v>
      </c>
      <c r="F96" s="660">
        <v>115</v>
      </c>
      <c r="G96" s="208">
        <v>115</v>
      </c>
      <c r="H96" s="797"/>
      <c r="I96" s="468"/>
      <c r="J96" s="200">
        <v>2</v>
      </c>
      <c r="K96" s="219">
        <v>2</v>
      </c>
      <c r="L96" s="219">
        <f t="shared" si="16"/>
        <v>230</v>
      </c>
      <c r="M96" s="220">
        <f t="shared" si="17"/>
        <v>115</v>
      </c>
      <c r="N96" s="195"/>
      <c r="O96" s="443"/>
      <c r="P96" s="221">
        <v>0</v>
      </c>
      <c r="Q96" s="444">
        <f t="shared" si="18"/>
        <v>0</v>
      </c>
      <c r="R96" s="222">
        <f t="shared" si="19"/>
        <v>0</v>
      </c>
      <c r="S96" s="453" cm="1">
        <f t="array" ref="S96">_xlfn.IFS(E96="Air",R96,E96="Sea",M96,E96="Air+Sea",M96+R96)</f>
        <v>115</v>
      </c>
      <c r="T96" s="475"/>
      <c r="U96" s="32"/>
    </row>
    <row r="97" spans="1:21" x14ac:dyDescent="0.25">
      <c r="A97" s="1096"/>
      <c r="B97" s="719" t="s">
        <v>136</v>
      </c>
      <c r="C97" s="111" t="s">
        <v>103</v>
      </c>
      <c r="D97" s="111" t="s">
        <v>98</v>
      </c>
      <c r="E97" s="111" t="s">
        <v>11</v>
      </c>
      <c r="F97" s="714">
        <v>55</v>
      </c>
      <c r="G97" s="206">
        <v>55</v>
      </c>
      <c r="H97" s="828"/>
      <c r="I97" s="469"/>
      <c r="J97" s="200">
        <v>2</v>
      </c>
      <c r="K97" s="219">
        <v>2</v>
      </c>
      <c r="L97" s="219">
        <f t="shared" si="16"/>
        <v>110</v>
      </c>
      <c r="M97" s="220">
        <f t="shared" si="17"/>
        <v>55</v>
      </c>
      <c r="N97" s="195"/>
      <c r="O97" s="443"/>
      <c r="P97" s="221">
        <v>0</v>
      </c>
      <c r="Q97" s="444">
        <f t="shared" si="18"/>
        <v>0</v>
      </c>
      <c r="R97" s="222">
        <f t="shared" si="19"/>
        <v>0</v>
      </c>
      <c r="S97" s="453" cm="1">
        <f t="array" ref="S97">_xlfn.IFS(E97="Air",R97,E97="Sea",M97,E97="Air+Sea",M97+R97)</f>
        <v>55</v>
      </c>
      <c r="T97" s="475"/>
      <c r="U97" s="32"/>
    </row>
    <row r="98" spans="1:21" x14ac:dyDescent="0.25">
      <c r="A98" s="1096"/>
      <c r="B98" s="509" t="s">
        <v>138</v>
      </c>
      <c r="C98" s="113" t="s">
        <v>139</v>
      </c>
      <c r="D98" s="136" t="s">
        <v>138</v>
      </c>
      <c r="E98" s="113" t="s">
        <v>11</v>
      </c>
      <c r="F98" s="660">
        <v>60</v>
      </c>
      <c r="G98" s="208">
        <v>60</v>
      </c>
      <c r="H98" s="797"/>
      <c r="I98" s="468"/>
      <c r="J98" s="200">
        <v>2</v>
      </c>
      <c r="K98" s="219">
        <v>2</v>
      </c>
      <c r="L98" s="219">
        <f t="shared" si="16"/>
        <v>120</v>
      </c>
      <c r="M98" s="220">
        <f t="shared" si="17"/>
        <v>60</v>
      </c>
      <c r="N98" s="195"/>
      <c r="O98" s="443"/>
      <c r="P98" s="221">
        <v>0</v>
      </c>
      <c r="Q98" s="444">
        <f t="shared" si="18"/>
        <v>0</v>
      </c>
      <c r="R98" s="222">
        <f t="shared" si="19"/>
        <v>0</v>
      </c>
      <c r="S98" s="453" cm="1">
        <f t="array" ref="S98">_xlfn.IFS(E98="Air",R98,E98="Sea",M98,E98="Air+Sea",M98+R98)</f>
        <v>60</v>
      </c>
      <c r="T98" s="475"/>
      <c r="U98" s="32"/>
    </row>
    <row r="99" spans="1:21" ht="30" customHeight="1" x14ac:dyDescent="0.25">
      <c r="A99" s="1096"/>
      <c r="B99" s="827" t="s">
        <v>190</v>
      </c>
      <c r="C99" s="764" t="s">
        <v>74</v>
      </c>
      <c r="D99" s="764" t="s">
        <v>191</v>
      </c>
      <c r="E99" s="764"/>
      <c r="F99" s="764"/>
      <c r="G99" s="821"/>
      <c r="H99" s="738"/>
      <c r="I99" s="827"/>
      <c r="J99" s="764"/>
      <c r="K99" s="221">
        <v>2</v>
      </c>
      <c r="L99" s="221">
        <f t="shared" si="16"/>
        <v>0</v>
      </c>
      <c r="M99" s="222">
        <f t="shared" si="17"/>
        <v>0</v>
      </c>
      <c r="N99" s="195"/>
      <c r="O99" s="443"/>
      <c r="P99" s="221">
        <v>0</v>
      </c>
      <c r="Q99" s="444">
        <f t="shared" si="18"/>
        <v>0</v>
      </c>
      <c r="R99" s="222">
        <f t="shared" si="19"/>
        <v>0</v>
      </c>
      <c r="S99" s="454" t="e" cm="1">
        <f t="array" ref="S99">_xlfn.IFS(E99="Air",R99,E99="Sea",M99,E99="Air+Sea",M99+R99)</f>
        <v>#N/A</v>
      </c>
      <c r="T99" s="475"/>
      <c r="U99" s="32"/>
    </row>
    <row r="100" spans="1:21" x14ac:dyDescent="0.25">
      <c r="A100" s="1096"/>
      <c r="B100" s="827"/>
      <c r="C100" s="764" t="s">
        <v>74</v>
      </c>
      <c r="D100" s="764" t="s">
        <v>192</v>
      </c>
      <c r="E100" s="764"/>
      <c r="F100" s="764"/>
      <c r="G100" s="821"/>
      <c r="H100" s="738"/>
      <c r="I100" s="827"/>
      <c r="J100" s="764"/>
      <c r="K100" s="221">
        <v>2</v>
      </c>
      <c r="L100" s="221">
        <f t="shared" si="16"/>
        <v>0</v>
      </c>
      <c r="M100" s="222">
        <f t="shared" si="17"/>
        <v>0</v>
      </c>
      <c r="N100" s="195"/>
      <c r="O100" s="443"/>
      <c r="P100" s="221">
        <v>0</v>
      </c>
      <c r="Q100" s="444">
        <f t="shared" si="18"/>
        <v>0</v>
      </c>
      <c r="R100" s="222">
        <f t="shared" si="19"/>
        <v>0</v>
      </c>
      <c r="S100" s="454" t="e" cm="1">
        <f t="array" ref="S100">_xlfn.IFS(E100="Air",R100,E100="Sea",M100,E100="Air+Sea",M100+R100)</f>
        <v>#N/A</v>
      </c>
      <c r="T100" s="475"/>
    </row>
    <row r="101" spans="1:21" x14ac:dyDescent="0.25">
      <c r="A101" s="1096"/>
      <c r="B101" s="827"/>
      <c r="C101" s="764" t="s">
        <v>74</v>
      </c>
      <c r="D101" s="764" t="s">
        <v>193</v>
      </c>
      <c r="E101" s="764"/>
      <c r="F101" s="764"/>
      <c r="G101" s="821"/>
      <c r="H101" s="738"/>
      <c r="I101" s="827"/>
      <c r="J101" s="764"/>
      <c r="K101" s="221">
        <v>2</v>
      </c>
      <c r="L101" s="221">
        <f t="shared" si="16"/>
        <v>0</v>
      </c>
      <c r="M101" s="222">
        <f t="shared" si="17"/>
        <v>0</v>
      </c>
      <c r="N101" s="195"/>
      <c r="O101" s="443"/>
      <c r="P101" s="221">
        <v>0</v>
      </c>
      <c r="Q101" s="444">
        <f t="shared" si="18"/>
        <v>0</v>
      </c>
      <c r="R101" s="222">
        <f t="shared" si="19"/>
        <v>0</v>
      </c>
      <c r="S101" s="454" t="e" cm="1">
        <f t="array" ref="S101">_xlfn.IFS(E101="Air",R101,E101="Sea",M101,E101="Air+Sea",M101+R101)</f>
        <v>#N/A</v>
      </c>
      <c r="T101" s="475"/>
      <c r="U101" s="32"/>
    </row>
    <row r="102" spans="1:21" x14ac:dyDescent="0.25">
      <c r="A102" s="1096"/>
      <c r="B102" s="827"/>
      <c r="C102" s="764" t="s">
        <v>74</v>
      </c>
      <c r="D102" s="764" t="s">
        <v>194</v>
      </c>
      <c r="E102" s="764"/>
      <c r="F102" s="764"/>
      <c r="G102" s="821"/>
      <c r="H102" s="738"/>
      <c r="I102" s="827"/>
      <c r="J102" s="764"/>
      <c r="K102" s="221">
        <v>2</v>
      </c>
      <c r="L102" s="221">
        <f t="shared" si="16"/>
        <v>0</v>
      </c>
      <c r="M102" s="222">
        <f t="shared" si="17"/>
        <v>0</v>
      </c>
      <c r="N102" s="195"/>
      <c r="O102" s="443"/>
      <c r="P102" s="221">
        <v>0</v>
      </c>
      <c r="Q102" s="444">
        <f t="shared" si="18"/>
        <v>0</v>
      </c>
      <c r="R102" s="222">
        <f t="shared" si="19"/>
        <v>0</v>
      </c>
      <c r="S102" s="454" t="e" cm="1">
        <f t="array" ref="S102">_xlfn.IFS(E102="Air",R102,E102="Sea",M102,E102="Air+Sea",M102+R102)</f>
        <v>#N/A</v>
      </c>
      <c r="T102" s="475"/>
      <c r="U102" s="32"/>
    </row>
    <row r="103" spans="1:21" ht="30" x14ac:dyDescent="0.25">
      <c r="A103" s="1096"/>
      <c r="B103" s="827" t="s">
        <v>195</v>
      </c>
      <c r="C103" s="764" t="s">
        <v>74</v>
      </c>
      <c r="D103" s="764" t="s">
        <v>196</v>
      </c>
      <c r="E103" s="764"/>
      <c r="F103" s="764"/>
      <c r="G103" s="821"/>
      <c r="H103" s="738"/>
      <c r="I103" s="827"/>
      <c r="J103" s="764"/>
      <c r="K103" s="221">
        <v>2</v>
      </c>
      <c r="L103" s="221">
        <f t="shared" si="16"/>
        <v>0</v>
      </c>
      <c r="M103" s="222">
        <f t="shared" si="17"/>
        <v>0</v>
      </c>
      <c r="N103" s="195"/>
      <c r="O103" s="443"/>
      <c r="P103" s="221">
        <v>0</v>
      </c>
      <c r="Q103" s="444">
        <f t="shared" si="18"/>
        <v>0</v>
      </c>
      <c r="R103" s="222">
        <f t="shared" si="19"/>
        <v>0</v>
      </c>
      <c r="S103" s="454" t="e" cm="1">
        <f t="array" ref="S103">_xlfn.IFS(E103="Air",R103,E103="Sea",M103,E103="Air+Sea",M103+R103)</f>
        <v>#N/A</v>
      </c>
      <c r="T103" s="475"/>
      <c r="U103" s="32"/>
    </row>
    <row r="104" spans="1:21" ht="15" customHeight="1" x14ac:dyDescent="0.25">
      <c r="A104" s="1096"/>
      <c r="B104" s="827" t="s">
        <v>197</v>
      </c>
      <c r="C104" s="764" t="s">
        <v>74</v>
      </c>
      <c r="D104" s="764" t="s">
        <v>198</v>
      </c>
      <c r="E104" s="764"/>
      <c r="F104" s="764"/>
      <c r="G104" s="821"/>
      <c r="H104" s="738"/>
      <c r="I104" s="827"/>
      <c r="J104" s="764"/>
      <c r="K104" s="221">
        <v>2</v>
      </c>
      <c r="L104" s="221">
        <f t="shared" si="16"/>
        <v>0</v>
      </c>
      <c r="M104" s="222">
        <f t="shared" si="17"/>
        <v>0</v>
      </c>
      <c r="N104" s="195"/>
      <c r="O104" s="443"/>
      <c r="P104" s="221">
        <v>0</v>
      </c>
      <c r="Q104" s="444">
        <f t="shared" si="18"/>
        <v>0</v>
      </c>
      <c r="R104" s="222">
        <f t="shared" si="19"/>
        <v>0</v>
      </c>
      <c r="S104" s="454" t="e" cm="1">
        <f t="array" ref="S104">_xlfn.IFS(E104="Air",R104,E104="Sea",M104,E104="Air+Sea",M104+R104)</f>
        <v>#N/A</v>
      </c>
      <c r="T104" s="475"/>
      <c r="U104" s="32"/>
    </row>
    <row r="105" spans="1:21" x14ac:dyDescent="0.25">
      <c r="A105" s="1096"/>
      <c r="B105" s="827"/>
      <c r="C105" s="764" t="s">
        <v>74</v>
      </c>
      <c r="D105" s="764" t="s">
        <v>199</v>
      </c>
      <c r="E105" s="764"/>
      <c r="F105" s="764"/>
      <c r="G105" s="821"/>
      <c r="H105" s="738"/>
      <c r="I105" s="827"/>
      <c r="J105" s="764"/>
      <c r="K105" s="221">
        <v>2</v>
      </c>
      <c r="L105" s="221">
        <f t="shared" si="16"/>
        <v>0</v>
      </c>
      <c r="M105" s="222">
        <f t="shared" si="17"/>
        <v>0</v>
      </c>
      <c r="N105" s="195"/>
      <c r="O105" s="443"/>
      <c r="P105" s="221">
        <v>0</v>
      </c>
      <c r="Q105" s="444">
        <f t="shared" si="18"/>
        <v>0</v>
      </c>
      <c r="R105" s="222">
        <f t="shared" si="19"/>
        <v>0</v>
      </c>
      <c r="S105" s="454" t="e" cm="1">
        <f t="array" ref="S105">_xlfn.IFS(E105="Air",R105,E105="Sea",M105,E105="Air+Sea",M105+R105)</f>
        <v>#N/A</v>
      </c>
      <c r="T105" s="475"/>
      <c r="U105" s="32"/>
    </row>
    <row r="106" spans="1:21" x14ac:dyDescent="0.25">
      <c r="A106" s="1096"/>
      <c r="B106" s="827"/>
      <c r="C106" s="764" t="s">
        <v>74</v>
      </c>
      <c r="D106" s="764" t="s">
        <v>200</v>
      </c>
      <c r="E106" s="764"/>
      <c r="F106" s="764"/>
      <c r="G106" s="821"/>
      <c r="H106" s="738"/>
      <c r="I106" s="827"/>
      <c r="J106" s="764"/>
      <c r="K106" s="221">
        <v>2</v>
      </c>
      <c r="L106" s="221">
        <f t="shared" si="16"/>
        <v>0</v>
      </c>
      <c r="M106" s="222">
        <f t="shared" si="17"/>
        <v>0</v>
      </c>
      <c r="N106" s="195"/>
      <c r="O106" s="443"/>
      <c r="P106" s="221">
        <v>0</v>
      </c>
      <c r="Q106" s="444">
        <f t="shared" si="18"/>
        <v>0</v>
      </c>
      <c r="R106" s="222">
        <f t="shared" si="19"/>
        <v>0</v>
      </c>
      <c r="S106" s="454" t="e" cm="1">
        <f t="array" ref="S106">_xlfn.IFS(E106="Air",R106,E106="Sea",M106,E106="Air+Sea",M106+R106)</f>
        <v>#N/A</v>
      </c>
      <c r="T106" s="475"/>
      <c r="U106" s="32"/>
    </row>
    <row r="107" spans="1:21" x14ac:dyDescent="0.25">
      <c r="A107" s="1096"/>
      <c r="B107" s="827" t="s">
        <v>201</v>
      </c>
      <c r="C107" s="764" t="s">
        <v>74</v>
      </c>
      <c r="D107" s="764" t="s">
        <v>202</v>
      </c>
      <c r="E107" s="764"/>
      <c r="F107" s="764"/>
      <c r="G107" s="821"/>
      <c r="H107" s="738"/>
      <c r="I107" s="827"/>
      <c r="J107" s="764"/>
      <c r="K107" s="221">
        <v>2</v>
      </c>
      <c r="L107" s="221">
        <f t="shared" si="16"/>
        <v>0</v>
      </c>
      <c r="M107" s="222">
        <f t="shared" si="17"/>
        <v>0</v>
      </c>
      <c r="N107" s="195"/>
      <c r="O107" s="443"/>
      <c r="P107" s="221">
        <v>0</v>
      </c>
      <c r="Q107" s="444">
        <f t="shared" si="18"/>
        <v>0</v>
      </c>
      <c r="R107" s="222">
        <f t="shared" si="19"/>
        <v>0</v>
      </c>
      <c r="S107" s="454" t="e" cm="1">
        <f t="array" ref="S107">_xlfn.IFS(E107="Air",R107,E107="Sea",M107,E107="Air+Sea",M107+R107)</f>
        <v>#N/A</v>
      </c>
      <c r="T107" s="475"/>
      <c r="U107" s="32"/>
    </row>
    <row r="108" spans="1:21" x14ac:dyDescent="0.25">
      <c r="A108" s="1096"/>
      <c r="B108" s="509" t="s">
        <v>203</v>
      </c>
      <c r="C108" s="177" t="s">
        <v>204</v>
      </c>
      <c r="D108" s="113" t="s">
        <v>205</v>
      </c>
      <c r="E108" s="113" t="s">
        <v>11</v>
      </c>
      <c r="F108" s="191"/>
      <c r="G108" s="213">
        <v>20</v>
      </c>
      <c r="H108" s="805"/>
      <c r="I108" s="472"/>
      <c r="J108" s="200">
        <v>2</v>
      </c>
      <c r="K108" s="219">
        <v>2</v>
      </c>
      <c r="L108" s="219">
        <f t="shared" si="16"/>
        <v>40</v>
      </c>
      <c r="M108" s="220">
        <f t="shared" si="17"/>
        <v>20</v>
      </c>
      <c r="N108" s="195"/>
      <c r="O108" s="443"/>
      <c r="P108" s="221">
        <v>0</v>
      </c>
      <c r="Q108" s="444">
        <f t="shared" si="18"/>
        <v>0</v>
      </c>
      <c r="R108" s="222">
        <f t="shared" si="19"/>
        <v>0</v>
      </c>
      <c r="S108" s="453" cm="1">
        <f t="array" ref="S108">_xlfn.IFS(E108="Air",R108,E108="Sea",M108,E108="Air+Sea",M108+R108)</f>
        <v>20</v>
      </c>
      <c r="T108" s="475"/>
      <c r="U108" s="32"/>
    </row>
    <row r="109" spans="1:21" x14ac:dyDescent="0.25">
      <c r="A109" s="1096"/>
      <c r="B109" s="509" t="s">
        <v>206</v>
      </c>
      <c r="C109" s="177" t="s">
        <v>204</v>
      </c>
      <c r="D109" s="113" t="s">
        <v>207</v>
      </c>
      <c r="E109" s="113" t="s">
        <v>11</v>
      </c>
      <c r="F109" s="191"/>
      <c r="G109" s="213">
        <v>70</v>
      </c>
      <c r="H109" s="805"/>
      <c r="I109" s="471"/>
      <c r="J109" s="200">
        <v>2</v>
      </c>
      <c r="K109" s="219">
        <v>2</v>
      </c>
      <c r="L109" s="219">
        <f t="shared" si="16"/>
        <v>140</v>
      </c>
      <c r="M109" s="220">
        <f t="shared" si="17"/>
        <v>70</v>
      </c>
      <c r="N109" s="195"/>
      <c r="O109" s="443"/>
      <c r="P109" s="221">
        <v>0</v>
      </c>
      <c r="Q109" s="444">
        <f t="shared" si="18"/>
        <v>0</v>
      </c>
      <c r="R109" s="222">
        <f t="shared" si="19"/>
        <v>0</v>
      </c>
      <c r="S109" s="453" cm="1">
        <f t="array" ref="S109">_xlfn.IFS(E109="Air",R109,E109="Sea",M109,E109="Air+Sea",M109+R109)</f>
        <v>70</v>
      </c>
      <c r="T109" s="475"/>
      <c r="U109" s="32"/>
    </row>
    <row r="110" spans="1:21" x14ac:dyDescent="0.25">
      <c r="A110" s="1096"/>
      <c r="B110" s="509"/>
      <c r="C110" s="177" t="s">
        <v>204</v>
      </c>
      <c r="D110" s="113" t="s">
        <v>208</v>
      </c>
      <c r="E110" s="113" t="s">
        <v>11</v>
      </c>
      <c r="F110" s="191"/>
      <c r="G110" s="213">
        <v>75</v>
      </c>
      <c r="H110" s="805"/>
      <c r="I110" s="471"/>
      <c r="J110" s="200">
        <v>2</v>
      </c>
      <c r="K110" s="219">
        <v>2</v>
      </c>
      <c r="L110" s="219">
        <f t="shared" si="16"/>
        <v>150</v>
      </c>
      <c r="M110" s="220">
        <f t="shared" si="17"/>
        <v>75</v>
      </c>
      <c r="N110" s="195"/>
      <c r="O110" s="443"/>
      <c r="P110" s="221">
        <v>0</v>
      </c>
      <c r="Q110" s="444">
        <f t="shared" si="18"/>
        <v>0</v>
      </c>
      <c r="R110" s="222">
        <f t="shared" si="19"/>
        <v>0</v>
      </c>
      <c r="S110" s="453" cm="1">
        <f t="array" ref="S110">_xlfn.IFS(E110="Air",R110,E110="Sea",M110,E110="Air+Sea",M110+R110)</f>
        <v>75</v>
      </c>
      <c r="T110" s="475"/>
      <c r="U110" s="32"/>
    </row>
    <row r="111" spans="1:21" x14ac:dyDescent="0.25">
      <c r="A111" s="1096"/>
      <c r="B111" s="827"/>
      <c r="C111" s="764" t="s">
        <v>74</v>
      </c>
      <c r="D111" s="764" t="s">
        <v>209</v>
      </c>
      <c r="E111" s="764"/>
      <c r="F111" s="764"/>
      <c r="G111" s="821"/>
      <c r="H111" s="738"/>
      <c r="I111" s="826"/>
      <c r="J111" s="645"/>
      <c r="K111" s="221">
        <v>2</v>
      </c>
      <c r="L111" s="221">
        <f t="shared" si="16"/>
        <v>0</v>
      </c>
      <c r="M111" s="222">
        <f t="shared" si="17"/>
        <v>0</v>
      </c>
      <c r="N111" s="195"/>
      <c r="O111" s="443"/>
      <c r="P111" s="221">
        <v>0</v>
      </c>
      <c r="Q111" s="444">
        <f t="shared" si="18"/>
        <v>0</v>
      </c>
      <c r="R111" s="222">
        <f t="shared" si="19"/>
        <v>0</v>
      </c>
      <c r="S111" s="454" t="e" cm="1">
        <f t="array" ref="S111">_xlfn.IFS(E111="Air",R111,E111="Sea",M111,E111="Air+Sea",M111+R111)</f>
        <v>#N/A</v>
      </c>
      <c r="T111" s="475"/>
      <c r="U111" s="32"/>
    </row>
    <row r="112" spans="1:21" x14ac:dyDescent="0.25">
      <c r="A112" s="1096"/>
      <c r="B112" s="827"/>
      <c r="C112" s="764" t="s">
        <v>74</v>
      </c>
      <c r="D112" s="764" t="s">
        <v>210</v>
      </c>
      <c r="E112" s="764"/>
      <c r="F112" s="764"/>
      <c r="G112" s="821"/>
      <c r="H112" s="738"/>
      <c r="I112" s="826"/>
      <c r="J112" s="645"/>
      <c r="K112" s="221">
        <v>2</v>
      </c>
      <c r="L112" s="221">
        <f t="shared" si="16"/>
        <v>0</v>
      </c>
      <c r="M112" s="222">
        <f t="shared" si="17"/>
        <v>0</v>
      </c>
      <c r="N112" s="195"/>
      <c r="O112" s="443"/>
      <c r="P112" s="221">
        <v>0</v>
      </c>
      <c r="Q112" s="444">
        <f t="shared" si="18"/>
        <v>0</v>
      </c>
      <c r="R112" s="222">
        <f t="shared" si="19"/>
        <v>0</v>
      </c>
      <c r="S112" s="454" t="e" cm="1">
        <f t="array" ref="S112">_xlfn.IFS(E112="Air",R112,E112="Sea",M112,E112="Air+Sea",M112+R112)</f>
        <v>#N/A</v>
      </c>
      <c r="T112" s="475"/>
      <c r="U112" s="32"/>
    </row>
    <row r="113" spans="1:21" x14ac:dyDescent="0.25">
      <c r="A113" s="1096"/>
      <c r="B113" s="509" t="s">
        <v>211</v>
      </c>
      <c r="C113" s="177" t="s">
        <v>204</v>
      </c>
      <c r="D113" s="113" t="s">
        <v>212</v>
      </c>
      <c r="E113" s="113" t="s">
        <v>11</v>
      </c>
      <c r="F113" s="191"/>
      <c r="G113" s="213">
        <v>5</v>
      </c>
      <c r="H113" s="805"/>
      <c r="I113" s="471"/>
      <c r="J113" s="200">
        <v>2</v>
      </c>
      <c r="K113" s="219">
        <v>2</v>
      </c>
      <c r="L113" s="219">
        <f t="shared" si="16"/>
        <v>10</v>
      </c>
      <c r="M113" s="220">
        <f t="shared" si="17"/>
        <v>5</v>
      </c>
      <c r="N113" s="195"/>
      <c r="O113" s="443"/>
      <c r="P113" s="221">
        <v>0</v>
      </c>
      <c r="Q113" s="444">
        <f t="shared" si="18"/>
        <v>0</v>
      </c>
      <c r="R113" s="222">
        <f t="shared" si="19"/>
        <v>0</v>
      </c>
      <c r="S113" s="453" cm="1">
        <f t="array" ref="S113">_xlfn.IFS(E113="Air",R113,E113="Sea",M113,E113="Air+Sea",M113+R113)</f>
        <v>5</v>
      </c>
      <c r="T113" s="475"/>
      <c r="U113" s="32"/>
    </row>
    <row r="114" spans="1:21" x14ac:dyDescent="0.25">
      <c r="A114" s="1096"/>
      <c r="B114" s="827"/>
      <c r="C114" s="764" t="s">
        <v>204</v>
      </c>
      <c r="D114" s="764" t="s">
        <v>213</v>
      </c>
      <c r="E114" s="764"/>
      <c r="F114" s="764"/>
      <c r="G114" s="821">
        <v>15</v>
      </c>
      <c r="H114" s="738"/>
      <c r="I114" s="827"/>
      <c r="J114" s="764">
        <v>4</v>
      </c>
      <c r="K114" s="765">
        <v>2</v>
      </c>
      <c r="L114" s="765">
        <f t="shared" si="16"/>
        <v>60</v>
      </c>
      <c r="M114" s="743">
        <f t="shared" si="17"/>
        <v>0</v>
      </c>
      <c r="N114" s="195"/>
      <c r="O114" s="443"/>
      <c r="P114" s="221">
        <v>0</v>
      </c>
      <c r="Q114" s="444">
        <f t="shared" si="18"/>
        <v>0</v>
      </c>
      <c r="R114" s="222">
        <f t="shared" si="19"/>
        <v>0</v>
      </c>
      <c r="S114" s="454" t="e" cm="1">
        <f t="array" ref="S114">_xlfn.IFS(E114="Air",R114,E114="Sea",M114,E114="Air+Sea",M114+R114)</f>
        <v>#N/A</v>
      </c>
      <c r="T114" s="475"/>
      <c r="U114" s="32"/>
    </row>
    <row r="115" spans="1:21" x14ac:dyDescent="0.25">
      <c r="A115" s="1096"/>
      <c r="B115" s="509"/>
      <c r="C115" s="177" t="s">
        <v>204</v>
      </c>
      <c r="D115" s="113" t="s">
        <v>712</v>
      </c>
      <c r="E115" s="113" t="s">
        <v>11</v>
      </c>
      <c r="F115" s="191"/>
      <c r="G115" s="213">
        <v>15</v>
      </c>
      <c r="H115" s="805"/>
      <c r="I115" s="471"/>
      <c r="J115" s="200">
        <v>2</v>
      </c>
      <c r="K115" s="219">
        <v>2</v>
      </c>
      <c r="L115" s="219">
        <f t="shared" si="16"/>
        <v>30</v>
      </c>
      <c r="M115" s="220">
        <f t="shared" si="17"/>
        <v>15</v>
      </c>
      <c r="N115" s="195"/>
      <c r="O115" s="443"/>
      <c r="P115" s="221">
        <v>0</v>
      </c>
      <c r="Q115" s="444">
        <f t="shared" si="18"/>
        <v>0</v>
      </c>
      <c r="R115" s="222">
        <f t="shared" si="19"/>
        <v>0</v>
      </c>
      <c r="S115" s="453" cm="1">
        <f t="array" ref="S115">_xlfn.IFS(E115="Air",R115,E115="Sea",M115,E115="Air+Sea",M115+R115)</f>
        <v>15</v>
      </c>
      <c r="T115" s="475"/>
      <c r="U115" s="32"/>
    </row>
    <row r="116" spans="1:21" x14ac:dyDescent="0.25">
      <c r="A116" s="1096"/>
      <c r="B116" s="509"/>
      <c r="C116" s="177" t="s">
        <v>204</v>
      </c>
      <c r="D116" s="113" t="s">
        <v>214</v>
      </c>
      <c r="E116" s="113" t="s">
        <v>11</v>
      </c>
      <c r="F116" s="191"/>
      <c r="G116" s="213">
        <v>40</v>
      </c>
      <c r="H116" s="805"/>
      <c r="I116" s="471"/>
      <c r="J116" s="200">
        <v>2</v>
      </c>
      <c r="K116" s="219">
        <v>2</v>
      </c>
      <c r="L116" s="219">
        <f t="shared" si="16"/>
        <v>80</v>
      </c>
      <c r="M116" s="220">
        <f t="shared" si="17"/>
        <v>40</v>
      </c>
      <c r="N116" s="195"/>
      <c r="O116" s="443"/>
      <c r="P116" s="221">
        <v>0</v>
      </c>
      <c r="Q116" s="444">
        <f t="shared" si="18"/>
        <v>0</v>
      </c>
      <c r="R116" s="222">
        <f t="shared" si="19"/>
        <v>0</v>
      </c>
      <c r="S116" s="453" cm="1">
        <f t="array" ref="S116">_xlfn.IFS(E116="Air",R116,E116="Sea",M116,E116="Air+Sea",M116+R116)</f>
        <v>40</v>
      </c>
      <c r="T116" s="475"/>
      <c r="U116" s="32"/>
    </row>
    <row r="117" spans="1:21" ht="30" x14ac:dyDescent="0.25">
      <c r="A117" s="1096"/>
      <c r="B117" s="509"/>
      <c r="C117" s="177" t="s">
        <v>204</v>
      </c>
      <c r="D117" s="113" t="s">
        <v>215</v>
      </c>
      <c r="E117" s="113" t="s">
        <v>11</v>
      </c>
      <c r="F117" s="191"/>
      <c r="G117" s="213">
        <v>5</v>
      </c>
      <c r="H117" s="805"/>
      <c r="I117" s="472"/>
      <c r="J117" s="200">
        <v>2</v>
      </c>
      <c r="K117" s="219">
        <v>2</v>
      </c>
      <c r="L117" s="219">
        <f t="shared" si="16"/>
        <v>10</v>
      </c>
      <c r="M117" s="220">
        <f t="shared" si="17"/>
        <v>5</v>
      </c>
      <c r="N117" s="195"/>
      <c r="O117" s="443"/>
      <c r="P117" s="221">
        <v>0</v>
      </c>
      <c r="Q117" s="444">
        <f t="shared" si="18"/>
        <v>0</v>
      </c>
      <c r="R117" s="222">
        <f t="shared" si="19"/>
        <v>0</v>
      </c>
      <c r="S117" s="453" cm="1">
        <f t="array" ref="S117">_xlfn.IFS(E117="Air",R117,E117="Sea",M117,E117="Air+Sea",M117+R117)</f>
        <v>5</v>
      </c>
      <c r="T117" s="475"/>
      <c r="U117" s="32"/>
    </row>
    <row r="118" spans="1:21" x14ac:dyDescent="0.25">
      <c r="A118" s="1096"/>
      <c r="B118" s="827" t="s">
        <v>640</v>
      </c>
      <c r="C118" s="764" t="s">
        <v>103</v>
      </c>
      <c r="D118" s="764" t="s">
        <v>641</v>
      </c>
      <c r="E118" s="764"/>
      <c r="F118" s="764"/>
      <c r="G118" s="821"/>
      <c r="H118" s="738"/>
      <c r="I118" s="827"/>
      <c r="J118" s="764"/>
      <c r="K118" s="765">
        <v>2</v>
      </c>
      <c r="L118" s="765">
        <f t="shared" si="16"/>
        <v>0</v>
      </c>
      <c r="M118" s="743">
        <f t="shared" si="17"/>
        <v>0</v>
      </c>
      <c r="N118" s="195"/>
      <c r="O118" s="443"/>
      <c r="P118" s="221">
        <v>0</v>
      </c>
      <c r="Q118" s="444">
        <f t="shared" si="18"/>
        <v>0</v>
      </c>
      <c r="R118" s="222">
        <f t="shared" si="19"/>
        <v>0</v>
      </c>
      <c r="S118" s="454" t="e" cm="1">
        <f t="array" ref="S118">_xlfn.IFS(E118="Air",R118,E118="Sea",M118,E118="Air+Sea",M118+R118)</f>
        <v>#N/A</v>
      </c>
      <c r="T118" s="475"/>
      <c r="U118" s="32"/>
    </row>
    <row r="119" spans="1:21" x14ac:dyDescent="0.25">
      <c r="A119" s="1096"/>
      <c r="B119" s="827"/>
      <c r="C119" s="764" t="s">
        <v>103</v>
      </c>
      <c r="D119" s="764" t="s">
        <v>193</v>
      </c>
      <c r="E119" s="764"/>
      <c r="F119" s="764"/>
      <c r="G119" s="821"/>
      <c r="H119" s="738"/>
      <c r="I119" s="827"/>
      <c r="J119" s="764"/>
      <c r="K119" s="765">
        <v>2</v>
      </c>
      <c r="L119" s="765">
        <f t="shared" si="16"/>
        <v>0</v>
      </c>
      <c r="M119" s="743">
        <f t="shared" si="17"/>
        <v>0</v>
      </c>
      <c r="N119" s="195"/>
      <c r="O119" s="443"/>
      <c r="P119" s="221">
        <v>0</v>
      </c>
      <c r="Q119" s="444">
        <f t="shared" si="18"/>
        <v>0</v>
      </c>
      <c r="R119" s="222">
        <f t="shared" si="19"/>
        <v>0</v>
      </c>
      <c r="S119" s="454" t="e" cm="1">
        <f t="array" ref="S119">_xlfn.IFS(E119="Air",R119,E119="Sea",M119,E119="Air+Sea",M119+R119)</f>
        <v>#N/A</v>
      </c>
      <c r="T119" s="475"/>
      <c r="U119" s="32"/>
    </row>
    <row r="120" spans="1:21" x14ac:dyDescent="0.25">
      <c r="A120" s="1096"/>
      <c r="B120" s="827"/>
      <c r="C120" s="764" t="s">
        <v>103</v>
      </c>
      <c r="D120" s="764" t="s">
        <v>642</v>
      </c>
      <c r="E120" s="764"/>
      <c r="F120" s="764"/>
      <c r="G120" s="821"/>
      <c r="H120" s="738"/>
      <c r="I120" s="827"/>
      <c r="J120" s="764"/>
      <c r="K120" s="765">
        <v>2</v>
      </c>
      <c r="L120" s="765">
        <f t="shared" si="16"/>
        <v>0</v>
      </c>
      <c r="M120" s="743">
        <f t="shared" si="17"/>
        <v>0</v>
      </c>
      <c r="N120" s="195"/>
      <c r="O120" s="443"/>
      <c r="P120" s="221">
        <v>0</v>
      </c>
      <c r="Q120" s="444">
        <f t="shared" si="18"/>
        <v>0</v>
      </c>
      <c r="R120" s="222">
        <f t="shared" si="19"/>
        <v>0</v>
      </c>
      <c r="S120" s="454" t="e" cm="1">
        <f t="array" ref="S120">_xlfn.IFS(E120="Air",R120,E120="Sea",M120,E120="Air+Sea",M120+R120)</f>
        <v>#N/A</v>
      </c>
      <c r="T120" s="475"/>
      <c r="U120" s="32"/>
    </row>
    <row r="121" spans="1:21" x14ac:dyDescent="0.25">
      <c r="A121" s="1096"/>
      <c r="B121" s="827" t="s">
        <v>216</v>
      </c>
      <c r="C121" s="764" t="s">
        <v>204</v>
      </c>
      <c r="D121" s="764" t="s">
        <v>217</v>
      </c>
      <c r="E121" s="764"/>
      <c r="F121" s="764"/>
      <c r="G121" s="821"/>
      <c r="H121" s="738"/>
      <c r="I121" s="827"/>
      <c r="J121" s="764"/>
      <c r="K121" s="765">
        <v>2</v>
      </c>
      <c r="L121" s="765">
        <f t="shared" si="16"/>
        <v>0</v>
      </c>
      <c r="M121" s="743">
        <f t="shared" si="17"/>
        <v>0</v>
      </c>
      <c r="N121" s="195"/>
      <c r="O121" s="443"/>
      <c r="P121" s="221">
        <v>0</v>
      </c>
      <c r="Q121" s="444">
        <f t="shared" si="18"/>
        <v>0</v>
      </c>
      <c r="R121" s="222">
        <f t="shared" si="19"/>
        <v>0</v>
      </c>
      <c r="S121" s="454" t="e" cm="1">
        <f t="array" ref="S121">_xlfn.IFS(E121="Air",R121,E121="Sea",M121,E121="Air+Sea",M121+R121)</f>
        <v>#N/A</v>
      </c>
      <c r="T121" s="475"/>
      <c r="U121" s="32"/>
    </row>
    <row r="122" spans="1:21" x14ac:dyDescent="0.25">
      <c r="A122" s="1096"/>
      <c r="B122" s="827"/>
      <c r="C122" s="764" t="s">
        <v>204</v>
      </c>
      <c r="D122" s="764" t="s">
        <v>218</v>
      </c>
      <c r="E122" s="764"/>
      <c r="F122" s="764"/>
      <c r="G122" s="821"/>
      <c r="H122" s="738"/>
      <c r="I122" s="827"/>
      <c r="J122" s="764"/>
      <c r="K122" s="765">
        <v>2</v>
      </c>
      <c r="L122" s="765">
        <f t="shared" si="16"/>
        <v>0</v>
      </c>
      <c r="M122" s="743">
        <f t="shared" si="17"/>
        <v>0</v>
      </c>
      <c r="N122" s="195"/>
      <c r="O122" s="443"/>
      <c r="P122" s="221">
        <v>0</v>
      </c>
      <c r="Q122" s="444">
        <f t="shared" si="18"/>
        <v>0</v>
      </c>
      <c r="R122" s="222">
        <f t="shared" si="19"/>
        <v>0</v>
      </c>
      <c r="S122" s="454" t="e" cm="1">
        <f t="array" ref="S122">_xlfn.IFS(E122="Air",R122,E122="Sea",M122,E122="Air+Sea",M122+R122)</f>
        <v>#N/A</v>
      </c>
      <c r="T122" s="475"/>
      <c r="U122" s="32"/>
    </row>
    <row r="123" spans="1:21" x14ac:dyDescent="0.25">
      <c r="A123" s="1096"/>
      <c r="B123" s="827"/>
      <c r="C123" s="764" t="s">
        <v>204</v>
      </c>
      <c r="D123" s="764" t="s">
        <v>219</v>
      </c>
      <c r="E123" s="764"/>
      <c r="F123" s="764"/>
      <c r="G123" s="821"/>
      <c r="H123" s="738"/>
      <c r="I123" s="827"/>
      <c r="J123" s="764">
        <v>3</v>
      </c>
      <c r="K123" s="765">
        <v>2</v>
      </c>
      <c r="L123" s="765">
        <f t="shared" si="16"/>
        <v>0</v>
      </c>
      <c r="M123" s="743">
        <f t="shared" si="17"/>
        <v>0</v>
      </c>
      <c r="N123" s="195"/>
      <c r="O123" s="443"/>
      <c r="P123" s="221">
        <v>0</v>
      </c>
      <c r="Q123" s="444">
        <f t="shared" si="18"/>
        <v>0</v>
      </c>
      <c r="R123" s="222">
        <f t="shared" si="19"/>
        <v>0</v>
      </c>
      <c r="S123" s="454" t="e" cm="1">
        <f t="array" ref="S123">_xlfn.IFS(E123="Air",R123,E123="Sea",M123,E123="Air+Sea",M123+R123)</f>
        <v>#N/A</v>
      </c>
      <c r="T123" s="475"/>
      <c r="U123" s="32"/>
    </row>
    <row r="124" spans="1:21" ht="15.75" customHeight="1" x14ac:dyDescent="0.25">
      <c r="A124" s="1096"/>
      <c r="B124" s="509" t="s">
        <v>220</v>
      </c>
      <c r="C124" s="177" t="s">
        <v>103</v>
      </c>
      <c r="D124" s="113" t="s">
        <v>193</v>
      </c>
      <c r="E124" s="113" t="s">
        <v>11</v>
      </c>
      <c r="F124" s="191"/>
      <c r="G124" s="213">
        <v>5</v>
      </c>
      <c r="H124" s="805"/>
      <c r="I124" s="471"/>
      <c r="J124" s="200">
        <v>2</v>
      </c>
      <c r="K124" s="219">
        <v>2</v>
      </c>
      <c r="L124" s="219">
        <f t="shared" si="16"/>
        <v>10</v>
      </c>
      <c r="M124" s="220">
        <f t="shared" si="17"/>
        <v>5</v>
      </c>
      <c r="N124" s="195"/>
      <c r="O124" s="443"/>
      <c r="P124" s="221">
        <v>0</v>
      </c>
      <c r="Q124" s="444">
        <f t="shared" si="18"/>
        <v>0</v>
      </c>
      <c r="R124" s="222">
        <f t="shared" si="19"/>
        <v>0</v>
      </c>
      <c r="S124" s="453" cm="1">
        <f t="array" ref="S124">_xlfn.IFS(E124="Air",R124,E124="Sea",M124,E124="Air+Sea",M124+R124)</f>
        <v>5</v>
      </c>
      <c r="T124" s="475"/>
      <c r="U124" s="32"/>
    </row>
    <row r="125" spans="1:21" x14ac:dyDescent="0.25">
      <c r="A125" s="1096"/>
      <c r="B125" s="509"/>
      <c r="C125" s="177" t="s">
        <v>103</v>
      </c>
      <c r="D125" s="113" t="s">
        <v>221</v>
      </c>
      <c r="E125" s="113" t="s">
        <v>11</v>
      </c>
      <c r="F125" s="191"/>
      <c r="G125" s="213">
        <v>25</v>
      </c>
      <c r="H125" s="805"/>
      <c r="I125" s="471"/>
      <c r="J125" s="200">
        <v>2</v>
      </c>
      <c r="K125" s="219">
        <v>2</v>
      </c>
      <c r="L125" s="219">
        <f t="shared" si="16"/>
        <v>50</v>
      </c>
      <c r="M125" s="220">
        <f t="shared" si="17"/>
        <v>25</v>
      </c>
      <c r="N125" s="195"/>
      <c r="O125" s="443"/>
      <c r="P125" s="221">
        <v>0</v>
      </c>
      <c r="Q125" s="444">
        <f t="shared" si="18"/>
        <v>0</v>
      </c>
      <c r="R125" s="222">
        <f t="shared" si="19"/>
        <v>0</v>
      </c>
      <c r="S125" s="453" cm="1">
        <f t="array" ref="S125">_xlfn.IFS(E125="Air",R125,E125="Sea",M125,E125="Air+Sea",M125+R125)</f>
        <v>25</v>
      </c>
      <c r="T125" s="475"/>
      <c r="U125" s="32"/>
    </row>
    <row r="126" spans="1:21" x14ac:dyDescent="0.25">
      <c r="A126" s="1096"/>
      <c r="B126" s="509"/>
      <c r="C126" s="177" t="s">
        <v>103</v>
      </c>
      <c r="D126" s="113" t="s">
        <v>222</v>
      </c>
      <c r="E126" s="113" t="s">
        <v>11</v>
      </c>
      <c r="F126" s="191"/>
      <c r="G126" s="213">
        <v>20</v>
      </c>
      <c r="H126" s="805"/>
      <c r="I126" s="472"/>
      <c r="J126" s="200">
        <v>2</v>
      </c>
      <c r="K126" s="219">
        <v>2</v>
      </c>
      <c r="L126" s="219">
        <f t="shared" si="16"/>
        <v>40</v>
      </c>
      <c r="M126" s="220">
        <f t="shared" si="17"/>
        <v>20</v>
      </c>
      <c r="N126" s="195"/>
      <c r="O126" s="443"/>
      <c r="P126" s="221">
        <v>0</v>
      </c>
      <c r="Q126" s="444">
        <f t="shared" si="18"/>
        <v>0</v>
      </c>
      <c r="R126" s="222">
        <f t="shared" si="19"/>
        <v>0</v>
      </c>
      <c r="S126" s="453" cm="1">
        <f t="array" ref="S126">_xlfn.IFS(E126="Air",R126,E126="Sea",M126,E126="Air+Sea",M126+R126)</f>
        <v>20</v>
      </c>
      <c r="T126" s="475"/>
      <c r="U126" s="32"/>
    </row>
    <row r="127" spans="1:21" x14ac:dyDescent="0.25">
      <c r="A127" s="1096"/>
      <c r="B127" s="509" t="s">
        <v>223</v>
      </c>
      <c r="C127" s="177" t="s">
        <v>103</v>
      </c>
      <c r="D127" s="113" t="s">
        <v>713</v>
      </c>
      <c r="E127" s="113" t="s">
        <v>11</v>
      </c>
      <c r="F127" s="191"/>
      <c r="G127" s="213">
        <v>45</v>
      </c>
      <c r="H127" s="805"/>
      <c r="I127" s="472"/>
      <c r="J127" s="200">
        <v>2</v>
      </c>
      <c r="K127" s="219">
        <v>2</v>
      </c>
      <c r="L127" s="219">
        <f t="shared" si="16"/>
        <v>90</v>
      </c>
      <c r="M127" s="220">
        <f t="shared" si="17"/>
        <v>45</v>
      </c>
      <c r="N127" s="195"/>
      <c r="O127" s="443"/>
      <c r="P127" s="221">
        <v>0</v>
      </c>
      <c r="Q127" s="444">
        <f t="shared" si="18"/>
        <v>0</v>
      </c>
      <c r="R127" s="222">
        <f t="shared" si="19"/>
        <v>0</v>
      </c>
      <c r="S127" s="453" cm="1">
        <f t="array" ref="S127">_xlfn.IFS(E127="Air",R127,E127="Sea",M127,E127="Air+Sea",M127+R127)</f>
        <v>45</v>
      </c>
      <c r="T127" s="475"/>
      <c r="U127" s="32"/>
    </row>
    <row r="128" spans="1:21" x14ac:dyDescent="0.25">
      <c r="A128" s="1096"/>
      <c r="B128" s="509"/>
      <c r="C128" s="177" t="s">
        <v>103</v>
      </c>
      <c r="D128" s="113" t="s">
        <v>225</v>
      </c>
      <c r="E128" s="113" t="s">
        <v>11</v>
      </c>
      <c r="F128" s="191"/>
      <c r="G128" s="213">
        <v>60</v>
      </c>
      <c r="H128" s="805"/>
      <c r="I128" s="472"/>
      <c r="J128" s="200">
        <v>2</v>
      </c>
      <c r="K128" s="219">
        <v>2</v>
      </c>
      <c r="L128" s="219">
        <f t="shared" si="16"/>
        <v>120</v>
      </c>
      <c r="M128" s="220">
        <f t="shared" si="17"/>
        <v>60</v>
      </c>
      <c r="N128" s="195"/>
      <c r="O128" s="443"/>
      <c r="P128" s="221">
        <v>0</v>
      </c>
      <c r="Q128" s="444">
        <f t="shared" si="18"/>
        <v>0</v>
      </c>
      <c r="R128" s="222">
        <f t="shared" si="19"/>
        <v>0</v>
      </c>
      <c r="S128" s="453" cm="1">
        <f t="array" ref="S128">_xlfn.IFS(E128="Air",R128,E128="Sea",M128,E128="Air+Sea",M128+R128)</f>
        <v>60</v>
      </c>
      <c r="T128" s="475"/>
      <c r="U128" s="32"/>
    </row>
    <row r="129" spans="1:21" x14ac:dyDescent="0.25">
      <c r="A129" s="1096"/>
      <c r="B129" s="509" t="s">
        <v>157</v>
      </c>
      <c r="C129" s="177" t="s">
        <v>158</v>
      </c>
      <c r="D129" s="113" t="s">
        <v>159</v>
      </c>
      <c r="E129" s="113" t="s">
        <v>11</v>
      </c>
      <c r="F129" s="191">
        <v>870</v>
      </c>
      <c r="G129" s="191">
        <v>870</v>
      </c>
      <c r="H129" s="805"/>
      <c r="I129" s="472"/>
      <c r="J129" s="200">
        <v>0.02</v>
      </c>
      <c r="K129" s="219">
        <v>2</v>
      </c>
      <c r="L129" s="219">
        <f t="shared" si="16"/>
        <v>17.400000000000002</v>
      </c>
      <c r="M129" s="220">
        <f t="shared" si="17"/>
        <v>8.7000000000000011</v>
      </c>
      <c r="N129" s="195"/>
      <c r="O129" s="443"/>
      <c r="P129" s="221">
        <v>0</v>
      </c>
      <c r="Q129" s="444">
        <f t="shared" si="18"/>
        <v>0</v>
      </c>
      <c r="R129" s="222">
        <f t="shared" si="19"/>
        <v>0</v>
      </c>
      <c r="S129" s="453" cm="1">
        <f t="array" ref="S129">_xlfn.IFS(E129="Air",R129,E129="Sea",M129,E129="Air+Sea",M129+R129)</f>
        <v>8.7000000000000011</v>
      </c>
      <c r="T129" s="475"/>
      <c r="U129" s="32"/>
    </row>
    <row r="130" spans="1:21" x14ac:dyDescent="0.25">
      <c r="A130" s="1096"/>
      <c r="B130" s="509" t="s">
        <v>160</v>
      </c>
      <c r="C130" s="177" t="s">
        <v>142</v>
      </c>
      <c r="D130" s="113" t="s">
        <v>161</v>
      </c>
      <c r="E130" s="113" t="s">
        <v>11</v>
      </c>
      <c r="F130" s="191">
        <v>120</v>
      </c>
      <c r="G130" s="191">
        <v>120</v>
      </c>
      <c r="H130" s="805"/>
      <c r="I130" s="472">
        <v>0.01</v>
      </c>
      <c r="J130" s="200">
        <v>1</v>
      </c>
      <c r="K130" s="219">
        <v>2</v>
      </c>
      <c r="L130" s="219">
        <f t="shared" si="16"/>
        <v>120</v>
      </c>
      <c r="M130" s="220">
        <f t="shared" si="17"/>
        <v>0.6</v>
      </c>
      <c r="N130" s="195"/>
      <c r="O130" s="443"/>
      <c r="P130" s="221">
        <v>0</v>
      </c>
      <c r="Q130" s="444">
        <f t="shared" si="18"/>
        <v>0</v>
      </c>
      <c r="R130" s="222">
        <f t="shared" si="19"/>
        <v>0</v>
      </c>
      <c r="S130" s="453" cm="1">
        <f t="array" ref="S130">_xlfn.IFS(E130="Air",R130,E130="Sea",M130,E130="Air+Sea",M130+R130)</f>
        <v>0.6</v>
      </c>
      <c r="T130" s="475"/>
      <c r="U130" s="32"/>
    </row>
    <row r="131" spans="1:21" x14ac:dyDescent="0.25">
      <c r="A131" s="1096"/>
      <c r="B131" s="509" t="s">
        <v>162</v>
      </c>
      <c r="C131" s="177" t="s">
        <v>163</v>
      </c>
      <c r="D131" s="113" t="s">
        <v>164</v>
      </c>
      <c r="E131" s="113" t="s">
        <v>11</v>
      </c>
      <c r="F131" s="191">
        <v>90</v>
      </c>
      <c r="G131" s="191">
        <v>90</v>
      </c>
      <c r="H131" s="805"/>
      <c r="I131" s="472"/>
      <c r="J131" s="200">
        <v>1</v>
      </c>
      <c r="K131" s="219">
        <v>2</v>
      </c>
      <c r="L131" s="219">
        <f t="shared" si="16"/>
        <v>90</v>
      </c>
      <c r="M131" s="220">
        <f t="shared" si="17"/>
        <v>45</v>
      </c>
      <c r="N131" s="195"/>
      <c r="O131" s="443"/>
      <c r="P131" s="221">
        <v>0</v>
      </c>
      <c r="Q131" s="444">
        <f t="shared" si="18"/>
        <v>0</v>
      </c>
      <c r="R131" s="222">
        <f t="shared" si="19"/>
        <v>0</v>
      </c>
      <c r="S131" s="453" cm="1">
        <f t="array" ref="S131">_xlfn.IFS(E131="Air",R131,E131="Sea",M131,E131="Air+Sea",M131+R131)</f>
        <v>45</v>
      </c>
      <c r="T131" s="475"/>
      <c r="U131" s="32"/>
    </row>
    <row r="132" spans="1:21" x14ac:dyDescent="0.25">
      <c r="A132" s="1096"/>
      <c r="B132" s="827" t="s">
        <v>226</v>
      </c>
      <c r="C132" s="764" t="s">
        <v>227</v>
      </c>
      <c r="D132" s="764" t="s">
        <v>228</v>
      </c>
      <c r="E132" s="764"/>
      <c r="F132" s="764"/>
      <c r="G132" s="821"/>
      <c r="H132" s="738"/>
      <c r="I132" s="827"/>
      <c r="J132" s="645"/>
      <c r="K132" s="221">
        <v>2</v>
      </c>
      <c r="L132" s="221">
        <f t="shared" si="16"/>
        <v>0</v>
      </c>
      <c r="M132" s="222">
        <f t="shared" si="17"/>
        <v>0</v>
      </c>
      <c r="N132" s="195"/>
      <c r="O132" s="443"/>
      <c r="P132" s="221">
        <v>0</v>
      </c>
      <c r="Q132" s="444">
        <f t="shared" si="18"/>
        <v>0</v>
      </c>
      <c r="R132" s="222">
        <f t="shared" si="19"/>
        <v>0</v>
      </c>
      <c r="S132" s="454" t="e" cm="1">
        <f t="array" ref="S132">_xlfn.IFS(E132="Air",R132,E132="Sea",M132,E132="Air+Sea",M132+R132)</f>
        <v>#N/A</v>
      </c>
      <c r="T132" s="475"/>
      <c r="U132" s="32"/>
    </row>
    <row r="133" spans="1:21" x14ac:dyDescent="0.25">
      <c r="A133" s="1096"/>
      <c r="B133" s="827"/>
      <c r="C133" s="764" t="s">
        <v>227</v>
      </c>
      <c r="D133" s="764" t="s">
        <v>229</v>
      </c>
      <c r="E133" s="764"/>
      <c r="F133" s="764"/>
      <c r="G133" s="821"/>
      <c r="H133" s="738"/>
      <c r="I133" s="827"/>
      <c r="J133" s="645"/>
      <c r="K133" s="221">
        <v>2</v>
      </c>
      <c r="L133" s="221">
        <f t="shared" si="16"/>
        <v>0</v>
      </c>
      <c r="M133" s="222">
        <f t="shared" si="17"/>
        <v>0</v>
      </c>
      <c r="N133" s="195"/>
      <c r="O133" s="443"/>
      <c r="P133" s="221">
        <v>0</v>
      </c>
      <c r="Q133" s="444">
        <f t="shared" si="18"/>
        <v>0</v>
      </c>
      <c r="R133" s="222">
        <f t="shared" si="19"/>
        <v>0</v>
      </c>
      <c r="S133" s="454" t="e" cm="1">
        <f t="array" ref="S133">_xlfn.IFS(E133="Air",R133,E133="Sea",M133,E133="Air+Sea",M133+R133)</f>
        <v>#N/A</v>
      </c>
      <c r="T133" s="475"/>
      <c r="U133" s="32"/>
    </row>
    <row r="134" spans="1:21" x14ac:dyDescent="0.25">
      <c r="A134" s="1096"/>
      <c r="B134" s="827"/>
      <c r="C134" s="764" t="s">
        <v>227</v>
      </c>
      <c r="D134" s="764" t="s">
        <v>230</v>
      </c>
      <c r="E134" s="764"/>
      <c r="F134" s="764"/>
      <c r="G134" s="821"/>
      <c r="H134" s="738"/>
      <c r="I134" s="827"/>
      <c r="J134" s="645"/>
      <c r="K134" s="221">
        <v>2</v>
      </c>
      <c r="L134" s="221">
        <f t="shared" si="16"/>
        <v>0</v>
      </c>
      <c r="M134" s="222">
        <f t="shared" si="17"/>
        <v>0</v>
      </c>
      <c r="N134" s="195"/>
      <c r="O134" s="443"/>
      <c r="P134" s="221">
        <v>0</v>
      </c>
      <c r="Q134" s="444">
        <f t="shared" si="18"/>
        <v>0</v>
      </c>
      <c r="R134" s="222">
        <f t="shared" si="19"/>
        <v>0</v>
      </c>
      <c r="S134" s="454" t="e" cm="1">
        <f t="array" ref="S134">_xlfn.IFS(E134="Air",R134,E134="Sea",M134,E134="Air+Sea",M134+R134)</f>
        <v>#N/A</v>
      </c>
      <c r="T134" s="475"/>
      <c r="U134" s="32"/>
    </row>
    <row r="135" spans="1:21" x14ac:dyDescent="0.25">
      <c r="A135" s="1096"/>
      <c r="B135" s="827"/>
      <c r="C135" s="764" t="s">
        <v>227</v>
      </c>
      <c r="D135" s="764" t="s">
        <v>231</v>
      </c>
      <c r="E135" s="764"/>
      <c r="F135" s="764"/>
      <c r="G135" s="821"/>
      <c r="H135" s="738"/>
      <c r="I135" s="827"/>
      <c r="J135" s="645"/>
      <c r="K135" s="221">
        <v>2</v>
      </c>
      <c r="L135" s="221">
        <f t="shared" si="16"/>
        <v>0</v>
      </c>
      <c r="M135" s="222">
        <f t="shared" si="17"/>
        <v>0</v>
      </c>
      <c r="N135" s="195"/>
      <c r="O135" s="443"/>
      <c r="P135" s="221">
        <v>0</v>
      </c>
      <c r="Q135" s="444">
        <f t="shared" si="18"/>
        <v>0</v>
      </c>
      <c r="R135" s="222">
        <f t="shared" si="19"/>
        <v>0</v>
      </c>
      <c r="S135" s="454" t="e" cm="1">
        <f t="array" ref="S135">_xlfn.IFS(E135="Air",R135,E135="Sea",M135,E135="Air+Sea",M135+R135)</f>
        <v>#N/A</v>
      </c>
      <c r="T135" s="475"/>
      <c r="U135" s="32"/>
    </row>
    <row r="136" spans="1:21" x14ac:dyDescent="0.25">
      <c r="A136" s="1096"/>
      <c r="B136" s="827"/>
      <c r="C136" s="764" t="s">
        <v>227</v>
      </c>
      <c r="D136" s="764" t="s">
        <v>232</v>
      </c>
      <c r="E136" s="764"/>
      <c r="F136" s="764"/>
      <c r="G136" s="821"/>
      <c r="H136" s="738"/>
      <c r="I136" s="827"/>
      <c r="J136" s="645"/>
      <c r="K136" s="221">
        <v>2</v>
      </c>
      <c r="L136" s="221">
        <f t="shared" si="16"/>
        <v>0</v>
      </c>
      <c r="M136" s="222">
        <f t="shared" si="17"/>
        <v>0</v>
      </c>
      <c r="N136" s="195"/>
      <c r="O136" s="443"/>
      <c r="P136" s="221">
        <v>0</v>
      </c>
      <c r="Q136" s="444">
        <f t="shared" si="18"/>
        <v>0</v>
      </c>
      <c r="R136" s="222">
        <f t="shared" si="19"/>
        <v>0</v>
      </c>
      <c r="S136" s="454" t="e" cm="1">
        <f t="array" ref="S136">_xlfn.IFS(E136="Air",R136,E136="Sea",M136,E136="Air+Sea",M136+R136)</f>
        <v>#N/A</v>
      </c>
      <c r="T136" s="475"/>
      <c r="U136" s="32"/>
    </row>
    <row r="137" spans="1:21" ht="15.75" thickBot="1" x14ac:dyDescent="0.3">
      <c r="A137" s="1097"/>
      <c r="B137" s="830"/>
      <c r="C137" s="823" t="s">
        <v>227</v>
      </c>
      <c r="D137" s="823" t="s">
        <v>233</v>
      </c>
      <c r="E137" s="823"/>
      <c r="F137" s="363"/>
      <c r="G137" s="648"/>
      <c r="H137" s="831"/>
      <c r="I137" s="832"/>
      <c r="J137" s="527"/>
      <c r="K137" s="262">
        <v>2</v>
      </c>
      <c r="L137" s="262">
        <f t="shared" si="16"/>
        <v>0</v>
      </c>
      <c r="M137" s="457">
        <f t="shared" si="17"/>
        <v>0</v>
      </c>
      <c r="N137" s="833"/>
      <c r="O137" s="450"/>
      <c r="P137" s="262">
        <v>0</v>
      </c>
      <c r="Q137" s="451">
        <f t="shared" si="18"/>
        <v>0</v>
      </c>
      <c r="R137" s="457">
        <f t="shared" si="19"/>
        <v>0</v>
      </c>
      <c r="S137" s="627" t="e" cm="1">
        <f t="array" ref="S137">_xlfn.IFS(E137="Air",R137,E137="Sea",M137,E137="Air+Sea",M137+R137)</f>
        <v>#N/A</v>
      </c>
      <c r="T137" s="475"/>
      <c r="U137" s="120"/>
    </row>
    <row r="138" spans="1:21" ht="18.75" customHeight="1" x14ac:dyDescent="0.25">
      <c r="A138" s="152"/>
      <c r="B138" s="120"/>
      <c r="C138" s="120"/>
      <c r="D138" s="120"/>
      <c r="E138" s="120"/>
      <c r="F138" s="120"/>
      <c r="H138" s="120"/>
      <c r="I138" s="433"/>
      <c r="K138" s="235"/>
      <c r="L138" s="235"/>
      <c r="M138" s="373"/>
      <c r="N138" s="433"/>
      <c r="O138" s="580"/>
      <c r="P138" s="235"/>
      <c r="Q138" s="581"/>
      <c r="R138" s="581"/>
      <c r="S138" s="379"/>
      <c r="T138" s="475"/>
      <c r="U138" s="120"/>
    </row>
    <row r="139" spans="1:21" ht="18.75" customHeight="1" thickBot="1" x14ac:dyDescent="0.3">
      <c r="A139" s="184"/>
      <c r="B139" s="120"/>
      <c r="C139" s="120"/>
      <c r="D139" s="120"/>
      <c r="E139" s="120"/>
      <c r="F139" s="120"/>
      <c r="H139" s="120"/>
      <c r="I139" s="433"/>
      <c r="K139" s="235"/>
      <c r="L139" s="235"/>
      <c r="M139" s="373"/>
      <c r="N139" s="433"/>
      <c r="O139" s="356"/>
      <c r="P139" s="235"/>
      <c r="Q139" s="373"/>
      <c r="R139" s="373"/>
      <c r="S139" s="379"/>
      <c r="T139" s="475"/>
      <c r="U139" s="120"/>
    </row>
    <row r="140" spans="1:21" ht="36.75" customHeight="1" x14ac:dyDescent="0.25">
      <c r="A140" s="167"/>
      <c r="F140" s="32"/>
      <c r="H140" s="168"/>
      <c r="I140" s="413"/>
      <c r="J140" s="71" t="s">
        <v>234</v>
      </c>
      <c r="K140" s="229">
        <f>IF([2]Booking_SGN!$B$2="SGN",INDEX([2]!volume,MATCH($I$11,[2]!customer,0),MATCH([2]Booking_SGN!$C$3,[2]!week,0)),0)</f>
        <v>4</v>
      </c>
      <c r="L140" s="229">
        <f>SUM(L89:L139)</f>
        <v>1738.4</v>
      </c>
      <c r="M140" s="229">
        <f>SUM(M89:M139)</f>
        <v>742.30000000000007</v>
      </c>
      <c r="N140" s="413"/>
      <c r="O140" s="71" t="s">
        <v>234</v>
      </c>
      <c r="P140" s="229">
        <f>IF([2]Booking_SGN!$B$2="SGN",INDEX([2]!volume,MATCH($N$11,[2]!customer,0),MATCH([2]Booking_SGN!$C$3,[2]!week,0)),0)</f>
        <v>0</v>
      </c>
      <c r="Q140" s="229">
        <f>SUM(Q89:Q139)</f>
        <v>0</v>
      </c>
      <c r="R140" s="230">
        <f>SUM(R89:R139)</f>
        <v>0</v>
      </c>
      <c r="S140" s="257">
        <f>R140+M140</f>
        <v>742.30000000000007</v>
      </c>
      <c r="T140" s="171"/>
    </row>
    <row r="141" spans="1:21" ht="15.75" thickBot="1" x14ac:dyDescent="0.3">
      <c r="B141" s="168"/>
      <c r="F141" s="32"/>
      <c r="H141" s="168"/>
      <c r="I141" s="413"/>
      <c r="J141" s="72" t="s">
        <v>182</v>
      </c>
      <c r="K141" s="73"/>
      <c r="L141" s="73"/>
      <c r="M141" s="237">
        <f>M140*K140/40/3600</f>
        <v>2.0619444444444447E-2</v>
      </c>
      <c r="N141" s="413"/>
      <c r="O141" s="72" t="s">
        <v>182</v>
      </c>
      <c r="P141" s="73"/>
      <c r="Q141" s="73"/>
      <c r="R141" s="268">
        <f>R140*P140/40/3600</f>
        <v>0</v>
      </c>
      <c r="S141" s="269">
        <f>R141+M141</f>
        <v>2.0619444444444447E-2</v>
      </c>
      <c r="T141" s="186"/>
    </row>
    <row r="142" spans="1:21" x14ac:dyDescent="0.25">
      <c r="B142" s="168"/>
      <c r="F142" s="32"/>
      <c r="H142" s="168"/>
      <c r="I142" s="413"/>
      <c r="J142" s="77"/>
      <c r="N142" s="413"/>
      <c r="O142" s="77"/>
      <c r="R142" s="270"/>
      <c r="S142" s="270"/>
    </row>
    <row r="143" spans="1:21" ht="15.75" thickBot="1" x14ac:dyDescent="0.3">
      <c r="B143" s="168"/>
      <c r="F143" s="32"/>
      <c r="H143" s="168"/>
      <c r="I143" s="413"/>
      <c r="J143" s="77"/>
      <c r="N143" s="413"/>
      <c r="O143" s="77"/>
      <c r="R143" s="270"/>
      <c r="S143" s="270"/>
    </row>
    <row r="144" spans="1:21" ht="75" x14ac:dyDescent="0.25">
      <c r="B144" s="168"/>
      <c r="F144" s="32"/>
      <c r="H144" s="168"/>
      <c r="I144" s="413"/>
      <c r="J144" s="71" t="s">
        <v>235</v>
      </c>
      <c r="K144" s="229">
        <f>IF([2]Booking_SGN!$B$2="SGN",INDEX([2]!volume,MATCH($I$11,[2]!customer,0),MATCH([2]Booking_SGN!$C$3,[2]!week,0)),0)</f>
        <v>4</v>
      </c>
      <c r="L144" s="229">
        <f>L140+L86</f>
        <v>13225.511111111111</v>
      </c>
      <c r="M144" s="229">
        <f>M140+M86</f>
        <v>6434.8555555555558</v>
      </c>
      <c r="N144" s="413"/>
      <c r="O144" s="71" t="s">
        <v>235</v>
      </c>
      <c r="P144" s="229">
        <f>IF([2]Booking_SGN!$B$2="SGN",INDEX([2]!volume,MATCH($N$11,[2]!customer,0),MATCH([2]Booking_SGN!$C$3,[2]!week,0)),0)</f>
        <v>0</v>
      </c>
      <c r="Q144" s="229">
        <f>Q140+Q86</f>
        <v>141</v>
      </c>
      <c r="R144" s="230">
        <f>R140+R86</f>
        <v>0</v>
      </c>
      <c r="S144" s="257">
        <f>R144+M144</f>
        <v>6434.8555555555558</v>
      </c>
      <c r="T144" s="187"/>
    </row>
    <row r="145" spans="2:20" ht="15.75" thickBot="1" x14ac:dyDescent="0.3">
      <c r="B145" s="168"/>
      <c r="F145" s="32"/>
      <c r="H145" s="168"/>
      <c r="I145" s="413"/>
      <c r="J145" s="72" t="s">
        <v>236</v>
      </c>
      <c r="K145" s="73"/>
      <c r="L145" s="73"/>
      <c r="M145" s="237">
        <f>M141+M87</f>
        <v>0.17874598765432098</v>
      </c>
      <c r="N145" s="413"/>
      <c r="O145" s="72" t="s">
        <v>236</v>
      </c>
      <c r="P145" s="73"/>
      <c r="Q145" s="73"/>
      <c r="R145" s="268">
        <f>R141+R87</f>
        <v>0</v>
      </c>
      <c r="S145" s="269">
        <f>R145+M145</f>
        <v>0.17874598765432098</v>
      </c>
      <c r="T145" s="186"/>
    </row>
    <row r="146" spans="2:20" ht="15.75" thickBot="1" x14ac:dyDescent="0.3">
      <c r="F146" s="32"/>
      <c r="H146" s="168"/>
      <c r="I146" s="413"/>
      <c r="J146" s="77"/>
      <c r="N146" s="413"/>
      <c r="O146" s="77"/>
      <c r="R146" s="270"/>
      <c r="S146" s="270"/>
    </row>
    <row r="147" spans="2:20" x14ac:dyDescent="0.25">
      <c r="F147" s="32"/>
      <c r="H147" s="168"/>
      <c r="I147" s="413"/>
      <c r="J147" s="81" t="s">
        <v>237</v>
      </c>
      <c r="K147" s="238"/>
      <c r="L147" s="239"/>
      <c r="M147" s="239"/>
      <c r="N147" s="413"/>
      <c r="O147" s="81" t="s">
        <v>237</v>
      </c>
      <c r="P147" s="238"/>
      <c r="Q147" s="239"/>
      <c r="R147" s="271"/>
      <c r="S147" s="270"/>
    </row>
    <row r="148" spans="2:20" ht="30.75" thickBot="1" x14ac:dyDescent="0.3">
      <c r="F148" s="32"/>
      <c r="H148" s="168"/>
      <c r="I148" s="413"/>
      <c r="J148" s="82" t="s">
        <v>238</v>
      </c>
      <c r="K148" s="240"/>
      <c r="L148" s="241"/>
      <c r="M148" s="241"/>
      <c r="N148" s="413"/>
      <c r="O148" s="82" t="s">
        <v>238</v>
      </c>
      <c r="P148" s="240"/>
      <c r="Q148" s="241"/>
      <c r="R148" s="272"/>
      <c r="S148" s="232"/>
    </row>
    <row r="149" spans="2:20" ht="15.75" thickBot="1" x14ac:dyDescent="0.3">
      <c r="B149" s="83"/>
      <c r="C149" s="83"/>
      <c r="D149" s="83"/>
      <c r="F149" s="32"/>
      <c r="H149" s="168"/>
      <c r="I149" s="414"/>
      <c r="J149" s="199"/>
      <c r="K149" s="73"/>
      <c r="L149" s="73"/>
      <c r="M149" s="73"/>
      <c r="N149" s="414"/>
      <c r="O149" s="199"/>
      <c r="P149" s="73"/>
      <c r="Q149" s="73"/>
      <c r="R149" s="232"/>
      <c r="S149" s="273"/>
    </row>
  </sheetData>
  <sheetProtection algorithmName="SHA-512" hashValue="bL/WIFabi9rITA+aAoSRwSMux/Otyl0D0GSdhuakJKHXkVgpTrMqtipLQM96FVP0vcAUVPazaeeOsxvdip6ptg==" saltValue="s1/T3FP5ZuklhxzRcv2nhQ==" spinCount="100000" sheet="1" objects="1" scenarios="1" insertRows="0" sort="0" autoFilter="0"/>
  <autoFilter ref="A12:V84" xr:uid="{1E59F40B-DDB4-43EB-A988-273BB6E06935}"/>
  <mergeCells count="19">
    <mergeCell ref="A89:A137"/>
    <mergeCell ref="A62:A65"/>
    <mergeCell ref="B63:B64"/>
    <mergeCell ref="A66:A84"/>
    <mergeCell ref="A26:A42"/>
    <mergeCell ref="B32:B33"/>
    <mergeCell ref="B36:B37"/>
    <mergeCell ref="B38:B39"/>
    <mergeCell ref="B41:B42"/>
    <mergeCell ref="A43:A61"/>
    <mergeCell ref="B48:B49"/>
    <mergeCell ref="B56:B57"/>
    <mergeCell ref="A10:S10"/>
    <mergeCell ref="I11:M11"/>
    <mergeCell ref="N11:R11"/>
    <mergeCell ref="A13:A25"/>
    <mergeCell ref="B14:B18"/>
    <mergeCell ref="B21:B22"/>
    <mergeCell ref="B23:B24"/>
  </mergeCells>
  <conditionalFormatting sqref="I13:I24 I26:I27 I29:I34 I36:I39 I41:I50 I98:I113">
    <cfRule type="notContainsBlanks" dxfId="12" priority="5">
      <formula>LEN(TRIM(I13))&gt;0</formula>
    </cfRule>
  </conditionalFormatting>
  <conditionalFormatting sqref="I54:I96">
    <cfRule type="notContainsBlanks" dxfId="11" priority="2">
      <formula>LEN(TRIM(I54))&gt;0</formula>
    </cfRule>
  </conditionalFormatting>
  <conditionalFormatting sqref="N13:N139 I115:I139">
    <cfRule type="notContainsBlanks" dxfId="10" priority="1">
      <formula>LEN(TRIM(I13))&gt;0</formula>
    </cfRule>
  </conditionalFormatting>
  <dataValidations count="4">
    <dataValidation type="list" allowBlank="1" showInputMessage="1" showErrorMessage="1" sqref="C146 C150:C1048576 C11 C139:C140" xr:uid="{D6651E84-43C2-4D09-940D-CEFEF4DCD9B3}">
      <formula1>"Reporting, APLL BK, Carrier BK, VOY, SPR/BOH, CLP, MBL, DN, Vendor, Email, Call, Shipment, BA, SAP &amp; GFF PO, Bill, COO, Times, Container, SI, BL"</formula1>
    </dataValidation>
    <dataValidation type="list" allowBlank="1" showInputMessage="1" showErrorMessage="1" sqref="C142:C145 B5:B8" xr:uid="{AB79110F-75D8-497D-9D7E-5C6B8D87B078}">
      <formula1>"Reporting, APLL BK, Carrier BK, VOY, SPR/BOH, CLP, MBL, DN, Vendor, Email, Call, Shipment, BA, SAP &amp; GFF PO, Bill, COO, Times"</formula1>
    </dataValidation>
    <dataValidation type="list" allowBlank="1" showInputMessage="1" showErrorMessage="1" sqref="F142:F146 D5:E8 E11:E1048576" xr:uid="{243C0722-B7DF-4D3B-ABF1-1B2601DE9F08}">
      <formula1>"Air,Sea,Air+Sea"</formula1>
    </dataValidation>
    <dataValidation type="list" allowBlank="1" showInputMessage="1" showErrorMessage="1" sqref="C12:C138" xr:uid="{57583903-5C3A-42B5-A603-78CA83385BAE}">
      <formula1>"Reporting, APLL BK, Carrier BK, VOY, SPR/BOH, CLP, MBL, DN, Vendor, Email, Call, Shipment, BA, SAP &amp; GFF PO, Bill, COO, Times, Container, SI, BL, FCR, PO"</formula1>
    </dataValidation>
  </dataValidation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A8E5B-466C-4274-9ACF-17950E970E6E}">
  <sheetPr codeName="Sheet46">
    <tabColor rgb="FF92D050"/>
  </sheetPr>
  <dimension ref="A1:U143"/>
  <sheetViews>
    <sheetView showGridLines="0" topLeftCell="A72" zoomScale="55" zoomScaleNormal="55" workbookViewId="0">
      <selection activeCell="P83" sqref="P83:P131"/>
    </sheetView>
  </sheetViews>
  <sheetFormatPr defaultColWidth="8.7109375" defaultRowHeight="15" x14ac:dyDescent="0.25"/>
  <cols>
    <col min="1" max="1" width="15.5703125" style="185" customWidth="1"/>
    <col min="2" max="2" width="33.7109375" style="32" customWidth="1"/>
    <col min="3" max="3" width="16.28515625" style="32" customWidth="1"/>
    <col min="4" max="4" width="52.7109375" style="32" customWidth="1"/>
    <col min="5" max="5" width="13.28515625" style="32" customWidth="1"/>
    <col min="6" max="6" width="11.5703125" style="69" customWidth="1"/>
    <col min="7" max="7" width="11.5703125" style="100" customWidth="1"/>
    <col min="8" max="8" width="27.85546875" style="801" customWidth="1"/>
    <col min="9" max="9" width="18.85546875" style="69" customWidth="1"/>
    <col min="10" max="10" width="16.85546875" style="109" customWidth="1"/>
    <col min="11" max="11" width="20.5703125" style="95" customWidth="1"/>
    <col min="12" max="12" width="25.28515625" style="95" customWidth="1"/>
    <col min="13" max="13" width="24.85546875" style="95" customWidth="1"/>
    <col min="14" max="14" width="15.85546875" style="69" customWidth="1"/>
    <col min="15" max="15" width="15.85546875" style="109" customWidth="1"/>
    <col min="16" max="18" width="15.85546875" style="95" customWidth="1"/>
    <col min="19" max="19" width="24.85546875" style="95" customWidth="1"/>
    <col min="20" max="20" width="24.85546875" style="83" customWidth="1"/>
    <col min="21" max="16384" width="8.7109375" style="83"/>
  </cols>
  <sheetData>
    <row r="1" spans="1:21" s="62" customFormat="1" ht="33.75" x14ac:dyDescent="0.25">
      <c r="A1" s="61" t="s">
        <v>0</v>
      </c>
      <c r="B1" s="61">
        <f ca="1">TODAY()</f>
        <v>45148</v>
      </c>
      <c r="C1" s="86"/>
      <c r="D1" s="86"/>
      <c r="E1" s="86"/>
      <c r="F1" s="90"/>
      <c r="G1" s="806"/>
      <c r="H1" s="89" t="s">
        <v>39</v>
      </c>
      <c r="I1" s="384"/>
      <c r="J1" s="89"/>
      <c r="K1" s="90"/>
      <c r="L1" s="90"/>
      <c r="M1" s="90"/>
      <c r="N1" s="90"/>
      <c r="O1" s="90"/>
      <c r="P1" s="90"/>
      <c r="Q1" s="89"/>
      <c r="R1" s="89"/>
      <c r="S1" s="89"/>
    </row>
    <row r="2" spans="1:21" s="84" customFormat="1" x14ac:dyDescent="0.25">
      <c r="A2" s="92"/>
      <c r="B2" s="93"/>
      <c r="F2" s="95"/>
      <c r="G2" s="100"/>
      <c r="H2" s="95"/>
      <c r="I2" s="380"/>
      <c r="J2" s="95"/>
      <c r="K2" s="95"/>
      <c r="L2" s="95"/>
      <c r="M2" s="95"/>
      <c r="N2" s="95"/>
      <c r="O2" s="95"/>
      <c r="P2" s="95"/>
      <c r="Q2" s="95"/>
      <c r="R2" s="95"/>
      <c r="S2" s="95"/>
    </row>
    <row r="3" spans="1:21" s="84" customFormat="1" ht="15.75" thickBot="1" x14ac:dyDescent="0.3">
      <c r="F3" s="95"/>
      <c r="G3" s="100"/>
      <c r="H3" s="95"/>
      <c r="I3" s="380"/>
      <c r="J3" s="95"/>
      <c r="K3" s="95"/>
      <c r="L3" s="95"/>
      <c r="M3" s="95"/>
      <c r="N3" s="95"/>
      <c r="O3" s="95"/>
      <c r="P3" s="95"/>
      <c r="Q3" s="95"/>
      <c r="R3" s="95"/>
      <c r="S3" s="95"/>
    </row>
    <row r="4" spans="1:21" s="84" customFormat="1" x14ac:dyDescent="0.25">
      <c r="A4" s="96" t="s">
        <v>40</v>
      </c>
      <c r="B4" s="63"/>
      <c r="C4" s="63" t="s">
        <v>41</v>
      </c>
      <c r="D4" s="63"/>
      <c r="E4" s="63" t="s">
        <v>42</v>
      </c>
      <c r="F4" s="264" t="s">
        <v>43</v>
      </c>
      <c r="G4" s="97"/>
      <c r="H4" s="227"/>
      <c r="I4" s="807"/>
      <c r="J4" s="95"/>
      <c r="K4" s="95"/>
      <c r="L4" s="95"/>
      <c r="M4" s="95"/>
      <c r="N4" s="95"/>
      <c r="O4" s="95"/>
      <c r="P4" s="95"/>
      <c r="Q4" s="95"/>
      <c r="R4" s="95"/>
      <c r="S4" s="95"/>
    </row>
    <row r="5" spans="1:21" s="84" customFormat="1" x14ac:dyDescent="0.25">
      <c r="A5" s="98"/>
      <c r="B5" s="99"/>
      <c r="C5" s="64" t="s">
        <v>44</v>
      </c>
      <c r="D5" s="64"/>
      <c r="E5" s="64"/>
      <c r="F5" s="235" t="s">
        <v>45</v>
      </c>
      <c r="G5" s="100"/>
      <c r="H5" s="95"/>
      <c r="I5" s="808"/>
      <c r="J5" s="95"/>
      <c r="K5" s="95"/>
      <c r="L5" s="95"/>
      <c r="M5" s="95"/>
      <c r="N5" s="95"/>
      <c r="O5" s="95"/>
      <c r="P5" s="95"/>
      <c r="Q5" s="95"/>
      <c r="R5" s="95"/>
      <c r="S5" s="95"/>
    </row>
    <row r="6" spans="1:21" s="84" customFormat="1" x14ac:dyDescent="0.25">
      <c r="A6" s="98"/>
      <c r="B6" s="102"/>
      <c r="C6" s="64" t="s">
        <v>46</v>
      </c>
      <c r="D6" s="64"/>
      <c r="E6" s="64"/>
      <c r="F6" s="235" t="s">
        <v>47</v>
      </c>
      <c r="G6" s="100"/>
      <c r="H6" s="95"/>
      <c r="I6" s="808"/>
      <c r="J6" s="95"/>
      <c r="K6" s="95"/>
      <c r="L6" s="95"/>
      <c r="M6" s="95"/>
      <c r="N6" s="95"/>
      <c r="O6" s="95"/>
      <c r="P6" s="95"/>
      <c r="Q6" s="95"/>
      <c r="R6" s="95"/>
      <c r="S6" s="95"/>
    </row>
    <row r="7" spans="1:21" s="84" customFormat="1" x14ac:dyDescent="0.25">
      <c r="A7" s="98"/>
      <c r="B7" s="103"/>
      <c r="C7" s="64" t="s">
        <v>48</v>
      </c>
      <c r="D7" s="64"/>
      <c r="E7" s="64"/>
      <c r="F7" s="235" t="s">
        <v>49</v>
      </c>
      <c r="G7" s="100"/>
      <c r="H7" s="95"/>
      <c r="I7" s="808"/>
      <c r="J7" s="95"/>
      <c r="K7" s="95"/>
      <c r="L7" s="95"/>
      <c r="M7" s="95"/>
      <c r="N7" s="95"/>
      <c r="O7" s="95"/>
      <c r="P7" s="95"/>
      <c r="Q7" s="95"/>
      <c r="R7" s="95"/>
      <c r="S7" s="95"/>
    </row>
    <row r="8" spans="1:21" s="84" customFormat="1" ht="15.75" thickBot="1" x14ac:dyDescent="0.3">
      <c r="A8" s="104"/>
      <c r="B8" s="105"/>
      <c r="C8" s="65" t="s">
        <v>50</v>
      </c>
      <c r="D8" s="65"/>
      <c r="E8" s="65"/>
      <c r="F8" s="809" t="s">
        <v>556</v>
      </c>
      <c r="G8" s="106"/>
      <c r="H8" s="73"/>
      <c r="I8" s="810"/>
      <c r="J8" s="95"/>
      <c r="K8" s="95"/>
      <c r="L8" s="95"/>
      <c r="M8" s="95"/>
      <c r="N8" s="95"/>
      <c r="O8" s="95"/>
      <c r="P8" s="95"/>
      <c r="Q8" s="95"/>
      <c r="R8" s="95"/>
      <c r="S8" s="95"/>
    </row>
    <row r="9" spans="1:21" s="84" customFormat="1" ht="15.75" thickBot="1" x14ac:dyDescent="0.3">
      <c r="A9" s="92"/>
      <c r="F9" s="95"/>
      <c r="G9" s="100"/>
      <c r="H9" s="95"/>
      <c r="I9" s="380"/>
      <c r="J9" s="95"/>
      <c r="K9" s="95"/>
      <c r="L9" s="95"/>
      <c r="M9" s="95"/>
      <c r="N9" s="95"/>
      <c r="O9" s="95"/>
      <c r="P9" s="95"/>
      <c r="Q9" s="95"/>
      <c r="R9" s="95"/>
      <c r="S9" s="95"/>
    </row>
    <row r="10" spans="1:21" s="84" customFormat="1" ht="15.75" thickBot="1" x14ac:dyDescent="0.3">
      <c r="A10" s="1031" t="s">
        <v>13</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15.75" thickBot="1" x14ac:dyDescent="0.3">
      <c r="A11" s="381"/>
      <c r="B11" s="66"/>
      <c r="C11" s="66"/>
      <c r="D11" s="66"/>
      <c r="E11" s="66"/>
      <c r="F11" s="481"/>
      <c r="G11" s="100"/>
      <c r="H11" s="811"/>
      <c r="I11" s="1103" t="str">
        <f>_xlfn.CONCAT($A$10," ","-"," ","Sea")</f>
        <v>BOSE - Sea</v>
      </c>
      <c r="J11" s="1104"/>
      <c r="K11" s="1104"/>
      <c r="L11" s="1104"/>
      <c r="M11" s="1105"/>
      <c r="N11" s="1103" t="str">
        <f>_xlfn.CONCAT($A$10," ","-"," ","Air")</f>
        <v>BOSE - Air</v>
      </c>
      <c r="O11" s="1104"/>
      <c r="P11" s="1104"/>
      <c r="Q11" s="1104"/>
      <c r="R11" s="1105"/>
      <c r="S11" s="374" t="s">
        <v>53</v>
      </c>
      <c r="T11" s="64"/>
    </row>
    <row r="12" spans="1:21" s="84" customFormat="1" ht="30.75" thickBot="1" x14ac:dyDescent="0.3">
      <c r="A12" s="661" t="s">
        <v>54</v>
      </c>
      <c r="B12" s="662" t="s">
        <v>55</v>
      </c>
      <c r="C12" s="663" t="s">
        <v>56</v>
      </c>
      <c r="D12" s="664" t="s">
        <v>57</v>
      </c>
      <c r="E12" s="664" t="s">
        <v>58</v>
      </c>
      <c r="F12" s="865" t="s">
        <v>59</v>
      </c>
      <c r="G12" s="665" t="s">
        <v>60</v>
      </c>
      <c r="H12" s="866" t="s">
        <v>61</v>
      </c>
      <c r="I12" s="867" t="s">
        <v>62</v>
      </c>
      <c r="J12" s="668" t="s">
        <v>63</v>
      </c>
      <c r="K12" s="668" t="s">
        <v>64</v>
      </c>
      <c r="L12" s="668" t="s">
        <v>65</v>
      </c>
      <c r="M12" s="669" t="s">
        <v>66</v>
      </c>
      <c r="N12" s="868" t="s">
        <v>62</v>
      </c>
      <c r="O12" s="668" t="s">
        <v>63</v>
      </c>
      <c r="P12" s="668" t="s">
        <v>64</v>
      </c>
      <c r="Q12" s="668" t="s">
        <v>65</v>
      </c>
      <c r="R12" s="669" t="s">
        <v>66</v>
      </c>
      <c r="S12" s="670" t="s">
        <v>66</v>
      </c>
      <c r="T12" s="280"/>
      <c r="U12" s="281"/>
    </row>
    <row r="13" spans="1:21" x14ac:dyDescent="0.25">
      <c r="A13" s="1095" t="s">
        <v>67</v>
      </c>
      <c r="B13" s="629" t="s">
        <v>68</v>
      </c>
      <c r="C13" s="621" t="s">
        <v>69</v>
      </c>
      <c r="D13" s="621" t="s">
        <v>70</v>
      </c>
      <c r="E13" s="621"/>
      <c r="F13" s="774"/>
      <c r="G13" s="622"/>
      <c r="H13" s="880"/>
      <c r="I13" s="869"/>
      <c r="J13" s="361"/>
      <c r="K13" s="259">
        <v>3</v>
      </c>
      <c r="L13" s="259">
        <f t="shared" ref="L13" si="0">IF(C13="APLL BK",G13,G13*J13)</f>
        <v>0</v>
      </c>
      <c r="M13" s="456">
        <f t="shared" ref="M13" si="1">IFERROR(IF(OR(E13="Sea",E13="Air+Sea"),IF(C13="APLL BK",G13*IF(I13="",1,I13),L13/K13*IF(I13="",1,I13)),0),0)</f>
        <v>0</v>
      </c>
      <c r="N13" s="869"/>
      <c r="O13" s="362"/>
      <c r="P13" s="259">
        <v>0</v>
      </c>
      <c r="Q13" s="260">
        <f t="shared" ref="Q13" si="2">IF(C13="APLL BK",G13,G13*O13)</f>
        <v>0</v>
      </c>
      <c r="R13" s="456">
        <f t="shared" ref="R13" si="3">IFERROR(IF(OR(E13="Air",E13="Air+Sea"),IF(C13="APLL BK",G13*IF(N13="",1,N13),Q13/P13*IF(N13="",1,N13)),0),0)</f>
        <v>0</v>
      </c>
      <c r="S13" s="625" t="e" cm="1">
        <f t="array" ref="S13">_xlfn.IFS(E13="Air",R13,E13="Sea",M13,E13="Air+Sea",M13+R13)</f>
        <v>#N/A</v>
      </c>
      <c r="T13" s="475"/>
    </row>
    <row r="14" spans="1:21" x14ac:dyDescent="0.25">
      <c r="A14" s="1096"/>
      <c r="B14" s="1110" t="s">
        <v>71</v>
      </c>
      <c r="C14" s="111" t="s">
        <v>69</v>
      </c>
      <c r="D14" s="111" t="s">
        <v>72</v>
      </c>
      <c r="E14" s="111" t="s">
        <v>11</v>
      </c>
      <c r="F14" s="714">
        <v>75</v>
      </c>
      <c r="G14" s="206">
        <v>75</v>
      </c>
      <c r="H14" s="828"/>
      <c r="I14" s="850"/>
      <c r="J14" s="191">
        <f>K14</f>
        <v>3</v>
      </c>
      <c r="K14" s="219">
        <v>3</v>
      </c>
      <c r="L14" s="219">
        <f t="shared" ref="L14:L77" si="4">IF(C14="APLL BK",G14,G14*J14)</f>
        <v>225</v>
      </c>
      <c r="M14" s="220">
        <f t="shared" ref="M14:M77" si="5">IFERROR(IF(OR(E14="Sea",E14="Air+Sea"),IF(C14="APLL BK",G14*IF(I14="",1,I14),L14/K14*IF(I14="",1,I14)),0),0)</f>
        <v>75</v>
      </c>
      <c r="N14" s="870"/>
      <c r="O14" s="443"/>
      <c r="P14" s="221">
        <v>0</v>
      </c>
      <c r="Q14" s="444">
        <f t="shared" ref="Q14:Q77" si="6">IF(C14="APLL BK",G14,G14*O14)</f>
        <v>0</v>
      </c>
      <c r="R14" s="222">
        <f t="shared" ref="R14:R77" si="7">IFERROR(IF(OR(E14="Air",E14="Air+Sea"),IF(C14="APLL BK",G14*IF(N14="",1,N14),Q14/P14*IF(N14="",1,N14)),0),0)</f>
        <v>0</v>
      </c>
      <c r="S14" s="453" cm="1">
        <f t="array" ref="S14">_xlfn.IFS(E14="Air",R14,E14="Sea",M14,E14="Air+Sea",M14+R14)</f>
        <v>75</v>
      </c>
      <c r="T14" s="475"/>
    </row>
    <row r="15" spans="1:21" s="782" customFormat="1" x14ac:dyDescent="0.25">
      <c r="A15" s="1096"/>
      <c r="B15" s="1110"/>
      <c r="C15" s="111" t="s">
        <v>69</v>
      </c>
      <c r="D15" s="111" t="s">
        <v>73</v>
      </c>
      <c r="E15" s="111" t="s">
        <v>11</v>
      </c>
      <c r="F15" s="714">
        <v>90</v>
      </c>
      <c r="G15" s="206">
        <v>90</v>
      </c>
      <c r="H15" s="828"/>
      <c r="I15" s="850"/>
      <c r="J15" s="191">
        <f>K15</f>
        <v>3</v>
      </c>
      <c r="K15" s="219">
        <v>3</v>
      </c>
      <c r="L15" s="219">
        <f t="shared" si="4"/>
        <v>270</v>
      </c>
      <c r="M15" s="220">
        <f t="shared" si="5"/>
        <v>90</v>
      </c>
      <c r="N15" s="870"/>
      <c r="O15" s="443"/>
      <c r="P15" s="221">
        <v>0</v>
      </c>
      <c r="Q15" s="444">
        <f t="shared" si="6"/>
        <v>0</v>
      </c>
      <c r="R15" s="222">
        <f t="shared" si="7"/>
        <v>0</v>
      </c>
      <c r="S15" s="453" cm="1">
        <f t="array" ref="S15">_xlfn.IFS(E15="Air",R15,E15="Sea",M15,E15="Air+Sea",M15+R15)</f>
        <v>90</v>
      </c>
      <c r="T15" s="781"/>
    </row>
    <row r="16" spans="1:21" x14ac:dyDescent="0.25">
      <c r="A16" s="1096"/>
      <c r="B16" s="1110"/>
      <c r="C16" s="111" t="s">
        <v>74</v>
      </c>
      <c r="D16" s="111" t="s">
        <v>75</v>
      </c>
      <c r="E16" s="111" t="s">
        <v>11</v>
      </c>
      <c r="F16" s="714">
        <v>6</v>
      </c>
      <c r="G16" s="206">
        <v>6</v>
      </c>
      <c r="H16" s="828"/>
      <c r="I16" s="850"/>
      <c r="J16" s="191"/>
      <c r="K16" s="219">
        <v>3</v>
      </c>
      <c r="L16" s="219">
        <f t="shared" si="4"/>
        <v>6</v>
      </c>
      <c r="M16" s="220">
        <f t="shared" si="5"/>
        <v>6</v>
      </c>
      <c r="N16" s="870"/>
      <c r="O16" s="443"/>
      <c r="P16" s="221">
        <v>0</v>
      </c>
      <c r="Q16" s="444">
        <f t="shared" si="6"/>
        <v>6</v>
      </c>
      <c r="R16" s="222">
        <f t="shared" si="7"/>
        <v>0</v>
      </c>
      <c r="S16" s="453" cm="1">
        <f t="array" ref="S16">_xlfn.IFS(E16="Air",R16,E16="Sea",M16,E16="Air+Sea",M16+R16)</f>
        <v>6</v>
      </c>
      <c r="T16" s="475"/>
    </row>
    <row r="17" spans="1:20" x14ac:dyDescent="0.25">
      <c r="A17" s="1096"/>
      <c r="B17" s="1110"/>
      <c r="C17" s="111" t="s">
        <v>69</v>
      </c>
      <c r="D17" s="111" t="s">
        <v>76</v>
      </c>
      <c r="E17" s="111" t="s">
        <v>11</v>
      </c>
      <c r="F17" s="714">
        <v>450</v>
      </c>
      <c r="G17" s="206">
        <v>180</v>
      </c>
      <c r="H17" s="828"/>
      <c r="I17" s="850"/>
      <c r="J17" s="191">
        <f>K17</f>
        <v>3</v>
      </c>
      <c r="K17" s="219">
        <v>3</v>
      </c>
      <c r="L17" s="219">
        <f t="shared" si="4"/>
        <v>540</v>
      </c>
      <c r="M17" s="220">
        <f t="shared" si="5"/>
        <v>180</v>
      </c>
      <c r="N17" s="870"/>
      <c r="O17" s="443"/>
      <c r="P17" s="221">
        <v>0</v>
      </c>
      <c r="Q17" s="444">
        <f t="shared" si="6"/>
        <v>0</v>
      </c>
      <c r="R17" s="222">
        <f t="shared" si="7"/>
        <v>0</v>
      </c>
      <c r="S17" s="453" cm="1">
        <f t="array" ref="S17">_xlfn.IFS(E17="Air",R17,E17="Sea",M17,E17="Air+Sea",M17+R17)</f>
        <v>180</v>
      </c>
      <c r="T17" s="475"/>
    </row>
    <row r="18" spans="1:20" x14ac:dyDescent="0.25">
      <c r="A18" s="1096"/>
      <c r="B18" s="1110"/>
      <c r="C18" s="111" t="s">
        <v>69</v>
      </c>
      <c r="D18" s="111" t="s">
        <v>77</v>
      </c>
      <c r="E18" s="111" t="s">
        <v>11</v>
      </c>
      <c r="F18" s="714">
        <v>300</v>
      </c>
      <c r="G18" s="206">
        <v>240</v>
      </c>
      <c r="H18" s="828"/>
      <c r="I18" s="850"/>
      <c r="J18" s="191">
        <f>K18</f>
        <v>3</v>
      </c>
      <c r="K18" s="219">
        <v>3</v>
      </c>
      <c r="L18" s="219">
        <f t="shared" si="4"/>
        <v>720</v>
      </c>
      <c r="M18" s="220">
        <f t="shared" si="5"/>
        <v>240</v>
      </c>
      <c r="N18" s="870"/>
      <c r="O18" s="443"/>
      <c r="P18" s="221">
        <v>0</v>
      </c>
      <c r="Q18" s="444">
        <f t="shared" si="6"/>
        <v>0</v>
      </c>
      <c r="R18" s="222">
        <f t="shared" si="7"/>
        <v>0</v>
      </c>
      <c r="S18" s="453" cm="1">
        <f t="array" ref="S18">_xlfn.IFS(E18="Air",R18,E18="Sea",M18,E18="Air+Sea",M18+R18)</f>
        <v>240</v>
      </c>
      <c r="T18" s="475"/>
    </row>
    <row r="19" spans="1:20" x14ac:dyDescent="0.25">
      <c r="A19" s="1096"/>
      <c r="B19" s="719" t="s">
        <v>78</v>
      </c>
      <c r="C19" s="111" t="s">
        <v>69</v>
      </c>
      <c r="D19" s="128" t="s">
        <v>79</v>
      </c>
      <c r="E19" s="111" t="s">
        <v>11</v>
      </c>
      <c r="F19" s="714">
        <v>810</v>
      </c>
      <c r="G19" s="206">
        <v>120</v>
      </c>
      <c r="H19" s="828"/>
      <c r="I19" s="850"/>
      <c r="J19" s="191">
        <f>K19</f>
        <v>3</v>
      </c>
      <c r="K19" s="219">
        <v>3</v>
      </c>
      <c r="L19" s="219">
        <f t="shared" si="4"/>
        <v>360</v>
      </c>
      <c r="M19" s="220">
        <f t="shared" si="5"/>
        <v>120</v>
      </c>
      <c r="N19" s="870"/>
      <c r="O19" s="443"/>
      <c r="P19" s="221">
        <v>0</v>
      </c>
      <c r="Q19" s="444">
        <f t="shared" si="6"/>
        <v>0</v>
      </c>
      <c r="R19" s="222">
        <f t="shared" si="7"/>
        <v>0</v>
      </c>
      <c r="S19" s="453" cm="1">
        <f t="array" ref="S19">_xlfn.IFS(E19="Air",R19,E19="Sea",M19,E19="Air+Sea",M19+R19)</f>
        <v>120</v>
      </c>
      <c r="T19" s="475"/>
    </row>
    <row r="20" spans="1:20" x14ac:dyDescent="0.25">
      <c r="A20" s="1096"/>
      <c r="B20" s="719" t="s">
        <v>80</v>
      </c>
      <c r="C20" s="111" t="s">
        <v>81</v>
      </c>
      <c r="D20" s="111" t="s">
        <v>82</v>
      </c>
      <c r="E20" s="111" t="s">
        <v>11</v>
      </c>
      <c r="F20" s="714">
        <v>450</v>
      </c>
      <c r="G20" s="206">
        <v>345</v>
      </c>
      <c r="H20" s="797"/>
      <c r="I20" s="850"/>
      <c r="J20" s="191">
        <f>K20</f>
        <v>3</v>
      </c>
      <c r="K20" s="219">
        <v>3</v>
      </c>
      <c r="L20" s="219">
        <f t="shared" si="4"/>
        <v>1035</v>
      </c>
      <c r="M20" s="220">
        <f t="shared" si="5"/>
        <v>345</v>
      </c>
      <c r="N20" s="870"/>
      <c r="O20" s="443"/>
      <c r="P20" s="221">
        <v>0</v>
      </c>
      <c r="Q20" s="444">
        <f t="shared" si="6"/>
        <v>0</v>
      </c>
      <c r="R20" s="222">
        <f t="shared" si="7"/>
        <v>0</v>
      </c>
      <c r="S20" s="453" cm="1">
        <f t="array" ref="S20">_xlfn.IFS(E20="Air",R20,E20="Sea",M20,E20="Air+Sea",M20+R20)</f>
        <v>345</v>
      </c>
      <c r="T20" s="475"/>
    </row>
    <row r="21" spans="1:20" x14ac:dyDescent="0.25">
      <c r="A21" s="1096"/>
      <c r="B21" s="1110" t="s">
        <v>83</v>
      </c>
      <c r="C21" s="111" t="s">
        <v>74</v>
      </c>
      <c r="D21" s="111" t="s">
        <v>85</v>
      </c>
      <c r="E21" s="111" t="s">
        <v>11</v>
      </c>
      <c r="F21" s="714">
        <v>50</v>
      </c>
      <c r="G21" s="206">
        <v>50</v>
      </c>
      <c r="H21" s="828"/>
      <c r="I21" s="469">
        <f>1/4</f>
        <v>0.25</v>
      </c>
      <c r="J21" s="191"/>
      <c r="K21" s="219">
        <v>3</v>
      </c>
      <c r="L21" s="219">
        <f t="shared" si="4"/>
        <v>50</v>
      </c>
      <c r="M21" s="220">
        <f t="shared" si="5"/>
        <v>12.5</v>
      </c>
      <c r="N21" s="870"/>
      <c r="O21" s="443"/>
      <c r="P21" s="221">
        <v>0</v>
      </c>
      <c r="Q21" s="444">
        <f t="shared" si="6"/>
        <v>50</v>
      </c>
      <c r="R21" s="222">
        <f t="shared" si="7"/>
        <v>0</v>
      </c>
      <c r="S21" s="453" cm="1">
        <f t="array" ref="S21">_xlfn.IFS(E21="Air",R21,E21="Sea",M21,E21="Air+Sea",M21+R21)</f>
        <v>12.5</v>
      </c>
      <c r="T21" s="475"/>
    </row>
    <row r="22" spans="1:20" x14ac:dyDescent="0.25">
      <c r="A22" s="1096"/>
      <c r="B22" s="1110"/>
      <c r="C22" s="111" t="s">
        <v>74</v>
      </c>
      <c r="D22" s="111" t="s">
        <v>630</v>
      </c>
      <c r="E22" s="111" t="s">
        <v>11</v>
      </c>
      <c r="F22" s="714">
        <v>600</v>
      </c>
      <c r="G22" s="206">
        <v>600</v>
      </c>
      <c r="H22" s="828"/>
      <c r="I22" s="469">
        <f>1/4</f>
        <v>0.25</v>
      </c>
      <c r="J22" s="191"/>
      <c r="K22" s="219">
        <v>3</v>
      </c>
      <c r="L22" s="219">
        <f t="shared" si="4"/>
        <v>600</v>
      </c>
      <c r="M22" s="220">
        <f t="shared" si="5"/>
        <v>150</v>
      </c>
      <c r="N22" s="870"/>
      <c r="O22" s="443"/>
      <c r="P22" s="221">
        <v>0</v>
      </c>
      <c r="Q22" s="444">
        <f t="shared" si="6"/>
        <v>600</v>
      </c>
      <c r="R22" s="222">
        <f t="shared" si="7"/>
        <v>0</v>
      </c>
      <c r="S22" s="453" cm="1">
        <f t="array" ref="S22">_xlfn.IFS(E22="Air",R22,E22="Sea",M22,E22="Air+Sea",M22+R22)</f>
        <v>150</v>
      </c>
      <c r="T22" s="475"/>
    </row>
    <row r="23" spans="1:20" x14ac:dyDescent="0.25">
      <c r="A23" s="1096"/>
      <c r="B23" s="1110" t="s">
        <v>87</v>
      </c>
      <c r="C23" s="111" t="s">
        <v>69</v>
      </c>
      <c r="D23" s="111" t="s">
        <v>88</v>
      </c>
      <c r="E23" s="111" t="s">
        <v>11</v>
      </c>
      <c r="F23" s="714">
        <v>45</v>
      </c>
      <c r="G23" s="206">
        <v>45</v>
      </c>
      <c r="H23" s="828"/>
      <c r="I23" s="850"/>
      <c r="J23" s="191">
        <f>K23*2</f>
        <v>6</v>
      </c>
      <c r="K23" s="219">
        <v>3</v>
      </c>
      <c r="L23" s="219">
        <f t="shared" si="4"/>
        <v>270</v>
      </c>
      <c r="M23" s="220">
        <f t="shared" si="5"/>
        <v>90</v>
      </c>
      <c r="N23" s="870"/>
      <c r="O23" s="443"/>
      <c r="P23" s="221">
        <v>0</v>
      </c>
      <c r="Q23" s="444">
        <f t="shared" si="6"/>
        <v>0</v>
      </c>
      <c r="R23" s="222">
        <f t="shared" si="7"/>
        <v>0</v>
      </c>
      <c r="S23" s="453" cm="1">
        <f t="array" ref="S23">_xlfn.IFS(E23="Air",R23,E23="Sea",M23,E23="Air+Sea",M23+R23)</f>
        <v>90</v>
      </c>
      <c r="T23" s="475"/>
    </row>
    <row r="24" spans="1:20" x14ac:dyDescent="0.25">
      <c r="A24" s="1096"/>
      <c r="B24" s="1110"/>
      <c r="C24" s="111" t="s">
        <v>74</v>
      </c>
      <c r="D24" s="111" t="s">
        <v>89</v>
      </c>
      <c r="E24" s="111" t="s">
        <v>11</v>
      </c>
      <c r="F24" s="714">
        <v>75</v>
      </c>
      <c r="G24" s="206">
        <v>75</v>
      </c>
      <c r="H24" s="828"/>
      <c r="I24" s="850">
        <v>0.4</v>
      </c>
      <c r="J24" s="191"/>
      <c r="K24" s="219">
        <v>3</v>
      </c>
      <c r="L24" s="219">
        <f t="shared" si="4"/>
        <v>75</v>
      </c>
      <c r="M24" s="220">
        <f t="shared" si="5"/>
        <v>30</v>
      </c>
      <c r="N24" s="870"/>
      <c r="O24" s="443"/>
      <c r="P24" s="221">
        <v>0</v>
      </c>
      <c r="Q24" s="444">
        <f t="shared" si="6"/>
        <v>75</v>
      </c>
      <c r="R24" s="222">
        <f t="shared" si="7"/>
        <v>0</v>
      </c>
      <c r="S24" s="453" cm="1">
        <f t="array" ref="S24">_xlfn.IFS(E24="Air",R24,E24="Sea",M24,E24="Air+Sea",M24+R24)</f>
        <v>30</v>
      </c>
      <c r="T24" s="475"/>
    </row>
    <row r="25" spans="1:20" x14ac:dyDescent="0.25">
      <c r="A25" s="1096"/>
      <c r="B25" s="462" t="s">
        <v>90</v>
      </c>
      <c r="C25" s="159"/>
      <c r="D25" s="159"/>
      <c r="E25" s="159"/>
      <c r="F25" s="349"/>
      <c r="G25" s="207"/>
      <c r="H25" s="881"/>
      <c r="I25" s="870"/>
      <c r="J25" s="349"/>
      <c r="K25" s="221">
        <v>3</v>
      </c>
      <c r="L25" s="221">
        <f t="shared" si="4"/>
        <v>0</v>
      </c>
      <c r="M25" s="223">
        <f t="shared" si="5"/>
        <v>0</v>
      </c>
      <c r="N25" s="870"/>
      <c r="O25" s="349"/>
      <c r="P25" s="221">
        <v>0</v>
      </c>
      <c r="Q25" s="444">
        <f t="shared" si="6"/>
        <v>0</v>
      </c>
      <c r="R25" s="222">
        <f t="shared" si="7"/>
        <v>0</v>
      </c>
      <c r="S25" s="454" t="e" cm="1">
        <f t="array" ref="S25">_xlfn.IFS(E25="Air",R25,E25="Sea",M25,E25="Air+Sea",M25+R25)</f>
        <v>#N/A</v>
      </c>
      <c r="T25" s="475"/>
    </row>
    <row r="26" spans="1:20" x14ac:dyDescent="0.25">
      <c r="A26" s="1096" t="s">
        <v>91</v>
      </c>
      <c r="B26" s="719" t="s">
        <v>92</v>
      </c>
      <c r="C26" s="111" t="s">
        <v>69</v>
      </c>
      <c r="D26" s="111" t="s">
        <v>93</v>
      </c>
      <c r="E26" s="111" t="s">
        <v>11</v>
      </c>
      <c r="F26" s="714">
        <v>440</v>
      </c>
      <c r="G26" s="206">
        <v>280</v>
      </c>
      <c r="H26" s="797"/>
      <c r="I26" s="875"/>
      <c r="J26" s="191">
        <f>K26</f>
        <v>3</v>
      </c>
      <c r="K26" s="219">
        <v>3</v>
      </c>
      <c r="L26" s="219">
        <f t="shared" si="4"/>
        <v>840</v>
      </c>
      <c r="M26" s="220">
        <f t="shared" si="5"/>
        <v>280</v>
      </c>
      <c r="N26" s="871"/>
      <c r="O26" s="443"/>
      <c r="P26" s="221">
        <v>0</v>
      </c>
      <c r="Q26" s="444">
        <f t="shared" si="6"/>
        <v>0</v>
      </c>
      <c r="R26" s="222">
        <f t="shared" si="7"/>
        <v>0</v>
      </c>
      <c r="S26" s="453" cm="1">
        <f t="array" ref="S26">_xlfn.IFS(E26="Air",R26,E26="Sea",M26,E26="Air+Sea",M26+R26)</f>
        <v>280</v>
      </c>
      <c r="T26" s="475"/>
    </row>
    <row r="27" spans="1:20" x14ac:dyDescent="0.25">
      <c r="A27" s="1096"/>
      <c r="B27" s="509" t="s">
        <v>94</v>
      </c>
      <c r="C27" s="113" t="s">
        <v>69</v>
      </c>
      <c r="D27" s="113" t="s">
        <v>95</v>
      </c>
      <c r="E27" s="113" t="s">
        <v>11</v>
      </c>
      <c r="F27" s="660">
        <v>560</v>
      </c>
      <c r="G27" s="206">
        <v>500</v>
      </c>
      <c r="H27" s="797"/>
      <c r="I27" s="876"/>
      <c r="J27" s="191">
        <v>2</v>
      </c>
      <c r="K27" s="219">
        <v>3</v>
      </c>
      <c r="L27" s="219">
        <f t="shared" si="4"/>
        <v>1000</v>
      </c>
      <c r="M27" s="220">
        <f t="shared" si="5"/>
        <v>333.33333333333331</v>
      </c>
      <c r="N27" s="872"/>
      <c r="O27" s="443"/>
      <c r="P27" s="221">
        <v>0</v>
      </c>
      <c r="Q27" s="444">
        <f t="shared" si="6"/>
        <v>0</v>
      </c>
      <c r="R27" s="222">
        <f t="shared" si="7"/>
        <v>0</v>
      </c>
      <c r="S27" s="453" cm="1">
        <f t="array" ref="S27">_xlfn.IFS(E27="Air",R27,E27="Sea",M27,E27="Air+Sea",M27+R27)</f>
        <v>333.33333333333331</v>
      </c>
      <c r="T27" s="475"/>
    </row>
    <row r="28" spans="1:20" x14ac:dyDescent="0.25">
      <c r="A28" s="1096"/>
      <c r="B28" s="462" t="s">
        <v>96</v>
      </c>
      <c r="C28" s="159" t="s">
        <v>97</v>
      </c>
      <c r="D28" s="159" t="s">
        <v>98</v>
      </c>
      <c r="E28" s="159"/>
      <c r="F28" s="349"/>
      <c r="G28" s="207"/>
      <c r="H28" s="881"/>
      <c r="I28" s="870"/>
      <c r="J28" s="190"/>
      <c r="K28" s="221">
        <v>3</v>
      </c>
      <c r="L28" s="221">
        <f t="shared" si="4"/>
        <v>0</v>
      </c>
      <c r="M28" s="223">
        <f t="shared" si="5"/>
        <v>0</v>
      </c>
      <c r="N28" s="870"/>
      <c r="O28" s="443"/>
      <c r="P28" s="221">
        <v>0</v>
      </c>
      <c r="Q28" s="444">
        <f t="shared" si="6"/>
        <v>0</v>
      </c>
      <c r="R28" s="222">
        <f t="shared" si="7"/>
        <v>0</v>
      </c>
      <c r="S28" s="454" t="e" cm="1">
        <f t="array" ref="S28">_xlfn.IFS(E28="Air",R28,E28="Sea",M28,E28="Air+Sea",M28+R28)</f>
        <v>#N/A</v>
      </c>
      <c r="T28" s="475"/>
    </row>
    <row r="29" spans="1:20" x14ac:dyDescent="0.25">
      <c r="A29" s="1096"/>
      <c r="B29" s="509" t="s">
        <v>99</v>
      </c>
      <c r="C29" s="113" t="s">
        <v>100</v>
      </c>
      <c r="D29" s="136" t="s">
        <v>101</v>
      </c>
      <c r="E29" s="113" t="s">
        <v>11</v>
      </c>
      <c r="F29" s="660">
        <v>195</v>
      </c>
      <c r="G29" s="208">
        <v>195</v>
      </c>
      <c r="H29" s="797"/>
      <c r="I29" s="851"/>
      <c r="J29" s="191">
        <f>K29+1</f>
        <v>4</v>
      </c>
      <c r="K29" s="219">
        <v>3</v>
      </c>
      <c r="L29" s="219">
        <f t="shared" si="4"/>
        <v>780</v>
      </c>
      <c r="M29" s="220">
        <f t="shared" si="5"/>
        <v>260</v>
      </c>
      <c r="N29" s="873"/>
      <c r="O29" s="443"/>
      <c r="P29" s="221">
        <v>0</v>
      </c>
      <c r="Q29" s="444">
        <f t="shared" si="6"/>
        <v>0</v>
      </c>
      <c r="R29" s="222">
        <f t="shared" si="7"/>
        <v>0</v>
      </c>
      <c r="S29" s="453" cm="1">
        <f t="array" ref="S29">_xlfn.IFS(E29="Air",R29,E29="Sea",M29,E29="Air+Sea",M29+R29)</f>
        <v>260</v>
      </c>
      <c r="T29" s="475"/>
    </row>
    <row r="30" spans="1:20" x14ac:dyDescent="0.25">
      <c r="A30" s="1096"/>
      <c r="B30" s="509" t="s">
        <v>102</v>
      </c>
      <c r="C30" s="113" t="s">
        <v>103</v>
      </c>
      <c r="D30" s="136" t="s">
        <v>104</v>
      </c>
      <c r="E30" s="113" t="s">
        <v>11</v>
      </c>
      <c r="F30" s="660">
        <v>70</v>
      </c>
      <c r="G30" s="208">
        <v>70</v>
      </c>
      <c r="H30" s="797"/>
      <c r="I30" s="851"/>
      <c r="J30" s="191">
        <v>1</v>
      </c>
      <c r="K30" s="219">
        <v>3</v>
      </c>
      <c r="L30" s="219">
        <f t="shared" si="4"/>
        <v>70</v>
      </c>
      <c r="M30" s="220">
        <f t="shared" si="5"/>
        <v>23.333333333333332</v>
      </c>
      <c r="N30" s="873"/>
      <c r="O30" s="443"/>
      <c r="P30" s="221">
        <v>0</v>
      </c>
      <c r="Q30" s="444">
        <f t="shared" si="6"/>
        <v>0</v>
      </c>
      <c r="R30" s="222">
        <f t="shared" si="7"/>
        <v>0</v>
      </c>
      <c r="S30" s="453" cm="1">
        <f t="array" ref="S30">_xlfn.IFS(E30="Air",R30,E30="Sea",M30,E30="Air+Sea",M30+R30)</f>
        <v>23.333333333333332</v>
      </c>
      <c r="T30" s="475"/>
    </row>
    <row r="31" spans="1:20" x14ac:dyDescent="0.25">
      <c r="A31" s="1096"/>
      <c r="B31" s="460"/>
      <c r="C31" s="188" t="s">
        <v>123</v>
      </c>
      <c r="D31" s="188" t="s">
        <v>632</v>
      </c>
      <c r="E31" s="188"/>
      <c r="F31" s="715"/>
      <c r="G31" s="386"/>
      <c r="H31" s="882"/>
      <c r="I31" s="873"/>
      <c r="J31" s="190"/>
      <c r="K31" s="221">
        <v>3</v>
      </c>
      <c r="L31" s="221">
        <f t="shared" si="4"/>
        <v>0</v>
      </c>
      <c r="M31" s="222">
        <f t="shared" si="5"/>
        <v>0</v>
      </c>
      <c r="N31" s="873"/>
      <c r="O31" s="443"/>
      <c r="P31" s="221">
        <v>0</v>
      </c>
      <c r="Q31" s="444">
        <f t="shared" si="6"/>
        <v>0</v>
      </c>
      <c r="R31" s="222">
        <f t="shared" si="7"/>
        <v>0</v>
      </c>
      <c r="S31" s="454" t="e" cm="1">
        <f t="array" ref="S31">_xlfn.IFS(E31="Air",R31,E31="Sea",M31,E31="Air+Sea",M31+R31)</f>
        <v>#N/A</v>
      </c>
      <c r="T31" s="475"/>
    </row>
    <row r="32" spans="1:20" x14ac:dyDescent="0.25">
      <c r="A32" s="1096"/>
      <c r="B32" s="1092" t="s">
        <v>105</v>
      </c>
      <c r="C32" s="113" t="s">
        <v>74</v>
      </c>
      <c r="D32" s="111" t="s">
        <v>633</v>
      </c>
      <c r="E32" s="113" t="s">
        <v>11</v>
      </c>
      <c r="F32" s="660">
        <v>20</v>
      </c>
      <c r="G32" s="208">
        <v>20</v>
      </c>
      <c r="H32" s="797"/>
      <c r="I32" s="851">
        <v>0.3</v>
      </c>
      <c r="J32" s="191"/>
      <c r="K32" s="219">
        <v>3</v>
      </c>
      <c r="L32" s="219">
        <f t="shared" si="4"/>
        <v>20</v>
      </c>
      <c r="M32" s="220">
        <f t="shared" si="5"/>
        <v>6</v>
      </c>
      <c r="N32" s="873"/>
      <c r="O32" s="443"/>
      <c r="P32" s="221">
        <v>0</v>
      </c>
      <c r="Q32" s="444">
        <f t="shared" si="6"/>
        <v>20</v>
      </c>
      <c r="R32" s="222">
        <f t="shared" si="7"/>
        <v>0</v>
      </c>
      <c r="S32" s="453" cm="1">
        <f t="array" ref="S32">_xlfn.IFS(E32="Air",R32,E32="Sea",M32,E32="Air+Sea",M32+R32)</f>
        <v>6</v>
      </c>
      <c r="T32" s="475"/>
    </row>
    <row r="33" spans="1:20" x14ac:dyDescent="0.25">
      <c r="A33" s="1096"/>
      <c r="B33" s="1092"/>
      <c r="C33" s="113" t="s">
        <v>74</v>
      </c>
      <c r="D33" s="136" t="s">
        <v>107</v>
      </c>
      <c r="E33" s="113" t="s">
        <v>11</v>
      </c>
      <c r="F33" s="660">
        <v>40</v>
      </c>
      <c r="G33" s="208">
        <v>40</v>
      </c>
      <c r="H33" s="797"/>
      <c r="I33" s="851">
        <v>0.3</v>
      </c>
      <c r="J33" s="191"/>
      <c r="K33" s="219">
        <v>3</v>
      </c>
      <c r="L33" s="219">
        <f t="shared" si="4"/>
        <v>40</v>
      </c>
      <c r="M33" s="220">
        <f t="shared" si="5"/>
        <v>12</v>
      </c>
      <c r="N33" s="873"/>
      <c r="O33" s="443"/>
      <c r="P33" s="221">
        <v>0</v>
      </c>
      <c r="Q33" s="444">
        <f t="shared" si="6"/>
        <v>40</v>
      </c>
      <c r="R33" s="222">
        <f t="shared" si="7"/>
        <v>0</v>
      </c>
      <c r="S33" s="453" cm="1">
        <f t="array" ref="S33">_xlfn.IFS(E33="Air",R33,E33="Sea",M33,E33="Air+Sea",M33+R33)</f>
        <v>12</v>
      </c>
      <c r="T33" s="475"/>
    </row>
    <row r="34" spans="1:20" x14ac:dyDescent="0.25">
      <c r="A34" s="1096"/>
      <c r="B34" s="509" t="s">
        <v>108</v>
      </c>
      <c r="C34" s="113" t="s">
        <v>103</v>
      </c>
      <c r="D34" s="136" t="s">
        <v>109</v>
      </c>
      <c r="E34" s="113" t="s">
        <v>11</v>
      </c>
      <c r="F34" s="660">
        <v>175</v>
      </c>
      <c r="G34" s="208">
        <v>175</v>
      </c>
      <c r="H34" s="797"/>
      <c r="I34" s="851"/>
      <c r="J34" s="191">
        <v>1</v>
      </c>
      <c r="K34" s="219">
        <v>3</v>
      </c>
      <c r="L34" s="219">
        <f t="shared" si="4"/>
        <v>175</v>
      </c>
      <c r="M34" s="220">
        <f t="shared" si="5"/>
        <v>58.333333333333336</v>
      </c>
      <c r="N34" s="873"/>
      <c r="O34" s="443"/>
      <c r="P34" s="221">
        <v>0</v>
      </c>
      <c r="Q34" s="444">
        <f t="shared" si="6"/>
        <v>0</v>
      </c>
      <c r="R34" s="222">
        <f t="shared" si="7"/>
        <v>0</v>
      </c>
      <c r="S34" s="453" cm="1">
        <f t="array" ref="S34">_xlfn.IFS(E34="Air",R34,E34="Sea",M34,E34="Air+Sea",M34+R34)</f>
        <v>58.333333333333336</v>
      </c>
      <c r="T34" s="475"/>
    </row>
    <row r="35" spans="1:20" x14ac:dyDescent="0.25">
      <c r="A35" s="1096"/>
      <c r="B35" s="462" t="s">
        <v>110</v>
      </c>
      <c r="C35" s="159" t="s">
        <v>111</v>
      </c>
      <c r="D35" s="159" t="s">
        <v>98</v>
      </c>
      <c r="E35" s="159"/>
      <c r="F35" s="349"/>
      <c r="G35" s="207"/>
      <c r="H35" s="881"/>
      <c r="I35" s="870"/>
      <c r="J35" s="190"/>
      <c r="K35" s="221">
        <v>3</v>
      </c>
      <c r="L35" s="221">
        <f t="shared" si="4"/>
        <v>0</v>
      </c>
      <c r="M35" s="223">
        <f t="shared" si="5"/>
        <v>0</v>
      </c>
      <c r="N35" s="870"/>
      <c r="O35" s="443"/>
      <c r="P35" s="221">
        <v>0</v>
      </c>
      <c r="Q35" s="444">
        <f t="shared" si="6"/>
        <v>0</v>
      </c>
      <c r="R35" s="222">
        <f t="shared" si="7"/>
        <v>0</v>
      </c>
      <c r="S35" s="454" t="e" cm="1">
        <f t="array" ref="S35">_xlfn.IFS(E35="Air",R35,E35="Sea",M35,E35="Air+Sea",M35+R35)</f>
        <v>#N/A</v>
      </c>
      <c r="T35" s="475"/>
    </row>
    <row r="36" spans="1:20" x14ac:dyDescent="0.25">
      <c r="A36" s="1096"/>
      <c r="B36" s="1092" t="s">
        <v>112</v>
      </c>
      <c r="C36" s="113" t="s">
        <v>100</v>
      </c>
      <c r="D36" s="113" t="s">
        <v>113</v>
      </c>
      <c r="E36" s="113" t="s">
        <v>11</v>
      </c>
      <c r="F36" s="660">
        <v>30</v>
      </c>
      <c r="G36" s="208">
        <v>30</v>
      </c>
      <c r="H36" s="797"/>
      <c r="I36" s="851"/>
      <c r="J36" s="191">
        <v>3</v>
      </c>
      <c r="K36" s="219">
        <v>3</v>
      </c>
      <c r="L36" s="219">
        <f t="shared" si="4"/>
        <v>90</v>
      </c>
      <c r="M36" s="220">
        <f t="shared" si="5"/>
        <v>30</v>
      </c>
      <c r="N36" s="873"/>
      <c r="O36" s="443"/>
      <c r="P36" s="221">
        <v>0</v>
      </c>
      <c r="Q36" s="444">
        <f t="shared" si="6"/>
        <v>0</v>
      </c>
      <c r="R36" s="222">
        <f t="shared" si="7"/>
        <v>0</v>
      </c>
      <c r="S36" s="453" cm="1">
        <f t="array" ref="S36">_xlfn.IFS(E36="Air",R36,E36="Sea",M36,E36="Air+Sea",M36+R36)</f>
        <v>30</v>
      </c>
      <c r="T36" s="475"/>
    </row>
    <row r="37" spans="1:20" x14ac:dyDescent="0.25">
      <c r="A37" s="1096"/>
      <c r="B37" s="1092"/>
      <c r="C37" s="113" t="s">
        <v>100</v>
      </c>
      <c r="D37" s="136" t="s">
        <v>114</v>
      </c>
      <c r="E37" s="113" t="s">
        <v>11</v>
      </c>
      <c r="F37" s="660">
        <v>100</v>
      </c>
      <c r="G37" s="208">
        <v>100</v>
      </c>
      <c r="H37" s="797"/>
      <c r="I37" s="851"/>
      <c r="J37" s="191">
        <v>3</v>
      </c>
      <c r="K37" s="219">
        <v>3</v>
      </c>
      <c r="L37" s="219">
        <f t="shared" si="4"/>
        <v>300</v>
      </c>
      <c r="M37" s="220">
        <f t="shared" si="5"/>
        <v>100</v>
      </c>
      <c r="N37" s="873"/>
      <c r="O37" s="443"/>
      <c r="P37" s="221">
        <v>0</v>
      </c>
      <c r="Q37" s="444">
        <f t="shared" si="6"/>
        <v>0</v>
      </c>
      <c r="R37" s="222">
        <f t="shared" si="7"/>
        <v>0</v>
      </c>
      <c r="S37" s="453" cm="1">
        <f t="array" ref="S37">_xlfn.IFS(E37="Air",R37,E37="Sea",M37,E37="Air+Sea",M37+R37)</f>
        <v>100</v>
      </c>
      <c r="T37" s="475"/>
    </row>
    <row r="38" spans="1:20" x14ac:dyDescent="0.25">
      <c r="A38" s="1096"/>
      <c r="B38" s="1093" t="s">
        <v>115</v>
      </c>
      <c r="C38" s="159" t="s">
        <v>116</v>
      </c>
      <c r="D38" s="159" t="s">
        <v>113</v>
      </c>
      <c r="E38" s="159"/>
      <c r="F38" s="349">
        <v>30</v>
      </c>
      <c r="G38" s="207"/>
      <c r="H38" s="881"/>
      <c r="I38" s="873"/>
      <c r="J38" s="190"/>
      <c r="K38" s="221">
        <v>3</v>
      </c>
      <c r="L38" s="221">
        <f t="shared" si="4"/>
        <v>0</v>
      </c>
      <c r="M38" s="222">
        <f t="shared" si="5"/>
        <v>0</v>
      </c>
      <c r="N38" s="873"/>
      <c r="O38" s="443"/>
      <c r="P38" s="221">
        <v>0</v>
      </c>
      <c r="Q38" s="444">
        <f t="shared" si="6"/>
        <v>0</v>
      </c>
      <c r="R38" s="222">
        <f t="shared" si="7"/>
        <v>0</v>
      </c>
      <c r="S38" s="454" t="e" cm="1">
        <f t="array" ref="S38">_xlfn.IFS(E38="Air",R38,E38="Sea",M38,E38="Air+Sea",M38+R38)</f>
        <v>#N/A</v>
      </c>
      <c r="T38" s="475"/>
    </row>
    <row r="39" spans="1:20" x14ac:dyDescent="0.25">
      <c r="A39" s="1096"/>
      <c r="B39" s="1093"/>
      <c r="C39" s="159" t="s">
        <v>116</v>
      </c>
      <c r="D39" s="159" t="s">
        <v>117</v>
      </c>
      <c r="E39" s="159"/>
      <c r="F39" s="349">
        <v>340</v>
      </c>
      <c r="G39" s="207"/>
      <c r="H39" s="881"/>
      <c r="I39" s="873"/>
      <c r="J39" s="190"/>
      <c r="K39" s="221">
        <v>3</v>
      </c>
      <c r="L39" s="221">
        <f t="shared" si="4"/>
        <v>0</v>
      </c>
      <c r="M39" s="222">
        <f t="shared" si="5"/>
        <v>0</v>
      </c>
      <c r="N39" s="873"/>
      <c r="O39" s="443"/>
      <c r="P39" s="221">
        <v>0</v>
      </c>
      <c r="Q39" s="444">
        <f t="shared" si="6"/>
        <v>0</v>
      </c>
      <c r="R39" s="222">
        <f t="shared" si="7"/>
        <v>0</v>
      </c>
      <c r="S39" s="454" t="e" cm="1">
        <f t="array" ref="S39">_xlfn.IFS(E39="Air",R39,E39="Sea",M39,E39="Air+Sea",M39+R39)</f>
        <v>#N/A</v>
      </c>
      <c r="T39" s="475"/>
    </row>
    <row r="40" spans="1:20" x14ac:dyDescent="0.25">
      <c r="A40" s="1096"/>
      <c r="B40" s="462" t="s">
        <v>90</v>
      </c>
      <c r="C40" s="159"/>
      <c r="D40" s="159"/>
      <c r="E40" s="159"/>
      <c r="F40" s="349"/>
      <c r="G40" s="207"/>
      <c r="H40" s="881"/>
      <c r="I40" s="870"/>
      <c r="J40" s="190"/>
      <c r="K40" s="221">
        <v>3</v>
      </c>
      <c r="L40" s="221">
        <f t="shared" si="4"/>
        <v>0</v>
      </c>
      <c r="M40" s="223">
        <f t="shared" si="5"/>
        <v>0</v>
      </c>
      <c r="N40" s="870"/>
      <c r="O40" s="443"/>
      <c r="P40" s="221">
        <v>0</v>
      </c>
      <c r="Q40" s="444">
        <f t="shared" si="6"/>
        <v>0</v>
      </c>
      <c r="R40" s="222">
        <f t="shared" si="7"/>
        <v>0</v>
      </c>
      <c r="S40" s="454" t="e" cm="1">
        <f t="array" ref="S40">_xlfn.IFS(E40="Air",R40,E40="Sea",M40,E40="Air+Sea",M40+R40)</f>
        <v>#N/A</v>
      </c>
      <c r="T40" s="475"/>
    </row>
    <row r="41" spans="1:20" x14ac:dyDescent="0.25">
      <c r="A41" s="1096"/>
      <c r="B41" s="1092" t="s">
        <v>118</v>
      </c>
      <c r="C41" s="113" t="s">
        <v>103</v>
      </c>
      <c r="D41" s="113" t="s">
        <v>119</v>
      </c>
      <c r="E41" s="113" t="s">
        <v>11</v>
      </c>
      <c r="F41" s="660">
        <v>25</v>
      </c>
      <c r="G41" s="208">
        <v>25</v>
      </c>
      <c r="H41" s="797"/>
      <c r="I41" s="851"/>
      <c r="J41" s="191">
        <v>2</v>
      </c>
      <c r="K41" s="219">
        <v>3</v>
      </c>
      <c r="L41" s="219">
        <f t="shared" si="4"/>
        <v>50</v>
      </c>
      <c r="M41" s="220">
        <f t="shared" si="5"/>
        <v>16.666666666666668</v>
      </c>
      <c r="N41" s="873"/>
      <c r="O41" s="443"/>
      <c r="P41" s="221">
        <v>0</v>
      </c>
      <c r="Q41" s="444">
        <f t="shared" si="6"/>
        <v>0</v>
      </c>
      <c r="R41" s="222">
        <f t="shared" si="7"/>
        <v>0</v>
      </c>
      <c r="S41" s="453" cm="1">
        <f t="array" ref="S41">_xlfn.IFS(E41="Air",R41,E41="Sea",M41,E41="Air+Sea",M41+R41)</f>
        <v>16.666666666666668</v>
      </c>
      <c r="T41" s="475"/>
    </row>
    <row r="42" spans="1:20" x14ac:dyDescent="0.25">
      <c r="A42" s="1096"/>
      <c r="B42" s="1092"/>
      <c r="C42" s="113" t="s">
        <v>103</v>
      </c>
      <c r="D42" s="136" t="s">
        <v>120</v>
      </c>
      <c r="E42" s="113" t="s">
        <v>11</v>
      </c>
      <c r="F42" s="660">
        <v>375</v>
      </c>
      <c r="G42" s="208">
        <v>180</v>
      </c>
      <c r="H42" s="797"/>
      <c r="I42" s="851"/>
      <c r="J42" s="191">
        <v>2</v>
      </c>
      <c r="K42" s="219">
        <v>3</v>
      </c>
      <c r="L42" s="219">
        <f t="shared" si="4"/>
        <v>360</v>
      </c>
      <c r="M42" s="220">
        <f t="shared" si="5"/>
        <v>120</v>
      </c>
      <c r="N42" s="873"/>
      <c r="O42" s="443"/>
      <c r="P42" s="221">
        <v>0</v>
      </c>
      <c r="Q42" s="444">
        <f t="shared" si="6"/>
        <v>0</v>
      </c>
      <c r="R42" s="222">
        <f t="shared" si="7"/>
        <v>0</v>
      </c>
      <c r="S42" s="453" cm="1">
        <f t="array" ref="S42">_xlfn.IFS(E42="Air",R42,E42="Sea",M42,E42="Air+Sea",M42+R42)</f>
        <v>120</v>
      </c>
      <c r="T42" s="475"/>
    </row>
    <row r="43" spans="1:20" x14ac:dyDescent="0.25">
      <c r="A43" s="1096" t="s">
        <v>121</v>
      </c>
      <c r="B43" s="462" t="s">
        <v>122</v>
      </c>
      <c r="C43" s="159" t="s">
        <v>123</v>
      </c>
      <c r="D43" s="159" t="s">
        <v>122</v>
      </c>
      <c r="E43" s="159"/>
      <c r="F43" s="349">
        <v>120</v>
      </c>
      <c r="G43" s="207"/>
      <c r="H43" s="881"/>
      <c r="I43" s="870"/>
      <c r="J43" s="190"/>
      <c r="K43" s="221">
        <v>3</v>
      </c>
      <c r="L43" s="221">
        <f t="shared" si="4"/>
        <v>0</v>
      </c>
      <c r="M43" s="222">
        <f t="shared" si="5"/>
        <v>0</v>
      </c>
      <c r="N43" s="870"/>
      <c r="O43" s="443"/>
      <c r="P43" s="221">
        <v>0</v>
      </c>
      <c r="Q43" s="444">
        <f t="shared" si="6"/>
        <v>0</v>
      </c>
      <c r="R43" s="222">
        <f t="shared" si="7"/>
        <v>0</v>
      </c>
      <c r="S43" s="454" t="e" cm="1">
        <f t="array" ref="S43">_xlfn.IFS(E43="Air",R43,E43="Sea",M43,E43="Air+Sea",M43+R43)</f>
        <v>#N/A</v>
      </c>
      <c r="T43" s="475"/>
    </row>
    <row r="44" spans="1:20" x14ac:dyDescent="0.25">
      <c r="A44" s="1096"/>
      <c r="B44" s="509" t="s">
        <v>124</v>
      </c>
      <c r="C44" s="113" t="s">
        <v>103</v>
      </c>
      <c r="D44" s="136" t="s">
        <v>125</v>
      </c>
      <c r="E44" s="113" t="s">
        <v>11</v>
      </c>
      <c r="F44" s="660">
        <v>120</v>
      </c>
      <c r="G44" s="208">
        <v>120</v>
      </c>
      <c r="H44" s="797"/>
      <c r="I44" s="851"/>
      <c r="J44" s="191">
        <v>1</v>
      </c>
      <c r="K44" s="219">
        <v>3</v>
      </c>
      <c r="L44" s="219">
        <f t="shared" si="4"/>
        <v>120</v>
      </c>
      <c r="M44" s="220">
        <f t="shared" si="5"/>
        <v>40</v>
      </c>
      <c r="N44" s="873"/>
      <c r="O44" s="443"/>
      <c r="P44" s="221">
        <v>0</v>
      </c>
      <c r="Q44" s="444">
        <f t="shared" si="6"/>
        <v>0</v>
      </c>
      <c r="R44" s="222">
        <f t="shared" si="7"/>
        <v>0</v>
      </c>
      <c r="S44" s="453" cm="1">
        <f t="array" ref="S44">_xlfn.IFS(E44="Air",R44,E44="Sea",M44,E44="Air+Sea",M44+R44)</f>
        <v>40</v>
      </c>
      <c r="T44" s="475"/>
    </row>
    <row r="45" spans="1:20" x14ac:dyDescent="0.25">
      <c r="A45" s="1096"/>
      <c r="B45" s="719" t="s">
        <v>126</v>
      </c>
      <c r="C45" s="111" t="s">
        <v>103</v>
      </c>
      <c r="D45" s="111" t="s">
        <v>126</v>
      </c>
      <c r="E45" s="111" t="s">
        <v>11</v>
      </c>
      <c r="F45" s="714">
        <v>185</v>
      </c>
      <c r="G45" s="206">
        <v>185</v>
      </c>
      <c r="H45" s="828"/>
      <c r="I45" s="850"/>
      <c r="J45" s="191">
        <v>1</v>
      </c>
      <c r="K45" s="219">
        <v>3</v>
      </c>
      <c r="L45" s="219">
        <f t="shared" si="4"/>
        <v>185</v>
      </c>
      <c r="M45" s="220">
        <f t="shared" si="5"/>
        <v>61.666666666666664</v>
      </c>
      <c r="N45" s="870"/>
      <c r="O45" s="443"/>
      <c r="P45" s="221">
        <v>0</v>
      </c>
      <c r="Q45" s="444">
        <f t="shared" si="6"/>
        <v>0</v>
      </c>
      <c r="R45" s="222">
        <f t="shared" si="7"/>
        <v>0</v>
      </c>
      <c r="S45" s="453" cm="1">
        <f t="array" ref="S45">_xlfn.IFS(E45="Air",R45,E45="Sea",M45,E45="Air+Sea",M45+R45)</f>
        <v>61.666666666666664</v>
      </c>
      <c r="T45" s="475"/>
    </row>
    <row r="46" spans="1:20" x14ac:dyDescent="0.25">
      <c r="A46" s="1096"/>
      <c r="B46" s="462" t="s">
        <v>127</v>
      </c>
      <c r="C46" s="159" t="s">
        <v>128</v>
      </c>
      <c r="D46" s="159" t="s">
        <v>127</v>
      </c>
      <c r="E46" s="159"/>
      <c r="F46" s="349">
        <v>450</v>
      </c>
      <c r="G46" s="207"/>
      <c r="H46" s="881"/>
      <c r="I46" s="870"/>
      <c r="J46" s="190"/>
      <c r="K46" s="221">
        <v>3</v>
      </c>
      <c r="L46" s="221">
        <f t="shared" si="4"/>
        <v>0</v>
      </c>
      <c r="M46" s="223">
        <f t="shared" si="5"/>
        <v>0</v>
      </c>
      <c r="N46" s="870"/>
      <c r="O46" s="443"/>
      <c r="P46" s="221">
        <v>0</v>
      </c>
      <c r="Q46" s="444">
        <f t="shared" si="6"/>
        <v>0</v>
      </c>
      <c r="R46" s="222">
        <f t="shared" si="7"/>
        <v>0</v>
      </c>
      <c r="S46" s="454" t="e" cm="1">
        <f t="array" ref="S46">_xlfn.IFS(E46="Air",R46,E46="Sea",M46,E46="Air+Sea",M46+R46)</f>
        <v>#N/A</v>
      </c>
      <c r="T46" s="475"/>
    </row>
    <row r="47" spans="1:20" x14ac:dyDescent="0.25">
      <c r="A47" s="1096"/>
      <c r="B47" s="462" t="s">
        <v>134</v>
      </c>
      <c r="C47" s="159" t="s">
        <v>135</v>
      </c>
      <c r="D47" s="159" t="s">
        <v>98</v>
      </c>
      <c r="E47" s="159"/>
      <c r="F47" s="349"/>
      <c r="G47" s="207"/>
      <c r="H47" s="881"/>
      <c r="I47" s="870"/>
      <c r="J47" s="190"/>
      <c r="K47" s="221">
        <v>3</v>
      </c>
      <c r="L47" s="221">
        <f t="shared" si="4"/>
        <v>0</v>
      </c>
      <c r="M47" s="223">
        <f t="shared" si="5"/>
        <v>0</v>
      </c>
      <c r="N47" s="870"/>
      <c r="O47" s="443"/>
      <c r="P47" s="221">
        <v>0</v>
      </c>
      <c r="Q47" s="444">
        <f t="shared" si="6"/>
        <v>0</v>
      </c>
      <c r="R47" s="222">
        <f t="shared" si="7"/>
        <v>0</v>
      </c>
      <c r="S47" s="454" t="e" cm="1">
        <f t="array" ref="S47">_xlfn.IFS(E47="Air",R47,E47="Sea",M47,E47="Air+Sea",M47+R47)</f>
        <v>#N/A</v>
      </c>
      <c r="T47" s="475"/>
    </row>
    <row r="48" spans="1:20" x14ac:dyDescent="0.25">
      <c r="A48" s="1096"/>
      <c r="B48" s="462" t="s">
        <v>137</v>
      </c>
      <c r="C48" s="159" t="s">
        <v>74</v>
      </c>
      <c r="D48" s="159" t="s">
        <v>98</v>
      </c>
      <c r="E48" s="159"/>
      <c r="F48" s="349"/>
      <c r="G48" s="207"/>
      <c r="H48" s="881"/>
      <c r="I48" s="870"/>
      <c r="J48" s="190"/>
      <c r="K48" s="221">
        <v>3</v>
      </c>
      <c r="L48" s="221">
        <f t="shared" si="4"/>
        <v>0</v>
      </c>
      <c r="M48" s="223">
        <f t="shared" si="5"/>
        <v>0</v>
      </c>
      <c r="N48" s="870"/>
      <c r="O48" s="443"/>
      <c r="P48" s="221">
        <v>0</v>
      </c>
      <c r="Q48" s="444">
        <f t="shared" si="6"/>
        <v>0</v>
      </c>
      <c r="R48" s="222">
        <f t="shared" si="7"/>
        <v>0</v>
      </c>
      <c r="S48" s="454" t="e" cm="1">
        <f t="array" ref="S48">_xlfn.IFS(E48="Air",R48,E48="Sea",M48,E48="Air+Sea",M48+R48)</f>
        <v>#N/A</v>
      </c>
      <c r="T48" s="475"/>
    </row>
    <row r="49" spans="1:20" x14ac:dyDescent="0.25">
      <c r="A49" s="1096"/>
      <c r="B49" s="462" t="s">
        <v>140</v>
      </c>
      <c r="C49" s="159" t="s">
        <v>139</v>
      </c>
      <c r="D49" s="159"/>
      <c r="E49" s="159"/>
      <c r="F49" s="349"/>
      <c r="G49" s="207"/>
      <c r="H49" s="881"/>
      <c r="I49" s="870"/>
      <c r="J49" s="190"/>
      <c r="K49" s="221">
        <v>3</v>
      </c>
      <c r="L49" s="221">
        <f t="shared" si="4"/>
        <v>0</v>
      </c>
      <c r="M49" s="223">
        <f t="shared" si="5"/>
        <v>0</v>
      </c>
      <c r="N49" s="870"/>
      <c r="O49" s="443"/>
      <c r="P49" s="221">
        <v>0</v>
      </c>
      <c r="Q49" s="444">
        <f t="shared" si="6"/>
        <v>0</v>
      </c>
      <c r="R49" s="222">
        <f t="shared" si="7"/>
        <v>0</v>
      </c>
      <c r="S49" s="454" t="e" cm="1">
        <f t="array" ref="S49">_xlfn.IFS(E49="Air",R49,E49="Sea",M49,E49="Air+Sea",M49+R49)</f>
        <v>#N/A</v>
      </c>
      <c r="T49" s="475"/>
    </row>
    <row r="50" spans="1:20" x14ac:dyDescent="0.25">
      <c r="A50" s="1096"/>
      <c r="B50" s="1092" t="s">
        <v>141</v>
      </c>
      <c r="C50" s="113" t="s">
        <v>142</v>
      </c>
      <c r="D50" s="113" t="s">
        <v>143</v>
      </c>
      <c r="E50" s="113" t="s">
        <v>11</v>
      </c>
      <c r="F50" s="660">
        <v>30</v>
      </c>
      <c r="G50" s="208">
        <v>30</v>
      </c>
      <c r="H50" s="797"/>
      <c r="I50" s="851"/>
      <c r="J50" s="191">
        <f>1/4</f>
        <v>0.25</v>
      </c>
      <c r="K50" s="219">
        <v>3</v>
      </c>
      <c r="L50" s="219">
        <f t="shared" si="4"/>
        <v>7.5</v>
      </c>
      <c r="M50" s="220">
        <f t="shared" si="5"/>
        <v>2.5</v>
      </c>
      <c r="N50" s="873"/>
      <c r="O50" s="443"/>
      <c r="P50" s="221">
        <v>0</v>
      </c>
      <c r="Q50" s="444">
        <f t="shared" si="6"/>
        <v>0</v>
      </c>
      <c r="R50" s="222">
        <f t="shared" si="7"/>
        <v>0</v>
      </c>
      <c r="S50" s="453" cm="1">
        <f t="array" ref="S50">_xlfn.IFS(E50="Air",R50,E50="Sea",M50,E50="Air+Sea",M50+R50)</f>
        <v>2.5</v>
      </c>
      <c r="T50" s="475"/>
    </row>
    <row r="51" spans="1:20" x14ac:dyDescent="0.25">
      <c r="A51" s="1096"/>
      <c r="B51" s="1092"/>
      <c r="C51" s="113" t="s">
        <v>142</v>
      </c>
      <c r="D51" s="113" t="s">
        <v>141</v>
      </c>
      <c r="E51" s="113" t="s">
        <v>11</v>
      </c>
      <c r="F51" s="660">
        <v>130</v>
      </c>
      <c r="G51" s="208">
        <v>130</v>
      </c>
      <c r="H51" s="797"/>
      <c r="I51" s="851"/>
      <c r="J51" s="191">
        <f>1/4</f>
        <v>0.25</v>
      </c>
      <c r="K51" s="219">
        <v>3</v>
      </c>
      <c r="L51" s="219">
        <f t="shared" si="4"/>
        <v>32.5</v>
      </c>
      <c r="M51" s="220">
        <f t="shared" si="5"/>
        <v>10.833333333333334</v>
      </c>
      <c r="N51" s="873"/>
      <c r="O51" s="443"/>
      <c r="P51" s="221">
        <v>0</v>
      </c>
      <c r="Q51" s="444">
        <f t="shared" si="6"/>
        <v>0</v>
      </c>
      <c r="R51" s="222">
        <f t="shared" si="7"/>
        <v>0</v>
      </c>
      <c r="S51" s="453" cm="1">
        <f t="array" ref="S51">_xlfn.IFS(E51="Air",R51,E51="Sea",M51,E51="Air+Sea",M51+R51)</f>
        <v>10.833333333333334</v>
      </c>
      <c r="T51" s="475"/>
    </row>
    <row r="52" spans="1:20" x14ac:dyDescent="0.25">
      <c r="A52" s="1096"/>
      <c r="B52" s="462" t="s">
        <v>144</v>
      </c>
      <c r="C52" s="159" t="s">
        <v>145</v>
      </c>
      <c r="D52" s="159"/>
      <c r="E52" s="159"/>
      <c r="F52" s="349"/>
      <c r="G52" s="207"/>
      <c r="H52" s="881"/>
      <c r="I52" s="870"/>
      <c r="J52" s="190"/>
      <c r="K52" s="221">
        <v>3</v>
      </c>
      <c r="L52" s="221">
        <f t="shared" si="4"/>
        <v>0</v>
      </c>
      <c r="M52" s="223">
        <f t="shared" si="5"/>
        <v>0</v>
      </c>
      <c r="N52" s="870"/>
      <c r="O52" s="443"/>
      <c r="P52" s="221">
        <v>0</v>
      </c>
      <c r="Q52" s="444">
        <f t="shared" si="6"/>
        <v>0</v>
      </c>
      <c r="R52" s="222">
        <f t="shared" si="7"/>
        <v>0</v>
      </c>
      <c r="S52" s="454" t="e" cm="1">
        <f t="array" ref="S52">_xlfn.IFS(E52="Air",R52,E52="Sea",M52,E52="Air+Sea",M52+R52)</f>
        <v>#N/A</v>
      </c>
      <c r="T52" s="475"/>
    </row>
    <row r="53" spans="1:20" x14ac:dyDescent="0.25">
      <c r="A53" s="1096"/>
      <c r="B53" s="509" t="s">
        <v>146</v>
      </c>
      <c r="C53" s="113" t="s">
        <v>145</v>
      </c>
      <c r="D53" s="136" t="s">
        <v>146</v>
      </c>
      <c r="E53" s="113" t="s">
        <v>11</v>
      </c>
      <c r="F53" s="660">
        <v>550</v>
      </c>
      <c r="G53" s="208">
        <v>720</v>
      </c>
      <c r="H53" s="797"/>
      <c r="I53" s="850"/>
      <c r="J53" s="191">
        <v>2</v>
      </c>
      <c r="K53" s="219">
        <v>3</v>
      </c>
      <c r="L53" s="219">
        <f t="shared" si="4"/>
        <v>1440</v>
      </c>
      <c r="M53" s="220">
        <f t="shared" si="5"/>
        <v>480</v>
      </c>
      <c r="N53" s="870"/>
      <c r="O53" s="443"/>
      <c r="P53" s="221">
        <v>0</v>
      </c>
      <c r="Q53" s="444">
        <f t="shared" si="6"/>
        <v>0</v>
      </c>
      <c r="R53" s="222">
        <f t="shared" si="7"/>
        <v>0</v>
      </c>
      <c r="S53" s="453" cm="1">
        <f t="array" ref="S53">_xlfn.IFS(E53="Air",R53,E53="Sea",M53,E53="Air+Sea",M53+R53)</f>
        <v>480</v>
      </c>
      <c r="T53" s="475"/>
    </row>
    <row r="54" spans="1:20" x14ac:dyDescent="0.25">
      <c r="A54" s="1096"/>
      <c r="B54" s="462" t="s">
        <v>147</v>
      </c>
      <c r="C54" s="159" t="s">
        <v>74</v>
      </c>
      <c r="D54" s="159" t="s">
        <v>98</v>
      </c>
      <c r="E54" s="159"/>
      <c r="F54" s="349"/>
      <c r="G54" s="207"/>
      <c r="H54" s="881"/>
      <c r="I54" s="870"/>
      <c r="J54" s="190"/>
      <c r="K54" s="221">
        <v>3</v>
      </c>
      <c r="L54" s="221">
        <f t="shared" si="4"/>
        <v>0</v>
      </c>
      <c r="M54" s="223">
        <f t="shared" si="5"/>
        <v>0</v>
      </c>
      <c r="N54" s="870"/>
      <c r="O54" s="443"/>
      <c r="P54" s="221">
        <v>0</v>
      </c>
      <c r="Q54" s="444">
        <f t="shared" si="6"/>
        <v>0</v>
      </c>
      <c r="R54" s="222">
        <f t="shared" si="7"/>
        <v>0</v>
      </c>
      <c r="S54" s="454" t="e" cm="1">
        <f t="array" ref="S54">_xlfn.IFS(E54="Air",R54,E54="Sea",M54,E54="Air+Sea",M54+R54)</f>
        <v>#N/A</v>
      </c>
      <c r="T54" s="475"/>
    </row>
    <row r="55" spans="1:20" x14ac:dyDescent="0.25">
      <c r="A55" s="1096"/>
      <c r="B55" s="462" t="s">
        <v>90</v>
      </c>
      <c r="C55" s="159"/>
      <c r="D55" s="159" t="s">
        <v>98</v>
      </c>
      <c r="E55" s="159"/>
      <c r="F55" s="349"/>
      <c r="G55" s="207"/>
      <c r="H55" s="881"/>
      <c r="I55" s="870"/>
      <c r="J55" s="190"/>
      <c r="K55" s="221">
        <v>3</v>
      </c>
      <c r="L55" s="221">
        <f t="shared" si="4"/>
        <v>0</v>
      </c>
      <c r="M55" s="223">
        <f t="shared" si="5"/>
        <v>0</v>
      </c>
      <c r="N55" s="870"/>
      <c r="O55" s="443"/>
      <c r="P55" s="221">
        <v>0</v>
      </c>
      <c r="Q55" s="444">
        <f t="shared" si="6"/>
        <v>0</v>
      </c>
      <c r="R55" s="222">
        <f t="shared" si="7"/>
        <v>0</v>
      </c>
      <c r="S55" s="454" t="e" cm="1">
        <f t="array" ref="S55">_xlfn.IFS(E55="Air",R55,E55="Sea",M55,E55="Air+Sea",M55+R55)</f>
        <v>#N/A</v>
      </c>
      <c r="T55" s="475"/>
    </row>
    <row r="56" spans="1:20" x14ac:dyDescent="0.25">
      <c r="A56" s="1096" t="s">
        <v>148</v>
      </c>
      <c r="B56" s="462" t="s">
        <v>149</v>
      </c>
      <c r="C56" s="159" t="s">
        <v>150</v>
      </c>
      <c r="D56" s="159" t="s">
        <v>151</v>
      </c>
      <c r="E56" s="159"/>
      <c r="F56" s="349"/>
      <c r="G56" s="207"/>
      <c r="H56" s="881"/>
      <c r="I56" s="870"/>
      <c r="J56" s="190"/>
      <c r="K56" s="221">
        <v>3</v>
      </c>
      <c r="L56" s="221">
        <f t="shared" si="4"/>
        <v>0</v>
      </c>
      <c r="M56" s="223">
        <f t="shared" si="5"/>
        <v>0</v>
      </c>
      <c r="N56" s="870"/>
      <c r="O56" s="443"/>
      <c r="P56" s="221">
        <v>0</v>
      </c>
      <c r="Q56" s="444">
        <f t="shared" si="6"/>
        <v>0</v>
      </c>
      <c r="R56" s="222">
        <f t="shared" si="7"/>
        <v>0</v>
      </c>
      <c r="S56" s="454" t="e" cm="1">
        <f t="array" ref="S56">_xlfn.IFS(E56="Air",R56,E56="Sea",M56,E56="Air+Sea",M56+R56)</f>
        <v>#N/A</v>
      </c>
      <c r="T56" s="475"/>
    </row>
    <row r="57" spans="1:20" x14ac:dyDescent="0.25">
      <c r="A57" s="1096"/>
      <c r="B57" s="1092" t="s">
        <v>152</v>
      </c>
      <c r="C57" s="113" t="s">
        <v>103</v>
      </c>
      <c r="D57" s="113" t="s">
        <v>153</v>
      </c>
      <c r="E57" s="113" t="s">
        <v>11</v>
      </c>
      <c r="F57" s="660">
        <v>20</v>
      </c>
      <c r="G57" s="208">
        <v>20</v>
      </c>
      <c r="H57" s="797"/>
      <c r="I57" s="851"/>
      <c r="J57" s="191">
        <f>1/4</f>
        <v>0.25</v>
      </c>
      <c r="K57" s="219">
        <v>3</v>
      </c>
      <c r="L57" s="219">
        <f t="shared" si="4"/>
        <v>5</v>
      </c>
      <c r="M57" s="220">
        <f t="shared" si="5"/>
        <v>1.6666666666666667</v>
      </c>
      <c r="N57" s="873"/>
      <c r="O57" s="443"/>
      <c r="P57" s="221">
        <v>0</v>
      </c>
      <c r="Q57" s="444">
        <f t="shared" si="6"/>
        <v>0</v>
      </c>
      <c r="R57" s="222">
        <f t="shared" si="7"/>
        <v>0</v>
      </c>
      <c r="S57" s="453" cm="1">
        <f t="array" ref="S57">_xlfn.IFS(E57="Air",R57,E57="Sea",M57,E57="Air+Sea",M57+R57)</f>
        <v>1.6666666666666667</v>
      </c>
      <c r="T57" s="475"/>
    </row>
    <row r="58" spans="1:20" x14ac:dyDescent="0.25">
      <c r="A58" s="1096"/>
      <c r="B58" s="1092"/>
      <c r="C58" s="113" t="s">
        <v>103</v>
      </c>
      <c r="D58" s="113" t="s">
        <v>154</v>
      </c>
      <c r="E58" s="113" t="s">
        <v>11</v>
      </c>
      <c r="F58" s="660">
        <v>140</v>
      </c>
      <c r="G58" s="208">
        <v>140</v>
      </c>
      <c r="H58" s="797"/>
      <c r="I58" s="851"/>
      <c r="J58" s="191">
        <f>1/4</f>
        <v>0.25</v>
      </c>
      <c r="K58" s="219">
        <v>3</v>
      </c>
      <c r="L58" s="219">
        <f t="shared" si="4"/>
        <v>35</v>
      </c>
      <c r="M58" s="220">
        <f t="shared" si="5"/>
        <v>11.666666666666666</v>
      </c>
      <c r="N58" s="873"/>
      <c r="O58" s="443"/>
      <c r="P58" s="221">
        <v>0</v>
      </c>
      <c r="Q58" s="444">
        <f t="shared" si="6"/>
        <v>0</v>
      </c>
      <c r="R58" s="222">
        <f t="shared" si="7"/>
        <v>0</v>
      </c>
      <c r="S58" s="453" cm="1">
        <f t="array" ref="S58">_xlfn.IFS(E58="Air",R58,E58="Sea",M58,E58="Air+Sea",M58+R58)</f>
        <v>11.666666666666666</v>
      </c>
      <c r="T58" s="475"/>
    </row>
    <row r="59" spans="1:20" x14ac:dyDescent="0.25">
      <c r="A59" s="1096"/>
      <c r="B59" s="462" t="s">
        <v>90</v>
      </c>
      <c r="C59" s="159"/>
      <c r="D59" s="159"/>
      <c r="E59" s="159"/>
      <c r="F59" s="349"/>
      <c r="G59" s="207"/>
      <c r="H59" s="881"/>
      <c r="I59" s="870"/>
      <c r="J59" s="190"/>
      <c r="K59" s="221">
        <v>3</v>
      </c>
      <c r="L59" s="221">
        <f t="shared" si="4"/>
        <v>0</v>
      </c>
      <c r="M59" s="223">
        <f t="shared" si="5"/>
        <v>0</v>
      </c>
      <c r="N59" s="870"/>
      <c r="O59" s="443"/>
      <c r="P59" s="221">
        <v>0</v>
      </c>
      <c r="Q59" s="444">
        <f t="shared" si="6"/>
        <v>0</v>
      </c>
      <c r="R59" s="222">
        <f t="shared" si="7"/>
        <v>0</v>
      </c>
      <c r="S59" s="454" t="e" cm="1">
        <f t="array" ref="S59">_xlfn.IFS(E59="Air",R59,E59="Sea",M59,E59="Air+Sea",M59+R59)</f>
        <v>#N/A</v>
      </c>
      <c r="T59" s="475"/>
    </row>
    <row r="60" spans="1:20" x14ac:dyDescent="0.25">
      <c r="A60" s="1096" t="s">
        <v>155</v>
      </c>
      <c r="B60" s="460" t="s">
        <v>69</v>
      </c>
      <c r="C60" s="188"/>
      <c r="D60" s="188" t="s">
        <v>156</v>
      </c>
      <c r="E60" s="188"/>
      <c r="F60" s="715"/>
      <c r="G60" s="386"/>
      <c r="H60" s="882"/>
      <c r="I60" s="873"/>
      <c r="J60" s="190"/>
      <c r="K60" s="221">
        <v>3</v>
      </c>
      <c r="L60" s="221">
        <f t="shared" si="4"/>
        <v>0</v>
      </c>
      <c r="M60" s="222">
        <f t="shared" si="5"/>
        <v>0</v>
      </c>
      <c r="N60" s="873"/>
      <c r="O60" s="443"/>
      <c r="P60" s="221">
        <v>0</v>
      </c>
      <c r="Q60" s="444">
        <f t="shared" si="6"/>
        <v>0</v>
      </c>
      <c r="R60" s="222">
        <f t="shared" si="7"/>
        <v>0</v>
      </c>
      <c r="S60" s="454" t="e" cm="1">
        <f t="array" ref="S60">_xlfn.IFS(E60="Air",R60,E60="Sea",M60,E60="Air+Sea",M60+R60)</f>
        <v>#N/A</v>
      </c>
      <c r="T60" s="475"/>
    </row>
    <row r="61" spans="1:20" x14ac:dyDescent="0.25">
      <c r="A61" s="1096"/>
      <c r="B61" s="460"/>
      <c r="C61" s="188" t="s">
        <v>69</v>
      </c>
      <c r="D61" s="159" t="s">
        <v>634</v>
      </c>
      <c r="E61" s="188"/>
      <c r="F61" s="715">
        <v>180</v>
      </c>
      <c r="G61" s="386"/>
      <c r="H61" s="882"/>
      <c r="I61" s="873"/>
      <c r="J61" s="190"/>
      <c r="K61" s="221">
        <v>3</v>
      </c>
      <c r="L61" s="221">
        <f t="shared" si="4"/>
        <v>0</v>
      </c>
      <c r="M61" s="222">
        <f t="shared" si="5"/>
        <v>0</v>
      </c>
      <c r="N61" s="873"/>
      <c r="O61" s="443"/>
      <c r="P61" s="221">
        <v>0</v>
      </c>
      <c r="Q61" s="444">
        <f t="shared" si="6"/>
        <v>0</v>
      </c>
      <c r="R61" s="222">
        <f t="shared" si="7"/>
        <v>0</v>
      </c>
      <c r="S61" s="454" t="e" cm="1">
        <f t="array" ref="S61">_xlfn.IFS(E61="Air",R61,E61="Sea",M61,E61="Air+Sea",M61+R61)</f>
        <v>#N/A</v>
      </c>
      <c r="T61" s="475"/>
    </row>
    <row r="62" spans="1:20" x14ac:dyDescent="0.25">
      <c r="A62" s="1096"/>
      <c r="B62" s="460"/>
      <c r="C62" s="188" t="s">
        <v>69</v>
      </c>
      <c r="D62" s="159" t="s">
        <v>635</v>
      </c>
      <c r="E62" s="188"/>
      <c r="F62" s="715">
        <v>150</v>
      </c>
      <c r="G62" s="386"/>
      <c r="H62" s="882"/>
      <c r="I62" s="873"/>
      <c r="J62" s="190"/>
      <c r="K62" s="221">
        <v>3</v>
      </c>
      <c r="L62" s="221">
        <f t="shared" si="4"/>
        <v>0</v>
      </c>
      <c r="M62" s="222">
        <f t="shared" si="5"/>
        <v>0</v>
      </c>
      <c r="N62" s="873"/>
      <c r="O62" s="443"/>
      <c r="P62" s="221">
        <v>0</v>
      </c>
      <c r="Q62" s="444">
        <f t="shared" si="6"/>
        <v>0</v>
      </c>
      <c r="R62" s="222">
        <f t="shared" si="7"/>
        <v>0</v>
      </c>
      <c r="S62" s="454" t="e" cm="1">
        <f t="array" ref="S62">_xlfn.IFS(E62="Air",R62,E62="Sea",M62,E62="Air+Sea",M62+R62)</f>
        <v>#N/A</v>
      </c>
      <c r="T62" s="475"/>
    </row>
    <row r="63" spans="1:20" x14ac:dyDescent="0.25">
      <c r="A63" s="1096"/>
      <c r="B63" s="460"/>
      <c r="C63" s="188" t="s">
        <v>69</v>
      </c>
      <c r="D63" s="159" t="s">
        <v>636</v>
      </c>
      <c r="E63" s="188"/>
      <c r="F63" s="715">
        <v>180</v>
      </c>
      <c r="G63" s="386"/>
      <c r="H63" s="882"/>
      <c r="I63" s="873"/>
      <c r="J63" s="190"/>
      <c r="K63" s="221">
        <v>3</v>
      </c>
      <c r="L63" s="221">
        <f t="shared" si="4"/>
        <v>0</v>
      </c>
      <c r="M63" s="222">
        <f t="shared" si="5"/>
        <v>0</v>
      </c>
      <c r="N63" s="873"/>
      <c r="O63" s="443"/>
      <c r="P63" s="221">
        <v>0</v>
      </c>
      <c r="Q63" s="444">
        <f t="shared" si="6"/>
        <v>0</v>
      </c>
      <c r="R63" s="222">
        <f t="shared" si="7"/>
        <v>0</v>
      </c>
      <c r="S63" s="454" t="e" cm="1">
        <f t="array" ref="S63">_xlfn.IFS(E63="Air",R63,E63="Sea",M63,E63="Air+Sea",M63+R63)</f>
        <v>#N/A</v>
      </c>
      <c r="T63" s="475"/>
    </row>
    <row r="64" spans="1:20" x14ac:dyDescent="0.25">
      <c r="A64" s="1096"/>
      <c r="B64" s="462" t="s">
        <v>90</v>
      </c>
      <c r="C64" s="159"/>
      <c r="D64" s="159"/>
      <c r="E64" s="159"/>
      <c r="F64" s="349"/>
      <c r="G64" s="207"/>
      <c r="H64" s="881"/>
      <c r="I64" s="870"/>
      <c r="J64" s="190"/>
      <c r="K64" s="221">
        <v>3</v>
      </c>
      <c r="L64" s="221">
        <f t="shared" si="4"/>
        <v>0</v>
      </c>
      <c r="M64" s="223">
        <f t="shared" si="5"/>
        <v>0</v>
      </c>
      <c r="N64" s="870"/>
      <c r="O64" s="443"/>
      <c r="P64" s="221">
        <v>0</v>
      </c>
      <c r="Q64" s="444">
        <f t="shared" si="6"/>
        <v>0</v>
      </c>
      <c r="R64" s="222">
        <f t="shared" si="7"/>
        <v>0</v>
      </c>
      <c r="S64" s="454" t="e" cm="1">
        <f t="array" ref="S64">_xlfn.IFS(E64="Air",R64,E64="Sea",M64,E64="Air+Sea",M64+R64)</f>
        <v>#N/A</v>
      </c>
      <c r="T64" s="475"/>
    </row>
    <row r="65" spans="1:20" x14ac:dyDescent="0.25">
      <c r="A65" s="1096"/>
      <c r="B65" s="758" t="s">
        <v>157</v>
      </c>
      <c r="C65" s="115" t="s">
        <v>158</v>
      </c>
      <c r="D65" s="136" t="s">
        <v>159</v>
      </c>
      <c r="E65" s="115" t="s">
        <v>11</v>
      </c>
      <c r="F65" s="716">
        <v>870</v>
      </c>
      <c r="G65" s="209">
        <v>870</v>
      </c>
      <c r="H65" s="883"/>
      <c r="I65" s="877"/>
      <c r="J65" s="193">
        <f>2/54</f>
        <v>3.7037037037037035E-2</v>
      </c>
      <c r="K65" s="224">
        <v>3</v>
      </c>
      <c r="L65" s="224">
        <f t="shared" si="4"/>
        <v>32.222222222222221</v>
      </c>
      <c r="M65" s="389">
        <f t="shared" si="5"/>
        <v>10.74074074074074</v>
      </c>
      <c r="N65" s="873"/>
      <c r="O65" s="443"/>
      <c r="P65" s="221">
        <v>0</v>
      </c>
      <c r="Q65" s="444">
        <f t="shared" si="6"/>
        <v>0</v>
      </c>
      <c r="R65" s="222">
        <f t="shared" si="7"/>
        <v>0</v>
      </c>
      <c r="S65" s="673" cm="1">
        <f t="array" ref="S65">_xlfn.IFS(E65="Air",R65,E65="Sea",M65,E65="Air+Sea",M65+R65)</f>
        <v>10.74074074074074</v>
      </c>
      <c r="T65" s="475"/>
    </row>
    <row r="66" spans="1:20" x14ac:dyDescent="0.25">
      <c r="A66" s="1096"/>
      <c r="B66" s="758" t="s">
        <v>160</v>
      </c>
      <c r="C66" s="115" t="s">
        <v>142</v>
      </c>
      <c r="D66" s="136" t="s">
        <v>161</v>
      </c>
      <c r="E66" s="115" t="s">
        <v>11</v>
      </c>
      <c r="F66" s="716">
        <v>240</v>
      </c>
      <c r="G66" s="209">
        <v>180</v>
      </c>
      <c r="H66" s="883"/>
      <c r="I66" s="878"/>
      <c r="J66" s="193">
        <f>K66*2</f>
        <v>6</v>
      </c>
      <c r="K66" s="224">
        <v>3</v>
      </c>
      <c r="L66" s="224">
        <f t="shared" si="4"/>
        <v>1080</v>
      </c>
      <c r="M66" s="389">
        <f t="shared" si="5"/>
        <v>360</v>
      </c>
      <c r="N66" s="870"/>
      <c r="O66" s="443"/>
      <c r="P66" s="221">
        <v>0</v>
      </c>
      <c r="Q66" s="444">
        <f t="shared" si="6"/>
        <v>0</v>
      </c>
      <c r="R66" s="222">
        <f t="shared" si="7"/>
        <v>0</v>
      </c>
      <c r="S66" s="673" cm="1">
        <f t="array" ref="S66">_xlfn.IFS(E66="Air",R66,E66="Sea",M66,E66="Air+Sea",M66+R66)</f>
        <v>360</v>
      </c>
      <c r="T66" s="475"/>
    </row>
    <row r="67" spans="1:20" x14ac:dyDescent="0.25">
      <c r="A67" s="1096"/>
      <c r="B67" s="758" t="s">
        <v>162</v>
      </c>
      <c r="C67" s="115" t="s">
        <v>163</v>
      </c>
      <c r="D67" s="136" t="s">
        <v>164</v>
      </c>
      <c r="E67" s="115" t="s">
        <v>11</v>
      </c>
      <c r="F67" s="716">
        <v>240</v>
      </c>
      <c r="G67" s="209">
        <v>180</v>
      </c>
      <c r="H67" s="883"/>
      <c r="I67" s="877"/>
      <c r="J67" s="193">
        <f>K67</f>
        <v>3</v>
      </c>
      <c r="K67" s="224">
        <v>3</v>
      </c>
      <c r="L67" s="224">
        <f t="shared" si="4"/>
        <v>540</v>
      </c>
      <c r="M67" s="389">
        <f t="shared" si="5"/>
        <v>180</v>
      </c>
      <c r="N67" s="873"/>
      <c r="O67" s="443"/>
      <c r="P67" s="221">
        <v>0</v>
      </c>
      <c r="Q67" s="444">
        <f t="shared" si="6"/>
        <v>0</v>
      </c>
      <c r="R67" s="222">
        <f t="shared" si="7"/>
        <v>0</v>
      </c>
      <c r="S67" s="673" cm="1">
        <f t="array" ref="S67">_xlfn.IFS(E67="Air",R67,E67="Sea",M67,E67="Air+Sea",M67+R67)</f>
        <v>180</v>
      </c>
      <c r="T67" s="475"/>
    </row>
    <row r="68" spans="1:20" x14ac:dyDescent="0.25">
      <c r="A68" s="1096"/>
      <c r="B68" s="462" t="s">
        <v>165</v>
      </c>
      <c r="C68" s="159" t="s">
        <v>142</v>
      </c>
      <c r="D68" s="159"/>
      <c r="E68" s="159"/>
      <c r="F68" s="349"/>
      <c r="G68" s="207"/>
      <c r="H68" s="881"/>
      <c r="I68" s="870"/>
      <c r="J68" s="190"/>
      <c r="K68" s="221">
        <v>3</v>
      </c>
      <c r="L68" s="221">
        <f t="shared" si="4"/>
        <v>0</v>
      </c>
      <c r="M68" s="223">
        <f t="shared" si="5"/>
        <v>0</v>
      </c>
      <c r="N68" s="870"/>
      <c r="O68" s="443"/>
      <c r="P68" s="221">
        <v>0</v>
      </c>
      <c r="Q68" s="444">
        <f t="shared" si="6"/>
        <v>0</v>
      </c>
      <c r="R68" s="222">
        <f t="shared" si="7"/>
        <v>0</v>
      </c>
      <c r="S68" s="454" t="e" cm="1">
        <f t="array" ref="S68">_xlfn.IFS(E68="Air",R68,E68="Sea",M68,E68="Air+Sea",M68+R68)</f>
        <v>#N/A</v>
      </c>
      <c r="T68" s="475"/>
    </row>
    <row r="69" spans="1:20" x14ac:dyDescent="0.25">
      <c r="A69" s="1096"/>
      <c r="B69" s="462" t="s">
        <v>166</v>
      </c>
      <c r="C69" s="159" t="s">
        <v>142</v>
      </c>
      <c r="D69" s="159"/>
      <c r="E69" s="159"/>
      <c r="F69" s="349"/>
      <c r="G69" s="207"/>
      <c r="H69" s="881"/>
      <c r="I69" s="870"/>
      <c r="J69" s="190"/>
      <c r="K69" s="221">
        <v>3</v>
      </c>
      <c r="L69" s="221">
        <f t="shared" si="4"/>
        <v>0</v>
      </c>
      <c r="M69" s="223">
        <f t="shared" si="5"/>
        <v>0</v>
      </c>
      <c r="N69" s="870"/>
      <c r="O69" s="443"/>
      <c r="P69" s="221">
        <v>0</v>
      </c>
      <c r="Q69" s="444">
        <f t="shared" si="6"/>
        <v>0</v>
      </c>
      <c r="R69" s="222">
        <f t="shared" si="7"/>
        <v>0</v>
      </c>
      <c r="S69" s="454" t="e" cm="1">
        <f t="array" ref="S69">_xlfn.IFS(E69="Air",R69,E69="Sea",M69,E69="Air+Sea",M69+R69)</f>
        <v>#N/A</v>
      </c>
      <c r="T69" s="475"/>
    </row>
    <row r="70" spans="1:20" x14ac:dyDescent="0.25">
      <c r="A70" s="1096"/>
      <c r="B70" s="462" t="s">
        <v>167</v>
      </c>
      <c r="C70" s="159" t="s">
        <v>142</v>
      </c>
      <c r="D70" s="159"/>
      <c r="E70" s="159"/>
      <c r="F70" s="349"/>
      <c r="G70" s="207"/>
      <c r="H70" s="881"/>
      <c r="I70" s="870"/>
      <c r="J70" s="190"/>
      <c r="K70" s="221">
        <v>3</v>
      </c>
      <c r="L70" s="221">
        <f t="shared" si="4"/>
        <v>0</v>
      </c>
      <c r="M70" s="223">
        <f t="shared" si="5"/>
        <v>0</v>
      </c>
      <c r="N70" s="870"/>
      <c r="O70" s="443"/>
      <c r="P70" s="221">
        <v>0</v>
      </c>
      <c r="Q70" s="444">
        <f t="shared" si="6"/>
        <v>0</v>
      </c>
      <c r="R70" s="222">
        <f t="shared" si="7"/>
        <v>0</v>
      </c>
      <c r="S70" s="454" t="e" cm="1">
        <f t="array" ref="S70">_xlfn.IFS(E70="Air",R70,E70="Sea",M70,E70="Air+Sea",M70+R70)</f>
        <v>#N/A</v>
      </c>
      <c r="T70" s="475"/>
    </row>
    <row r="71" spans="1:20" ht="30" x14ac:dyDescent="0.25">
      <c r="A71" s="1096"/>
      <c r="B71" s="509" t="s">
        <v>168</v>
      </c>
      <c r="C71" s="113" t="s">
        <v>103</v>
      </c>
      <c r="D71" s="113" t="s">
        <v>637</v>
      </c>
      <c r="E71" s="113" t="s">
        <v>11</v>
      </c>
      <c r="F71" s="660">
        <v>205</v>
      </c>
      <c r="G71" s="208">
        <v>205</v>
      </c>
      <c r="H71" s="797"/>
      <c r="I71" s="851"/>
      <c r="J71" s="191">
        <v>1</v>
      </c>
      <c r="K71" s="219">
        <v>3</v>
      </c>
      <c r="L71" s="219">
        <f t="shared" si="4"/>
        <v>205</v>
      </c>
      <c r="M71" s="220">
        <f t="shared" si="5"/>
        <v>68.333333333333329</v>
      </c>
      <c r="N71" s="873"/>
      <c r="O71" s="443"/>
      <c r="P71" s="221">
        <v>0</v>
      </c>
      <c r="Q71" s="444">
        <f t="shared" si="6"/>
        <v>0</v>
      </c>
      <c r="R71" s="222">
        <f t="shared" si="7"/>
        <v>0</v>
      </c>
      <c r="S71" s="453" cm="1">
        <f t="array" ref="S71">_xlfn.IFS(E71="Air",R71,E71="Sea",M71,E71="Air+Sea",M71+R71)</f>
        <v>68.333333333333329</v>
      </c>
      <c r="T71" s="475"/>
    </row>
    <row r="72" spans="1:20" x14ac:dyDescent="0.25">
      <c r="A72" s="1096"/>
      <c r="B72" s="462" t="s">
        <v>170</v>
      </c>
      <c r="C72" s="159" t="s">
        <v>171</v>
      </c>
      <c r="D72" s="159"/>
      <c r="E72" s="159"/>
      <c r="F72" s="349"/>
      <c r="G72" s="207"/>
      <c r="H72" s="881"/>
      <c r="I72" s="870"/>
      <c r="J72" s="190"/>
      <c r="K72" s="775">
        <v>3</v>
      </c>
      <c r="L72" s="221">
        <f t="shared" si="4"/>
        <v>0</v>
      </c>
      <c r="M72" s="223">
        <f t="shared" si="5"/>
        <v>0</v>
      </c>
      <c r="N72" s="870"/>
      <c r="O72" s="443"/>
      <c r="P72" s="221">
        <v>0</v>
      </c>
      <c r="Q72" s="444">
        <f t="shared" si="6"/>
        <v>0</v>
      </c>
      <c r="R72" s="222">
        <f t="shared" si="7"/>
        <v>0</v>
      </c>
      <c r="S72" s="454" t="e" cm="1">
        <f t="array" ref="S72">_xlfn.IFS(E72="Air",R72,E72="Sea",M72,E72="Air+Sea",M72+R72)</f>
        <v>#N/A</v>
      </c>
      <c r="T72" s="475"/>
    </row>
    <row r="73" spans="1:20" x14ac:dyDescent="0.25">
      <c r="A73" s="1096"/>
      <c r="B73" s="462" t="s">
        <v>172</v>
      </c>
      <c r="C73" s="159" t="s">
        <v>69</v>
      </c>
      <c r="D73" s="159"/>
      <c r="E73" s="159"/>
      <c r="F73" s="349"/>
      <c r="G73" s="207"/>
      <c r="H73" s="881"/>
      <c r="I73" s="870"/>
      <c r="J73" s="190"/>
      <c r="K73" s="221">
        <v>3</v>
      </c>
      <c r="L73" s="221">
        <f t="shared" si="4"/>
        <v>0</v>
      </c>
      <c r="M73" s="223">
        <f t="shared" si="5"/>
        <v>0</v>
      </c>
      <c r="N73" s="870"/>
      <c r="O73" s="443"/>
      <c r="P73" s="221">
        <v>0</v>
      </c>
      <c r="Q73" s="444">
        <f t="shared" si="6"/>
        <v>0</v>
      </c>
      <c r="R73" s="222">
        <f t="shared" si="7"/>
        <v>0</v>
      </c>
      <c r="S73" s="454" t="e" cm="1">
        <f t="array" ref="S73">_xlfn.IFS(E73="Air",R73,E73="Sea",M73,E73="Air+Sea",M73+R73)</f>
        <v>#N/A</v>
      </c>
      <c r="T73" s="475"/>
    </row>
    <row r="74" spans="1:20" x14ac:dyDescent="0.25">
      <c r="A74" s="1096"/>
      <c r="B74" s="462" t="s">
        <v>173</v>
      </c>
      <c r="C74" s="159" t="s">
        <v>145</v>
      </c>
      <c r="D74" s="159"/>
      <c r="E74" s="159"/>
      <c r="F74" s="349"/>
      <c r="G74" s="207"/>
      <c r="H74" s="881"/>
      <c r="I74" s="870"/>
      <c r="J74" s="190"/>
      <c r="K74" s="221">
        <v>3</v>
      </c>
      <c r="L74" s="221">
        <f t="shared" si="4"/>
        <v>0</v>
      </c>
      <c r="M74" s="223">
        <f t="shared" si="5"/>
        <v>0</v>
      </c>
      <c r="N74" s="870"/>
      <c r="O74" s="443"/>
      <c r="P74" s="221">
        <v>0</v>
      </c>
      <c r="Q74" s="444">
        <f t="shared" si="6"/>
        <v>0</v>
      </c>
      <c r="R74" s="222">
        <f t="shared" si="7"/>
        <v>0</v>
      </c>
      <c r="S74" s="454" t="e" cm="1">
        <f t="array" ref="S74">_xlfn.IFS(E74="Air",R74,E74="Sea",M74,E74="Air+Sea",M74+R74)</f>
        <v>#N/A</v>
      </c>
      <c r="T74" s="475"/>
    </row>
    <row r="75" spans="1:20" x14ac:dyDescent="0.25">
      <c r="A75" s="1096"/>
      <c r="B75" s="462" t="s">
        <v>174</v>
      </c>
      <c r="C75" s="159" t="s">
        <v>175</v>
      </c>
      <c r="D75" s="159"/>
      <c r="E75" s="159"/>
      <c r="F75" s="349"/>
      <c r="G75" s="207"/>
      <c r="H75" s="881"/>
      <c r="I75" s="870"/>
      <c r="J75" s="190"/>
      <c r="K75" s="221">
        <v>3</v>
      </c>
      <c r="L75" s="221">
        <f t="shared" si="4"/>
        <v>0</v>
      </c>
      <c r="M75" s="223">
        <f t="shared" si="5"/>
        <v>0</v>
      </c>
      <c r="N75" s="870"/>
      <c r="O75" s="443"/>
      <c r="P75" s="221">
        <v>0</v>
      </c>
      <c r="Q75" s="444">
        <f t="shared" si="6"/>
        <v>0</v>
      </c>
      <c r="R75" s="222">
        <f t="shared" si="7"/>
        <v>0</v>
      </c>
      <c r="S75" s="454" t="e" cm="1">
        <f t="array" ref="S75">_xlfn.IFS(E75="Air",R75,E75="Sea",M75,E75="Air+Sea",M75+R75)</f>
        <v>#N/A</v>
      </c>
      <c r="T75" s="475"/>
    </row>
    <row r="76" spans="1:20" x14ac:dyDescent="0.25">
      <c r="A76" s="1096"/>
      <c r="B76" s="462" t="s">
        <v>176</v>
      </c>
      <c r="C76" s="159" t="s">
        <v>145</v>
      </c>
      <c r="D76" s="159"/>
      <c r="E76" s="159"/>
      <c r="F76" s="349"/>
      <c r="G76" s="207"/>
      <c r="H76" s="881"/>
      <c r="I76" s="870"/>
      <c r="J76" s="190"/>
      <c r="K76" s="221">
        <v>3</v>
      </c>
      <c r="L76" s="221">
        <f t="shared" si="4"/>
        <v>0</v>
      </c>
      <c r="M76" s="223">
        <f t="shared" si="5"/>
        <v>0</v>
      </c>
      <c r="N76" s="870"/>
      <c r="O76" s="443"/>
      <c r="P76" s="221">
        <v>0</v>
      </c>
      <c r="Q76" s="444">
        <f t="shared" si="6"/>
        <v>0</v>
      </c>
      <c r="R76" s="222">
        <f t="shared" si="7"/>
        <v>0</v>
      </c>
      <c r="S76" s="454" t="e" cm="1">
        <f t="array" ref="S76">_xlfn.IFS(E76="Air",R76,E76="Sea",M76,E76="Air+Sea",M76+R76)</f>
        <v>#N/A</v>
      </c>
      <c r="T76" s="475"/>
    </row>
    <row r="77" spans="1:20" x14ac:dyDescent="0.25">
      <c r="A77" s="1096"/>
      <c r="B77" s="758" t="s">
        <v>177</v>
      </c>
      <c r="C77" s="115" t="s">
        <v>178</v>
      </c>
      <c r="D77" s="115"/>
      <c r="E77" s="115" t="s">
        <v>11</v>
      </c>
      <c r="F77" s="716">
        <v>3600</v>
      </c>
      <c r="G77" s="209">
        <v>3600</v>
      </c>
      <c r="H77" s="884"/>
      <c r="I77" s="879"/>
      <c r="J77" s="196">
        <v>0</v>
      </c>
      <c r="K77" s="224">
        <v>3</v>
      </c>
      <c r="L77" s="224">
        <f t="shared" si="4"/>
        <v>0</v>
      </c>
      <c r="M77" s="389">
        <f t="shared" si="5"/>
        <v>0</v>
      </c>
      <c r="N77" s="195"/>
      <c r="O77" s="443"/>
      <c r="P77" s="221">
        <v>0</v>
      </c>
      <c r="Q77" s="444">
        <f t="shared" si="6"/>
        <v>0</v>
      </c>
      <c r="R77" s="222">
        <f t="shared" si="7"/>
        <v>0</v>
      </c>
      <c r="S77" s="673" cm="1">
        <f t="array" ref="S77">_xlfn.IFS(E77="Air",R77,E77="Sea",M77,E77="Air+Sea",M77+R77)</f>
        <v>0</v>
      </c>
      <c r="T77" s="475"/>
    </row>
    <row r="78" spans="1:20" ht="15.75" thickBot="1" x14ac:dyDescent="0.3">
      <c r="A78" s="1097"/>
      <c r="B78" s="633" t="s">
        <v>179</v>
      </c>
      <c r="C78" s="164" t="s">
        <v>180</v>
      </c>
      <c r="D78" s="164"/>
      <c r="E78" s="164"/>
      <c r="F78" s="363"/>
      <c r="G78" s="648"/>
      <c r="H78" s="885"/>
      <c r="I78" s="874"/>
      <c r="J78" s="363"/>
      <c r="K78" s="262">
        <v>3</v>
      </c>
      <c r="L78" s="262">
        <f t="shared" ref="L78" si="8">IF(C78="APLL BK",G78,G78*J78)</f>
        <v>0</v>
      </c>
      <c r="M78" s="635">
        <f t="shared" ref="M78" si="9">IFERROR(IF(OR(E78="Sea",E78="Air+Sea"),IF(C78="APLL BK",G78*IF(I78="",1,I78),L78/K78*IF(I78="",1,I78)),0),0)</f>
        <v>0</v>
      </c>
      <c r="N78" s="874"/>
      <c r="O78" s="450"/>
      <c r="P78" s="262">
        <v>0</v>
      </c>
      <c r="Q78" s="451">
        <f t="shared" ref="Q78" si="10">IF(C78="APLL BK",G78,G78*O78)</f>
        <v>0</v>
      </c>
      <c r="R78" s="457">
        <f t="shared" ref="R78" si="11">IFERROR(IF(OR(E78="Air",E78="Air+Sea"),IF(C78="APLL BK",G78*IF(N78="",1,N78),Q78/P78*IF(N78="",1,N78)),0),0)</f>
        <v>0</v>
      </c>
      <c r="S78" s="627" t="e" cm="1">
        <f t="array" ref="S78">_xlfn.IFS(E78="Air",R78,E78="Sea",M78,E78="Air+Sea",M78+R78)</f>
        <v>#N/A</v>
      </c>
      <c r="T78" s="475"/>
    </row>
    <row r="79" spans="1:20" ht="15.75" thickBot="1" x14ac:dyDescent="0.3">
      <c r="A79" s="674"/>
      <c r="F79" s="32"/>
      <c r="H79" s="168"/>
      <c r="I79" s="413"/>
      <c r="M79" s="270"/>
      <c r="N79" s="413"/>
      <c r="R79" s="270"/>
      <c r="S79" s="270"/>
    </row>
    <row r="80" spans="1:20" ht="50.25" customHeight="1" x14ac:dyDescent="0.25">
      <c r="A80" s="674"/>
      <c r="F80" s="32"/>
      <c r="H80" s="168"/>
      <c r="I80" s="413"/>
      <c r="J80" s="71" t="s">
        <v>181</v>
      </c>
      <c r="K80" s="229">
        <f>IF([2]Booking_SGN!$B$2="SGN",INDEX([2]!volume,MATCH($I$11,[2]!customer,0),MATCH([2]Booking_SGN!$C$3,[2]!week,0)),0)</f>
        <v>3</v>
      </c>
      <c r="L80" s="229">
        <f>SUM(L13:L78)</f>
        <v>11558.222222222223</v>
      </c>
      <c r="M80" s="230">
        <f>SUM(M13:M78)</f>
        <v>3805.5740740740739</v>
      </c>
      <c r="N80" s="413"/>
      <c r="O80" s="71" t="s">
        <v>181</v>
      </c>
      <c r="P80" s="229">
        <f>IF([2]Booking_SGN!$B$2="SGN",INDEX([2]!volume,MATCH($N$11,[2]!customer,0),MATCH([2]Booking_SGN!$C$3,[2]!week,0)),0)</f>
        <v>0</v>
      </c>
      <c r="Q80" s="229">
        <f>SUM(Q13:Q79)</f>
        <v>791</v>
      </c>
      <c r="R80" s="230">
        <f>SUM(R13:R78)</f>
        <v>0</v>
      </c>
      <c r="S80" s="230">
        <f>R80+M80</f>
        <v>3805.5740740740739</v>
      </c>
      <c r="T80" s="171"/>
    </row>
    <row r="81" spans="1:21" ht="15.75" thickBot="1" x14ac:dyDescent="0.3">
      <c r="A81" s="674"/>
      <c r="F81" s="32"/>
      <c r="H81" s="168"/>
      <c r="I81" s="413"/>
      <c r="J81" s="72" t="s">
        <v>182</v>
      </c>
      <c r="K81" s="73"/>
      <c r="L81" s="73"/>
      <c r="M81" s="231">
        <f>M80*K80/40/3600</f>
        <v>7.9282793209876537E-2</v>
      </c>
      <c r="N81" s="413"/>
      <c r="O81" s="72" t="s">
        <v>182</v>
      </c>
      <c r="P81" s="73"/>
      <c r="Q81" s="73"/>
      <c r="R81" s="231">
        <f>R80*P80/40/3600</f>
        <v>0</v>
      </c>
      <c r="S81" s="231">
        <f>R81+M81</f>
        <v>7.9282793209876537E-2</v>
      </c>
      <c r="T81" s="172"/>
    </row>
    <row r="82" spans="1:21" ht="15.75" thickBot="1" x14ac:dyDescent="0.3">
      <c r="A82" s="674"/>
      <c r="F82" s="32"/>
      <c r="H82" s="168"/>
      <c r="I82" s="413"/>
      <c r="M82" s="270"/>
      <c r="N82" s="413"/>
      <c r="R82" s="270"/>
      <c r="S82" s="270"/>
    </row>
    <row r="83" spans="1:21" ht="30.75" customHeight="1" x14ac:dyDescent="0.25">
      <c r="A83" s="1095" t="s">
        <v>183</v>
      </c>
      <c r="B83" s="723" t="s">
        <v>138</v>
      </c>
      <c r="C83" s="118" t="s">
        <v>139</v>
      </c>
      <c r="D83" s="118" t="s">
        <v>138</v>
      </c>
      <c r="E83" s="118" t="s">
        <v>11</v>
      </c>
      <c r="F83" s="843">
        <v>60</v>
      </c>
      <c r="G83" s="445">
        <v>60</v>
      </c>
      <c r="H83" s="855"/>
      <c r="I83" s="849"/>
      <c r="J83" s="844">
        <v>0</v>
      </c>
      <c r="K83" s="448">
        <v>3</v>
      </c>
      <c r="L83" s="448">
        <f t="shared" ref="L83" si="12">IF(C83="APLL BK",G83,G83*J83)</f>
        <v>0</v>
      </c>
      <c r="M83" s="465">
        <f t="shared" ref="M83" si="13">IFERROR(IF(OR(E83="Sea",E83="Air+Sea"),IF(C83="APLL BK",G83*IF(I83="",1,I83),L83/K83*IF(I83="",1,I83)),0),0)</f>
        <v>0</v>
      </c>
      <c r="N83" s="658"/>
      <c r="O83" s="362"/>
      <c r="P83" s="259">
        <v>0</v>
      </c>
      <c r="Q83" s="260">
        <f t="shared" ref="Q83" si="14">IF(C83="APLL BK",G83,G83*O83)</f>
        <v>0</v>
      </c>
      <c r="R83" s="456">
        <f t="shared" ref="R83" si="15">IFERROR(IF(OR(E83="Air",E83="Air+Sea"),IF(C83="APLL BK",G83*IF(N83="",1,N83),Q83/P83*IF(N83="",1,N83)),0),0)</f>
        <v>0</v>
      </c>
      <c r="S83" s="452" cm="1">
        <f t="array" ref="S83">_xlfn.IFS(E83="Air",R83,E83="Sea",M83,E83="Air+Sea",M83+R83)</f>
        <v>0</v>
      </c>
    </row>
    <row r="84" spans="1:21" x14ac:dyDescent="0.25">
      <c r="A84" s="1096"/>
      <c r="B84" s="719" t="s">
        <v>136</v>
      </c>
      <c r="C84" s="111" t="s">
        <v>103</v>
      </c>
      <c r="D84" s="111" t="s">
        <v>98</v>
      </c>
      <c r="E84" s="111" t="s">
        <v>11</v>
      </c>
      <c r="F84" s="714">
        <v>55</v>
      </c>
      <c r="G84" s="206">
        <v>55</v>
      </c>
      <c r="H84" s="828"/>
      <c r="I84" s="850"/>
      <c r="J84" s="191">
        <v>0</v>
      </c>
      <c r="K84" s="219">
        <v>3</v>
      </c>
      <c r="L84" s="219">
        <f t="shared" ref="L84:L131" si="16">IF(C84="APLL BK",G84,G84*J84)</f>
        <v>0</v>
      </c>
      <c r="M84" s="220">
        <f t="shared" ref="M84:M131" si="17">IFERROR(IF(OR(E84="Sea",E84="Air+Sea"),IF(C84="APLL BK",G84*IF(I84="",1,I84),L84/K84*IF(I84="",1,I84)),0),0)</f>
        <v>0</v>
      </c>
      <c r="N84" s="650"/>
      <c r="O84" s="443"/>
      <c r="P84" s="221">
        <v>0</v>
      </c>
      <c r="Q84" s="444">
        <f t="shared" ref="Q84:Q131" si="18">IF(C84="APLL BK",G84,G84*O84)</f>
        <v>0</v>
      </c>
      <c r="R84" s="222">
        <f t="shared" ref="R84:R131" si="19">IFERROR(IF(OR(E84="Air",E84="Air+Sea"),IF(C84="APLL BK",G84*IF(N84="",1,N84),Q84/P84*IF(N84="",1,N84)),0),0)</f>
        <v>0</v>
      </c>
      <c r="S84" s="453" cm="1">
        <f t="array" ref="S84">_xlfn.IFS(E84="Air",R84,E84="Sea",M84,E84="Air+Sea",M84+R84)</f>
        <v>0</v>
      </c>
    </row>
    <row r="85" spans="1:21" x14ac:dyDescent="0.25">
      <c r="A85" s="1096"/>
      <c r="B85" s="509" t="s">
        <v>129</v>
      </c>
      <c r="C85" s="113" t="s">
        <v>103</v>
      </c>
      <c r="D85" s="113" t="s">
        <v>129</v>
      </c>
      <c r="E85" s="113" t="s">
        <v>11</v>
      </c>
      <c r="F85" s="660">
        <v>55</v>
      </c>
      <c r="G85" s="208">
        <v>55</v>
      </c>
      <c r="H85" s="797"/>
      <c r="I85" s="851"/>
      <c r="J85" s="191">
        <v>0</v>
      </c>
      <c r="K85" s="219">
        <v>3</v>
      </c>
      <c r="L85" s="219">
        <f t="shared" si="16"/>
        <v>0</v>
      </c>
      <c r="M85" s="220">
        <f t="shared" si="17"/>
        <v>0</v>
      </c>
      <c r="N85" s="650"/>
      <c r="O85" s="443"/>
      <c r="P85" s="221">
        <v>0</v>
      </c>
      <c r="Q85" s="444">
        <f t="shared" si="18"/>
        <v>0</v>
      </c>
      <c r="R85" s="222">
        <f t="shared" si="19"/>
        <v>0</v>
      </c>
      <c r="S85" s="453" cm="1">
        <f t="array" ref="S85">_xlfn.IFS(E85="Air",R85,E85="Sea",M85,E85="Air+Sea",M85+R85)</f>
        <v>0</v>
      </c>
    </row>
    <row r="86" spans="1:21" x14ac:dyDescent="0.25">
      <c r="A86" s="1096"/>
      <c r="B86" s="1092" t="s">
        <v>130</v>
      </c>
      <c r="C86" s="113" t="s">
        <v>103</v>
      </c>
      <c r="D86" s="113" t="s">
        <v>131</v>
      </c>
      <c r="E86" s="113" t="s">
        <v>11</v>
      </c>
      <c r="F86" s="660">
        <v>30</v>
      </c>
      <c r="G86" s="208">
        <v>30</v>
      </c>
      <c r="H86" s="797"/>
      <c r="I86" s="851"/>
      <c r="J86" s="191">
        <v>0</v>
      </c>
      <c r="K86" s="219">
        <v>3</v>
      </c>
      <c r="L86" s="219">
        <f t="shared" si="16"/>
        <v>0</v>
      </c>
      <c r="M86" s="220">
        <f t="shared" si="17"/>
        <v>0</v>
      </c>
      <c r="N86" s="650"/>
      <c r="O86" s="443"/>
      <c r="P86" s="221">
        <v>0</v>
      </c>
      <c r="Q86" s="444">
        <f t="shared" si="18"/>
        <v>0</v>
      </c>
      <c r="R86" s="222">
        <f t="shared" si="19"/>
        <v>0</v>
      </c>
      <c r="S86" s="453" cm="1">
        <f t="array" ref="S86">_xlfn.IFS(E86="Air",R86,E86="Sea",M86,E86="Air+Sea",M86+R86)</f>
        <v>0</v>
      </c>
    </row>
    <row r="87" spans="1:21" x14ac:dyDescent="0.25">
      <c r="A87" s="1096"/>
      <c r="B87" s="1092"/>
      <c r="C87" s="113" t="s">
        <v>103</v>
      </c>
      <c r="D87" s="113" t="s">
        <v>130</v>
      </c>
      <c r="E87" s="113" t="s">
        <v>11</v>
      </c>
      <c r="F87" s="660">
        <v>55</v>
      </c>
      <c r="G87" s="208">
        <v>55</v>
      </c>
      <c r="H87" s="797"/>
      <c r="I87" s="851"/>
      <c r="J87" s="191">
        <v>0</v>
      </c>
      <c r="K87" s="219">
        <v>3</v>
      </c>
      <c r="L87" s="219">
        <f t="shared" si="16"/>
        <v>0</v>
      </c>
      <c r="M87" s="220">
        <f t="shared" si="17"/>
        <v>0</v>
      </c>
      <c r="N87" s="650"/>
      <c r="O87" s="443"/>
      <c r="P87" s="221">
        <v>0</v>
      </c>
      <c r="Q87" s="444">
        <f t="shared" si="18"/>
        <v>0</v>
      </c>
      <c r="R87" s="222">
        <f t="shared" si="19"/>
        <v>0</v>
      </c>
      <c r="S87" s="453" cm="1">
        <f t="array" ref="S87">_xlfn.IFS(E87="Air",R87,E87="Sea",M87,E87="Air+Sea",M87+R87)</f>
        <v>0</v>
      </c>
    </row>
    <row r="88" spans="1:21" x14ac:dyDescent="0.25">
      <c r="A88" s="1096"/>
      <c r="B88" s="509" t="s">
        <v>509</v>
      </c>
      <c r="C88" s="113" t="s">
        <v>103</v>
      </c>
      <c r="D88" s="113" t="s">
        <v>509</v>
      </c>
      <c r="E88" s="113" t="s">
        <v>11</v>
      </c>
      <c r="F88" s="660">
        <v>115</v>
      </c>
      <c r="G88" s="208">
        <v>115</v>
      </c>
      <c r="H88" s="797"/>
      <c r="I88" s="851"/>
      <c r="J88" s="191">
        <v>0</v>
      </c>
      <c r="K88" s="219">
        <v>3</v>
      </c>
      <c r="L88" s="219">
        <f t="shared" si="16"/>
        <v>0</v>
      </c>
      <c r="M88" s="220">
        <f t="shared" si="17"/>
        <v>0</v>
      </c>
      <c r="N88" s="650"/>
      <c r="O88" s="443"/>
      <c r="P88" s="221">
        <v>0</v>
      </c>
      <c r="Q88" s="444">
        <f t="shared" si="18"/>
        <v>0</v>
      </c>
      <c r="R88" s="222">
        <f t="shared" si="19"/>
        <v>0</v>
      </c>
      <c r="S88" s="453" cm="1">
        <f t="array" ref="S88">_xlfn.IFS(E88="Air",R88,E88="Sea",M88,E88="Air+Sea",M88+R88)</f>
        <v>0</v>
      </c>
    </row>
    <row r="89" spans="1:21" x14ac:dyDescent="0.25">
      <c r="A89" s="1096"/>
      <c r="B89" s="772" t="s">
        <v>504</v>
      </c>
      <c r="C89" s="177" t="s">
        <v>69</v>
      </c>
      <c r="D89" s="761" t="s">
        <v>505</v>
      </c>
      <c r="E89" s="113" t="s">
        <v>11</v>
      </c>
      <c r="F89" s="156"/>
      <c r="G89" s="213">
        <v>90</v>
      </c>
      <c r="H89" s="124"/>
      <c r="I89" s="795"/>
      <c r="J89" s="191">
        <v>0.9</v>
      </c>
      <c r="K89" s="219">
        <v>3</v>
      </c>
      <c r="L89" s="219">
        <f t="shared" si="16"/>
        <v>81</v>
      </c>
      <c r="M89" s="220">
        <f t="shared" si="17"/>
        <v>27</v>
      </c>
      <c r="N89" s="650"/>
      <c r="O89" s="443"/>
      <c r="P89" s="221">
        <v>0</v>
      </c>
      <c r="Q89" s="444">
        <f t="shared" si="18"/>
        <v>0</v>
      </c>
      <c r="R89" s="222">
        <f t="shared" si="19"/>
        <v>0</v>
      </c>
      <c r="S89" s="453" cm="1">
        <f t="array" ref="S89">_xlfn.IFS(E89="Air",R89,E89="Sea",M89,E89="Air+Sea",M89+R89)</f>
        <v>27</v>
      </c>
    </row>
    <row r="90" spans="1:21" ht="15" customHeight="1" x14ac:dyDescent="0.25">
      <c r="A90" s="1096"/>
      <c r="B90" s="772" t="s">
        <v>506</v>
      </c>
      <c r="C90" s="177" t="s">
        <v>69</v>
      </c>
      <c r="D90" s="177" t="s">
        <v>507</v>
      </c>
      <c r="E90" s="113" t="s">
        <v>11</v>
      </c>
      <c r="F90" s="156"/>
      <c r="G90" s="213">
        <v>90</v>
      </c>
      <c r="H90" s="124"/>
      <c r="I90" s="795"/>
      <c r="J90" s="191">
        <v>0.9</v>
      </c>
      <c r="K90" s="219">
        <v>3</v>
      </c>
      <c r="L90" s="219">
        <f t="shared" si="16"/>
        <v>81</v>
      </c>
      <c r="M90" s="220">
        <f t="shared" si="17"/>
        <v>27</v>
      </c>
      <c r="N90" s="650"/>
      <c r="O90" s="443"/>
      <c r="P90" s="221">
        <v>0</v>
      </c>
      <c r="Q90" s="444">
        <f t="shared" si="18"/>
        <v>0</v>
      </c>
      <c r="R90" s="222">
        <f t="shared" si="19"/>
        <v>0</v>
      </c>
      <c r="S90" s="453" cm="1">
        <f t="array" ref="S90">_xlfn.IFS(E90="Air",R90,E90="Sea",M90,E90="Air+Sea",M90+R90)</f>
        <v>27</v>
      </c>
      <c r="T90" s="475"/>
      <c r="U90" s="32"/>
    </row>
    <row r="91" spans="1:21" ht="30" x14ac:dyDescent="0.25">
      <c r="A91" s="1096"/>
      <c r="B91" s="509" t="s">
        <v>186</v>
      </c>
      <c r="C91" s="177" t="s">
        <v>69</v>
      </c>
      <c r="D91" s="113" t="s">
        <v>187</v>
      </c>
      <c r="E91" s="113" t="s">
        <v>11</v>
      </c>
      <c r="F91" s="191"/>
      <c r="G91" s="213">
        <v>25</v>
      </c>
      <c r="H91" s="805"/>
      <c r="I91" s="852"/>
      <c r="J91" s="200">
        <v>1</v>
      </c>
      <c r="K91" s="219">
        <v>3</v>
      </c>
      <c r="L91" s="219">
        <f t="shared" si="16"/>
        <v>25</v>
      </c>
      <c r="M91" s="220">
        <f t="shared" si="17"/>
        <v>8.3333333333333339</v>
      </c>
      <c r="N91" s="195"/>
      <c r="O91" s="443"/>
      <c r="P91" s="221">
        <v>0</v>
      </c>
      <c r="Q91" s="444">
        <f t="shared" si="18"/>
        <v>0</v>
      </c>
      <c r="R91" s="222">
        <f t="shared" si="19"/>
        <v>0</v>
      </c>
      <c r="S91" s="453" cm="1">
        <f t="array" ref="S91">_xlfn.IFS(E91="Air",R91,E91="Sea",M91,E91="Air+Sea",M91+R91)</f>
        <v>8.3333333333333339</v>
      </c>
      <c r="T91" s="475"/>
      <c r="U91" s="32"/>
    </row>
    <row r="92" spans="1:21" x14ac:dyDescent="0.25">
      <c r="A92" s="1096"/>
      <c r="B92" s="509"/>
      <c r="C92" s="177" t="s">
        <v>69</v>
      </c>
      <c r="D92" s="113" t="s">
        <v>188</v>
      </c>
      <c r="E92" s="113" t="s">
        <v>11</v>
      </c>
      <c r="F92" s="191"/>
      <c r="G92" s="213">
        <v>5</v>
      </c>
      <c r="H92" s="805"/>
      <c r="I92" s="852"/>
      <c r="J92" s="200">
        <v>1</v>
      </c>
      <c r="K92" s="219">
        <v>3</v>
      </c>
      <c r="L92" s="219">
        <f t="shared" si="16"/>
        <v>5</v>
      </c>
      <c r="M92" s="220">
        <f t="shared" si="17"/>
        <v>1.6666666666666667</v>
      </c>
      <c r="N92" s="195"/>
      <c r="O92" s="443"/>
      <c r="P92" s="221">
        <v>0</v>
      </c>
      <c r="Q92" s="444">
        <f t="shared" si="18"/>
        <v>0</v>
      </c>
      <c r="R92" s="222">
        <f t="shared" si="19"/>
        <v>0</v>
      </c>
      <c r="S92" s="453" cm="1">
        <f t="array" ref="S92">_xlfn.IFS(E92="Air",R92,E92="Sea",M92,E92="Air+Sea",M92+R92)</f>
        <v>1.6666666666666667</v>
      </c>
      <c r="T92" s="475"/>
      <c r="U92" s="32"/>
    </row>
    <row r="93" spans="1:21" x14ac:dyDescent="0.25">
      <c r="A93" s="1096"/>
      <c r="B93" s="509"/>
      <c r="C93" s="177" t="s">
        <v>69</v>
      </c>
      <c r="D93" s="113" t="s">
        <v>189</v>
      </c>
      <c r="E93" s="113" t="s">
        <v>11</v>
      </c>
      <c r="F93" s="191"/>
      <c r="G93" s="213">
        <v>5</v>
      </c>
      <c r="H93" s="805"/>
      <c r="I93" s="852"/>
      <c r="J93" s="200">
        <v>1</v>
      </c>
      <c r="K93" s="219">
        <v>3</v>
      </c>
      <c r="L93" s="219">
        <f t="shared" si="16"/>
        <v>5</v>
      </c>
      <c r="M93" s="220">
        <f t="shared" si="17"/>
        <v>1.6666666666666667</v>
      </c>
      <c r="N93" s="195"/>
      <c r="O93" s="443"/>
      <c r="P93" s="221">
        <v>0</v>
      </c>
      <c r="Q93" s="444">
        <f t="shared" si="18"/>
        <v>0</v>
      </c>
      <c r="R93" s="222">
        <f t="shared" si="19"/>
        <v>0</v>
      </c>
      <c r="S93" s="453" cm="1">
        <f t="array" ref="S93">_xlfn.IFS(E93="Air",R93,E93="Sea",M93,E93="Air+Sea",M93+R93)</f>
        <v>1.6666666666666667</v>
      </c>
      <c r="T93" s="475"/>
      <c r="U93" s="32"/>
    </row>
    <row r="94" spans="1:21" ht="30" x14ac:dyDescent="0.25">
      <c r="A94" s="1096"/>
      <c r="B94" s="509" t="s">
        <v>190</v>
      </c>
      <c r="C94" s="177" t="s">
        <v>74</v>
      </c>
      <c r="D94" s="113" t="s">
        <v>191</v>
      </c>
      <c r="E94" s="113" t="s">
        <v>11</v>
      </c>
      <c r="F94" s="191"/>
      <c r="G94" s="213">
        <v>10</v>
      </c>
      <c r="H94" s="805"/>
      <c r="I94" s="852"/>
      <c r="J94" s="200"/>
      <c r="K94" s="219">
        <v>3</v>
      </c>
      <c r="L94" s="219">
        <f t="shared" si="16"/>
        <v>10</v>
      </c>
      <c r="M94" s="220">
        <f t="shared" si="17"/>
        <v>10</v>
      </c>
      <c r="N94" s="195"/>
      <c r="O94" s="443"/>
      <c r="P94" s="221">
        <v>0</v>
      </c>
      <c r="Q94" s="444">
        <f t="shared" si="18"/>
        <v>10</v>
      </c>
      <c r="R94" s="222">
        <f t="shared" si="19"/>
        <v>0</v>
      </c>
      <c r="S94" s="453" cm="1">
        <f t="array" ref="S94">_xlfn.IFS(E94="Air",R94,E94="Sea",M94,E94="Air+Sea",M94+R94)</f>
        <v>10</v>
      </c>
      <c r="T94" s="475"/>
      <c r="U94" s="32"/>
    </row>
    <row r="95" spans="1:21" x14ac:dyDescent="0.25">
      <c r="A95" s="1096"/>
      <c r="B95" s="509"/>
      <c r="C95" s="177" t="s">
        <v>74</v>
      </c>
      <c r="D95" s="113" t="s">
        <v>192</v>
      </c>
      <c r="E95" s="113" t="s">
        <v>11</v>
      </c>
      <c r="F95" s="191"/>
      <c r="G95" s="213">
        <v>35</v>
      </c>
      <c r="H95" s="805"/>
      <c r="I95" s="852"/>
      <c r="J95" s="200"/>
      <c r="K95" s="219">
        <v>3</v>
      </c>
      <c r="L95" s="219">
        <f t="shared" si="16"/>
        <v>35</v>
      </c>
      <c r="M95" s="220">
        <f t="shared" si="17"/>
        <v>35</v>
      </c>
      <c r="N95" s="195"/>
      <c r="O95" s="443"/>
      <c r="P95" s="221">
        <v>0</v>
      </c>
      <c r="Q95" s="444">
        <f t="shared" si="18"/>
        <v>35</v>
      </c>
      <c r="R95" s="222">
        <f t="shared" si="19"/>
        <v>0</v>
      </c>
      <c r="S95" s="453" cm="1">
        <f t="array" ref="S95">_xlfn.IFS(E95="Air",R95,E95="Sea",M95,E95="Air+Sea",M95+R95)</f>
        <v>35</v>
      </c>
      <c r="T95" s="475"/>
    </row>
    <row r="96" spans="1:21" x14ac:dyDescent="0.25">
      <c r="A96" s="1096"/>
      <c r="B96" s="509"/>
      <c r="C96" s="177" t="s">
        <v>74</v>
      </c>
      <c r="D96" s="113" t="s">
        <v>193</v>
      </c>
      <c r="E96" s="113" t="s">
        <v>11</v>
      </c>
      <c r="F96" s="191"/>
      <c r="G96" s="213">
        <v>5</v>
      </c>
      <c r="H96" s="805"/>
      <c r="I96" s="852"/>
      <c r="J96" s="200"/>
      <c r="K96" s="219">
        <v>3</v>
      </c>
      <c r="L96" s="219">
        <f t="shared" si="16"/>
        <v>5</v>
      </c>
      <c r="M96" s="220">
        <f t="shared" si="17"/>
        <v>5</v>
      </c>
      <c r="N96" s="195"/>
      <c r="O96" s="443"/>
      <c r="P96" s="221">
        <v>0</v>
      </c>
      <c r="Q96" s="444">
        <f t="shared" si="18"/>
        <v>5</v>
      </c>
      <c r="R96" s="222">
        <f t="shared" si="19"/>
        <v>0</v>
      </c>
      <c r="S96" s="453" cm="1">
        <f t="array" ref="S96">_xlfn.IFS(E96="Air",R96,E96="Sea",M96,E96="Air+Sea",M96+R96)</f>
        <v>5</v>
      </c>
      <c r="T96" s="475"/>
      <c r="U96" s="32"/>
    </row>
    <row r="97" spans="1:21" x14ac:dyDescent="0.25">
      <c r="A97" s="1096"/>
      <c r="B97" s="509"/>
      <c r="C97" s="177" t="s">
        <v>74</v>
      </c>
      <c r="D97" s="113" t="s">
        <v>194</v>
      </c>
      <c r="E97" s="113" t="s">
        <v>11</v>
      </c>
      <c r="F97" s="191"/>
      <c r="G97" s="213">
        <v>10</v>
      </c>
      <c r="H97" s="805"/>
      <c r="I97" s="852"/>
      <c r="J97" s="200"/>
      <c r="K97" s="219">
        <v>3</v>
      </c>
      <c r="L97" s="219">
        <f t="shared" si="16"/>
        <v>10</v>
      </c>
      <c r="M97" s="220">
        <f t="shared" si="17"/>
        <v>10</v>
      </c>
      <c r="N97" s="195"/>
      <c r="O97" s="443"/>
      <c r="P97" s="221">
        <v>0</v>
      </c>
      <c r="Q97" s="444">
        <f t="shared" si="18"/>
        <v>10</v>
      </c>
      <c r="R97" s="222">
        <f t="shared" si="19"/>
        <v>0</v>
      </c>
      <c r="S97" s="453" cm="1">
        <f t="array" ref="S97">_xlfn.IFS(E97="Air",R97,E97="Sea",M97,E97="Air+Sea",M97+R97)</f>
        <v>10</v>
      </c>
      <c r="T97" s="475"/>
      <c r="U97" s="32"/>
    </row>
    <row r="98" spans="1:21" ht="30" x14ac:dyDescent="0.25">
      <c r="A98" s="1096"/>
      <c r="B98" s="857" t="s">
        <v>195</v>
      </c>
      <c r="C98" s="837" t="s">
        <v>74</v>
      </c>
      <c r="D98" s="834" t="s">
        <v>196</v>
      </c>
      <c r="E98" s="834"/>
      <c r="F98" s="839"/>
      <c r="G98" s="863">
        <v>18</v>
      </c>
      <c r="H98" s="838"/>
      <c r="I98" s="195"/>
      <c r="J98" s="645"/>
      <c r="K98" s="221">
        <v>3</v>
      </c>
      <c r="L98" s="221">
        <f t="shared" si="16"/>
        <v>18</v>
      </c>
      <c r="M98" s="222">
        <f t="shared" si="17"/>
        <v>0</v>
      </c>
      <c r="N98" s="195"/>
      <c r="O98" s="443"/>
      <c r="P98" s="221">
        <v>0</v>
      </c>
      <c r="Q98" s="444">
        <f t="shared" si="18"/>
        <v>18</v>
      </c>
      <c r="R98" s="222">
        <f t="shared" si="19"/>
        <v>0</v>
      </c>
      <c r="S98" s="454" t="e" cm="1">
        <f t="array" ref="S98">_xlfn.IFS(E98="Air",R98,E98="Sea",M98,E98="Air+Sea",M98+R98)</f>
        <v>#N/A</v>
      </c>
      <c r="T98" s="475"/>
      <c r="U98" s="32"/>
    </row>
    <row r="99" spans="1:21" ht="30" x14ac:dyDescent="0.25">
      <c r="A99" s="1096"/>
      <c r="B99" s="857" t="s">
        <v>197</v>
      </c>
      <c r="C99" s="837" t="s">
        <v>74</v>
      </c>
      <c r="D99" s="834" t="s">
        <v>198</v>
      </c>
      <c r="E99" s="834"/>
      <c r="F99" s="839"/>
      <c r="G99" s="863">
        <v>20</v>
      </c>
      <c r="H99" s="838"/>
      <c r="I99" s="195"/>
      <c r="J99" s="645"/>
      <c r="K99" s="221">
        <v>3</v>
      </c>
      <c r="L99" s="221">
        <f t="shared" si="16"/>
        <v>20</v>
      </c>
      <c r="M99" s="222">
        <f t="shared" si="17"/>
        <v>0</v>
      </c>
      <c r="N99" s="195"/>
      <c r="O99" s="443"/>
      <c r="P99" s="221">
        <v>0</v>
      </c>
      <c r="Q99" s="444">
        <f t="shared" si="18"/>
        <v>20</v>
      </c>
      <c r="R99" s="222">
        <f t="shared" si="19"/>
        <v>0</v>
      </c>
      <c r="S99" s="454" t="e" cm="1">
        <f t="array" ref="S99">_xlfn.IFS(E99="Air",R99,E99="Sea",M99,E99="Air+Sea",M99+R99)</f>
        <v>#N/A</v>
      </c>
      <c r="T99" s="475"/>
      <c r="U99" s="32"/>
    </row>
    <row r="100" spans="1:21" x14ac:dyDescent="0.25">
      <c r="A100" s="1096"/>
      <c r="B100" s="857"/>
      <c r="C100" s="837" t="s">
        <v>74</v>
      </c>
      <c r="D100" s="834" t="s">
        <v>199</v>
      </c>
      <c r="E100" s="834"/>
      <c r="F100" s="839"/>
      <c r="G100" s="863">
        <v>45</v>
      </c>
      <c r="H100" s="838"/>
      <c r="I100" s="195"/>
      <c r="J100" s="645"/>
      <c r="K100" s="221">
        <v>3</v>
      </c>
      <c r="L100" s="221">
        <f t="shared" si="16"/>
        <v>45</v>
      </c>
      <c r="M100" s="222">
        <f t="shared" si="17"/>
        <v>0</v>
      </c>
      <c r="N100" s="195"/>
      <c r="O100" s="443"/>
      <c r="P100" s="221">
        <v>0</v>
      </c>
      <c r="Q100" s="444">
        <f t="shared" si="18"/>
        <v>45</v>
      </c>
      <c r="R100" s="222">
        <f t="shared" si="19"/>
        <v>0</v>
      </c>
      <c r="S100" s="454" t="e" cm="1">
        <f t="array" ref="S100">_xlfn.IFS(E100="Air",R100,E100="Sea",M100,E100="Air+Sea",M100+R100)</f>
        <v>#N/A</v>
      </c>
      <c r="T100" s="475"/>
      <c r="U100" s="32"/>
    </row>
    <row r="101" spans="1:21" x14ac:dyDescent="0.25">
      <c r="A101" s="1096"/>
      <c r="B101" s="857"/>
      <c r="C101" s="837" t="s">
        <v>74</v>
      </c>
      <c r="D101" s="834" t="s">
        <v>200</v>
      </c>
      <c r="E101" s="834"/>
      <c r="F101" s="839"/>
      <c r="G101" s="863">
        <v>35</v>
      </c>
      <c r="H101" s="838"/>
      <c r="I101" s="195"/>
      <c r="J101" s="645"/>
      <c r="K101" s="221">
        <v>3</v>
      </c>
      <c r="L101" s="221">
        <f t="shared" si="16"/>
        <v>35</v>
      </c>
      <c r="M101" s="222">
        <f t="shared" si="17"/>
        <v>0</v>
      </c>
      <c r="N101" s="195"/>
      <c r="O101" s="443"/>
      <c r="P101" s="221">
        <v>0</v>
      </c>
      <c r="Q101" s="444">
        <f t="shared" si="18"/>
        <v>35</v>
      </c>
      <c r="R101" s="222">
        <f t="shared" si="19"/>
        <v>0</v>
      </c>
      <c r="S101" s="454" t="e" cm="1">
        <f t="array" ref="S101">_xlfn.IFS(E101="Air",R101,E101="Sea",M101,E101="Air+Sea",M101+R101)</f>
        <v>#N/A</v>
      </c>
      <c r="T101" s="475"/>
      <c r="U101" s="32"/>
    </row>
    <row r="102" spans="1:21" x14ac:dyDescent="0.25">
      <c r="A102" s="1096"/>
      <c r="B102" s="509" t="s">
        <v>201</v>
      </c>
      <c r="C102" s="177" t="s">
        <v>74</v>
      </c>
      <c r="D102" s="113" t="s">
        <v>714</v>
      </c>
      <c r="E102" s="113" t="s">
        <v>11</v>
      </c>
      <c r="F102" s="840"/>
      <c r="G102" s="213">
        <v>30</v>
      </c>
      <c r="H102" s="841"/>
      <c r="I102" s="852"/>
      <c r="J102" s="200"/>
      <c r="K102" s="219">
        <v>3</v>
      </c>
      <c r="L102" s="219">
        <f t="shared" si="16"/>
        <v>30</v>
      </c>
      <c r="M102" s="220">
        <f t="shared" si="17"/>
        <v>30</v>
      </c>
      <c r="N102" s="195"/>
      <c r="O102" s="443"/>
      <c r="P102" s="221">
        <v>0</v>
      </c>
      <c r="Q102" s="444">
        <f t="shared" si="18"/>
        <v>30</v>
      </c>
      <c r="R102" s="222">
        <f t="shared" si="19"/>
        <v>0</v>
      </c>
      <c r="S102" s="453" cm="1">
        <f t="array" ref="S102">_xlfn.IFS(E102="Air",R102,E102="Sea",M102,E102="Air+Sea",M102+R102)</f>
        <v>30</v>
      </c>
      <c r="T102" s="475"/>
      <c r="U102" s="32"/>
    </row>
    <row r="103" spans="1:21" x14ac:dyDescent="0.25">
      <c r="A103" s="1096"/>
      <c r="B103" s="857" t="s">
        <v>203</v>
      </c>
      <c r="C103" s="837" t="s">
        <v>204</v>
      </c>
      <c r="D103" s="834" t="s">
        <v>205</v>
      </c>
      <c r="E103" s="834"/>
      <c r="F103" s="839"/>
      <c r="G103" s="863">
        <v>20</v>
      </c>
      <c r="H103" s="838"/>
      <c r="I103" s="195"/>
      <c r="J103" s="645"/>
      <c r="K103" s="221">
        <v>3</v>
      </c>
      <c r="L103" s="221">
        <f t="shared" si="16"/>
        <v>0</v>
      </c>
      <c r="M103" s="222">
        <f t="shared" si="17"/>
        <v>0</v>
      </c>
      <c r="N103" s="195"/>
      <c r="O103" s="443"/>
      <c r="P103" s="221">
        <v>0</v>
      </c>
      <c r="Q103" s="444">
        <f t="shared" si="18"/>
        <v>0</v>
      </c>
      <c r="R103" s="222">
        <f t="shared" si="19"/>
        <v>0</v>
      </c>
      <c r="S103" s="454" t="e" cm="1">
        <f t="array" ref="S103">_xlfn.IFS(E103="Air",R103,E103="Sea",M103,E103="Air+Sea",M103+R103)</f>
        <v>#N/A</v>
      </c>
      <c r="T103" s="475"/>
      <c r="U103" s="32"/>
    </row>
    <row r="104" spans="1:21" x14ac:dyDescent="0.25">
      <c r="A104" s="1096"/>
      <c r="B104" s="509" t="s">
        <v>206</v>
      </c>
      <c r="C104" s="177" t="s">
        <v>204</v>
      </c>
      <c r="D104" s="113" t="s">
        <v>207</v>
      </c>
      <c r="E104" s="113" t="s">
        <v>11</v>
      </c>
      <c r="F104" s="191"/>
      <c r="G104" s="213">
        <v>70</v>
      </c>
      <c r="H104" s="805"/>
      <c r="I104" s="852"/>
      <c r="J104" s="200">
        <v>1</v>
      </c>
      <c r="K104" s="219">
        <v>3</v>
      </c>
      <c r="L104" s="219">
        <f t="shared" si="16"/>
        <v>70</v>
      </c>
      <c r="M104" s="220">
        <f t="shared" si="17"/>
        <v>23.333333333333332</v>
      </c>
      <c r="N104" s="195"/>
      <c r="O104" s="443"/>
      <c r="P104" s="221">
        <v>0</v>
      </c>
      <c r="Q104" s="444">
        <f t="shared" si="18"/>
        <v>0</v>
      </c>
      <c r="R104" s="222">
        <f t="shared" si="19"/>
        <v>0</v>
      </c>
      <c r="S104" s="453" cm="1">
        <f t="array" ref="S104">_xlfn.IFS(E104="Air",R104,E104="Sea",M104,E104="Air+Sea",M104+R104)</f>
        <v>23.333333333333332</v>
      </c>
      <c r="T104" s="475"/>
      <c r="U104" s="32"/>
    </row>
    <row r="105" spans="1:21" x14ac:dyDescent="0.25">
      <c r="A105" s="1096"/>
      <c r="B105" s="509"/>
      <c r="C105" s="177" t="s">
        <v>204</v>
      </c>
      <c r="D105" s="113" t="s">
        <v>208</v>
      </c>
      <c r="E105" s="113" t="s">
        <v>11</v>
      </c>
      <c r="F105" s="191"/>
      <c r="G105" s="213">
        <v>75</v>
      </c>
      <c r="H105" s="805"/>
      <c r="I105" s="852"/>
      <c r="J105" s="200">
        <v>1</v>
      </c>
      <c r="K105" s="219">
        <v>3</v>
      </c>
      <c r="L105" s="219">
        <f t="shared" si="16"/>
        <v>75</v>
      </c>
      <c r="M105" s="220">
        <f t="shared" si="17"/>
        <v>25</v>
      </c>
      <c r="N105" s="195"/>
      <c r="O105" s="443"/>
      <c r="P105" s="221">
        <v>0</v>
      </c>
      <c r="Q105" s="444">
        <f t="shared" si="18"/>
        <v>0</v>
      </c>
      <c r="R105" s="222">
        <f t="shared" si="19"/>
        <v>0</v>
      </c>
      <c r="S105" s="453" cm="1">
        <f t="array" ref="S105">_xlfn.IFS(E105="Air",R105,E105="Sea",M105,E105="Air+Sea",M105+R105)</f>
        <v>25</v>
      </c>
      <c r="T105" s="475"/>
      <c r="U105" s="32"/>
    </row>
    <row r="106" spans="1:21" x14ac:dyDescent="0.25">
      <c r="A106" s="1096"/>
      <c r="B106" s="509"/>
      <c r="C106" s="177" t="s">
        <v>74</v>
      </c>
      <c r="D106" s="113" t="s">
        <v>209</v>
      </c>
      <c r="E106" s="113" t="s">
        <v>11</v>
      </c>
      <c r="F106" s="191"/>
      <c r="G106" s="213">
        <v>400</v>
      </c>
      <c r="H106" s="805"/>
      <c r="I106" s="852"/>
      <c r="J106" s="200"/>
      <c r="K106" s="219">
        <v>3</v>
      </c>
      <c r="L106" s="219">
        <f t="shared" si="16"/>
        <v>400</v>
      </c>
      <c r="M106" s="220">
        <f t="shared" si="17"/>
        <v>400</v>
      </c>
      <c r="N106" s="195"/>
      <c r="O106" s="443"/>
      <c r="P106" s="221">
        <v>0</v>
      </c>
      <c r="Q106" s="444">
        <f t="shared" si="18"/>
        <v>400</v>
      </c>
      <c r="R106" s="222">
        <f t="shared" si="19"/>
        <v>0</v>
      </c>
      <c r="S106" s="453" cm="1">
        <f t="array" ref="S106">_xlfn.IFS(E106="Air",R106,E106="Sea",M106,E106="Air+Sea",M106+R106)</f>
        <v>400</v>
      </c>
      <c r="T106" s="475"/>
      <c r="U106" s="32"/>
    </row>
    <row r="107" spans="1:21" x14ac:dyDescent="0.25">
      <c r="A107" s="1096"/>
      <c r="B107" s="509"/>
      <c r="C107" s="177" t="s">
        <v>74</v>
      </c>
      <c r="D107" s="113" t="s">
        <v>210</v>
      </c>
      <c r="E107" s="113" t="s">
        <v>11</v>
      </c>
      <c r="F107" s="191"/>
      <c r="G107" s="213">
        <v>75</v>
      </c>
      <c r="H107" s="805"/>
      <c r="I107" s="852"/>
      <c r="J107" s="200"/>
      <c r="K107" s="219">
        <v>3</v>
      </c>
      <c r="L107" s="219">
        <f t="shared" si="16"/>
        <v>75</v>
      </c>
      <c r="M107" s="220">
        <f t="shared" si="17"/>
        <v>75</v>
      </c>
      <c r="N107" s="195"/>
      <c r="O107" s="443"/>
      <c r="P107" s="221">
        <v>0</v>
      </c>
      <c r="Q107" s="444">
        <f t="shared" si="18"/>
        <v>75</v>
      </c>
      <c r="R107" s="222">
        <f t="shared" si="19"/>
        <v>0</v>
      </c>
      <c r="S107" s="453" cm="1">
        <f t="array" ref="S107">_xlfn.IFS(E107="Air",R107,E107="Sea",M107,E107="Air+Sea",M107+R107)</f>
        <v>75</v>
      </c>
      <c r="T107" s="475"/>
      <c r="U107" s="32"/>
    </row>
    <row r="108" spans="1:21" x14ac:dyDescent="0.25">
      <c r="A108" s="1096"/>
      <c r="B108" s="509" t="s">
        <v>211</v>
      </c>
      <c r="C108" s="177" t="s">
        <v>204</v>
      </c>
      <c r="D108" s="113" t="s">
        <v>212</v>
      </c>
      <c r="E108" s="113" t="s">
        <v>11</v>
      </c>
      <c r="F108" s="191"/>
      <c r="G108" s="213">
        <v>5</v>
      </c>
      <c r="H108" s="805"/>
      <c r="I108" s="852"/>
      <c r="J108" s="200">
        <v>1</v>
      </c>
      <c r="K108" s="219">
        <v>3</v>
      </c>
      <c r="L108" s="219">
        <f t="shared" si="16"/>
        <v>5</v>
      </c>
      <c r="M108" s="220">
        <f t="shared" si="17"/>
        <v>1.6666666666666667</v>
      </c>
      <c r="N108" s="195"/>
      <c r="O108" s="443"/>
      <c r="P108" s="221">
        <v>0</v>
      </c>
      <c r="Q108" s="444">
        <f t="shared" si="18"/>
        <v>0</v>
      </c>
      <c r="R108" s="222">
        <f t="shared" si="19"/>
        <v>0</v>
      </c>
      <c r="S108" s="453" cm="1">
        <f t="array" ref="S108">_xlfn.IFS(E108="Air",R108,E108="Sea",M108,E108="Air+Sea",M108+R108)</f>
        <v>1.6666666666666667</v>
      </c>
      <c r="T108" s="475"/>
      <c r="U108" s="32"/>
    </row>
    <row r="109" spans="1:21" x14ac:dyDescent="0.25">
      <c r="A109" s="1096"/>
      <c r="B109" s="509"/>
      <c r="C109" s="177" t="s">
        <v>204</v>
      </c>
      <c r="D109" s="113" t="s">
        <v>715</v>
      </c>
      <c r="E109" s="113" t="s">
        <v>11</v>
      </c>
      <c r="F109" s="191"/>
      <c r="G109" s="213">
        <v>15</v>
      </c>
      <c r="H109" s="805"/>
      <c r="I109" s="852"/>
      <c r="J109" s="200">
        <v>1</v>
      </c>
      <c r="K109" s="219">
        <v>3</v>
      </c>
      <c r="L109" s="219">
        <f t="shared" si="16"/>
        <v>15</v>
      </c>
      <c r="M109" s="220">
        <f t="shared" si="17"/>
        <v>5</v>
      </c>
      <c r="N109" s="195"/>
      <c r="O109" s="443"/>
      <c r="P109" s="221">
        <v>0</v>
      </c>
      <c r="Q109" s="444">
        <f t="shared" si="18"/>
        <v>0</v>
      </c>
      <c r="R109" s="222">
        <f t="shared" si="19"/>
        <v>0</v>
      </c>
      <c r="S109" s="453" cm="1">
        <f t="array" ref="S109">_xlfn.IFS(E109="Air",R109,E109="Sea",M109,E109="Air+Sea",M109+R109)</f>
        <v>5</v>
      </c>
      <c r="T109" s="475"/>
      <c r="U109" s="32"/>
    </row>
    <row r="110" spans="1:21" x14ac:dyDescent="0.25">
      <c r="A110" s="1096"/>
      <c r="B110" s="509"/>
      <c r="C110" s="177" t="s">
        <v>204</v>
      </c>
      <c r="D110" s="113" t="s">
        <v>214</v>
      </c>
      <c r="E110" s="113" t="s">
        <v>11</v>
      </c>
      <c r="F110" s="191"/>
      <c r="G110" s="213">
        <v>40</v>
      </c>
      <c r="H110" s="805"/>
      <c r="I110" s="852"/>
      <c r="J110" s="200">
        <v>1</v>
      </c>
      <c r="K110" s="219">
        <v>3</v>
      </c>
      <c r="L110" s="219">
        <f t="shared" si="16"/>
        <v>40</v>
      </c>
      <c r="M110" s="220">
        <f t="shared" si="17"/>
        <v>13.333333333333334</v>
      </c>
      <c r="N110" s="195"/>
      <c r="O110" s="443"/>
      <c r="P110" s="221">
        <v>0</v>
      </c>
      <c r="Q110" s="444">
        <f t="shared" si="18"/>
        <v>0</v>
      </c>
      <c r="R110" s="222">
        <f t="shared" si="19"/>
        <v>0</v>
      </c>
      <c r="S110" s="453" cm="1">
        <f t="array" ref="S110">_xlfn.IFS(E110="Air",R110,E110="Sea",M110,E110="Air+Sea",M110+R110)</f>
        <v>13.333333333333334</v>
      </c>
      <c r="T110" s="475"/>
      <c r="U110" s="32"/>
    </row>
    <row r="111" spans="1:21" ht="30" x14ac:dyDescent="0.25">
      <c r="A111" s="1096"/>
      <c r="B111" s="509"/>
      <c r="C111" s="177" t="s">
        <v>204</v>
      </c>
      <c r="D111" s="113" t="s">
        <v>215</v>
      </c>
      <c r="E111" s="113" t="s">
        <v>11</v>
      </c>
      <c r="F111" s="191"/>
      <c r="G111" s="213">
        <v>5</v>
      </c>
      <c r="H111" s="805"/>
      <c r="I111" s="852"/>
      <c r="J111" s="200">
        <v>1</v>
      </c>
      <c r="K111" s="219">
        <v>3</v>
      </c>
      <c r="L111" s="219">
        <f t="shared" si="16"/>
        <v>5</v>
      </c>
      <c r="M111" s="220">
        <f t="shared" si="17"/>
        <v>1.6666666666666667</v>
      </c>
      <c r="N111" s="195"/>
      <c r="O111" s="443"/>
      <c r="P111" s="221">
        <v>0</v>
      </c>
      <c r="Q111" s="444">
        <f t="shared" si="18"/>
        <v>0</v>
      </c>
      <c r="R111" s="222">
        <f t="shared" si="19"/>
        <v>0</v>
      </c>
      <c r="S111" s="453" cm="1">
        <f t="array" ref="S111">_xlfn.IFS(E111="Air",R111,E111="Sea",M111,E111="Air+Sea",M111+R111)</f>
        <v>1.6666666666666667</v>
      </c>
      <c r="T111" s="475"/>
      <c r="U111" s="32"/>
    </row>
    <row r="112" spans="1:21" x14ac:dyDescent="0.25">
      <c r="A112" s="1096"/>
      <c r="B112" s="509" t="s">
        <v>716</v>
      </c>
      <c r="C112" s="177" t="s">
        <v>540</v>
      </c>
      <c r="D112" s="113" t="s">
        <v>717</v>
      </c>
      <c r="E112" s="113" t="s">
        <v>11</v>
      </c>
      <c r="F112" s="191">
        <v>30</v>
      </c>
      <c r="G112" s="213">
        <v>30</v>
      </c>
      <c r="H112" s="805"/>
      <c r="I112" s="852"/>
      <c r="J112" s="200">
        <v>1</v>
      </c>
      <c r="K112" s="219">
        <v>3</v>
      </c>
      <c r="L112" s="219">
        <f t="shared" si="16"/>
        <v>30</v>
      </c>
      <c r="M112" s="220">
        <f t="shared" si="17"/>
        <v>10</v>
      </c>
      <c r="N112" s="195"/>
      <c r="O112" s="443"/>
      <c r="P112" s="221">
        <v>0</v>
      </c>
      <c r="Q112" s="444">
        <f t="shared" si="18"/>
        <v>0</v>
      </c>
      <c r="R112" s="222">
        <f t="shared" si="19"/>
        <v>0</v>
      </c>
      <c r="S112" s="453" cm="1">
        <f t="array" ref="S112">_xlfn.IFS(E112="Air",R112,E112="Sea",M112,E112="Air+Sea",M112+R112)</f>
        <v>10</v>
      </c>
      <c r="T112" s="475"/>
      <c r="U112" s="32"/>
    </row>
    <row r="113" spans="1:21" x14ac:dyDescent="0.25">
      <c r="A113" s="1096"/>
      <c r="B113" s="509" t="s">
        <v>157</v>
      </c>
      <c r="C113" s="177" t="s">
        <v>158</v>
      </c>
      <c r="D113" s="113" t="s">
        <v>159</v>
      </c>
      <c r="E113" s="113" t="s">
        <v>11</v>
      </c>
      <c r="F113" s="191">
        <v>870</v>
      </c>
      <c r="G113" s="191">
        <v>870</v>
      </c>
      <c r="H113" s="805"/>
      <c r="I113" s="852"/>
      <c r="J113" s="200">
        <v>0.04</v>
      </c>
      <c r="K113" s="219">
        <v>3</v>
      </c>
      <c r="L113" s="219">
        <f t="shared" si="16"/>
        <v>34.800000000000004</v>
      </c>
      <c r="M113" s="220">
        <f t="shared" si="17"/>
        <v>11.600000000000001</v>
      </c>
      <c r="N113" s="195"/>
      <c r="O113" s="443"/>
      <c r="P113" s="221">
        <v>0</v>
      </c>
      <c r="Q113" s="444">
        <f t="shared" si="18"/>
        <v>0</v>
      </c>
      <c r="R113" s="222">
        <f t="shared" si="19"/>
        <v>0</v>
      </c>
      <c r="S113" s="453" cm="1">
        <f t="array" ref="S113">_xlfn.IFS(E113="Air",R113,E113="Sea",M113,E113="Air+Sea",M113+R113)</f>
        <v>11.600000000000001</v>
      </c>
      <c r="T113" s="475"/>
      <c r="U113" s="32"/>
    </row>
    <row r="114" spans="1:21" x14ac:dyDescent="0.25">
      <c r="A114" s="1096"/>
      <c r="B114" s="509" t="s">
        <v>160</v>
      </c>
      <c r="C114" s="177" t="s">
        <v>142</v>
      </c>
      <c r="D114" s="113" t="s">
        <v>161</v>
      </c>
      <c r="E114" s="113" t="s">
        <v>11</v>
      </c>
      <c r="F114" s="191">
        <v>60</v>
      </c>
      <c r="G114" s="191">
        <v>60</v>
      </c>
      <c r="H114" s="805"/>
      <c r="I114" s="852"/>
      <c r="J114" s="200">
        <v>0</v>
      </c>
      <c r="K114" s="219">
        <v>3</v>
      </c>
      <c r="L114" s="219">
        <f t="shared" si="16"/>
        <v>0</v>
      </c>
      <c r="M114" s="220">
        <f t="shared" si="17"/>
        <v>0</v>
      </c>
      <c r="N114" s="195"/>
      <c r="O114" s="443"/>
      <c r="P114" s="221">
        <v>0</v>
      </c>
      <c r="Q114" s="444">
        <f t="shared" si="18"/>
        <v>0</v>
      </c>
      <c r="R114" s="222">
        <f t="shared" si="19"/>
        <v>0</v>
      </c>
      <c r="S114" s="453" cm="1">
        <f t="array" ref="S114">_xlfn.IFS(E114="Air",R114,E114="Sea",M114,E114="Air+Sea",M114+R114)</f>
        <v>0</v>
      </c>
      <c r="T114" s="475"/>
      <c r="U114" s="32"/>
    </row>
    <row r="115" spans="1:21" x14ac:dyDescent="0.25">
      <c r="A115" s="1096"/>
      <c r="B115" s="509" t="s">
        <v>162</v>
      </c>
      <c r="C115" s="177" t="s">
        <v>163</v>
      </c>
      <c r="D115" s="113" t="s">
        <v>164</v>
      </c>
      <c r="E115" s="113" t="s">
        <v>11</v>
      </c>
      <c r="F115" s="191">
        <v>60</v>
      </c>
      <c r="G115" s="191">
        <v>60</v>
      </c>
      <c r="H115" s="805"/>
      <c r="I115" s="852"/>
      <c r="J115" s="200">
        <v>0</v>
      </c>
      <c r="K115" s="219">
        <v>3</v>
      </c>
      <c r="L115" s="219">
        <f t="shared" si="16"/>
        <v>0</v>
      </c>
      <c r="M115" s="220">
        <f t="shared" si="17"/>
        <v>0</v>
      </c>
      <c r="N115" s="195"/>
      <c r="O115" s="443"/>
      <c r="P115" s="221">
        <v>0</v>
      </c>
      <c r="Q115" s="444">
        <f t="shared" si="18"/>
        <v>0</v>
      </c>
      <c r="R115" s="222">
        <f t="shared" si="19"/>
        <v>0</v>
      </c>
      <c r="S115" s="453" cm="1">
        <f t="array" ref="S115">_xlfn.IFS(E115="Air",R115,E115="Sea",M115,E115="Air+Sea",M115+R115)</f>
        <v>0</v>
      </c>
      <c r="T115" s="475"/>
      <c r="U115" s="32"/>
    </row>
    <row r="116" spans="1:21" x14ac:dyDescent="0.25">
      <c r="A116" s="1096"/>
      <c r="B116" s="857" t="s">
        <v>216</v>
      </c>
      <c r="C116" s="837" t="s">
        <v>204</v>
      </c>
      <c r="D116" s="834" t="s">
        <v>217</v>
      </c>
      <c r="E116" s="834"/>
      <c r="F116" s="839"/>
      <c r="G116" s="863">
        <v>5</v>
      </c>
      <c r="H116" s="838"/>
      <c r="I116" s="853"/>
      <c r="J116" s="842"/>
      <c r="K116" s="859">
        <v>3</v>
      </c>
      <c r="L116" s="859">
        <f t="shared" si="16"/>
        <v>0</v>
      </c>
      <c r="M116" s="860">
        <f t="shared" si="17"/>
        <v>0</v>
      </c>
      <c r="N116" s="195"/>
      <c r="O116" s="443"/>
      <c r="P116" s="221">
        <v>0</v>
      </c>
      <c r="Q116" s="444">
        <f t="shared" si="18"/>
        <v>0</v>
      </c>
      <c r="R116" s="222">
        <f t="shared" si="19"/>
        <v>0</v>
      </c>
      <c r="S116" s="454" t="e" cm="1">
        <f t="array" ref="S116">_xlfn.IFS(E116="Air",R116,E116="Sea",M116,E116="Air+Sea",M116+R116)</f>
        <v>#N/A</v>
      </c>
      <c r="T116" s="475"/>
      <c r="U116" s="32"/>
    </row>
    <row r="117" spans="1:21" x14ac:dyDescent="0.25">
      <c r="A117" s="1096"/>
      <c r="B117" s="857"/>
      <c r="C117" s="837" t="s">
        <v>204</v>
      </c>
      <c r="D117" s="834" t="s">
        <v>218</v>
      </c>
      <c r="E117" s="834"/>
      <c r="F117" s="839"/>
      <c r="G117" s="863">
        <v>30</v>
      </c>
      <c r="H117" s="838"/>
      <c r="I117" s="853"/>
      <c r="J117" s="842"/>
      <c r="K117" s="859">
        <v>3</v>
      </c>
      <c r="L117" s="859">
        <f t="shared" si="16"/>
        <v>0</v>
      </c>
      <c r="M117" s="860">
        <f t="shared" si="17"/>
        <v>0</v>
      </c>
      <c r="N117" s="195"/>
      <c r="O117" s="443"/>
      <c r="P117" s="221">
        <v>0</v>
      </c>
      <c r="Q117" s="444">
        <f t="shared" si="18"/>
        <v>0</v>
      </c>
      <c r="R117" s="222">
        <f t="shared" si="19"/>
        <v>0</v>
      </c>
      <c r="S117" s="454" t="e" cm="1">
        <f t="array" ref="S117">_xlfn.IFS(E117="Air",R117,E117="Sea",M117,E117="Air+Sea",M117+R117)</f>
        <v>#N/A</v>
      </c>
      <c r="T117" s="475"/>
      <c r="U117" s="32"/>
    </row>
    <row r="118" spans="1:21" x14ac:dyDescent="0.25">
      <c r="A118" s="1096"/>
      <c r="B118" s="857"/>
      <c r="C118" s="837" t="s">
        <v>204</v>
      </c>
      <c r="D118" s="834" t="s">
        <v>219</v>
      </c>
      <c r="E118" s="834"/>
      <c r="F118" s="839"/>
      <c r="G118" s="863">
        <v>180</v>
      </c>
      <c r="H118" s="838"/>
      <c r="I118" s="853"/>
      <c r="J118" s="842"/>
      <c r="K118" s="859">
        <v>3</v>
      </c>
      <c r="L118" s="859">
        <f t="shared" si="16"/>
        <v>0</v>
      </c>
      <c r="M118" s="860">
        <f t="shared" si="17"/>
        <v>0</v>
      </c>
      <c r="N118" s="195"/>
      <c r="O118" s="443"/>
      <c r="P118" s="221">
        <v>0</v>
      </c>
      <c r="Q118" s="444">
        <f t="shared" si="18"/>
        <v>0</v>
      </c>
      <c r="R118" s="222">
        <f t="shared" si="19"/>
        <v>0</v>
      </c>
      <c r="S118" s="454" t="e" cm="1">
        <f t="array" ref="S118">_xlfn.IFS(E118="Air",R118,E118="Sea",M118,E118="Air+Sea",M118+R118)</f>
        <v>#N/A</v>
      </c>
      <c r="T118" s="475"/>
      <c r="U118" s="32"/>
    </row>
    <row r="119" spans="1:21" x14ac:dyDescent="0.25">
      <c r="A119" s="1096"/>
      <c r="B119" s="857" t="s">
        <v>220</v>
      </c>
      <c r="C119" s="837" t="s">
        <v>103</v>
      </c>
      <c r="D119" s="834" t="s">
        <v>193</v>
      </c>
      <c r="E119" s="834"/>
      <c r="F119" s="839"/>
      <c r="G119" s="863">
        <v>5</v>
      </c>
      <c r="H119" s="838"/>
      <c r="I119" s="853"/>
      <c r="J119" s="842"/>
      <c r="K119" s="859">
        <v>3</v>
      </c>
      <c r="L119" s="859">
        <f t="shared" si="16"/>
        <v>0</v>
      </c>
      <c r="M119" s="860">
        <f t="shared" si="17"/>
        <v>0</v>
      </c>
      <c r="N119" s="195"/>
      <c r="O119" s="443"/>
      <c r="P119" s="221">
        <v>0</v>
      </c>
      <c r="Q119" s="444">
        <f t="shared" si="18"/>
        <v>0</v>
      </c>
      <c r="R119" s="222">
        <f t="shared" si="19"/>
        <v>0</v>
      </c>
      <c r="S119" s="454" t="e" cm="1">
        <f t="array" ref="S119">_xlfn.IFS(E119="Air",R119,E119="Sea",M119,E119="Air+Sea",M119+R119)</f>
        <v>#N/A</v>
      </c>
      <c r="T119" s="475"/>
      <c r="U119" s="32"/>
    </row>
    <row r="120" spans="1:21" x14ac:dyDescent="0.25">
      <c r="A120" s="1096"/>
      <c r="B120" s="857"/>
      <c r="C120" s="837" t="s">
        <v>103</v>
      </c>
      <c r="D120" s="834" t="s">
        <v>221</v>
      </c>
      <c r="E120" s="834"/>
      <c r="F120" s="839"/>
      <c r="G120" s="863">
        <v>25</v>
      </c>
      <c r="H120" s="838"/>
      <c r="I120" s="853"/>
      <c r="J120" s="842"/>
      <c r="K120" s="859">
        <v>3</v>
      </c>
      <c r="L120" s="859">
        <f t="shared" si="16"/>
        <v>0</v>
      </c>
      <c r="M120" s="860">
        <f t="shared" si="17"/>
        <v>0</v>
      </c>
      <c r="N120" s="195"/>
      <c r="O120" s="443"/>
      <c r="P120" s="221">
        <v>0</v>
      </c>
      <c r="Q120" s="444">
        <f t="shared" si="18"/>
        <v>0</v>
      </c>
      <c r="R120" s="222">
        <f t="shared" si="19"/>
        <v>0</v>
      </c>
      <c r="S120" s="454" t="e" cm="1">
        <f t="array" ref="S120">_xlfn.IFS(E120="Air",R120,E120="Sea",M120,E120="Air+Sea",M120+R120)</f>
        <v>#N/A</v>
      </c>
      <c r="T120" s="475"/>
      <c r="U120" s="32"/>
    </row>
    <row r="121" spans="1:21" x14ac:dyDescent="0.25">
      <c r="A121" s="1096"/>
      <c r="B121" s="857"/>
      <c r="C121" s="837" t="s">
        <v>103</v>
      </c>
      <c r="D121" s="834" t="s">
        <v>222</v>
      </c>
      <c r="E121" s="834"/>
      <c r="F121" s="839"/>
      <c r="G121" s="863">
        <v>20</v>
      </c>
      <c r="H121" s="838"/>
      <c r="I121" s="853"/>
      <c r="J121" s="842"/>
      <c r="K121" s="859">
        <v>3</v>
      </c>
      <c r="L121" s="859">
        <f t="shared" si="16"/>
        <v>0</v>
      </c>
      <c r="M121" s="860">
        <f t="shared" si="17"/>
        <v>0</v>
      </c>
      <c r="N121" s="195"/>
      <c r="O121" s="443"/>
      <c r="P121" s="221">
        <v>0</v>
      </c>
      <c r="Q121" s="444">
        <f t="shared" si="18"/>
        <v>0</v>
      </c>
      <c r="R121" s="222">
        <f t="shared" si="19"/>
        <v>0</v>
      </c>
      <c r="S121" s="454" t="e" cm="1">
        <f t="array" ref="S121">_xlfn.IFS(E121="Air",R121,E121="Sea",M121,E121="Air+Sea",M121+R121)</f>
        <v>#N/A</v>
      </c>
      <c r="T121" s="475"/>
      <c r="U121" s="32"/>
    </row>
    <row r="122" spans="1:21" x14ac:dyDescent="0.25">
      <c r="A122" s="1096"/>
      <c r="B122" s="857" t="s">
        <v>223</v>
      </c>
      <c r="C122" s="837" t="s">
        <v>103</v>
      </c>
      <c r="D122" s="834" t="s">
        <v>224</v>
      </c>
      <c r="E122" s="834"/>
      <c r="F122" s="839"/>
      <c r="G122" s="863">
        <v>45</v>
      </c>
      <c r="H122" s="838"/>
      <c r="I122" s="853"/>
      <c r="J122" s="842"/>
      <c r="K122" s="859">
        <v>3</v>
      </c>
      <c r="L122" s="859">
        <f t="shared" si="16"/>
        <v>0</v>
      </c>
      <c r="M122" s="860">
        <f t="shared" si="17"/>
        <v>0</v>
      </c>
      <c r="N122" s="195"/>
      <c r="O122" s="443"/>
      <c r="P122" s="221">
        <v>0</v>
      </c>
      <c r="Q122" s="444">
        <f t="shared" si="18"/>
        <v>0</v>
      </c>
      <c r="R122" s="222">
        <f t="shared" si="19"/>
        <v>0</v>
      </c>
      <c r="S122" s="454" t="e" cm="1">
        <f t="array" ref="S122">_xlfn.IFS(E122="Air",R122,E122="Sea",M122,E122="Air+Sea",M122+R122)</f>
        <v>#N/A</v>
      </c>
      <c r="T122" s="475"/>
      <c r="U122" s="32"/>
    </row>
    <row r="123" spans="1:21" x14ac:dyDescent="0.25">
      <c r="A123" s="1096"/>
      <c r="B123" s="857"/>
      <c r="C123" s="837" t="s">
        <v>103</v>
      </c>
      <c r="D123" s="834" t="s">
        <v>225</v>
      </c>
      <c r="E123" s="834"/>
      <c r="F123" s="839"/>
      <c r="G123" s="863">
        <v>60</v>
      </c>
      <c r="H123" s="838"/>
      <c r="I123" s="853"/>
      <c r="J123" s="842"/>
      <c r="K123" s="859">
        <v>3</v>
      </c>
      <c r="L123" s="859">
        <f t="shared" si="16"/>
        <v>0</v>
      </c>
      <c r="M123" s="860">
        <f t="shared" si="17"/>
        <v>0</v>
      </c>
      <c r="N123" s="195"/>
      <c r="O123" s="443"/>
      <c r="P123" s="221">
        <v>0</v>
      </c>
      <c r="Q123" s="444">
        <f t="shared" si="18"/>
        <v>0</v>
      </c>
      <c r="R123" s="222">
        <f t="shared" si="19"/>
        <v>0</v>
      </c>
      <c r="S123" s="454" t="e" cm="1">
        <f t="array" ref="S123">_xlfn.IFS(E123="Air",R123,E123="Sea",M123,E123="Air+Sea",M123+R123)</f>
        <v>#N/A</v>
      </c>
      <c r="T123" s="475"/>
      <c r="U123" s="32"/>
    </row>
    <row r="124" spans="1:21" x14ac:dyDescent="0.25">
      <c r="A124" s="1096"/>
      <c r="B124" s="857" t="s">
        <v>226</v>
      </c>
      <c r="C124" s="834" t="s">
        <v>227</v>
      </c>
      <c r="D124" s="834" t="s">
        <v>228</v>
      </c>
      <c r="E124" s="834"/>
      <c r="F124" s="839"/>
      <c r="G124" s="863">
        <v>5</v>
      </c>
      <c r="H124" s="838"/>
      <c r="I124" s="853"/>
      <c r="J124" s="842"/>
      <c r="K124" s="859">
        <v>3</v>
      </c>
      <c r="L124" s="859">
        <f t="shared" si="16"/>
        <v>0</v>
      </c>
      <c r="M124" s="860">
        <f t="shared" si="17"/>
        <v>0</v>
      </c>
      <c r="N124" s="195"/>
      <c r="O124" s="443"/>
      <c r="P124" s="221">
        <v>0</v>
      </c>
      <c r="Q124" s="444">
        <f t="shared" si="18"/>
        <v>0</v>
      </c>
      <c r="R124" s="222">
        <f t="shared" si="19"/>
        <v>0</v>
      </c>
      <c r="S124" s="454" t="e" cm="1">
        <f t="array" ref="S124">_xlfn.IFS(E124="Air",R124,E124="Sea",M124,E124="Air+Sea",M124+R124)</f>
        <v>#N/A</v>
      </c>
      <c r="T124" s="475"/>
      <c r="U124" s="32"/>
    </row>
    <row r="125" spans="1:21" x14ac:dyDescent="0.25">
      <c r="A125" s="1096"/>
      <c r="B125" s="857"/>
      <c r="C125" s="834" t="s">
        <v>227</v>
      </c>
      <c r="D125" s="834" t="s">
        <v>229</v>
      </c>
      <c r="E125" s="834"/>
      <c r="F125" s="839"/>
      <c r="G125" s="863">
        <v>20</v>
      </c>
      <c r="H125" s="838"/>
      <c r="I125" s="853"/>
      <c r="J125" s="842"/>
      <c r="K125" s="859">
        <v>3</v>
      </c>
      <c r="L125" s="859">
        <f t="shared" si="16"/>
        <v>0</v>
      </c>
      <c r="M125" s="860">
        <f t="shared" si="17"/>
        <v>0</v>
      </c>
      <c r="N125" s="195"/>
      <c r="O125" s="443"/>
      <c r="P125" s="221">
        <v>0</v>
      </c>
      <c r="Q125" s="444">
        <f t="shared" si="18"/>
        <v>0</v>
      </c>
      <c r="R125" s="222">
        <f t="shared" si="19"/>
        <v>0</v>
      </c>
      <c r="S125" s="454" t="e" cm="1">
        <f t="array" ref="S125">_xlfn.IFS(E125="Air",R125,E125="Sea",M125,E125="Air+Sea",M125+R125)</f>
        <v>#N/A</v>
      </c>
      <c r="T125" s="475"/>
      <c r="U125" s="32"/>
    </row>
    <row r="126" spans="1:21" x14ac:dyDescent="0.25">
      <c r="A126" s="1096"/>
      <c r="B126" s="857"/>
      <c r="C126" s="834" t="s">
        <v>227</v>
      </c>
      <c r="D126" s="834" t="s">
        <v>230</v>
      </c>
      <c r="E126" s="834"/>
      <c r="F126" s="839"/>
      <c r="G126" s="863">
        <v>50</v>
      </c>
      <c r="H126" s="838"/>
      <c r="I126" s="853"/>
      <c r="J126" s="842"/>
      <c r="K126" s="859">
        <v>3</v>
      </c>
      <c r="L126" s="859">
        <f t="shared" si="16"/>
        <v>0</v>
      </c>
      <c r="M126" s="860">
        <f t="shared" si="17"/>
        <v>0</v>
      </c>
      <c r="N126" s="195"/>
      <c r="O126" s="443"/>
      <c r="P126" s="221">
        <v>0</v>
      </c>
      <c r="Q126" s="444">
        <f t="shared" si="18"/>
        <v>0</v>
      </c>
      <c r="R126" s="222">
        <f t="shared" si="19"/>
        <v>0</v>
      </c>
      <c r="S126" s="454" t="e" cm="1">
        <f t="array" ref="S126">_xlfn.IFS(E126="Air",R126,E126="Sea",M126,E126="Air+Sea",M126+R126)</f>
        <v>#N/A</v>
      </c>
      <c r="T126" s="475"/>
      <c r="U126" s="32"/>
    </row>
    <row r="127" spans="1:21" x14ac:dyDescent="0.25">
      <c r="A127" s="1096"/>
      <c r="B127" s="857"/>
      <c r="C127" s="834" t="s">
        <v>227</v>
      </c>
      <c r="D127" s="834" t="s">
        <v>231</v>
      </c>
      <c r="E127" s="834"/>
      <c r="F127" s="839"/>
      <c r="G127" s="863">
        <v>10</v>
      </c>
      <c r="H127" s="838"/>
      <c r="I127" s="853"/>
      <c r="J127" s="842"/>
      <c r="K127" s="859">
        <v>3</v>
      </c>
      <c r="L127" s="859">
        <f t="shared" si="16"/>
        <v>0</v>
      </c>
      <c r="M127" s="860">
        <f t="shared" si="17"/>
        <v>0</v>
      </c>
      <c r="N127" s="195"/>
      <c r="O127" s="443"/>
      <c r="P127" s="221">
        <v>0</v>
      </c>
      <c r="Q127" s="444">
        <f t="shared" si="18"/>
        <v>0</v>
      </c>
      <c r="R127" s="222">
        <f t="shared" si="19"/>
        <v>0</v>
      </c>
      <c r="S127" s="454" t="e" cm="1">
        <f t="array" ref="S127">_xlfn.IFS(E127="Air",R127,E127="Sea",M127,E127="Air+Sea",M127+R127)</f>
        <v>#N/A</v>
      </c>
      <c r="T127" s="475"/>
      <c r="U127" s="32"/>
    </row>
    <row r="128" spans="1:21" x14ac:dyDescent="0.25">
      <c r="A128" s="1096"/>
      <c r="B128" s="857"/>
      <c r="C128" s="834" t="s">
        <v>227</v>
      </c>
      <c r="D128" s="834" t="s">
        <v>232</v>
      </c>
      <c r="E128" s="834"/>
      <c r="F128" s="839"/>
      <c r="G128" s="863">
        <v>50</v>
      </c>
      <c r="H128" s="838"/>
      <c r="I128" s="853"/>
      <c r="J128" s="842"/>
      <c r="K128" s="859">
        <v>3</v>
      </c>
      <c r="L128" s="859">
        <f t="shared" si="16"/>
        <v>0</v>
      </c>
      <c r="M128" s="860">
        <f t="shared" si="17"/>
        <v>0</v>
      </c>
      <c r="N128" s="195"/>
      <c r="O128" s="443"/>
      <c r="P128" s="221">
        <v>0</v>
      </c>
      <c r="Q128" s="444">
        <f t="shared" si="18"/>
        <v>0</v>
      </c>
      <c r="R128" s="222">
        <f t="shared" si="19"/>
        <v>0</v>
      </c>
      <c r="S128" s="454" t="e" cm="1">
        <f t="array" ref="S128">_xlfn.IFS(E128="Air",R128,E128="Sea",M128,E128="Air+Sea",M128+R128)</f>
        <v>#N/A</v>
      </c>
      <c r="T128" s="475"/>
      <c r="U128" s="32"/>
    </row>
    <row r="129" spans="1:21" x14ac:dyDescent="0.25">
      <c r="A129" s="1096"/>
      <c r="B129" s="857"/>
      <c r="C129" s="834" t="s">
        <v>227</v>
      </c>
      <c r="D129" s="834" t="s">
        <v>233</v>
      </c>
      <c r="E129" s="834"/>
      <c r="F129" s="839"/>
      <c r="G129" s="863">
        <v>5</v>
      </c>
      <c r="H129" s="838"/>
      <c r="I129" s="853"/>
      <c r="J129" s="842"/>
      <c r="K129" s="859">
        <v>3</v>
      </c>
      <c r="L129" s="859">
        <f t="shared" si="16"/>
        <v>0</v>
      </c>
      <c r="M129" s="860">
        <f t="shared" si="17"/>
        <v>0</v>
      </c>
      <c r="N129" s="195"/>
      <c r="O129" s="443"/>
      <c r="P129" s="221">
        <v>0</v>
      </c>
      <c r="Q129" s="444">
        <f t="shared" si="18"/>
        <v>0</v>
      </c>
      <c r="R129" s="222">
        <f t="shared" si="19"/>
        <v>0</v>
      </c>
      <c r="S129" s="454" t="e" cm="1">
        <f t="array" ref="S129">_xlfn.IFS(E129="Air",R129,E129="Sea",M129,E129="Air+Sea",M129+R129)</f>
        <v>#N/A</v>
      </c>
      <c r="T129" s="475"/>
      <c r="U129" s="32"/>
    </row>
    <row r="130" spans="1:21" x14ac:dyDescent="0.25">
      <c r="A130" s="1096"/>
      <c r="B130" s="857"/>
      <c r="C130" s="837" t="s">
        <v>227</v>
      </c>
      <c r="D130" s="834" t="s">
        <v>232</v>
      </c>
      <c r="E130" s="834"/>
      <c r="F130" s="839"/>
      <c r="G130" s="863"/>
      <c r="H130" s="838"/>
      <c r="I130" s="853"/>
      <c r="J130" s="842"/>
      <c r="K130" s="859">
        <v>3</v>
      </c>
      <c r="L130" s="859">
        <f t="shared" si="16"/>
        <v>0</v>
      </c>
      <c r="M130" s="860">
        <f t="shared" si="17"/>
        <v>0</v>
      </c>
      <c r="N130" s="195"/>
      <c r="O130" s="443"/>
      <c r="P130" s="221">
        <v>0</v>
      </c>
      <c r="Q130" s="444">
        <f t="shared" si="18"/>
        <v>0</v>
      </c>
      <c r="R130" s="222">
        <f t="shared" si="19"/>
        <v>0</v>
      </c>
      <c r="S130" s="454" t="e" cm="1">
        <f t="array" ref="S130">_xlfn.IFS(E130="Air",R130,E130="Sea",M130,E130="Air+Sea",M130+R130)</f>
        <v>#N/A</v>
      </c>
      <c r="T130" s="475"/>
      <c r="U130" s="32"/>
    </row>
    <row r="131" spans="1:21" ht="15.75" thickBot="1" x14ac:dyDescent="0.3">
      <c r="A131" s="1097"/>
      <c r="B131" s="858"/>
      <c r="C131" s="845" t="s">
        <v>227</v>
      </c>
      <c r="D131" s="835" t="s">
        <v>233</v>
      </c>
      <c r="E131" s="835"/>
      <c r="F131" s="846"/>
      <c r="G131" s="864"/>
      <c r="H131" s="856"/>
      <c r="I131" s="854"/>
      <c r="J131" s="847"/>
      <c r="K131" s="861">
        <v>3</v>
      </c>
      <c r="L131" s="861">
        <f t="shared" si="16"/>
        <v>0</v>
      </c>
      <c r="M131" s="862">
        <f t="shared" si="17"/>
        <v>0</v>
      </c>
      <c r="N131" s="848"/>
      <c r="O131" s="450"/>
      <c r="P131" s="262">
        <v>0</v>
      </c>
      <c r="Q131" s="451">
        <f t="shared" si="18"/>
        <v>0</v>
      </c>
      <c r="R131" s="457">
        <f t="shared" si="19"/>
        <v>0</v>
      </c>
      <c r="S131" s="627" t="e" cm="1">
        <f t="array" ref="S131">_xlfn.IFS(E131="Air",R131,E131="Sea",M131,E131="Air+Sea",M131+R131)</f>
        <v>#N/A</v>
      </c>
      <c r="T131" s="475"/>
      <c r="U131" s="32"/>
    </row>
    <row r="132" spans="1:21" ht="18.75" customHeight="1" x14ac:dyDescent="0.25">
      <c r="A132" s="152"/>
      <c r="B132" s="120"/>
      <c r="C132" s="120"/>
      <c r="D132" s="120"/>
      <c r="E132" s="120"/>
      <c r="F132" s="120"/>
      <c r="H132" s="120"/>
      <c r="I132" s="433"/>
      <c r="K132" s="235"/>
      <c r="L132" s="235"/>
      <c r="M132" s="373"/>
      <c r="N132" s="433"/>
      <c r="O132" s="580"/>
      <c r="P132" s="235"/>
      <c r="Q132" s="581"/>
      <c r="R132" s="581"/>
      <c r="S132" s="379"/>
      <c r="T132" s="475"/>
      <c r="U132" s="120"/>
    </row>
    <row r="133" spans="1:21" ht="18.75" customHeight="1" thickBot="1" x14ac:dyDescent="0.3">
      <c r="A133" s="184"/>
      <c r="B133" s="120"/>
      <c r="C133" s="120"/>
      <c r="D133" s="120"/>
      <c r="E133" s="120"/>
      <c r="F133" s="120"/>
      <c r="H133" s="120"/>
      <c r="I133" s="433"/>
      <c r="K133" s="235"/>
      <c r="L133" s="235"/>
      <c r="M133" s="373"/>
      <c r="N133" s="433"/>
      <c r="O133" s="356"/>
      <c r="P133" s="235"/>
      <c r="Q133" s="373"/>
      <c r="R133" s="373"/>
      <c r="S133" s="379"/>
      <c r="T133" s="475"/>
      <c r="U133" s="120"/>
    </row>
    <row r="134" spans="1:21" ht="36.75" customHeight="1" x14ac:dyDescent="0.25">
      <c r="A134" s="167"/>
      <c r="F134" s="32"/>
      <c r="H134" s="168"/>
      <c r="I134" s="413"/>
      <c r="J134" s="71" t="s">
        <v>234</v>
      </c>
      <c r="K134" s="229">
        <f>IF([2]Booking_SGN!$B$2="SGN",INDEX([2]!volume,MATCH($I$11,[2]!customer,0),MATCH([2]Booking_SGN!$C$3,[2]!week,0)),0)</f>
        <v>3</v>
      </c>
      <c r="L134" s="229">
        <f>SUM(L83:L133)</f>
        <v>1154.8</v>
      </c>
      <c r="M134" s="229">
        <f>SUM(M83:M133)</f>
        <v>722.26666666666665</v>
      </c>
      <c r="N134" s="413"/>
      <c r="O134" s="71" t="s">
        <v>234</v>
      </c>
      <c r="P134" s="229">
        <f>IF([2]Booking_SGN!$B$2="SGN",INDEX([2]!volume,MATCH($N$11,[2]!customer,0),MATCH([2]Booking_SGN!$C$3,[2]!week,0)),0)</f>
        <v>0</v>
      </c>
      <c r="Q134" s="229">
        <f>SUM(Q83:Q133)</f>
        <v>683</v>
      </c>
      <c r="R134" s="229">
        <f>SUM(R83:R133)</f>
        <v>0</v>
      </c>
      <c r="S134" s="257">
        <f>R134+M134</f>
        <v>722.26666666666665</v>
      </c>
      <c r="T134" s="171"/>
    </row>
    <row r="135" spans="1:21" ht="15.75" thickBot="1" x14ac:dyDescent="0.3">
      <c r="B135" s="168"/>
      <c r="F135" s="32"/>
      <c r="H135" s="168"/>
      <c r="I135" s="413"/>
      <c r="J135" s="72" t="s">
        <v>182</v>
      </c>
      <c r="K135" s="73"/>
      <c r="L135" s="73"/>
      <c r="M135" s="237">
        <f>M134*K134/40/3600</f>
        <v>1.5047222222222222E-2</v>
      </c>
      <c r="N135" s="413"/>
      <c r="O135" s="72" t="s">
        <v>182</v>
      </c>
      <c r="P135" s="73"/>
      <c r="Q135" s="73"/>
      <c r="R135" s="268">
        <f>R134*P134/40/3600</f>
        <v>0</v>
      </c>
      <c r="S135" s="269">
        <f>R135+M135</f>
        <v>1.5047222222222222E-2</v>
      </c>
      <c r="T135" s="186"/>
    </row>
    <row r="136" spans="1:21" x14ac:dyDescent="0.25">
      <c r="B136" s="168"/>
      <c r="F136" s="32"/>
      <c r="H136" s="168"/>
      <c r="I136" s="413"/>
      <c r="J136" s="77"/>
      <c r="N136" s="413"/>
      <c r="O136" s="77"/>
      <c r="R136" s="270"/>
      <c r="S136" s="270"/>
    </row>
    <row r="137" spans="1:21" ht="15.75" thickBot="1" x14ac:dyDescent="0.3">
      <c r="B137" s="168"/>
      <c r="F137" s="32"/>
      <c r="H137" s="168"/>
      <c r="I137" s="413"/>
      <c r="J137" s="77"/>
      <c r="N137" s="413"/>
      <c r="O137" s="77"/>
      <c r="R137" s="270"/>
      <c r="S137" s="270"/>
    </row>
    <row r="138" spans="1:21" ht="60" x14ac:dyDescent="0.25">
      <c r="B138" s="168"/>
      <c r="F138" s="32"/>
      <c r="H138" s="168"/>
      <c r="I138" s="413"/>
      <c r="J138" s="71" t="s">
        <v>235</v>
      </c>
      <c r="K138" s="229">
        <f>IF([2]Booking_SGN!$B$2="SGN",INDEX([2]!volume,MATCH($I$11,[2]!customer,0),MATCH([2]Booking_SGN!$C$3,[2]!week,0)),0)</f>
        <v>3</v>
      </c>
      <c r="L138" s="229">
        <f>L134+L80</f>
        <v>12713.022222222222</v>
      </c>
      <c r="M138" s="229">
        <f>M134+M80</f>
        <v>4527.8407407407403</v>
      </c>
      <c r="N138" s="413"/>
      <c r="O138" s="71" t="s">
        <v>235</v>
      </c>
      <c r="P138" s="229">
        <f>IF([2]Booking_SGN!$B$2="SGN",INDEX([2]!volume,MATCH($N$11,[2]!customer,0),MATCH([2]Booking_SGN!$C$3,[2]!week,0)),0)</f>
        <v>0</v>
      </c>
      <c r="Q138" s="229">
        <f>Q134+Q80</f>
        <v>1474</v>
      </c>
      <c r="R138" s="230">
        <f>R134+R80</f>
        <v>0</v>
      </c>
      <c r="S138" s="257">
        <f>R138+M138</f>
        <v>4527.8407407407403</v>
      </c>
      <c r="T138" s="187"/>
    </row>
    <row r="139" spans="1:21" ht="15.75" thickBot="1" x14ac:dyDescent="0.3">
      <c r="B139" s="168"/>
      <c r="F139" s="32"/>
      <c r="H139" s="168"/>
      <c r="I139" s="413"/>
      <c r="J139" s="72" t="s">
        <v>236</v>
      </c>
      <c r="K139" s="73"/>
      <c r="L139" s="73"/>
      <c r="M139" s="237">
        <f>M135+M81</f>
        <v>9.4330015432098763E-2</v>
      </c>
      <c r="N139" s="413"/>
      <c r="O139" s="72" t="s">
        <v>236</v>
      </c>
      <c r="P139" s="73"/>
      <c r="Q139" s="73"/>
      <c r="R139" s="268">
        <f>R135+R81</f>
        <v>0</v>
      </c>
      <c r="S139" s="269">
        <f>R139+M139</f>
        <v>9.4330015432098763E-2</v>
      </c>
      <c r="T139" s="186"/>
    </row>
    <row r="140" spans="1:21" ht="15.75" thickBot="1" x14ac:dyDescent="0.3">
      <c r="F140" s="32"/>
      <c r="H140" s="168"/>
      <c r="I140" s="413"/>
      <c r="J140" s="77"/>
      <c r="N140" s="413"/>
      <c r="O140" s="77"/>
      <c r="R140" s="270"/>
      <c r="S140" s="270"/>
    </row>
    <row r="141" spans="1:21" x14ac:dyDescent="0.25">
      <c r="F141" s="32"/>
      <c r="H141" s="168"/>
      <c r="I141" s="413"/>
      <c r="J141" s="81" t="s">
        <v>237</v>
      </c>
      <c r="K141" s="238"/>
      <c r="L141" s="239"/>
      <c r="M141" s="239"/>
      <c r="N141" s="413"/>
      <c r="O141" s="81" t="s">
        <v>237</v>
      </c>
      <c r="P141" s="238"/>
      <c r="Q141" s="239"/>
      <c r="R141" s="271"/>
      <c r="S141" s="270"/>
    </row>
    <row r="142" spans="1:21" ht="15.75" thickBot="1" x14ac:dyDescent="0.3">
      <c r="F142" s="32"/>
      <c r="H142" s="168"/>
      <c r="I142" s="413"/>
      <c r="J142" s="82" t="s">
        <v>238</v>
      </c>
      <c r="K142" s="240"/>
      <c r="L142" s="241"/>
      <c r="M142" s="241"/>
      <c r="N142" s="413"/>
      <c r="O142" s="82" t="s">
        <v>238</v>
      </c>
      <c r="P142" s="240"/>
      <c r="Q142" s="241"/>
      <c r="R142" s="272"/>
      <c r="S142" s="232"/>
    </row>
    <row r="143" spans="1:21" ht="15.75" thickBot="1" x14ac:dyDescent="0.3">
      <c r="B143" s="83"/>
      <c r="C143" s="83"/>
      <c r="D143" s="83"/>
      <c r="F143" s="32"/>
      <c r="H143" s="168"/>
      <c r="I143" s="414"/>
      <c r="J143" s="199"/>
      <c r="K143" s="73"/>
      <c r="L143" s="73"/>
      <c r="M143" s="73"/>
      <c r="N143" s="414"/>
      <c r="O143" s="199"/>
      <c r="P143" s="73"/>
      <c r="Q143" s="73"/>
      <c r="R143" s="232"/>
      <c r="S143" s="273"/>
    </row>
  </sheetData>
  <sheetProtection algorithmName="SHA-512" hashValue="s04mIJYIcdW+mlNQgydh+bMM9n7MjO8I7KzXvZ1hiF2Ef/WeyElVShxurOkiDFJqdOodhMfv16ic1aPus1RqSA==" saltValue="oBymgv1lzNvyRhHxxMYXJA==" spinCount="100000" sheet="1" objects="1" scenarios="1" insertRows="0" sort="0" autoFilter="0"/>
  <autoFilter ref="A12:V78" xr:uid="{ADF0B6F8-3062-4F9F-92FF-F4389DE38C03}"/>
  <mergeCells count="19">
    <mergeCell ref="B86:B87"/>
    <mergeCell ref="B50:B51"/>
    <mergeCell ref="A83:A131"/>
    <mergeCell ref="A56:A59"/>
    <mergeCell ref="B57:B58"/>
    <mergeCell ref="A60:A78"/>
    <mergeCell ref="A43:A55"/>
    <mergeCell ref="A26:A42"/>
    <mergeCell ref="B32:B33"/>
    <mergeCell ref="B36:B37"/>
    <mergeCell ref="B38:B39"/>
    <mergeCell ref="B41:B42"/>
    <mergeCell ref="A10:S10"/>
    <mergeCell ref="I11:M11"/>
    <mergeCell ref="N11:R11"/>
    <mergeCell ref="A13:A25"/>
    <mergeCell ref="B14:B18"/>
    <mergeCell ref="B21:B22"/>
    <mergeCell ref="B23:B24"/>
  </mergeCells>
  <conditionalFormatting sqref="I13:I24 I26:I27 I29:I34 I36:I39 I41:I46">
    <cfRule type="notContainsBlanks" dxfId="9" priority="7">
      <formula>LEN(TRIM(I13))&gt;0</formula>
    </cfRule>
  </conditionalFormatting>
  <conditionalFormatting sqref="N13:N133 I49:I133">
    <cfRule type="notContainsBlanks" dxfId="8" priority="1">
      <formula>LEN(TRIM(I13))&gt;0</formula>
    </cfRule>
  </conditionalFormatting>
  <dataValidations disablePrompts="1" count="5">
    <dataValidation type="list" allowBlank="1" showInputMessage="1" showErrorMessage="1" sqref="F136:F140 D5:E8 E11:E1048576" xr:uid="{554BEB59-C1E7-4A11-89D9-C9BB0C72F83A}">
      <formula1>"Air,Sea,Air+Sea"</formula1>
    </dataValidation>
    <dataValidation type="list" allowBlank="1" showInputMessage="1" showErrorMessage="1" sqref="C136:C139 B5:B8" xr:uid="{15CF7A92-9F34-4F6B-B8F1-3F0DDE8D7086}">
      <formula1>"Reporting, APLL BK, Carrier BK, VOY, SPR/BOH, CLP, MBL, DN, Vendor, Email, Call, Shipment, BA, SAP &amp; GFF PO, Bill, COO, Times"</formula1>
    </dataValidation>
    <dataValidation type="list" allowBlank="1" showInputMessage="1" showErrorMessage="1" sqref="C140 C144:C1048576 C11 C133:C134" xr:uid="{F6DCF172-B849-4B30-83A5-808094EBEE7B}">
      <formula1>"Reporting, APLL BK, Carrier BK, VOY, SPR/BOH, CLP, MBL, DN, Vendor, Email, Call, Shipment, BA, SAP &amp; GFF PO, Bill, COO, Times, Container, SI, BL"</formula1>
    </dataValidation>
    <dataValidation type="list" allowBlank="1" showInputMessage="1" showErrorMessage="1" sqref="C89:C90" xr:uid="{C826B743-7C7C-4FF6-A5C3-7CB211EA33FD}">
      <formula1>"Reporting, APLL BK, Carrier BK, VOY, SPR/BOH, CLP, MBL, DN, Vendor, Email, Call, Shipment, BA, SAP &amp; GFF PO, Bill, COO, Times, Container, SI, BL,PO, FCR"</formula1>
    </dataValidation>
    <dataValidation type="list" allowBlank="1" showInputMessage="1" showErrorMessage="1" sqref="C12:C132" xr:uid="{5293DE5C-2AA4-42BC-A20D-CECCFB2AC93D}">
      <formula1>"Reporting, APLL BK, Carrier BK, VOY, SPR/BOH, CLP, MBL, DN, Vendor, Email, Call, Shipment, BA, SAP &amp; GFF PO, Bill, COO, Times, Container, SI, BL, FCR, PO"</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6F1B9-5D96-4BE5-9F87-49D82CCAD6E4}">
  <sheetPr codeName="Sheet47">
    <tabColor rgb="FF92D050"/>
  </sheetPr>
  <dimension ref="A1:U149"/>
  <sheetViews>
    <sheetView showGridLines="0" topLeftCell="A81" zoomScale="55" zoomScaleNormal="55" workbookViewId="0">
      <selection activeCell="O111" sqref="O111"/>
    </sheetView>
  </sheetViews>
  <sheetFormatPr defaultColWidth="8.7109375" defaultRowHeight="15" x14ac:dyDescent="0.25"/>
  <cols>
    <col min="1" max="1" width="15.5703125" style="185" customWidth="1"/>
    <col min="2" max="2" width="26.85546875" style="32" customWidth="1"/>
    <col min="3" max="3" width="16.28515625" style="32" customWidth="1"/>
    <col min="4" max="4" width="52.7109375" style="32" customWidth="1"/>
    <col min="5" max="5" width="25.140625" style="32" customWidth="1"/>
    <col min="6" max="6" width="11.5703125" style="32" customWidth="1"/>
    <col min="7" max="7" width="11.5703125" style="290" customWidth="1"/>
    <col min="8" max="8" width="23.7109375" style="168" customWidth="1"/>
    <col min="9" max="9" width="18.85546875" style="441" customWidth="1"/>
    <col min="10" max="10" width="25.42578125" style="109" customWidth="1"/>
    <col min="11" max="11" width="20.5703125" style="95" customWidth="1"/>
    <col min="12" max="12" width="34" style="95" customWidth="1"/>
    <col min="13" max="13" width="24.85546875" style="95" customWidth="1"/>
    <col min="14" max="14" width="18.85546875" style="441" customWidth="1"/>
    <col min="15" max="15" width="23.28515625" style="109" customWidth="1"/>
    <col min="16" max="16" width="22.7109375" style="95" customWidth="1"/>
    <col min="17" max="17" width="34" style="95" customWidth="1"/>
    <col min="18" max="19" width="24.85546875" style="95" customWidth="1"/>
    <col min="20" max="20" width="24.85546875" style="83" customWidth="1"/>
    <col min="21" max="16384" width="8.7109375" style="83"/>
  </cols>
  <sheetData>
    <row r="1" spans="1:21" s="62" customFormat="1" ht="33.75" x14ac:dyDescent="0.25">
      <c r="A1" s="61" t="s">
        <v>0</v>
      </c>
      <c r="B1" s="61">
        <f ca="1">TODAY()</f>
        <v>45148</v>
      </c>
      <c r="C1" s="86"/>
      <c r="D1" s="86"/>
      <c r="E1" s="86"/>
      <c r="F1" s="90"/>
      <c r="G1" s="806"/>
      <c r="H1" s="89" t="s">
        <v>39</v>
      </c>
      <c r="I1" s="384"/>
      <c r="J1" s="89"/>
      <c r="K1" s="90"/>
      <c r="L1" s="90"/>
      <c r="M1" s="90"/>
      <c r="N1" s="90"/>
      <c r="O1" s="90"/>
      <c r="P1" s="90"/>
      <c r="Q1" s="89"/>
      <c r="R1" s="89"/>
      <c r="S1" s="89"/>
    </row>
    <row r="2" spans="1:21" s="84" customFormat="1" x14ac:dyDescent="0.25">
      <c r="A2" s="92"/>
      <c r="B2" s="93"/>
      <c r="F2" s="95"/>
      <c r="G2" s="100"/>
      <c r="H2" s="95"/>
      <c r="I2" s="380"/>
      <c r="J2" s="95"/>
      <c r="K2" s="95"/>
      <c r="L2" s="95"/>
      <c r="M2" s="95"/>
      <c r="N2" s="95"/>
      <c r="O2" s="95"/>
      <c r="P2" s="95"/>
      <c r="Q2" s="95"/>
      <c r="R2" s="95"/>
      <c r="S2" s="95"/>
    </row>
    <row r="3" spans="1:21" s="84" customFormat="1" ht="15.75" thickBot="1" x14ac:dyDescent="0.3">
      <c r="F3" s="95"/>
      <c r="G3" s="100"/>
      <c r="H3" s="95"/>
      <c r="I3" s="380"/>
      <c r="J3" s="95"/>
      <c r="K3" s="95"/>
      <c r="L3" s="95"/>
      <c r="M3" s="95"/>
      <c r="N3" s="95"/>
      <c r="O3" s="95"/>
      <c r="P3" s="95"/>
      <c r="Q3" s="95"/>
      <c r="R3" s="95"/>
      <c r="S3" s="95"/>
    </row>
    <row r="4" spans="1:21" s="84" customFormat="1" x14ac:dyDescent="0.25">
      <c r="A4" s="96" t="s">
        <v>40</v>
      </c>
      <c r="B4" s="63"/>
      <c r="C4" s="63" t="s">
        <v>41</v>
      </c>
      <c r="D4" s="63"/>
      <c r="E4" s="63" t="s">
        <v>42</v>
      </c>
      <c r="F4" s="264" t="s">
        <v>43</v>
      </c>
      <c r="G4" s="97"/>
      <c r="H4" s="227"/>
      <c r="I4" s="807"/>
      <c r="J4" s="95"/>
      <c r="K4" s="95"/>
      <c r="L4" s="95"/>
      <c r="M4" s="95"/>
      <c r="N4" s="95"/>
      <c r="O4" s="95"/>
      <c r="P4" s="95"/>
      <c r="Q4" s="95"/>
      <c r="R4" s="95"/>
      <c r="S4" s="95"/>
    </row>
    <row r="5" spans="1:21" s="84" customFormat="1" x14ac:dyDescent="0.25">
      <c r="A5" s="98"/>
      <c r="B5" s="99"/>
      <c r="C5" s="64" t="s">
        <v>44</v>
      </c>
      <c r="D5" s="64"/>
      <c r="E5" s="64"/>
      <c r="F5" s="235" t="s">
        <v>45</v>
      </c>
      <c r="G5" s="100"/>
      <c r="H5" s="95"/>
      <c r="I5" s="808"/>
      <c r="J5" s="95"/>
      <c r="K5" s="95"/>
      <c r="L5" s="95"/>
      <c r="M5" s="95"/>
      <c r="N5" s="95"/>
      <c r="O5" s="95"/>
      <c r="P5" s="95"/>
      <c r="Q5" s="95"/>
      <c r="R5" s="95"/>
      <c r="S5" s="95"/>
    </row>
    <row r="6" spans="1:21" s="84" customFormat="1" x14ac:dyDescent="0.25">
      <c r="A6" s="98"/>
      <c r="B6" s="102"/>
      <c r="C6" s="64" t="s">
        <v>46</v>
      </c>
      <c r="D6" s="64"/>
      <c r="E6" s="64"/>
      <c r="F6" s="235" t="s">
        <v>47</v>
      </c>
      <c r="G6" s="100"/>
      <c r="H6" s="95"/>
      <c r="I6" s="808"/>
      <c r="J6" s="95"/>
      <c r="K6" s="95"/>
      <c r="L6" s="95"/>
      <c r="M6" s="95"/>
      <c r="N6" s="95"/>
      <c r="O6" s="95"/>
      <c r="P6" s="95"/>
      <c r="Q6" s="95"/>
      <c r="R6" s="95"/>
      <c r="S6" s="95"/>
    </row>
    <row r="7" spans="1:21" s="84" customFormat="1" x14ac:dyDescent="0.25">
      <c r="A7" s="98"/>
      <c r="B7" s="103"/>
      <c r="C7" s="64" t="s">
        <v>48</v>
      </c>
      <c r="D7" s="64"/>
      <c r="E7" s="64"/>
      <c r="F7" s="235" t="s">
        <v>49</v>
      </c>
      <c r="G7" s="100"/>
      <c r="H7" s="95"/>
      <c r="I7" s="808"/>
      <c r="J7" s="95"/>
      <c r="K7" s="95"/>
      <c r="L7" s="95"/>
      <c r="M7" s="95"/>
      <c r="N7" s="95"/>
      <c r="O7" s="95"/>
      <c r="P7" s="95"/>
      <c r="Q7" s="95"/>
      <c r="R7" s="95"/>
      <c r="S7" s="95"/>
    </row>
    <row r="8" spans="1:21" s="84" customFormat="1" ht="15.75" thickBot="1" x14ac:dyDescent="0.3">
      <c r="A8" s="104"/>
      <c r="B8" s="105"/>
      <c r="C8" s="65" t="s">
        <v>50</v>
      </c>
      <c r="D8" s="65"/>
      <c r="E8" s="65"/>
      <c r="F8" s="809" t="s">
        <v>556</v>
      </c>
      <c r="G8" s="106"/>
      <c r="H8" s="73"/>
      <c r="I8" s="810"/>
      <c r="J8" s="95"/>
      <c r="K8" s="95"/>
      <c r="L8" s="95"/>
      <c r="M8" s="95"/>
      <c r="N8" s="95"/>
      <c r="O8" s="95"/>
      <c r="P8" s="95"/>
      <c r="Q8" s="95"/>
      <c r="R8" s="95"/>
      <c r="S8" s="95"/>
    </row>
    <row r="9" spans="1:21" s="84" customFormat="1" ht="15.75" thickBot="1" x14ac:dyDescent="0.3">
      <c r="A9" s="92"/>
      <c r="F9" s="95"/>
      <c r="G9" s="100"/>
      <c r="H9" s="95"/>
      <c r="I9" s="380"/>
      <c r="J9" s="95"/>
      <c r="K9" s="95"/>
      <c r="L9" s="95"/>
      <c r="M9" s="95"/>
      <c r="N9" s="95"/>
      <c r="O9" s="95"/>
      <c r="P9" s="95"/>
      <c r="Q9" s="95"/>
      <c r="R9" s="95"/>
      <c r="S9" s="95"/>
    </row>
    <row r="10" spans="1:21" s="84" customFormat="1" ht="15.75" thickBot="1" x14ac:dyDescent="0.3">
      <c r="A10" s="1031" t="s">
        <v>29</v>
      </c>
      <c r="B10" s="1032"/>
      <c r="C10" s="1032"/>
      <c r="D10" s="1032"/>
      <c r="E10" s="1032"/>
      <c r="F10" s="1032"/>
      <c r="G10" s="1032"/>
      <c r="H10" s="1032"/>
      <c r="I10" s="1032"/>
      <c r="J10" s="1032"/>
      <c r="K10" s="1032"/>
      <c r="L10" s="1032"/>
      <c r="M10" s="1032"/>
      <c r="N10" s="1032"/>
      <c r="O10" s="1032"/>
      <c r="P10" s="1032"/>
      <c r="Q10" s="1032"/>
      <c r="R10" s="1032"/>
      <c r="S10" s="1033"/>
      <c r="T10" s="66"/>
    </row>
    <row r="11" spans="1:21" s="84" customFormat="1" ht="15.75" thickBot="1" x14ac:dyDescent="0.3">
      <c r="A11" s="381"/>
      <c r="B11" s="66"/>
      <c r="C11" s="66"/>
      <c r="D11" s="66"/>
      <c r="E11" s="66"/>
      <c r="F11" s="481"/>
      <c r="G11" s="100"/>
      <c r="H11" s="811"/>
      <c r="I11" s="1103" t="str">
        <f>_xlfn.CONCAT($A$10," ","-"," ","Sea")</f>
        <v>PACSUN - Sea</v>
      </c>
      <c r="J11" s="1104"/>
      <c r="K11" s="1104"/>
      <c r="L11" s="1104"/>
      <c r="M11" s="1105"/>
      <c r="N11" s="1103" t="str">
        <f>_xlfn.CONCAT($A$10," ","-"," ","Air")</f>
        <v>PACSUN - Air</v>
      </c>
      <c r="O11" s="1104"/>
      <c r="P11" s="1104"/>
      <c r="Q11" s="1104"/>
      <c r="R11" s="1105"/>
      <c r="S11" s="374" t="s">
        <v>53</v>
      </c>
      <c r="T11" s="64"/>
    </row>
    <row r="12" spans="1:21" s="84" customFormat="1" ht="15.75" thickBot="1" x14ac:dyDescent="0.3">
      <c r="A12" s="661" t="s">
        <v>54</v>
      </c>
      <c r="B12" s="662" t="s">
        <v>55</v>
      </c>
      <c r="C12" s="663" t="s">
        <v>56</v>
      </c>
      <c r="D12" s="664" t="s">
        <v>57</v>
      </c>
      <c r="E12" s="664" t="s">
        <v>58</v>
      </c>
      <c r="F12" s="865" t="s">
        <v>59</v>
      </c>
      <c r="G12" s="665" t="s">
        <v>60</v>
      </c>
      <c r="H12" s="866" t="s">
        <v>61</v>
      </c>
      <c r="I12" s="867" t="s">
        <v>62</v>
      </c>
      <c r="J12" s="668" t="s">
        <v>63</v>
      </c>
      <c r="K12" s="668" t="s">
        <v>64</v>
      </c>
      <c r="L12" s="668" t="s">
        <v>65</v>
      </c>
      <c r="M12" s="669" t="s">
        <v>66</v>
      </c>
      <c r="N12" s="868" t="s">
        <v>62</v>
      </c>
      <c r="O12" s="668" t="s">
        <v>63</v>
      </c>
      <c r="P12" s="668" t="s">
        <v>64</v>
      </c>
      <c r="Q12" s="668" t="s">
        <v>65</v>
      </c>
      <c r="R12" s="669" t="s">
        <v>66</v>
      </c>
      <c r="S12" s="670" t="s">
        <v>66</v>
      </c>
      <c r="T12" s="280"/>
      <c r="U12" s="281"/>
    </row>
    <row r="13" spans="1:21" x14ac:dyDescent="0.25">
      <c r="A13" s="1026" t="s">
        <v>67</v>
      </c>
      <c r="B13" s="734" t="s">
        <v>68</v>
      </c>
      <c r="C13" s="621" t="s">
        <v>69</v>
      </c>
      <c r="D13" s="621" t="s">
        <v>70</v>
      </c>
      <c r="E13" s="621"/>
      <c r="F13" s="621"/>
      <c r="G13" s="1007"/>
      <c r="H13" s="621"/>
      <c r="I13" s="955"/>
      <c r="J13" s="361"/>
      <c r="K13" s="259">
        <v>4</v>
      </c>
      <c r="L13" s="259">
        <f t="shared" ref="L13" si="0">IF(C13="APLL BK",G13,G13*J13)</f>
        <v>0</v>
      </c>
      <c r="M13" s="456">
        <f t="shared" ref="M13" si="1">IFERROR(IF(OR(E13="Sea",E13="Air+Sea"),IF(C13="APLL BK",G13*IF(I13="",1,I13),L13/K13*IF(I13="",1,I13)),0),0)</f>
        <v>0</v>
      </c>
      <c r="N13" s="955"/>
      <c r="O13" s="362"/>
      <c r="P13" s="259">
        <v>0.68</v>
      </c>
      <c r="Q13" s="260">
        <f t="shared" ref="Q13" si="2">IF(C13="APLL BK",G13,G13*O13)</f>
        <v>0</v>
      </c>
      <c r="R13" s="456">
        <f t="shared" ref="R13" si="3">IFERROR(IF(OR(E13="Air",E13="Air+Sea"),IF(C13="APLL BK",G13*IF(N13="",1,N13),Q13/P13*IF(N13="",1,N13)),0),0)</f>
        <v>0</v>
      </c>
      <c r="S13" s="375" t="e" cm="1">
        <f t="array" ref="S13">_xlfn.IFS(E13="Air",R13,E13="Sea",M13,E13="Air+Sea",M13+R13)</f>
        <v>#N/A</v>
      </c>
      <c r="T13" s="475"/>
    </row>
    <row r="14" spans="1:21" x14ac:dyDescent="0.25">
      <c r="A14" s="1027"/>
      <c r="B14" s="1037" t="s">
        <v>71</v>
      </c>
      <c r="C14" s="111" t="s">
        <v>69</v>
      </c>
      <c r="D14" s="111" t="s">
        <v>72</v>
      </c>
      <c r="E14" s="111" t="s">
        <v>499</v>
      </c>
      <c r="F14" s="111">
        <v>75</v>
      </c>
      <c r="G14" s="699">
        <v>75</v>
      </c>
      <c r="H14" s="111"/>
      <c r="I14" s="777"/>
      <c r="J14" s="690">
        <v>4</v>
      </c>
      <c r="K14" s="217">
        <v>4</v>
      </c>
      <c r="L14" s="219">
        <f t="shared" ref="L14:L77" si="4">IF(C14="APLL BK",G14,G14*J14)</f>
        <v>300</v>
      </c>
      <c r="M14" s="220">
        <f t="shared" ref="M14:M77" si="5">IFERROR(IF(OR(E14="Sea",E14="Air+Sea"),IF(C14="APLL BK",G14*IF(I14="",1,I14),L14/K14*IF(I14="",1,I14)),0),0)</f>
        <v>75</v>
      </c>
      <c r="N14" s="777"/>
      <c r="O14" s="364"/>
      <c r="P14" s="217">
        <v>0.68</v>
      </c>
      <c r="Q14" s="243">
        <f t="shared" ref="Q14:Q77" si="6">IF(C14="APLL BK",G14,G14*O14)</f>
        <v>0</v>
      </c>
      <c r="R14" s="220">
        <f t="shared" ref="R14:R77" si="7">IFERROR(IF(OR(E14="Air",E14="Air+Sea"),IF(C14="APLL BK",G14*IF(N14="",1,N14),Q14/P14*IF(N14="",1,N14)),0),0)</f>
        <v>0</v>
      </c>
      <c r="S14" s="246" cm="1">
        <f t="array" ref="S14">_xlfn.IFS(E14="Air",R14,E14="Sea",M14,E14="Air+Sea",M14+R14)</f>
        <v>75</v>
      </c>
      <c r="T14" s="475"/>
    </row>
    <row r="15" spans="1:21" x14ac:dyDescent="0.25">
      <c r="A15" s="1027"/>
      <c r="B15" s="1038"/>
      <c r="C15" s="111" t="s">
        <v>69</v>
      </c>
      <c r="D15" s="111" t="s">
        <v>73</v>
      </c>
      <c r="E15" s="111" t="s">
        <v>499</v>
      </c>
      <c r="F15" s="111">
        <v>90</v>
      </c>
      <c r="G15" s="699">
        <v>90</v>
      </c>
      <c r="H15" s="111"/>
      <c r="I15" s="777"/>
      <c r="J15" s="690">
        <v>4</v>
      </c>
      <c r="K15" s="217">
        <v>4</v>
      </c>
      <c r="L15" s="219">
        <f t="shared" si="4"/>
        <v>360</v>
      </c>
      <c r="M15" s="220">
        <f t="shared" si="5"/>
        <v>90</v>
      </c>
      <c r="N15" s="777"/>
      <c r="O15" s="364"/>
      <c r="P15" s="217">
        <v>0.68</v>
      </c>
      <c r="Q15" s="243">
        <f t="shared" si="6"/>
        <v>0</v>
      </c>
      <c r="R15" s="220">
        <f t="shared" si="7"/>
        <v>0</v>
      </c>
      <c r="S15" s="246" cm="1">
        <f t="array" ref="S15">_xlfn.IFS(E15="Air",R15,E15="Sea",M15,E15="Air+Sea",M15+R15)</f>
        <v>90</v>
      </c>
      <c r="T15" s="475"/>
    </row>
    <row r="16" spans="1:21" x14ac:dyDescent="0.25">
      <c r="A16" s="1027"/>
      <c r="B16" s="1038"/>
      <c r="C16" s="111" t="s">
        <v>74</v>
      </c>
      <c r="D16" s="111" t="s">
        <v>75</v>
      </c>
      <c r="E16" s="111" t="s">
        <v>499</v>
      </c>
      <c r="F16" s="111">
        <v>6</v>
      </c>
      <c r="G16" s="699">
        <v>6</v>
      </c>
      <c r="H16" s="111"/>
      <c r="I16" s="777"/>
      <c r="J16" s="191"/>
      <c r="K16" s="217">
        <v>4</v>
      </c>
      <c r="L16" s="219">
        <f t="shared" si="4"/>
        <v>6</v>
      </c>
      <c r="M16" s="220">
        <f t="shared" si="5"/>
        <v>6</v>
      </c>
      <c r="N16" s="777"/>
      <c r="O16" s="364"/>
      <c r="P16" s="217">
        <v>0.68</v>
      </c>
      <c r="Q16" s="243">
        <f t="shared" si="6"/>
        <v>6</v>
      </c>
      <c r="R16" s="220">
        <f t="shared" si="7"/>
        <v>6</v>
      </c>
      <c r="S16" s="246" cm="1">
        <f t="array" ref="S16">_xlfn.IFS(E16="Air",R16,E16="Sea",M16,E16="Air+Sea",M16+R16)</f>
        <v>12</v>
      </c>
      <c r="T16" s="475"/>
    </row>
    <row r="17" spans="1:20" x14ac:dyDescent="0.25">
      <c r="A17" s="1027"/>
      <c r="B17" s="1038"/>
      <c r="C17" s="111" t="s">
        <v>69</v>
      </c>
      <c r="D17" s="111" t="s">
        <v>76</v>
      </c>
      <c r="E17" s="111" t="s">
        <v>499</v>
      </c>
      <c r="F17" s="111">
        <v>450</v>
      </c>
      <c r="G17" s="699">
        <v>180</v>
      </c>
      <c r="H17" s="111"/>
      <c r="I17" s="777"/>
      <c r="J17" s="690">
        <v>4</v>
      </c>
      <c r="K17" s="217">
        <v>4</v>
      </c>
      <c r="L17" s="219">
        <f t="shared" si="4"/>
        <v>720</v>
      </c>
      <c r="M17" s="220">
        <f t="shared" si="5"/>
        <v>180</v>
      </c>
      <c r="N17" s="777"/>
      <c r="O17" s="364"/>
      <c r="P17" s="217">
        <v>0.68</v>
      </c>
      <c r="Q17" s="243">
        <f t="shared" si="6"/>
        <v>0</v>
      </c>
      <c r="R17" s="220">
        <f t="shared" si="7"/>
        <v>0</v>
      </c>
      <c r="S17" s="246" cm="1">
        <f t="array" ref="S17">_xlfn.IFS(E17="Air",R17,E17="Sea",M17,E17="Air+Sea",M17+R17)</f>
        <v>180</v>
      </c>
      <c r="T17" s="475"/>
    </row>
    <row r="18" spans="1:20" x14ac:dyDescent="0.25">
      <c r="A18" s="1027"/>
      <c r="B18" s="1039"/>
      <c r="C18" s="111" t="s">
        <v>69</v>
      </c>
      <c r="D18" s="111" t="s">
        <v>77</v>
      </c>
      <c r="E18" s="111" t="s">
        <v>499</v>
      </c>
      <c r="F18" s="111">
        <v>300</v>
      </c>
      <c r="G18" s="699">
        <v>240</v>
      </c>
      <c r="H18" s="111"/>
      <c r="I18" s="777"/>
      <c r="J18" s="690">
        <v>4</v>
      </c>
      <c r="K18" s="217">
        <v>4</v>
      </c>
      <c r="L18" s="219">
        <f t="shared" si="4"/>
        <v>960</v>
      </c>
      <c r="M18" s="220">
        <f t="shared" si="5"/>
        <v>240</v>
      </c>
      <c r="N18" s="777"/>
      <c r="O18" s="364"/>
      <c r="P18" s="217">
        <v>0.68</v>
      </c>
      <c r="Q18" s="243">
        <f t="shared" si="6"/>
        <v>0</v>
      </c>
      <c r="R18" s="220">
        <f t="shared" si="7"/>
        <v>0</v>
      </c>
      <c r="S18" s="246" cm="1">
        <f t="array" ref="S18">_xlfn.IFS(E18="Air",R18,E18="Sea",M18,E18="Air+Sea",M18+R18)</f>
        <v>240</v>
      </c>
      <c r="T18" s="475"/>
    </row>
    <row r="19" spans="1:20" x14ac:dyDescent="0.25">
      <c r="A19" s="1027"/>
      <c r="B19" s="123" t="s">
        <v>78</v>
      </c>
      <c r="C19" s="111" t="s">
        <v>69</v>
      </c>
      <c r="D19" s="128" t="s">
        <v>79</v>
      </c>
      <c r="E19" s="111" t="s">
        <v>499</v>
      </c>
      <c r="F19" s="111">
        <v>810</v>
      </c>
      <c r="G19" s="699">
        <v>120</v>
      </c>
      <c r="H19" s="111"/>
      <c r="I19" s="777"/>
      <c r="J19" s="690">
        <v>4</v>
      </c>
      <c r="K19" s="217">
        <v>4</v>
      </c>
      <c r="L19" s="219">
        <f t="shared" si="4"/>
        <v>480</v>
      </c>
      <c r="M19" s="220">
        <f t="shared" si="5"/>
        <v>120</v>
      </c>
      <c r="N19" s="777"/>
      <c r="O19" s="364"/>
      <c r="P19" s="217">
        <v>0.68</v>
      </c>
      <c r="Q19" s="243">
        <f t="shared" si="6"/>
        <v>0</v>
      </c>
      <c r="R19" s="220">
        <f t="shared" si="7"/>
        <v>0</v>
      </c>
      <c r="S19" s="246" cm="1">
        <f t="array" ref="S19">_xlfn.IFS(E19="Air",R19,E19="Sea",M19,E19="Air+Sea",M19+R19)</f>
        <v>120</v>
      </c>
      <c r="T19" s="475"/>
    </row>
    <row r="20" spans="1:20" x14ac:dyDescent="0.25">
      <c r="A20" s="1027"/>
      <c r="B20" s="125" t="s">
        <v>80</v>
      </c>
      <c r="C20" s="111" t="s">
        <v>81</v>
      </c>
      <c r="D20" s="128" t="s">
        <v>82</v>
      </c>
      <c r="E20" s="111" t="s">
        <v>499</v>
      </c>
      <c r="F20" s="111">
        <v>450</v>
      </c>
      <c r="G20" s="699">
        <v>345</v>
      </c>
      <c r="H20" s="124"/>
      <c r="I20" s="777"/>
      <c r="J20" s="690">
        <v>4</v>
      </c>
      <c r="K20" s="217">
        <v>4</v>
      </c>
      <c r="L20" s="219">
        <f t="shared" si="4"/>
        <v>1380</v>
      </c>
      <c r="M20" s="220">
        <f t="shared" si="5"/>
        <v>345</v>
      </c>
      <c r="N20" s="777"/>
      <c r="O20" s="364">
        <f>P20</f>
        <v>0.68</v>
      </c>
      <c r="P20" s="217">
        <v>0.68</v>
      </c>
      <c r="Q20" s="243">
        <f t="shared" si="6"/>
        <v>234.60000000000002</v>
      </c>
      <c r="R20" s="220">
        <f t="shared" si="7"/>
        <v>345</v>
      </c>
      <c r="S20" s="246" cm="1">
        <f t="array" ref="S20">_xlfn.IFS(E20="Air",R20,E20="Sea",M20,E20="Air+Sea",M20+R20)</f>
        <v>690</v>
      </c>
      <c r="T20" s="475"/>
    </row>
    <row r="21" spans="1:20" x14ac:dyDescent="0.25">
      <c r="A21" s="1027"/>
      <c r="B21" s="1118" t="s">
        <v>83</v>
      </c>
      <c r="C21" s="159" t="s">
        <v>74</v>
      </c>
      <c r="D21" s="159" t="s">
        <v>85</v>
      </c>
      <c r="E21" s="159"/>
      <c r="F21" s="159">
        <v>50</v>
      </c>
      <c r="G21" s="701"/>
      <c r="H21" s="159"/>
      <c r="I21" s="401"/>
      <c r="J21" s="190"/>
      <c r="K21" s="370">
        <v>4</v>
      </c>
      <c r="L21" s="221">
        <f t="shared" si="4"/>
        <v>0</v>
      </c>
      <c r="M21" s="222">
        <f t="shared" si="5"/>
        <v>0</v>
      </c>
      <c r="N21" s="401"/>
      <c r="O21" s="357"/>
      <c r="P21" s="370">
        <v>0.68</v>
      </c>
      <c r="Q21" s="245">
        <f t="shared" si="6"/>
        <v>0</v>
      </c>
      <c r="R21" s="222">
        <f t="shared" si="7"/>
        <v>0</v>
      </c>
      <c r="S21" s="251" t="e" cm="1">
        <f t="array" ref="S21">_xlfn.IFS(E21="Air",R21,E21="Sea",M21,E21="Air+Sea",M21+R21)</f>
        <v>#N/A</v>
      </c>
      <c r="T21" s="475"/>
    </row>
    <row r="22" spans="1:20" x14ac:dyDescent="0.25">
      <c r="A22" s="1027"/>
      <c r="B22" s="1119"/>
      <c r="C22" s="159" t="s">
        <v>74</v>
      </c>
      <c r="D22" s="159" t="s">
        <v>630</v>
      </c>
      <c r="E22" s="159"/>
      <c r="F22" s="159">
        <v>600</v>
      </c>
      <c r="G22" s="701"/>
      <c r="H22" s="159"/>
      <c r="I22" s="401"/>
      <c r="J22" s="190"/>
      <c r="K22" s="370">
        <v>4</v>
      </c>
      <c r="L22" s="221">
        <f t="shared" si="4"/>
        <v>0</v>
      </c>
      <c r="M22" s="222">
        <f t="shared" si="5"/>
        <v>0</v>
      </c>
      <c r="N22" s="401"/>
      <c r="O22" s="357"/>
      <c r="P22" s="370">
        <v>0.68</v>
      </c>
      <c r="Q22" s="245">
        <f t="shared" si="6"/>
        <v>0</v>
      </c>
      <c r="R22" s="222">
        <f t="shared" si="7"/>
        <v>0</v>
      </c>
      <c r="S22" s="251" t="e" cm="1">
        <f t="array" ref="S22">_xlfn.IFS(E22="Air",R22,E22="Sea",M22,E22="Air+Sea",M22+R22)</f>
        <v>#N/A</v>
      </c>
      <c r="T22" s="475"/>
    </row>
    <row r="23" spans="1:20" x14ac:dyDescent="0.25">
      <c r="A23" s="1027"/>
      <c r="B23" s="1037" t="s">
        <v>87</v>
      </c>
      <c r="C23" s="111" t="s">
        <v>69</v>
      </c>
      <c r="D23" s="111" t="s">
        <v>88</v>
      </c>
      <c r="E23" s="111" t="s">
        <v>11</v>
      </c>
      <c r="F23" s="111">
        <v>45</v>
      </c>
      <c r="G23" s="699">
        <v>45</v>
      </c>
      <c r="H23" s="111"/>
      <c r="I23" s="777"/>
      <c r="J23" s="191">
        <v>5</v>
      </c>
      <c r="K23" s="217">
        <v>4</v>
      </c>
      <c r="L23" s="219">
        <f t="shared" si="4"/>
        <v>225</v>
      </c>
      <c r="M23" s="220">
        <f t="shared" si="5"/>
        <v>56.25</v>
      </c>
      <c r="N23" s="401"/>
      <c r="O23" s="357"/>
      <c r="P23" s="370">
        <v>0.68</v>
      </c>
      <c r="Q23" s="245">
        <f t="shared" si="6"/>
        <v>0</v>
      </c>
      <c r="R23" s="222">
        <f t="shared" si="7"/>
        <v>0</v>
      </c>
      <c r="S23" s="246" cm="1">
        <f t="array" ref="S23">_xlfn.IFS(E23="Air",R23,E23="Sea",M23,E23="Air+Sea",M23+R23)</f>
        <v>56.25</v>
      </c>
      <c r="T23" s="475"/>
    </row>
    <row r="24" spans="1:20" x14ac:dyDescent="0.25">
      <c r="A24" s="1027"/>
      <c r="B24" s="1039"/>
      <c r="C24" s="111" t="s">
        <v>74</v>
      </c>
      <c r="D24" s="128" t="s">
        <v>89</v>
      </c>
      <c r="E24" s="111" t="s">
        <v>11</v>
      </c>
      <c r="F24" s="111">
        <v>75</v>
      </c>
      <c r="G24" s="699">
        <v>75</v>
      </c>
      <c r="H24" s="111"/>
      <c r="I24" s="777">
        <v>0.2</v>
      </c>
      <c r="J24" s="191"/>
      <c r="K24" s="217">
        <v>4</v>
      </c>
      <c r="L24" s="219">
        <f t="shared" si="4"/>
        <v>75</v>
      </c>
      <c r="M24" s="220">
        <f t="shared" si="5"/>
        <v>15</v>
      </c>
      <c r="N24" s="401"/>
      <c r="O24" s="357"/>
      <c r="P24" s="370">
        <v>0.68</v>
      </c>
      <c r="Q24" s="245">
        <f t="shared" si="6"/>
        <v>75</v>
      </c>
      <c r="R24" s="222">
        <f t="shared" si="7"/>
        <v>0</v>
      </c>
      <c r="S24" s="246" cm="1">
        <f t="array" ref="S24">_xlfn.IFS(E24="Air",R24,E24="Sea",M24,E24="Air+Sea",M24+R24)</f>
        <v>15</v>
      </c>
      <c r="T24" s="475"/>
    </row>
    <row r="25" spans="1:20" ht="15.75" thickBot="1" x14ac:dyDescent="0.3">
      <c r="A25" s="1028"/>
      <c r="B25" s="126" t="s">
        <v>90</v>
      </c>
      <c r="C25" s="159"/>
      <c r="D25" s="159"/>
      <c r="E25" s="159"/>
      <c r="F25" s="159"/>
      <c r="G25" s="701"/>
      <c r="H25" s="159"/>
      <c r="I25" s="401"/>
      <c r="J25" s="349"/>
      <c r="K25" s="370">
        <v>4</v>
      </c>
      <c r="L25" s="221">
        <f t="shared" si="4"/>
        <v>0</v>
      </c>
      <c r="M25" s="223">
        <f t="shared" si="5"/>
        <v>0</v>
      </c>
      <c r="N25" s="401"/>
      <c r="O25" s="349"/>
      <c r="P25" s="370">
        <v>0.68</v>
      </c>
      <c r="Q25" s="245">
        <f t="shared" si="6"/>
        <v>0</v>
      </c>
      <c r="R25" s="250">
        <f t="shared" si="7"/>
        <v>0</v>
      </c>
      <c r="S25" s="251" t="e" cm="1">
        <f t="array" ref="S25">_xlfn.IFS(E25="Air",R25,E25="Sea",M25,E25="Air+Sea",M25+R25)</f>
        <v>#N/A</v>
      </c>
      <c r="T25" s="475"/>
    </row>
    <row r="26" spans="1:20" x14ac:dyDescent="0.25">
      <c r="A26" s="1026" t="s">
        <v>91</v>
      </c>
      <c r="B26" s="125" t="s">
        <v>92</v>
      </c>
      <c r="C26" s="111" t="s">
        <v>69</v>
      </c>
      <c r="D26" s="128" t="s">
        <v>93</v>
      </c>
      <c r="E26" s="111" t="s">
        <v>11</v>
      </c>
      <c r="F26" s="111">
        <v>440</v>
      </c>
      <c r="G26" s="699">
        <v>280</v>
      </c>
      <c r="H26" s="124"/>
      <c r="I26" s="778"/>
      <c r="J26" s="191">
        <f>K26</f>
        <v>4</v>
      </c>
      <c r="K26" s="217">
        <v>4</v>
      </c>
      <c r="L26" s="219">
        <f t="shared" si="4"/>
        <v>1120</v>
      </c>
      <c r="M26" s="220">
        <f t="shared" si="5"/>
        <v>280</v>
      </c>
      <c r="N26" s="787"/>
      <c r="O26" s="357"/>
      <c r="P26" s="370">
        <v>0.68</v>
      </c>
      <c r="Q26" s="245">
        <f t="shared" si="6"/>
        <v>0</v>
      </c>
      <c r="R26" s="222">
        <f t="shared" si="7"/>
        <v>0</v>
      </c>
      <c r="S26" s="246" cm="1">
        <f t="array" ref="S26">_xlfn.IFS(E26="Air",R26,E26="Sea",M26,E26="Air+Sea",M26+R26)</f>
        <v>280</v>
      </c>
      <c r="T26" s="475"/>
    </row>
    <row r="27" spans="1:20" x14ac:dyDescent="0.25">
      <c r="A27" s="1027"/>
      <c r="B27" s="135" t="s">
        <v>94</v>
      </c>
      <c r="C27" s="113" t="s">
        <v>69</v>
      </c>
      <c r="D27" s="136" t="s">
        <v>95</v>
      </c>
      <c r="E27" s="113" t="s">
        <v>11</v>
      </c>
      <c r="F27" s="113">
        <v>560</v>
      </c>
      <c r="G27" s="699">
        <v>500</v>
      </c>
      <c r="H27" s="113"/>
      <c r="I27" s="779"/>
      <c r="J27" s="191">
        <f>K27</f>
        <v>4</v>
      </c>
      <c r="K27" s="217">
        <v>4</v>
      </c>
      <c r="L27" s="219">
        <f t="shared" si="4"/>
        <v>2000</v>
      </c>
      <c r="M27" s="220">
        <f t="shared" si="5"/>
        <v>500</v>
      </c>
      <c r="N27" s="788"/>
      <c r="O27" s="357"/>
      <c r="P27" s="370">
        <v>0.68</v>
      </c>
      <c r="Q27" s="245">
        <f t="shared" si="6"/>
        <v>0</v>
      </c>
      <c r="R27" s="222">
        <f t="shared" si="7"/>
        <v>0</v>
      </c>
      <c r="S27" s="246" cm="1">
        <f t="array" ref="S27">_xlfn.IFS(E27="Air",R27,E27="Sea",M27,E27="Air+Sea",M27+R27)</f>
        <v>500</v>
      </c>
      <c r="T27" s="475"/>
    </row>
    <row r="28" spans="1:20" x14ac:dyDescent="0.25">
      <c r="A28" s="1027"/>
      <c r="B28" s="126" t="s">
        <v>96</v>
      </c>
      <c r="C28" s="159" t="s">
        <v>97</v>
      </c>
      <c r="D28" s="159" t="s">
        <v>98</v>
      </c>
      <c r="E28" s="159"/>
      <c r="F28" s="159"/>
      <c r="G28" s="701"/>
      <c r="H28" s="159"/>
      <c r="I28" s="401"/>
      <c r="J28" s="190"/>
      <c r="K28" s="370">
        <v>4</v>
      </c>
      <c r="L28" s="221">
        <f t="shared" si="4"/>
        <v>0</v>
      </c>
      <c r="M28" s="223">
        <f t="shared" si="5"/>
        <v>0</v>
      </c>
      <c r="N28" s="401"/>
      <c r="O28" s="357"/>
      <c r="P28" s="370">
        <v>0.68</v>
      </c>
      <c r="Q28" s="245">
        <f t="shared" si="6"/>
        <v>0</v>
      </c>
      <c r="R28" s="250">
        <f t="shared" si="7"/>
        <v>0</v>
      </c>
      <c r="S28" s="251" t="e" cm="1">
        <f t="array" ref="S28">_xlfn.IFS(E28="Air",R28,E28="Sea",M28,E28="Air+Sea",M28+R28)</f>
        <v>#N/A</v>
      </c>
      <c r="T28" s="475"/>
    </row>
    <row r="29" spans="1:20" x14ac:dyDescent="0.25">
      <c r="A29" s="1027"/>
      <c r="B29" s="135" t="s">
        <v>99</v>
      </c>
      <c r="C29" s="113" t="s">
        <v>100</v>
      </c>
      <c r="D29" s="136" t="s">
        <v>101</v>
      </c>
      <c r="E29" s="113" t="s">
        <v>499</v>
      </c>
      <c r="F29" s="113">
        <v>195</v>
      </c>
      <c r="G29" s="700">
        <v>195</v>
      </c>
      <c r="H29" s="113"/>
      <c r="I29" s="729"/>
      <c r="J29" s="191">
        <v>4</v>
      </c>
      <c r="K29" s="217">
        <v>4</v>
      </c>
      <c r="L29" s="219">
        <f t="shared" si="4"/>
        <v>780</v>
      </c>
      <c r="M29" s="220">
        <f t="shared" si="5"/>
        <v>195</v>
      </c>
      <c r="N29" s="729"/>
      <c r="O29" s="364">
        <f>P29</f>
        <v>0.68</v>
      </c>
      <c r="P29" s="217">
        <v>0.68</v>
      </c>
      <c r="Q29" s="243">
        <f t="shared" si="6"/>
        <v>132.60000000000002</v>
      </c>
      <c r="R29" s="220">
        <f t="shared" si="7"/>
        <v>195.00000000000003</v>
      </c>
      <c r="S29" s="246" cm="1">
        <f t="array" ref="S29">_xlfn.IFS(E29="Air",R29,E29="Sea",M29,E29="Air+Sea",M29+R29)</f>
        <v>390</v>
      </c>
      <c r="T29" s="475"/>
    </row>
    <row r="30" spans="1:20" x14ac:dyDescent="0.25">
      <c r="A30" s="1027"/>
      <c r="B30" s="135" t="s">
        <v>102</v>
      </c>
      <c r="C30" s="113" t="s">
        <v>103</v>
      </c>
      <c r="D30" s="136" t="s">
        <v>104</v>
      </c>
      <c r="E30" s="113" t="s">
        <v>499</v>
      </c>
      <c r="F30" s="113">
        <v>70</v>
      </c>
      <c r="G30" s="700">
        <v>70</v>
      </c>
      <c r="H30" s="113"/>
      <c r="I30" s="729"/>
      <c r="J30" s="191">
        <v>2</v>
      </c>
      <c r="K30" s="217">
        <v>4</v>
      </c>
      <c r="L30" s="219">
        <f t="shared" si="4"/>
        <v>140</v>
      </c>
      <c r="M30" s="220">
        <f t="shared" si="5"/>
        <v>35</v>
      </c>
      <c r="N30" s="729"/>
      <c r="O30" s="364">
        <f>P30</f>
        <v>0.68</v>
      </c>
      <c r="P30" s="217">
        <v>0.68</v>
      </c>
      <c r="Q30" s="243">
        <f t="shared" si="6"/>
        <v>47.6</v>
      </c>
      <c r="R30" s="220">
        <f t="shared" si="7"/>
        <v>70</v>
      </c>
      <c r="S30" s="246" cm="1">
        <f t="array" ref="S30">_xlfn.IFS(E30="Air",R30,E30="Sea",M30,E30="Air+Sea",M30+R30)</f>
        <v>105</v>
      </c>
      <c r="T30" s="475"/>
    </row>
    <row r="31" spans="1:20" x14ac:dyDescent="0.25">
      <c r="A31" s="1027"/>
      <c r="B31" s="142"/>
      <c r="C31" s="113" t="s">
        <v>123</v>
      </c>
      <c r="D31" s="113" t="s">
        <v>503</v>
      </c>
      <c r="E31" s="113" t="s">
        <v>10</v>
      </c>
      <c r="F31" s="113"/>
      <c r="G31" s="700">
        <v>75</v>
      </c>
      <c r="H31" s="113"/>
      <c r="I31" s="319"/>
      <c r="J31" s="190"/>
      <c r="K31" s="370">
        <v>4</v>
      </c>
      <c r="L31" s="221">
        <f t="shared" si="4"/>
        <v>0</v>
      </c>
      <c r="M31" s="222">
        <f t="shared" si="5"/>
        <v>0</v>
      </c>
      <c r="N31" s="729"/>
      <c r="O31" s="364">
        <f>P31</f>
        <v>0.68</v>
      </c>
      <c r="P31" s="217">
        <v>0.68</v>
      </c>
      <c r="Q31" s="243">
        <f t="shared" si="6"/>
        <v>51.000000000000007</v>
      </c>
      <c r="R31" s="220">
        <f t="shared" si="7"/>
        <v>75</v>
      </c>
      <c r="S31" s="246" cm="1">
        <f t="array" ref="S31">_xlfn.IFS(E31="Air",R31,E31="Sea",M31,E31="Air+Sea",M31+R31)</f>
        <v>75</v>
      </c>
      <c r="T31" s="475"/>
    </row>
    <row r="32" spans="1:20" x14ac:dyDescent="0.25">
      <c r="A32" s="1027"/>
      <c r="B32" s="1029" t="s">
        <v>105</v>
      </c>
      <c r="C32" s="113" t="s">
        <v>74</v>
      </c>
      <c r="D32" s="111" t="s">
        <v>633</v>
      </c>
      <c r="E32" s="113" t="s">
        <v>499</v>
      </c>
      <c r="F32" s="113">
        <v>20</v>
      </c>
      <c r="G32" s="700">
        <v>20</v>
      </c>
      <c r="H32" s="113"/>
      <c r="I32" s="729">
        <v>0.15</v>
      </c>
      <c r="J32" s="191"/>
      <c r="K32" s="217">
        <v>4</v>
      </c>
      <c r="L32" s="219">
        <f t="shared" si="4"/>
        <v>20</v>
      </c>
      <c r="M32" s="220">
        <f t="shared" si="5"/>
        <v>3</v>
      </c>
      <c r="N32" s="729">
        <v>0.15</v>
      </c>
      <c r="O32" s="364"/>
      <c r="P32" s="217">
        <v>0.68</v>
      </c>
      <c r="Q32" s="243">
        <f t="shared" si="6"/>
        <v>20</v>
      </c>
      <c r="R32" s="220">
        <f t="shared" si="7"/>
        <v>3</v>
      </c>
      <c r="S32" s="246" cm="1">
        <f t="array" ref="S32">_xlfn.IFS(E32="Air",R32,E32="Sea",M32,E32="Air+Sea",M32+R32)</f>
        <v>6</v>
      </c>
      <c r="T32" s="475"/>
    </row>
    <row r="33" spans="1:20" x14ac:dyDescent="0.25">
      <c r="A33" s="1027"/>
      <c r="B33" s="1030"/>
      <c r="C33" s="113" t="s">
        <v>74</v>
      </c>
      <c r="D33" s="136" t="s">
        <v>107</v>
      </c>
      <c r="E33" s="113" t="s">
        <v>499</v>
      </c>
      <c r="F33" s="113">
        <v>40</v>
      </c>
      <c r="G33" s="700">
        <v>40</v>
      </c>
      <c r="H33" s="113"/>
      <c r="I33" s="729">
        <v>0.15</v>
      </c>
      <c r="J33" s="191"/>
      <c r="K33" s="217">
        <v>4</v>
      </c>
      <c r="L33" s="219">
        <f t="shared" si="4"/>
        <v>40</v>
      </c>
      <c r="M33" s="220">
        <f t="shared" si="5"/>
        <v>6</v>
      </c>
      <c r="N33" s="729">
        <v>0.15</v>
      </c>
      <c r="O33" s="364"/>
      <c r="P33" s="217">
        <v>0.68</v>
      </c>
      <c r="Q33" s="243">
        <f t="shared" si="6"/>
        <v>40</v>
      </c>
      <c r="R33" s="220">
        <f t="shared" si="7"/>
        <v>6</v>
      </c>
      <c r="S33" s="246" cm="1">
        <f t="array" ref="S33">_xlfn.IFS(E33="Air",R33,E33="Sea",M33,E33="Air+Sea",M33+R33)</f>
        <v>12</v>
      </c>
      <c r="T33" s="475"/>
    </row>
    <row r="34" spans="1:20" x14ac:dyDescent="0.25">
      <c r="A34" s="1027"/>
      <c r="B34" s="135" t="s">
        <v>108</v>
      </c>
      <c r="C34" s="113" t="s">
        <v>103</v>
      </c>
      <c r="D34" s="136" t="s">
        <v>109</v>
      </c>
      <c r="E34" s="113" t="s">
        <v>499</v>
      </c>
      <c r="F34" s="113">
        <v>175</v>
      </c>
      <c r="G34" s="700">
        <v>175</v>
      </c>
      <c r="H34" s="113"/>
      <c r="I34" s="729"/>
      <c r="J34" s="191">
        <v>2</v>
      </c>
      <c r="K34" s="217">
        <v>4</v>
      </c>
      <c r="L34" s="219">
        <f t="shared" si="4"/>
        <v>350</v>
      </c>
      <c r="M34" s="220">
        <f t="shared" si="5"/>
        <v>87.5</v>
      </c>
      <c r="N34" s="729"/>
      <c r="O34" s="364">
        <f>P34</f>
        <v>0.68</v>
      </c>
      <c r="P34" s="217">
        <v>0.68</v>
      </c>
      <c r="Q34" s="243">
        <f t="shared" si="6"/>
        <v>119.00000000000001</v>
      </c>
      <c r="R34" s="220">
        <f t="shared" si="7"/>
        <v>175</v>
      </c>
      <c r="S34" s="246" cm="1">
        <f t="array" ref="S34">_xlfn.IFS(E34="Air",R34,E34="Sea",M34,E34="Air+Sea",M34+R34)</f>
        <v>262.5</v>
      </c>
      <c r="T34" s="475"/>
    </row>
    <row r="35" spans="1:20" x14ac:dyDescent="0.25">
      <c r="A35" s="1027"/>
      <c r="B35" s="126" t="s">
        <v>110</v>
      </c>
      <c r="C35" s="159" t="s">
        <v>111</v>
      </c>
      <c r="D35" s="159" t="s">
        <v>98</v>
      </c>
      <c r="E35" s="159"/>
      <c r="F35" s="159"/>
      <c r="G35" s="701"/>
      <c r="H35" s="159"/>
      <c r="I35" s="401"/>
      <c r="J35" s="190"/>
      <c r="K35" s="370">
        <v>4</v>
      </c>
      <c r="L35" s="221">
        <f t="shared" si="4"/>
        <v>0</v>
      </c>
      <c r="M35" s="223">
        <f t="shared" si="5"/>
        <v>0</v>
      </c>
      <c r="N35" s="401"/>
      <c r="O35" s="357"/>
      <c r="P35" s="370">
        <v>0.68</v>
      </c>
      <c r="Q35" s="245">
        <f t="shared" si="6"/>
        <v>0</v>
      </c>
      <c r="R35" s="250">
        <f t="shared" si="7"/>
        <v>0</v>
      </c>
      <c r="S35" s="251" t="e" cm="1">
        <f t="array" ref="S35">_xlfn.IFS(E35="Air",R35,E35="Sea",M35,E35="Air+Sea",M35+R35)</f>
        <v>#N/A</v>
      </c>
      <c r="T35" s="475"/>
    </row>
    <row r="36" spans="1:20" x14ac:dyDescent="0.25">
      <c r="A36" s="1027"/>
      <c r="B36" s="1029" t="s">
        <v>112</v>
      </c>
      <c r="C36" s="113" t="s">
        <v>100</v>
      </c>
      <c r="D36" s="113" t="s">
        <v>113</v>
      </c>
      <c r="E36" s="113" t="s">
        <v>11</v>
      </c>
      <c r="F36" s="113">
        <v>30</v>
      </c>
      <c r="G36" s="700">
        <v>30</v>
      </c>
      <c r="H36" s="113"/>
      <c r="I36" s="729"/>
      <c r="J36" s="191">
        <v>4</v>
      </c>
      <c r="K36" s="217">
        <v>4</v>
      </c>
      <c r="L36" s="219">
        <f t="shared" si="4"/>
        <v>120</v>
      </c>
      <c r="M36" s="220">
        <f t="shared" si="5"/>
        <v>30</v>
      </c>
      <c r="N36" s="319"/>
      <c r="O36" s="357"/>
      <c r="P36" s="370">
        <v>0.68</v>
      </c>
      <c r="Q36" s="245">
        <f t="shared" si="6"/>
        <v>0</v>
      </c>
      <c r="R36" s="222">
        <f t="shared" si="7"/>
        <v>0</v>
      </c>
      <c r="S36" s="246" cm="1">
        <f t="array" ref="S36">_xlfn.IFS(E36="Air",R36,E36="Sea",M36,E36="Air+Sea",M36+R36)</f>
        <v>30</v>
      </c>
      <c r="T36" s="475"/>
    </row>
    <row r="37" spans="1:20" x14ac:dyDescent="0.25">
      <c r="A37" s="1027"/>
      <c r="B37" s="1030"/>
      <c r="C37" s="113" t="s">
        <v>100</v>
      </c>
      <c r="D37" s="136" t="s">
        <v>114</v>
      </c>
      <c r="E37" s="113" t="s">
        <v>11</v>
      </c>
      <c r="F37" s="113">
        <v>100</v>
      </c>
      <c r="G37" s="700">
        <v>100</v>
      </c>
      <c r="H37" s="113"/>
      <c r="I37" s="729"/>
      <c r="J37" s="191">
        <v>4</v>
      </c>
      <c r="K37" s="217">
        <v>4</v>
      </c>
      <c r="L37" s="219">
        <f t="shared" si="4"/>
        <v>400</v>
      </c>
      <c r="M37" s="220">
        <f t="shared" si="5"/>
        <v>100</v>
      </c>
      <c r="N37" s="319"/>
      <c r="O37" s="357"/>
      <c r="P37" s="370">
        <v>0.68</v>
      </c>
      <c r="Q37" s="245">
        <f t="shared" si="6"/>
        <v>0</v>
      </c>
      <c r="R37" s="222">
        <f t="shared" si="7"/>
        <v>0</v>
      </c>
      <c r="S37" s="246" cm="1">
        <f t="array" ref="S37">_xlfn.IFS(E37="Air",R37,E37="Sea",M37,E37="Air+Sea",M37+R37)</f>
        <v>100</v>
      </c>
      <c r="T37" s="475"/>
    </row>
    <row r="38" spans="1:20" x14ac:dyDescent="0.25">
      <c r="A38" s="1027"/>
      <c r="B38" s="1029" t="s">
        <v>115</v>
      </c>
      <c r="C38" s="111" t="s">
        <v>116</v>
      </c>
      <c r="D38" s="111" t="s">
        <v>113</v>
      </c>
      <c r="E38" s="111" t="s">
        <v>11</v>
      </c>
      <c r="F38" s="111">
        <v>30</v>
      </c>
      <c r="G38" s="699">
        <v>30</v>
      </c>
      <c r="H38" s="111"/>
      <c r="I38" s="729"/>
      <c r="J38" s="191">
        <v>1</v>
      </c>
      <c r="K38" s="217">
        <v>4</v>
      </c>
      <c r="L38" s="219">
        <f t="shared" si="4"/>
        <v>30</v>
      </c>
      <c r="M38" s="220">
        <f t="shared" si="5"/>
        <v>7.5</v>
      </c>
      <c r="N38" s="319"/>
      <c r="O38" s="357"/>
      <c r="P38" s="370">
        <v>0.68</v>
      </c>
      <c r="Q38" s="245">
        <f t="shared" si="6"/>
        <v>0</v>
      </c>
      <c r="R38" s="222">
        <f t="shared" si="7"/>
        <v>0</v>
      </c>
      <c r="S38" s="246" cm="1">
        <f t="array" ref="S38">_xlfn.IFS(E38="Air",R38,E38="Sea",M38,E38="Air+Sea",M38+R38)</f>
        <v>7.5</v>
      </c>
      <c r="T38" s="475"/>
    </row>
    <row r="39" spans="1:20" x14ac:dyDescent="0.25">
      <c r="A39" s="1027"/>
      <c r="B39" s="1030"/>
      <c r="C39" s="111" t="s">
        <v>116</v>
      </c>
      <c r="D39" s="128" t="s">
        <v>117</v>
      </c>
      <c r="E39" s="111" t="s">
        <v>11</v>
      </c>
      <c r="F39" s="111">
        <v>340</v>
      </c>
      <c r="G39" s="699">
        <v>340</v>
      </c>
      <c r="H39" s="111"/>
      <c r="I39" s="729"/>
      <c r="J39" s="191">
        <v>1</v>
      </c>
      <c r="K39" s="217">
        <v>4</v>
      </c>
      <c r="L39" s="219">
        <f t="shared" si="4"/>
        <v>340</v>
      </c>
      <c r="M39" s="220">
        <f t="shared" si="5"/>
        <v>85</v>
      </c>
      <c r="N39" s="319"/>
      <c r="O39" s="357"/>
      <c r="P39" s="370">
        <v>0.68</v>
      </c>
      <c r="Q39" s="245">
        <f t="shared" si="6"/>
        <v>0</v>
      </c>
      <c r="R39" s="222">
        <f t="shared" si="7"/>
        <v>0</v>
      </c>
      <c r="S39" s="246" cm="1">
        <f t="array" ref="S39">_xlfn.IFS(E39="Air",R39,E39="Sea",M39,E39="Air+Sea",M39+R39)</f>
        <v>85</v>
      </c>
      <c r="T39" s="475"/>
    </row>
    <row r="40" spans="1:20" x14ac:dyDescent="0.25">
      <c r="A40" s="1027"/>
      <c r="B40" s="126" t="s">
        <v>90</v>
      </c>
      <c r="C40" s="159"/>
      <c r="D40" s="159"/>
      <c r="E40" s="159"/>
      <c r="F40" s="159"/>
      <c r="G40" s="701"/>
      <c r="H40" s="159"/>
      <c r="I40" s="401"/>
      <c r="J40" s="190"/>
      <c r="K40" s="370">
        <v>4</v>
      </c>
      <c r="L40" s="221">
        <f t="shared" si="4"/>
        <v>0</v>
      </c>
      <c r="M40" s="223">
        <f t="shared" si="5"/>
        <v>0</v>
      </c>
      <c r="N40" s="401"/>
      <c r="O40" s="357"/>
      <c r="P40" s="370">
        <v>0.68</v>
      </c>
      <c r="Q40" s="245">
        <f t="shared" si="6"/>
        <v>0</v>
      </c>
      <c r="R40" s="250">
        <f t="shared" si="7"/>
        <v>0</v>
      </c>
      <c r="S40" s="251" t="e" cm="1">
        <f t="array" ref="S40">_xlfn.IFS(E40="Air",R40,E40="Sea",M40,E40="Air+Sea",M40+R40)</f>
        <v>#N/A</v>
      </c>
      <c r="T40" s="475"/>
    </row>
    <row r="41" spans="1:20" x14ac:dyDescent="0.25">
      <c r="A41" s="1027"/>
      <c r="B41" s="1029" t="s">
        <v>118</v>
      </c>
      <c r="C41" s="113" t="s">
        <v>103</v>
      </c>
      <c r="D41" s="113" t="s">
        <v>119</v>
      </c>
      <c r="E41" s="113" t="s">
        <v>11</v>
      </c>
      <c r="F41" s="113">
        <v>25</v>
      </c>
      <c r="G41" s="700">
        <v>25</v>
      </c>
      <c r="H41" s="113"/>
      <c r="I41" s="729"/>
      <c r="J41" s="191">
        <v>2</v>
      </c>
      <c r="K41" s="217">
        <v>4</v>
      </c>
      <c r="L41" s="219">
        <f t="shared" si="4"/>
        <v>50</v>
      </c>
      <c r="M41" s="220">
        <f t="shared" si="5"/>
        <v>12.5</v>
      </c>
      <c r="N41" s="319"/>
      <c r="O41" s="357"/>
      <c r="P41" s="370">
        <v>0.68</v>
      </c>
      <c r="Q41" s="245">
        <f t="shared" si="6"/>
        <v>0</v>
      </c>
      <c r="R41" s="222">
        <f t="shared" si="7"/>
        <v>0</v>
      </c>
      <c r="S41" s="246" cm="1">
        <f t="array" ref="S41">_xlfn.IFS(E41="Air",R41,E41="Sea",M41,E41="Air+Sea",M41+R41)</f>
        <v>12.5</v>
      </c>
      <c r="T41" s="475"/>
    </row>
    <row r="42" spans="1:20" ht="15.75" thickBot="1" x14ac:dyDescent="0.3">
      <c r="A42" s="1028"/>
      <c r="B42" s="1030"/>
      <c r="C42" s="113" t="s">
        <v>103</v>
      </c>
      <c r="D42" s="136" t="s">
        <v>120</v>
      </c>
      <c r="E42" s="113" t="s">
        <v>11</v>
      </c>
      <c r="F42" s="113">
        <v>375</v>
      </c>
      <c r="G42" s="700">
        <v>180</v>
      </c>
      <c r="H42" s="113"/>
      <c r="I42" s="729"/>
      <c r="J42" s="191">
        <v>2</v>
      </c>
      <c r="K42" s="217">
        <v>4</v>
      </c>
      <c r="L42" s="219">
        <f t="shared" si="4"/>
        <v>360</v>
      </c>
      <c r="M42" s="220">
        <f t="shared" si="5"/>
        <v>90</v>
      </c>
      <c r="N42" s="319"/>
      <c r="O42" s="357"/>
      <c r="P42" s="370">
        <v>0.68</v>
      </c>
      <c r="Q42" s="245">
        <f t="shared" si="6"/>
        <v>0</v>
      </c>
      <c r="R42" s="222">
        <f t="shared" si="7"/>
        <v>0</v>
      </c>
      <c r="S42" s="246" cm="1">
        <f t="array" ref="S42">_xlfn.IFS(E42="Air",R42,E42="Sea",M42,E42="Air+Sea",M42+R42)</f>
        <v>90</v>
      </c>
      <c r="T42" s="475"/>
    </row>
    <row r="43" spans="1:20" x14ac:dyDescent="0.25">
      <c r="A43" s="1026" t="s">
        <v>121</v>
      </c>
      <c r="B43" s="125" t="s">
        <v>122</v>
      </c>
      <c r="C43" s="111" t="s">
        <v>123</v>
      </c>
      <c r="D43" s="128" t="s">
        <v>122</v>
      </c>
      <c r="E43" s="111" t="s">
        <v>11</v>
      </c>
      <c r="F43" s="111">
        <v>120</v>
      </c>
      <c r="G43" s="699">
        <v>120</v>
      </c>
      <c r="H43" s="111"/>
      <c r="I43" s="777"/>
      <c r="J43" s="191">
        <v>1</v>
      </c>
      <c r="K43" s="217">
        <v>4</v>
      </c>
      <c r="L43" s="219">
        <f t="shared" si="4"/>
        <v>120</v>
      </c>
      <c r="M43" s="220">
        <f t="shared" si="5"/>
        <v>30</v>
      </c>
      <c r="N43" s="401"/>
      <c r="O43" s="357"/>
      <c r="P43" s="370">
        <v>0.68</v>
      </c>
      <c r="Q43" s="245">
        <f t="shared" si="6"/>
        <v>0</v>
      </c>
      <c r="R43" s="222">
        <f t="shared" si="7"/>
        <v>0</v>
      </c>
      <c r="S43" s="246" cm="1">
        <f t="array" ref="S43">_xlfn.IFS(E43="Air",R43,E43="Sea",M43,E43="Air+Sea",M43+R43)</f>
        <v>30</v>
      </c>
      <c r="T43" s="475"/>
    </row>
    <row r="44" spans="1:20" x14ac:dyDescent="0.25">
      <c r="A44" s="1027"/>
      <c r="B44" s="135" t="s">
        <v>124</v>
      </c>
      <c r="C44" s="113" t="s">
        <v>103</v>
      </c>
      <c r="D44" s="136" t="s">
        <v>125</v>
      </c>
      <c r="E44" s="113" t="s">
        <v>499</v>
      </c>
      <c r="F44" s="113">
        <v>120</v>
      </c>
      <c r="G44" s="700">
        <v>120</v>
      </c>
      <c r="H44" s="113"/>
      <c r="I44" s="729"/>
      <c r="J44" s="191">
        <v>2</v>
      </c>
      <c r="K44" s="217">
        <v>4</v>
      </c>
      <c r="L44" s="219">
        <f t="shared" si="4"/>
        <v>240</v>
      </c>
      <c r="M44" s="220">
        <f t="shared" si="5"/>
        <v>60</v>
      </c>
      <c r="N44" s="729"/>
      <c r="O44" s="364">
        <f>P44</f>
        <v>0.68</v>
      </c>
      <c r="P44" s="217">
        <v>0.68</v>
      </c>
      <c r="Q44" s="243">
        <f t="shared" si="6"/>
        <v>81.600000000000009</v>
      </c>
      <c r="R44" s="220">
        <f t="shared" si="7"/>
        <v>120</v>
      </c>
      <c r="S44" s="246" cm="1">
        <f t="array" ref="S44">_xlfn.IFS(E44="Air",R44,E44="Sea",M44,E44="Air+Sea",M44+R44)</f>
        <v>180</v>
      </c>
      <c r="T44" s="475"/>
    </row>
    <row r="45" spans="1:20" x14ac:dyDescent="0.25">
      <c r="A45" s="1027"/>
      <c r="B45" s="125" t="s">
        <v>126</v>
      </c>
      <c r="C45" s="111" t="s">
        <v>103</v>
      </c>
      <c r="D45" s="128" t="s">
        <v>126</v>
      </c>
      <c r="E45" s="111" t="s">
        <v>11</v>
      </c>
      <c r="F45" s="111">
        <v>185</v>
      </c>
      <c r="G45" s="699">
        <v>185</v>
      </c>
      <c r="H45" s="111"/>
      <c r="I45" s="777"/>
      <c r="J45" s="191">
        <v>2</v>
      </c>
      <c r="K45" s="217">
        <v>4</v>
      </c>
      <c r="L45" s="219">
        <f t="shared" si="4"/>
        <v>370</v>
      </c>
      <c r="M45" s="220">
        <f t="shared" si="5"/>
        <v>92.5</v>
      </c>
      <c r="N45" s="401"/>
      <c r="O45" s="357"/>
      <c r="P45" s="370">
        <v>0.68</v>
      </c>
      <c r="Q45" s="245">
        <f t="shared" si="6"/>
        <v>0</v>
      </c>
      <c r="R45" s="222">
        <f t="shared" si="7"/>
        <v>0</v>
      </c>
      <c r="S45" s="246" cm="1">
        <f t="array" ref="S45">_xlfn.IFS(E45="Air",R45,E45="Sea",M45,E45="Air+Sea",M45+R45)</f>
        <v>92.5</v>
      </c>
      <c r="T45" s="475"/>
    </row>
    <row r="46" spans="1:20" x14ac:dyDescent="0.25">
      <c r="A46" s="1027"/>
      <c r="B46" s="126" t="s">
        <v>127</v>
      </c>
      <c r="C46" s="159" t="s">
        <v>128</v>
      </c>
      <c r="D46" s="159" t="s">
        <v>127</v>
      </c>
      <c r="E46" s="159"/>
      <c r="F46" s="159"/>
      <c r="G46" s="701"/>
      <c r="H46" s="159"/>
      <c r="I46" s="401"/>
      <c r="J46" s="190"/>
      <c r="K46" s="370">
        <v>4</v>
      </c>
      <c r="L46" s="221">
        <f t="shared" si="4"/>
        <v>0</v>
      </c>
      <c r="M46" s="223">
        <f t="shared" si="5"/>
        <v>0</v>
      </c>
      <c r="N46" s="401"/>
      <c r="O46" s="357"/>
      <c r="P46" s="370">
        <v>0.68</v>
      </c>
      <c r="Q46" s="245">
        <f t="shared" si="6"/>
        <v>0</v>
      </c>
      <c r="R46" s="250">
        <f t="shared" si="7"/>
        <v>0</v>
      </c>
      <c r="S46" s="251" t="e" cm="1">
        <f t="array" ref="S46">_xlfn.IFS(E46="Air",R46,E46="Sea",M46,E46="Air+Sea",M46+R46)</f>
        <v>#N/A</v>
      </c>
      <c r="T46" s="475"/>
    </row>
    <row r="47" spans="1:20" x14ac:dyDescent="0.25">
      <c r="A47" s="1027"/>
      <c r="B47" s="138" t="s">
        <v>129</v>
      </c>
      <c r="C47" s="188" t="s">
        <v>103</v>
      </c>
      <c r="D47" s="188" t="s">
        <v>129</v>
      </c>
      <c r="E47" s="188"/>
      <c r="F47" s="188">
        <v>55</v>
      </c>
      <c r="G47" s="702">
        <v>55</v>
      </c>
      <c r="H47" s="188"/>
      <c r="I47" s="319"/>
      <c r="J47" s="190">
        <v>0</v>
      </c>
      <c r="K47" s="370">
        <v>4</v>
      </c>
      <c r="L47" s="221">
        <f t="shared" si="4"/>
        <v>0</v>
      </c>
      <c r="M47" s="222">
        <f t="shared" si="5"/>
        <v>0</v>
      </c>
      <c r="N47" s="319"/>
      <c r="O47" s="357">
        <v>0</v>
      </c>
      <c r="P47" s="370">
        <v>0.68</v>
      </c>
      <c r="Q47" s="245">
        <f t="shared" si="6"/>
        <v>0</v>
      </c>
      <c r="R47" s="222">
        <f t="shared" si="7"/>
        <v>0</v>
      </c>
      <c r="S47" s="251" t="e" cm="1">
        <f t="array" ref="S47">_xlfn.IFS(E47="Air",R47,E47="Sea",M47,E47="Air+Sea",M47+R47)</f>
        <v>#N/A</v>
      </c>
      <c r="T47" s="475"/>
    </row>
    <row r="48" spans="1:20" x14ac:dyDescent="0.25">
      <c r="A48" s="1027"/>
      <c r="B48" s="1081" t="s">
        <v>130</v>
      </c>
      <c r="C48" s="188" t="s">
        <v>103</v>
      </c>
      <c r="D48" s="188" t="s">
        <v>131</v>
      </c>
      <c r="E48" s="188"/>
      <c r="F48" s="188">
        <v>30</v>
      </c>
      <c r="G48" s="702"/>
      <c r="H48" s="188"/>
      <c r="I48" s="319"/>
      <c r="J48" s="190"/>
      <c r="K48" s="370">
        <v>4</v>
      </c>
      <c r="L48" s="221">
        <f t="shared" si="4"/>
        <v>0</v>
      </c>
      <c r="M48" s="222">
        <f t="shared" si="5"/>
        <v>0</v>
      </c>
      <c r="N48" s="319"/>
      <c r="O48" s="357"/>
      <c r="P48" s="370">
        <v>0.68</v>
      </c>
      <c r="Q48" s="245">
        <f t="shared" si="6"/>
        <v>0</v>
      </c>
      <c r="R48" s="222">
        <f t="shared" si="7"/>
        <v>0</v>
      </c>
      <c r="S48" s="251" t="e" cm="1">
        <f t="array" ref="S48">_xlfn.IFS(E48="Air",R48,E48="Sea",M48,E48="Air+Sea",M48+R48)</f>
        <v>#N/A</v>
      </c>
      <c r="T48" s="475"/>
    </row>
    <row r="49" spans="1:20" x14ac:dyDescent="0.25">
      <c r="A49" s="1027"/>
      <c r="B49" s="1082"/>
      <c r="C49" s="188" t="s">
        <v>103</v>
      </c>
      <c r="D49" s="188" t="s">
        <v>130</v>
      </c>
      <c r="E49" s="188"/>
      <c r="F49" s="188">
        <v>55</v>
      </c>
      <c r="G49" s="702"/>
      <c r="H49" s="188"/>
      <c r="I49" s="319"/>
      <c r="J49" s="190"/>
      <c r="K49" s="370">
        <v>4</v>
      </c>
      <c r="L49" s="221">
        <f t="shared" si="4"/>
        <v>0</v>
      </c>
      <c r="M49" s="222">
        <f t="shared" si="5"/>
        <v>0</v>
      </c>
      <c r="N49" s="319"/>
      <c r="O49" s="357"/>
      <c r="P49" s="370">
        <v>0.68</v>
      </c>
      <c r="Q49" s="245">
        <f t="shared" si="6"/>
        <v>0</v>
      </c>
      <c r="R49" s="222">
        <f t="shared" si="7"/>
        <v>0</v>
      </c>
      <c r="S49" s="251" t="e" cm="1">
        <f t="array" ref="S49">_xlfn.IFS(E49="Air",R49,E49="Sea",M49,E49="Air+Sea",M49+R49)</f>
        <v>#N/A</v>
      </c>
      <c r="T49" s="475"/>
    </row>
    <row r="50" spans="1:20" ht="30" x14ac:dyDescent="0.25">
      <c r="A50" s="1027"/>
      <c r="B50" s="138" t="s">
        <v>132</v>
      </c>
      <c r="C50" s="188" t="s">
        <v>103</v>
      </c>
      <c r="D50" s="188" t="s">
        <v>133</v>
      </c>
      <c r="E50" s="188"/>
      <c r="F50" s="188">
        <v>115</v>
      </c>
      <c r="G50" s="702">
        <v>115</v>
      </c>
      <c r="H50" s="188"/>
      <c r="I50" s="319"/>
      <c r="J50" s="190">
        <v>0</v>
      </c>
      <c r="K50" s="370">
        <v>4</v>
      </c>
      <c r="L50" s="221">
        <f t="shared" si="4"/>
        <v>0</v>
      </c>
      <c r="M50" s="222">
        <f t="shared" si="5"/>
        <v>0</v>
      </c>
      <c r="N50" s="319"/>
      <c r="O50" s="357"/>
      <c r="P50" s="370">
        <v>0.68</v>
      </c>
      <c r="Q50" s="245">
        <f t="shared" si="6"/>
        <v>0</v>
      </c>
      <c r="R50" s="222">
        <f t="shared" si="7"/>
        <v>0</v>
      </c>
      <c r="S50" s="251" t="e" cm="1">
        <f t="array" ref="S50">_xlfn.IFS(E50="Air",R50,E50="Sea",M50,E50="Air+Sea",M50+R50)</f>
        <v>#N/A</v>
      </c>
      <c r="T50" s="475"/>
    </row>
    <row r="51" spans="1:20" x14ac:dyDescent="0.25">
      <c r="A51" s="1027"/>
      <c r="B51" s="126" t="s">
        <v>134</v>
      </c>
      <c r="C51" s="159" t="s">
        <v>135</v>
      </c>
      <c r="D51" s="159" t="s">
        <v>98</v>
      </c>
      <c r="E51" s="159"/>
      <c r="F51" s="159"/>
      <c r="G51" s="701"/>
      <c r="H51" s="159"/>
      <c r="I51" s="401"/>
      <c r="J51" s="190"/>
      <c r="K51" s="370">
        <v>4</v>
      </c>
      <c r="L51" s="221">
        <f t="shared" si="4"/>
        <v>0</v>
      </c>
      <c r="M51" s="223">
        <f t="shared" si="5"/>
        <v>0</v>
      </c>
      <c r="N51" s="401"/>
      <c r="O51" s="357"/>
      <c r="P51" s="370">
        <v>0.68</v>
      </c>
      <c r="Q51" s="245">
        <f t="shared" si="6"/>
        <v>0</v>
      </c>
      <c r="R51" s="250">
        <f t="shared" si="7"/>
        <v>0</v>
      </c>
      <c r="S51" s="251" t="e" cm="1">
        <f t="array" ref="S51">_xlfn.IFS(E51="Air",R51,E51="Sea",M51,E51="Air+Sea",M51+R51)</f>
        <v>#N/A</v>
      </c>
      <c r="T51" s="475"/>
    </row>
    <row r="52" spans="1:20" x14ac:dyDescent="0.25">
      <c r="A52" s="1027"/>
      <c r="B52" s="126" t="s">
        <v>136</v>
      </c>
      <c r="C52" s="159" t="s">
        <v>103</v>
      </c>
      <c r="D52" s="159" t="s">
        <v>98</v>
      </c>
      <c r="E52" s="159"/>
      <c r="F52" s="349">
        <v>55</v>
      </c>
      <c r="G52" s="701">
        <v>55</v>
      </c>
      <c r="H52" s="159"/>
      <c r="I52" s="401"/>
      <c r="J52" s="190">
        <v>0</v>
      </c>
      <c r="K52" s="370">
        <v>4</v>
      </c>
      <c r="L52" s="221">
        <f t="shared" si="4"/>
        <v>0</v>
      </c>
      <c r="M52" s="223">
        <f t="shared" si="5"/>
        <v>0</v>
      </c>
      <c r="N52" s="401"/>
      <c r="O52" s="357">
        <f>P52</f>
        <v>0.68</v>
      </c>
      <c r="P52" s="370">
        <v>0.68</v>
      </c>
      <c r="Q52" s="245">
        <f t="shared" si="6"/>
        <v>37.400000000000006</v>
      </c>
      <c r="R52" s="250">
        <f t="shared" si="7"/>
        <v>0</v>
      </c>
      <c r="S52" s="251" t="e" cm="1">
        <f t="array" ref="S52">_xlfn.IFS(E52="Air",R52,E52="Sea",M52,E52="Air+Sea",M52+R52)</f>
        <v>#N/A</v>
      </c>
      <c r="T52" s="475"/>
    </row>
    <row r="53" spans="1:20" x14ac:dyDescent="0.25">
      <c r="A53" s="1027"/>
      <c r="B53" s="126" t="s">
        <v>137</v>
      </c>
      <c r="C53" s="159" t="s">
        <v>74</v>
      </c>
      <c r="D53" s="159" t="s">
        <v>98</v>
      </c>
      <c r="E53" s="159"/>
      <c r="F53" s="159"/>
      <c r="G53" s="701"/>
      <c r="H53" s="159"/>
      <c r="I53" s="401"/>
      <c r="J53" s="190"/>
      <c r="K53" s="370">
        <v>4</v>
      </c>
      <c r="L53" s="221">
        <f t="shared" si="4"/>
        <v>0</v>
      </c>
      <c r="M53" s="223">
        <f t="shared" si="5"/>
        <v>0</v>
      </c>
      <c r="N53" s="401"/>
      <c r="O53" s="357"/>
      <c r="P53" s="370">
        <v>0.68</v>
      </c>
      <c r="Q53" s="245">
        <f t="shared" si="6"/>
        <v>0</v>
      </c>
      <c r="R53" s="250">
        <f t="shared" si="7"/>
        <v>0</v>
      </c>
      <c r="S53" s="251" t="e" cm="1">
        <f t="array" ref="S53">_xlfn.IFS(E53="Air",R53,E53="Sea",M53,E53="Air+Sea",M53+R53)</f>
        <v>#N/A</v>
      </c>
      <c r="T53" s="475"/>
    </row>
    <row r="54" spans="1:20" x14ac:dyDescent="0.25">
      <c r="A54" s="1027"/>
      <c r="B54" s="138" t="s">
        <v>138</v>
      </c>
      <c r="C54" s="188" t="s">
        <v>139</v>
      </c>
      <c r="D54" s="188" t="s">
        <v>138</v>
      </c>
      <c r="E54" s="188"/>
      <c r="F54" s="188">
        <v>60</v>
      </c>
      <c r="G54" s="702">
        <v>60</v>
      </c>
      <c r="H54" s="188"/>
      <c r="I54" s="319"/>
      <c r="J54" s="190">
        <v>0</v>
      </c>
      <c r="K54" s="370">
        <v>4</v>
      </c>
      <c r="L54" s="221">
        <f t="shared" si="4"/>
        <v>0</v>
      </c>
      <c r="M54" s="222">
        <f t="shared" si="5"/>
        <v>0</v>
      </c>
      <c r="N54" s="319"/>
      <c r="O54" s="357"/>
      <c r="P54" s="370">
        <v>0.68</v>
      </c>
      <c r="Q54" s="245">
        <f t="shared" si="6"/>
        <v>0</v>
      </c>
      <c r="R54" s="222">
        <f t="shared" si="7"/>
        <v>0</v>
      </c>
      <c r="S54" s="251" t="e" cm="1">
        <f t="array" ref="S54">_xlfn.IFS(E54="Air",R54,E54="Sea",M54,E54="Air+Sea",M54+R54)</f>
        <v>#N/A</v>
      </c>
      <c r="T54" s="475"/>
    </row>
    <row r="55" spans="1:20" x14ac:dyDescent="0.25">
      <c r="A55" s="1027"/>
      <c r="B55" s="126" t="s">
        <v>140</v>
      </c>
      <c r="C55" s="159" t="s">
        <v>139</v>
      </c>
      <c r="D55" s="159"/>
      <c r="E55" s="159"/>
      <c r="F55" s="159"/>
      <c r="G55" s="701"/>
      <c r="H55" s="159"/>
      <c r="I55" s="401"/>
      <c r="J55" s="190"/>
      <c r="K55" s="370">
        <v>4</v>
      </c>
      <c r="L55" s="221">
        <f t="shared" si="4"/>
        <v>0</v>
      </c>
      <c r="M55" s="223">
        <f t="shared" si="5"/>
        <v>0</v>
      </c>
      <c r="N55" s="401"/>
      <c r="O55" s="357"/>
      <c r="P55" s="370">
        <v>0.68</v>
      </c>
      <c r="Q55" s="245">
        <f t="shared" si="6"/>
        <v>0</v>
      </c>
      <c r="R55" s="250">
        <f t="shared" si="7"/>
        <v>0</v>
      </c>
      <c r="S55" s="251" t="e" cm="1">
        <f t="array" ref="S55">_xlfn.IFS(E55="Air",R55,E55="Sea",M55,E55="Air+Sea",M55+R55)</f>
        <v>#N/A</v>
      </c>
      <c r="T55" s="475"/>
    </row>
    <row r="56" spans="1:20" x14ac:dyDescent="0.25">
      <c r="A56" s="1027"/>
      <c r="B56" s="1081" t="s">
        <v>141</v>
      </c>
      <c r="C56" s="188" t="s">
        <v>142</v>
      </c>
      <c r="D56" s="188" t="s">
        <v>143</v>
      </c>
      <c r="E56" s="188"/>
      <c r="F56" s="188">
        <v>30</v>
      </c>
      <c r="G56" s="702"/>
      <c r="H56" s="188"/>
      <c r="I56" s="319"/>
      <c r="J56" s="190"/>
      <c r="K56" s="370">
        <v>4</v>
      </c>
      <c r="L56" s="221">
        <f t="shared" si="4"/>
        <v>0</v>
      </c>
      <c r="M56" s="222">
        <f t="shared" si="5"/>
        <v>0</v>
      </c>
      <c r="N56" s="319"/>
      <c r="O56" s="357"/>
      <c r="P56" s="370">
        <v>0.68</v>
      </c>
      <c r="Q56" s="245">
        <f t="shared" si="6"/>
        <v>0</v>
      </c>
      <c r="R56" s="222">
        <f t="shared" si="7"/>
        <v>0</v>
      </c>
      <c r="S56" s="251" t="e" cm="1">
        <f t="array" ref="S56">_xlfn.IFS(E56="Air",R56,E56="Sea",M56,E56="Air+Sea",M56+R56)</f>
        <v>#N/A</v>
      </c>
      <c r="T56" s="475"/>
    </row>
    <row r="57" spans="1:20" x14ac:dyDescent="0.25">
      <c r="A57" s="1027"/>
      <c r="B57" s="1082"/>
      <c r="C57" s="188" t="s">
        <v>142</v>
      </c>
      <c r="D57" s="188" t="s">
        <v>141</v>
      </c>
      <c r="E57" s="188"/>
      <c r="F57" s="188">
        <v>130</v>
      </c>
      <c r="G57" s="702"/>
      <c r="H57" s="188"/>
      <c r="I57" s="319"/>
      <c r="J57" s="190"/>
      <c r="K57" s="370">
        <v>4</v>
      </c>
      <c r="L57" s="221">
        <f t="shared" si="4"/>
        <v>0</v>
      </c>
      <c r="M57" s="222">
        <f t="shared" si="5"/>
        <v>0</v>
      </c>
      <c r="N57" s="319"/>
      <c r="O57" s="357"/>
      <c r="P57" s="370">
        <v>0.68</v>
      </c>
      <c r="Q57" s="245">
        <f t="shared" si="6"/>
        <v>0</v>
      </c>
      <c r="R57" s="222">
        <f t="shared" si="7"/>
        <v>0</v>
      </c>
      <c r="S57" s="251" t="e" cm="1">
        <f t="array" ref="S57">_xlfn.IFS(E57="Air",R57,E57="Sea",M57,E57="Air+Sea",M57+R57)</f>
        <v>#N/A</v>
      </c>
      <c r="T57" s="475"/>
    </row>
    <row r="58" spans="1:20" x14ac:dyDescent="0.25">
      <c r="A58" s="1027"/>
      <c r="B58" s="126" t="s">
        <v>144</v>
      </c>
      <c r="C58" s="159" t="s">
        <v>145</v>
      </c>
      <c r="D58" s="159"/>
      <c r="E58" s="159"/>
      <c r="F58" s="159"/>
      <c r="G58" s="701"/>
      <c r="H58" s="159"/>
      <c r="I58" s="401"/>
      <c r="J58" s="190"/>
      <c r="K58" s="370">
        <v>4</v>
      </c>
      <c r="L58" s="221">
        <f t="shared" si="4"/>
        <v>0</v>
      </c>
      <c r="M58" s="223">
        <f t="shared" si="5"/>
        <v>0</v>
      </c>
      <c r="N58" s="401"/>
      <c r="O58" s="357"/>
      <c r="P58" s="370">
        <v>0.68</v>
      </c>
      <c r="Q58" s="245">
        <f t="shared" si="6"/>
        <v>0</v>
      </c>
      <c r="R58" s="250">
        <f t="shared" si="7"/>
        <v>0</v>
      </c>
      <c r="S58" s="251" t="e" cm="1">
        <f t="array" ref="S58">_xlfn.IFS(E58="Air",R58,E58="Sea",M58,E58="Air+Sea",M58+R58)</f>
        <v>#N/A</v>
      </c>
      <c r="T58" s="475"/>
    </row>
    <row r="59" spans="1:20" x14ac:dyDescent="0.25">
      <c r="A59" s="1027"/>
      <c r="B59" s="135" t="s">
        <v>146</v>
      </c>
      <c r="C59" s="113" t="s">
        <v>145</v>
      </c>
      <c r="D59" s="136" t="s">
        <v>146</v>
      </c>
      <c r="E59" s="113" t="s">
        <v>11</v>
      </c>
      <c r="F59" s="113">
        <v>550</v>
      </c>
      <c r="G59" s="700">
        <v>720</v>
      </c>
      <c r="H59" s="113"/>
      <c r="I59" s="777"/>
      <c r="J59" s="191">
        <v>2</v>
      </c>
      <c r="K59" s="217">
        <v>4</v>
      </c>
      <c r="L59" s="219">
        <f t="shared" si="4"/>
        <v>1440</v>
      </c>
      <c r="M59" s="220">
        <f t="shared" si="5"/>
        <v>360</v>
      </c>
      <c r="N59" s="401"/>
      <c r="O59" s="357"/>
      <c r="P59" s="370">
        <v>0.68</v>
      </c>
      <c r="Q59" s="245">
        <f t="shared" si="6"/>
        <v>0</v>
      </c>
      <c r="R59" s="222">
        <f t="shared" si="7"/>
        <v>0</v>
      </c>
      <c r="S59" s="246" cm="1">
        <f t="array" ref="S59">_xlfn.IFS(E59="Air",R59,E59="Sea",M59,E59="Air+Sea",M59+R59)</f>
        <v>360</v>
      </c>
      <c r="T59" s="475"/>
    </row>
    <row r="60" spans="1:20" x14ac:dyDescent="0.25">
      <c r="A60" s="1027"/>
      <c r="B60" s="126" t="s">
        <v>147</v>
      </c>
      <c r="C60" s="159" t="s">
        <v>74</v>
      </c>
      <c r="D60" s="159" t="s">
        <v>98</v>
      </c>
      <c r="E60" s="159"/>
      <c r="F60" s="159"/>
      <c r="G60" s="701"/>
      <c r="H60" s="159"/>
      <c r="I60" s="401"/>
      <c r="J60" s="190"/>
      <c r="K60" s="370">
        <v>4</v>
      </c>
      <c r="L60" s="221">
        <f t="shared" si="4"/>
        <v>0</v>
      </c>
      <c r="M60" s="223">
        <f t="shared" si="5"/>
        <v>0</v>
      </c>
      <c r="N60" s="401"/>
      <c r="O60" s="357"/>
      <c r="P60" s="370">
        <v>0.68</v>
      </c>
      <c r="Q60" s="245">
        <f t="shared" si="6"/>
        <v>0</v>
      </c>
      <c r="R60" s="250">
        <f t="shared" si="7"/>
        <v>0</v>
      </c>
      <c r="S60" s="251" t="e" cm="1">
        <f t="array" ref="S60">_xlfn.IFS(E60="Air",R60,E60="Sea",M60,E60="Air+Sea",M60+R60)</f>
        <v>#N/A</v>
      </c>
      <c r="T60" s="475"/>
    </row>
    <row r="61" spans="1:20" ht="15.75" thickBot="1" x14ac:dyDescent="0.3">
      <c r="A61" s="1028"/>
      <c r="B61" s="126" t="s">
        <v>90</v>
      </c>
      <c r="C61" s="159"/>
      <c r="D61" s="159" t="s">
        <v>98</v>
      </c>
      <c r="E61" s="159"/>
      <c r="F61" s="159"/>
      <c r="G61" s="701"/>
      <c r="H61" s="159"/>
      <c r="I61" s="401"/>
      <c r="J61" s="190"/>
      <c r="K61" s="370">
        <v>4</v>
      </c>
      <c r="L61" s="221">
        <f t="shared" si="4"/>
        <v>0</v>
      </c>
      <c r="M61" s="223">
        <f t="shared" si="5"/>
        <v>0</v>
      </c>
      <c r="N61" s="401"/>
      <c r="O61" s="357"/>
      <c r="P61" s="370">
        <v>0.68</v>
      </c>
      <c r="Q61" s="245">
        <f t="shared" si="6"/>
        <v>0</v>
      </c>
      <c r="R61" s="250">
        <f t="shared" si="7"/>
        <v>0</v>
      </c>
      <c r="S61" s="251" t="e" cm="1">
        <f t="array" ref="S61">_xlfn.IFS(E61="Air",R61,E61="Sea",M61,E61="Air+Sea",M61+R61)</f>
        <v>#N/A</v>
      </c>
      <c r="T61" s="475"/>
    </row>
    <row r="62" spans="1:20" x14ac:dyDescent="0.25">
      <c r="A62" s="1026" t="s">
        <v>148</v>
      </c>
      <c r="B62" s="126" t="s">
        <v>149</v>
      </c>
      <c r="C62" s="159" t="s">
        <v>150</v>
      </c>
      <c r="D62" s="159" t="s">
        <v>151</v>
      </c>
      <c r="E62" s="159"/>
      <c r="F62" s="159"/>
      <c r="G62" s="701"/>
      <c r="H62" s="159"/>
      <c r="I62" s="401"/>
      <c r="J62" s="190"/>
      <c r="K62" s="370">
        <v>4</v>
      </c>
      <c r="L62" s="221">
        <f t="shared" si="4"/>
        <v>0</v>
      </c>
      <c r="M62" s="223">
        <f t="shared" si="5"/>
        <v>0</v>
      </c>
      <c r="N62" s="401"/>
      <c r="O62" s="357"/>
      <c r="P62" s="370">
        <v>0.68</v>
      </c>
      <c r="Q62" s="245">
        <f t="shared" si="6"/>
        <v>0</v>
      </c>
      <c r="R62" s="250">
        <f t="shared" si="7"/>
        <v>0</v>
      </c>
      <c r="S62" s="251" t="e" cm="1">
        <f t="array" ref="S62">_xlfn.IFS(E62="Air",R62,E62="Sea",M62,E62="Air+Sea",M62+R62)</f>
        <v>#N/A</v>
      </c>
      <c r="T62" s="475"/>
    </row>
    <row r="63" spans="1:20" x14ac:dyDescent="0.25">
      <c r="A63" s="1027"/>
      <c r="B63" s="1081" t="s">
        <v>152</v>
      </c>
      <c r="C63" s="188" t="s">
        <v>103</v>
      </c>
      <c r="D63" s="188" t="s">
        <v>153</v>
      </c>
      <c r="E63" s="188"/>
      <c r="F63" s="188">
        <v>20</v>
      </c>
      <c r="G63" s="702"/>
      <c r="H63" s="188"/>
      <c r="I63" s="319"/>
      <c r="J63" s="190"/>
      <c r="K63" s="370">
        <v>4</v>
      </c>
      <c r="L63" s="221">
        <f t="shared" si="4"/>
        <v>0</v>
      </c>
      <c r="M63" s="222">
        <f t="shared" si="5"/>
        <v>0</v>
      </c>
      <c r="N63" s="319"/>
      <c r="O63" s="357"/>
      <c r="P63" s="370">
        <v>0.68</v>
      </c>
      <c r="Q63" s="245">
        <f t="shared" si="6"/>
        <v>0</v>
      </c>
      <c r="R63" s="222">
        <f t="shared" si="7"/>
        <v>0</v>
      </c>
      <c r="S63" s="251" t="e" cm="1">
        <f t="array" ref="S63">_xlfn.IFS(E63="Air",R63,E63="Sea",M63,E63="Air+Sea",M63+R63)</f>
        <v>#N/A</v>
      </c>
      <c r="T63" s="475"/>
    </row>
    <row r="64" spans="1:20" x14ac:dyDescent="0.25">
      <c r="A64" s="1027"/>
      <c r="B64" s="1082"/>
      <c r="C64" s="188" t="s">
        <v>103</v>
      </c>
      <c r="D64" s="188" t="s">
        <v>154</v>
      </c>
      <c r="E64" s="188"/>
      <c r="F64" s="188">
        <v>140</v>
      </c>
      <c r="G64" s="702"/>
      <c r="H64" s="188"/>
      <c r="I64" s="319"/>
      <c r="J64" s="190"/>
      <c r="K64" s="370">
        <v>4</v>
      </c>
      <c r="L64" s="221">
        <f t="shared" si="4"/>
        <v>0</v>
      </c>
      <c r="M64" s="222">
        <f t="shared" si="5"/>
        <v>0</v>
      </c>
      <c r="N64" s="319"/>
      <c r="O64" s="357"/>
      <c r="P64" s="370">
        <v>0.68</v>
      </c>
      <c r="Q64" s="245">
        <f t="shared" si="6"/>
        <v>0</v>
      </c>
      <c r="R64" s="222">
        <f t="shared" si="7"/>
        <v>0</v>
      </c>
      <c r="S64" s="251" t="e" cm="1">
        <f t="array" ref="S64">_xlfn.IFS(E64="Air",R64,E64="Sea",M64,E64="Air+Sea",M64+R64)</f>
        <v>#N/A</v>
      </c>
      <c r="T64" s="475"/>
    </row>
    <row r="65" spans="1:20" ht="15.75" thickBot="1" x14ac:dyDescent="0.3">
      <c r="A65" s="1028"/>
      <c r="B65" s="126" t="s">
        <v>90</v>
      </c>
      <c r="C65" s="159"/>
      <c r="D65" s="159"/>
      <c r="E65" s="159"/>
      <c r="F65" s="159"/>
      <c r="G65" s="701"/>
      <c r="H65" s="159"/>
      <c r="I65" s="401"/>
      <c r="J65" s="190"/>
      <c r="K65" s="370">
        <v>4</v>
      </c>
      <c r="L65" s="221">
        <f t="shared" si="4"/>
        <v>0</v>
      </c>
      <c r="M65" s="223">
        <f t="shared" si="5"/>
        <v>0</v>
      </c>
      <c r="N65" s="401"/>
      <c r="O65" s="357"/>
      <c r="P65" s="370">
        <v>0.68</v>
      </c>
      <c r="Q65" s="245">
        <f t="shared" si="6"/>
        <v>0</v>
      </c>
      <c r="R65" s="250">
        <f t="shared" si="7"/>
        <v>0</v>
      </c>
      <c r="S65" s="251" t="e" cm="1">
        <f t="array" ref="S65">_xlfn.IFS(E65="Air",R65,E65="Sea",M65,E65="Air+Sea",M65+R65)</f>
        <v>#N/A</v>
      </c>
      <c r="T65" s="475"/>
    </row>
    <row r="66" spans="1:20" x14ac:dyDescent="0.25">
      <c r="A66" s="1026" t="s">
        <v>155</v>
      </c>
      <c r="B66" s="138" t="s">
        <v>69</v>
      </c>
      <c r="C66" s="188" t="s">
        <v>69</v>
      </c>
      <c r="D66" s="188" t="s">
        <v>156</v>
      </c>
      <c r="E66" s="188"/>
      <c r="F66" s="188"/>
      <c r="G66" s="702">
        <v>180</v>
      </c>
      <c r="H66" s="188"/>
      <c r="I66" s="319"/>
      <c r="J66" s="190"/>
      <c r="K66" s="370">
        <v>4</v>
      </c>
      <c r="L66" s="221">
        <f t="shared" si="4"/>
        <v>0</v>
      </c>
      <c r="M66" s="222">
        <f t="shared" si="5"/>
        <v>0</v>
      </c>
      <c r="N66" s="319"/>
      <c r="O66" s="357"/>
      <c r="P66" s="370">
        <v>0.68</v>
      </c>
      <c r="Q66" s="245">
        <f t="shared" si="6"/>
        <v>0</v>
      </c>
      <c r="R66" s="222">
        <f t="shared" si="7"/>
        <v>0</v>
      </c>
      <c r="S66" s="251" t="e" cm="1">
        <f t="array" ref="S66">_xlfn.IFS(E66="Air",R66,E66="Sea",M66,E66="Air+Sea",M66+R66)</f>
        <v>#N/A</v>
      </c>
      <c r="T66" s="475"/>
    </row>
    <row r="67" spans="1:20" x14ac:dyDescent="0.25">
      <c r="A67" s="1027"/>
      <c r="B67" s="138"/>
      <c r="C67" s="188" t="s">
        <v>69</v>
      </c>
      <c r="D67" s="159" t="s">
        <v>634</v>
      </c>
      <c r="E67" s="188"/>
      <c r="F67" s="188">
        <v>180</v>
      </c>
      <c r="G67" s="702"/>
      <c r="H67" s="188"/>
      <c r="I67" s="319"/>
      <c r="J67" s="190"/>
      <c r="K67" s="370">
        <v>4</v>
      </c>
      <c r="L67" s="221">
        <f t="shared" si="4"/>
        <v>0</v>
      </c>
      <c r="M67" s="222">
        <f t="shared" si="5"/>
        <v>0</v>
      </c>
      <c r="N67" s="319"/>
      <c r="O67" s="357"/>
      <c r="P67" s="370">
        <v>0.68</v>
      </c>
      <c r="Q67" s="245">
        <f t="shared" si="6"/>
        <v>0</v>
      </c>
      <c r="R67" s="250">
        <f t="shared" si="7"/>
        <v>0</v>
      </c>
      <c r="S67" s="251" t="e" cm="1">
        <f t="array" ref="S67">_xlfn.IFS(E67="Air",R67,E67="Sea",M67,E67="Air+Sea",M67+R67)</f>
        <v>#N/A</v>
      </c>
      <c r="T67" s="475"/>
    </row>
    <row r="68" spans="1:20" x14ac:dyDescent="0.25">
      <c r="A68" s="1027"/>
      <c r="B68" s="138"/>
      <c r="C68" s="188" t="s">
        <v>69</v>
      </c>
      <c r="D68" s="159" t="s">
        <v>635</v>
      </c>
      <c r="E68" s="188"/>
      <c r="F68" s="188">
        <v>150</v>
      </c>
      <c r="G68" s="702"/>
      <c r="H68" s="188"/>
      <c r="I68" s="319"/>
      <c r="J68" s="190"/>
      <c r="K68" s="370">
        <v>4</v>
      </c>
      <c r="L68" s="221">
        <f t="shared" si="4"/>
        <v>0</v>
      </c>
      <c r="M68" s="222">
        <f t="shared" si="5"/>
        <v>0</v>
      </c>
      <c r="N68" s="319"/>
      <c r="O68" s="357"/>
      <c r="P68" s="370">
        <v>0.68</v>
      </c>
      <c r="Q68" s="245">
        <f t="shared" si="6"/>
        <v>0</v>
      </c>
      <c r="R68" s="250">
        <f t="shared" si="7"/>
        <v>0</v>
      </c>
      <c r="S68" s="251" t="e" cm="1">
        <f t="array" ref="S68">_xlfn.IFS(E68="Air",R68,E68="Sea",M68,E68="Air+Sea",M68+R68)</f>
        <v>#N/A</v>
      </c>
      <c r="T68" s="475"/>
    </row>
    <row r="69" spans="1:20" x14ac:dyDescent="0.25">
      <c r="A69" s="1027"/>
      <c r="B69" s="138"/>
      <c r="C69" s="188" t="s">
        <v>69</v>
      </c>
      <c r="D69" s="159" t="s">
        <v>636</v>
      </c>
      <c r="E69" s="188"/>
      <c r="F69" s="188">
        <v>180</v>
      </c>
      <c r="G69" s="702"/>
      <c r="H69" s="188"/>
      <c r="I69" s="319"/>
      <c r="J69" s="190"/>
      <c r="K69" s="370">
        <v>4</v>
      </c>
      <c r="L69" s="221">
        <f t="shared" si="4"/>
        <v>0</v>
      </c>
      <c r="M69" s="222">
        <f t="shared" si="5"/>
        <v>0</v>
      </c>
      <c r="N69" s="319"/>
      <c r="O69" s="357"/>
      <c r="P69" s="370">
        <v>0.68</v>
      </c>
      <c r="Q69" s="245">
        <f t="shared" si="6"/>
        <v>0</v>
      </c>
      <c r="R69" s="250">
        <f t="shared" si="7"/>
        <v>0</v>
      </c>
      <c r="S69" s="251" t="e" cm="1">
        <f t="array" ref="S69">_xlfn.IFS(E69="Air",R69,E69="Sea",M69,E69="Air+Sea",M69+R69)</f>
        <v>#N/A</v>
      </c>
      <c r="T69" s="475"/>
    </row>
    <row r="70" spans="1:20" x14ac:dyDescent="0.25">
      <c r="A70" s="1027"/>
      <c r="B70" s="126" t="s">
        <v>90</v>
      </c>
      <c r="C70" s="159"/>
      <c r="D70" s="159"/>
      <c r="E70" s="159"/>
      <c r="F70" s="159"/>
      <c r="G70" s="701"/>
      <c r="H70" s="159"/>
      <c r="I70" s="401"/>
      <c r="J70" s="190"/>
      <c r="K70" s="370">
        <v>4</v>
      </c>
      <c r="L70" s="221">
        <f t="shared" si="4"/>
        <v>0</v>
      </c>
      <c r="M70" s="223">
        <f t="shared" si="5"/>
        <v>0</v>
      </c>
      <c r="N70" s="401"/>
      <c r="O70" s="357"/>
      <c r="P70" s="370">
        <v>0.68</v>
      </c>
      <c r="Q70" s="245">
        <f t="shared" si="6"/>
        <v>0</v>
      </c>
      <c r="R70" s="250">
        <f t="shared" si="7"/>
        <v>0</v>
      </c>
      <c r="S70" s="251" t="e" cm="1">
        <f t="array" ref="S70">_xlfn.IFS(E70="Air",R70,E70="Sea",M70,E70="Air+Sea",M70+R70)</f>
        <v>#N/A</v>
      </c>
      <c r="T70" s="475"/>
    </row>
    <row r="71" spans="1:20" x14ac:dyDescent="0.25">
      <c r="A71" s="1027"/>
      <c r="B71" s="116" t="s">
        <v>157</v>
      </c>
      <c r="C71" s="115" t="s">
        <v>158</v>
      </c>
      <c r="D71" s="136" t="s">
        <v>159</v>
      </c>
      <c r="E71" s="115" t="s">
        <v>499</v>
      </c>
      <c r="F71" s="115">
        <v>870</v>
      </c>
      <c r="G71" s="703">
        <v>870</v>
      </c>
      <c r="H71" s="115"/>
      <c r="I71" s="406"/>
      <c r="J71" s="193">
        <f>1/52</f>
        <v>1.9230769230769232E-2</v>
      </c>
      <c r="K71" s="388">
        <v>4</v>
      </c>
      <c r="L71" s="224">
        <f t="shared" si="4"/>
        <v>16.73076923076923</v>
      </c>
      <c r="M71" s="389">
        <f t="shared" si="5"/>
        <v>4.1826923076923075</v>
      </c>
      <c r="N71" s="406"/>
      <c r="O71" s="193"/>
      <c r="P71" s="388">
        <v>0.68</v>
      </c>
      <c r="Q71" s="252">
        <f t="shared" si="6"/>
        <v>0</v>
      </c>
      <c r="R71" s="389">
        <f t="shared" si="7"/>
        <v>0</v>
      </c>
      <c r="S71" s="390" cm="1">
        <f t="array" ref="S71">_xlfn.IFS(E71="Air",R71,E71="Sea",M71,E71="Air+Sea",M71+R71)</f>
        <v>4.1826923076923075</v>
      </c>
      <c r="T71" s="475"/>
    </row>
    <row r="72" spans="1:20" x14ac:dyDescent="0.25">
      <c r="A72" s="1027"/>
      <c r="B72" s="116" t="s">
        <v>160</v>
      </c>
      <c r="C72" s="115" t="s">
        <v>142</v>
      </c>
      <c r="D72" s="136" t="s">
        <v>161</v>
      </c>
      <c r="E72" s="115" t="s">
        <v>499</v>
      </c>
      <c r="F72" s="115">
        <v>240</v>
      </c>
      <c r="G72" s="703">
        <v>180</v>
      </c>
      <c r="H72" s="115"/>
      <c r="I72" s="784"/>
      <c r="J72" s="193">
        <f>K72*2</f>
        <v>8</v>
      </c>
      <c r="K72" s="388">
        <v>4</v>
      </c>
      <c r="L72" s="224">
        <f t="shared" si="4"/>
        <v>1440</v>
      </c>
      <c r="M72" s="389">
        <f t="shared" si="5"/>
        <v>360</v>
      </c>
      <c r="N72" s="784"/>
      <c r="O72" s="359">
        <f>P72*2</f>
        <v>1.36</v>
      </c>
      <c r="P72" s="388">
        <v>0.68</v>
      </c>
      <c r="Q72" s="252">
        <f t="shared" si="6"/>
        <v>244.8</v>
      </c>
      <c r="R72" s="389">
        <f t="shared" si="7"/>
        <v>360</v>
      </c>
      <c r="S72" s="390" cm="1">
        <f t="array" ref="S72">_xlfn.IFS(E72="Air",R72,E72="Sea",M72,E72="Air+Sea",M72+R72)</f>
        <v>720</v>
      </c>
      <c r="T72" s="475"/>
    </row>
    <row r="73" spans="1:20" x14ac:dyDescent="0.25">
      <c r="A73" s="1027"/>
      <c r="B73" s="116" t="s">
        <v>162</v>
      </c>
      <c r="C73" s="115" t="s">
        <v>163</v>
      </c>
      <c r="D73" s="136" t="s">
        <v>164</v>
      </c>
      <c r="E73" s="115" t="s">
        <v>499</v>
      </c>
      <c r="F73" s="115">
        <v>240</v>
      </c>
      <c r="G73" s="703">
        <v>180</v>
      </c>
      <c r="H73" s="115"/>
      <c r="I73" s="408"/>
      <c r="J73" s="193">
        <f>K73</f>
        <v>4</v>
      </c>
      <c r="K73" s="388">
        <v>4</v>
      </c>
      <c r="L73" s="224">
        <f t="shared" si="4"/>
        <v>720</v>
      </c>
      <c r="M73" s="389">
        <f t="shared" si="5"/>
        <v>180</v>
      </c>
      <c r="N73" s="408"/>
      <c r="O73" s="359">
        <f>P73</f>
        <v>0.68</v>
      </c>
      <c r="P73" s="388">
        <v>0.68</v>
      </c>
      <c r="Q73" s="252">
        <f t="shared" si="6"/>
        <v>122.4</v>
      </c>
      <c r="R73" s="389">
        <f t="shared" si="7"/>
        <v>180</v>
      </c>
      <c r="S73" s="390" cm="1">
        <f t="array" ref="S73">_xlfn.IFS(E73="Air",R73,E73="Sea",M73,E73="Air+Sea",M73+R73)</f>
        <v>360</v>
      </c>
      <c r="T73" s="475"/>
    </row>
    <row r="74" spans="1:20" x14ac:dyDescent="0.25">
      <c r="A74" s="1027"/>
      <c r="B74" s="126" t="s">
        <v>165</v>
      </c>
      <c r="C74" s="159" t="s">
        <v>142</v>
      </c>
      <c r="D74" s="159"/>
      <c r="E74" s="159"/>
      <c r="F74" s="159"/>
      <c r="G74" s="701"/>
      <c r="H74" s="159"/>
      <c r="I74" s="401"/>
      <c r="J74" s="190"/>
      <c r="K74" s="370">
        <v>4</v>
      </c>
      <c r="L74" s="221">
        <f t="shared" si="4"/>
        <v>0</v>
      </c>
      <c r="M74" s="223">
        <f t="shared" si="5"/>
        <v>0</v>
      </c>
      <c r="N74" s="401"/>
      <c r="O74" s="357"/>
      <c r="P74" s="370">
        <v>0.68</v>
      </c>
      <c r="Q74" s="245">
        <f t="shared" si="6"/>
        <v>0</v>
      </c>
      <c r="R74" s="250">
        <f t="shared" si="7"/>
        <v>0</v>
      </c>
      <c r="S74" s="251" t="e" cm="1">
        <f t="array" ref="S74">_xlfn.IFS(E74="Air",R74,E74="Sea",M74,E74="Air+Sea",M74+R74)</f>
        <v>#N/A</v>
      </c>
      <c r="T74" s="475"/>
    </row>
    <row r="75" spans="1:20" x14ac:dyDescent="0.25">
      <c r="A75" s="1027"/>
      <c r="B75" s="126" t="s">
        <v>166</v>
      </c>
      <c r="C75" s="159" t="s">
        <v>142</v>
      </c>
      <c r="D75" s="159"/>
      <c r="E75" s="159"/>
      <c r="F75" s="159"/>
      <c r="G75" s="701"/>
      <c r="H75" s="159"/>
      <c r="I75" s="401"/>
      <c r="J75" s="190"/>
      <c r="K75" s="370">
        <v>4</v>
      </c>
      <c r="L75" s="221">
        <f t="shared" si="4"/>
        <v>0</v>
      </c>
      <c r="M75" s="223">
        <f t="shared" si="5"/>
        <v>0</v>
      </c>
      <c r="N75" s="401"/>
      <c r="O75" s="357"/>
      <c r="P75" s="370">
        <v>0.68</v>
      </c>
      <c r="Q75" s="245">
        <f t="shared" si="6"/>
        <v>0</v>
      </c>
      <c r="R75" s="250">
        <f t="shared" si="7"/>
        <v>0</v>
      </c>
      <c r="S75" s="251" t="e" cm="1">
        <f t="array" ref="S75">_xlfn.IFS(E75="Air",R75,E75="Sea",M75,E75="Air+Sea",M75+R75)</f>
        <v>#N/A</v>
      </c>
      <c r="T75" s="475"/>
    </row>
    <row r="76" spans="1:20" x14ac:dyDescent="0.25">
      <c r="A76" s="1027"/>
      <c r="B76" s="126" t="s">
        <v>167</v>
      </c>
      <c r="C76" s="159" t="s">
        <v>142</v>
      </c>
      <c r="D76" s="159"/>
      <c r="E76" s="159"/>
      <c r="F76" s="159"/>
      <c r="G76" s="701"/>
      <c r="H76" s="159"/>
      <c r="I76" s="401"/>
      <c r="J76" s="190"/>
      <c r="K76" s="370">
        <v>4</v>
      </c>
      <c r="L76" s="221">
        <f t="shared" si="4"/>
        <v>0</v>
      </c>
      <c r="M76" s="223">
        <f t="shared" si="5"/>
        <v>0</v>
      </c>
      <c r="N76" s="401"/>
      <c r="O76" s="357"/>
      <c r="P76" s="370">
        <v>0.68</v>
      </c>
      <c r="Q76" s="245">
        <f t="shared" si="6"/>
        <v>0</v>
      </c>
      <c r="R76" s="250">
        <f t="shared" si="7"/>
        <v>0</v>
      </c>
      <c r="S76" s="251" t="e" cm="1">
        <f t="array" ref="S76">_xlfn.IFS(E76="Air",R76,E76="Sea",M76,E76="Air+Sea",M76+R76)</f>
        <v>#N/A</v>
      </c>
      <c r="T76" s="475"/>
    </row>
    <row r="77" spans="1:20" ht="30" x14ac:dyDescent="0.25">
      <c r="A77" s="1027"/>
      <c r="B77" s="135" t="s">
        <v>168</v>
      </c>
      <c r="C77" s="113" t="s">
        <v>103</v>
      </c>
      <c r="D77" s="113" t="s">
        <v>637</v>
      </c>
      <c r="E77" s="113" t="s">
        <v>499</v>
      </c>
      <c r="F77" s="113">
        <v>205</v>
      </c>
      <c r="G77" s="700">
        <v>205</v>
      </c>
      <c r="H77" s="113"/>
      <c r="I77" s="729"/>
      <c r="J77" s="191">
        <v>2</v>
      </c>
      <c r="K77" s="217">
        <v>4</v>
      </c>
      <c r="L77" s="219">
        <f t="shared" si="4"/>
        <v>410</v>
      </c>
      <c r="M77" s="220">
        <f t="shared" si="5"/>
        <v>102.5</v>
      </c>
      <c r="N77" s="729"/>
      <c r="O77" s="364">
        <f>P77</f>
        <v>0.68</v>
      </c>
      <c r="P77" s="217">
        <v>0.68</v>
      </c>
      <c r="Q77" s="243">
        <f t="shared" si="6"/>
        <v>139.4</v>
      </c>
      <c r="R77" s="220">
        <f t="shared" si="7"/>
        <v>205</v>
      </c>
      <c r="S77" s="246" cm="1">
        <f t="array" ref="S77">_xlfn.IFS(E77="Air",R77,E77="Sea",M77,E77="Air+Sea",M77+R77)</f>
        <v>307.5</v>
      </c>
      <c r="T77" s="475"/>
    </row>
    <row r="78" spans="1:20" x14ac:dyDescent="0.25">
      <c r="A78" s="1027"/>
      <c r="B78" s="126" t="s">
        <v>170</v>
      </c>
      <c r="C78" s="159" t="s">
        <v>171</v>
      </c>
      <c r="D78" s="159"/>
      <c r="E78" s="159"/>
      <c r="F78" s="159"/>
      <c r="G78" s="701"/>
      <c r="H78" s="159"/>
      <c r="I78" s="401"/>
      <c r="J78" s="195"/>
      <c r="K78" s="370">
        <v>4</v>
      </c>
      <c r="L78" s="221">
        <f t="shared" ref="L78:L84" si="8">IF(C78="APLL BK",G78,G78*J78)</f>
        <v>0</v>
      </c>
      <c r="M78" s="223">
        <f t="shared" ref="M78:M84" si="9">IFERROR(IF(OR(E78="Sea",E78="Air+Sea"),IF(C78="APLL BK",G78*IF(I78="",1,I78),L78/K78*IF(I78="",1,I78)),0),0)</f>
        <v>0</v>
      </c>
      <c r="N78" s="401"/>
      <c r="O78" s="357"/>
      <c r="P78" s="370">
        <v>0.68</v>
      </c>
      <c r="Q78" s="245">
        <f t="shared" ref="Q78:Q84" si="10">IF(C78="APLL BK",G78,G78*O78)</f>
        <v>0</v>
      </c>
      <c r="R78" s="250">
        <f t="shared" ref="R78:R84" si="11">IFERROR(IF(OR(E78="Air",E78="Air+Sea"),IF(C78="APLL BK",G78*IF(N78="",1,N78),Q78/P78*IF(N78="",1,N78)),0),0)</f>
        <v>0</v>
      </c>
      <c r="S78" s="251" t="e" cm="1">
        <f t="array" ref="S78">_xlfn.IFS(E78="Air",R78,E78="Sea",M78,E78="Air+Sea",M78+R78)</f>
        <v>#N/A</v>
      </c>
      <c r="T78" s="475"/>
    </row>
    <row r="79" spans="1:20" x14ac:dyDescent="0.25">
      <c r="A79" s="1027"/>
      <c r="B79" s="126" t="s">
        <v>172</v>
      </c>
      <c r="C79" s="159" t="s">
        <v>69</v>
      </c>
      <c r="D79" s="159"/>
      <c r="E79" s="159"/>
      <c r="F79" s="159"/>
      <c r="G79" s="701"/>
      <c r="H79" s="159"/>
      <c r="I79" s="401"/>
      <c r="J79" s="195"/>
      <c r="K79" s="370">
        <v>4</v>
      </c>
      <c r="L79" s="221">
        <f t="shared" si="8"/>
        <v>0</v>
      </c>
      <c r="M79" s="223">
        <f t="shared" si="9"/>
        <v>0</v>
      </c>
      <c r="N79" s="401"/>
      <c r="O79" s="357"/>
      <c r="P79" s="370">
        <v>0.68</v>
      </c>
      <c r="Q79" s="245">
        <f t="shared" si="10"/>
        <v>0</v>
      </c>
      <c r="R79" s="250">
        <f t="shared" si="11"/>
        <v>0</v>
      </c>
      <c r="S79" s="251" t="e" cm="1">
        <f t="array" ref="S79">_xlfn.IFS(E79="Air",R79,E79="Sea",M79,E79="Air+Sea",M79+R79)</f>
        <v>#N/A</v>
      </c>
      <c r="T79" s="475"/>
    </row>
    <row r="80" spans="1:20" x14ac:dyDescent="0.25">
      <c r="A80" s="1027"/>
      <c r="B80" s="126" t="s">
        <v>173</v>
      </c>
      <c r="C80" s="159" t="s">
        <v>145</v>
      </c>
      <c r="D80" s="159"/>
      <c r="E80" s="159"/>
      <c r="F80" s="159"/>
      <c r="G80" s="701"/>
      <c r="H80" s="159"/>
      <c r="I80" s="401"/>
      <c r="J80" s="195"/>
      <c r="K80" s="370">
        <v>4</v>
      </c>
      <c r="L80" s="221">
        <f t="shared" si="8"/>
        <v>0</v>
      </c>
      <c r="M80" s="223">
        <f t="shared" si="9"/>
        <v>0</v>
      </c>
      <c r="N80" s="401"/>
      <c r="O80" s="357"/>
      <c r="P80" s="370">
        <v>0.68</v>
      </c>
      <c r="Q80" s="245">
        <f t="shared" si="10"/>
        <v>0</v>
      </c>
      <c r="R80" s="250">
        <f t="shared" si="11"/>
        <v>0</v>
      </c>
      <c r="S80" s="251" t="e" cm="1">
        <f t="array" ref="S80">_xlfn.IFS(E80="Air",R80,E80="Sea",M80,E80="Air+Sea",M80+R80)</f>
        <v>#N/A</v>
      </c>
      <c r="T80" s="475"/>
    </row>
    <row r="81" spans="1:21" x14ac:dyDescent="0.25">
      <c r="A81" s="1027"/>
      <c r="B81" s="126" t="s">
        <v>174</v>
      </c>
      <c r="C81" s="159" t="s">
        <v>175</v>
      </c>
      <c r="D81" s="159"/>
      <c r="E81" s="159"/>
      <c r="F81" s="159"/>
      <c r="G81" s="701"/>
      <c r="H81" s="159"/>
      <c r="I81" s="401"/>
      <c r="J81" s="195"/>
      <c r="K81" s="370">
        <v>4</v>
      </c>
      <c r="L81" s="221">
        <f t="shared" si="8"/>
        <v>0</v>
      </c>
      <c r="M81" s="223">
        <f t="shared" si="9"/>
        <v>0</v>
      </c>
      <c r="N81" s="401"/>
      <c r="O81" s="357"/>
      <c r="P81" s="370">
        <v>0.68</v>
      </c>
      <c r="Q81" s="245">
        <f t="shared" si="10"/>
        <v>0</v>
      </c>
      <c r="R81" s="250">
        <f t="shared" si="11"/>
        <v>0</v>
      </c>
      <c r="S81" s="251" t="e" cm="1">
        <f t="array" ref="S81">_xlfn.IFS(E81="Air",R81,E81="Sea",M81,E81="Air+Sea",M81+R81)</f>
        <v>#N/A</v>
      </c>
      <c r="T81" s="475"/>
    </row>
    <row r="82" spans="1:21" x14ac:dyDescent="0.25">
      <c r="A82" s="1027"/>
      <c r="B82" s="126" t="s">
        <v>176</v>
      </c>
      <c r="C82" s="159" t="s">
        <v>145</v>
      </c>
      <c r="D82" s="159"/>
      <c r="E82" s="159"/>
      <c r="F82" s="159"/>
      <c r="G82" s="701"/>
      <c r="H82" s="159"/>
      <c r="I82" s="401"/>
      <c r="J82" s="195"/>
      <c r="K82" s="370">
        <v>4</v>
      </c>
      <c r="L82" s="221">
        <f t="shared" si="8"/>
        <v>0</v>
      </c>
      <c r="M82" s="223">
        <f t="shared" si="9"/>
        <v>0</v>
      </c>
      <c r="N82" s="401"/>
      <c r="O82" s="357"/>
      <c r="P82" s="370">
        <v>0.68</v>
      </c>
      <c r="Q82" s="245">
        <f t="shared" si="10"/>
        <v>0</v>
      </c>
      <c r="R82" s="250">
        <f t="shared" si="11"/>
        <v>0</v>
      </c>
      <c r="S82" s="251" t="e" cm="1">
        <f t="array" ref="S82">_xlfn.IFS(E82="Air",R82,E82="Sea",M82,E82="Air+Sea",M82+R82)</f>
        <v>#N/A</v>
      </c>
      <c r="T82" s="475"/>
    </row>
    <row r="83" spans="1:21" x14ac:dyDescent="0.25">
      <c r="A83" s="1027"/>
      <c r="B83" s="116" t="s">
        <v>177</v>
      </c>
      <c r="C83" s="115" t="s">
        <v>178</v>
      </c>
      <c r="D83" s="115"/>
      <c r="E83" s="115" t="s">
        <v>11</v>
      </c>
      <c r="F83" s="115">
        <v>3600</v>
      </c>
      <c r="G83" s="703">
        <v>3600</v>
      </c>
      <c r="H83" s="117"/>
      <c r="I83" s="409"/>
      <c r="J83" s="196">
        <v>0</v>
      </c>
      <c r="K83" s="388">
        <v>4</v>
      </c>
      <c r="L83" s="224">
        <f t="shared" si="8"/>
        <v>0</v>
      </c>
      <c r="M83" s="389">
        <f t="shared" si="9"/>
        <v>0</v>
      </c>
      <c r="N83" s="785"/>
      <c r="O83" s="357"/>
      <c r="P83" s="370">
        <v>0.68</v>
      </c>
      <c r="Q83" s="245">
        <f t="shared" si="10"/>
        <v>0</v>
      </c>
      <c r="R83" s="222">
        <f t="shared" si="11"/>
        <v>0</v>
      </c>
      <c r="S83" s="390" cm="1">
        <f t="array" ref="S83">_xlfn.IFS(E83="Air",R83,E83="Sea",M83,E83="Air+Sea",M83+R83)</f>
        <v>0</v>
      </c>
      <c r="T83" s="475"/>
    </row>
    <row r="84" spans="1:21" ht="15.75" thickBot="1" x14ac:dyDescent="0.3">
      <c r="A84" s="1028"/>
      <c r="B84" s="163" t="s">
        <v>179</v>
      </c>
      <c r="C84" s="164" t="s">
        <v>180</v>
      </c>
      <c r="D84" s="164"/>
      <c r="E84" s="164"/>
      <c r="F84" s="164"/>
      <c r="G84" s="704"/>
      <c r="H84" s="164"/>
      <c r="I84" s="956"/>
      <c r="J84" s="363"/>
      <c r="K84" s="1008">
        <v>4</v>
      </c>
      <c r="L84" s="262">
        <f t="shared" si="8"/>
        <v>0</v>
      </c>
      <c r="M84" s="635">
        <f t="shared" si="9"/>
        <v>0</v>
      </c>
      <c r="N84" s="956"/>
      <c r="O84" s="1006"/>
      <c r="P84" s="1008">
        <v>0.68</v>
      </c>
      <c r="Q84" s="263">
        <f t="shared" si="10"/>
        <v>0</v>
      </c>
      <c r="R84" s="254">
        <f t="shared" si="11"/>
        <v>0</v>
      </c>
      <c r="S84" s="378" t="e" cm="1">
        <f t="array" ref="S84">_xlfn.IFS(E84="Air",R84,E84="Sea",M84,E84="Air+Sea",M84+R84)</f>
        <v>#N/A</v>
      </c>
      <c r="T84" s="475"/>
    </row>
    <row r="85" spans="1:21" ht="15.75" thickBot="1" x14ac:dyDescent="0.3">
      <c r="A85" s="674"/>
      <c r="I85" s="413"/>
      <c r="M85" s="270"/>
      <c r="N85" s="413"/>
      <c r="R85" s="270"/>
      <c r="S85" s="270"/>
    </row>
    <row r="86" spans="1:21" ht="50.25" customHeight="1" x14ac:dyDescent="0.25">
      <c r="A86" s="674"/>
      <c r="I86" s="413"/>
      <c r="J86" s="71" t="s">
        <v>181</v>
      </c>
      <c r="K86" s="229">
        <f>IF([2]Booking_SGN!$B$2="SGN",INDEX([2]!volume,MATCH($I$11,[2]!customer,0),MATCH([2]Booking_SGN!$C$3,[2]!week,0)),0)</f>
        <v>0</v>
      </c>
      <c r="L86" s="229">
        <f>SUM(L13:L84)</f>
        <v>15012.73076923077</v>
      </c>
      <c r="M86" s="230">
        <f>SUM(M13:M84)</f>
        <v>3747.9326923076924</v>
      </c>
      <c r="N86" s="413"/>
      <c r="O86" s="71" t="s">
        <v>181</v>
      </c>
      <c r="P86" s="229">
        <f>IF([2]Booking_SGN!$B$2="SGN",INDEX([2]!volume,MATCH($N$11,[2]!customer,0),MATCH([2]Booking_SGN!$C$3,[2]!week,0)),0)</f>
        <v>0</v>
      </c>
      <c r="Q86" s="229">
        <f>SUM(Q13:Q85)</f>
        <v>1351.4000000000003</v>
      </c>
      <c r="R86" s="230">
        <f>SUM(R13:R84)</f>
        <v>1740</v>
      </c>
      <c r="S86" s="230">
        <f>R86+M86</f>
        <v>5487.9326923076924</v>
      </c>
      <c r="T86" s="171"/>
    </row>
    <row r="87" spans="1:21" ht="15.75" thickBot="1" x14ac:dyDescent="0.3">
      <c r="A87" s="674"/>
      <c r="I87" s="413"/>
      <c r="J87" s="72" t="s">
        <v>182</v>
      </c>
      <c r="K87" s="73"/>
      <c r="L87" s="73"/>
      <c r="M87" s="231">
        <f>M86*K86/40/3600</f>
        <v>0</v>
      </c>
      <c r="N87" s="413"/>
      <c r="O87" s="72" t="s">
        <v>182</v>
      </c>
      <c r="P87" s="73"/>
      <c r="Q87" s="73"/>
      <c r="R87" s="231">
        <f>R86*P86/40/3600</f>
        <v>0</v>
      </c>
      <c r="S87" s="231">
        <f>R87+M87</f>
        <v>0</v>
      </c>
      <c r="T87" s="172"/>
    </row>
    <row r="88" spans="1:21" ht="15.75" thickBot="1" x14ac:dyDescent="0.3">
      <c r="A88" s="674"/>
      <c r="I88" s="413"/>
      <c r="M88" s="270"/>
      <c r="N88" s="413"/>
      <c r="R88" s="270"/>
      <c r="S88" s="270"/>
    </row>
    <row r="89" spans="1:21" ht="30" x14ac:dyDescent="0.25">
      <c r="A89" s="1026" t="s">
        <v>183</v>
      </c>
      <c r="B89" s="654" t="s">
        <v>184</v>
      </c>
      <c r="C89" s="655" t="s">
        <v>103</v>
      </c>
      <c r="D89" s="623" t="s">
        <v>185</v>
      </c>
      <c r="E89" s="623"/>
      <c r="F89" s="344"/>
      <c r="G89" s="802">
        <v>20</v>
      </c>
      <c r="H89" s="657"/>
      <c r="I89" s="836"/>
      <c r="J89" s="659">
        <v>2</v>
      </c>
      <c r="K89" s="259">
        <v>4</v>
      </c>
      <c r="L89" s="259">
        <f t="shared" ref="L89" si="12">IF(C89="APLL BK",G89,G89*J89)</f>
        <v>40</v>
      </c>
      <c r="M89" s="456">
        <f t="shared" ref="M89" si="13">IFERROR(IF(OR(E89="Sea",E89="Air+Sea"),IF(C89="APLL BK",G89*IF(I89="",1,I89),L89/K89*IF(I89="",1,I89)),0),0)</f>
        <v>0</v>
      </c>
      <c r="N89" s="836"/>
      <c r="O89" s="362"/>
      <c r="P89" s="259">
        <v>0.68</v>
      </c>
      <c r="Q89" s="260">
        <f t="shared" ref="Q89" si="14">IF(C89="APLL BK",G89,G89*O89)</f>
        <v>0</v>
      </c>
      <c r="R89" s="456">
        <f t="shared" ref="R89" si="15">IFERROR(IF(OR(E89="Air",E89="Air+Sea"),IF(C89="APLL BK",G89*IF(N89="",1,N89),Q89/P89*IF(N89="",1,N89)),0),0)</f>
        <v>0</v>
      </c>
      <c r="S89" s="375" t="e" cm="1">
        <f t="array" ref="S89">_xlfn.IFS(E89="Air",R89,E89="Sea",M89,E89="Air+Sea",M89+R89)</f>
        <v>#N/A</v>
      </c>
      <c r="T89" s="475"/>
      <c r="U89" s="32"/>
    </row>
    <row r="90" spans="1:21" x14ac:dyDescent="0.25">
      <c r="A90" s="1027"/>
      <c r="B90" s="890" t="s">
        <v>504</v>
      </c>
      <c r="C90" s="890" t="s">
        <v>69</v>
      </c>
      <c r="D90" s="891" t="s">
        <v>505</v>
      </c>
      <c r="E90" s="892"/>
      <c r="F90" s="331">
        <v>90</v>
      </c>
      <c r="G90" s="910">
        <v>90</v>
      </c>
      <c r="H90" s="893"/>
      <c r="I90" s="889"/>
      <c r="J90" s="804">
        <v>2</v>
      </c>
      <c r="K90" s="370">
        <v>4</v>
      </c>
      <c r="L90" s="370">
        <f t="shared" ref="L90:L137" si="16">IF(C90="APLL BK",G90,G90*J90)</f>
        <v>180</v>
      </c>
      <c r="M90" s="371">
        <f t="shared" ref="M90:M137" si="17">IFERROR(IF(OR(E90="Sea",E90="Air+Sea"),IF(C90="APLL BK",G90*IF(I90="",1,I90),L90/K90*IF(I90="",1,I90)),0),0)</f>
        <v>0</v>
      </c>
      <c r="N90" s="889"/>
      <c r="O90" s="357"/>
      <c r="P90" s="370">
        <v>0.68</v>
      </c>
      <c r="Q90" s="245">
        <f t="shared" ref="Q90:Q137" si="18">IF(C90="APLL BK",G90,G90*O90)</f>
        <v>0</v>
      </c>
      <c r="R90" s="894">
        <f t="shared" ref="R90:R137" si="19">IFERROR(IF(OR(E90="Air",E90="Air+Sea"),IF(C90="APLL BK",G90*IF(N90="",1,N90),Q90/P90*IF(N90="",1,N90)),0),0)</f>
        <v>0</v>
      </c>
      <c r="S90" s="895" t="e" cm="1">
        <f t="array" ref="S90">_xlfn.IFS(E90="Air",R90,E90="Sea",M90,E90="Air+Sea",M90+R90)</f>
        <v>#N/A</v>
      </c>
      <c r="T90" s="475"/>
      <c r="U90" s="32"/>
    </row>
    <row r="91" spans="1:21" x14ac:dyDescent="0.25">
      <c r="A91" s="1027"/>
      <c r="B91" s="890" t="s">
        <v>506</v>
      </c>
      <c r="C91" s="890" t="s">
        <v>69</v>
      </c>
      <c r="D91" s="890" t="s">
        <v>507</v>
      </c>
      <c r="E91" s="892"/>
      <c r="F91" s="331">
        <v>90</v>
      </c>
      <c r="G91" s="910">
        <v>90</v>
      </c>
      <c r="H91" s="893"/>
      <c r="I91" s="889"/>
      <c r="J91" s="804">
        <v>2</v>
      </c>
      <c r="K91" s="370">
        <v>4</v>
      </c>
      <c r="L91" s="370">
        <f t="shared" si="16"/>
        <v>180</v>
      </c>
      <c r="M91" s="371">
        <f t="shared" si="17"/>
        <v>0</v>
      </c>
      <c r="N91" s="889"/>
      <c r="O91" s="357"/>
      <c r="P91" s="370">
        <v>0.68</v>
      </c>
      <c r="Q91" s="245">
        <f t="shared" si="18"/>
        <v>0</v>
      </c>
      <c r="R91" s="894">
        <f t="shared" si="19"/>
        <v>0</v>
      </c>
      <c r="S91" s="895" t="e" cm="1">
        <f t="array" ref="S91">_xlfn.IFS(E91="Air",R91,E91="Sea",M91,E91="Air+Sea",M91+R91)</f>
        <v>#N/A</v>
      </c>
      <c r="T91" s="475"/>
      <c r="U91" s="32"/>
    </row>
    <row r="92" spans="1:21" x14ac:dyDescent="0.25">
      <c r="A92" s="1027"/>
      <c r="B92" s="688" t="s">
        <v>129</v>
      </c>
      <c r="C92" s="692" t="s">
        <v>103</v>
      </c>
      <c r="D92" s="692" t="s">
        <v>129</v>
      </c>
      <c r="E92" s="692"/>
      <c r="F92" s="331">
        <v>55</v>
      </c>
      <c r="G92" s="910">
        <v>55</v>
      </c>
      <c r="H92" s="893"/>
      <c r="I92" s="889"/>
      <c r="J92" s="804">
        <v>2</v>
      </c>
      <c r="K92" s="370">
        <v>4</v>
      </c>
      <c r="L92" s="370">
        <f t="shared" si="16"/>
        <v>110</v>
      </c>
      <c r="M92" s="371">
        <f t="shared" si="17"/>
        <v>0</v>
      </c>
      <c r="N92" s="889"/>
      <c r="O92" s="357"/>
      <c r="P92" s="370">
        <v>0.68</v>
      </c>
      <c r="Q92" s="245">
        <f t="shared" si="18"/>
        <v>0</v>
      </c>
      <c r="R92" s="894">
        <f t="shared" si="19"/>
        <v>0</v>
      </c>
      <c r="S92" s="895" t="e" cm="1">
        <f t="array" ref="S92">_xlfn.IFS(E92="Air",R92,E92="Sea",M92,E92="Air+Sea",M92+R92)</f>
        <v>#N/A</v>
      </c>
      <c r="T92" s="475"/>
      <c r="U92" s="32"/>
    </row>
    <row r="93" spans="1:21" x14ac:dyDescent="0.25">
      <c r="A93" s="1027"/>
      <c r="B93" s="138" t="s">
        <v>509</v>
      </c>
      <c r="C93" s="188" t="s">
        <v>103</v>
      </c>
      <c r="D93" s="188" t="s">
        <v>509</v>
      </c>
      <c r="E93" s="188"/>
      <c r="F93" s="331">
        <v>115</v>
      </c>
      <c r="G93" s="910">
        <v>115</v>
      </c>
      <c r="H93" s="893"/>
      <c r="I93" s="889"/>
      <c r="J93" s="804">
        <v>2</v>
      </c>
      <c r="K93" s="370">
        <v>4</v>
      </c>
      <c r="L93" s="370">
        <f t="shared" si="16"/>
        <v>230</v>
      </c>
      <c r="M93" s="371">
        <f t="shared" si="17"/>
        <v>0</v>
      </c>
      <c r="N93" s="889"/>
      <c r="O93" s="357"/>
      <c r="P93" s="370">
        <v>0.68</v>
      </c>
      <c r="Q93" s="245">
        <f t="shared" si="18"/>
        <v>0</v>
      </c>
      <c r="R93" s="894">
        <f t="shared" si="19"/>
        <v>0</v>
      </c>
      <c r="S93" s="895" t="e" cm="1">
        <f t="array" ref="S93">_xlfn.IFS(E93="Air",R93,E93="Sea",M93,E93="Air+Sea",M93+R93)</f>
        <v>#N/A</v>
      </c>
      <c r="T93" s="475"/>
      <c r="U93" s="32"/>
    </row>
    <row r="94" spans="1:21" x14ac:dyDescent="0.25">
      <c r="A94" s="1027"/>
      <c r="B94" s="138" t="s">
        <v>138</v>
      </c>
      <c r="C94" s="188" t="s">
        <v>139</v>
      </c>
      <c r="D94" s="188" t="s">
        <v>138</v>
      </c>
      <c r="E94" s="188"/>
      <c r="F94" s="331">
        <v>60</v>
      </c>
      <c r="G94" s="910">
        <v>60</v>
      </c>
      <c r="H94" s="893"/>
      <c r="I94" s="889"/>
      <c r="J94" s="804">
        <v>3</v>
      </c>
      <c r="K94" s="370">
        <v>4</v>
      </c>
      <c r="L94" s="370">
        <f t="shared" si="16"/>
        <v>180</v>
      </c>
      <c r="M94" s="371">
        <f t="shared" si="17"/>
        <v>0</v>
      </c>
      <c r="N94" s="889"/>
      <c r="O94" s="357"/>
      <c r="P94" s="370">
        <v>0.68</v>
      </c>
      <c r="Q94" s="245">
        <f t="shared" si="18"/>
        <v>0</v>
      </c>
      <c r="R94" s="894">
        <f t="shared" si="19"/>
        <v>0</v>
      </c>
      <c r="S94" s="895" t="e" cm="1">
        <f t="array" ref="S94">_xlfn.IFS(E94="Air",R94,E94="Sea",M94,E94="Air+Sea",M94+R94)</f>
        <v>#N/A</v>
      </c>
      <c r="T94" s="475"/>
      <c r="U94" s="32"/>
    </row>
    <row r="95" spans="1:21" x14ac:dyDescent="0.25">
      <c r="A95" s="1027"/>
      <c r="B95" s="126" t="s">
        <v>136</v>
      </c>
      <c r="C95" s="159" t="s">
        <v>103</v>
      </c>
      <c r="D95" s="159" t="s">
        <v>136</v>
      </c>
      <c r="E95" s="188"/>
      <c r="F95" s="331">
        <v>60</v>
      </c>
      <c r="G95" s="910">
        <v>60</v>
      </c>
      <c r="H95" s="893"/>
      <c r="I95" s="889"/>
      <c r="J95" s="804">
        <v>2</v>
      </c>
      <c r="K95" s="370">
        <v>4</v>
      </c>
      <c r="L95" s="370">
        <f t="shared" si="16"/>
        <v>120</v>
      </c>
      <c r="M95" s="371">
        <f t="shared" si="17"/>
        <v>0</v>
      </c>
      <c r="N95" s="889"/>
      <c r="O95" s="357"/>
      <c r="P95" s="370">
        <v>0.68</v>
      </c>
      <c r="Q95" s="245">
        <f t="shared" si="18"/>
        <v>0</v>
      </c>
      <c r="R95" s="894">
        <f t="shared" si="19"/>
        <v>0</v>
      </c>
      <c r="S95" s="895" t="e" cm="1">
        <f t="array" ref="S95">_xlfn.IFS(E95="Air",R95,E95="Sea",M95,E95="Air+Sea",M95+R95)</f>
        <v>#N/A</v>
      </c>
      <c r="T95" s="475"/>
      <c r="U95" s="32"/>
    </row>
    <row r="96" spans="1:21" x14ac:dyDescent="0.25">
      <c r="A96" s="1027"/>
      <c r="B96" s="126"/>
      <c r="C96" s="159"/>
      <c r="D96" s="159"/>
      <c r="E96" s="692"/>
      <c r="F96" s="331"/>
      <c r="G96" s="910"/>
      <c r="H96" s="893"/>
      <c r="I96" s="889"/>
      <c r="J96" s="804"/>
      <c r="K96" s="370">
        <v>4</v>
      </c>
      <c r="L96" s="370">
        <f t="shared" si="16"/>
        <v>0</v>
      </c>
      <c r="M96" s="371">
        <f t="shared" si="17"/>
        <v>0</v>
      </c>
      <c r="N96" s="889"/>
      <c r="O96" s="357"/>
      <c r="P96" s="370">
        <v>0.68</v>
      </c>
      <c r="Q96" s="245">
        <f t="shared" si="18"/>
        <v>0</v>
      </c>
      <c r="R96" s="894">
        <f t="shared" si="19"/>
        <v>0</v>
      </c>
      <c r="S96" s="895" t="e" cm="1">
        <f t="array" ref="S96">_xlfn.IFS(E96="Air",R96,E96="Sea",M96,E96="Air+Sea",M96+R96)</f>
        <v>#N/A</v>
      </c>
      <c r="T96" s="475"/>
      <c r="U96" s="32"/>
    </row>
    <row r="97" spans="1:21" ht="30" x14ac:dyDescent="0.25">
      <c r="A97" s="1027"/>
      <c r="B97" s="887" t="s">
        <v>186</v>
      </c>
      <c r="C97" s="896" t="s">
        <v>69</v>
      </c>
      <c r="D97" s="888" t="s">
        <v>187</v>
      </c>
      <c r="E97" s="886" t="s">
        <v>11</v>
      </c>
      <c r="F97" s="897"/>
      <c r="G97" s="705">
        <v>25</v>
      </c>
      <c r="H97" s="898"/>
      <c r="I97" s="899"/>
      <c r="J97" s="900">
        <v>1</v>
      </c>
      <c r="K97" s="217">
        <v>4</v>
      </c>
      <c r="L97" s="219">
        <f t="shared" si="16"/>
        <v>25</v>
      </c>
      <c r="M97" s="220">
        <f t="shared" si="17"/>
        <v>6.25</v>
      </c>
      <c r="N97" s="785"/>
      <c r="O97" s="357"/>
      <c r="P97" s="221">
        <v>0.68</v>
      </c>
      <c r="Q97" s="245">
        <f t="shared" si="18"/>
        <v>0</v>
      </c>
      <c r="R97" s="250">
        <f t="shared" si="19"/>
        <v>0</v>
      </c>
      <c r="S97" s="246" cm="1">
        <f t="array" ref="S97">_xlfn.IFS(E97="Air",R97,E97="Sea",M97,E97="Air+Sea",M97+R97)</f>
        <v>6.25</v>
      </c>
      <c r="U97" s="32"/>
    </row>
    <row r="98" spans="1:21" x14ac:dyDescent="0.25">
      <c r="A98" s="1027"/>
      <c r="B98" s="887"/>
      <c r="C98" s="896" t="s">
        <v>69</v>
      </c>
      <c r="D98" s="888" t="s">
        <v>188</v>
      </c>
      <c r="E98" s="886" t="s">
        <v>11</v>
      </c>
      <c r="F98" s="897"/>
      <c r="G98" s="911">
        <v>5</v>
      </c>
      <c r="H98" s="898"/>
      <c r="I98" s="899"/>
      <c r="J98" s="900">
        <v>1</v>
      </c>
      <c r="K98" s="217">
        <v>4</v>
      </c>
      <c r="L98" s="219">
        <f t="shared" si="16"/>
        <v>5</v>
      </c>
      <c r="M98" s="220">
        <f t="shared" si="17"/>
        <v>1.25</v>
      </c>
      <c r="N98" s="785"/>
      <c r="O98" s="357"/>
      <c r="P98" s="221">
        <v>0.68</v>
      </c>
      <c r="Q98" s="245">
        <f t="shared" si="18"/>
        <v>0</v>
      </c>
      <c r="R98" s="250">
        <f t="shared" si="19"/>
        <v>0</v>
      </c>
      <c r="S98" s="246" cm="1">
        <f t="array" ref="S98">_xlfn.IFS(E98="Air",R98,E98="Sea",M98,E98="Air+Sea",M98+R98)</f>
        <v>1.25</v>
      </c>
      <c r="T98" s="475"/>
      <c r="U98" s="32"/>
    </row>
    <row r="99" spans="1:21" x14ac:dyDescent="0.25">
      <c r="A99" s="1027"/>
      <c r="B99" s="887"/>
      <c r="C99" s="896" t="s">
        <v>69</v>
      </c>
      <c r="D99" s="888" t="s">
        <v>189</v>
      </c>
      <c r="E99" s="886" t="s">
        <v>11</v>
      </c>
      <c r="F99" s="897"/>
      <c r="G99" s="911">
        <v>5</v>
      </c>
      <c r="H99" s="898"/>
      <c r="I99" s="899"/>
      <c r="J99" s="900">
        <v>1</v>
      </c>
      <c r="K99" s="217">
        <v>4</v>
      </c>
      <c r="L99" s="219">
        <f t="shared" si="16"/>
        <v>5</v>
      </c>
      <c r="M99" s="220">
        <f t="shared" si="17"/>
        <v>1.25</v>
      </c>
      <c r="N99" s="785"/>
      <c r="O99" s="357"/>
      <c r="P99" s="221">
        <v>0.68</v>
      </c>
      <c r="Q99" s="245">
        <f t="shared" si="18"/>
        <v>0</v>
      </c>
      <c r="R99" s="250">
        <f t="shared" si="19"/>
        <v>0</v>
      </c>
      <c r="S99" s="246" cm="1">
        <f t="array" ref="S99">_xlfn.IFS(E99="Air",R99,E99="Sea",M99,E99="Air+Sea",M99+R99)</f>
        <v>1.25</v>
      </c>
      <c r="T99" s="475"/>
      <c r="U99" s="32"/>
    </row>
    <row r="100" spans="1:21" ht="45" x14ac:dyDescent="0.25">
      <c r="A100" s="1027"/>
      <c r="B100" s="887" t="s">
        <v>190</v>
      </c>
      <c r="C100" s="896" t="s">
        <v>74</v>
      </c>
      <c r="D100" s="888" t="s">
        <v>558</v>
      </c>
      <c r="E100" s="886" t="s">
        <v>11</v>
      </c>
      <c r="F100" s="901"/>
      <c r="G100" s="705">
        <v>10</v>
      </c>
      <c r="H100" s="902"/>
      <c r="I100" s="899"/>
      <c r="J100" s="900"/>
      <c r="K100" s="217">
        <v>4</v>
      </c>
      <c r="L100" s="219">
        <f t="shared" si="16"/>
        <v>10</v>
      </c>
      <c r="M100" s="220">
        <f t="shared" si="17"/>
        <v>10</v>
      </c>
      <c r="N100" s="785"/>
      <c r="O100" s="357"/>
      <c r="P100" s="221">
        <v>0.68</v>
      </c>
      <c r="Q100" s="245">
        <f t="shared" si="18"/>
        <v>10</v>
      </c>
      <c r="R100" s="250">
        <f t="shared" si="19"/>
        <v>0</v>
      </c>
      <c r="S100" s="246" cm="1">
        <f t="array" ref="S100">_xlfn.IFS(E100="Air",R100,E100="Sea",M100,E100="Air+Sea",M100+R100)</f>
        <v>10</v>
      </c>
      <c r="T100" s="475"/>
      <c r="U100" s="32"/>
    </row>
    <row r="101" spans="1:21" x14ac:dyDescent="0.25">
      <c r="A101" s="1027"/>
      <c r="B101" s="887"/>
      <c r="C101" s="896" t="s">
        <v>74</v>
      </c>
      <c r="D101" s="888" t="s">
        <v>192</v>
      </c>
      <c r="E101" s="886" t="s">
        <v>11</v>
      </c>
      <c r="F101" s="903"/>
      <c r="G101" s="705">
        <v>35</v>
      </c>
      <c r="H101" s="904"/>
      <c r="I101" s="899"/>
      <c r="J101" s="900"/>
      <c r="K101" s="217">
        <v>4</v>
      </c>
      <c r="L101" s="219">
        <f t="shared" si="16"/>
        <v>35</v>
      </c>
      <c r="M101" s="220">
        <f t="shared" si="17"/>
        <v>35</v>
      </c>
      <c r="N101" s="785"/>
      <c r="O101" s="357"/>
      <c r="P101" s="221">
        <v>0.68</v>
      </c>
      <c r="Q101" s="245">
        <f t="shared" si="18"/>
        <v>35</v>
      </c>
      <c r="R101" s="250">
        <f t="shared" si="19"/>
        <v>0</v>
      </c>
      <c r="S101" s="246" cm="1">
        <f t="array" ref="S101">_xlfn.IFS(E101="Air",R101,E101="Sea",M101,E101="Air+Sea",M101+R101)</f>
        <v>35</v>
      </c>
      <c r="T101" s="475"/>
    </row>
    <row r="102" spans="1:21" x14ac:dyDescent="0.25">
      <c r="A102" s="1027"/>
      <c r="B102" s="887"/>
      <c r="C102" s="896" t="s">
        <v>74</v>
      </c>
      <c r="D102" s="888" t="s">
        <v>193</v>
      </c>
      <c r="E102" s="886" t="s">
        <v>11</v>
      </c>
      <c r="F102" s="903"/>
      <c r="G102" s="705">
        <v>5</v>
      </c>
      <c r="H102" s="904"/>
      <c r="I102" s="899"/>
      <c r="J102" s="900"/>
      <c r="K102" s="217">
        <v>4</v>
      </c>
      <c r="L102" s="219">
        <f t="shared" si="16"/>
        <v>5</v>
      </c>
      <c r="M102" s="220">
        <f t="shared" si="17"/>
        <v>5</v>
      </c>
      <c r="N102" s="785"/>
      <c r="O102" s="357"/>
      <c r="P102" s="221">
        <v>0.68</v>
      </c>
      <c r="Q102" s="245">
        <f t="shared" si="18"/>
        <v>5</v>
      </c>
      <c r="R102" s="250">
        <f t="shared" si="19"/>
        <v>0</v>
      </c>
      <c r="S102" s="246" cm="1">
        <f t="array" ref="S102">_xlfn.IFS(E102="Air",R102,E102="Sea",M102,E102="Air+Sea",M102+R102)</f>
        <v>5</v>
      </c>
      <c r="T102" s="475"/>
      <c r="U102" s="32"/>
    </row>
    <row r="103" spans="1:21" x14ac:dyDescent="0.25">
      <c r="A103" s="1027"/>
      <c r="B103" s="887"/>
      <c r="C103" s="896" t="s">
        <v>74</v>
      </c>
      <c r="D103" s="888" t="s">
        <v>194</v>
      </c>
      <c r="E103" s="886" t="s">
        <v>11</v>
      </c>
      <c r="F103" s="903"/>
      <c r="G103" s="705">
        <v>10</v>
      </c>
      <c r="H103" s="904"/>
      <c r="I103" s="899"/>
      <c r="J103" s="900"/>
      <c r="K103" s="217">
        <v>4</v>
      </c>
      <c r="L103" s="219">
        <f t="shared" si="16"/>
        <v>10</v>
      </c>
      <c r="M103" s="220">
        <f t="shared" si="17"/>
        <v>10</v>
      </c>
      <c r="N103" s="785"/>
      <c r="O103" s="357"/>
      <c r="P103" s="221">
        <v>0.68</v>
      </c>
      <c r="Q103" s="245">
        <f t="shared" si="18"/>
        <v>10</v>
      </c>
      <c r="R103" s="250">
        <f t="shared" si="19"/>
        <v>0</v>
      </c>
      <c r="S103" s="246" cm="1">
        <f t="array" ref="S103">_xlfn.IFS(E103="Air",R103,E103="Sea",M103,E103="Air+Sea",M103+R103)</f>
        <v>10</v>
      </c>
      <c r="T103" s="475"/>
      <c r="U103" s="32"/>
    </row>
    <row r="104" spans="1:21" ht="30" x14ac:dyDescent="0.25">
      <c r="A104" s="1027"/>
      <c r="B104" s="887" t="s">
        <v>195</v>
      </c>
      <c r="C104" s="896" t="s">
        <v>74</v>
      </c>
      <c r="D104" s="888" t="s">
        <v>196</v>
      </c>
      <c r="E104" s="886" t="s">
        <v>11</v>
      </c>
      <c r="F104" s="897"/>
      <c r="G104" s="912">
        <v>18</v>
      </c>
      <c r="H104" s="898"/>
      <c r="I104" s="899"/>
      <c r="J104" s="900"/>
      <c r="K104" s="217">
        <v>4</v>
      </c>
      <c r="L104" s="219">
        <f t="shared" si="16"/>
        <v>18</v>
      </c>
      <c r="M104" s="220">
        <f t="shared" si="17"/>
        <v>18</v>
      </c>
      <c r="N104" s="785"/>
      <c r="O104" s="357"/>
      <c r="P104" s="221">
        <v>0.68</v>
      </c>
      <c r="Q104" s="245">
        <f t="shared" si="18"/>
        <v>18</v>
      </c>
      <c r="R104" s="250">
        <f t="shared" si="19"/>
        <v>0</v>
      </c>
      <c r="S104" s="246" cm="1">
        <f t="array" ref="S104">_xlfn.IFS(E104="Air",R104,E104="Sea",M104,E104="Air+Sea",M104+R104)</f>
        <v>18</v>
      </c>
      <c r="T104" s="475"/>
      <c r="U104" s="32"/>
    </row>
    <row r="105" spans="1:21" ht="30" x14ac:dyDescent="0.25">
      <c r="A105" s="1027"/>
      <c r="B105" s="138" t="s">
        <v>197</v>
      </c>
      <c r="C105" s="517" t="s">
        <v>74</v>
      </c>
      <c r="D105" s="188" t="s">
        <v>198</v>
      </c>
      <c r="E105" s="692"/>
      <c r="F105" s="334"/>
      <c r="G105" s="706"/>
      <c r="H105" s="518"/>
      <c r="I105" s="785"/>
      <c r="J105" s="645"/>
      <c r="K105" s="221">
        <v>4</v>
      </c>
      <c r="L105" s="221">
        <f t="shared" si="16"/>
        <v>0</v>
      </c>
      <c r="M105" s="222">
        <f t="shared" si="17"/>
        <v>0</v>
      </c>
      <c r="N105" s="785"/>
      <c r="O105" s="357"/>
      <c r="P105" s="221">
        <v>0.68</v>
      </c>
      <c r="Q105" s="245">
        <f t="shared" si="18"/>
        <v>0</v>
      </c>
      <c r="R105" s="250">
        <f t="shared" si="19"/>
        <v>0</v>
      </c>
      <c r="S105" s="251" t="e" cm="1">
        <f t="array" ref="S105">_xlfn.IFS(E105="Air",R105,E105="Sea",M105,E105="Air+Sea",M105+R105)</f>
        <v>#N/A</v>
      </c>
      <c r="T105" s="475"/>
      <c r="U105" s="32"/>
    </row>
    <row r="106" spans="1:21" x14ac:dyDescent="0.25">
      <c r="A106" s="1027"/>
      <c r="B106" s="138"/>
      <c r="C106" s="517" t="s">
        <v>74</v>
      </c>
      <c r="D106" s="188" t="s">
        <v>199</v>
      </c>
      <c r="E106" s="692"/>
      <c r="F106" s="334"/>
      <c r="G106" s="706"/>
      <c r="H106" s="518"/>
      <c r="I106" s="785"/>
      <c r="J106" s="645"/>
      <c r="K106" s="221">
        <v>4</v>
      </c>
      <c r="L106" s="221">
        <f t="shared" si="16"/>
        <v>0</v>
      </c>
      <c r="M106" s="222">
        <f t="shared" si="17"/>
        <v>0</v>
      </c>
      <c r="N106" s="785"/>
      <c r="O106" s="357"/>
      <c r="P106" s="221">
        <v>0.68</v>
      </c>
      <c r="Q106" s="245">
        <f t="shared" si="18"/>
        <v>0</v>
      </c>
      <c r="R106" s="250">
        <f t="shared" si="19"/>
        <v>0</v>
      </c>
      <c r="S106" s="251" t="e" cm="1">
        <f t="array" ref="S106">_xlfn.IFS(E106="Air",R106,E106="Sea",M106,E106="Air+Sea",M106+R106)</f>
        <v>#N/A</v>
      </c>
      <c r="T106" s="475"/>
      <c r="U106" s="32"/>
    </row>
    <row r="107" spans="1:21" x14ac:dyDescent="0.25">
      <c r="A107" s="1027"/>
      <c r="B107" s="138"/>
      <c r="C107" s="517" t="s">
        <v>74</v>
      </c>
      <c r="D107" s="188" t="s">
        <v>200</v>
      </c>
      <c r="E107" s="692"/>
      <c r="F107" s="334"/>
      <c r="G107" s="706"/>
      <c r="H107" s="518"/>
      <c r="I107" s="785"/>
      <c r="J107" s="645"/>
      <c r="K107" s="221">
        <v>4</v>
      </c>
      <c r="L107" s="221">
        <f t="shared" si="16"/>
        <v>0</v>
      </c>
      <c r="M107" s="222">
        <f t="shared" si="17"/>
        <v>0</v>
      </c>
      <c r="N107" s="785"/>
      <c r="O107" s="357"/>
      <c r="P107" s="221">
        <v>0.68</v>
      </c>
      <c r="Q107" s="245">
        <f t="shared" si="18"/>
        <v>0</v>
      </c>
      <c r="R107" s="250">
        <f t="shared" si="19"/>
        <v>0</v>
      </c>
      <c r="S107" s="251" t="e" cm="1">
        <f t="array" ref="S107">_xlfn.IFS(E107="Air",R107,E107="Sea",M107,E107="Air+Sea",M107+R107)</f>
        <v>#N/A</v>
      </c>
      <c r="T107" s="475"/>
      <c r="U107" s="32"/>
    </row>
    <row r="108" spans="1:21" x14ac:dyDescent="0.25">
      <c r="A108" s="1027"/>
      <c r="B108" s="138" t="s">
        <v>201</v>
      </c>
      <c r="C108" s="517" t="s">
        <v>74</v>
      </c>
      <c r="D108" s="188" t="s">
        <v>202</v>
      </c>
      <c r="E108" s="692"/>
      <c r="F108" s="334"/>
      <c r="G108" s="706"/>
      <c r="H108" s="518"/>
      <c r="I108" s="785"/>
      <c r="J108" s="645"/>
      <c r="K108" s="221">
        <v>4</v>
      </c>
      <c r="L108" s="221">
        <f t="shared" si="16"/>
        <v>0</v>
      </c>
      <c r="M108" s="222">
        <f t="shared" si="17"/>
        <v>0</v>
      </c>
      <c r="N108" s="785"/>
      <c r="O108" s="357"/>
      <c r="P108" s="221">
        <v>0.68</v>
      </c>
      <c r="Q108" s="245">
        <f t="shared" si="18"/>
        <v>0</v>
      </c>
      <c r="R108" s="250">
        <f t="shared" si="19"/>
        <v>0</v>
      </c>
      <c r="S108" s="251" t="e" cm="1">
        <f t="array" ref="S108">_xlfn.IFS(E108="Air",R108,E108="Sea",M108,E108="Air+Sea",M108+R108)</f>
        <v>#N/A</v>
      </c>
      <c r="T108" s="475"/>
      <c r="U108" s="32"/>
    </row>
    <row r="109" spans="1:21" x14ac:dyDescent="0.25">
      <c r="A109" s="1027"/>
      <c r="B109" s="138" t="s">
        <v>203</v>
      </c>
      <c r="C109" s="517" t="s">
        <v>204</v>
      </c>
      <c r="D109" s="188" t="s">
        <v>205</v>
      </c>
      <c r="E109" s="692"/>
      <c r="F109" s="334"/>
      <c r="G109" s="706"/>
      <c r="H109" s="518"/>
      <c r="I109" s="785"/>
      <c r="J109" s="645"/>
      <c r="K109" s="221">
        <v>4</v>
      </c>
      <c r="L109" s="221">
        <f t="shared" si="16"/>
        <v>0</v>
      </c>
      <c r="M109" s="222">
        <f t="shared" si="17"/>
        <v>0</v>
      </c>
      <c r="N109" s="785"/>
      <c r="O109" s="357"/>
      <c r="P109" s="221">
        <v>0.68</v>
      </c>
      <c r="Q109" s="245">
        <f t="shared" si="18"/>
        <v>0</v>
      </c>
      <c r="R109" s="250">
        <f t="shared" si="19"/>
        <v>0</v>
      </c>
      <c r="S109" s="251" t="e" cm="1">
        <f t="array" ref="S109">_xlfn.IFS(E109="Air",R109,E109="Sea",M109,E109="Air+Sea",M109+R109)</f>
        <v>#N/A</v>
      </c>
      <c r="T109" s="475"/>
      <c r="U109" s="32"/>
    </row>
    <row r="110" spans="1:21" x14ac:dyDescent="0.25">
      <c r="A110" s="1027"/>
      <c r="B110" s="135" t="s">
        <v>206</v>
      </c>
      <c r="C110" s="177" t="s">
        <v>204</v>
      </c>
      <c r="D110" s="113" t="s">
        <v>207</v>
      </c>
      <c r="E110" s="691" t="s">
        <v>11</v>
      </c>
      <c r="F110" s="156"/>
      <c r="G110" s="705">
        <v>70</v>
      </c>
      <c r="H110" s="178"/>
      <c r="I110" s="786"/>
      <c r="J110" s="200">
        <v>3</v>
      </c>
      <c r="K110" s="217">
        <v>4</v>
      </c>
      <c r="L110" s="219">
        <f t="shared" si="16"/>
        <v>210</v>
      </c>
      <c r="M110" s="220">
        <f t="shared" si="17"/>
        <v>52.5</v>
      </c>
      <c r="N110" s="785"/>
      <c r="O110" s="357"/>
      <c r="P110" s="221">
        <v>0.68</v>
      </c>
      <c r="Q110" s="245">
        <f t="shared" si="18"/>
        <v>0</v>
      </c>
      <c r="R110" s="250">
        <f t="shared" si="19"/>
        <v>0</v>
      </c>
      <c r="S110" s="246" cm="1">
        <f t="array" ref="S110">_xlfn.IFS(E110="Air",R110,E110="Sea",M110,E110="Air+Sea",M110+R110)</f>
        <v>52.5</v>
      </c>
      <c r="T110" s="475"/>
      <c r="U110" s="32"/>
    </row>
    <row r="111" spans="1:21" x14ac:dyDescent="0.25">
      <c r="A111" s="1027"/>
      <c r="B111" s="135"/>
      <c r="C111" s="177" t="s">
        <v>204</v>
      </c>
      <c r="D111" s="113" t="s">
        <v>208</v>
      </c>
      <c r="E111" s="691" t="s">
        <v>11</v>
      </c>
      <c r="F111" s="156"/>
      <c r="G111" s="705">
        <v>75</v>
      </c>
      <c r="H111" s="178"/>
      <c r="I111" s="905">
        <v>0.03</v>
      </c>
      <c r="J111" s="200">
        <v>1</v>
      </c>
      <c r="K111" s="217">
        <v>4</v>
      </c>
      <c r="L111" s="219">
        <f t="shared" si="16"/>
        <v>75</v>
      </c>
      <c r="M111" s="220">
        <f t="shared" si="17"/>
        <v>0.5625</v>
      </c>
      <c r="N111" s="785"/>
      <c r="O111" s="357"/>
      <c r="P111" s="221">
        <v>0.68</v>
      </c>
      <c r="Q111" s="245">
        <f t="shared" si="18"/>
        <v>0</v>
      </c>
      <c r="R111" s="250">
        <f t="shared" si="19"/>
        <v>0</v>
      </c>
      <c r="S111" s="246" cm="1">
        <f t="array" ref="S111">_xlfn.IFS(E111="Air",R111,E111="Sea",M111,E111="Air+Sea",M111+R111)</f>
        <v>0.5625</v>
      </c>
      <c r="T111" s="475"/>
      <c r="U111" s="32"/>
    </row>
    <row r="112" spans="1:21" x14ac:dyDescent="0.25">
      <c r="A112" s="1027"/>
      <c r="B112" s="135"/>
      <c r="C112" s="761" t="s">
        <v>549</v>
      </c>
      <c r="D112" s="509" t="s">
        <v>209</v>
      </c>
      <c r="E112" s="691"/>
      <c r="F112" s="156"/>
      <c r="G112" s="705">
        <v>70</v>
      </c>
      <c r="H112" s="178"/>
      <c r="I112" s="786"/>
      <c r="J112" s="200">
        <v>45</v>
      </c>
      <c r="K112" s="217">
        <v>4</v>
      </c>
      <c r="L112" s="219">
        <f t="shared" si="16"/>
        <v>3150</v>
      </c>
      <c r="M112" s="220">
        <f t="shared" si="17"/>
        <v>0</v>
      </c>
      <c r="N112" s="785"/>
      <c r="O112" s="357"/>
      <c r="P112" s="221">
        <v>0.68</v>
      </c>
      <c r="Q112" s="245">
        <f t="shared" si="18"/>
        <v>0</v>
      </c>
      <c r="R112" s="250">
        <f t="shared" si="19"/>
        <v>0</v>
      </c>
      <c r="S112" s="251" t="e" cm="1">
        <f t="array" ref="S112">_xlfn.IFS(E112="Air",R112,E112="Sea",M112,E112="Air+Sea",M112+R112)</f>
        <v>#N/A</v>
      </c>
      <c r="T112" s="475"/>
      <c r="U112" s="32"/>
    </row>
    <row r="113" spans="1:21" x14ac:dyDescent="0.25">
      <c r="A113" s="1027"/>
      <c r="B113" s="135"/>
      <c r="C113" s="761" t="s">
        <v>549</v>
      </c>
      <c r="D113" s="509" t="s">
        <v>210</v>
      </c>
      <c r="E113" s="691"/>
      <c r="F113" s="156"/>
      <c r="G113" s="705">
        <v>75</v>
      </c>
      <c r="H113" s="178"/>
      <c r="I113" s="905">
        <v>0.05</v>
      </c>
      <c r="J113" s="200">
        <v>5</v>
      </c>
      <c r="K113" s="217">
        <v>4</v>
      </c>
      <c r="L113" s="219">
        <f t="shared" si="16"/>
        <v>375</v>
      </c>
      <c r="M113" s="220">
        <f t="shared" si="17"/>
        <v>0</v>
      </c>
      <c r="N113" s="785"/>
      <c r="O113" s="357"/>
      <c r="P113" s="221">
        <v>0.68</v>
      </c>
      <c r="Q113" s="245">
        <f t="shared" si="18"/>
        <v>0</v>
      </c>
      <c r="R113" s="250">
        <f t="shared" si="19"/>
        <v>0</v>
      </c>
      <c r="S113" s="251" t="e" cm="1">
        <f t="array" ref="S113">_xlfn.IFS(E113="Air",R113,E113="Sea",M113,E113="Air+Sea",M113+R113)</f>
        <v>#N/A</v>
      </c>
      <c r="T113" s="475"/>
      <c r="U113" s="32"/>
    </row>
    <row r="114" spans="1:21" x14ac:dyDescent="0.25">
      <c r="A114" s="1027"/>
      <c r="B114" s="138"/>
      <c r="C114" s="517" t="s">
        <v>74</v>
      </c>
      <c r="D114" s="188" t="s">
        <v>209</v>
      </c>
      <c r="E114" s="692"/>
      <c r="F114" s="334"/>
      <c r="G114" s="706"/>
      <c r="H114" s="518"/>
      <c r="I114" s="785"/>
      <c r="J114" s="645"/>
      <c r="K114" s="906">
        <v>4</v>
      </c>
      <c r="L114" s="906">
        <f t="shared" si="16"/>
        <v>0</v>
      </c>
      <c r="M114" s="906">
        <f t="shared" si="17"/>
        <v>0</v>
      </c>
      <c r="N114" s="692"/>
      <c r="O114" s="907"/>
      <c r="P114" s="906">
        <v>0.68</v>
      </c>
      <c r="Q114" s="245">
        <f t="shared" si="18"/>
        <v>0</v>
      </c>
      <c r="R114" s="250">
        <f t="shared" si="19"/>
        <v>0</v>
      </c>
      <c r="S114" s="251" t="e" cm="1">
        <f t="array" ref="S114">_xlfn.IFS(E114="Air",R114,E114="Sea",M114,E114="Air+Sea",M114+R114)</f>
        <v>#N/A</v>
      </c>
      <c r="T114" s="475"/>
      <c r="U114" s="32"/>
    </row>
    <row r="115" spans="1:21" x14ac:dyDescent="0.25">
      <c r="A115" s="1027"/>
      <c r="B115" s="138"/>
      <c r="C115" s="517" t="s">
        <v>74</v>
      </c>
      <c r="D115" s="188" t="s">
        <v>210</v>
      </c>
      <c r="E115" s="692"/>
      <c r="F115" s="334"/>
      <c r="G115" s="706"/>
      <c r="H115" s="518"/>
      <c r="I115" s="785"/>
      <c r="J115" s="645"/>
      <c r="K115" s="906">
        <v>4</v>
      </c>
      <c r="L115" s="906">
        <f t="shared" si="16"/>
        <v>0</v>
      </c>
      <c r="M115" s="906">
        <f t="shared" si="17"/>
        <v>0</v>
      </c>
      <c r="N115" s="692"/>
      <c r="O115" s="907"/>
      <c r="P115" s="906">
        <v>0.68</v>
      </c>
      <c r="Q115" s="245">
        <f t="shared" si="18"/>
        <v>0</v>
      </c>
      <c r="R115" s="250">
        <f t="shared" si="19"/>
        <v>0</v>
      </c>
      <c r="S115" s="251" t="e" cm="1">
        <f t="array" ref="S115">_xlfn.IFS(E115="Air",R115,E115="Sea",M115,E115="Air+Sea",M115+R115)</f>
        <v>#N/A</v>
      </c>
      <c r="T115" s="475"/>
      <c r="U115" s="32"/>
    </row>
    <row r="116" spans="1:21" x14ac:dyDescent="0.25">
      <c r="A116" s="1027"/>
      <c r="B116" s="141"/>
      <c r="C116" s="613" t="s">
        <v>553</v>
      </c>
      <c r="D116" s="722" t="s">
        <v>718</v>
      </c>
      <c r="E116" s="693" t="s">
        <v>11</v>
      </c>
      <c r="F116" s="332"/>
      <c r="G116" s="707">
        <v>7</v>
      </c>
      <c r="H116" s="524"/>
      <c r="I116" s="908"/>
      <c r="J116" s="646">
        <v>2</v>
      </c>
      <c r="K116" s="372">
        <v>4</v>
      </c>
      <c r="L116" s="372">
        <f t="shared" si="16"/>
        <v>14</v>
      </c>
      <c r="M116" s="248">
        <f t="shared" si="17"/>
        <v>3.5</v>
      </c>
      <c r="N116" s="785"/>
      <c r="O116" s="357"/>
      <c r="P116" s="221">
        <v>0.68</v>
      </c>
      <c r="Q116" s="245">
        <f t="shared" si="18"/>
        <v>0</v>
      </c>
      <c r="R116" s="250">
        <f t="shared" si="19"/>
        <v>0</v>
      </c>
      <c r="S116" s="249" cm="1">
        <f t="array" ref="S116">_xlfn.IFS(E116="Air",R116,E116="Sea",M116,E116="Air+Sea",M116+R116)</f>
        <v>3.5</v>
      </c>
      <c r="T116" s="475"/>
      <c r="U116" s="32"/>
    </row>
    <row r="117" spans="1:21" x14ac:dyDescent="0.25">
      <c r="A117" s="1027"/>
      <c r="B117" s="135" t="s">
        <v>211</v>
      </c>
      <c r="C117" s="177" t="s">
        <v>204</v>
      </c>
      <c r="D117" s="113" t="s">
        <v>212</v>
      </c>
      <c r="E117" s="691" t="s">
        <v>11</v>
      </c>
      <c r="F117" s="156"/>
      <c r="G117" s="705">
        <v>5</v>
      </c>
      <c r="H117" s="178"/>
      <c r="I117" s="786"/>
      <c r="J117" s="200">
        <v>4</v>
      </c>
      <c r="K117" s="217">
        <v>4</v>
      </c>
      <c r="L117" s="219">
        <f t="shared" si="16"/>
        <v>20</v>
      </c>
      <c r="M117" s="220">
        <f t="shared" si="17"/>
        <v>5</v>
      </c>
      <c r="N117" s="785"/>
      <c r="O117" s="357"/>
      <c r="P117" s="221">
        <v>0.68</v>
      </c>
      <c r="Q117" s="245">
        <f t="shared" si="18"/>
        <v>0</v>
      </c>
      <c r="R117" s="250">
        <f t="shared" si="19"/>
        <v>0</v>
      </c>
      <c r="S117" s="246" cm="1">
        <f t="array" ref="S117">_xlfn.IFS(E117="Air",R117,E117="Sea",M117,E117="Air+Sea",M117+R117)</f>
        <v>5</v>
      </c>
      <c r="T117" s="475"/>
      <c r="U117" s="32"/>
    </row>
    <row r="118" spans="1:21" x14ac:dyDescent="0.25">
      <c r="A118" s="1027"/>
      <c r="B118" s="135"/>
      <c r="C118" s="177" t="s">
        <v>204</v>
      </c>
      <c r="D118" s="113" t="s">
        <v>213</v>
      </c>
      <c r="E118" s="691" t="s">
        <v>11</v>
      </c>
      <c r="F118" s="156"/>
      <c r="G118" s="705">
        <v>15</v>
      </c>
      <c r="H118" s="178"/>
      <c r="I118" s="786"/>
      <c r="J118" s="200">
        <v>4</v>
      </c>
      <c r="K118" s="217">
        <v>4</v>
      </c>
      <c r="L118" s="219">
        <f t="shared" si="16"/>
        <v>60</v>
      </c>
      <c r="M118" s="909">
        <f t="shared" si="17"/>
        <v>15</v>
      </c>
      <c r="N118" s="334"/>
      <c r="O118" s="190"/>
      <c r="P118" s="221">
        <v>0.68</v>
      </c>
      <c r="Q118" s="245">
        <f t="shared" si="18"/>
        <v>0</v>
      </c>
      <c r="R118" s="250">
        <f t="shared" si="19"/>
        <v>0</v>
      </c>
      <c r="S118" s="246" cm="1">
        <f t="array" ref="S118">_xlfn.IFS(E118="Air",R118,E118="Sea",M118,E118="Air+Sea",M118+R118)</f>
        <v>15</v>
      </c>
      <c r="T118" s="475"/>
      <c r="U118" s="32"/>
    </row>
    <row r="119" spans="1:21" x14ac:dyDescent="0.25">
      <c r="A119" s="1027"/>
      <c r="B119" s="135"/>
      <c r="C119" s="177" t="s">
        <v>204</v>
      </c>
      <c r="D119" s="113" t="s">
        <v>214</v>
      </c>
      <c r="E119" s="691" t="s">
        <v>11</v>
      </c>
      <c r="F119" s="156"/>
      <c r="G119" s="705">
        <v>40</v>
      </c>
      <c r="H119" s="178"/>
      <c r="I119" s="786"/>
      <c r="J119" s="200">
        <v>4</v>
      </c>
      <c r="K119" s="217">
        <v>4</v>
      </c>
      <c r="L119" s="219">
        <f t="shared" si="16"/>
        <v>160</v>
      </c>
      <c r="M119" s="909">
        <f t="shared" si="17"/>
        <v>40</v>
      </c>
      <c r="N119" s="334"/>
      <c r="O119" s="190"/>
      <c r="P119" s="221">
        <v>0.68</v>
      </c>
      <c r="Q119" s="245">
        <f t="shared" si="18"/>
        <v>0</v>
      </c>
      <c r="R119" s="250">
        <f t="shared" si="19"/>
        <v>0</v>
      </c>
      <c r="S119" s="246" cm="1">
        <f t="array" ref="S119">_xlfn.IFS(E119="Air",R119,E119="Sea",M119,E119="Air+Sea",M119+R119)</f>
        <v>40</v>
      </c>
      <c r="T119" s="475"/>
      <c r="U119" s="32"/>
    </row>
    <row r="120" spans="1:21" ht="30" x14ac:dyDescent="0.25">
      <c r="A120" s="1027"/>
      <c r="B120" s="135"/>
      <c r="C120" s="177" t="s">
        <v>204</v>
      </c>
      <c r="D120" s="113" t="s">
        <v>215</v>
      </c>
      <c r="E120" s="691" t="s">
        <v>11</v>
      </c>
      <c r="F120" s="156"/>
      <c r="G120" s="705">
        <v>5</v>
      </c>
      <c r="H120" s="178"/>
      <c r="I120" s="786"/>
      <c r="J120" s="200">
        <v>4</v>
      </c>
      <c r="K120" s="217">
        <v>4</v>
      </c>
      <c r="L120" s="219">
        <f t="shared" si="16"/>
        <v>20</v>
      </c>
      <c r="M120" s="909">
        <f t="shared" si="17"/>
        <v>5</v>
      </c>
      <c r="N120" s="334"/>
      <c r="O120" s="190"/>
      <c r="P120" s="221">
        <v>0.68</v>
      </c>
      <c r="Q120" s="245">
        <f t="shared" si="18"/>
        <v>0</v>
      </c>
      <c r="R120" s="250">
        <f t="shared" si="19"/>
        <v>0</v>
      </c>
      <c r="S120" s="246" cm="1">
        <f t="array" ref="S120">_xlfn.IFS(E120="Air",R120,E120="Sea",M120,E120="Air+Sea",M120+R120)</f>
        <v>5</v>
      </c>
      <c r="T120" s="475"/>
      <c r="U120" s="32"/>
    </row>
    <row r="121" spans="1:21" x14ac:dyDescent="0.25">
      <c r="A121" s="1027"/>
      <c r="B121" s="138" t="s">
        <v>216</v>
      </c>
      <c r="C121" s="517" t="s">
        <v>204</v>
      </c>
      <c r="D121" s="188" t="s">
        <v>217</v>
      </c>
      <c r="E121" s="692"/>
      <c r="F121" s="334"/>
      <c r="G121" s="706"/>
      <c r="H121" s="518"/>
      <c r="I121" s="785"/>
      <c r="J121" s="645"/>
      <c r="K121" s="221">
        <v>4</v>
      </c>
      <c r="L121" s="221">
        <f t="shared" si="16"/>
        <v>0</v>
      </c>
      <c r="M121" s="222">
        <f t="shared" si="17"/>
        <v>0</v>
      </c>
      <c r="N121" s="785"/>
      <c r="O121" s="357"/>
      <c r="P121" s="221">
        <v>0.68</v>
      </c>
      <c r="Q121" s="245">
        <f t="shared" si="18"/>
        <v>0</v>
      </c>
      <c r="R121" s="250">
        <f t="shared" si="19"/>
        <v>0</v>
      </c>
      <c r="S121" s="251" t="e" cm="1">
        <f t="array" ref="S121">_xlfn.IFS(E121="Air",R121,E121="Sea",M121,E121="Air+Sea",M121+R121)</f>
        <v>#N/A</v>
      </c>
      <c r="T121" s="475"/>
      <c r="U121" s="32"/>
    </row>
    <row r="122" spans="1:21" x14ac:dyDescent="0.25">
      <c r="A122" s="1027"/>
      <c r="B122" s="138"/>
      <c r="C122" s="517" t="s">
        <v>204</v>
      </c>
      <c r="D122" s="188" t="s">
        <v>218</v>
      </c>
      <c r="E122" s="692"/>
      <c r="F122" s="334"/>
      <c r="G122" s="706"/>
      <c r="H122" s="518"/>
      <c r="I122" s="785"/>
      <c r="J122" s="645"/>
      <c r="K122" s="221">
        <v>4</v>
      </c>
      <c r="L122" s="221">
        <f t="shared" si="16"/>
        <v>0</v>
      </c>
      <c r="M122" s="222">
        <f t="shared" si="17"/>
        <v>0</v>
      </c>
      <c r="N122" s="785"/>
      <c r="O122" s="357"/>
      <c r="P122" s="221">
        <v>0.68</v>
      </c>
      <c r="Q122" s="245">
        <f t="shared" si="18"/>
        <v>0</v>
      </c>
      <c r="R122" s="250">
        <f t="shared" si="19"/>
        <v>0</v>
      </c>
      <c r="S122" s="251" t="e" cm="1">
        <f t="array" ref="S122">_xlfn.IFS(E122="Air",R122,E122="Sea",M122,E122="Air+Sea",M122+R122)</f>
        <v>#N/A</v>
      </c>
      <c r="T122" s="475"/>
      <c r="U122" s="32"/>
    </row>
    <row r="123" spans="1:21" x14ac:dyDescent="0.25">
      <c r="A123" s="1027"/>
      <c r="B123" s="138"/>
      <c r="C123" s="517" t="s">
        <v>204</v>
      </c>
      <c r="D123" s="188" t="s">
        <v>219</v>
      </c>
      <c r="E123" s="692"/>
      <c r="F123" s="334"/>
      <c r="G123" s="706"/>
      <c r="H123" s="518"/>
      <c r="I123" s="785"/>
      <c r="J123" s="645"/>
      <c r="K123" s="221">
        <v>4</v>
      </c>
      <c r="L123" s="221">
        <f t="shared" si="16"/>
        <v>0</v>
      </c>
      <c r="M123" s="222">
        <f t="shared" si="17"/>
        <v>0</v>
      </c>
      <c r="N123" s="785"/>
      <c r="O123" s="357"/>
      <c r="P123" s="221">
        <v>0.68</v>
      </c>
      <c r="Q123" s="245">
        <f t="shared" si="18"/>
        <v>0</v>
      </c>
      <c r="R123" s="250">
        <f t="shared" si="19"/>
        <v>0</v>
      </c>
      <c r="S123" s="251" t="e" cm="1">
        <f t="array" ref="S123">_xlfn.IFS(E123="Air",R123,E123="Sea",M123,E123="Air+Sea",M123+R123)</f>
        <v>#N/A</v>
      </c>
      <c r="T123" s="475"/>
      <c r="U123" s="32"/>
    </row>
    <row r="124" spans="1:21" ht="30" x14ac:dyDescent="0.25">
      <c r="A124" s="1027"/>
      <c r="B124" s="135" t="s">
        <v>220</v>
      </c>
      <c r="C124" s="177" t="s">
        <v>103</v>
      </c>
      <c r="D124" s="113" t="s">
        <v>193</v>
      </c>
      <c r="E124" s="691" t="s">
        <v>11</v>
      </c>
      <c r="F124" s="156"/>
      <c r="G124" s="705">
        <v>5</v>
      </c>
      <c r="H124" s="178"/>
      <c r="I124" s="786"/>
      <c r="J124" s="200">
        <v>2</v>
      </c>
      <c r="K124" s="217">
        <v>4</v>
      </c>
      <c r="L124" s="219">
        <f t="shared" si="16"/>
        <v>10</v>
      </c>
      <c r="M124" s="220">
        <f t="shared" si="17"/>
        <v>2.5</v>
      </c>
      <c r="N124" s="785"/>
      <c r="O124" s="357"/>
      <c r="P124" s="221">
        <v>0.68</v>
      </c>
      <c r="Q124" s="245">
        <f t="shared" si="18"/>
        <v>0</v>
      </c>
      <c r="R124" s="250">
        <f t="shared" si="19"/>
        <v>0</v>
      </c>
      <c r="S124" s="246" cm="1">
        <f t="array" ref="S124">_xlfn.IFS(E124="Air",R124,E124="Sea",M124,E124="Air+Sea",M124+R124)</f>
        <v>2.5</v>
      </c>
      <c r="T124" s="475"/>
      <c r="U124" s="32"/>
    </row>
    <row r="125" spans="1:21" x14ac:dyDescent="0.25">
      <c r="A125" s="1027"/>
      <c r="B125" s="135"/>
      <c r="C125" s="177" t="s">
        <v>103</v>
      </c>
      <c r="D125" s="113" t="s">
        <v>221</v>
      </c>
      <c r="E125" s="691" t="s">
        <v>11</v>
      </c>
      <c r="F125" s="156"/>
      <c r="G125" s="705">
        <v>25</v>
      </c>
      <c r="H125" s="178"/>
      <c r="I125" s="786"/>
      <c r="J125" s="200">
        <v>2</v>
      </c>
      <c r="K125" s="217">
        <v>4</v>
      </c>
      <c r="L125" s="219">
        <f t="shared" si="16"/>
        <v>50</v>
      </c>
      <c r="M125" s="220">
        <f t="shared" si="17"/>
        <v>12.5</v>
      </c>
      <c r="N125" s="785"/>
      <c r="O125" s="357"/>
      <c r="P125" s="221">
        <v>0.68</v>
      </c>
      <c r="Q125" s="245">
        <f t="shared" si="18"/>
        <v>0</v>
      </c>
      <c r="R125" s="250">
        <f t="shared" si="19"/>
        <v>0</v>
      </c>
      <c r="S125" s="246" cm="1">
        <f t="array" ref="S125">_xlfn.IFS(E125="Air",R125,E125="Sea",M125,E125="Air+Sea",M125+R125)</f>
        <v>12.5</v>
      </c>
      <c r="T125" s="475"/>
      <c r="U125" s="32"/>
    </row>
    <row r="126" spans="1:21" x14ac:dyDescent="0.25">
      <c r="A126" s="1027"/>
      <c r="B126" s="135"/>
      <c r="C126" s="177" t="s">
        <v>103</v>
      </c>
      <c r="D126" s="113" t="s">
        <v>222</v>
      </c>
      <c r="E126" s="691" t="s">
        <v>11</v>
      </c>
      <c r="F126" s="156"/>
      <c r="G126" s="705">
        <v>20</v>
      </c>
      <c r="H126" s="178"/>
      <c r="I126" s="786"/>
      <c r="J126" s="200">
        <v>2</v>
      </c>
      <c r="K126" s="217">
        <v>4</v>
      </c>
      <c r="L126" s="219">
        <f t="shared" si="16"/>
        <v>40</v>
      </c>
      <c r="M126" s="220">
        <f t="shared" si="17"/>
        <v>10</v>
      </c>
      <c r="N126" s="785"/>
      <c r="O126" s="357"/>
      <c r="P126" s="221">
        <v>0.68</v>
      </c>
      <c r="Q126" s="245">
        <f t="shared" si="18"/>
        <v>0</v>
      </c>
      <c r="R126" s="250">
        <f t="shared" si="19"/>
        <v>0</v>
      </c>
      <c r="S126" s="246" cm="1">
        <f t="array" ref="S126">_xlfn.IFS(E126="Air",R126,E126="Sea",M126,E126="Air+Sea",M126+R126)</f>
        <v>10</v>
      </c>
      <c r="T126" s="475"/>
      <c r="U126" s="32"/>
    </row>
    <row r="127" spans="1:21" x14ac:dyDescent="0.25">
      <c r="A127" s="1027"/>
      <c r="B127" s="887" t="s">
        <v>719</v>
      </c>
      <c r="C127" s="896" t="s">
        <v>103</v>
      </c>
      <c r="D127" s="888" t="s">
        <v>720</v>
      </c>
      <c r="E127" s="691" t="s">
        <v>11</v>
      </c>
      <c r="F127" s="897"/>
      <c r="G127" s="913">
        <v>60</v>
      </c>
      <c r="H127" s="898"/>
      <c r="I127" s="899"/>
      <c r="J127" s="900">
        <v>2</v>
      </c>
      <c r="K127" s="217">
        <v>4</v>
      </c>
      <c r="L127" s="219">
        <f t="shared" si="16"/>
        <v>120</v>
      </c>
      <c r="M127" s="220">
        <f t="shared" si="17"/>
        <v>30</v>
      </c>
      <c r="N127" s="785"/>
      <c r="O127" s="357"/>
      <c r="P127" s="221">
        <v>0.68</v>
      </c>
      <c r="Q127" s="245">
        <f t="shared" si="18"/>
        <v>0</v>
      </c>
      <c r="R127" s="250">
        <f t="shared" si="19"/>
        <v>0</v>
      </c>
      <c r="S127" s="246" cm="1">
        <f t="array" ref="S127">_xlfn.IFS(E127="Air",R127,E127="Sea",M127,E127="Air+Sea",M127+R127)</f>
        <v>30</v>
      </c>
      <c r="T127" s="475"/>
      <c r="U127" s="32"/>
    </row>
    <row r="128" spans="1:21" x14ac:dyDescent="0.25">
      <c r="A128" s="1027"/>
      <c r="B128" s="887" t="s">
        <v>157</v>
      </c>
      <c r="C128" s="896" t="s">
        <v>158</v>
      </c>
      <c r="D128" s="888" t="s">
        <v>159</v>
      </c>
      <c r="E128" s="691" t="s">
        <v>11</v>
      </c>
      <c r="F128" s="897">
        <v>870</v>
      </c>
      <c r="G128" s="897">
        <v>870</v>
      </c>
      <c r="H128" s="898"/>
      <c r="I128" s="899"/>
      <c r="J128" s="900">
        <v>0</v>
      </c>
      <c r="K128" s="217">
        <v>4</v>
      </c>
      <c r="L128" s="219">
        <f t="shared" si="16"/>
        <v>0</v>
      </c>
      <c r="M128" s="220">
        <f t="shared" si="17"/>
        <v>0</v>
      </c>
      <c r="N128" s="785"/>
      <c r="O128" s="357"/>
      <c r="P128" s="221">
        <v>0.68</v>
      </c>
      <c r="Q128" s="245">
        <f t="shared" si="18"/>
        <v>0</v>
      </c>
      <c r="R128" s="250">
        <f t="shared" si="19"/>
        <v>0</v>
      </c>
      <c r="S128" s="246" cm="1">
        <f t="array" ref="S128">_xlfn.IFS(E128="Air",R128,E128="Sea",M128,E128="Air+Sea",M128+R128)</f>
        <v>0</v>
      </c>
      <c r="T128" s="475"/>
      <c r="U128" s="32"/>
    </row>
    <row r="129" spans="1:21" x14ac:dyDescent="0.25">
      <c r="A129" s="1027"/>
      <c r="B129" s="887" t="s">
        <v>160</v>
      </c>
      <c r="C129" s="896" t="s">
        <v>142</v>
      </c>
      <c r="D129" s="888" t="s">
        <v>161</v>
      </c>
      <c r="E129" s="691" t="s">
        <v>11</v>
      </c>
      <c r="F129" s="897">
        <v>120</v>
      </c>
      <c r="G129" s="897">
        <v>120</v>
      </c>
      <c r="H129" s="898"/>
      <c r="I129" s="899"/>
      <c r="J129" s="900">
        <v>5</v>
      </c>
      <c r="K129" s="217">
        <v>4</v>
      </c>
      <c r="L129" s="219">
        <f t="shared" si="16"/>
        <v>600</v>
      </c>
      <c r="M129" s="220">
        <f t="shared" si="17"/>
        <v>150</v>
      </c>
      <c r="N129" s="785"/>
      <c r="O129" s="357"/>
      <c r="P129" s="221">
        <v>0.68</v>
      </c>
      <c r="Q129" s="245">
        <f t="shared" si="18"/>
        <v>0</v>
      </c>
      <c r="R129" s="250">
        <f t="shared" si="19"/>
        <v>0</v>
      </c>
      <c r="S129" s="246" cm="1">
        <f t="array" ref="S129">_xlfn.IFS(E129="Air",R129,E129="Sea",M129,E129="Air+Sea",M129+R129)</f>
        <v>150</v>
      </c>
      <c r="T129" s="475"/>
      <c r="U129" s="32"/>
    </row>
    <row r="130" spans="1:21" x14ac:dyDescent="0.25">
      <c r="A130" s="1027"/>
      <c r="B130" s="887" t="s">
        <v>162</v>
      </c>
      <c r="C130" s="896" t="s">
        <v>163</v>
      </c>
      <c r="D130" s="888" t="s">
        <v>164</v>
      </c>
      <c r="E130" s="691" t="s">
        <v>11</v>
      </c>
      <c r="F130" s="897">
        <v>120</v>
      </c>
      <c r="G130" s="897">
        <v>120</v>
      </c>
      <c r="H130" s="898"/>
      <c r="I130" s="899"/>
      <c r="J130" s="900">
        <v>3</v>
      </c>
      <c r="K130" s="217">
        <v>4</v>
      </c>
      <c r="L130" s="219">
        <f t="shared" si="16"/>
        <v>360</v>
      </c>
      <c r="M130" s="220">
        <f t="shared" si="17"/>
        <v>90</v>
      </c>
      <c r="N130" s="785"/>
      <c r="O130" s="357"/>
      <c r="P130" s="221">
        <v>0.68</v>
      </c>
      <c r="Q130" s="245">
        <f t="shared" si="18"/>
        <v>0</v>
      </c>
      <c r="R130" s="250">
        <f t="shared" si="19"/>
        <v>0</v>
      </c>
      <c r="S130" s="246" cm="1">
        <f t="array" ref="S130">_xlfn.IFS(E130="Air",R130,E130="Sea",M130,E130="Air+Sea",M130+R130)</f>
        <v>90</v>
      </c>
      <c r="T130" s="475"/>
      <c r="U130" s="32"/>
    </row>
    <row r="131" spans="1:21" x14ac:dyDescent="0.25">
      <c r="A131" s="1027"/>
      <c r="B131" s="138"/>
      <c r="C131" s="517" t="s">
        <v>103</v>
      </c>
      <c r="D131" s="188" t="s">
        <v>225</v>
      </c>
      <c r="E131" s="692"/>
      <c r="F131" s="334"/>
      <c r="G131" s="706"/>
      <c r="H131" s="518"/>
      <c r="I131" s="785"/>
      <c r="J131" s="645"/>
      <c r="K131" s="221">
        <v>4</v>
      </c>
      <c r="L131" s="221">
        <f t="shared" si="16"/>
        <v>0</v>
      </c>
      <c r="M131" s="222">
        <f t="shared" si="17"/>
        <v>0</v>
      </c>
      <c r="N131" s="785"/>
      <c r="O131" s="357"/>
      <c r="P131" s="221">
        <v>0.68</v>
      </c>
      <c r="Q131" s="245">
        <f t="shared" si="18"/>
        <v>0</v>
      </c>
      <c r="R131" s="250">
        <f t="shared" si="19"/>
        <v>0</v>
      </c>
      <c r="S131" s="251" t="e" cm="1">
        <f t="array" ref="S131">_xlfn.IFS(E131="Air",R131,E131="Sea",M131,E131="Air+Sea",M131+R131)</f>
        <v>#N/A</v>
      </c>
      <c r="T131" s="475"/>
      <c r="U131" s="32"/>
    </row>
    <row r="132" spans="1:21" ht="30" x14ac:dyDescent="0.25">
      <c r="A132" s="1027"/>
      <c r="B132" s="138" t="s">
        <v>226</v>
      </c>
      <c r="C132" s="517" t="s">
        <v>227</v>
      </c>
      <c r="D132" s="188" t="s">
        <v>228</v>
      </c>
      <c r="E132" s="692"/>
      <c r="F132" s="334"/>
      <c r="G132" s="706"/>
      <c r="H132" s="518"/>
      <c r="I132" s="785"/>
      <c r="J132" s="645"/>
      <c r="K132" s="221">
        <v>4</v>
      </c>
      <c r="L132" s="221">
        <f t="shared" si="16"/>
        <v>0</v>
      </c>
      <c r="M132" s="222">
        <f t="shared" si="17"/>
        <v>0</v>
      </c>
      <c r="N132" s="785"/>
      <c r="O132" s="357"/>
      <c r="P132" s="221">
        <v>0.68</v>
      </c>
      <c r="Q132" s="245">
        <f t="shared" si="18"/>
        <v>0</v>
      </c>
      <c r="R132" s="250">
        <f t="shared" si="19"/>
        <v>0</v>
      </c>
      <c r="S132" s="251" t="e" cm="1">
        <f t="array" ref="S132">_xlfn.IFS(E132="Air",R132,E132="Sea",M132,E132="Air+Sea",M132+R132)</f>
        <v>#N/A</v>
      </c>
      <c r="T132" s="475"/>
      <c r="U132" s="32"/>
    </row>
    <row r="133" spans="1:21" x14ac:dyDescent="0.25">
      <c r="A133" s="1027"/>
      <c r="B133" s="138"/>
      <c r="C133" s="517" t="s">
        <v>227</v>
      </c>
      <c r="D133" s="188" t="s">
        <v>229</v>
      </c>
      <c r="E133" s="692"/>
      <c r="F133" s="334"/>
      <c r="G133" s="706"/>
      <c r="H133" s="518"/>
      <c r="I133" s="785"/>
      <c r="J133" s="645"/>
      <c r="K133" s="221">
        <v>4</v>
      </c>
      <c r="L133" s="221">
        <f t="shared" si="16"/>
        <v>0</v>
      </c>
      <c r="M133" s="222">
        <f t="shared" si="17"/>
        <v>0</v>
      </c>
      <c r="N133" s="785"/>
      <c r="O133" s="357"/>
      <c r="P133" s="221">
        <v>0.68</v>
      </c>
      <c r="Q133" s="245">
        <f t="shared" si="18"/>
        <v>0</v>
      </c>
      <c r="R133" s="250">
        <f t="shared" si="19"/>
        <v>0</v>
      </c>
      <c r="S133" s="251" t="e" cm="1">
        <f t="array" ref="S133">_xlfn.IFS(E133="Air",R133,E133="Sea",M133,E133="Air+Sea",M133+R133)</f>
        <v>#N/A</v>
      </c>
      <c r="T133" s="475"/>
      <c r="U133" s="32"/>
    </row>
    <row r="134" spans="1:21" x14ac:dyDescent="0.25">
      <c r="A134" s="1027"/>
      <c r="B134" s="138"/>
      <c r="C134" s="517" t="s">
        <v>227</v>
      </c>
      <c r="D134" s="188" t="s">
        <v>230</v>
      </c>
      <c r="E134" s="692"/>
      <c r="F134" s="334"/>
      <c r="G134" s="706"/>
      <c r="H134" s="518"/>
      <c r="I134" s="785"/>
      <c r="J134" s="645"/>
      <c r="K134" s="221">
        <v>4</v>
      </c>
      <c r="L134" s="221">
        <f t="shared" si="16"/>
        <v>0</v>
      </c>
      <c r="M134" s="222">
        <f t="shared" si="17"/>
        <v>0</v>
      </c>
      <c r="N134" s="785"/>
      <c r="O134" s="357"/>
      <c r="P134" s="221">
        <v>0.68</v>
      </c>
      <c r="Q134" s="245">
        <f t="shared" si="18"/>
        <v>0</v>
      </c>
      <c r="R134" s="250">
        <f t="shared" si="19"/>
        <v>0</v>
      </c>
      <c r="S134" s="251" t="e" cm="1">
        <f t="array" ref="S134">_xlfn.IFS(E134="Air",R134,E134="Sea",M134,E134="Air+Sea",M134+R134)</f>
        <v>#N/A</v>
      </c>
      <c r="T134" s="475"/>
      <c r="U134" s="32"/>
    </row>
    <row r="135" spans="1:21" x14ac:dyDescent="0.25">
      <c r="A135" s="1027"/>
      <c r="B135" s="138"/>
      <c r="C135" s="517" t="s">
        <v>227</v>
      </c>
      <c r="D135" s="188" t="s">
        <v>231</v>
      </c>
      <c r="E135" s="692"/>
      <c r="F135" s="334"/>
      <c r="G135" s="706"/>
      <c r="H135" s="518"/>
      <c r="I135" s="785"/>
      <c r="J135" s="645"/>
      <c r="K135" s="221">
        <v>4</v>
      </c>
      <c r="L135" s="221">
        <f t="shared" si="16"/>
        <v>0</v>
      </c>
      <c r="M135" s="222">
        <f t="shared" si="17"/>
        <v>0</v>
      </c>
      <c r="N135" s="785"/>
      <c r="O135" s="357"/>
      <c r="P135" s="221">
        <v>0.68</v>
      </c>
      <c r="Q135" s="245">
        <f t="shared" si="18"/>
        <v>0</v>
      </c>
      <c r="R135" s="250">
        <f t="shared" si="19"/>
        <v>0</v>
      </c>
      <c r="S135" s="251" t="e" cm="1">
        <f t="array" ref="S135">_xlfn.IFS(E135="Air",R135,E135="Sea",M135,E135="Air+Sea",M135+R135)</f>
        <v>#N/A</v>
      </c>
      <c r="T135" s="475"/>
      <c r="U135" s="32"/>
    </row>
    <row r="136" spans="1:21" x14ac:dyDescent="0.25">
      <c r="A136" s="1027"/>
      <c r="B136" s="138"/>
      <c r="C136" s="517" t="s">
        <v>227</v>
      </c>
      <c r="D136" s="188" t="s">
        <v>232</v>
      </c>
      <c r="E136" s="692"/>
      <c r="F136" s="334"/>
      <c r="G136" s="706"/>
      <c r="H136" s="518"/>
      <c r="I136" s="785"/>
      <c r="J136" s="645"/>
      <c r="K136" s="221">
        <v>4</v>
      </c>
      <c r="L136" s="221">
        <f t="shared" si="16"/>
        <v>0</v>
      </c>
      <c r="M136" s="222">
        <f t="shared" si="17"/>
        <v>0</v>
      </c>
      <c r="N136" s="785"/>
      <c r="O136" s="357"/>
      <c r="P136" s="221">
        <v>0.68</v>
      </c>
      <c r="Q136" s="245">
        <f t="shared" si="18"/>
        <v>0</v>
      </c>
      <c r="R136" s="250">
        <f t="shared" si="19"/>
        <v>0</v>
      </c>
      <c r="S136" s="251" t="e" cm="1">
        <f t="array" ref="S136">_xlfn.IFS(E136="Air",R136,E136="Sea",M136,E136="Air+Sea",M136+R136)</f>
        <v>#N/A</v>
      </c>
      <c r="T136" s="475"/>
      <c r="U136" s="32"/>
    </row>
    <row r="137" spans="1:21" ht="15.75" thickBot="1" x14ac:dyDescent="0.3">
      <c r="A137" s="1028"/>
      <c r="B137" s="151"/>
      <c r="C137" s="526" t="s">
        <v>227</v>
      </c>
      <c r="D137" s="449" t="s">
        <v>233</v>
      </c>
      <c r="E137" s="1003"/>
      <c r="F137" s="347"/>
      <c r="G137" s="1004"/>
      <c r="H137" s="653"/>
      <c r="I137" s="1005"/>
      <c r="J137" s="527"/>
      <c r="K137" s="262">
        <v>4</v>
      </c>
      <c r="L137" s="262">
        <f t="shared" si="16"/>
        <v>0</v>
      </c>
      <c r="M137" s="457">
        <f t="shared" si="17"/>
        <v>0</v>
      </c>
      <c r="N137" s="1005"/>
      <c r="O137" s="1006"/>
      <c r="P137" s="262">
        <v>0.68</v>
      </c>
      <c r="Q137" s="263">
        <f t="shared" si="18"/>
        <v>0</v>
      </c>
      <c r="R137" s="254">
        <f t="shared" si="19"/>
        <v>0</v>
      </c>
      <c r="S137" s="378" t="e" cm="1">
        <f t="array" ref="S137">_xlfn.IFS(E137="Air",R137,E137="Sea",M137,E137="Air+Sea",M137+R137)</f>
        <v>#N/A</v>
      </c>
      <c r="T137" s="475"/>
      <c r="U137" s="32"/>
    </row>
    <row r="138" spans="1:21" ht="18.75" customHeight="1" x14ac:dyDescent="0.25">
      <c r="A138" s="152"/>
      <c r="B138" s="120"/>
      <c r="C138" s="120"/>
      <c r="D138" s="120"/>
      <c r="E138" s="120"/>
      <c r="F138" s="120"/>
      <c r="G138" s="100"/>
      <c r="H138" s="120"/>
      <c r="I138" s="433"/>
      <c r="K138" s="235"/>
      <c r="L138" s="235"/>
      <c r="M138" s="373"/>
      <c r="N138" s="433"/>
      <c r="O138" s="580"/>
      <c r="P138" s="235"/>
      <c r="Q138" s="581"/>
      <c r="R138" s="581"/>
      <c r="S138" s="379"/>
      <c r="T138" s="475"/>
      <c r="U138" s="120"/>
    </row>
    <row r="139" spans="1:21" ht="18.75" customHeight="1" thickBot="1" x14ac:dyDescent="0.3">
      <c r="A139" s="184"/>
      <c r="B139" s="120"/>
      <c r="C139" s="120"/>
      <c r="D139" s="120"/>
      <c r="E139" s="120"/>
      <c r="F139" s="120"/>
      <c r="G139" s="100"/>
      <c r="H139" s="120"/>
      <c r="I139" s="433"/>
      <c r="K139" s="235"/>
      <c r="L139" s="235"/>
      <c r="M139" s="373"/>
      <c r="N139" s="433"/>
      <c r="O139" s="356"/>
      <c r="P139" s="235"/>
      <c r="Q139" s="373"/>
      <c r="R139" s="373"/>
      <c r="S139" s="379"/>
      <c r="T139" s="475"/>
      <c r="U139" s="120"/>
    </row>
    <row r="140" spans="1:21" ht="36.75" customHeight="1" x14ac:dyDescent="0.25">
      <c r="A140" s="167"/>
      <c r="G140" s="100"/>
      <c r="I140" s="413"/>
      <c r="J140" s="71" t="s">
        <v>234</v>
      </c>
      <c r="K140" s="229">
        <f>IF([2]Booking_SGN!$B$2="SGN",INDEX([2]!volume,MATCH($I$11,[2]!customer,0),MATCH([2]Booking_SGN!$C$3,[2]!week,0)),0)</f>
        <v>0</v>
      </c>
      <c r="L140" s="229">
        <f>SUM(L89:L139)</f>
        <v>6417</v>
      </c>
      <c r="M140" s="229">
        <f>SUM(M89:M139)</f>
        <v>503.3125</v>
      </c>
      <c r="N140" s="413"/>
      <c r="O140" s="71" t="s">
        <v>234</v>
      </c>
      <c r="P140" s="229">
        <f>IF([2]Booking_SGN!$B$2="SGN",INDEX([2]!volume,MATCH($N$11,[2]!customer,0),MATCH([2]Booking_SGN!$C$3,[2]!week,0)),0)</f>
        <v>0</v>
      </c>
      <c r="Q140" s="229">
        <f>SUM(Q89:Q139)</f>
        <v>78</v>
      </c>
      <c r="R140" s="229">
        <f>SUM(R89:R139)</f>
        <v>0</v>
      </c>
      <c r="S140" s="257">
        <f>R140+M140</f>
        <v>503.3125</v>
      </c>
      <c r="T140" s="171"/>
    </row>
    <row r="141" spans="1:21" ht="15.75" thickBot="1" x14ac:dyDescent="0.3">
      <c r="B141" s="168"/>
      <c r="G141" s="100"/>
      <c r="I141" s="413"/>
      <c r="J141" s="72" t="s">
        <v>182</v>
      </c>
      <c r="K141" s="73"/>
      <c r="L141" s="73"/>
      <c r="M141" s="237">
        <f>M140*K140/40/3600</f>
        <v>0</v>
      </c>
      <c r="N141" s="413"/>
      <c r="O141" s="72" t="s">
        <v>182</v>
      </c>
      <c r="P141" s="73"/>
      <c r="Q141" s="73"/>
      <c r="R141" s="268">
        <f>R140*P140/40/3600</f>
        <v>0</v>
      </c>
      <c r="S141" s="269">
        <f>R141+M141</f>
        <v>0</v>
      </c>
      <c r="T141" s="186"/>
    </row>
    <row r="142" spans="1:21" x14ac:dyDescent="0.25">
      <c r="B142" s="168"/>
      <c r="G142" s="100"/>
      <c r="I142" s="413"/>
      <c r="J142" s="77"/>
      <c r="N142" s="413"/>
      <c r="O142" s="77"/>
      <c r="R142" s="270"/>
      <c r="S142" s="270"/>
    </row>
    <row r="143" spans="1:21" ht="15.75" thickBot="1" x14ac:dyDescent="0.3">
      <c r="B143" s="168"/>
      <c r="G143" s="100"/>
      <c r="I143" s="413"/>
      <c r="J143" s="77"/>
      <c r="N143" s="413"/>
      <c r="O143" s="77"/>
      <c r="R143" s="270"/>
      <c r="S143" s="270"/>
    </row>
    <row r="144" spans="1:21" ht="45" x14ac:dyDescent="0.25">
      <c r="B144" s="168"/>
      <c r="G144" s="100"/>
      <c r="I144" s="413"/>
      <c r="J144" s="71" t="s">
        <v>235</v>
      </c>
      <c r="K144" s="229">
        <f>IF([2]Booking_SGN!$B$2="SGN",INDEX([2]!volume,MATCH($I$11,[2]!customer,0),MATCH([2]Booking_SGN!$C$3,[2]!week,0)),0)</f>
        <v>0</v>
      </c>
      <c r="L144" s="229">
        <f>L140+L86</f>
        <v>21429.73076923077</v>
      </c>
      <c r="M144" s="229">
        <f>M140+M86</f>
        <v>4251.2451923076924</v>
      </c>
      <c r="N144" s="413"/>
      <c r="O144" s="71" t="s">
        <v>235</v>
      </c>
      <c r="P144" s="229">
        <f>IF([2]Booking_SGN!$B$2="SGN",INDEX([2]!volume,MATCH($N$11,[2]!customer,0),MATCH([2]Booking_SGN!$C$3,[2]!week,0)),0)</f>
        <v>0</v>
      </c>
      <c r="Q144" s="229">
        <f>Q140+Q86</f>
        <v>1429.4000000000003</v>
      </c>
      <c r="R144" s="230">
        <f>R140+R86</f>
        <v>1740</v>
      </c>
      <c r="S144" s="257">
        <f>R144+M144</f>
        <v>5991.2451923076924</v>
      </c>
      <c r="T144" s="187"/>
    </row>
    <row r="145" spans="2:20" ht="15.75" thickBot="1" x14ac:dyDescent="0.3">
      <c r="B145" s="168"/>
      <c r="G145" s="100"/>
      <c r="I145" s="413"/>
      <c r="J145" s="72" t="s">
        <v>236</v>
      </c>
      <c r="K145" s="73"/>
      <c r="L145" s="73"/>
      <c r="M145" s="237">
        <f>M141+M87</f>
        <v>0</v>
      </c>
      <c r="N145" s="413"/>
      <c r="O145" s="72" t="s">
        <v>236</v>
      </c>
      <c r="P145" s="73"/>
      <c r="Q145" s="73"/>
      <c r="R145" s="268">
        <f>R141+R87</f>
        <v>0</v>
      </c>
      <c r="S145" s="269">
        <f>R145+M145</f>
        <v>0</v>
      </c>
      <c r="T145" s="186"/>
    </row>
    <row r="146" spans="2:20" ht="15.75" thickBot="1" x14ac:dyDescent="0.3">
      <c r="G146" s="100"/>
      <c r="I146" s="413"/>
      <c r="J146" s="77"/>
      <c r="N146" s="413"/>
      <c r="O146" s="77"/>
      <c r="R146" s="270"/>
      <c r="S146" s="270"/>
    </row>
    <row r="147" spans="2:20" x14ac:dyDescent="0.25">
      <c r="G147" s="100"/>
      <c r="I147" s="413"/>
      <c r="J147" s="81" t="s">
        <v>237</v>
      </c>
      <c r="K147" s="238"/>
      <c r="L147" s="239"/>
      <c r="M147" s="239"/>
      <c r="N147" s="413"/>
      <c r="O147" s="81" t="s">
        <v>237</v>
      </c>
      <c r="P147" s="238"/>
      <c r="Q147" s="239"/>
      <c r="R147" s="271"/>
      <c r="S147" s="270"/>
    </row>
    <row r="148" spans="2:20" ht="15.75" thickBot="1" x14ac:dyDescent="0.3">
      <c r="G148" s="100"/>
      <c r="I148" s="413"/>
      <c r="J148" s="82" t="s">
        <v>238</v>
      </c>
      <c r="K148" s="240"/>
      <c r="L148" s="241"/>
      <c r="M148" s="241"/>
      <c r="N148" s="413"/>
      <c r="O148" s="82" t="s">
        <v>238</v>
      </c>
      <c r="P148" s="240"/>
      <c r="Q148" s="241"/>
      <c r="R148" s="272"/>
      <c r="S148" s="232"/>
    </row>
    <row r="149" spans="2:20" ht="15.75" thickBot="1" x14ac:dyDescent="0.3">
      <c r="B149" s="83"/>
      <c r="C149" s="83"/>
      <c r="D149" s="83"/>
      <c r="G149" s="100"/>
      <c r="I149" s="414"/>
      <c r="J149" s="199"/>
      <c r="K149" s="73"/>
      <c r="L149" s="73"/>
      <c r="M149" s="73"/>
      <c r="N149" s="414"/>
      <c r="O149" s="199"/>
      <c r="P149" s="73"/>
      <c r="Q149" s="73"/>
      <c r="R149" s="232"/>
      <c r="S149" s="273"/>
    </row>
  </sheetData>
  <sheetProtection algorithmName="SHA-512" hashValue="dEJmidPlV881i8zwyhCzJ7FZtCJEmhv6NNocYH5uv3kNsRQXoGGnE92qUuE4I09Geoo5qiEGukBDnNixuP+J4A==" saltValue="voU5plOPMaP0szSps8XtkA==" spinCount="100000" sheet="1" objects="1" scenarios="1" insertRows="0" sort="0" autoFilter="0"/>
  <autoFilter ref="A12:V84" xr:uid="{B2E6F1B9-5D96-4BE5-9F87-49D82CCAD6E4}"/>
  <mergeCells count="19">
    <mergeCell ref="A62:A65"/>
    <mergeCell ref="B63:B64"/>
    <mergeCell ref="A66:A84"/>
    <mergeCell ref="A89:A137"/>
    <mergeCell ref="A26:A42"/>
    <mergeCell ref="B32:B33"/>
    <mergeCell ref="B36:B37"/>
    <mergeCell ref="B38:B39"/>
    <mergeCell ref="B41:B42"/>
    <mergeCell ref="A43:A61"/>
    <mergeCell ref="B48:B49"/>
    <mergeCell ref="B56:B57"/>
    <mergeCell ref="A10:S10"/>
    <mergeCell ref="I11:M11"/>
    <mergeCell ref="N11:R11"/>
    <mergeCell ref="A13:A25"/>
    <mergeCell ref="B14:B18"/>
    <mergeCell ref="B21:B22"/>
    <mergeCell ref="B23:B24"/>
  </mergeCells>
  <conditionalFormatting sqref="I13:I24 I26:I27 I29:I34 I36:I39 I41:I50 N116:N117">
    <cfRule type="notContainsBlanks" dxfId="7" priority="5">
      <formula>LEN(TRIM(I13))&gt;0</formula>
    </cfRule>
  </conditionalFormatting>
  <conditionalFormatting sqref="I54:I110">
    <cfRule type="notContainsBlanks" dxfId="6" priority="2">
      <formula>LEN(TRIM(I54))&gt;0</formula>
    </cfRule>
  </conditionalFormatting>
  <conditionalFormatting sqref="I112">
    <cfRule type="notContainsBlanks" dxfId="5" priority="4">
      <formula>LEN(TRIM(I112))&gt;0</formula>
    </cfRule>
  </conditionalFormatting>
  <conditionalFormatting sqref="I114:I139 N121:N139">
    <cfRule type="notContainsBlanks" dxfId="4" priority="1">
      <formula>LEN(TRIM(I114))&gt;0</formula>
    </cfRule>
  </conditionalFormatting>
  <conditionalFormatting sqref="N13:N113">
    <cfRule type="notContainsBlanks" dxfId="3" priority="3">
      <formula>LEN(TRIM(N13))&gt;0</formula>
    </cfRule>
  </conditionalFormatting>
  <dataValidations count="5">
    <dataValidation type="list" allowBlank="1" showInputMessage="1" showErrorMessage="1" sqref="C117:C138 C114:C115 C12:C111" xr:uid="{BB8F91C6-42A9-4D45-9262-8610F348B1EE}">
      <formula1>"Reporting, APLL BK, Carrier BK, VOY, SPR/BOH, CLP, MBL, DN, Vendor, Email, Call, Shipment, BA, SAP &amp; GFF PO, Bill, COO, Times, Container, SI, BL, FCR, PO"</formula1>
    </dataValidation>
    <dataValidation type="list" allowBlank="1" showInputMessage="1" showErrorMessage="1" sqref="F142:F146 D5:E8 E126:E1048576 E11:E124" xr:uid="{2C1F6F33-C119-4B43-8421-24B5DAC0835F}">
      <formula1>"Air,Sea,Air+Sea"</formula1>
    </dataValidation>
    <dataValidation type="list" allowBlank="1" showInputMessage="1" showErrorMessage="1" sqref="C142:C145 B5:B8" xr:uid="{B78CFF3B-B57B-4599-9F13-949890ADAD65}">
      <formula1>"Reporting, APLL BK, Carrier BK, VOY, SPR/BOH, CLP, MBL, DN, Vendor, Email, Call, Shipment, BA, SAP &amp; GFF PO, Bill, COO, Times"</formula1>
    </dataValidation>
    <dataValidation type="list" allowBlank="1" showInputMessage="1" showErrorMessage="1" sqref="C146 C150:C1048576 C11 C139:C140" xr:uid="{0C89630D-50B7-4436-AC6D-4D4FE6A3B0B8}">
      <formula1>"Reporting, APLL BK, Carrier BK, VOY, SPR/BOH, CLP, MBL, DN, Vendor, Email, Call, Shipment, BA, SAP &amp; GFF PO, Bill, COO, Times, Container, SI, BL"</formula1>
    </dataValidation>
    <dataValidation type="list" allowBlank="1" showInputMessage="1" showErrorMessage="1" sqref="C90:C94" xr:uid="{47C98DCA-A185-446B-BBE4-4342CFA5E7B0}">
      <formula1>"Reporting, APLL BK, Carrier BK, VOY, SPR/BOH, CLP, MBL, DN, Vendor, Email, Call, Shipment, BA, SAP &amp; GFF PO, Bill, COO, Times, Container, SI, BL,PO, FCR"</formula1>
    </dataValidation>
  </dataValidation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B111A-6F0A-416B-86EA-6A7F0A157ED3}">
  <sheetPr codeName="Sheet43">
    <tabColor rgb="FF92D050"/>
  </sheetPr>
  <dimension ref="A1:AK452"/>
  <sheetViews>
    <sheetView showGridLines="0" topLeftCell="A84" zoomScale="55" zoomScaleNormal="55" workbookViewId="0">
      <selection activeCell="M125" sqref="M125"/>
    </sheetView>
  </sheetViews>
  <sheetFormatPr defaultRowHeight="15" x14ac:dyDescent="0.25"/>
  <cols>
    <col min="1" max="1" width="12.5703125" style="83" customWidth="1"/>
    <col min="2" max="2" width="25.42578125" style="83" customWidth="1"/>
    <col min="3" max="3" width="24.140625" style="83" customWidth="1"/>
    <col min="4" max="4" width="61.5703125" style="83" bestFit="1" customWidth="1"/>
    <col min="5" max="5" width="15.140625" style="83" bestFit="1" customWidth="1"/>
    <col min="6" max="6" width="12" style="83" customWidth="1"/>
    <col min="7" max="7" width="10.7109375" style="93" bestFit="1" customWidth="1"/>
    <col min="8" max="8" width="52.85546875" style="83" customWidth="1"/>
    <col min="9" max="9" width="11.5703125" style="83" bestFit="1" customWidth="1"/>
    <col min="10" max="10" width="16.28515625" style="109" bestFit="1" customWidth="1"/>
    <col min="11" max="11" width="14.5703125" style="95" customWidth="1"/>
    <col min="12" max="12" width="15.42578125" style="95" customWidth="1"/>
    <col min="13" max="13" width="13.28515625" style="95" bestFit="1" customWidth="1"/>
    <col min="14" max="14" width="11.5703125" style="83" bestFit="1" customWidth="1"/>
    <col min="15" max="15" width="16.28515625" style="109" bestFit="1" customWidth="1"/>
    <col min="16" max="18" width="11.5703125" style="95" bestFit="1" customWidth="1"/>
    <col min="19" max="19" width="27.28515625" style="95" customWidth="1"/>
    <col min="20" max="16384" width="9.140625" style="83"/>
  </cols>
  <sheetData>
    <row r="1" spans="1:19" s="62" customFormat="1" ht="33.75" x14ac:dyDescent="0.25">
      <c r="A1" s="61" t="s">
        <v>0</v>
      </c>
      <c r="B1" s="1116">
        <f ca="1">TODAY()</f>
        <v>45148</v>
      </c>
      <c r="C1" s="1116"/>
      <c r="D1" s="86"/>
      <c r="E1" s="86"/>
      <c r="F1" s="86"/>
      <c r="G1" s="87"/>
      <c r="H1" s="62" t="s">
        <v>39</v>
      </c>
      <c r="J1" s="89"/>
      <c r="K1" s="90"/>
      <c r="L1" s="90"/>
      <c r="M1" s="90"/>
      <c r="N1" s="86"/>
      <c r="O1" s="90"/>
      <c r="P1" s="90"/>
      <c r="Q1" s="89"/>
      <c r="R1" s="89"/>
      <c r="S1" s="89"/>
    </row>
    <row r="2" spans="1:19" s="84" customFormat="1" x14ac:dyDescent="0.25">
      <c r="A2" s="92"/>
      <c r="G2" s="93"/>
      <c r="J2" s="95"/>
      <c r="K2" s="95"/>
      <c r="L2" s="95"/>
      <c r="M2" s="95"/>
      <c r="O2" s="95"/>
      <c r="P2" s="95"/>
      <c r="Q2" s="95"/>
      <c r="R2" s="95"/>
      <c r="S2" s="95"/>
    </row>
    <row r="3" spans="1:19" s="84" customFormat="1" ht="15.75" thickBot="1" x14ac:dyDescent="0.3">
      <c r="G3" s="93"/>
      <c r="J3" s="95"/>
      <c r="K3" s="95"/>
      <c r="L3" s="95"/>
      <c r="M3" s="95"/>
      <c r="O3" s="95"/>
      <c r="P3" s="95"/>
      <c r="Q3" s="95"/>
      <c r="R3" s="95"/>
      <c r="S3" s="95"/>
    </row>
    <row r="4" spans="1:19" s="84" customFormat="1" x14ac:dyDescent="0.25">
      <c r="A4" s="96" t="s">
        <v>40</v>
      </c>
      <c r="B4" s="63"/>
      <c r="C4" s="63" t="s">
        <v>41</v>
      </c>
      <c r="D4" s="63"/>
      <c r="E4" s="63" t="s">
        <v>42</v>
      </c>
      <c r="F4" s="63" t="s">
        <v>43</v>
      </c>
      <c r="G4" s="202"/>
      <c r="H4" s="274"/>
      <c r="I4" s="744"/>
      <c r="J4" s="95"/>
      <c r="K4" s="95"/>
      <c r="L4" s="95"/>
      <c r="M4" s="95"/>
      <c r="O4" s="95"/>
      <c r="P4" s="95"/>
      <c r="Q4" s="95"/>
      <c r="R4" s="95"/>
      <c r="S4" s="95"/>
    </row>
    <row r="5" spans="1:19" s="84" customFormat="1" x14ac:dyDescent="0.25">
      <c r="A5" s="98"/>
      <c r="B5" s="99"/>
      <c r="C5" s="64" t="s">
        <v>44</v>
      </c>
      <c r="D5" s="64"/>
      <c r="E5" s="64"/>
      <c r="F5" s="64" t="s">
        <v>45</v>
      </c>
      <c r="G5" s="93"/>
      <c r="I5" s="745"/>
      <c r="J5" s="95"/>
      <c r="K5" s="95"/>
      <c r="L5" s="95"/>
      <c r="M5" s="95"/>
      <c r="O5" s="95"/>
      <c r="P5" s="95"/>
      <c r="Q5" s="95"/>
      <c r="R5" s="95"/>
      <c r="S5" s="95"/>
    </row>
    <row r="6" spans="1:19" s="84" customFormat="1" x14ac:dyDescent="0.25">
      <c r="A6" s="98"/>
      <c r="B6" s="102"/>
      <c r="C6" s="64" t="s">
        <v>46</v>
      </c>
      <c r="D6" s="64"/>
      <c r="E6" s="64"/>
      <c r="F6" s="64" t="s">
        <v>47</v>
      </c>
      <c r="G6" s="93"/>
      <c r="I6" s="745"/>
      <c r="J6" s="95"/>
      <c r="K6" s="95"/>
      <c r="L6" s="95"/>
      <c r="M6" s="95"/>
      <c r="O6" s="95"/>
      <c r="P6" s="95"/>
      <c r="Q6" s="95"/>
      <c r="R6" s="95"/>
      <c r="S6" s="95"/>
    </row>
    <row r="7" spans="1:19" s="84" customFormat="1" x14ac:dyDescent="0.25">
      <c r="A7" s="98"/>
      <c r="B7" s="103"/>
      <c r="C7" s="64" t="s">
        <v>48</v>
      </c>
      <c r="D7" s="64"/>
      <c r="E7" s="64"/>
      <c r="F7" s="64" t="s">
        <v>49</v>
      </c>
      <c r="G7" s="93"/>
      <c r="I7" s="745"/>
      <c r="J7" s="95"/>
      <c r="K7" s="95"/>
      <c r="L7" s="95"/>
      <c r="M7" s="95"/>
      <c r="O7" s="95"/>
      <c r="P7" s="95"/>
      <c r="Q7" s="95"/>
      <c r="R7" s="95"/>
      <c r="S7" s="95"/>
    </row>
    <row r="8" spans="1:19" s="84" customFormat="1" ht="15.75" thickBot="1" x14ac:dyDescent="0.3">
      <c r="A8" s="104"/>
      <c r="B8" s="105"/>
      <c r="C8" s="65" t="s">
        <v>50</v>
      </c>
      <c r="D8" s="65"/>
      <c r="E8" s="65"/>
      <c r="F8" s="65" t="s">
        <v>556</v>
      </c>
      <c r="G8" s="107"/>
      <c r="H8" s="23"/>
      <c r="I8" s="746"/>
      <c r="J8" s="95"/>
      <c r="K8" s="95"/>
      <c r="L8" s="95"/>
      <c r="M8" s="95"/>
      <c r="O8" s="95"/>
      <c r="P8" s="95"/>
      <c r="Q8" s="95"/>
      <c r="R8" s="95"/>
      <c r="S8" s="95"/>
    </row>
    <row r="9" spans="1:19" s="84" customFormat="1" ht="15.75" thickBot="1" x14ac:dyDescent="0.3">
      <c r="A9" s="92"/>
      <c r="G9" s="93"/>
      <c r="J9" s="95"/>
      <c r="K9" s="95"/>
      <c r="L9" s="95"/>
      <c r="M9" s="95"/>
      <c r="O9" s="95"/>
      <c r="P9" s="95"/>
      <c r="Q9" s="95"/>
      <c r="R9" s="95"/>
      <c r="S9" s="95"/>
    </row>
    <row r="10" spans="1:19" s="84" customFormat="1" ht="15.75" thickBot="1" x14ac:dyDescent="0.3">
      <c r="A10" s="1031" t="s">
        <v>17</v>
      </c>
      <c r="B10" s="1032"/>
      <c r="C10" s="1032"/>
      <c r="D10" s="1032"/>
      <c r="E10" s="1032"/>
      <c r="F10" s="1032"/>
      <c r="G10" s="1032"/>
      <c r="H10" s="1032"/>
      <c r="I10" s="1032"/>
      <c r="J10" s="1032"/>
      <c r="K10" s="1032"/>
      <c r="L10" s="1032"/>
      <c r="M10" s="1032"/>
      <c r="N10" s="1032"/>
      <c r="O10" s="1032"/>
      <c r="P10" s="1032"/>
      <c r="Q10" s="1032"/>
      <c r="R10" s="1032"/>
      <c r="S10" s="1033"/>
    </row>
    <row r="11" spans="1:19" s="84" customFormat="1" ht="15.75" thickBot="1" x14ac:dyDescent="0.3">
      <c r="A11" s="381"/>
      <c r="B11" s="66"/>
      <c r="C11" s="66"/>
      <c r="D11" s="66"/>
      <c r="E11" s="66"/>
      <c r="F11" s="66"/>
      <c r="G11" s="203"/>
      <c r="H11" s="67"/>
      <c r="I11" s="1034" t="str">
        <f>_xlfn.CONCAT($A$10," ","-"," ","Sea")</f>
        <v>CKMSEU - Sea</v>
      </c>
      <c r="J11" s="1035"/>
      <c r="K11" s="1035"/>
      <c r="L11" s="1035"/>
      <c r="M11" s="1036"/>
      <c r="N11" s="1034" t="str">
        <f>_xlfn.CONCAT($A$10," ","-"," ","Air")</f>
        <v>CKMSEU - Air</v>
      </c>
      <c r="O11" s="1035"/>
      <c r="P11" s="1035"/>
      <c r="Q11" s="1035"/>
      <c r="R11" s="1036"/>
      <c r="S11" s="374" t="s">
        <v>53</v>
      </c>
    </row>
    <row r="12" spans="1:19" s="84" customFormat="1" ht="45.75" thickBot="1" x14ac:dyDescent="0.3">
      <c r="A12" s="661" t="s">
        <v>54</v>
      </c>
      <c r="B12" s="662" t="s">
        <v>55</v>
      </c>
      <c r="C12" s="663" t="s">
        <v>56</v>
      </c>
      <c r="D12" s="664" t="s">
        <v>57</v>
      </c>
      <c r="E12" s="664" t="s">
        <v>58</v>
      </c>
      <c r="F12" s="664" t="s">
        <v>59</v>
      </c>
      <c r="G12" s="665" t="s">
        <v>60</v>
      </c>
      <c r="H12" s="666" t="s">
        <v>61</v>
      </c>
      <c r="I12" s="748" t="s">
        <v>62</v>
      </c>
      <c r="J12" s="668" t="s">
        <v>63</v>
      </c>
      <c r="K12" s="668" t="s">
        <v>64</v>
      </c>
      <c r="L12" s="668" t="s">
        <v>65</v>
      </c>
      <c r="M12" s="669" t="s">
        <v>66</v>
      </c>
      <c r="N12" s="748" t="s">
        <v>62</v>
      </c>
      <c r="O12" s="668" t="s">
        <v>63</v>
      </c>
      <c r="P12" s="668" t="s">
        <v>64</v>
      </c>
      <c r="Q12" s="668" t="s">
        <v>65</v>
      </c>
      <c r="R12" s="669" t="s">
        <v>66</v>
      </c>
      <c r="S12" s="670" t="s">
        <v>66</v>
      </c>
    </row>
    <row r="13" spans="1:19" x14ac:dyDescent="0.25">
      <c r="A13" s="1095" t="s">
        <v>67</v>
      </c>
      <c r="B13" s="1117" t="s">
        <v>68</v>
      </c>
      <c r="C13" s="621" t="s">
        <v>69</v>
      </c>
      <c r="D13" s="621" t="s">
        <v>70</v>
      </c>
      <c r="E13" s="621"/>
      <c r="F13" s="621"/>
      <c r="G13" s="622"/>
      <c r="H13" s="637"/>
      <c r="I13" s="751"/>
      <c r="J13" s="361"/>
      <c r="K13" s="259">
        <v>3</v>
      </c>
      <c r="L13" s="259">
        <f t="shared" ref="L13:L76" si="0">IF(C13="APLL BK",G13,G13*J13)</f>
        <v>0</v>
      </c>
      <c r="M13" s="456">
        <f t="shared" ref="M13:M76" si="1">IFERROR(IF(OR(E13="Sea",E13="Air+Sea"),IF(C13="APLL BK",G13*IF(I13="",1,I13),L13/K13*IF(I13="",1,I13)),0),0)</f>
        <v>0</v>
      </c>
      <c r="N13" s="751"/>
      <c r="O13" s="362"/>
      <c r="P13" s="259">
        <v>0</v>
      </c>
      <c r="Q13" s="260">
        <f t="shared" ref="Q13:Q76" si="2">IF(C13="APLL BK",G13,G13*O13)</f>
        <v>0</v>
      </c>
      <c r="R13" s="456">
        <f t="shared" ref="R13:R76" si="3">IFERROR(IF(OR(E13="Air",E13="Air+Sea"),IF(C13="APLL BK",G13*IF(N13="",1,N13),Q13/P13*IF(N13="",1,N13)),0),0)</f>
        <v>0</v>
      </c>
      <c r="S13" s="625" t="e" cm="1">
        <f t="array" ref="S13">_xlfn.IFS(E13="Air",R13,E13="Sea",M13,E13="Air+Sea",M13+R13)</f>
        <v>#N/A</v>
      </c>
    </row>
    <row r="14" spans="1:19" ht="45" x14ac:dyDescent="0.25">
      <c r="A14" s="1096"/>
      <c r="B14" s="1110"/>
      <c r="C14" s="159" t="s">
        <v>69</v>
      </c>
      <c r="D14" s="159" t="s">
        <v>662</v>
      </c>
      <c r="E14" s="159"/>
      <c r="F14" s="159">
        <v>90</v>
      </c>
      <c r="G14" s="207">
        <v>155</v>
      </c>
      <c r="H14" s="776" t="s">
        <v>663</v>
      </c>
      <c r="I14" s="752"/>
      <c r="J14" s="190">
        <v>0</v>
      </c>
      <c r="K14" s="221">
        <v>3</v>
      </c>
      <c r="L14" s="221">
        <f t="shared" si="0"/>
        <v>0</v>
      </c>
      <c r="M14" s="222">
        <f t="shared" si="1"/>
        <v>0</v>
      </c>
      <c r="N14" s="752"/>
      <c r="O14" s="443"/>
      <c r="P14" s="221">
        <v>0</v>
      </c>
      <c r="Q14" s="444">
        <f t="shared" si="2"/>
        <v>0</v>
      </c>
      <c r="R14" s="222">
        <f t="shared" si="3"/>
        <v>0</v>
      </c>
      <c r="S14" s="454" t="e" cm="1">
        <f t="array" ref="S14">_xlfn.IFS(E14="Air",R14,E14="Sea",M14,E14="Air+Sea",M14+R14)</f>
        <v>#N/A</v>
      </c>
    </row>
    <row r="15" spans="1:19" ht="45" x14ac:dyDescent="0.25">
      <c r="A15" s="1096"/>
      <c r="B15" s="1110"/>
      <c r="C15" s="159" t="s">
        <v>69</v>
      </c>
      <c r="D15" s="159" t="s">
        <v>664</v>
      </c>
      <c r="E15" s="159"/>
      <c r="F15" s="159">
        <f>10*60</f>
        <v>600</v>
      </c>
      <c r="G15" s="207">
        <v>420</v>
      </c>
      <c r="H15" s="160" t="s">
        <v>665</v>
      </c>
      <c r="I15" s="752"/>
      <c r="J15" s="190">
        <v>0</v>
      </c>
      <c r="K15" s="221">
        <v>3</v>
      </c>
      <c r="L15" s="221">
        <f t="shared" si="0"/>
        <v>0</v>
      </c>
      <c r="M15" s="222">
        <f t="shared" si="1"/>
        <v>0</v>
      </c>
      <c r="N15" s="752"/>
      <c r="O15" s="443"/>
      <c r="P15" s="221">
        <v>0</v>
      </c>
      <c r="Q15" s="444">
        <f t="shared" si="2"/>
        <v>0</v>
      </c>
      <c r="R15" s="222">
        <f t="shared" si="3"/>
        <v>0</v>
      </c>
      <c r="S15" s="454" t="e" cm="1">
        <f t="array" ref="S15">_xlfn.IFS(E15="Air",R15,E15="Sea",M15,E15="Air+Sea",M15+R15)</f>
        <v>#N/A</v>
      </c>
    </row>
    <row r="16" spans="1:19" ht="45" x14ac:dyDescent="0.25">
      <c r="A16" s="1096"/>
      <c r="B16" s="1110"/>
      <c r="C16" s="159" t="s">
        <v>69</v>
      </c>
      <c r="D16" s="159" t="s">
        <v>666</v>
      </c>
      <c r="E16" s="159"/>
      <c r="F16" s="159">
        <v>90</v>
      </c>
      <c r="G16" s="207">
        <v>90</v>
      </c>
      <c r="H16" s="776" t="s">
        <v>667</v>
      </c>
      <c r="I16" s="752"/>
      <c r="J16" s="190">
        <v>0</v>
      </c>
      <c r="K16" s="221">
        <v>3</v>
      </c>
      <c r="L16" s="221">
        <f t="shared" si="0"/>
        <v>0</v>
      </c>
      <c r="M16" s="222">
        <f t="shared" si="1"/>
        <v>0</v>
      </c>
      <c r="N16" s="752"/>
      <c r="O16" s="443"/>
      <c r="P16" s="221">
        <v>0</v>
      </c>
      <c r="Q16" s="444">
        <f t="shared" si="2"/>
        <v>0</v>
      </c>
      <c r="R16" s="222">
        <f t="shared" si="3"/>
        <v>0</v>
      </c>
      <c r="S16" s="454" t="e" cm="1">
        <f t="array" ref="S16">_xlfn.IFS(E16="Air",R16,E16="Sea",M16,E16="Air+Sea",M16+R16)</f>
        <v>#N/A</v>
      </c>
    </row>
    <row r="17" spans="1:19" x14ac:dyDescent="0.25">
      <c r="A17" s="1096"/>
      <c r="B17" s="1110"/>
      <c r="C17" s="159" t="s">
        <v>69</v>
      </c>
      <c r="D17" s="159" t="s">
        <v>668</v>
      </c>
      <c r="E17" s="159"/>
      <c r="F17" s="159">
        <v>90</v>
      </c>
      <c r="G17" s="207">
        <v>90</v>
      </c>
      <c r="H17" s="160" t="s">
        <v>669</v>
      </c>
      <c r="I17" s="752"/>
      <c r="J17" s="190">
        <v>0</v>
      </c>
      <c r="K17" s="221">
        <v>3</v>
      </c>
      <c r="L17" s="221">
        <f t="shared" si="0"/>
        <v>0</v>
      </c>
      <c r="M17" s="222">
        <f t="shared" si="1"/>
        <v>0</v>
      </c>
      <c r="N17" s="752"/>
      <c r="O17" s="443"/>
      <c r="P17" s="221">
        <v>0</v>
      </c>
      <c r="Q17" s="444">
        <f t="shared" si="2"/>
        <v>0</v>
      </c>
      <c r="R17" s="222">
        <f t="shared" si="3"/>
        <v>0</v>
      </c>
      <c r="S17" s="454" t="e" cm="1">
        <f t="array" ref="S17">_xlfn.IFS(E17="Air",R17,E17="Sea",M17,E17="Air+Sea",M17+R17)</f>
        <v>#N/A</v>
      </c>
    </row>
    <row r="18" spans="1:19" ht="39" customHeight="1" x14ac:dyDescent="0.25">
      <c r="A18" s="1096"/>
      <c r="B18" s="1110"/>
      <c r="C18" s="159" t="s">
        <v>74</v>
      </c>
      <c r="D18" s="159" t="s">
        <v>75</v>
      </c>
      <c r="E18" s="159"/>
      <c r="F18" s="159">
        <v>6</v>
      </c>
      <c r="G18" s="207">
        <v>6</v>
      </c>
      <c r="H18" s="776" t="s">
        <v>670</v>
      </c>
      <c r="I18" s="752"/>
      <c r="J18" s="190"/>
      <c r="K18" s="221">
        <v>3</v>
      </c>
      <c r="L18" s="221">
        <f t="shared" si="0"/>
        <v>6</v>
      </c>
      <c r="M18" s="222">
        <f t="shared" si="1"/>
        <v>0</v>
      </c>
      <c r="N18" s="752"/>
      <c r="O18" s="443"/>
      <c r="P18" s="221">
        <v>0</v>
      </c>
      <c r="Q18" s="444">
        <f t="shared" si="2"/>
        <v>6</v>
      </c>
      <c r="R18" s="222">
        <f t="shared" si="3"/>
        <v>0</v>
      </c>
      <c r="S18" s="454" t="e" cm="1">
        <f t="array" ref="S18">_xlfn.IFS(E18="Air",R18,E18="Sea",M18,E18="Air+Sea",M18+R18)</f>
        <v>#N/A</v>
      </c>
    </row>
    <row r="19" spans="1:19" x14ac:dyDescent="0.25">
      <c r="A19" s="1096"/>
      <c r="B19" s="1110"/>
      <c r="C19" s="159" t="s">
        <v>388</v>
      </c>
      <c r="D19" s="188" t="s">
        <v>671</v>
      </c>
      <c r="E19" s="159"/>
      <c r="F19" s="159">
        <v>40</v>
      </c>
      <c r="G19" s="207">
        <v>50</v>
      </c>
      <c r="H19" s="160"/>
      <c r="I19" s="752"/>
      <c r="J19" s="190">
        <v>0</v>
      </c>
      <c r="K19" s="221">
        <v>3</v>
      </c>
      <c r="L19" s="221">
        <f t="shared" si="0"/>
        <v>0</v>
      </c>
      <c r="M19" s="222">
        <f t="shared" si="1"/>
        <v>0</v>
      </c>
      <c r="N19" s="752"/>
      <c r="O19" s="443"/>
      <c r="P19" s="221">
        <v>0</v>
      </c>
      <c r="Q19" s="444">
        <f t="shared" si="2"/>
        <v>0</v>
      </c>
      <c r="R19" s="222">
        <f t="shared" si="3"/>
        <v>0</v>
      </c>
      <c r="S19" s="454" t="e" cm="1">
        <f t="array" ref="S19">_xlfn.IFS(E19="Air",R19,E19="Sea",M19,E19="Air+Sea",M19+R19)</f>
        <v>#N/A</v>
      </c>
    </row>
    <row r="20" spans="1:19" ht="30" x14ac:dyDescent="0.25">
      <c r="A20" s="1096"/>
      <c r="B20" s="1110" t="s">
        <v>71</v>
      </c>
      <c r="C20" s="159" t="s">
        <v>69</v>
      </c>
      <c r="D20" s="159" t="s">
        <v>672</v>
      </c>
      <c r="E20" s="159"/>
      <c r="F20" s="159">
        <v>180</v>
      </c>
      <c r="G20" s="207">
        <v>180</v>
      </c>
      <c r="H20" s="160" t="s">
        <v>673</v>
      </c>
      <c r="I20" s="752"/>
      <c r="J20" s="190">
        <v>0</v>
      </c>
      <c r="K20" s="221">
        <v>3</v>
      </c>
      <c r="L20" s="221">
        <f t="shared" si="0"/>
        <v>0</v>
      </c>
      <c r="M20" s="222">
        <f t="shared" si="1"/>
        <v>0</v>
      </c>
      <c r="N20" s="752"/>
      <c r="O20" s="443"/>
      <c r="P20" s="221">
        <v>0</v>
      </c>
      <c r="Q20" s="444">
        <f t="shared" si="2"/>
        <v>0</v>
      </c>
      <c r="R20" s="222">
        <f t="shared" si="3"/>
        <v>0</v>
      </c>
      <c r="S20" s="454" t="e" cm="1">
        <f t="array" ref="S20">_xlfn.IFS(E20="Air",R20,E20="Sea",M20,E20="Air+Sea",M20+R20)</f>
        <v>#N/A</v>
      </c>
    </row>
    <row r="21" spans="1:19" ht="30" x14ac:dyDescent="0.25">
      <c r="A21" s="1096"/>
      <c r="B21" s="1110"/>
      <c r="C21" s="112" t="s">
        <v>74</v>
      </c>
      <c r="D21" s="114" t="s">
        <v>674</v>
      </c>
      <c r="E21" s="112" t="s">
        <v>11</v>
      </c>
      <c r="F21" s="112">
        <v>180</v>
      </c>
      <c r="G21" s="367">
        <v>120</v>
      </c>
      <c r="H21" s="140"/>
      <c r="I21" s="754">
        <v>0.125</v>
      </c>
      <c r="J21" s="354"/>
      <c r="K21" s="372">
        <v>3</v>
      </c>
      <c r="L21" s="372">
        <f t="shared" si="0"/>
        <v>120</v>
      </c>
      <c r="M21" s="248">
        <f t="shared" si="1"/>
        <v>15</v>
      </c>
      <c r="N21" s="752"/>
      <c r="O21" s="443"/>
      <c r="P21" s="221">
        <v>0</v>
      </c>
      <c r="Q21" s="444">
        <f t="shared" si="2"/>
        <v>120</v>
      </c>
      <c r="R21" s="222">
        <f t="shared" si="3"/>
        <v>0</v>
      </c>
      <c r="S21" s="626" cm="1">
        <f t="array" ref="S21">_xlfn.IFS(E21="Air",R21,E21="Sea",M21,E21="Air+Sea",M21+R21)</f>
        <v>15</v>
      </c>
    </row>
    <row r="22" spans="1:19" x14ac:dyDescent="0.25">
      <c r="A22" s="1096"/>
      <c r="B22" s="1110"/>
      <c r="C22" s="111" t="s">
        <v>74</v>
      </c>
      <c r="D22" s="111" t="s">
        <v>675</v>
      </c>
      <c r="E22" s="111" t="s">
        <v>11</v>
      </c>
      <c r="F22" s="111">
        <v>300</v>
      </c>
      <c r="G22" s="206">
        <v>300</v>
      </c>
      <c r="H22" s="124" t="s">
        <v>676</v>
      </c>
      <c r="I22" s="755">
        <v>0.125</v>
      </c>
      <c r="J22" s="749"/>
      <c r="K22" s="219">
        <v>3</v>
      </c>
      <c r="L22" s="219">
        <f t="shared" si="0"/>
        <v>300</v>
      </c>
      <c r="M22" s="220">
        <f t="shared" si="1"/>
        <v>37.5</v>
      </c>
      <c r="N22" s="752"/>
      <c r="O22" s="443"/>
      <c r="P22" s="221">
        <v>0</v>
      </c>
      <c r="Q22" s="444">
        <f t="shared" si="2"/>
        <v>300</v>
      </c>
      <c r="R22" s="222">
        <f t="shared" si="3"/>
        <v>0</v>
      </c>
      <c r="S22" s="453" cm="1">
        <f t="array" ref="S22">_xlfn.IFS(E22="Air",R22,E22="Sea",M22,E22="Air+Sea",M22+R22)</f>
        <v>37.5</v>
      </c>
    </row>
    <row r="23" spans="1:19" x14ac:dyDescent="0.25">
      <c r="A23" s="1096"/>
      <c r="B23" s="1110" t="s">
        <v>78</v>
      </c>
      <c r="C23" s="159" t="s">
        <v>69</v>
      </c>
      <c r="D23" s="159" t="s">
        <v>79</v>
      </c>
      <c r="E23" s="159"/>
      <c r="F23" s="159"/>
      <c r="G23" s="207"/>
      <c r="H23" s="160"/>
      <c r="I23" s="752"/>
      <c r="J23" s="190"/>
      <c r="K23" s="221">
        <v>3</v>
      </c>
      <c r="L23" s="221">
        <f t="shared" si="0"/>
        <v>0</v>
      </c>
      <c r="M23" s="222">
        <f t="shared" si="1"/>
        <v>0</v>
      </c>
      <c r="N23" s="752"/>
      <c r="O23" s="443"/>
      <c r="P23" s="221">
        <v>0</v>
      </c>
      <c r="Q23" s="444">
        <f t="shared" si="2"/>
        <v>0</v>
      </c>
      <c r="R23" s="222">
        <f t="shared" si="3"/>
        <v>0</v>
      </c>
      <c r="S23" s="454" t="e" cm="1">
        <f t="array" ref="S23">_xlfn.IFS(E23="Air",R23,E23="Sea",M23,E23="Air+Sea",M23+R23)</f>
        <v>#N/A</v>
      </c>
    </row>
    <row r="24" spans="1:19" x14ac:dyDescent="0.25">
      <c r="A24" s="1096"/>
      <c r="B24" s="1110"/>
      <c r="C24" s="112" t="s">
        <v>74</v>
      </c>
      <c r="D24" s="112" t="s">
        <v>677</v>
      </c>
      <c r="E24" s="112" t="s">
        <v>11</v>
      </c>
      <c r="F24" s="112">
        <v>100</v>
      </c>
      <c r="G24" s="367">
        <v>100</v>
      </c>
      <c r="H24" s="140" t="s">
        <v>678</v>
      </c>
      <c r="I24" s="754">
        <v>0.4</v>
      </c>
      <c r="J24" s="750"/>
      <c r="K24" s="372">
        <v>3</v>
      </c>
      <c r="L24" s="372">
        <f t="shared" si="0"/>
        <v>100</v>
      </c>
      <c r="M24" s="248">
        <f t="shared" si="1"/>
        <v>40</v>
      </c>
      <c r="N24" s="752"/>
      <c r="O24" s="443"/>
      <c r="P24" s="221">
        <v>0</v>
      </c>
      <c r="Q24" s="444">
        <f t="shared" si="2"/>
        <v>100</v>
      </c>
      <c r="R24" s="222">
        <f t="shared" si="3"/>
        <v>0</v>
      </c>
      <c r="S24" s="626" cm="1">
        <f t="array" ref="S24">_xlfn.IFS(E24="Air",R24,E24="Sea",M24,E24="Air+Sea",M24+R24)</f>
        <v>40</v>
      </c>
    </row>
    <row r="25" spans="1:19" ht="30" x14ac:dyDescent="0.25">
      <c r="A25" s="1096"/>
      <c r="B25" s="719"/>
      <c r="C25" s="112" t="s">
        <v>74</v>
      </c>
      <c r="D25" s="112" t="s">
        <v>679</v>
      </c>
      <c r="E25" s="112" t="s">
        <v>11</v>
      </c>
      <c r="F25" s="112">
        <v>300</v>
      </c>
      <c r="G25" s="367">
        <v>240</v>
      </c>
      <c r="H25" s="140" t="s">
        <v>680</v>
      </c>
      <c r="I25" s="754">
        <v>0.375</v>
      </c>
      <c r="J25" s="750"/>
      <c r="K25" s="372">
        <v>3</v>
      </c>
      <c r="L25" s="372">
        <f t="shared" si="0"/>
        <v>240</v>
      </c>
      <c r="M25" s="248">
        <f t="shared" si="1"/>
        <v>90</v>
      </c>
      <c r="N25" s="752"/>
      <c r="O25" s="443"/>
      <c r="P25" s="221">
        <v>0</v>
      </c>
      <c r="Q25" s="444">
        <f t="shared" si="2"/>
        <v>240</v>
      </c>
      <c r="R25" s="222">
        <f t="shared" si="3"/>
        <v>0</v>
      </c>
      <c r="S25" s="626" cm="1">
        <f t="array" ref="S25">_xlfn.IFS(E25="Air",R25,E25="Sea",M25,E25="Air+Sea",M25+R25)</f>
        <v>90</v>
      </c>
    </row>
    <row r="26" spans="1:19" x14ac:dyDescent="0.25">
      <c r="A26" s="1096"/>
      <c r="B26" s="462" t="s">
        <v>80</v>
      </c>
      <c r="C26" s="159" t="s">
        <v>81</v>
      </c>
      <c r="D26" s="159" t="s">
        <v>82</v>
      </c>
      <c r="E26" s="159"/>
      <c r="F26" s="159"/>
      <c r="G26" s="207"/>
      <c r="H26" s="160"/>
      <c r="I26" s="752"/>
      <c r="J26" s="190"/>
      <c r="K26" s="221">
        <v>3</v>
      </c>
      <c r="L26" s="221">
        <f t="shared" si="0"/>
        <v>0</v>
      </c>
      <c r="M26" s="222">
        <f t="shared" si="1"/>
        <v>0</v>
      </c>
      <c r="N26" s="752"/>
      <c r="O26" s="443"/>
      <c r="P26" s="221">
        <v>0</v>
      </c>
      <c r="Q26" s="444">
        <f t="shared" si="2"/>
        <v>0</v>
      </c>
      <c r="R26" s="222">
        <f t="shared" si="3"/>
        <v>0</v>
      </c>
      <c r="S26" s="454" t="e" cm="1">
        <f t="array" ref="S26">_xlfn.IFS(E26="Air",R26,E26="Sea",M26,E26="Air+Sea",M26+R26)</f>
        <v>#N/A</v>
      </c>
    </row>
    <row r="27" spans="1:19" x14ac:dyDescent="0.25">
      <c r="A27" s="1096"/>
      <c r="B27" s="1111" t="s">
        <v>83</v>
      </c>
      <c r="C27" s="159" t="s">
        <v>84</v>
      </c>
      <c r="D27" s="159" t="s">
        <v>85</v>
      </c>
      <c r="E27" s="159"/>
      <c r="F27" s="159"/>
      <c r="G27" s="207"/>
      <c r="H27" s="160"/>
      <c r="I27" s="752"/>
      <c r="J27" s="190"/>
      <c r="K27" s="221">
        <v>3</v>
      </c>
      <c r="L27" s="221">
        <f t="shared" si="0"/>
        <v>0</v>
      </c>
      <c r="M27" s="222">
        <f t="shared" si="1"/>
        <v>0</v>
      </c>
      <c r="N27" s="752"/>
      <c r="O27" s="443"/>
      <c r="P27" s="221">
        <v>0</v>
      </c>
      <c r="Q27" s="444">
        <f t="shared" si="2"/>
        <v>0</v>
      </c>
      <c r="R27" s="222">
        <f t="shared" si="3"/>
        <v>0</v>
      </c>
      <c r="S27" s="454" t="e" cm="1">
        <f t="array" ref="S27">_xlfn.IFS(E27="Air",R27,E27="Sea",M27,E27="Air+Sea",M27+R27)</f>
        <v>#N/A</v>
      </c>
    </row>
    <row r="28" spans="1:19" x14ac:dyDescent="0.25">
      <c r="A28" s="1096"/>
      <c r="B28" s="1111"/>
      <c r="C28" s="159" t="s">
        <v>84</v>
      </c>
      <c r="D28" s="159" t="s">
        <v>86</v>
      </c>
      <c r="E28" s="159"/>
      <c r="F28" s="159"/>
      <c r="G28" s="207"/>
      <c r="H28" s="160"/>
      <c r="I28" s="752"/>
      <c r="J28" s="190"/>
      <c r="K28" s="221">
        <v>3</v>
      </c>
      <c r="L28" s="221">
        <f t="shared" si="0"/>
        <v>0</v>
      </c>
      <c r="M28" s="222">
        <f t="shared" si="1"/>
        <v>0</v>
      </c>
      <c r="N28" s="752"/>
      <c r="O28" s="443"/>
      <c r="P28" s="221">
        <v>0</v>
      </c>
      <c r="Q28" s="444">
        <f t="shared" si="2"/>
        <v>0</v>
      </c>
      <c r="R28" s="222">
        <f t="shared" si="3"/>
        <v>0</v>
      </c>
      <c r="S28" s="454" t="e" cm="1">
        <f t="array" ref="S28">_xlfn.IFS(E28="Air",R28,E28="Sea",M28,E28="Air+Sea",M28+R28)</f>
        <v>#N/A</v>
      </c>
    </row>
    <row r="29" spans="1:19" x14ac:dyDescent="0.25">
      <c r="A29" s="1096"/>
      <c r="B29" s="1111" t="s">
        <v>87</v>
      </c>
      <c r="C29" s="159" t="s">
        <v>74</v>
      </c>
      <c r="D29" s="159" t="s">
        <v>88</v>
      </c>
      <c r="E29" s="159"/>
      <c r="F29" s="159"/>
      <c r="G29" s="207"/>
      <c r="H29" s="747"/>
      <c r="I29" s="752"/>
      <c r="J29" s="190"/>
      <c r="K29" s="221">
        <v>3</v>
      </c>
      <c r="L29" s="221">
        <f t="shared" si="0"/>
        <v>0</v>
      </c>
      <c r="M29" s="222">
        <f t="shared" si="1"/>
        <v>0</v>
      </c>
      <c r="N29" s="752"/>
      <c r="O29" s="443"/>
      <c r="P29" s="221">
        <v>0</v>
      </c>
      <c r="Q29" s="444">
        <f t="shared" si="2"/>
        <v>0</v>
      </c>
      <c r="R29" s="222">
        <f t="shared" si="3"/>
        <v>0</v>
      </c>
      <c r="S29" s="454" t="e" cm="1">
        <f t="array" ref="S29">_xlfn.IFS(E29="Air",R29,E29="Sea",M29,E29="Air+Sea",M29+R29)</f>
        <v>#N/A</v>
      </c>
    </row>
    <row r="30" spans="1:19" x14ac:dyDescent="0.25">
      <c r="A30" s="1096"/>
      <c r="B30" s="1111"/>
      <c r="C30" s="159" t="s">
        <v>74</v>
      </c>
      <c r="D30" s="159" t="s">
        <v>89</v>
      </c>
      <c r="E30" s="159"/>
      <c r="F30" s="159"/>
      <c r="G30" s="207"/>
      <c r="H30" s="747"/>
      <c r="I30" s="752"/>
      <c r="J30" s="190"/>
      <c r="K30" s="221">
        <v>3</v>
      </c>
      <c r="L30" s="221">
        <f t="shared" si="0"/>
        <v>0</v>
      </c>
      <c r="M30" s="222">
        <f t="shared" si="1"/>
        <v>0</v>
      </c>
      <c r="N30" s="752"/>
      <c r="O30" s="443"/>
      <c r="P30" s="221">
        <v>0</v>
      </c>
      <c r="Q30" s="444">
        <f t="shared" si="2"/>
        <v>0</v>
      </c>
      <c r="R30" s="222">
        <f t="shared" si="3"/>
        <v>0</v>
      </c>
      <c r="S30" s="454" t="e" cm="1">
        <f t="array" ref="S30">_xlfn.IFS(E30="Air",R30,E30="Sea",M30,E30="Air+Sea",M30+R30)</f>
        <v>#N/A</v>
      </c>
    </row>
    <row r="31" spans="1:19" x14ac:dyDescent="0.25">
      <c r="A31" s="1096"/>
      <c r="B31" s="462" t="s">
        <v>90</v>
      </c>
      <c r="C31" s="159"/>
      <c r="D31" s="334"/>
      <c r="E31" s="159"/>
      <c r="F31" s="159"/>
      <c r="G31" s="207"/>
      <c r="H31" s="160"/>
      <c r="I31" s="752"/>
      <c r="J31" s="190"/>
      <c r="K31" s="221">
        <v>3</v>
      </c>
      <c r="L31" s="221">
        <f t="shared" si="0"/>
        <v>0</v>
      </c>
      <c r="M31" s="222">
        <f t="shared" si="1"/>
        <v>0</v>
      </c>
      <c r="N31" s="752"/>
      <c r="O31" s="443"/>
      <c r="P31" s="221">
        <v>0</v>
      </c>
      <c r="Q31" s="444">
        <f t="shared" si="2"/>
        <v>0</v>
      </c>
      <c r="R31" s="222">
        <f t="shared" si="3"/>
        <v>0</v>
      </c>
      <c r="S31" s="454" t="e" cm="1">
        <f t="array" ref="S31">_xlfn.IFS(E31="Air",R31,E31="Sea",M31,E31="Air+Sea",M31+R31)</f>
        <v>#N/A</v>
      </c>
    </row>
    <row r="32" spans="1:19" x14ac:dyDescent="0.25">
      <c r="A32" s="1096" t="s">
        <v>91</v>
      </c>
      <c r="B32" s="719" t="s">
        <v>92</v>
      </c>
      <c r="C32" s="111" t="s">
        <v>69</v>
      </c>
      <c r="D32" s="128" t="s">
        <v>93</v>
      </c>
      <c r="E32" s="111" t="s">
        <v>11</v>
      </c>
      <c r="F32" s="111">
        <v>440</v>
      </c>
      <c r="G32" s="206">
        <v>440</v>
      </c>
      <c r="H32" s="124"/>
      <c r="I32" s="755"/>
      <c r="J32" s="191">
        <v>0</v>
      </c>
      <c r="K32" s="219">
        <v>3</v>
      </c>
      <c r="L32" s="219">
        <f t="shared" si="0"/>
        <v>0</v>
      </c>
      <c r="M32" s="220">
        <f t="shared" si="1"/>
        <v>0</v>
      </c>
      <c r="N32" s="752"/>
      <c r="O32" s="443"/>
      <c r="P32" s="221">
        <v>0</v>
      </c>
      <c r="Q32" s="444">
        <f t="shared" si="2"/>
        <v>0</v>
      </c>
      <c r="R32" s="222">
        <f t="shared" si="3"/>
        <v>0</v>
      </c>
      <c r="S32" s="453" cm="1">
        <f t="array" ref="S32">_xlfn.IFS(E32="Air",R32,E32="Sea",M32,E32="Air+Sea",M32+R32)</f>
        <v>0</v>
      </c>
    </row>
    <row r="33" spans="1:37" s="732" customFormat="1" x14ac:dyDescent="0.25">
      <c r="A33" s="1096"/>
      <c r="B33" s="509" t="s">
        <v>681</v>
      </c>
      <c r="C33" s="113" t="s">
        <v>100</v>
      </c>
      <c r="D33" s="113" t="s">
        <v>101</v>
      </c>
      <c r="E33" s="113" t="s">
        <v>11</v>
      </c>
      <c r="F33" s="113">
        <v>195</v>
      </c>
      <c r="G33" s="208">
        <v>195</v>
      </c>
      <c r="H33" s="124"/>
      <c r="I33" s="755"/>
      <c r="J33" s="191">
        <v>0</v>
      </c>
      <c r="K33" s="219">
        <v>3</v>
      </c>
      <c r="L33" s="219">
        <f t="shared" si="0"/>
        <v>0</v>
      </c>
      <c r="M33" s="220">
        <f t="shared" si="1"/>
        <v>0</v>
      </c>
      <c r="N33" s="752"/>
      <c r="O33" s="443"/>
      <c r="P33" s="221">
        <v>0</v>
      </c>
      <c r="Q33" s="444">
        <f t="shared" si="2"/>
        <v>0</v>
      </c>
      <c r="R33" s="222">
        <f t="shared" si="3"/>
        <v>0</v>
      </c>
      <c r="S33" s="453" cm="1">
        <f t="array" ref="S33">_xlfn.IFS(E33="Air",R33,E33="Sea",M33,E33="Air+Sea",M33+R33)</f>
        <v>0</v>
      </c>
      <c r="T33" s="83"/>
      <c r="U33" s="83"/>
      <c r="V33" s="83"/>
      <c r="W33" s="83"/>
      <c r="X33" s="83"/>
      <c r="Y33" s="83"/>
      <c r="Z33" s="83"/>
      <c r="AA33" s="83"/>
      <c r="AB33" s="83"/>
      <c r="AC33" s="83"/>
      <c r="AD33" s="83"/>
      <c r="AE33" s="83"/>
      <c r="AF33" s="83"/>
      <c r="AG33" s="83"/>
      <c r="AH33" s="83"/>
      <c r="AI33" s="83"/>
      <c r="AJ33" s="83"/>
      <c r="AK33" s="83"/>
    </row>
    <row r="34" spans="1:37" ht="30" x14ac:dyDescent="0.25">
      <c r="A34" s="1096"/>
      <c r="B34" s="1110" t="s">
        <v>80</v>
      </c>
      <c r="C34" s="112" t="s">
        <v>69</v>
      </c>
      <c r="D34" s="114" t="s">
        <v>682</v>
      </c>
      <c r="E34" s="112" t="s">
        <v>11</v>
      </c>
      <c r="F34" s="112">
        <v>1000</v>
      </c>
      <c r="G34" s="367">
        <v>500</v>
      </c>
      <c r="H34" s="140" t="s">
        <v>683</v>
      </c>
      <c r="I34" s="754"/>
      <c r="J34" s="354">
        <v>1</v>
      </c>
      <c r="K34" s="372">
        <v>3</v>
      </c>
      <c r="L34" s="372">
        <f t="shared" si="0"/>
        <v>500</v>
      </c>
      <c r="M34" s="248">
        <f t="shared" si="1"/>
        <v>166.66666666666666</v>
      </c>
      <c r="N34" s="752"/>
      <c r="O34" s="443"/>
      <c r="P34" s="221">
        <v>0</v>
      </c>
      <c r="Q34" s="444">
        <f t="shared" si="2"/>
        <v>0</v>
      </c>
      <c r="R34" s="222">
        <f t="shared" si="3"/>
        <v>0</v>
      </c>
      <c r="S34" s="626" cm="1">
        <f t="array" ref="S34">_xlfn.IFS(E34="Air",R34,E34="Sea",M34,E34="Air+Sea",M34+R34)</f>
        <v>166.66666666666666</v>
      </c>
    </row>
    <row r="35" spans="1:37" x14ac:dyDescent="0.25">
      <c r="A35" s="1096"/>
      <c r="B35" s="1110"/>
      <c r="C35" s="112" t="s">
        <v>97</v>
      </c>
      <c r="D35" s="112" t="s">
        <v>684</v>
      </c>
      <c r="E35" s="112" t="s">
        <v>11</v>
      </c>
      <c r="F35" s="112">
        <v>180</v>
      </c>
      <c r="G35" s="367">
        <v>120</v>
      </c>
      <c r="H35" s="140"/>
      <c r="I35" s="754"/>
      <c r="J35" s="354">
        <v>1</v>
      </c>
      <c r="K35" s="372">
        <v>3</v>
      </c>
      <c r="L35" s="372">
        <f t="shared" si="0"/>
        <v>120</v>
      </c>
      <c r="M35" s="248">
        <f t="shared" si="1"/>
        <v>40</v>
      </c>
      <c r="N35" s="752"/>
      <c r="O35" s="443"/>
      <c r="P35" s="221">
        <v>0</v>
      </c>
      <c r="Q35" s="444">
        <f t="shared" si="2"/>
        <v>0</v>
      </c>
      <c r="R35" s="222">
        <f t="shared" si="3"/>
        <v>0</v>
      </c>
      <c r="S35" s="626" cm="1">
        <f t="array" ref="S35">_xlfn.IFS(E35="Air",R35,E35="Sea",M35,E35="Air+Sea",M35+R35)</f>
        <v>40</v>
      </c>
    </row>
    <row r="36" spans="1:37" ht="45" x14ac:dyDescent="0.25">
      <c r="A36" s="1096"/>
      <c r="B36" s="1110"/>
      <c r="C36" s="112" t="s">
        <v>69</v>
      </c>
      <c r="D36" s="112" t="s">
        <v>685</v>
      </c>
      <c r="E36" s="112" t="s">
        <v>11</v>
      </c>
      <c r="F36" s="112">
        <f>4*60</f>
        <v>240</v>
      </c>
      <c r="G36" s="367">
        <v>300</v>
      </c>
      <c r="H36" s="140" t="s">
        <v>686</v>
      </c>
      <c r="I36" s="754"/>
      <c r="J36" s="354">
        <v>1</v>
      </c>
      <c r="K36" s="372">
        <v>3</v>
      </c>
      <c r="L36" s="372">
        <f t="shared" si="0"/>
        <v>300</v>
      </c>
      <c r="M36" s="248">
        <f t="shared" si="1"/>
        <v>100</v>
      </c>
      <c r="N36" s="752"/>
      <c r="O36" s="443"/>
      <c r="P36" s="221">
        <v>0</v>
      </c>
      <c r="Q36" s="444">
        <f t="shared" si="2"/>
        <v>0</v>
      </c>
      <c r="R36" s="222">
        <f t="shared" si="3"/>
        <v>0</v>
      </c>
      <c r="S36" s="626" cm="1">
        <f t="array" ref="S36">_xlfn.IFS(E36="Air",R36,E36="Sea",M36,E36="Air+Sea",M36+R36)</f>
        <v>100</v>
      </c>
    </row>
    <row r="37" spans="1:37" ht="30" x14ac:dyDescent="0.25">
      <c r="A37" s="1096"/>
      <c r="B37" s="1092" t="s">
        <v>94</v>
      </c>
      <c r="C37" s="113" t="s">
        <v>69</v>
      </c>
      <c r="D37" s="136" t="s">
        <v>687</v>
      </c>
      <c r="E37" s="111" t="s">
        <v>11</v>
      </c>
      <c r="F37" s="113">
        <v>560</v>
      </c>
      <c r="G37" s="208">
        <v>400</v>
      </c>
      <c r="H37" s="124" t="s">
        <v>688</v>
      </c>
      <c r="I37" s="755">
        <v>0.7</v>
      </c>
      <c r="J37" s="191">
        <v>1</v>
      </c>
      <c r="K37" s="219">
        <v>3</v>
      </c>
      <c r="L37" s="219">
        <f t="shared" si="0"/>
        <v>400</v>
      </c>
      <c r="M37" s="220">
        <f t="shared" si="1"/>
        <v>93.333333333333329</v>
      </c>
      <c r="N37" s="752"/>
      <c r="O37" s="443"/>
      <c r="P37" s="221">
        <v>0</v>
      </c>
      <c r="Q37" s="444">
        <f t="shared" si="2"/>
        <v>0</v>
      </c>
      <c r="R37" s="222">
        <f t="shared" si="3"/>
        <v>0</v>
      </c>
      <c r="S37" s="453" cm="1">
        <f t="array" ref="S37">_xlfn.IFS(E37="Air",R37,E37="Sea",M37,E37="Air+Sea",M37+R37)</f>
        <v>93.333333333333329</v>
      </c>
    </row>
    <row r="38" spans="1:37" x14ac:dyDescent="0.25">
      <c r="A38" s="1096"/>
      <c r="B38" s="1092"/>
      <c r="C38" s="114" t="s">
        <v>97</v>
      </c>
      <c r="D38" s="114" t="s">
        <v>689</v>
      </c>
      <c r="E38" s="112" t="s">
        <v>11</v>
      </c>
      <c r="F38" s="114">
        <v>120</v>
      </c>
      <c r="G38" s="368">
        <v>120</v>
      </c>
      <c r="H38" s="140"/>
      <c r="I38" s="754">
        <v>0.7</v>
      </c>
      <c r="J38" s="354">
        <v>1</v>
      </c>
      <c r="K38" s="372">
        <v>3</v>
      </c>
      <c r="L38" s="372">
        <f t="shared" si="0"/>
        <v>120</v>
      </c>
      <c r="M38" s="248">
        <f t="shared" si="1"/>
        <v>28</v>
      </c>
      <c r="N38" s="752"/>
      <c r="O38" s="443"/>
      <c r="P38" s="221">
        <v>0</v>
      </c>
      <c r="Q38" s="444">
        <f t="shared" si="2"/>
        <v>0</v>
      </c>
      <c r="R38" s="222">
        <f t="shared" si="3"/>
        <v>0</v>
      </c>
      <c r="S38" s="626" cm="1">
        <f t="array" ref="S38">_xlfn.IFS(E38="Air",R38,E38="Sea",M38,E38="Air+Sea",M38+R38)</f>
        <v>28</v>
      </c>
    </row>
    <row r="39" spans="1:37" x14ac:dyDescent="0.25">
      <c r="A39" s="1096"/>
      <c r="B39" s="1092"/>
      <c r="C39" s="114" t="s">
        <v>69</v>
      </c>
      <c r="D39" s="114" t="s">
        <v>690</v>
      </c>
      <c r="E39" s="112" t="s">
        <v>11</v>
      </c>
      <c r="F39" s="114">
        <v>180</v>
      </c>
      <c r="G39" s="368">
        <v>180</v>
      </c>
      <c r="H39" s="140" t="s">
        <v>691</v>
      </c>
      <c r="I39" s="754">
        <v>0.7</v>
      </c>
      <c r="J39" s="354">
        <v>1</v>
      </c>
      <c r="K39" s="372">
        <v>3</v>
      </c>
      <c r="L39" s="372">
        <f t="shared" si="0"/>
        <v>180</v>
      </c>
      <c r="M39" s="248">
        <f t="shared" si="1"/>
        <v>42</v>
      </c>
      <c r="N39" s="752"/>
      <c r="O39" s="443"/>
      <c r="P39" s="221">
        <v>0</v>
      </c>
      <c r="Q39" s="444">
        <f t="shared" si="2"/>
        <v>0</v>
      </c>
      <c r="R39" s="222">
        <f t="shared" si="3"/>
        <v>0</v>
      </c>
      <c r="S39" s="626" cm="1">
        <f t="array" ref="S39">_xlfn.IFS(E39="Air",R39,E39="Sea",M39,E39="Air+Sea",M39+R39)</f>
        <v>42</v>
      </c>
    </row>
    <row r="40" spans="1:37" ht="30" x14ac:dyDescent="0.25">
      <c r="A40" s="1096"/>
      <c r="B40" s="1092"/>
      <c r="C40" s="114" t="s">
        <v>84</v>
      </c>
      <c r="D40" s="114" t="s">
        <v>692</v>
      </c>
      <c r="E40" s="112" t="s">
        <v>11</v>
      </c>
      <c r="F40" s="114">
        <v>180</v>
      </c>
      <c r="G40" s="368">
        <v>180</v>
      </c>
      <c r="H40" s="140" t="s">
        <v>693</v>
      </c>
      <c r="I40" s="754">
        <v>0.7</v>
      </c>
      <c r="J40" s="354">
        <v>1</v>
      </c>
      <c r="K40" s="372">
        <v>3</v>
      </c>
      <c r="L40" s="372">
        <f t="shared" si="0"/>
        <v>180</v>
      </c>
      <c r="M40" s="248">
        <f t="shared" si="1"/>
        <v>42</v>
      </c>
      <c r="N40" s="752"/>
      <c r="O40" s="443"/>
      <c r="P40" s="221">
        <v>0</v>
      </c>
      <c r="Q40" s="444">
        <f t="shared" si="2"/>
        <v>0</v>
      </c>
      <c r="R40" s="222">
        <f t="shared" si="3"/>
        <v>0</v>
      </c>
      <c r="S40" s="626" cm="1">
        <f t="array" ref="S40">_xlfn.IFS(E40="Air",R40,E40="Sea",M40,E40="Air+Sea",M40+R40)</f>
        <v>42</v>
      </c>
    </row>
    <row r="41" spans="1:37" x14ac:dyDescent="0.25">
      <c r="A41" s="1096"/>
      <c r="B41" s="1092"/>
      <c r="C41" s="114" t="s">
        <v>69</v>
      </c>
      <c r="D41" s="114" t="s">
        <v>694</v>
      </c>
      <c r="E41" s="112" t="s">
        <v>11</v>
      </c>
      <c r="F41" s="114">
        <v>180</v>
      </c>
      <c r="G41" s="368">
        <v>120</v>
      </c>
      <c r="H41" s="140"/>
      <c r="I41" s="754">
        <v>0.7</v>
      </c>
      <c r="J41" s="354">
        <v>1</v>
      </c>
      <c r="K41" s="372">
        <v>3</v>
      </c>
      <c r="L41" s="372">
        <f t="shared" si="0"/>
        <v>120</v>
      </c>
      <c r="M41" s="248">
        <f t="shared" si="1"/>
        <v>28</v>
      </c>
      <c r="N41" s="752"/>
      <c r="O41" s="443"/>
      <c r="P41" s="221">
        <v>0</v>
      </c>
      <c r="Q41" s="444">
        <f t="shared" si="2"/>
        <v>0</v>
      </c>
      <c r="R41" s="222">
        <f t="shared" si="3"/>
        <v>0</v>
      </c>
      <c r="S41" s="626" cm="1">
        <f t="array" ref="S41">_xlfn.IFS(E41="Air",R41,E41="Sea",M41,E41="Air+Sea",M41+R41)</f>
        <v>28</v>
      </c>
    </row>
    <row r="42" spans="1:37" x14ac:dyDescent="0.25">
      <c r="A42" s="1096"/>
      <c r="B42" s="1092" t="s">
        <v>112</v>
      </c>
      <c r="C42" s="112" t="s">
        <v>69</v>
      </c>
      <c r="D42" s="112" t="s">
        <v>695</v>
      </c>
      <c r="E42" s="112" t="s">
        <v>11</v>
      </c>
      <c r="F42" s="112">
        <v>420</v>
      </c>
      <c r="G42" s="367">
        <v>300</v>
      </c>
      <c r="H42" s="140"/>
      <c r="I42" s="756">
        <v>0.7</v>
      </c>
      <c r="J42" s="354">
        <v>0</v>
      </c>
      <c r="K42" s="372">
        <v>3</v>
      </c>
      <c r="L42" s="372">
        <f t="shared" si="0"/>
        <v>0</v>
      </c>
      <c r="M42" s="248">
        <f t="shared" si="1"/>
        <v>0</v>
      </c>
      <c r="N42" s="752"/>
      <c r="O42" s="443"/>
      <c r="P42" s="221">
        <v>0</v>
      </c>
      <c r="Q42" s="444">
        <f t="shared" si="2"/>
        <v>0</v>
      </c>
      <c r="R42" s="222">
        <f t="shared" si="3"/>
        <v>0</v>
      </c>
      <c r="S42" s="626" cm="1">
        <f t="array" ref="S42">_xlfn.IFS(E42="Air",R42,E42="Sea",M42,E42="Air+Sea",M42+R42)</f>
        <v>0</v>
      </c>
    </row>
    <row r="43" spans="1:37" x14ac:dyDescent="0.25">
      <c r="A43" s="1096"/>
      <c r="B43" s="1092"/>
      <c r="C43" s="112" t="s">
        <v>69</v>
      </c>
      <c r="D43" s="112" t="s">
        <v>696</v>
      </c>
      <c r="E43" s="112" t="s">
        <v>11</v>
      </c>
      <c r="F43" s="112">
        <v>180</v>
      </c>
      <c r="G43" s="367">
        <v>60</v>
      </c>
      <c r="H43" s="140"/>
      <c r="I43" s="756"/>
      <c r="J43" s="354">
        <v>0</v>
      </c>
      <c r="K43" s="372">
        <v>3</v>
      </c>
      <c r="L43" s="372">
        <f t="shared" si="0"/>
        <v>0</v>
      </c>
      <c r="M43" s="248">
        <f t="shared" si="1"/>
        <v>0</v>
      </c>
      <c r="N43" s="752"/>
      <c r="O43" s="443"/>
      <c r="P43" s="221">
        <v>0</v>
      </c>
      <c r="Q43" s="444">
        <f t="shared" si="2"/>
        <v>0</v>
      </c>
      <c r="R43" s="222">
        <f t="shared" si="3"/>
        <v>0</v>
      </c>
      <c r="S43" s="626" cm="1">
        <f t="array" ref="S43">_xlfn.IFS(E43="Air",R43,E43="Sea",M43,E43="Air+Sea",M43+R43)</f>
        <v>0</v>
      </c>
    </row>
    <row r="44" spans="1:37" x14ac:dyDescent="0.25">
      <c r="A44" s="1096"/>
      <c r="B44" s="1092"/>
      <c r="C44" s="112" t="s">
        <v>69</v>
      </c>
      <c r="D44" s="112" t="s">
        <v>697</v>
      </c>
      <c r="E44" s="112" t="s">
        <v>11</v>
      </c>
      <c r="F44" s="112">
        <v>180</v>
      </c>
      <c r="G44" s="367">
        <v>120</v>
      </c>
      <c r="H44" s="140"/>
      <c r="I44" s="756"/>
      <c r="J44" s="354">
        <v>0</v>
      </c>
      <c r="K44" s="372">
        <v>3</v>
      </c>
      <c r="L44" s="372">
        <f t="shared" si="0"/>
        <v>0</v>
      </c>
      <c r="M44" s="248">
        <f t="shared" si="1"/>
        <v>0</v>
      </c>
      <c r="N44" s="752"/>
      <c r="O44" s="443"/>
      <c r="P44" s="221">
        <v>0</v>
      </c>
      <c r="Q44" s="444">
        <f t="shared" si="2"/>
        <v>0</v>
      </c>
      <c r="R44" s="222">
        <f t="shared" si="3"/>
        <v>0</v>
      </c>
      <c r="S44" s="626" cm="1">
        <f t="array" ref="S44">_xlfn.IFS(E44="Air",R44,E44="Sea",M44,E44="Air+Sea",M44+R44)</f>
        <v>0</v>
      </c>
    </row>
    <row r="45" spans="1:37" ht="30" x14ac:dyDescent="0.25">
      <c r="A45" s="1096"/>
      <c r="B45" s="1092"/>
      <c r="C45" s="112" t="s">
        <v>97</v>
      </c>
      <c r="D45" s="112" t="s">
        <v>698</v>
      </c>
      <c r="E45" s="112" t="s">
        <v>11</v>
      </c>
      <c r="F45" s="112">
        <v>240</v>
      </c>
      <c r="G45" s="367">
        <v>120</v>
      </c>
      <c r="H45" s="140" t="s">
        <v>693</v>
      </c>
      <c r="I45" s="756"/>
      <c r="J45" s="354">
        <v>0</v>
      </c>
      <c r="K45" s="372">
        <v>3</v>
      </c>
      <c r="L45" s="372">
        <f t="shared" si="0"/>
        <v>0</v>
      </c>
      <c r="M45" s="248">
        <f t="shared" si="1"/>
        <v>0</v>
      </c>
      <c r="N45" s="752"/>
      <c r="O45" s="443"/>
      <c r="P45" s="221">
        <v>0</v>
      </c>
      <c r="Q45" s="444">
        <f t="shared" si="2"/>
        <v>0</v>
      </c>
      <c r="R45" s="222">
        <f t="shared" si="3"/>
        <v>0</v>
      </c>
      <c r="S45" s="626" cm="1">
        <f t="array" ref="S45">_xlfn.IFS(E45="Air",R45,E45="Sea",M45,E45="Air+Sea",M45+R45)</f>
        <v>0</v>
      </c>
    </row>
    <row r="46" spans="1:37" x14ac:dyDescent="0.25">
      <c r="A46" s="1096"/>
      <c r="B46" s="1092"/>
      <c r="C46" s="113" t="s">
        <v>100</v>
      </c>
      <c r="D46" s="113" t="s">
        <v>699</v>
      </c>
      <c r="E46" s="113" t="s">
        <v>11</v>
      </c>
      <c r="F46" s="113">
        <v>30</v>
      </c>
      <c r="G46" s="208">
        <v>30</v>
      </c>
      <c r="H46" s="124"/>
      <c r="I46" s="757"/>
      <c r="J46" s="191">
        <v>0</v>
      </c>
      <c r="K46" s="219">
        <v>3</v>
      </c>
      <c r="L46" s="219">
        <f t="shared" si="0"/>
        <v>0</v>
      </c>
      <c r="M46" s="220">
        <f t="shared" si="1"/>
        <v>0</v>
      </c>
      <c r="N46" s="752"/>
      <c r="O46" s="443"/>
      <c r="P46" s="221">
        <v>0</v>
      </c>
      <c r="Q46" s="444">
        <f t="shared" si="2"/>
        <v>0</v>
      </c>
      <c r="R46" s="222">
        <f t="shared" si="3"/>
        <v>0</v>
      </c>
      <c r="S46" s="453" cm="1">
        <f t="array" ref="S46">_xlfn.IFS(E46="Air",R46,E46="Sea",M46,E46="Air+Sea",M46+R46)</f>
        <v>0</v>
      </c>
    </row>
    <row r="47" spans="1:37" x14ac:dyDescent="0.25">
      <c r="A47" s="1096"/>
      <c r="B47" s="1092"/>
      <c r="C47" s="111" t="s">
        <v>100</v>
      </c>
      <c r="D47" s="136" t="s">
        <v>114</v>
      </c>
      <c r="E47" s="111" t="s">
        <v>11</v>
      </c>
      <c r="F47" s="111">
        <v>100</v>
      </c>
      <c r="G47" s="206">
        <v>100</v>
      </c>
      <c r="H47" s="124"/>
      <c r="I47" s="757"/>
      <c r="J47" s="191">
        <v>0</v>
      </c>
      <c r="K47" s="219">
        <v>3</v>
      </c>
      <c r="L47" s="219">
        <f t="shared" si="0"/>
        <v>0</v>
      </c>
      <c r="M47" s="220">
        <f t="shared" si="1"/>
        <v>0</v>
      </c>
      <c r="N47" s="752"/>
      <c r="O47" s="443"/>
      <c r="P47" s="221">
        <v>0</v>
      </c>
      <c r="Q47" s="444">
        <f t="shared" si="2"/>
        <v>0</v>
      </c>
      <c r="R47" s="222">
        <f t="shared" si="3"/>
        <v>0</v>
      </c>
      <c r="S47" s="453" cm="1">
        <f t="array" ref="S47">_xlfn.IFS(E47="Air",R47,E47="Sea",M47,E47="Air+Sea",M47+R47)</f>
        <v>0</v>
      </c>
    </row>
    <row r="48" spans="1:37" x14ac:dyDescent="0.25">
      <c r="A48" s="1096"/>
      <c r="B48" s="509" t="s">
        <v>102</v>
      </c>
      <c r="C48" s="113" t="s">
        <v>103</v>
      </c>
      <c r="D48" s="136" t="s">
        <v>104</v>
      </c>
      <c r="E48" s="113" t="s">
        <v>11</v>
      </c>
      <c r="F48" s="113">
        <v>70</v>
      </c>
      <c r="G48" s="208">
        <v>70</v>
      </c>
      <c r="H48" s="124"/>
      <c r="I48" s="755"/>
      <c r="J48" s="191">
        <v>1</v>
      </c>
      <c r="K48" s="219">
        <v>3</v>
      </c>
      <c r="L48" s="219">
        <f t="shared" si="0"/>
        <v>70</v>
      </c>
      <c r="M48" s="220">
        <f t="shared" si="1"/>
        <v>23.333333333333332</v>
      </c>
      <c r="N48" s="752"/>
      <c r="O48" s="443"/>
      <c r="P48" s="221">
        <v>0</v>
      </c>
      <c r="Q48" s="444">
        <f t="shared" si="2"/>
        <v>0</v>
      </c>
      <c r="R48" s="222">
        <f t="shared" si="3"/>
        <v>0</v>
      </c>
      <c r="S48" s="453" cm="1">
        <f t="array" ref="S48">_xlfn.IFS(E48="Air",R48,E48="Sea",M48,E48="Air+Sea",M48+R48)</f>
        <v>23.333333333333332</v>
      </c>
    </row>
    <row r="49" spans="1:19" ht="30" x14ac:dyDescent="0.25">
      <c r="A49" s="1096"/>
      <c r="B49" s="509" t="s">
        <v>105</v>
      </c>
      <c r="C49" s="113" t="s">
        <v>74</v>
      </c>
      <c r="D49" s="136" t="s">
        <v>107</v>
      </c>
      <c r="E49" s="111" t="s">
        <v>11</v>
      </c>
      <c r="F49" s="113">
        <v>40</v>
      </c>
      <c r="G49" s="208">
        <v>40</v>
      </c>
      <c r="H49" s="728"/>
      <c r="I49" s="757">
        <v>0.4</v>
      </c>
      <c r="J49" s="749"/>
      <c r="K49" s="219">
        <v>3</v>
      </c>
      <c r="L49" s="219">
        <f t="shared" si="0"/>
        <v>40</v>
      </c>
      <c r="M49" s="220">
        <f t="shared" si="1"/>
        <v>16</v>
      </c>
      <c r="N49" s="752"/>
      <c r="O49" s="443"/>
      <c r="P49" s="221">
        <v>0</v>
      </c>
      <c r="Q49" s="444">
        <f t="shared" si="2"/>
        <v>40</v>
      </c>
      <c r="R49" s="222">
        <f t="shared" si="3"/>
        <v>0</v>
      </c>
      <c r="S49" s="453" cm="1">
        <f t="array" ref="S49">_xlfn.IFS(E49="Air",R49,E49="Sea",M49,E49="Air+Sea",M49+R49)</f>
        <v>16</v>
      </c>
    </row>
    <row r="50" spans="1:19" x14ac:dyDescent="0.25">
      <c r="A50" s="1096"/>
      <c r="B50" s="1093" t="s">
        <v>105</v>
      </c>
      <c r="C50" s="188" t="s">
        <v>74</v>
      </c>
      <c r="D50" s="159" t="s">
        <v>106</v>
      </c>
      <c r="E50" s="188"/>
      <c r="F50" s="188"/>
      <c r="G50" s="386"/>
      <c r="H50" s="160"/>
      <c r="I50" s="752"/>
      <c r="J50" s="190"/>
      <c r="K50" s="221">
        <v>3</v>
      </c>
      <c r="L50" s="221">
        <f t="shared" si="0"/>
        <v>0</v>
      </c>
      <c r="M50" s="222">
        <f t="shared" si="1"/>
        <v>0</v>
      </c>
      <c r="N50" s="752"/>
      <c r="O50" s="443"/>
      <c r="P50" s="221">
        <v>0</v>
      </c>
      <c r="Q50" s="444">
        <f t="shared" si="2"/>
        <v>0</v>
      </c>
      <c r="R50" s="222">
        <f t="shared" si="3"/>
        <v>0</v>
      </c>
      <c r="S50" s="454" t="e" cm="1">
        <f t="array" ref="S50">_xlfn.IFS(E50="Air",R50,E50="Sea",M50,E50="Air+Sea",M50+R50)</f>
        <v>#N/A</v>
      </c>
    </row>
    <row r="51" spans="1:19" x14ac:dyDescent="0.25">
      <c r="A51" s="1096"/>
      <c r="B51" s="1093"/>
      <c r="C51" s="188" t="s">
        <v>74</v>
      </c>
      <c r="D51" s="188" t="s">
        <v>107</v>
      </c>
      <c r="E51" s="188"/>
      <c r="F51" s="188"/>
      <c r="G51" s="386"/>
      <c r="H51" s="160"/>
      <c r="I51" s="752"/>
      <c r="J51" s="190"/>
      <c r="K51" s="221">
        <v>3</v>
      </c>
      <c r="L51" s="221">
        <f t="shared" si="0"/>
        <v>0</v>
      </c>
      <c r="M51" s="222">
        <f t="shared" si="1"/>
        <v>0</v>
      </c>
      <c r="N51" s="752"/>
      <c r="O51" s="443"/>
      <c r="P51" s="221">
        <v>0</v>
      </c>
      <c r="Q51" s="444">
        <f t="shared" si="2"/>
        <v>0</v>
      </c>
      <c r="R51" s="222">
        <f t="shared" si="3"/>
        <v>0</v>
      </c>
      <c r="S51" s="454" t="e" cm="1">
        <f t="array" ref="S51">_xlfn.IFS(E51="Air",R51,E51="Sea",M51,E51="Air+Sea",M51+R51)</f>
        <v>#N/A</v>
      </c>
    </row>
    <row r="52" spans="1:19" x14ac:dyDescent="0.25">
      <c r="A52" s="1096"/>
      <c r="B52" s="462" t="s">
        <v>110</v>
      </c>
      <c r="C52" s="159" t="s">
        <v>111</v>
      </c>
      <c r="D52" s="159" t="s">
        <v>98</v>
      </c>
      <c r="E52" s="159"/>
      <c r="F52" s="159"/>
      <c r="G52" s="207"/>
      <c r="H52" s="160"/>
      <c r="I52" s="752"/>
      <c r="J52" s="190"/>
      <c r="K52" s="221">
        <v>3</v>
      </c>
      <c r="L52" s="221">
        <f t="shared" si="0"/>
        <v>0</v>
      </c>
      <c r="M52" s="222">
        <f t="shared" si="1"/>
        <v>0</v>
      </c>
      <c r="N52" s="752"/>
      <c r="O52" s="443"/>
      <c r="P52" s="221">
        <v>0</v>
      </c>
      <c r="Q52" s="444">
        <f t="shared" si="2"/>
        <v>0</v>
      </c>
      <c r="R52" s="222">
        <f t="shared" si="3"/>
        <v>0</v>
      </c>
      <c r="S52" s="454" t="e" cm="1">
        <f t="array" ref="S52">_xlfn.IFS(E52="Air",R52,E52="Sea",M52,E52="Air+Sea",M52+R52)</f>
        <v>#N/A</v>
      </c>
    </row>
    <row r="53" spans="1:19" x14ac:dyDescent="0.25">
      <c r="A53" s="1096"/>
      <c r="B53" s="462" t="s">
        <v>90</v>
      </c>
      <c r="C53" s="159"/>
      <c r="D53" s="159" t="s">
        <v>700</v>
      </c>
      <c r="E53" s="159"/>
      <c r="F53" s="159"/>
      <c r="G53" s="207"/>
      <c r="H53" s="160"/>
      <c r="I53" s="752"/>
      <c r="J53" s="190"/>
      <c r="K53" s="221">
        <v>3</v>
      </c>
      <c r="L53" s="221">
        <f t="shared" si="0"/>
        <v>0</v>
      </c>
      <c r="M53" s="222">
        <f t="shared" si="1"/>
        <v>0</v>
      </c>
      <c r="N53" s="752"/>
      <c r="O53" s="443"/>
      <c r="P53" s="221">
        <v>0</v>
      </c>
      <c r="Q53" s="444">
        <f t="shared" si="2"/>
        <v>0</v>
      </c>
      <c r="R53" s="222">
        <f t="shared" si="3"/>
        <v>0</v>
      </c>
      <c r="S53" s="454" t="e" cm="1">
        <f t="array" ref="S53">_xlfn.IFS(E53="Air",R53,E53="Sea",M53,E53="Air+Sea",M53+R53)</f>
        <v>#N/A</v>
      </c>
    </row>
    <row r="54" spans="1:19" x14ac:dyDescent="0.25">
      <c r="A54" s="1096"/>
      <c r="B54" s="1092" t="s">
        <v>115</v>
      </c>
      <c r="C54" s="113" t="s">
        <v>116</v>
      </c>
      <c r="D54" s="113" t="s">
        <v>113</v>
      </c>
      <c r="E54" s="111" t="s">
        <v>11</v>
      </c>
      <c r="F54" s="111">
        <v>30</v>
      </c>
      <c r="G54" s="206">
        <v>30</v>
      </c>
      <c r="H54" s="124"/>
      <c r="I54" s="755"/>
      <c r="J54" s="191">
        <v>1</v>
      </c>
      <c r="K54" s="219">
        <v>3</v>
      </c>
      <c r="L54" s="219">
        <f t="shared" si="0"/>
        <v>30</v>
      </c>
      <c r="M54" s="220">
        <f t="shared" si="1"/>
        <v>10</v>
      </c>
      <c r="N54" s="752"/>
      <c r="O54" s="443"/>
      <c r="P54" s="221">
        <v>0</v>
      </c>
      <c r="Q54" s="444">
        <f t="shared" si="2"/>
        <v>0</v>
      </c>
      <c r="R54" s="222">
        <f t="shared" si="3"/>
        <v>0</v>
      </c>
      <c r="S54" s="453" cm="1">
        <f t="array" ref="S54">_xlfn.IFS(E54="Air",R54,E54="Sea",M54,E54="Air+Sea",M54+R54)</f>
        <v>10</v>
      </c>
    </row>
    <row r="55" spans="1:19" x14ac:dyDescent="0.25">
      <c r="A55" s="1096"/>
      <c r="B55" s="1092"/>
      <c r="C55" s="113" t="s">
        <v>116</v>
      </c>
      <c r="D55" s="128" t="s">
        <v>117</v>
      </c>
      <c r="E55" s="111" t="s">
        <v>11</v>
      </c>
      <c r="F55" s="111">
        <v>340</v>
      </c>
      <c r="G55" s="206">
        <v>340</v>
      </c>
      <c r="H55" s="124"/>
      <c r="I55" s="755"/>
      <c r="J55" s="191">
        <v>1</v>
      </c>
      <c r="K55" s="219">
        <v>3</v>
      </c>
      <c r="L55" s="219">
        <f t="shared" si="0"/>
        <v>340</v>
      </c>
      <c r="M55" s="220">
        <f t="shared" si="1"/>
        <v>113.33333333333333</v>
      </c>
      <c r="N55" s="752"/>
      <c r="O55" s="443"/>
      <c r="P55" s="221">
        <v>0</v>
      </c>
      <c r="Q55" s="444">
        <f t="shared" si="2"/>
        <v>0</v>
      </c>
      <c r="R55" s="222">
        <f t="shared" si="3"/>
        <v>0</v>
      </c>
      <c r="S55" s="453" cm="1">
        <f t="array" ref="S55">_xlfn.IFS(E55="Air",R55,E55="Sea",M55,E55="Air+Sea",M55+R55)</f>
        <v>113.33333333333333</v>
      </c>
    </row>
    <row r="56" spans="1:19" x14ac:dyDescent="0.25">
      <c r="A56" s="1096"/>
      <c r="B56" s="1092" t="s">
        <v>118</v>
      </c>
      <c r="C56" s="113" t="s">
        <v>103</v>
      </c>
      <c r="D56" s="113" t="s">
        <v>119</v>
      </c>
      <c r="E56" s="113" t="s">
        <v>11</v>
      </c>
      <c r="F56" s="113">
        <v>25</v>
      </c>
      <c r="G56" s="208">
        <v>25</v>
      </c>
      <c r="H56" s="124"/>
      <c r="I56" s="755"/>
      <c r="J56" s="191">
        <v>1.5</v>
      </c>
      <c r="K56" s="219">
        <v>3</v>
      </c>
      <c r="L56" s="219">
        <f t="shared" si="0"/>
        <v>37.5</v>
      </c>
      <c r="M56" s="220">
        <f t="shared" si="1"/>
        <v>12.5</v>
      </c>
      <c r="N56" s="752"/>
      <c r="O56" s="443"/>
      <c r="P56" s="221">
        <v>0</v>
      </c>
      <c r="Q56" s="444">
        <f t="shared" si="2"/>
        <v>0</v>
      </c>
      <c r="R56" s="222">
        <f t="shared" si="3"/>
        <v>0</v>
      </c>
      <c r="S56" s="453" cm="1">
        <f t="array" ref="S56">_xlfn.IFS(E56="Air",R56,E56="Sea",M56,E56="Air+Sea",M56+R56)</f>
        <v>12.5</v>
      </c>
    </row>
    <row r="57" spans="1:19" x14ac:dyDescent="0.25">
      <c r="A57" s="1096"/>
      <c r="B57" s="1092"/>
      <c r="C57" s="113" t="s">
        <v>103</v>
      </c>
      <c r="D57" s="136" t="s">
        <v>120</v>
      </c>
      <c r="E57" s="113" t="s">
        <v>11</v>
      </c>
      <c r="F57" s="113">
        <v>375</v>
      </c>
      <c r="G57" s="208">
        <v>375</v>
      </c>
      <c r="H57" s="124"/>
      <c r="I57" s="755"/>
      <c r="J57" s="191">
        <v>1.5</v>
      </c>
      <c r="K57" s="219">
        <v>3</v>
      </c>
      <c r="L57" s="219">
        <f t="shared" si="0"/>
        <v>562.5</v>
      </c>
      <c r="M57" s="220">
        <f t="shared" si="1"/>
        <v>187.5</v>
      </c>
      <c r="N57" s="752"/>
      <c r="O57" s="443"/>
      <c r="P57" s="221">
        <v>0</v>
      </c>
      <c r="Q57" s="444">
        <f t="shared" si="2"/>
        <v>0</v>
      </c>
      <c r="R57" s="222">
        <f t="shared" si="3"/>
        <v>0</v>
      </c>
      <c r="S57" s="453" cm="1">
        <f t="array" ref="S57">_xlfn.IFS(E57="Air",R57,E57="Sea",M57,E57="Air+Sea",M57+R57)</f>
        <v>187.5</v>
      </c>
    </row>
    <row r="58" spans="1:19" x14ac:dyDescent="0.25">
      <c r="A58" s="1096"/>
      <c r="B58" s="509" t="s">
        <v>108</v>
      </c>
      <c r="C58" s="113" t="s">
        <v>103</v>
      </c>
      <c r="D58" s="136" t="s">
        <v>109</v>
      </c>
      <c r="E58" s="113" t="s">
        <v>11</v>
      </c>
      <c r="F58" s="113">
        <v>175</v>
      </c>
      <c r="G58" s="208">
        <v>175</v>
      </c>
      <c r="H58" s="124"/>
      <c r="I58" s="755"/>
      <c r="J58" s="191">
        <v>1</v>
      </c>
      <c r="K58" s="219">
        <v>3</v>
      </c>
      <c r="L58" s="219">
        <f t="shared" si="0"/>
        <v>175</v>
      </c>
      <c r="M58" s="220">
        <f t="shared" si="1"/>
        <v>58.333333333333336</v>
      </c>
      <c r="N58" s="752"/>
      <c r="O58" s="443"/>
      <c r="P58" s="221">
        <v>0</v>
      </c>
      <c r="Q58" s="444">
        <f t="shared" si="2"/>
        <v>0</v>
      </c>
      <c r="R58" s="222">
        <f t="shared" si="3"/>
        <v>0</v>
      </c>
      <c r="S58" s="453" cm="1">
        <f t="array" ref="S58">_xlfn.IFS(E58="Air",R58,E58="Sea",M58,E58="Air+Sea",M58+R58)</f>
        <v>58.333333333333336</v>
      </c>
    </row>
    <row r="59" spans="1:19" x14ac:dyDescent="0.25">
      <c r="A59" s="1096" t="s">
        <v>121</v>
      </c>
      <c r="B59" s="719" t="s">
        <v>122</v>
      </c>
      <c r="C59" s="111" t="s">
        <v>123</v>
      </c>
      <c r="D59" s="128" t="s">
        <v>122</v>
      </c>
      <c r="E59" s="113" t="s">
        <v>11</v>
      </c>
      <c r="F59" s="111">
        <v>120</v>
      </c>
      <c r="G59" s="206">
        <v>120</v>
      </c>
      <c r="H59" s="124"/>
      <c r="I59" s="755"/>
      <c r="J59" s="191">
        <v>1</v>
      </c>
      <c r="K59" s="219">
        <v>3</v>
      </c>
      <c r="L59" s="219">
        <f t="shared" si="0"/>
        <v>120</v>
      </c>
      <c r="M59" s="220">
        <f t="shared" si="1"/>
        <v>40</v>
      </c>
      <c r="N59" s="752"/>
      <c r="O59" s="443"/>
      <c r="P59" s="221">
        <v>0</v>
      </c>
      <c r="Q59" s="444">
        <f t="shared" si="2"/>
        <v>0</v>
      </c>
      <c r="R59" s="222">
        <f t="shared" si="3"/>
        <v>0</v>
      </c>
      <c r="S59" s="453" cm="1">
        <f t="array" ref="S59">_xlfn.IFS(E59="Air",R59,E59="Sea",M59,E59="Air+Sea",M59+R59)</f>
        <v>40</v>
      </c>
    </row>
    <row r="60" spans="1:19" x14ac:dyDescent="0.25">
      <c r="A60" s="1096"/>
      <c r="B60" s="509" t="s">
        <v>124</v>
      </c>
      <c r="C60" s="113" t="s">
        <v>103</v>
      </c>
      <c r="D60" s="136" t="s">
        <v>125</v>
      </c>
      <c r="E60" s="113" t="s">
        <v>11</v>
      </c>
      <c r="F60" s="113">
        <v>120</v>
      </c>
      <c r="G60" s="208">
        <v>120</v>
      </c>
      <c r="H60" s="124"/>
      <c r="I60" s="755"/>
      <c r="J60" s="191">
        <v>1</v>
      </c>
      <c r="K60" s="219">
        <v>3</v>
      </c>
      <c r="L60" s="219">
        <f t="shared" si="0"/>
        <v>120</v>
      </c>
      <c r="M60" s="220">
        <f t="shared" si="1"/>
        <v>40</v>
      </c>
      <c r="N60" s="752"/>
      <c r="O60" s="443"/>
      <c r="P60" s="221">
        <v>0</v>
      </c>
      <c r="Q60" s="444">
        <f t="shared" si="2"/>
        <v>0</v>
      </c>
      <c r="R60" s="222">
        <f t="shared" si="3"/>
        <v>0</v>
      </c>
      <c r="S60" s="453" cm="1">
        <f t="array" ref="S60">_xlfn.IFS(E60="Air",R60,E60="Sea",M60,E60="Air+Sea",M60+R60)</f>
        <v>40</v>
      </c>
    </row>
    <row r="61" spans="1:19" x14ac:dyDescent="0.25">
      <c r="A61" s="1096"/>
      <c r="B61" s="462" t="s">
        <v>126</v>
      </c>
      <c r="C61" s="159" t="s">
        <v>103</v>
      </c>
      <c r="D61" s="159" t="s">
        <v>126</v>
      </c>
      <c r="E61" s="188"/>
      <c r="F61" s="159"/>
      <c r="G61" s="207"/>
      <c r="H61" s="160"/>
      <c r="I61" s="752"/>
      <c r="J61" s="190"/>
      <c r="K61" s="221">
        <v>3</v>
      </c>
      <c r="L61" s="221">
        <f t="shared" si="0"/>
        <v>0</v>
      </c>
      <c r="M61" s="222">
        <f t="shared" si="1"/>
        <v>0</v>
      </c>
      <c r="N61" s="752"/>
      <c r="O61" s="443"/>
      <c r="P61" s="221">
        <v>0</v>
      </c>
      <c r="Q61" s="444">
        <f t="shared" si="2"/>
        <v>0</v>
      </c>
      <c r="R61" s="222">
        <f t="shared" si="3"/>
        <v>0</v>
      </c>
      <c r="S61" s="454" t="e" cm="1">
        <f t="array" ref="S61">_xlfn.IFS(E61="Air",R61,E61="Sea",M61,E61="Air+Sea",M61+R61)</f>
        <v>#N/A</v>
      </c>
    </row>
    <row r="62" spans="1:19" x14ac:dyDescent="0.25">
      <c r="A62" s="1096"/>
      <c r="B62" s="462" t="s">
        <v>127</v>
      </c>
      <c r="C62" s="159" t="s">
        <v>128</v>
      </c>
      <c r="D62" s="159" t="s">
        <v>127</v>
      </c>
      <c r="E62" s="188"/>
      <c r="F62" s="159"/>
      <c r="G62" s="207"/>
      <c r="H62" s="160"/>
      <c r="I62" s="752"/>
      <c r="J62" s="190"/>
      <c r="K62" s="221">
        <v>3</v>
      </c>
      <c r="L62" s="221">
        <f t="shared" si="0"/>
        <v>0</v>
      </c>
      <c r="M62" s="222">
        <f t="shared" si="1"/>
        <v>0</v>
      </c>
      <c r="N62" s="752"/>
      <c r="O62" s="443"/>
      <c r="P62" s="221">
        <v>0</v>
      </c>
      <c r="Q62" s="444">
        <f t="shared" si="2"/>
        <v>0</v>
      </c>
      <c r="R62" s="222">
        <f t="shared" si="3"/>
        <v>0</v>
      </c>
      <c r="S62" s="454" t="e" cm="1">
        <f t="array" ref="S62">_xlfn.IFS(E62="Air",R62,E62="Sea",M62,E62="Air+Sea",M62+R62)</f>
        <v>#N/A</v>
      </c>
    </row>
    <row r="63" spans="1:19" x14ac:dyDescent="0.25">
      <c r="A63" s="1096"/>
      <c r="B63" s="1093" t="s">
        <v>130</v>
      </c>
      <c r="C63" s="188" t="s">
        <v>103</v>
      </c>
      <c r="D63" s="188" t="s">
        <v>131</v>
      </c>
      <c r="E63" s="188"/>
      <c r="F63" s="188"/>
      <c r="G63" s="386"/>
      <c r="H63" s="160"/>
      <c r="I63" s="752"/>
      <c r="J63" s="190"/>
      <c r="K63" s="221">
        <v>3</v>
      </c>
      <c r="L63" s="221">
        <f t="shared" si="0"/>
        <v>0</v>
      </c>
      <c r="M63" s="222">
        <f t="shared" si="1"/>
        <v>0</v>
      </c>
      <c r="N63" s="752"/>
      <c r="O63" s="443"/>
      <c r="P63" s="221">
        <v>0</v>
      </c>
      <c r="Q63" s="444">
        <f t="shared" si="2"/>
        <v>0</v>
      </c>
      <c r="R63" s="222">
        <f t="shared" si="3"/>
        <v>0</v>
      </c>
      <c r="S63" s="454" t="e" cm="1">
        <f t="array" ref="S63">_xlfn.IFS(E63="Air",R63,E63="Sea",M63,E63="Air+Sea",M63+R63)</f>
        <v>#N/A</v>
      </c>
    </row>
    <row r="64" spans="1:19" x14ac:dyDescent="0.25">
      <c r="A64" s="1096"/>
      <c r="B64" s="1093"/>
      <c r="C64" s="188" t="s">
        <v>103</v>
      </c>
      <c r="D64" s="188" t="s">
        <v>130</v>
      </c>
      <c r="E64" s="188"/>
      <c r="F64" s="188"/>
      <c r="G64" s="386"/>
      <c r="H64" s="160"/>
      <c r="I64" s="752"/>
      <c r="J64" s="190"/>
      <c r="K64" s="221">
        <v>3</v>
      </c>
      <c r="L64" s="221">
        <f t="shared" si="0"/>
        <v>0</v>
      </c>
      <c r="M64" s="222">
        <f t="shared" si="1"/>
        <v>0</v>
      </c>
      <c r="N64" s="752"/>
      <c r="O64" s="443"/>
      <c r="P64" s="221">
        <v>0</v>
      </c>
      <c r="Q64" s="444">
        <f t="shared" si="2"/>
        <v>0</v>
      </c>
      <c r="R64" s="222">
        <f t="shared" si="3"/>
        <v>0</v>
      </c>
      <c r="S64" s="454" t="e" cm="1">
        <f t="array" ref="S64">_xlfn.IFS(E64="Air",R64,E64="Sea",M64,E64="Air+Sea",M64+R64)</f>
        <v>#N/A</v>
      </c>
    </row>
    <row r="65" spans="1:19" x14ac:dyDescent="0.25">
      <c r="A65" s="1096"/>
      <c r="B65" s="462" t="s">
        <v>134</v>
      </c>
      <c r="C65" s="159" t="s">
        <v>135</v>
      </c>
      <c r="D65" s="159" t="s">
        <v>98</v>
      </c>
      <c r="E65" s="159"/>
      <c r="F65" s="159"/>
      <c r="G65" s="207"/>
      <c r="H65" s="160"/>
      <c r="I65" s="752"/>
      <c r="J65" s="190"/>
      <c r="K65" s="221">
        <v>3</v>
      </c>
      <c r="L65" s="221">
        <f t="shared" si="0"/>
        <v>0</v>
      </c>
      <c r="M65" s="222">
        <f t="shared" si="1"/>
        <v>0</v>
      </c>
      <c r="N65" s="752"/>
      <c r="O65" s="443"/>
      <c r="P65" s="221">
        <v>0</v>
      </c>
      <c r="Q65" s="444">
        <f t="shared" si="2"/>
        <v>0</v>
      </c>
      <c r="R65" s="222">
        <f t="shared" si="3"/>
        <v>0</v>
      </c>
      <c r="S65" s="454" t="e" cm="1">
        <f t="array" ref="S65">_xlfn.IFS(E65="Air",R65,E65="Sea",M65,E65="Air+Sea",M65+R65)</f>
        <v>#N/A</v>
      </c>
    </row>
    <row r="66" spans="1:19" x14ac:dyDescent="0.25">
      <c r="A66" s="1096"/>
      <c r="B66" s="462" t="s">
        <v>136</v>
      </c>
      <c r="C66" s="159" t="s">
        <v>103</v>
      </c>
      <c r="D66" s="159" t="s">
        <v>98</v>
      </c>
      <c r="E66" s="159"/>
      <c r="F66" s="159"/>
      <c r="G66" s="207"/>
      <c r="H66" s="160"/>
      <c r="I66" s="752"/>
      <c r="J66" s="190"/>
      <c r="K66" s="221">
        <v>3</v>
      </c>
      <c r="L66" s="221">
        <f t="shared" si="0"/>
        <v>0</v>
      </c>
      <c r="M66" s="222">
        <f t="shared" si="1"/>
        <v>0</v>
      </c>
      <c r="N66" s="752"/>
      <c r="O66" s="443"/>
      <c r="P66" s="221">
        <v>0</v>
      </c>
      <c r="Q66" s="444">
        <f t="shared" si="2"/>
        <v>0</v>
      </c>
      <c r="R66" s="222">
        <f t="shared" si="3"/>
        <v>0</v>
      </c>
      <c r="S66" s="454" t="e" cm="1">
        <f t="array" ref="S66">_xlfn.IFS(E66="Air",R66,E66="Sea",M66,E66="Air+Sea",M66+R66)</f>
        <v>#N/A</v>
      </c>
    </row>
    <row r="67" spans="1:19" x14ac:dyDescent="0.25">
      <c r="A67" s="1096"/>
      <c r="B67" s="462" t="s">
        <v>137</v>
      </c>
      <c r="C67" s="159" t="s">
        <v>74</v>
      </c>
      <c r="D67" s="159" t="s">
        <v>98</v>
      </c>
      <c r="E67" s="159"/>
      <c r="F67" s="159"/>
      <c r="G67" s="207"/>
      <c r="H67" s="160"/>
      <c r="I67" s="752"/>
      <c r="J67" s="190"/>
      <c r="K67" s="221">
        <v>3</v>
      </c>
      <c r="L67" s="221">
        <f t="shared" si="0"/>
        <v>0</v>
      </c>
      <c r="M67" s="222">
        <f t="shared" si="1"/>
        <v>0</v>
      </c>
      <c r="N67" s="752"/>
      <c r="O67" s="443"/>
      <c r="P67" s="221">
        <v>0</v>
      </c>
      <c r="Q67" s="444">
        <f t="shared" si="2"/>
        <v>0</v>
      </c>
      <c r="R67" s="222">
        <f t="shared" si="3"/>
        <v>0</v>
      </c>
      <c r="S67" s="454" t="e" cm="1">
        <f t="array" ref="S67">_xlfn.IFS(E67="Air",R67,E67="Sea",M67,E67="Air+Sea",M67+R67)</f>
        <v>#N/A</v>
      </c>
    </row>
    <row r="68" spans="1:19" x14ac:dyDescent="0.25">
      <c r="A68" s="1096"/>
      <c r="B68" s="462" t="s">
        <v>140</v>
      </c>
      <c r="C68" s="159" t="s">
        <v>139</v>
      </c>
      <c r="D68" s="159"/>
      <c r="E68" s="159"/>
      <c r="F68" s="159"/>
      <c r="G68" s="207"/>
      <c r="H68" s="160"/>
      <c r="I68" s="752"/>
      <c r="J68" s="190"/>
      <c r="K68" s="221">
        <v>3</v>
      </c>
      <c r="L68" s="221">
        <f t="shared" si="0"/>
        <v>0</v>
      </c>
      <c r="M68" s="222">
        <f t="shared" si="1"/>
        <v>0</v>
      </c>
      <c r="N68" s="752"/>
      <c r="O68" s="443"/>
      <c r="P68" s="221">
        <v>0</v>
      </c>
      <c r="Q68" s="444">
        <f t="shared" si="2"/>
        <v>0</v>
      </c>
      <c r="R68" s="222">
        <f t="shared" si="3"/>
        <v>0</v>
      </c>
      <c r="S68" s="454" t="e" cm="1">
        <f t="array" ref="S68">_xlfn.IFS(E68="Air",R68,E68="Sea",M68,E68="Air+Sea",M68+R68)</f>
        <v>#N/A</v>
      </c>
    </row>
    <row r="69" spans="1:19" x14ac:dyDescent="0.25">
      <c r="A69" s="1096"/>
      <c r="B69" s="1093" t="s">
        <v>141</v>
      </c>
      <c r="C69" s="188" t="s">
        <v>142</v>
      </c>
      <c r="D69" s="188" t="s">
        <v>143</v>
      </c>
      <c r="E69" s="188"/>
      <c r="F69" s="188"/>
      <c r="G69" s="386"/>
      <c r="H69" s="160"/>
      <c r="I69" s="752"/>
      <c r="J69" s="190"/>
      <c r="K69" s="221">
        <v>3</v>
      </c>
      <c r="L69" s="221">
        <f t="shared" si="0"/>
        <v>0</v>
      </c>
      <c r="M69" s="222">
        <f t="shared" si="1"/>
        <v>0</v>
      </c>
      <c r="N69" s="752"/>
      <c r="O69" s="443"/>
      <c r="P69" s="221">
        <v>0</v>
      </c>
      <c r="Q69" s="444">
        <f t="shared" si="2"/>
        <v>0</v>
      </c>
      <c r="R69" s="222">
        <f t="shared" si="3"/>
        <v>0</v>
      </c>
      <c r="S69" s="454" t="e" cm="1">
        <f t="array" ref="S69">_xlfn.IFS(E69="Air",R69,E69="Sea",M69,E69="Air+Sea",M69+R69)</f>
        <v>#N/A</v>
      </c>
    </row>
    <row r="70" spans="1:19" x14ac:dyDescent="0.25">
      <c r="A70" s="1096"/>
      <c r="B70" s="1093"/>
      <c r="C70" s="188" t="s">
        <v>142</v>
      </c>
      <c r="D70" s="188" t="s">
        <v>141</v>
      </c>
      <c r="E70" s="188"/>
      <c r="F70" s="188"/>
      <c r="G70" s="386"/>
      <c r="H70" s="160"/>
      <c r="I70" s="752"/>
      <c r="J70" s="190"/>
      <c r="K70" s="221">
        <v>3</v>
      </c>
      <c r="L70" s="221">
        <f t="shared" si="0"/>
        <v>0</v>
      </c>
      <c r="M70" s="222">
        <f t="shared" si="1"/>
        <v>0</v>
      </c>
      <c r="N70" s="752"/>
      <c r="O70" s="443"/>
      <c r="P70" s="221">
        <v>0</v>
      </c>
      <c r="Q70" s="444">
        <f t="shared" si="2"/>
        <v>0</v>
      </c>
      <c r="R70" s="222">
        <f t="shared" si="3"/>
        <v>0</v>
      </c>
      <c r="S70" s="454" t="e" cm="1">
        <f t="array" ref="S70">_xlfn.IFS(E70="Air",R70,E70="Sea",M70,E70="Air+Sea",M70+R70)</f>
        <v>#N/A</v>
      </c>
    </row>
    <row r="71" spans="1:19" x14ac:dyDescent="0.25">
      <c r="A71" s="1096"/>
      <c r="B71" s="462" t="s">
        <v>144</v>
      </c>
      <c r="C71" s="159" t="s">
        <v>145</v>
      </c>
      <c r="D71" s="159"/>
      <c r="E71" s="159"/>
      <c r="F71" s="159"/>
      <c r="G71" s="207"/>
      <c r="H71" s="160"/>
      <c r="I71" s="752"/>
      <c r="J71" s="190"/>
      <c r="K71" s="221">
        <v>3</v>
      </c>
      <c r="L71" s="221">
        <f t="shared" si="0"/>
        <v>0</v>
      </c>
      <c r="M71" s="222">
        <f t="shared" si="1"/>
        <v>0</v>
      </c>
      <c r="N71" s="752"/>
      <c r="O71" s="443"/>
      <c r="P71" s="221">
        <v>0</v>
      </c>
      <c r="Q71" s="444">
        <f t="shared" si="2"/>
        <v>0</v>
      </c>
      <c r="R71" s="222">
        <f t="shared" si="3"/>
        <v>0</v>
      </c>
      <c r="S71" s="454" t="e" cm="1">
        <f t="array" ref="S71">_xlfn.IFS(E71="Air",R71,E71="Sea",M71,E71="Air+Sea",M71+R71)</f>
        <v>#N/A</v>
      </c>
    </row>
    <row r="72" spans="1:19" x14ac:dyDescent="0.25">
      <c r="A72" s="1096"/>
      <c r="B72" s="509" t="s">
        <v>146</v>
      </c>
      <c r="C72" s="113" t="s">
        <v>145</v>
      </c>
      <c r="D72" s="136" t="s">
        <v>146</v>
      </c>
      <c r="E72" s="113" t="s">
        <v>11</v>
      </c>
      <c r="F72" s="113">
        <v>550</v>
      </c>
      <c r="G72" s="208">
        <v>550</v>
      </c>
      <c r="H72" s="124"/>
      <c r="I72" s="755"/>
      <c r="J72" s="191">
        <v>0</v>
      </c>
      <c r="K72" s="219">
        <v>3</v>
      </c>
      <c r="L72" s="219">
        <f t="shared" si="0"/>
        <v>0</v>
      </c>
      <c r="M72" s="220">
        <f t="shared" si="1"/>
        <v>0</v>
      </c>
      <c r="N72" s="752"/>
      <c r="O72" s="443"/>
      <c r="P72" s="221">
        <v>0</v>
      </c>
      <c r="Q72" s="444">
        <f t="shared" si="2"/>
        <v>0</v>
      </c>
      <c r="R72" s="222">
        <f t="shared" si="3"/>
        <v>0</v>
      </c>
      <c r="S72" s="453" cm="1">
        <f t="array" ref="S72">_xlfn.IFS(E72="Air",R72,E72="Sea",M72,E72="Air+Sea",M72+R72)</f>
        <v>0</v>
      </c>
    </row>
    <row r="73" spans="1:19" x14ac:dyDescent="0.25">
      <c r="A73" s="1096"/>
      <c r="B73" s="462" t="s">
        <v>147</v>
      </c>
      <c r="C73" s="159" t="s">
        <v>74</v>
      </c>
      <c r="D73" s="159" t="s">
        <v>98</v>
      </c>
      <c r="E73" s="159"/>
      <c r="F73" s="159"/>
      <c r="G73" s="207"/>
      <c r="H73" s="160"/>
      <c r="I73" s="752"/>
      <c r="J73" s="190"/>
      <c r="K73" s="221">
        <v>3</v>
      </c>
      <c r="L73" s="221">
        <f t="shared" si="0"/>
        <v>0</v>
      </c>
      <c r="M73" s="222">
        <f t="shared" si="1"/>
        <v>0</v>
      </c>
      <c r="N73" s="752"/>
      <c r="O73" s="443"/>
      <c r="P73" s="221">
        <v>0</v>
      </c>
      <c r="Q73" s="444">
        <f t="shared" si="2"/>
        <v>0</v>
      </c>
      <c r="R73" s="222">
        <f t="shared" si="3"/>
        <v>0</v>
      </c>
      <c r="S73" s="454" t="e" cm="1">
        <f t="array" ref="S73">_xlfn.IFS(E73="Air",R73,E73="Sea",M73,E73="Air+Sea",M73+R73)</f>
        <v>#N/A</v>
      </c>
    </row>
    <row r="74" spans="1:19" x14ac:dyDescent="0.25">
      <c r="A74" s="1096"/>
      <c r="B74" s="462" t="s">
        <v>90</v>
      </c>
      <c r="C74" s="159"/>
      <c r="D74" s="159" t="s">
        <v>98</v>
      </c>
      <c r="E74" s="159"/>
      <c r="F74" s="159"/>
      <c r="G74" s="207"/>
      <c r="H74" s="160"/>
      <c r="I74" s="752"/>
      <c r="J74" s="190"/>
      <c r="K74" s="221">
        <v>3</v>
      </c>
      <c r="L74" s="221">
        <f t="shared" si="0"/>
        <v>0</v>
      </c>
      <c r="M74" s="222">
        <f t="shared" si="1"/>
        <v>0</v>
      </c>
      <c r="N74" s="752"/>
      <c r="O74" s="443"/>
      <c r="P74" s="221">
        <v>0</v>
      </c>
      <c r="Q74" s="444">
        <f t="shared" si="2"/>
        <v>0</v>
      </c>
      <c r="R74" s="222">
        <f t="shared" si="3"/>
        <v>0</v>
      </c>
      <c r="S74" s="454" t="e" cm="1">
        <f t="array" ref="S74">_xlfn.IFS(E74="Air",R74,E74="Sea",M74,E74="Air+Sea",M74+R74)</f>
        <v>#N/A</v>
      </c>
    </row>
    <row r="75" spans="1:19" ht="30" x14ac:dyDescent="0.25">
      <c r="A75" s="1096" t="s">
        <v>148</v>
      </c>
      <c r="B75" s="460" t="s">
        <v>149</v>
      </c>
      <c r="C75" s="188" t="s">
        <v>150</v>
      </c>
      <c r="D75" s="188" t="s">
        <v>151</v>
      </c>
      <c r="E75" s="188"/>
      <c r="F75" s="188"/>
      <c r="G75" s="386"/>
      <c r="H75" s="160"/>
      <c r="I75" s="752"/>
      <c r="J75" s="190"/>
      <c r="K75" s="221">
        <v>3</v>
      </c>
      <c r="L75" s="221">
        <f t="shared" si="0"/>
        <v>0</v>
      </c>
      <c r="M75" s="222">
        <f t="shared" si="1"/>
        <v>0</v>
      </c>
      <c r="N75" s="752"/>
      <c r="O75" s="443"/>
      <c r="P75" s="221">
        <v>0</v>
      </c>
      <c r="Q75" s="444">
        <f t="shared" si="2"/>
        <v>0</v>
      </c>
      <c r="R75" s="222">
        <f t="shared" si="3"/>
        <v>0</v>
      </c>
      <c r="S75" s="454" t="e" cm="1">
        <f t="array" ref="S75">_xlfn.IFS(E75="Air",R75,E75="Sea",M75,E75="Air+Sea",M75+R75)</f>
        <v>#N/A</v>
      </c>
    </row>
    <row r="76" spans="1:19" x14ac:dyDescent="0.25">
      <c r="A76" s="1096"/>
      <c r="B76" s="1093" t="s">
        <v>152</v>
      </c>
      <c r="C76" s="188" t="s">
        <v>103</v>
      </c>
      <c r="D76" s="188" t="s">
        <v>153</v>
      </c>
      <c r="E76" s="188"/>
      <c r="F76" s="188"/>
      <c r="G76" s="386"/>
      <c r="H76" s="160"/>
      <c r="I76" s="752"/>
      <c r="J76" s="190"/>
      <c r="K76" s="221">
        <v>3</v>
      </c>
      <c r="L76" s="221">
        <f t="shared" si="0"/>
        <v>0</v>
      </c>
      <c r="M76" s="222">
        <f t="shared" si="1"/>
        <v>0</v>
      </c>
      <c r="N76" s="752"/>
      <c r="O76" s="443"/>
      <c r="P76" s="221">
        <v>0</v>
      </c>
      <c r="Q76" s="444">
        <f t="shared" si="2"/>
        <v>0</v>
      </c>
      <c r="R76" s="222">
        <f t="shared" si="3"/>
        <v>0</v>
      </c>
      <c r="S76" s="454" t="e" cm="1">
        <f t="array" ref="S76">_xlfn.IFS(E76="Air",R76,E76="Sea",M76,E76="Air+Sea",M76+R76)</f>
        <v>#N/A</v>
      </c>
    </row>
    <row r="77" spans="1:19" x14ac:dyDescent="0.25">
      <c r="A77" s="1096"/>
      <c r="B77" s="1093"/>
      <c r="C77" s="188" t="s">
        <v>103</v>
      </c>
      <c r="D77" s="188" t="s">
        <v>154</v>
      </c>
      <c r="E77" s="188"/>
      <c r="F77" s="188"/>
      <c r="G77" s="386"/>
      <c r="H77" s="160"/>
      <c r="I77" s="752"/>
      <c r="J77" s="190"/>
      <c r="K77" s="221">
        <v>3</v>
      </c>
      <c r="L77" s="221">
        <f t="shared" ref="L77:L94" si="4">IF(C77="APLL BK",G77,G77*J77)</f>
        <v>0</v>
      </c>
      <c r="M77" s="222">
        <f t="shared" ref="M77:M94" si="5">IFERROR(IF(OR(E77="Sea",E77="Air+Sea"),IF(C77="APLL BK",G77*IF(I77="",1,I77),L77/K77*IF(I77="",1,I77)),0),0)</f>
        <v>0</v>
      </c>
      <c r="N77" s="752"/>
      <c r="O77" s="443"/>
      <c r="P77" s="221">
        <v>0</v>
      </c>
      <c r="Q77" s="444">
        <f t="shared" ref="Q77:Q94" si="6">IF(C77="APLL BK",G77,G77*O77)</f>
        <v>0</v>
      </c>
      <c r="R77" s="222">
        <f t="shared" ref="R77:R94" si="7">IFERROR(IF(OR(E77="Air",E77="Air+Sea"),IF(C77="APLL BK",G77*IF(N77="",1,N77),Q77/P77*IF(N77="",1,N77)),0),0)</f>
        <v>0</v>
      </c>
      <c r="S77" s="454" t="e" cm="1">
        <f t="array" ref="S77">_xlfn.IFS(E77="Air",R77,E77="Sea",M77,E77="Air+Sea",M77+R77)</f>
        <v>#N/A</v>
      </c>
    </row>
    <row r="78" spans="1:19" x14ac:dyDescent="0.25">
      <c r="A78" s="1096"/>
      <c r="B78" s="462" t="s">
        <v>90</v>
      </c>
      <c r="C78" s="159"/>
      <c r="D78" s="159"/>
      <c r="E78" s="159"/>
      <c r="F78" s="159"/>
      <c r="G78" s="207"/>
      <c r="H78" s="160"/>
      <c r="I78" s="752"/>
      <c r="J78" s="190"/>
      <c r="K78" s="221">
        <v>3</v>
      </c>
      <c r="L78" s="221">
        <f t="shared" si="4"/>
        <v>0</v>
      </c>
      <c r="M78" s="222">
        <f t="shared" si="5"/>
        <v>0</v>
      </c>
      <c r="N78" s="752"/>
      <c r="O78" s="443"/>
      <c r="P78" s="221">
        <v>0</v>
      </c>
      <c r="Q78" s="444">
        <f t="shared" si="6"/>
        <v>0</v>
      </c>
      <c r="R78" s="222">
        <f t="shared" si="7"/>
        <v>0</v>
      </c>
      <c r="S78" s="454" t="e" cm="1">
        <f t="array" ref="S78">_xlfn.IFS(E78="Air",R78,E78="Sea",M78,E78="Air+Sea",M78+R78)</f>
        <v>#N/A</v>
      </c>
    </row>
    <row r="79" spans="1:19" x14ac:dyDescent="0.25">
      <c r="A79" s="1096" t="s">
        <v>155</v>
      </c>
      <c r="B79" s="509" t="s">
        <v>69</v>
      </c>
      <c r="C79" s="113" t="s">
        <v>69</v>
      </c>
      <c r="D79" s="136" t="s">
        <v>156</v>
      </c>
      <c r="E79" s="113" t="s">
        <v>11</v>
      </c>
      <c r="F79" s="113">
        <v>180</v>
      </c>
      <c r="G79" s="208">
        <v>180</v>
      </c>
      <c r="H79" s="124" t="s">
        <v>701</v>
      </c>
      <c r="I79" s="507"/>
      <c r="J79" s="191">
        <v>0</v>
      </c>
      <c r="K79" s="219">
        <v>3</v>
      </c>
      <c r="L79" s="219">
        <f t="shared" si="4"/>
        <v>0</v>
      </c>
      <c r="M79" s="220">
        <f t="shared" si="5"/>
        <v>0</v>
      </c>
      <c r="N79" s="459"/>
      <c r="O79" s="443"/>
      <c r="P79" s="221">
        <v>0</v>
      </c>
      <c r="Q79" s="444">
        <f t="shared" si="6"/>
        <v>0</v>
      </c>
      <c r="R79" s="222">
        <f t="shared" si="7"/>
        <v>0</v>
      </c>
      <c r="S79" s="453" cm="1">
        <f t="array" ref="S79">_xlfn.IFS(E79="Air",R79,E79="Sea",M79,E79="Air+Sea",M79+R79)</f>
        <v>0</v>
      </c>
    </row>
    <row r="80" spans="1:19" x14ac:dyDescent="0.25">
      <c r="A80" s="1096"/>
      <c r="B80" s="462" t="s">
        <v>90</v>
      </c>
      <c r="C80" s="159"/>
      <c r="D80" s="159"/>
      <c r="E80" s="159"/>
      <c r="F80" s="159"/>
      <c r="G80" s="207"/>
      <c r="H80" s="160"/>
      <c r="I80" s="752"/>
      <c r="J80" s="190"/>
      <c r="K80" s="221">
        <v>3</v>
      </c>
      <c r="L80" s="221">
        <f t="shared" si="4"/>
        <v>0</v>
      </c>
      <c r="M80" s="222">
        <f t="shared" si="5"/>
        <v>0</v>
      </c>
      <c r="N80" s="752"/>
      <c r="O80" s="443"/>
      <c r="P80" s="221">
        <v>0</v>
      </c>
      <c r="Q80" s="444">
        <f t="shared" si="6"/>
        <v>0</v>
      </c>
      <c r="R80" s="222">
        <f t="shared" si="7"/>
        <v>0</v>
      </c>
      <c r="S80" s="454" t="e" cm="1">
        <f t="array" ref="S80">_xlfn.IFS(E80="Air",R80,E80="Sea",M80,E80="Air+Sea",M80+R80)</f>
        <v>#N/A</v>
      </c>
    </row>
    <row r="81" spans="1:20" x14ac:dyDescent="0.25">
      <c r="A81" s="1096"/>
      <c r="B81" s="758" t="s">
        <v>157</v>
      </c>
      <c r="C81" s="115" t="s">
        <v>158</v>
      </c>
      <c r="D81" s="136" t="s">
        <v>159</v>
      </c>
      <c r="E81" s="115" t="s">
        <v>11</v>
      </c>
      <c r="F81" s="115">
        <v>870</v>
      </c>
      <c r="G81" s="209">
        <v>870</v>
      </c>
      <c r="H81" s="145"/>
      <c r="I81" s="758"/>
      <c r="J81" s="196">
        <v>0</v>
      </c>
      <c r="K81" s="224">
        <v>3</v>
      </c>
      <c r="L81" s="224">
        <f t="shared" si="4"/>
        <v>0</v>
      </c>
      <c r="M81" s="389">
        <f t="shared" si="5"/>
        <v>0</v>
      </c>
      <c r="N81" s="752"/>
      <c r="O81" s="443"/>
      <c r="P81" s="221">
        <v>0</v>
      </c>
      <c r="Q81" s="444">
        <f t="shared" si="6"/>
        <v>0</v>
      </c>
      <c r="R81" s="222">
        <f t="shared" si="7"/>
        <v>0</v>
      </c>
      <c r="S81" s="673" cm="1">
        <f t="array" ref="S81">_xlfn.IFS(E81="Air",R81,E81="Sea",M81,E81="Air+Sea",M81+R81)</f>
        <v>0</v>
      </c>
    </row>
    <row r="82" spans="1:20" x14ac:dyDescent="0.25">
      <c r="A82" s="1096"/>
      <c r="B82" s="758" t="s">
        <v>160</v>
      </c>
      <c r="C82" s="115" t="s">
        <v>142</v>
      </c>
      <c r="D82" s="136" t="s">
        <v>161</v>
      </c>
      <c r="E82" s="115" t="s">
        <v>11</v>
      </c>
      <c r="F82" s="115">
        <v>240</v>
      </c>
      <c r="G82" s="209">
        <v>240</v>
      </c>
      <c r="H82" s="145"/>
      <c r="I82" s="759"/>
      <c r="J82" s="196">
        <v>6</v>
      </c>
      <c r="K82" s="224">
        <v>3</v>
      </c>
      <c r="L82" s="224">
        <f t="shared" si="4"/>
        <v>1440</v>
      </c>
      <c r="M82" s="389">
        <f t="shared" si="5"/>
        <v>480</v>
      </c>
      <c r="N82" s="752"/>
      <c r="O82" s="443"/>
      <c r="P82" s="221">
        <v>0</v>
      </c>
      <c r="Q82" s="444">
        <f t="shared" si="6"/>
        <v>0</v>
      </c>
      <c r="R82" s="222">
        <f t="shared" si="7"/>
        <v>0</v>
      </c>
      <c r="S82" s="673" cm="1">
        <f t="array" ref="S82">_xlfn.IFS(E82="Air",R82,E82="Sea",M82,E82="Air+Sea",M82+R82)</f>
        <v>480</v>
      </c>
    </row>
    <row r="83" spans="1:20" x14ac:dyDescent="0.25">
      <c r="A83" s="1096"/>
      <c r="B83" s="758" t="s">
        <v>162</v>
      </c>
      <c r="C83" s="115" t="s">
        <v>163</v>
      </c>
      <c r="D83" s="136" t="s">
        <v>164</v>
      </c>
      <c r="E83" s="115" t="s">
        <v>11</v>
      </c>
      <c r="F83" s="115">
        <v>240</v>
      </c>
      <c r="G83" s="209">
        <v>240</v>
      </c>
      <c r="H83" s="145"/>
      <c r="I83" s="758"/>
      <c r="J83" s="196">
        <v>3</v>
      </c>
      <c r="K83" s="224">
        <v>3</v>
      </c>
      <c r="L83" s="224">
        <f t="shared" si="4"/>
        <v>720</v>
      </c>
      <c r="M83" s="389">
        <f t="shared" si="5"/>
        <v>240</v>
      </c>
      <c r="N83" s="752"/>
      <c r="O83" s="443"/>
      <c r="P83" s="221">
        <v>0</v>
      </c>
      <c r="Q83" s="444">
        <f t="shared" si="6"/>
        <v>0</v>
      </c>
      <c r="R83" s="222">
        <f t="shared" si="7"/>
        <v>0</v>
      </c>
      <c r="S83" s="673" cm="1">
        <f t="array" ref="S83">_xlfn.IFS(E83="Air",R83,E83="Sea",M83,E83="Air+Sea",M83+R83)</f>
        <v>240</v>
      </c>
    </row>
    <row r="84" spans="1:20" x14ac:dyDescent="0.25">
      <c r="A84" s="1096"/>
      <c r="B84" s="462" t="s">
        <v>165</v>
      </c>
      <c r="C84" s="159" t="s">
        <v>142</v>
      </c>
      <c r="D84" s="159"/>
      <c r="E84" s="159"/>
      <c r="F84" s="159"/>
      <c r="G84" s="207"/>
      <c r="H84" s="160"/>
      <c r="I84" s="752"/>
      <c r="J84" s="190"/>
      <c r="K84" s="221">
        <v>3</v>
      </c>
      <c r="L84" s="221">
        <f t="shared" si="4"/>
        <v>0</v>
      </c>
      <c r="M84" s="222">
        <f t="shared" si="5"/>
        <v>0</v>
      </c>
      <c r="N84" s="752"/>
      <c r="O84" s="443"/>
      <c r="P84" s="221">
        <v>0</v>
      </c>
      <c r="Q84" s="444">
        <f t="shared" si="6"/>
        <v>0</v>
      </c>
      <c r="R84" s="222">
        <f t="shared" si="7"/>
        <v>0</v>
      </c>
      <c r="S84" s="454" t="e" cm="1">
        <f t="array" ref="S84">_xlfn.IFS(E84="Air",R84,E84="Sea",M84,E84="Air+Sea",M84+R84)</f>
        <v>#N/A</v>
      </c>
    </row>
    <row r="85" spans="1:20" x14ac:dyDescent="0.25">
      <c r="A85" s="1096"/>
      <c r="B85" s="462" t="s">
        <v>166</v>
      </c>
      <c r="C85" s="159" t="s">
        <v>142</v>
      </c>
      <c r="D85" s="159"/>
      <c r="E85" s="159"/>
      <c r="F85" s="159"/>
      <c r="G85" s="207"/>
      <c r="H85" s="160"/>
      <c r="I85" s="752"/>
      <c r="J85" s="190"/>
      <c r="K85" s="221">
        <v>3</v>
      </c>
      <c r="L85" s="221">
        <f t="shared" si="4"/>
        <v>0</v>
      </c>
      <c r="M85" s="222">
        <f t="shared" si="5"/>
        <v>0</v>
      </c>
      <c r="N85" s="752"/>
      <c r="O85" s="443"/>
      <c r="P85" s="221">
        <v>0</v>
      </c>
      <c r="Q85" s="444">
        <f t="shared" si="6"/>
        <v>0</v>
      </c>
      <c r="R85" s="222">
        <f t="shared" si="7"/>
        <v>0</v>
      </c>
      <c r="S85" s="454" t="e" cm="1">
        <f t="array" ref="S85">_xlfn.IFS(E85="Air",R85,E85="Sea",M85,E85="Air+Sea",M85+R85)</f>
        <v>#N/A</v>
      </c>
    </row>
    <row r="86" spans="1:20" x14ac:dyDescent="0.25">
      <c r="A86" s="1096"/>
      <c r="B86" s="462" t="s">
        <v>167</v>
      </c>
      <c r="C86" s="159" t="s">
        <v>142</v>
      </c>
      <c r="D86" s="159"/>
      <c r="E86" s="159"/>
      <c r="F86" s="159"/>
      <c r="G86" s="207"/>
      <c r="H86" s="160"/>
      <c r="I86" s="752"/>
      <c r="J86" s="190"/>
      <c r="K86" s="221">
        <v>3</v>
      </c>
      <c r="L86" s="221">
        <f t="shared" si="4"/>
        <v>0</v>
      </c>
      <c r="M86" s="222">
        <f t="shared" si="5"/>
        <v>0</v>
      </c>
      <c r="N86" s="752"/>
      <c r="O86" s="443"/>
      <c r="P86" s="221">
        <v>0</v>
      </c>
      <c r="Q86" s="444">
        <f t="shared" si="6"/>
        <v>0</v>
      </c>
      <c r="R86" s="222">
        <f t="shared" si="7"/>
        <v>0</v>
      </c>
      <c r="S86" s="454" t="e" cm="1">
        <f t="array" ref="S86">_xlfn.IFS(E86="Air",R86,E86="Sea",M86,E86="Air+Sea",M86+R86)</f>
        <v>#N/A</v>
      </c>
    </row>
    <row r="87" spans="1:20" x14ac:dyDescent="0.25">
      <c r="A87" s="1096"/>
      <c r="B87" s="509" t="s">
        <v>168</v>
      </c>
      <c r="C87" s="113" t="s">
        <v>103</v>
      </c>
      <c r="D87" s="136" t="s">
        <v>169</v>
      </c>
      <c r="E87" s="113" t="s">
        <v>11</v>
      </c>
      <c r="F87" s="113">
        <v>205</v>
      </c>
      <c r="G87" s="208">
        <v>205</v>
      </c>
      <c r="H87" s="124"/>
      <c r="I87" s="755"/>
      <c r="J87" s="191">
        <v>1</v>
      </c>
      <c r="K87" s="219">
        <v>3</v>
      </c>
      <c r="L87" s="219">
        <f t="shared" si="4"/>
        <v>205</v>
      </c>
      <c r="M87" s="220">
        <f t="shared" si="5"/>
        <v>68.333333333333329</v>
      </c>
      <c r="N87" s="752"/>
      <c r="O87" s="443"/>
      <c r="P87" s="221">
        <v>0</v>
      </c>
      <c r="Q87" s="444">
        <f t="shared" si="6"/>
        <v>0</v>
      </c>
      <c r="R87" s="222">
        <f t="shared" si="7"/>
        <v>0</v>
      </c>
      <c r="S87" s="453" cm="1">
        <f t="array" ref="S87">_xlfn.IFS(E87="Air",R87,E87="Sea",M87,E87="Air+Sea",M87+R87)</f>
        <v>68.333333333333329</v>
      </c>
    </row>
    <row r="88" spans="1:20" x14ac:dyDescent="0.25">
      <c r="A88" s="1096"/>
      <c r="B88" s="462" t="s">
        <v>170</v>
      </c>
      <c r="C88" s="159" t="s">
        <v>171</v>
      </c>
      <c r="D88" s="159"/>
      <c r="E88" s="159"/>
      <c r="F88" s="159"/>
      <c r="G88" s="207"/>
      <c r="H88" s="160"/>
      <c r="I88" s="752"/>
      <c r="J88" s="190"/>
      <c r="K88" s="221">
        <v>3</v>
      </c>
      <c r="L88" s="221">
        <f t="shared" si="4"/>
        <v>0</v>
      </c>
      <c r="M88" s="222">
        <f t="shared" si="5"/>
        <v>0</v>
      </c>
      <c r="N88" s="752"/>
      <c r="O88" s="443"/>
      <c r="P88" s="221">
        <v>0</v>
      </c>
      <c r="Q88" s="444">
        <f t="shared" si="6"/>
        <v>0</v>
      </c>
      <c r="R88" s="222">
        <f t="shared" si="7"/>
        <v>0</v>
      </c>
      <c r="S88" s="454" t="e" cm="1">
        <f t="array" ref="S88">_xlfn.IFS(E88="Air",R88,E88="Sea",M88,E88="Air+Sea",M88+R88)</f>
        <v>#N/A</v>
      </c>
    </row>
    <row r="89" spans="1:20" x14ac:dyDescent="0.25">
      <c r="A89" s="1096"/>
      <c r="B89" s="462" t="s">
        <v>172</v>
      </c>
      <c r="C89" s="159" t="s">
        <v>69</v>
      </c>
      <c r="D89" s="159"/>
      <c r="E89" s="159"/>
      <c r="F89" s="159"/>
      <c r="G89" s="207"/>
      <c r="H89" s="160"/>
      <c r="I89" s="752"/>
      <c r="J89" s="190"/>
      <c r="K89" s="221">
        <v>3</v>
      </c>
      <c r="L89" s="221">
        <f t="shared" si="4"/>
        <v>0</v>
      </c>
      <c r="M89" s="222">
        <f t="shared" si="5"/>
        <v>0</v>
      </c>
      <c r="N89" s="752"/>
      <c r="O89" s="443"/>
      <c r="P89" s="221">
        <v>0</v>
      </c>
      <c r="Q89" s="444">
        <f t="shared" si="6"/>
        <v>0</v>
      </c>
      <c r="R89" s="222">
        <f t="shared" si="7"/>
        <v>0</v>
      </c>
      <c r="S89" s="454" t="e" cm="1">
        <f t="array" ref="S89">_xlfn.IFS(E89="Air",R89,E89="Sea",M89,E89="Air+Sea",M89+R89)</f>
        <v>#N/A</v>
      </c>
    </row>
    <row r="90" spans="1:20" x14ac:dyDescent="0.25">
      <c r="A90" s="1096"/>
      <c r="B90" s="462" t="s">
        <v>173</v>
      </c>
      <c r="C90" s="159" t="s">
        <v>145</v>
      </c>
      <c r="D90" s="159"/>
      <c r="E90" s="159"/>
      <c r="F90" s="159"/>
      <c r="G90" s="207"/>
      <c r="H90" s="160"/>
      <c r="I90" s="752"/>
      <c r="J90" s="190"/>
      <c r="K90" s="221">
        <v>3</v>
      </c>
      <c r="L90" s="221">
        <f t="shared" si="4"/>
        <v>0</v>
      </c>
      <c r="M90" s="222">
        <f t="shared" si="5"/>
        <v>0</v>
      </c>
      <c r="N90" s="752"/>
      <c r="O90" s="443"/>
      <c r="P90" s="221">
        <v>0</v>
      </c>
      <c r="Q90" s="444">
        <f t="shared" si="6"/>
        <v>0</v>
      </c>
      <c r="R90" s="222">
        <f t="shared" si="7"/>
        <v>0</v>
      </c>
      <c r="S90" s="454" t="e" cm="1">
        <f t="array" ref="S90">_xlfn.IFS(E90="Air",R90,E90="Sea",M90,E90="Air+Sea",M90+R90)</f>
        <v>#N/A</v>
      </c>
    </row>
    <row r="91" spans="1:20" x14ac:dyDescent="0.25">
      <c r="A91" s="1096"/>
      <c r="B91" s="462" t="s">
        <v>174</v>
      </c>
      <c r="C91" s="159" t="s">
        <v>175</v>
      </c>
      <c r="D91" s="159"/>
      <c r="E91" s="159"/>
      <c r="F91" s="159"/>
      <c r="G91" s="207"/>
      <c r="H91" s="160"/>
      <c r="I91" s="752"/>
      <c r="J91" s="190"/>
      <c r="K91" s="221">
        <v>3</v>
      </c>
      <c r="L91" s="221">
        <f t="shared" si="4"/>
        <v>0</v>
      </c>
      <c r="M91" s="222">
        <f t="shared" si="5"/>
        <v>0</v>
      </c>
      <c r="N91" s="752"/>
      <c r="O91" s="443"/>
      <c r="P91" s="221">
        <v>0</v>
      </c>
      <c r="Q91" s="444">
        <f t="shared" si="6"/>
        <v>0</v>
      </c>
      <c r="R91" s="222">
        <f t="shared" si="7"/>
        <v>0</v>
      </c>
      <c r="S91" s="454" t="e" cm="1">
        <f t="array" ref="S91">_xlfn.IFS(E91="Air",R91,E91="Sea",M91,E91="Air+Sea",M91+R91)</f>
        <v>#N/A</v>
      </c>
    </row>
    <row r="92" spans="1:20" x14ac:dyDescent="0.25">
      <c r="A92" s="1096"/>
      <c r="B92" s="462" t="s">
        <v>176</v>
      </c>
      <c r="C92" s="159" t="s">
        <v>145</v>
      </c>
      <c r="D92" s="159"/>
      <c r="E92" s="159"/>
      <c r="F92" s="159"/>
      <c r="G92" s="207"/>
      <c r="H92" s="160"/>
      <c r="I92" s="752"/>
      <c r="J92" s="190"/>
      <c r="K92" s="221">
        <v>3</v>
      </c>
      <c r="L92" s="221">
        <f t="shared" si="4"/>
        <v>0</v>
      </c>
      <c r="M92" s="222">
        <f t="shared" si="5"/>
        <v>0</v>
      </c>
      <c r="N92" s="752"/>
      <c r="O92" s="443"/>
      <c r="P92" s="221">
        <v>0</v>
      </c>
      <c r="Q92" s="444">
        <f t="shared" si="6"/>
        <v>0</v>
      </c>
      <c r="R92" s="222">
        <f t="shared" si="7"/>
        <v>0</v>
      </c>
      <c r="S92" s="454" t="e" cm="1">
        <f t="array" ref="S92">_xlfn.IFS(E92="Air",R92,E92="Sea",M92,E92="Air+Sea",M92+R92)</f>
        <v>#N/A</v>
      </c>
    </row>
    <row r="93" spans="1:20" x14ac:dyDescent="0.25">
      <c r="A93" s="1096"/>
      <c r="B93" s="758" t="s">
        <v>177</v>
      </c>
      <c r="C93" s="115" t="s">
        <v>178</v>
      </c>
      <c r="D93" s="115"/>
      <c r="E93" s="115" t="s">
        <v>11</v>
      </c>
      <c r="F93" s="733">
        <v>3600</v>
      </c>
      <c r="G93" s="741">
        <v>3600</v>
      </c>
      <c r="H93" s="147"/>
      <c r="I93" s="760"/>
      <c r="J93" s="193">
        <v>0</v>
      </c>
      <c r="K93" s="224">
        <v>3</v>
      </c>
      <c r="L93" s="224">
        <f t="shared" si="4"/>
        <v>0</v>
      </c>
      <c r="M93" s="389">
        <f t="shared" si="5"/>
        <v>0</v>
      </c>
      <c r="N93" s="752"/>
      <c r="O93" s="443"/>
      <c r="P93" s="221">
        <v>0</v>
      </c>
      <c r="Q93" s="444">
        <f t="shared" si="6"/>
        <v>0</v>
      </c>
      <c r="R93" s="222">
        <f t="shared" si="7"/>
        <v>0</v>
      </c>
      <c r="S93" s="673" cm="1">
        <f t="array" ref="S93">_xlfn.IFS(E93="Air",R93,E93="Sea",M93,E93="Air+Sea",M93+R93)</f>
        <v>0</v>
      </c>
    </row>
    <row r="94" spans="1:20" ht="15.75" thickBot="1" x14ac:dyDescent="0.3">
      <c r="A94" s="1097"/>
      <c r="B94" s="633" t="s">
        <v>179</v>
      </c>
      <c r="C94" s="164" t="s">
        <v>180</v>
      </c>
      <c r="D94" s="164"/>
      <c r="E94" s="164"/>
      <c r="F94" s="164"/>
      <c r="G94" s="211"/>
      <c r="H94" s="165"/>
      <c r="I94" s="753"/>
      <c r="J94" s="363"/>
      <c r="K94" s="262">
        <v>3</v>
      </c>
      <c r="L94" s="262">
        <f t="shared" si="4"/>
        <v>0</v>
      </c>
      <c r="M94" s="457">
        <f t="shared" si="5"/>
        <v>0</v>
      </c>
      <c r="N94" s="753"/>
      <c r="O94" s="450"/>
      <c r="P94" s="262">
        <v>0</v>
      </c>
      <c r="Q94" s="451">
        <f t="shared" si="6"/>
        <v>0</v>
      </c>
      <c r="R94" s="457">
        <f t="shared" si="7"/>
        <v>0</v>
      </c>
      <c r="S94" s="627" t="e" cm="1">
        <f t="array" ref="S94">_xlfn.IFS(E94="Air",R94,E94="Sea",M94,E94="Air+Sea",M94+R94)</f>
        <v>#N/A</v>
      </c>
    </row>
    <row r="95" spans="1:20" ht="15.75" thickBot="1" x14ac:dyDescent="0.3">
      <c r="A95" s="674"/>
      <c r="B95" s="32"/>
      <c r="C95" s="32"/>
      <c r="D95" s="32"/>
      <c r="E95" s="32"/>
      <c r="F95" s="32"/>
      <c r="G95" s="100"/>
      <c r="H95" s="168"/>
      <c r="I95" s="413"/>
      <c r="M95" s="270"/>
      <c r="N95" s="413"/>
      <c r="R95" s="270"/>
      <c r="S95" s="270"/>
    </row>
    <row r="96" spans="1:20" ht="60" x14ac:dyDescent="0.25">
      <c r="A96" s="674"/>
      <c r="B96" s="32"/>
      <c r="C96" s="32"/>
      <c r="D96" s="32"/>
      <c r="E96" s="32"/>
      <c r="F96" s="32"/>
      <c r="G96" s="100"/>
      <c r="H96" s="168"/>
      <c r="I96" s="413"/>
      <c r="J96" s="71" t="s">
        <v>181</v>
      </c>
      <c r="K96" s="229">
        <f>IF([2]Booking_SGN!$B$2="SGN",INDEX([2]!volume,MATCH($I$11,[2]!customer,0),MATCH([2]Booking_SGN!$C$3,[2]!week,0)),0)</f>
        <v>0</v>
      </c>
      <c r="L96" s="229">
        <f>SUM(L13:L94)</f>
        <v>6546</v>
      </c>
      <c r="M96" s="230">
        <f>SUM(M13:M94)</f>
        <v>2011.8333333333333</v>
      </c>
      <c r="N96" s="413"/>
      <c r="O96" s="71" t="s">
        <v>181</v>
      </c>
      <c r="P96" s="229">
        <f>IF([2]Booking_SGN!$B$2="SGN",INDEX([2]!volume,MATCH($N$11,[2]!customer,0),MATCH([2]Booking_SGN!$C$3,[2]!week,0)),0)</f>
        <v>0</v>
      </c>
      <c r="Q96" s="229">
        <f>SUM(Q13:Q95)</f>
        <v>806</v>
      </c>
      <c r="R96" s="230">
        <f>SUM(R13:R94)</f>
        <v>0</v>
      </c>
      <c r="S96" s="230">
        <f>R96+M96</f>
        <v>2011.8333333333333</v>
      </c>
      <c r="T96" s="171"/>
    </row>
    <row r="97" spans="1:20" ht="15.75" thickBot="1" x14ac:dyDescent="0.3">
      <c r="A97" s="674"/>
      <c r="B97" s="32"/>
      <c r="C97" s="32"/>
      <c r="D97" s="32"/>
      <c r="E97" s="32"/>
      <c r="F97" s="32"/>
      <c r="G97" s="100"/>
      <c r="H97" s="168"/>
      <c r="I97" s="413"/>
      <c r="J97" s="72" t="s">
        <v>182</v>
      </c>
      <c r="K97" s="73"/>
      <c r="L97" s="73"/>
      <c r="M97" s="231">
        <f>M96*K96/40/3600</f>
        <v>0</v>
      </c>
      <c r="N97" s="413"/>
      <c r="O97" s="72" t="s">
        <v>182</v>
      </c>
      <c r="P97" s="73"/>
      <c r="Q97" s="73"/>
      <c r="R97" s="231">
        <f>R96*P96/40/3600</f>
        <v>0</v>
      </c>
      <c r="S97" s="231">
        <f>R97+M97</f>
        <v>0</v>
      </c>
      <c r="T97" s="172"/>
    </row>
    <row r="98" spans="1:20" ht="15.75" thickBot="1" x14ac:dyDescent="0.3">
      <c r="A98" s="674"/>
      <c r="B98" s="32"/>
      <c r="C98" s="32"/>
      <c r="D98" s="32"/>
      <c r="E98" s="32"/>
      <c r="F98" s="32"/>
      <c r="G98" s="100"/>
      <c r="H98" s="168"/>
      <c r="I98" s="413"/>
      <c r="M98" s="270"/>
      <c r="N98" s="413"/>
      <c r="R98" s="270"/>
      <c r="S98" s="270"/>
    </row>
    <row r="99" spans="1:20" ht="26.25" customHeight="1" x14ac:dyDescent="0.25">
      <c r="A99" s="1095" t="s">
        <v>183</v>
      </c>
      <c r="B99" s="629" t="s">
        <v>184</v>
      </c>
      <c r="C99" s="621" t="s">
        <v>103</v>
      </c>
      <c r="D99" s="621" t="s">
        <v>185</v>
      </c>
      <c r="E99" s="621"/>
      <c r="F99" s="621"/>
      <c r="G99" s="622">
        <v>20</v>
      </c>
      <c r="H99" s="637"/>
      <c r="I99" s="767"/>
      <c r="J99" s="361"/>
      <c r="K99" s="259">
        <v>3</v>
      </c>
      <c r="L99" s="259">
        <f t="shared" ref="L99" si="8">IF(C99="APLL BK",G99,G99*J99)</f>
        <v>0</v>
      </c>
      <c r="M99" s="634">
        <f t="shared" ref="M99" si="9">IFERROR(IF(OR(E99="Sea",E99="Air+Sea"),IF(C99="APLL BK",G99*IF(I99="",1,I99),L99/K99*IF(I99="",1,I99)),0),0)</f>
        <v>0</v>
      </c>
      <c r="N99" s="687"/>
      <c r="O99" s="362"/>
      <c r="P99" s="259">
        <v>0</v>
      </c>
      <c r="Q99" s="260">
        <f t="shared" ref="Q99" si="10">IF(C99="APLL BK",G99,G99*O99)</f>
        <v>0</v>
      </c>
      <c r="R99" s="456">
        <f t="shared" ref="R99" si="11">IFERROR(IF(OR(E99="Air",E99="Air+Sea"),IF(C99="APLL BK",G99*IF(N99="",1,N99),Q99/P99*IF(N99="",1,N99)),0),0)</f>
        <v>0</v>
      </c>
      <c r="S99" s="625" t="e" cm="1">
        <f t="array" ref="S99">_xlfn.IFS(E99="Air",R99,E99="Sea",M99,E99="Air+Sea",M99+R99)</f>
        <v>#N/A</v>
      </c>
    </row>
    <row r="100" spans="1:20" ht="26.25" customHeight="1" x14ac:dyDescent="0.25">
      <c r="A100" s="1096"/>
      <c r="B100" s="772" t="s">
        <v>504</v>
      </c>
      <c r="C100" s="177" t="s">
        <v>69</v>
      </c>
      <c r="D100" s="761" t="s">
        <v>505</v>
      </c>
      <c r="E100" s="113" t="s">
        <v>11</v>
      </c>
      <c r="F100" s="156"/>
      <c r="G100" s="213">
        <v>90</v>
      </c>
      <c r="H100" s="178"/>
      <c r="I100" s="467"/>
      <c r="J100" s="200">
        <f>1/6</f>
        <v>0.16666666666666666</v>
      </c>
      <c r="K100" s="442">
        <v>3</v>
      </c>
      <c r="L100" s="219">
        <f t="shared" ref="L100:L144" si="12">IF(C100="APLL BK",G100,G100*J100)</f>
        <v>15</v>
      </c>
      <c r="M100" s="220">
        <f t="shared" ref="M100:M144" si="13">IFERROR(IF(OR(E100="Sea",E100="Air+Sea"),IF(C100="APLL BK",G100*IF(I100="",1,I100),L100/K100*IF(I100="",1,I100)),0),0)</f>
        <v>5</v>
      </c>
      <c r="N100" s="459"/>
      <c r="O100" s="443"/>
      <c r="P100" s="221">
        <v>0</v>
      </c>
      <c r="Q100" s="444">
        <f t="shared" ref="Q100:Q144" si="14">IF(C100="APLL BK",G100,G100*O100)</f>
        <v>0</v>
      </c>
      <c r="R100" s="222">
        <f t="shared" ref="R100:R144" si="15">IFERROR(IF(OR(E100="Air",E100="Air+Sea"),IF(C100="APLL BK",G100*IF(N100="",1,N100),Q100/P100*IF(N100="",1,N100)),0),0)</f>
        <v>0</v>
      </c>
      <c r="S100" s="453" cm="1">
        <f t="array" ref="S100">_xlfn.IFS(E100="Air",R100,E100="Sea",M100,E100="Air+Sea",M100+R100)</f>
        <v>5</v>
      </c>
    </row>
    <row r="101" spans="1:20" ht="26.25" customHeight="1" x14ac:dyDescent="0.25">
      <c r="A101" s="1096"/>
      <c r="B101" s="772" t="s">
        <v>506</v>
      </c>
      <c r="C101" s="177" t="s">
        <v>69</v>
      </c>
      <c r="D101" s="177" t="s">
        <v>507</v>
      </c>
      <c r="E101" s="113" t="s">
        <v>11</v>
      </c>
      <c r="F101" s="156"/>
      <c r="G101" s="213">
        <v>90</v>
      </c>
      <c r="H101" s="178"/>
      <c r="I101" s="467"/>
      <c r="J101" s="200">
        <f>1/6</f>
        <v>0.16666666666666666</v>
      </c>
      <c r="K101" s="442">
        <v>3</v>
      </c>
      <c r="L101" s="219">
        <f t="shared" si="12"/>
        <v>15</v>
      </c>
      <c r="M101" s="220">
        <f t="shared" si="13"/>
        <v>5</v>
      </c>
      <c r="N101" s="459"/>
      <c r="O101" s="443"/>
      <c r="P101" s="221">
        <v>0</v>
      </c>
      <c r="Q101" s="444">
        <f t="shared" si="14"/>
        <v>0</v>
      </c>
      <c r="R101" s="222">
        <f t="shared" si="15"/>
        <v>0</v>
      </c>
      <c r="S101" s="453" cm="1">
        <f t="array" ref="S101">_xlfn.IFS(E101="Air",R101,E101="Sea",M101,E101="Air+Sea",M101+R101)</f>
        <v>5</v>
      </c>
    </row>
    <row r="102" spans="1:20" x14ac:dyDescent="0.25">
      <c r="A102" s="1096"/>
      <c r="B102" s="509" t="s">
        <v>129</v>
      </c>
      <c r="C102" s="113" t="s">
        <v>103</v>
      </c>
      <c r="D102" s="113" t="s">
        <v>129</v>
      </c>
      <c r="E102" s="113" t="s">
        <v>11</v>
      </c>
      <c r="F102" s="113">
        <v>55</v>
      </c>
      <c r="G102" s="208">
        <v>55</v>
      </c>
      <c r="H102" s="124"/>
      <c r="I102" s="755"/>
      <c r="J102" s="191">
        <v>0</v>
      </c>
      <c r="K102" s="219">
        <v>3</v>
      </c>
      <c r="L102" s="219">
        <f t="shared" si="12"/>
        <v>0</v>
      </c>
      <c r="M102" s="220">
        <f t="shared" si="13"/>
        <v>0</v>
      </c>
      <c r="N102" s="752"/>
      <c r="O102" s="443"/>
      <c r="P102" s="221">
        <v>0</v>
      </c>
      <c r="Q102" s="444">
        <f t="shared" si="14"/>
        <v>0</v>
      </c>
      <c r="R102" s="222">
        <f t="shared" si="15"/>
        <v>0</v>
      </c>
      <c r="S102" s="453" cm="1">
        <f t="array" ref="S102">_xlfn.IFS(E102="Air",R102,E102="Sea",M102,E102="Air+Sea",M102+R102)</f>
        <v>0</v>
      </c>
    </row>
    <row r="103" spans="1:20" x14ac:dyDescent="0.25">
      <c r="A103" s="1096"/>
      <c r="B103" s="509" t="s">
        <v>509</v>
      </c>
      <c r="C103" s="113" t="s">
        <v>103</v>
      </c>
      <c r="D103" s="113" t="s">
        <v>509</v>
      </c>
      <c r="E103" s="113" t="s">
        <v>11</v>
      </c>
      <c r="F103" s="113">
        <v>115</v>
      </c>
      <c r="G103" s="208">
        <v>115</v>
      </c>
      <c r="H103" s="124"/>
      <c r="I103" s="755"/>
      <c r="J103" s="191">
        <v>0</v>
      </c>
      <c r="K103" s="219">
        <v>3</v>
      </c>
      <c r="L103" s="219">
        <f t="shared" si="12"/>
        <v>0</v>
      </c>
      <c r="M103" s="220">
        <f t="shared" si="13"/>
        <v>0</v>
      </c>
      <c r="N103" s="752"/>
      <c r="O103" s="443"/>
      <c r="P103" s="221">
        <v>0</v>
      </c>
      <c r="Q103" s="444">
        <f t="shared" si="14"/>
        <v>0</v>
      </c>
      <c r="R103" s="222">
        <f t="shared" si="15"/>
        <v>0</v>
      </c>
      <c r="S103" s="453" cm="1">
        <f t="array" ref="S103">_xlfn.IFS(E103="Air",R103,E103="Sea",M103,E103="Air+Sea",M103+R103)</f>
        <v>0</v>
      </c>
    </row>
    <row r="104" spans="1:20" x14ac:dyDescent="0.25">
      <c r="A104" s="1096"/>
      <c r="B104" s="509" t="s">
        <v>138</v>
      </c>
      <c r="C104" s="113" t="s">
        <v>139</v>
      </c>
      <c r="D104" s="113" t="s">
        <v>138</v>
      </c>
      <c r="E104" s="113" t="s">
        <v>11</v>
      </c>
      <c r="F104" s="113">
        <v>60</v>
      </c>
      <c r="G104" s="208">
        <v>60</v>
      </c>
      <c r="H104" s="124"/>
      <c r="I104" s="755"/>
      <c r="J104" s="191">
        <v>0</v>
      </c>
      <c r="K104" s="219">
        <v>3</v>
      </c>
      <c r="L104" s="219">
        <f t="shared" si="12"/>
        <v>0</v>
      </c>
      <c r="M104" s="220">
        <f t="shared" si="13"/>
        <v>0</v>
      </c>
      <c r="N104" s="752"/>
      <c r="O104" s="443"/>
      <c r="P104" s="221">
        <v>0</v>
      </c>
      <c r="Q104" s="444">
        <f t="shared" si="14"/>
        <v>0</v>
      </c>
      <c r="R104" s="222">
        <f t="shared" si="15"/>
        <v>0</v>
      </c>
      <c r="S104" s="453" cm="1">
        <f t="array" ref="S104">_xlfn.IFS(E104="Air",R104,E104="Sea",M104,E104="Air+Sea",M104+R104)</f>
        <v>0</v>
      </c>
    </row>
    <row r="105" spans="1:20" ht="26.1" customHeight="1" x14ac:dyDescent="0.25">
      <c r="A105" s="1096"/>
      <c r="B105" s="509" t="s">
        <v>186</v>
      </c>
      <c r="C105" s="177" t="s">
        <v>69</v>
      </c>
      <c r="D105" s="113" t="s">
        <v>187</v>
      </c>
      <c r="E105" s="113" t="s">
        <v>11</v>
      </c>
      <c r="F105" s="156"/>
      <c r="G105" s="213">
        <v>25</v>
      </c>
      <c r="H105" s="178"/>
      <c r="I105" s="636"/>
      <c r="J105" s="200"/>
      <c r="K105" s="219">
        <v>3</v>
      </c>
      <c r="L105" s="219">
        <f t="shared" si="12"/>
        <v>0</v>
      </c>
      <c r="M105" s="220">
        <f t="shared" si="13"/>
        <v>0</v>
      </c>
      <c r="N105" s="339"/>
      <c r="O105" s="443"/>
      <c r="P105" s="221">
        <v>0</v>
      </c>
      <c r="Q105" s="444">
        <f t="shared" si="14"/>
        <v>0</v>
      </c>
      <c r="R105" s="222">
        <f t="shared" si="15"/>
        <v>0</v>
      </c>
      <c r="S105" s="453" cm="1">
        <f t="array" ref="S105">_xlfn.IFS(E105="Air",R105,E105="Sea",M105,E105="Air+Sea",M105+R105)</f>
        <v>0</v>
      </c>
    </row>
    <row r="106" spans="1:20" ht="14.45" customHeight="1" x14ac:dyDescent="0.25">
      <c r="A106" s="1096"/>
      <c r="B106" s="509"/>
      <c r="C106" s="177" t="s">
        <v>69</v>
      </c>
      <c r="D106" s="113" t="s">
        <v>188</v>
      </c>
      <c r="E106" s="113" t="s">
        <v>11</v>
      </c>
      <c r="F106" s="156"/>
      <c r="G106" s="213">
        <v>5</v>
      </c>
      <c r="H106" s="178"/>
      <c r="I106" s="636"/>
      <c r="J106" s="200"/>
      <c r="K106" s="219">
        <v>3</v>
      </c>
      <c r="L106" s="219">
        <f t="shared" si="12"/>
        <v>0</v>
      </c>
      <c r="M106" s="220">
        <f t="shared" si="13"/>
        <v>0</v>
      </c>
      <c r="N106" s="339"/>
      <c r="O106" s="443"/>
      <c r="P106" s="221">
        <v>0</v>
      </c>
      <c r="Q106" s="444">
        <f t="shared" si="14"/>
        <v>0</v>
      </c>
      <c r="R106" s="222">
        <f t="shared" si="15"/>
        <v>0</v>
      </c>
      <c r="S106" s="453" cm="1">
        <f t="array" ref="S106">_xlfn.IFS(E106="Air",R106,E106="Sea",M106,E106="Air+Sea",M106+R106)</f>
        <v>0</v>
      </c>
    </row>
    <row r="107" spans="1:20" ht="14.45" customHeight="1" x14ac:dyDescent="0.25">
      <c r="A107" s="1096"/>
      <c r="B107" s="509"/>
      <c r="C107" s="177" t="s">
        <v>69</v>
      </c>
      <c r="D107" s="113" t="s">
        <v>189</v>
      </c>
      <c r="E107" s="113" t="s">
        <v>11</v>
      </c>
      <c r="F107" s="156"/>
      <c r="G107" s="213">
        <v>5</v>
      </c>
      <c r="H107" s="178"/>
      <c r="I107" s="636"/>
      <c r="J107" s="200"/>
      <c r="K107" s="219">
        <v>3</v>
      </c>
      <c r="L107" s="219">
        <f t="shared" si="12"/>
        <v>0</v>
      </c>
      <c r="M107" s="220">
        <f t="shared" si="13"/>
        <v>0</v>
      </c>
      <c r="N107" s="339"/>
      <c r="O107" s="443"/>
      <c r="P107" s="221">
        <v>0</v>
      </c>
      <c r="Q107" s="444">
        <f t="shared" si="14"/>
        <v>0</v>
      </c>
      <c r="R107" s="222">
        <f t="shared" si="15"/>
        <v>0</v>
      </c>
      <c r="S107" s="453" cm="1">
        <f t="array" ref="S107">_xlfn.IFS(E107="Air",R107,E107="Sea",M107,E107="Air+Sea",M107+R107)</f>
        <v>0</v>
      </c>
    </row>
    <row r="108" spans="1:20" ht="39" customHeight="1" x14ac:dyDescent="0.25">
      <c r="A108" s="1096"/>
      <c r="B108" s="509" t="s">
        <v>190</v>
      </c>
      <c r="C108" s="177" t="s">
        <v>553</v>
      </c>
      <c r="D108" s="113" t="s">
        <v>702</v>
      </c>
      <c r="E108" s="113" t="s">
        <v>11</v>
      </c>
      <c r="F108" s="345"/>
      <c r="G108" s="213">
        <v>10</v>
      </c>
      <c r="H108" s="180"/>
      <c r="I108" s="467"/>
      <c r="J108" s="200">
        <v>1</v>
      </c>
      <c r="K108" s="219">
        <v>3</v>
      </c>
      <c r="L108" s="219">
        <f t="shared" si="12"/>
        <v>10</v>
      </c>
      <c r="M108" s="220">
        <f t="shared" si="13"/>
        <v>3.3333333333333335</v>
      </c>
      <c r="N108" s="463"/>
      <c r="O108" s="443"/>
      <c r="P108" s="221">
        <v>0</v>
      </c>
      <c r="Q108" s="444">
        <f t="shared" si="14"/>
        <v>0</v>
      </c>
      <c r="R108" s="222">
        <f t="shared" si="15"/>
        <v>0</v>
      </c>
      <c r="S108" s="453" cm="1">
        <f t="array" ref="S108">_xlfn.IFS(E108="Air",R108,E108="Sea",M108,E108="Air+Sea",M108+R108)</f>
        <v>3.3333333333333335</v>
      </c>
    </row>
    <row r="109" spans="1:20" ht="14.45" customHeight="1" x14ac:dyDescent="0.25">
      <c r="A109" s="1096"/>
      <c r="B109" s="509"/>
      <c r="C109" s="177" t="s">
        <v>74</v>
      </c>
      <c r="D109" s="113" t="s">
        <v>192</v>
      </c>
      <c r="E109" s="113" t="s">
        <v>11</v>
      </c>
      <c r="F109" s="346"/>
      <c r="G109" s="213">
        <v>35</v>
      </c>
      <c r="H109" s="183"/>
      <c r="I109" s="467"/>
      <c r="J109" s="200"/>
      <c r="K109" s="219">
        <v>3</v>
      </c>
      <c r="L109" s="219">
        <f t="shared" si="12"/>
        <v>35</v>
      </c>
      <c r="M109" s="220">
        <f t="shared" si="13"/>
        <v>35</v>
      </c>
      <c r="N109" s="463"/>
      <c r="O109" s="443"/>
      <c r="P109" s="221">
        <v>0</v>
      </c>
      <c r="Q109" s="444">
        <f t="shared" si="14"/>
        <v>35</v>
      </c>
      <c r="R109" s="222">
        <f t="shared" si="15"/>
        <v>0</v>
      </c>
      <c r="S109" s="453" cm="1">
        <f t="array" ref="S109">_xlfn.IFS(E109="Air",R109,E109="Sea",M109,E109="Air+Sea",M109+R109)</f>
        <v>35</v>
      </c>
    </row>
    <row r="110" spans="1:20" ht="14.45" customHeight="1" x14ac:dyDescent="0.25">
      <c r="A110" s="1096"/>
      <c r="B110" s="509"/>
      <c r="C110" s="177" t="s">
        <v>74</v>
      </c>
      <c r="D110" s="113" t="s">
        <v>193</v>
      </c>
      <c r="E110" s="113" t="s">
        <v>11</v>
      </c>
      <c r="F110" s="346"/>
      <c r="G110" s="213">
        <v>5</v>
      </c>
      <c r="H110" s="183"/>
      <c r="I110" s="467"/>
      <c r="J110" s="200"/>
      <c r="K110" s="219">
        <v>3</v>
      </c>
      <c r="L110" s="219">
        <f t="shared" si="12"/>
        <v>5</v>
      </c>
      <c r="M110" s="220">
        <f t="shared" si="13"/>
        <v>5</v>
      </c>
      <c r="N110" s="463"/>
      <c r="O110" s="443"/>
      <c r="P110" s="221">
        <v>0</v>
      </c>
      <c r="Q110" s="444">
        <f t="shared" si="14"/>
        <v>5</v>
      </c>
      <c r="R110" s="222">
        <f t="shared" si="15"/>
        <v>0</v>
      </c>
      <c r="S110" s="453" cm="1">
        <f t="array" ref="S110">_xlfn.IFS(E110="Air",R110,E110="Sea",M110,E110="Air+Sea",M110+R110)</f>
        <v>5</v>
      </c>
    </row>
    <row r="111" spans="1:20" ht="14.45" customHeight="1" x14ac:dyDescent="0.25">
      <c r="A111" s="1096"/>
      <c r="B111" s="509"/>
      <c r="C111" s="177" t="s">
        <v>74</v>
      </c>
      <c r="D111" s="113" t="s">
        <v>194</v>
      </c>
      <c r="E111" s="113" t="s">
        <v>11</v>
      </c>
      <c r="F111" s="346"/>
      <c r="G111" s="213">
        <v>10</v>
      </c>
      <c r="H111" s="183"/>
      <c r="I111" s="467"/>
      <c r="J111" s="200"/>
      <c r="K111" s="219">
        <v>3</v>
      </c>
      <c r="L111" s="219">
        <f t="shared" si="12"/>
        <v>10</v>
      </c>
      <c r="M111" s="220">
        <f t="shared" si="13"/>
        <v>10</v>
      </c>
      <c r="N111" s="463"/>
      <c r="O111" s="443"/>
      <c r="P111" s="221">
        <v>0</v>
      </c>
      <c r="Q111" s="444">
        <f t="shared" si="14"/>
        <v>10</v>
      </c>
      <c r="R111" s="222">
        <f t="shared" si="15"/>
        <v>0</v>
      </c>
      <c r="S111" s="453" cm="1">
        <f t="array" ref="S111">_xlfn.IFS(E111="Air",R111,E111="Sea",M111,E111="Air+Sea",M111+R111)</f>
        <v>10</v>
      </c>
    </row>
    <row r="112" spans="1:20" ht="26.1" customHeight="1" x14ac:dyDescent="0.25">
      <c r="A112" s="1096"/>
      <c r="B112" s="722" t="s">
        <v>703</v>
      </c>
      <c r="C112" s="523" t="s">
        <v>103</v>
      </c>
      <c r="D112" s="114" t="s">
        <v>704</v>
      </c>
      <c r="E112" s="114" t="s">
        <v>11</v>
      </c>
      <c r="F112" s="332">
        <v>90</v>
      </c>
      <c r="G112" s="614">
        <v>90</v>
      </c>
      <c r="H112" s="736"/>
      <c r="I112" s="768"/>
      <c r="J112" s="762">
        <v>1</v>
      </c>
      <c r="K112" s="763">
        <v>3</v>
      </c>
      <c r="L112" s="763">
        <f t="shared" si="12"/>
        <v>90</v>
      </c>
      <c r="M112" s="742">
        <f t="shared" si="13"/>
        <v>30</v>
      </c>
      <c r="N112" s="463"/>
      <c r="O112" s="443"/>
      <c r="P112" s="221">
        <v>0</v>
      </c>
      <c r="Q112" s="444">
        <f t="shared" si="14"/>
        <v>0</v>
      </c>
      <c r="R112" s="222">
        <f t="shared" si="15"/>
        <v>0</v>
      </c>
      <c r="S112" s="626" cm="1">
        <f t="array" ref="S112">_xlfn.IFS(E112="Air",R112,E112="Sea",M112,E112="Air+Sea",M112+R112)</f>
        <v>30</v>
      </c>
    </row>
    <row r="113" spans="1:19" ht="26.1" customHeight="1" x14ac:dyDescent="0.25">
      <c r="A113" s="1096"/>
      <c r="B113" s="460" t="s">
        <v>195</v>
      </c>
      <c r="C113" s="517" t="s">
        <v>74</v>
      </c>
      <c r="D113" s="188" t="s">
        <v>196</v>
      </c>
      <c r="E113" s="188"/>
      <c r="F113" s="334"/>
      <c r="G113" s="647"/>
      <c r="H113" s="518"/>
      <c r="I113" s="769"/>
      <c r="J113" s="764">
        <v>1</v>
      </c>
      <c r="K113" s="765">
        <v>3</v>
      </c>
      <c r="L113" s="765">
        <f t="shared" si="12"/>
        <v>0</v>
      </c>
      <c r="M113" s="743">
        <f t="shared" si="13"/>
        <v>0</v>
      </c>
      <c r="N113" s="463"/>
      <c r="O113" s="443"/>
      <c r="P113" s="221">
        <v>0</v>
      </c>
      <c r="Q113" s="444">
        <f t="shared" si="14"/>
        <v>0</v>
      </c>
      <c r="R113" s="222">
        <f t="shared" si="15"/>
        <v>0</v>
      </c>
      <c r="S113" s="454" t="e" cm="1">
        <f t="array" ref="S113">_xlfn.IFS(E113="Air",R113,E113="Sea",M113,E113="Air+Sea",M113+R113)</f>
        <v>#N/A</v>
      </c>
    </row>
    <row r="114" spans="1:19" ht="26.1" customHeight="1" x14ac:dyDescent="0.25">
      <c r="A114" s="1096"/>
      <c r="B114" s="460" t="s">
        <v>197</v>
      </c>
      <c r="C114" s="517" t="s">
        <v>74</v>
      </c>
      <c r="D114" s="188" t="s">
        <v>198</v>
      </c>
      <c r="E114" s="188"/>
      <c r="F114" s="334"/>
      <c r="G114" s="647"/>
      <c r="H114" s="518"/>
      <c r="I114" s="769"/>
      <c r="J114" s="764">
        <v>1</v>
      </c>
      <c r="K114" s="765">
        <v>3</v>
      </c>
      <c r="L114" s="765">
        <f t="shared" si="12"/>
        <v>0</v>
      </c>
      <c r="M114" s="743">
        <f t="shared" si="13"/>
        <v>0</v>
      </c>
      <c r="N114" s="463"/>
      <c r="O114" s="443"/>
      <c r="P114" s="221">
        <v>0</v>
      </c>
      <c r="Q114" s="444">
        <f t="shared" si="14"/>
        <v>0</v>
      </c>
      <c r="R114" s="222">
        <f t="shared" si="15"/>
        <v>0</v>
      </c>
      <c r="S114" s="454" t="e" cm="1">
        <f t="array" ref="S114">_xlfn.IFS(E114="Air",R114,E114="Sea",M114,E114="Air+Sea",M114+R114)</f>
        <v>#N/A</v>
      </c>
    </row>
    <row r="115" spans="1:19" ht="14.45" customHeight="1" x14ac:dyDescent="0.25">
      <c r="A115" s="1096"/>
      <c r="B115" s="460"/>
      <c r="C115" s="517" t="s">
        <v>74</v>
      </c>
      <c r="D115" s="188" t="s">
        <v>199</v>
      </c>
      <c r="E115" s="188"/>
      <c r="F115" s="334"/>
      <c r="G115" s="647"/>
      <c r="H115" s="518"/>
      <c r="I115" s="769"/>
      <c r="J115" s="764">
        <v>1</v>
      </c>
      <c r="K115" s="765">
        <v>3</v>
      </c>
      <c r="L115" s="765">
        <f t="shared" si="12"/>
        <v>0</v>
      </c>
      <c r="M115" s="743">
        <f t="shared" si="13"/>
        <v>0</v>
      </c>
      <c r="N115" s="463"/>
      <c r="O115" s="443"/>
      <c r="P115" s="221">
        <v>0</v>
      </c>
      <c r="Q115" s="444">
        <f t="shared" si="14"/>
        <v>0</v>
      </c>
      <c r="R115" s="222">
        <f t="shared" si="15"/>
        <v>0</v>
      </c>
      <c r="S115" s="454" t="e" cm="1">
        <f t="array" ref="S115">_xlfn.IFS(E115="Air",R115,E115="Sea",M115,E115="Air+Sea",M115+R115)</f>
        <v>#N/A</v>
      </c>
    </row>
    <row r="116" spans="1:19" ht="14.45" customHeight="1" x14ac:dyDescent="0.25">
      <c r="A116" s="1096"/>
      <c r="B116" s="460"/>
      <c r="C116" s="517" t="s">
        <v>74</v>
      </c>
      <c r="D116" s="188" t="s">
        <v>200</v>
      </c>
      <c r="E116" s="188"/>
      <c r="F116" s="334"/>
      <c r="G116" s="647"/>
      <c r="H116" s="518"/>
      <c r="I116" s="769"/>
      <c r="J116" s="764">
        <v>1</v>
      </c>
      <c r="K116" s="765">
        <v>3</v>
      </c>
      <c r="L116" s="765">
        <f t="shared" si="12"/>
        <v>0</v>
      </c>
      <c r="M116" s="743">
        <f t="shared" si="13"/>
        <v>0</v>
      </c>
      <c r="N116" s="463"/>
      <c r="O116" s="443"/>
      <c r="P116" s="221">
        <v>0</v>
      </c>
      <c r="Q116" s="444">
        <f t="shared" si="14"/>
        <v>0</v>
      </c>
      <c r="R116" s="222">
        <f t="shared" si="15"/>
        <v>0</v>
      </c>
      <c r="S116" s="454" t="e" cm="1">
        <f t="array" ref="S116">_xlfn.IFS(E116="Air",R116,E116="Sea",M116,E116="Air+Sea",M116+R116)</f>
        <v>#N/A</v>
      </c>
    </row>
    <row r="117" spans="1:19" ht="14.45" customHeight="1" x14ac:dyDescent="0.25">
      <c r="A117" s="1096"/>
      <c r="B117" s="460" t="s">
        <v>201</v>
      </c>
      <c r="C117" s="517" t="s">
        <v>74</v>
      </c>
      <c r="D117" s="188" t="s">
        <v>202</v>
      </c>
      <c r="E117" s="188"/>
      <c r="F117" s="334"/>
      <c r="G117" s="647"/>
      <c r="H117" s="518"/>
      <c r="I117" s="769"/>
      <c r="J117" s="764">
        <v>45</v>
      </c>
      <c r="K117" s="765">
        <v>3</v>
      </c>
      <c r="L117" s="765">
        <f t="shared" si="12"/>
        <v>0</v>
      </c>
      <c r="M117" s="743">
        <f t="shared" si="13"/>
        <v>0</v>
      </c>
      <c r="N117" s="463"/>
      <c r="O117" s="443"/>
      <c r="P117" s="221">
        <v>0</v>
      </c>
      <c r="Q117" s="444">
        <f t="shared" si="14"/>
        <v>0</v>
      </c>
      <c r="R117" s="222">
        <f t="shared" si="15"/>
        <v>0</v>
      </c>
      <c r="S117" s="454" t="e" cm="1">
        <f t="array" ref="S117">_xlfn.IFS(E117="Air",R117,E117="Sea",M117,E117="Air+Sea",M117+R117)</f>
        <v>#N/A</v>
      </c>
    </row>
    <row r="118" spans="1:19" ht="14.45" customHeight="1" x14ac:dyDescent="0.25">
      <c r="A118" s="1096"/>
      <c r="B118" s="460" t="s">
        <v>203</v>
      </c>
      <c r="C118" s="517" t="s">
        <v>204</v>
      </c>
      <c r="D118" s="188" t="s">
        <v>205</v>
      </c>
      <c r="E118" s="188"/>
      <c r="F118" s="334"/>
      <c r="G118" s="647"/>
      <c r="H118" s="518"/>
      <c r="I118" s="769"/>
      <c r="J118" s="764">
        <v>45</v>
      </c>
      <c r="K118" s="765">
        <v>3</v>
      </c>
      <c r="L118" s="765">
        <f t="shared" si="12"/>
        <v>0</v>
      </c>
      <c r="M118" s="743">
        <f t="shared" si="13"/>
        <v>0</v>
      </c>
      <c r="N118" s="463"/>
      <c r="O118" s="443"/>
      <c r="P118" s="221">
        <v>0</v>
      </c>
      <c r="Q118" s="444">
        <f t="shared" si="14"/>
        <v>0</v>
      </c>
      <c r="R118" s="222">
        <f t="shared" si="15"/>
        <v>0</v>
      </c>
      <c r="S118" s="454" t="e" cm="1">
        <f t="array" ref="S118">_xlfn.IFS(E118="Air",R118,E118="Sea",M118,E118="Air+Sea",M118+R118)</f>
        <v>#N/A</v>
      </c>
    </row>
    <row r="119" spans="1:19" ht="14.45" customHeight="1" x14ac:dyDescent="0.25">
      <c r="A119" s="1096"/>
      <c r="B119" s="509" t="s">
        <v>206</v>
      </c>
      <c r="C119" s="177" t="s">
        <v>204</v>
      </c>
      <c r="D119" s="113" t="s">
        <v>207</v>
      </c>
      <c r="E119" s="113" t="s">
        <v>11</v>
      </c>
      <c r="F119" s="156">
        <v>30</v>
      </c>
      <c r="G119" s="213">
        <v>30</v>
      </c>
      <c r="H119" s="178"/>
      <c r="I119" s="467"/>
      <c r="J119" s="200">
        <v>1</v>
      </c>
      <c r="K119" s="219">
        <v>3</v>
      </c>
      <c r="L119" s="219">
        <f t="shared" si="12"/>
        <v>30</v>
      </c>
      <c r="M119" s="220">
        <f t="shared" si="13"/>
        <v>10</v>
      </c>
      <c r="N119" s="463"/>
      <c r="O119" s="443"/>
      <c r="P119" s="221">
        <v>0</v>
      </c>
      <c r="Q119" s="444">
        <f t="shared" si="14"/>
        <v>0</v>
      </c>
      <c r="R119" s="222">
        <f t="shared" si="15"/>
        <v>0</v>
      </c>
      <c r="S119" s="453" cm="1">
        <f t="array" ref="S119">_xlfn.IFS(E119="Air",R119,E119="Sea",M119,E119="Air+Sea",M119+R119)</f>
        <v>10</v>
      </c>
    </row>
    <row r="120" spans="1:19" ht="14.45" customHeight="1" x14ac:dyDescent="0.25">
      <c r="A120" s="1096"/>
      <c r="B120" s="509"/>
      <c r="C120" s="177" t="s">
        <v>204</v>
      </c>
      <c r="D120" s="113" t="s">
        <v>208</v>
      </c>
      <c r="E120" s="113" t="s">
        <v>11</v>
      </c>
      <c r="F120" s="156"/>
      <c r="G120" s="213">
        <v>60</v>
      </c>
      <c r="H120" s="178"/>
      <c r="I120" s="467"/>
      <c r="J120" s="200">
        <v>1</v>
      </c>
      <c r="K120" s="219">
        <v>3</v>
      </c>
      <c r="L120" s="219">
        <f t="shared" si="12"/>
        <v>60</v>
      </c>
      <c r="M120" s="220">
        <f t="shared" si="13"/>
        <v>20</v>
      </c>
      <c r="N120" s="463"/>
      <c r="O120" s="443"/>
      <c r="P120" s="221">
        <v>0</v>
      </c>
      <c r="Q120" s="444">
        <f t="shared" si="14"/>
        <v>0</v>
      </c>
      <c r="R120" s="222">
        <f t="shared" si="15"/>
        <v>0</v>
      </c>
      <c r="S120" s="453" cm="1">
        <f t="array" ref="S120">_xlfn.IFS(E120="Air",R120,E120="Sea",M120,E120="Air+Sea",M120+R120)</f>
        <v>20</v>
      </c>
    </row>
    <row r="121" spans="1:19" ht="14.45" customHeight="1" x14ac:dyDescent="0.25">
      <c r="A121" s="1096"/>
      <c r="B121" s="509"/>
      <c r="C121" s="177" t="s">
        <v>74</v>
      </c>
      <c r="D121" s="113" t="s">
        <v>209</v>
      </c>
      <c r="E121" s="113" t="s">
        <v>11</v>
      </c>
      <c r="F121" s="156"/>
      <c r="G121" s="213">
        <v>180</v>
      </c>
      <c r="H121" s="178"/>
      <c r="I121" s="467"/>
      <c r="J121" s="200"/>
      <c r="K121" s="219">
        <v>3</v>
      </c>
      <c r="L121" s="219">
        <f t="shared" si="12"/>
        <v>180</v>
      </c>
      <c r="M121" s="220">
        <f t="shared" si="13"/>
        <v>180</v>
      </c>
      <c r="N121" s="463"/>
      <c r="O121" s="443"/>
      <c r="P121" s="221">
        <v>0</v>
      </c>
      <c r="Q121" s="444">
        <f t="shared" si="14"/>
        <v>180</v>
      </c>
      <c r="R121" s="222">
        <f t="shared" si="15"/>
        <v>0</v>
      </c>
      <c r="S121" s="453" cm="1">
        <f t="array" ref="S121">_xlfn.IFS(E121="Air",R121,E121="Sea",M121,E121="Air+Sea",M121+R121)</f>
        <v>180</v>
      </c>
    </row>
    <row r="122" spans="1:19" ht="14.45" customHeight="1" x14ac:dyDescent="0.25">
      <c r="A122" s="1096"/>
      <c r="B122" s="509"/>
      <c r="C122" s="177" t="s">
        <v>74</v>
      </c>
      <c r="D122" s="113" t="s">
        <v>210</v>
      </c>
      <c r="E122" s="113" t="s">
        <v>11</v>
      </c>
      <c r="F122" s="156"/>
      <c r="G122" s="213">
        <v>75</v>
      </c>
      <c r="H122" s="178"/>
      <c r="I122" s="636"/>
      <c r="J122" s="200"/>
      <c r="K122" s="219">
        <v>3</v>
      </c>
      <c r="L122" s="219">
        <f t="shared" si="12"/>
        <v>75</v>
      </c>
      <c r="M122" s="220">
        <f t="shared" si="13"/>
        <v>75</v>
      </c>
      <c r="N122" s="339"/>
      <c r="O122" s="443"/>
      <c r="P122" s="221">
        <v>0</v>
      </c>
      <c r="Q122" s="444">
        <f t="shared" si="14"/>
        <v>75</v>
      </c>
      <c r="R122" s="222">
        <f t="shared" si="15"/>
        <v>0</v>
      </c>
      <c r="S122" s="453" cm="1">
        <f t="array" ref="S122">_xlfn.IFS(E122="Air",R122,E122="Sea",M122,E122="Air+Sea",M122+R122)</f>
        <v>75</v>
      </c>
    </row>
    <row r="123" spans="1:19" ht="14.45" customHeight="1" x14ac:dyDescent="0.25">
      <c r="A123" s="1096"/>
      <c r="B123" s="509" t="s">
        <v>211</v>
      </c>
      <c r="C123" s="177" t="s">
        <v>204</v>
      </c>
      <c r="D123" s="113" t="s">
        <v>212</v>
      </c>
      <c r="E123" s="113" t="s">
        <v>11</v>
      </c>
      <c r="F123" s="156"/>
      <c r="G123" s="213">
        <v>5</v>
      </c>
      <c r="H123" s="178"/>
      <c r="I123" s="636"/>
      <c r="J123" s="200">
        <v>1</v>
      </c>
      <c r="K123" s="219">
        <v>3</v>
      </c>
      <c r="L123" s="219">
        <f t="shared" si="12"/>
        <v>5</v>
      </c>
      <c r="M123" s="220">
        <f t="shared" si="13"/>
        <v>1.6666666666666667</v>
      </c>
      <c r="N123" s="339"/>
      <c r="O123" s="443"/>
      <c r="P123" s="221">
        <v>0</v>
      </c>
      <c r="Q123" s="444">
        <f t="shared" si="14"/>
        <v>0</v>
      </c>
      <c r="R123" s="222">
        <f t="shared" si="15"/>
        <v>0</v>
      </c>
      <c r="S123" s="453" cm="1">
        <f t="array" ref="S123">_xlfn.IFS(E123="Air",R123,E123="Sea",M123,E123="Air+Sea",M123+R123)</f>
        <v>1.6666666666666667</v>
      </c>
    </row>
    <row r="124" spans="1:19" ht="14.45" customHeight="1" x14ac:dyDescent="0.25">
      <c r="A124" s="1096"/>
      <c r="B124" s="509"/>
      <c r="C124" s="177" t="s">
        <v>204</v>
      </c>
      <c r="D124" s="113" t="s">
        <v>213</v>
      </c>
      <c r="E124" s="113" t="s">
        <v>11</v>
      </c>
      <c r="F124" s="156"/>
      <c r="G124" s="213">
        <v>15</v>
      </c>
      <c r="H124" s="178"/>
      <c r="I124" s="636"/>
      <c r="J124" s="200">
        <v>1</v>
      </c>
      <c r="K124" s="219">
        <v>3</v>
      </c>
      <c r="L124" s="219">
        <f t="shared" si="12"/>
        <v>15</v>
      </c>
      <c r="M124" s="220">
        <f t="shared" si="13"/>
        <v>5</v>
      </c>
      <c r="N124" s="339"/>
      <c r="O124" s="443"/>
      <c r="P124" s="221">
        <v>0</v>
      </c>
      <c r="Q124" s="444">
        <f t="shared" si="14"/>
        <v>0</v>
      </c>
      <c r="R124" s="222">
        <f t="shared" si="15"/>
        <v>0</v>
      </c>
      <c r="S124" s="453" cm="1">
        <f t="array" ref="S124">_xlfn.IFS(E124="Air",R124,E124="Sea",M124,E124="Air+Sea",M124+R124)</f>
        <v>5</v>
      </c>
    </row>
    <row r="125" spans="1:19" ht="14.45" customHeight="1" x14ac:dyDescent="0.25">
      <c r="A125" s="1096"/>
      <c r="B125" s="509"/>
      <c r="C125" s="177" t="s">
        <v>204</v>
      </c>
      <c r="D125" s="113" t="s">
        <v>214</v>
      </c>
      <c r="E125" s="113" t="s">
        <v>11</v>
      </c>
      <c r="F125" s="156"/>
      <c r="G125" s="213">
        <v>40</v>
      </c>
      <c r="H125" s="178"/>
      <c r="I125" s="636"/>
      <c r="J125" s="200">
        <v>1</v>
      </c>
      <c r="K125" s="219">
        <v>3</v>
      </c>
      <c r="L125" s="219">
        <f t="shared" si="12"/>
        <v>40</v>
      </c>
      <c r="M125" s="220">
        <f t="shared" si="13"/>
        <v>13.333333333333334</v>
      </c>
      <c r="N125" s="339"/>
      <c r="O125" s="443"/>
      <c r="P125" s="221">
        <v>0</v>
      </c>
      <c r="Q125" s="444">
        <f t="shared" si="14"/>
        <v>0</v>
      </c>
      <c r="R125" s="222">
        <f t="shared" si="15"/>
        <v>0</v>
      </c>
      <c r="S125" s="453" cm="1">
        <f t="array" ref="S125">_xlfn.IFS(E125="Air",R125,E125="Sea",M125,E125="Air+Sea",M125+R125)</f>
        <v>13.333333333333334</v>
      </c>
    </row>
    <row r="126" spans="1:19" ht="14.45" customHeight="1" x14ac:dyDescent="0.25">
      <c r="A126" s="1096"/>
      <c r="B126" s="509"/>
      <c r="C126" s="177" t="s">
        <v>204</v>
      </c>
      <c r="D126" s="113" t="s">
        <v>215</v>
      </c>
      <c r="E126" s="113" t="s">
        <v>11</v>
      </c>
      <c r="F126" s="156"/>
      <c r="G126" s="213">
        <v>5</v>
      </c>
      <c r="H126" s="178"/>
      <c r="I126" s="636"/>
      <c r="J126" s="200">
        <v>1</v>
      </c>
      <c r="K126" s="219">
        <v>3</v>
      </c>
      <c r="L126" s="219">
        <f t="shared" si="12"/>
        <v>5</v>
      </c>
      <c r="M126" s="220">
        <f t="shared" si="13"/>
        <v>1.6666666666666667</v>
      </c>
      <c r="N126" s="339"/>
      <c r="O126" s="443"/>
      <c r="P126" s="221">
        <v>0</v>
      </c>
      <c r="Q126" s="444">
        <f t="shared" si="14"/>
        <v>0</v>
      </c>
      <c r="R126" s="222">
        <f t="shared" si="15"/>
        <v>0</v>
      </c>
      <c r="S126" s="453" cm="1">
        <f t="array" ref="S126">_xlfn.IFS(E126="Air",R126,E126="Sea",M126,E126="Air+Sea",M126+R126)</f>
        <v>1.6666666666666667</v>
      </c>
    </row>
    <row r="127" spans="1:19" ht="14.45" customHeight="1" x14ac:dyDescent="0.25">
      <c r="A127" s="1096"/>
      <c r="B127" s="460" t="s">
        <v>216</v>
      </c>
      <c r="C127" s="517" t="s">
        <v>204</v>
      </c>
      <c r="D127" s="188" t="s">
        <v>217</v>
      </c>
      <c r="E127" s="188"/>
      <c r="F127" s="334"/>
      <c r="G127" s="647"/>
      <c r="H127" s="518"/>
      <c r="I127" s="769"/>
      <c r="J127" s="764">
        <v>5</v>
      </c>
      <c r="K127" s="765">
        <v>3</v>
      </c>
      <c r="L127" s="765">
        <f t="shared" si="12"/>
        <v>0</v>
      </c>
      <c r="M127" s="743">
        <f t="shared" si="13"/>
        <v>0</v>
      </c>
      <c r="N127" s="339"/>
      <c r="O127" s="443"/>
      <c r="P127" s="221">
        <v>0</v>
      </c>
      <c r="Q127" s="444">
        <f t="shared" si="14"/>
        <v>0</v>
      </c>
      <c r="R127" s="222">
        <f t="shared" si="15"/>
        <v>0</v>
      </c>
      <c r="S127" s="454" t="e" cm="1">
        <f t="array" ref="S127">_xlfn.IFS(E127="Air",R127,E127="Sea",M127,E127="Air+Sea",M127+R127)</f>
        <v>#N/A</v>
      </c>
    </row>
    <row r="128" spans="1:19" ht="14.45" customHeight="1" x14ac:dyDescent="0.25">
      <c r="A128" s="1096"/>
      <c r="B128" s="722"/>
      <c r="C128" s="523" t="s">
        <v>540</v>
      </c>
      <c r="D128" s="114" t="s">
        <v>705</v>
      </c>
      <c r="E128" s="114" t="s">
        <v>11</v>
      </c>
      <c r="F128" s="332">
        <v>5</v>
      </c>
      <c r="G128" s="614">
        <v>5</v>
      </c>
      <c r="H128" s="524"/>
      <c r="I128" s="770"/>
      <c r="J128" s="762">
        <v>1</v>
      </c>
      <c r="K128" s="763">
        <v>3</v>
      </c>
      <c r="L128" s="763">
        <f t="shared" si="12"/>
        <v>5</v>
      </c>
      <c r="M128" s="742">
        <f t="shared" si="13"/>
        <v>1.6666666666666667</v>
      </c>
      <c r="N128" s="339"/>
      <c r="O128" s="443"/>
      <c r="P128" s="221">
        <v>0</v>
      </c>
      <c r="Q128" s="444">
        <f t="shared" si="14"/>
        <v>0</v>
      </c>
      <c r="R128" s="222">
        <f t="shared" si="15"/>
        <v>0</v>
      </c>
      <c r="S128" s="626" cm="1">
        <f t="array" ref="S128">_xlfn.IFS(E128="Air",R128,E128="Sea",M128,E128="Air+Sea",M128+R128)</f>
        <v>1.6666666666666667</v>
      </c>
    </row>
    <row r="129" spans="1:19" ht="14.45" customHeight="1" x14ac:dyDescent="0.25">
      <c r="A129" s="1096"/>
      <c r="B129" s="509"/>
      <c r="C129" s="177" t="s">
        <v>204</v>
      </c>
      <c r="D129" s="113" t="s">
        <v>218</v>
      </c>
      <c r="E129" s="113" t="s">
        <v>11</v>
      </c>
      <c r="F129" s="156"/>
      <c r="G129" s="213">
        <v>30</v>
      </c>
      <c r="H129" s="178"/>
      <c r="I129" s="636"/>
      <c r="J129" s="200">
        <v>1</v>
      </c>
      <c r="K129" s="219">
        <v>3</v>
      </c>
      <c r="L129" s="219">
        <f t="shared" si="12"/>
        <v>30</v>
      </c>
      <c r="M129" s="220">
        <f t="shared" si="13"/>
        <v>10</v>
      </c>
      <c r="N129" s="339"/>
      <c r="O129" s="443"/>
      <c r="P129" s="221">
        <v>0</v>
      </c>
      <c r="Q129" s="444">
        <f t="shared" si="14"/>
        <v>0</v>
      </c>
      <c r="R129" s="222">
        <f t="shared" si="15"/>
        <v>0</v>
      </c>
      <c r="S129" s="453" cm="1">
        <f t="array" ref="S129">_xlfn.IFS(E129="Air",R129,E129="Sea",M129,E129="Air+Sea",M129+R129)</f>
        <v>10</v>
      </c>
    </row>
    <row r="130" spans="1:19" ht="14.45" customHeight="1" x14ac:dyDescent="0.25">
      <c r="A130" s="1096"/>
      <c r="B130" s="509"/>
      <c r="C130" s="177" t="s">
        <v>204</v>
      </c>
      <c r="D130" s="113" t="s">
        <v>219</v>
      </c>
      <c r="E130" s="113" t="s">
        <v>11</v>
      </c>
      <c r="F130" s="156"/>
      <c r="G130" s="213">
        <v>180</v>
      </c>
      <c r="H130" s="178"/>
      <c r="I130" s="636"/>
      <c r="J130" s="200">
        <v>1</v>
      </c>
      <c r="K130" s="219">
        <v>3</v>
      </c>
      <c r="L130" s="219">
        <f t="shared" si="12"/>
        <v>180</v>
      </c>
      <c r="M130" s="220">
        <f t="shared" si="13"/>
        <v>60</v>
      </c>
      <c r="N130" s="339"/>
      <c r="O130" s="443"/>
      <c r="P130" s="221">
        <v>0</v>
      </c>
      <c r="Q130" s="444">
        <f t="shared" si="14"/>
        <v>0</v>
      </c>
      <c r="R130" s="222">
        <f t="shared" si="15"/>
        <v>0</v>
      </c>
      <c r="S130" s="453" cm="1">
        <f t="array" ref="S130">_xlfn.IFS(E130="Air",R130,E130="Sea",M130,E130="Air+Sea",M130+R130)</f>
        <v>60</v>
      </c>
    </row>
    <row r="131" spans="1:19" ht="26.1" customHeight="1" x14ac:dyDescent="0.25">
      <c r="A131" s="1096"/>
      <c r="B131" s="509" t="s">
        <v>220</v>
      </c>
      <c r="C131" s="177" t="s">
        <v>103</v>
      </c>
      <c r="D131" s="113" t="s">
        <v>193</v>
      </c>
      <c r="E131" s="113" t="s">
        <v>11</v>
      </c>
      <c r="F131" s="156"/>
      <c r="G131" s="213">
        <v>5</v>
      </c>
      <c r="H131" s="178"/>
      <c r="I131" s="636"/>
      <c r="J131" s="200">
        <v>1</v>
      </c>
      <c r="K131" s="219">
        <v>3</v>
      </c>
      <c r="L131" s="219">
        <f t="shared" si="12"/>
        <v>5</v>
      </c>
      <c r="M131" s="220">
        <f t="shared" si="13"/>
        <v>1.6666666666666667</v>
      </c>
      <c r="N131" s="339"/>
      <c r="O131" s="443"/>
      <c r="P131" s="221">
        <v>0</v>
      </c>
      <c r="Q131" s="444">
        <f t="shared" si="14"/>
        <v>0</v>
      </c>
      <c r="R131" s="222">
        <f t="shared" si="15"/>
        <v>0</v>
      </c>
      <c r="S131" s="453" cm="1">
        <f t="array" ref="S131">_xlfn.IFS(E131="Air",R131,E131="Sea",M131,E131="Air+Sea",M131+R131)</f>
        <v>1.6666666666666667</v>
      </c>
    </row>
    <row r="132" spans="1:19" ht="14.45" customHeight="1" x14ac:dyDescent="0.25">
      <c r="A132" s="1096"/>
      <c r="B132" s="509"/>
      <c r="C132" s="177" t="s">
        <v>103</v>
      </c>
      <c r="D132" s="113" t="s">
        <v>221</v>
      </c>
      <c r="E132" s="113" t="s">
        <v>11</v>
      </c>
      <c r="F132" s="156"/>
      <c r="G132" s="213">
        <v>25</v>
      </c>
      <c r="H132" s="178"/>
      <c r="I132" s="467"/>
      <c r="J132" s="200">
        <v>1</v>
      </c>
      <c r="K132" s="219">
        <v>3</v>
      </c>
      <c r="L132" s="219">
        <f t="shared" si="12"/>
        <v>25</v>
      </c>
      <c r="M132" s="220">
        <f t="shared" si="13"/>
        <v>8.3333333333333339</v>
      </c>
      <c r="N132" s="463"/>
      <c r="O132" s="443"/>
      <c r="P132" s="221">
        <v>0</v>
      </c>
      <c r="Q132" s="444">
        <f t="shared" si="14"/>
        <v>0</v>
      </c>
      <c r="R132" s="222">
        <f t="shared" si="15"/>
        <v>0</v>
      </c>
      <c r="S132" s="453" cm="1">
        <f t="array" ref="S132">_xlfn.IFS(E132="Air",R132,E132="Sea",M132,E132="Air+Sea",M132+R132)</f>
        <v>8.3333333333333339</v>
      </c>
    </row>
    <row r="133" spans="1:19" ht="14.45" customHeight="1" x14ac:dyDescent="0.25">
      <c r="A133" s="1096"/>
      <c r="B133" s="509"/>
      <c r="C133" s="177" t="s">
        <v>103</v>
      </c>
      <c r="D133" s="113" t="s">
        <v>222</v>
      </c>
      <c r="E133" s="113" t="s">
        <v>11</v>
      </c>
      <c r="F133" s="156"/>
      <c r="G133" s="213">
        <v>20</v>
      </c>
      <c r="H133" s="178"/>
      <c r="I133" s="467"/>
      <c r="J133" s="200">
        <v>1</v>
      </c>
      <c r="K133" s="219">
        <v>3</v>
      </c>
      <c r="L133" s="219">
        <f t="shared" si="12"/>
        <v>20</v>
      </c>
      <c r="M133" s="220">
        <f t="shared" si="13"/>
        <v>6.666666666666667</v>
      </c>
      <c r="N133" s="463"/>
      <c r="O133" s="443"/>
      <c r="P133" s="221">
        <v>0</v>
      </c>
      <c r="Q133" s="444">
        <f t="shared" si="14"/>
        <v>0</v>
      </c>
      <c r="R133" s="222">
        <f t="shared" si="15"/>
        <v>0</v>
      </c>
      <c r="S133" s="453" cm="1">
        <f t="array" ref="S133">_xlfn.IFS(E133="Air",R133,E133="Sea",M133,E133="Air+Sea",M133+R133)</f>
        <v>6.666666666666667</v>
      </c>
    </row>
    <row r="134" spans="1:19" ht="14.45" customHeight="1" x14ac:dyDescent="0.25">
      <c r="A134" s="1096"/>
      <c r="B134" s="509" t="s">
        <v>157</v>
      </c>
      <c r="C134" s="177" t="s">
        <v>158</v>
      </c>
      <c r="D134" s="113" t="s">
        <v>159</v>
      </c>
      <c r="E134" s="113" t="s">
        <v>11</v>
      </c>
      <c r="F134" s="156">
        <v>870</v>
      </c>
      <c r="G134" s="156">
        <v>870</v>
      </c>
      <c r="H134" s="178"/>
      <c r="I134" s="467"/>
      <c r="J134" s="200">
        <v>0</v>
      </c>
      <c r="K134" s="219">
        <v>3</v>
      </c>
      <c r="L134" s="219">
        <f t="shared" si="12"/>
        <v>0</v>
      </c>
      <c r="M134" s="220">
        <f t="shared" si="13"/>
        <v>0</v>
      </c>
      <c r="N134" s="463"/>
      <c r="O134" s="443"/>
      <c r="P134" s="221">
        <v>0</v>
      </c>
      <c r="Q134" s="444">
        <f t="shared" si="14"/>
        <v>0</v>
      </c>
      <c r="R134" s="222">
        <f t="shared" si="15"/>
        <v>0</v>
      </c>
      <c r="S134" s="453" cm="1">
        <f t="array" ref="S134">_xlfn.IFS(E134="Air",R134,E134="Sea",M134,E134="Air+Sea",M134+R134)</f>
        <v>0</v>
      </c>
    </row>
    <row r="135" spans="1:19" ht="14.45" customHeight="1" x14ac:dyDescent="0.25">
      <c r="A135" s="1096"/>
      <c r="B135" s="509" t="s">
        <v>160</v>
      </c>
      <c r="C135" s="177" t="s">
        <v>142</v>
      </c>
      <c r="D135" s="113" t="s">
        <v>161</v>
      </c>
      <c r="E135" s="113" t="s">
        <v>11</v>
      </c>
      <c r="F135" s="156">
        <v>120</v>
      </c>
      <c r="G135" s="156">
        <v>120</v>
      </c>
      <c r="H135" s="178"/>
      <c r="I135" s="467"/>
      <c r="J135" s="200">
        <v>0.25</v>
      </c>
      <c r="K135" s="219">
        <v>3</v>
      </c>
      <c r="L135" s="219">
        <f t="shared" si="12"/>
        <v>30</v>
      </c>
      <c r="M135" s="220">
        <f t="shared" si="13"/>
        <v>10</v>
      </c>
      <c r="N135" s="463"/>
      <c r="O135" s="443"/>
      <c r="P135" s="221">
        <v>0</v>
      </c>
      <c r="Q135" s="444">
        <f t="shared" si="14"/>
        <v>0</v>
      </c>
      <c r="R135" s="222">
        <f t="shared" si="15"/>
        <v>0</v>
      </c>
      <c r="S135" s="453" cm="1">
        <f t="array" ref="S135">_xlfn.IFS(E135="Air",R135,E135="Sea",M135,E135="Air+Sea",M135+R135)</f>
        <v>10</v>
      </c>
    </row>
    <row r="136" spans="1:19" ht="14.45" customHeight="1" x14ac:dyDescent="0.25">
      <c r="A136" s="1096"/>
      <c r="B136" s="509" t="s">
        <v>162</v>
      </c>
      <c r="C136" s="177" t="s">
        <v>163</v>
      </c>
      <c r="D136" s="113" t="s">
        <v>164</v>
      </c>
      <c r="E136" s="113" t="s">
        <v>11</v>
      </c>
      <c r="F136" s="156">
        <v>60</v>
      </c>
      <c r="G136" s="156">
        <v>60</v>
      </c>
      <c r="H136" s="178"/>
      <c r="I136" s="467"/>
      <c r="J136" s="200">
        <v>0.25</v>
      </c>
      <c r="K136" s="219">
        <v>3</v>
      </c>
      <c r="L136" s="219">
        <f t="shared" si="12"/>
        <v>15</v>
      </c>
      <c r="M136" s="220">
        <f t="shared" si="13"/>
        <v>5</v>
      </c>
      <c r="N136" s="463"/>
      <c r="O136" s="443"/>
      <c r="P136" s="221">
        <v>0</v>
      </c>
      <c r="Q136" s="444">
        <f t="shared" si="14"/>
        <v>0</v>
      </c>
      <c r="R136" s="222">
        <f t="shared" si="15"/>
        <v>0</v>
      </c>
      <c r="S136" s="453" cm="1">
        <f t="array" ref="S136">_xlfn.IFS(E136="Air",R136,E136="Sea",M136,E136="Air+Sea",M136+R136)</f>
        <v>5</v>
      </c>
    </row>
    <row r="137" spans="1:19" ht="14.45" customHeight="1" x14ac:dyDescent="0.25">
      <c r="A137" s="1096"/>
      <c r="B137" s="509" t="s">
        <v>650</v>
      </c>
      <c r="C137" s="177" t="s">
        <v>103</v>
      </c>
      <c r="D137" s="113" t="s">
        <v>706</v>
      </c>
      <c r="E137" s="113" t="s">
        <v>11</v>
      </c>
      <c r="F137" s="177"/>
      <c r="G137" s="213">
        <v>45</v>
      </c>
      <c r="H137" s="178"/>
      <c r="I137" s="467"/>
      <c r="J137" s="200">
        <v>1</v>
      </c>
      <c r="K137" s="219">
        <v>3</v>
      </c>
      <c r="L137" s="219">
        <f t="shared" si="12"/>
        <v>45</v>
      </c>
      <c r="M137" s="220">
        <f t="shared" si="13"/>
        <v>15</v>
      </c>
      <c r="N137" s="463"/>
      <c r="O137" s="443"/>
      <c r="P137" s="221">
        <v>0</v>
      </c>
      <c r="Q137" s="444">
        <f t="shared" si="14"/>
        <v>0</v>
      </c>
      <c r="R137" s="222">
        <f t="shared" si="15"/>
        <v>0</v>
      </c>
      <c r="S137" s="453" cm="1">
        <f t="array" ref="S137">_xlfn.IFS(E137="Air",R137,E137="Sea",M137,E137="Air+Sea",M137+R137)</f>
        <v>15</v>
      </c>
    </row>
    <row r="138" spans="1:19" ht="14.45" customHeight="1" x14ac:dyDescent="0.25">
      <c r="A138" s="1096"/>
      <c r="B138" s="460"/>
      <c r="C138" s="517" t="s">
        <v>103</v>
      </c>
      <c r="D138" s="188" t="s">
        <v>225</v>
      </c>
      <c r="E138" s="188"/>
      <c r="F138" s="334"/>
      <c r="G138" s="647"/>
      <c r="H138" s="518"/>
      <c r="I138" s="769"/>
      <c r="J138" s="764"/>
      <c r="K138" s="765">
        <v>3</v>
      </c>
      <c r="L138" s="765">
        <f t="shared" si="12"/>
        <v>0</v>
      </c>
      <c r="M138" s="743">
        <f t="shared" si="13"/>
        <v>0</v>
      </c>
      <c r="N138" s="463"/>
      <c r="O138" s="443"/>
      <c r="P138" s="221">
        <v>0</v>
      </c>
      <c r="Q138" s="444">
        <f t="shared" si="14"/>
        <v>0</v>
      </c>
      <c r="R138" s="222">
        <f t="shared" si="15"/>
        <v>0</v>
      </c>
      <c r="S138" s="454" t="e" cm="1">
        <f t="array" ref="S138">_xlfn.IFS(E138="Air",R138,E138="Sea",M138,E138="Air+Sea",M138+R138)</f>
        <v>#N/A</v>
      </c>
    </row>
    <row r="139" spans="1:19" ht="14.25" customHeight="1" x14ac:dyDescent="0.25">
      <c r="A139" s="1096"/>
      <c r="B139" s="460"/>
      <c r="C139" s="517" t="s">
        <v>227</v>
      </c>
      <c r="D139" s="188" t="s">
        <v>228</v>
      </c>
      <c r="E139" s="188"/>
      <c r="F139" s="334"/>
      <c r="G139" s="647"/>
      <c r="H139" s="518"/>
      <c r="I139" s="769"/>
      <c r="J139" s="764"/>
      <c r="K139" s="765">
        <v>3</v>
      </c>
      <c r="L139" s="765">
        <f t="shared" si="12"/>
        <v>0</v>
      </c>
      <c r="M139" s="743">
        <f t="shared" si="13"/>
        <v>0</v>
      </c>
      <c r="N139" s="463"/>
      <c r="O139" s="443"/>
      <c r="P139" s="221">
        <v>0</v>
      </c>
      <c r="Q139" s="444">
        <f t="shared" si="14"/>
        <v>0</v>
      </c>
      <c r="R139" s="222">
        <f t="shared" si="15"/>
        <v>0</v>
      </c>
      <c r="S139" s="454" t="e" cm="1">
        <f t="array" ref="S139">_xlfn.IFS(E139="Air",R139,E139="Sea",M139,E139="Air+Sea",M139+R139)</f>
        <v>#N/A</v>
      </c>
    </row>
    <row r="140" spans="1:19" ht="14.45" customHeight="1" x14ac:dyDescent="0.25">
      <c r="A140" s="1096"/>
      <c r="B140" s="460"/>
      <c r="C140" s="517" t="s">
        <v>227</v>
      </c>
      <c r="D140" s="188" t="s">
        <v>229</v>
      </c>
      <c r="E140" s="188"/>
      <c r="F140" s="334"/>
      <c r="G140" s="647"/>
      <c r="H140" s="518"/>
      <c r="I140" s="769"/>
      <c r="J140" s="764"/>
      <c r="K140" s="765">
        <v>3</v>
      </c>
      <c r="L140" s="765">
        <f t="shared" si="12"/>
        <v>0</v>
      </c>
      <c r="M140" s="743">
        <f t="shared" si="13"/>
        <v>0</v>
      </c>
      <c r="N140" s="463"/>
      <c r="O140" s="443"/>
      <c r="P140" s="221">
        <v>0</v>
      </c>
      <c r="Q140" s="444">
        <f t="shared" si="14"/>
        <v>0</v>
      </c>
      <c r="R140" s="222">
        <f t="shared" si="15"/>
        <v>0</v>
      </c>
      <c r="S140" s="454" t="e" cm="1">
        <f t="array" ref="S140">_xlfn.IFS(E140="Air",R140,E140="Sea",M140,E140="Air+Sea",M140+R140)</f>
        <v>#N/A</v>
      </c>
    </row>
    <row r="141" spans="1:19" ht="14.45" customHeight="1" x14ac:dyDescent="0.25">
      <c r="A141" s="1096"/>
      <c r="B141" s="509" t="s">
        <v>226</v>
      </c>
      <c r="C141" s="113" t="s">
        <v>145</v>
      </c>
      <c r="D141" s="113" t="s">
        <v>230</v>
      </c>
      <c r="E141" s="113" t="s">
        <v>11</v>
      </c>
      <c r="F141" s="113"/>
      <c r="G141" s="213">
        <v>50</v>
      </c>
      <c r="H141" s="124"/>
      <c r="I141" s="467"/>
      <c r="J141" s="200">
        <v>1</v>
      </c>
      <c r="K141" s="219">
        <v>3</v>
      </c>
      <c r="L141" s="219">
        <f t="shared" si="12"/>
        <v>50</v>
      </c>
      <c r="M141" s="220">
        <f t="shared" si="13"/>
        <v>16.666666666666668</v>
      </c>
      <c r="N141" s="463"/>
      <c r="O141" s="443"/>
      <c r="P141" s="221">
        <v>0</v>
      </c>
      <c r="Q141" s="444">
        <f t="shared" si="14"/>
        <v>0</v>
      </c>
      <c r="R141" s="222">
        <f t="shared" si="15"/>
        <v>0</v>
      </c>
      <c r="S141" s="453" cm="1">
        <f t="array" ref="S141">_xlfn.IFS(E141="Air",R141,E141="Sea",M141,E141="Air+Sea",M141+R141)</f>
        <v>16.666666666666668</v>
      </c>
    </row>
    <row r="142" spans="1:19" ht="14.45" customHeight="1" x14ac:dyDescent="0.25">
      <c r="A142" s="1096"/>
      <c r="B142" s="509"/>
      <c r="C142" s="113" t="s">
        <v>145</v>
      </c>
      <c r="D142" s="113" t="s">
        <v>231</v>
      </c>
      <c r="E142" s="113" t="s">
        <v>11</v>
      </c>
      <c r="F142" s="113"/>
      <c r="G142" s="213">
        <v>10</v>
      </c>
      <c r="H142" s="124"/>
      <c r="I142" s="467"/>
      <c r="J142" s="200">
        <v>1</v>
      </c>
      <c r="K142" s="219">
        <v>3</v>
      </c>
      <c r="L142" s="219">
        <f t="shared" si="12"/>
        <v>10</v>
      </c>
      <c r="M142" s="220">
        <f t="shared" si="13"/>
        <v>3.3333333333333335</v>
      </c>
      <c r="N142" s="463"/>
      <c r="O142" s="443"/>
      <c r="P142" s="221">
        <v>0</v>
      </c>
      <c r="Q142" s="444">
        <f t="shared" si="14"/>
        <v>0</v>
      </c>
      <c r="R142" s="222">
        <f t="shared" si="15"/>
        <v>0</v>
      </c>
      <c r="S142" s="453" cm="1">
        <f t="array" ref="S142">_xlfn.IFS(E142="Air",R142,E142="Sea",M142,E142="Air+Sea",M142+R142)</f>
        <v>3.3333333333333335</v>
      </c>
    </row>
    <row r="143" spans="1:19" ht="14.45" customHeight="1" x14ac:dyDescent="0.25">
      <c r="A143" s="1096"/>
      <c r="B143" s="509"/>
      <c r="C143" s="113" t="s">
        <v>145</v>
      </c>
      <c r="D143" s="113" t="s">
        <v>232</v>
      </c>
      <c r="E143" s="113" t="s">
        <v>11</v>
      </c>
      <c r="F143" s="113"/>
      <c r="G143" s="213">
        <v>50</v>
      </c>
      <c r="H143" s="124"/>
      <c r="I143" s="467"/>
      <c r="J143" s="200">
        <v>1</v>
      </c>
      <c r="K143" s="219">
        <v>3</v>
      </c>
      <c r="L143" s="219">
        <f t="shared" si="12"/>
        <v>50</v>
      </c>
      <c r="M143" s="220">
        <f t="shared" si="13"/>
        <v>16.666666666666668</v>
      </c>
      <c r="N143" s="460"/>
      <c r="O143" s="443"/>
      <c r="P143" s="221">
        <v>0</v>
      </c>
      <c r="Q143" s="444">
        <f t="shared" si="14"/>
        <v>0</v>
      </c>
      <c r="R143" s="222">
        <f t="shared" si="15"/>
        <v>0</v>
      </c>
      <c r="S143" s="453" cm="1">
        <f t="array" ref="S143">_xlfn.IFS(E143="Air",R143,E143="Sea",M143,E143="Air+Sea",M143+R143)</f>
        <v>16.666666666666668</v>
      </c>
    </row>
    <row r="144" spans="1:19" ht="15.75" thickBot="1" x14ac:dyDescent="0.3">
      <c r="A144" s="1097"/>
      <c r="B144" s="724"/>
      <c r="C144" s="119" t="s">
        <v>145</v>
      </c>
      <c r="D144" s="119" t="s">
        <v>233</v>
      </c>
      <c r="E144" s="119" t="s">
        <v>11</v>
      </c>
      <c r="F144" s="119"/>
      <c r="G144" s="214">
        <v>5</v>
      </c>
      <c r="H144" s="150"/>
      <c r="I144" s="771"/>
      <c r="J144" s="201">
        <v>1</v>
      </c>
      <c r="K144" s="233">
        <v>3</v>
      </c>
      <c r="L144" s="233">
        <f t="shared" si="12"/>
        <v>5</v>
      </c>
      <c r="M144" s="234">
        <f t="shared" si="13"/>
        <v>1.6666666666666667</v>
      </c>
      <c r="N144" s="464"/>
      <c r="O144" s="450"/>
      <c r="P144" s="262">
        <v>0</v>
      </c>
      <c r="Q144" s="451">
        <f t="shared" si="14"/>
        <v>0</v>
      </c>
      <c r="R144" s="457">
        <f t="shared" si="15"/>
        <v>0</v>
      </c>
      <c r="S144" s="455" cm="1">
        <f t="array" ref="S144">_xlfn.IFS(E144="Air",R144,E144="Sea",M144,E144="Air+Sea",M144+R144)</f>
        <v>1.6666666666666667</v>
      </c>
    </row>
    <row r="145" spans="1:21" ht="18.75" customHeight="1" x14ac:dyDescent="0.25">
      <c r="A145" s="152"/>
      <c r="B145" s="120"/>
      <c r="C145" s="120"/>
      <c r="D145" s="120"/>
      <c r="E145" s="120"/>
      <c r="F145" s="120"/>
      <c r="G145" s="100"/>
      <c r="H145" s="120"/>
      <c r="I145" s="433"/>
      <c r="K145" s="235"/>
      <c r="L145" s="235"/>
      <c r="M145" s="373"/>
      <c r="N145" s="433"/>
      <c r="O145" s="580"/>
      <c r="P145" s="235"/>
      <c r="Q145" s="581"/>
      <c r="R145" s="581"/>
      <c r="S145" s="379"/>
      <c r="T145" s="475"/>
      <c r="U145" s="120"/>
    </row>
    <row r="146" spans="1:21" ht="18.75" customHeight="1" thickBot="1" x14ac:dyDescent="0.3">
      <c r="A146" s="184"/>
      <c r="B146" s="120"/>
      <c r="C146" s="120"/>
      <c r="D146" s="120"/>
      <c r="E146" s="120"/>
      <c r="F146" s="120"/>
      <c r="G146" s="100"/>
      <c r="H146" s="120"/>
      <c r="I146" s="433"/>
      <c r="K146" s="235"/>
      <c r="L146" s="235"/>
      <c r="M146" s="373"/>
      <c r="N146" s="433"/>
      <c r="O146" s="356"/>
      <c r="P146" s="235"/>
      <c r="Q146" s="373"/>
      <c r="R146" s="373"/>
      <c r="S146" s="379"/>
      <c r="T146" s="475"/>
      <c r="U146" s="120"/>
    </row>
    <row r="147" spans="1:21" ht="36.75" customHeight="1" x14ac:dyDescent="0.25">
      <c r="A147" s="167"/>
      <c r="B147" s="32"/>
      <c r="C147" s="32"/>
      <c r="D147" s="32"/>
      <c r="E147" s="32"/>
      <c r="F147" s="32"/>
      <c r="G147" s="100"/>
      <c r="H147" s="168"/>
      <c r="I147" s="413"/>
      <c r="J147" s="71" t="s">
        <v>234</v>
      </c>
      <c r="K147" s="229">
        <f>IF([2]Booking_SGN!$B$2="SGN",INDEX([2]!volume,MATCH($I$11,[2]!customer,0),MATCH([2]Booking_SGN!$C$3,[2]!week,0)),0)</f>
        <v>0</v>
      </c>
      <c r="L147" s="229">
        <f>SUM(L99:L146)</f>
        <v>1060</v>
      </c>
      <c r="M147" s="229">
        <f>SUM(M99:M146)</f>
        <v>556.66666666666674</v>
      </c>
      <c r="N147" s="413"/>
      <c r="O147" s="71" t="s">
        <v>234</v>
      </c>
      <c r="P147" s="229">
        <f>IF([2]Booking_SGN!$B$2="SGN",INDEX([2]!volume,MATCH($N$11,[2]!customer,0),MATCH([2]Booking_SGN!$C$3,[2]!week,0)),0)</f>
        <v>0</v>
      </c>
      <c r="Q147" s="229">
        <f>SUM(Q99:Q146)</f>
        <v>305</v>
      </c>
      <c r="R147" s="230">
        <f>SUM(R99:R146)</f>
        <v>0</v>
      </c>
      <c r="S147" s="257">
        <f>R147+M147</f>
        <v>556.66666666666674</v>
      </c>
      <c r="T147" s="171"/>
    </row>
    <row r="148" spans="1:21" ht="15.75" thickBot="1" x14ac:dyDescent="0.3">
      <c r="A148" s="185"/>
      <c r="B148" s="168"/>
      <c r="C148" s="32"/>
      <c r="D148" s="32"/>
      <c r="E148" s="32"/>
      <c r="F148" s="32"/>
      <c r="G148" s="100"/>
      <c r="H148" s="168"/>
      <c r="I148" s="413"/>
      <c r="J148" s="72" t="s">
        <v>182</v>
      </c>
      <c r="K148" s="73"/>
      <c r="L148" s="73"/>
      <c r="M148" s="237">
        <f>M147*K147/40/3600</f>
        <v>0</v>
      </c>
      <c r="N148" s="413"/>
      <c r="O148" s="72" t="s">
        <v>182</v>
      </c>
      <c r="P148" s="73"/>
      <c r="Q148" s="73"/>
      <c r="R148" s="268">
        <f>R147*P147/40/3600</f>
        <v>0</v>
      </c>
      <c r="S148" s="269">
        <f>R148+M148</f>
        <v>0</v>
      </c>
      <c r="T148" s="186"/>
    </row>
    <row r="149" spans="1:21" x14ac:dyDescent="0.25">
      <c r="A149" s="185"/>
      <c r="B149" s="168"/>
      <c r="C149" s="32"/>
      <c r="D149" s="32"/>
      <c r="E149" s="32"/>
      <c r="F149" s="32"/>
      <c r="G149" s="100"/>
      <c r="H149" s="168"/>
      <c r="I149" s="413"/>
      <c r="J149" s="77"/>
      <c r="N149" s="413"/>
      <c r="O149" s="77"/>
      <c r="R149" s="270"/>
      <c r="S149" s="270"/>
    </row>
    <row r="150" spans="1:21" ht="15.75" thickBot="1" x14ac:dyDescent="0.3">
      <c r="A150" s="185"/>
      <c r="B150" s="168"/>
      <c r="C150" s="32"/>
      <c r="D150" s="32"/>
      <c r="E150" s="32"/>
      <c r="F150" s="32"/>
      <c r="G150" s="100"/>
      <c r="H150" s="168"/>
      <c r="I150" s="413"/>
      <c r="J150" s="77"/>
      <c r="N150" s="413"/>
      <c r="O150" s="77"/>
      <c r="R150" s="270"/>
      <c r="S150" s="270"/>
    </row>
    <row r="151" spans="1:21" ht="60" x14ac:dyDescent="0.25">
      <c r="A151" s="185"/>
      <c r="B151" s="168"/>
      <c r="C151" s="32"/>
      <c r="D151" s="32"/>
      <c r="E151" s="32"/>
      <c r="F151" s="32"/>
      <c r="G151" s="100"/>
      <c r="H151" s="168"/>
      <c r="I151" s="413"/>
      <c r="J151" s="71" t="s">
        <v>235</v>
      </c>
      <c r="K151" s="229">
        <f>IF([2]Booking_SGN!$B$2="SGN",INDEX([2]!volume,MATCH($I$11,[2]!customer,0),MATCH([2]Booking_SGN!$C$3,[2]!week,0)),0)</f>
        <v>0</v>
      </c>
      <c r="L151" s="229">
        <f>L147+L96</f>
        <v>7606</v>
      </c>
      <c r="M151" s="229">
        <f>M147+M96</f>
        <v>2568.5</v>
      </c>
      <c r="N151" s="413"/>
      <c r="O151" s="71" t="s">
        <v>235</v>
      </c>
      <c r="P151" s="229">
        <f>IF([2]Booking_SGN!$B$2="SGN",INDEX([2]!volume,MATCH($N$11,[2]!customer,0),MATCH([2]Booking_SGN!$C$3,[2]!week,0)),0)</f>
        <v>0</v>
      </c>
      <c r="Q151" s="229">
        <f>Q147+Q96</f>
        <v>1111</v>
      </c>
      <c r="R151" s="230">
        <f>R147+R96</f>
        <v>0</v>
      </c>
      <c r="S151" s="257">
        <f>R151+M151</f>
        <v>2568.5</v>
      </c>
      <c r="T151" s="187"/>
    </row>
    <row r="152" spans="1:21" ht="15.75" thickBot="1" x14ac:dyDescent="0.3">
      <c r="A152" s="185"/>
      <c r="B152" s="168"/>
      <c r="C152" s="32"/>
      <c r="D152" s="32"/>
      <c r="E152" s="32"/>
      <c r="F152" s="32"/>
      <c r="G152" s="100"/>
      <c r="H152" s="168"/>
      <c r="I152" s="413"/>
      <c r="J152" s="72" t="s">
        <v>236</v>
      </c>
      <c r="K152" s="73"/>
      <c r="L152" s="73"/>
      <c r="M152" s="237">
        <f>M148+M97</f>
        <v>0</v>
      </c>
      <c r="N152" s="413"/>
      <c r="O152" s="72" t="s">
        <v>236</v>
      </c>
      <c r="P152" s="73"/>
      <c r="Q152" s="73"/>
      <c r="R152" s="268">
        <f>R148+R97</f>
        <v>0</v>
      </c>
      <c r="S152" s="269">
        <f>R152+M152</f>
        <v>0</v>
      </c>
      <c r="T152" s="186"/>
    </row>
    <row r="153" spans="1:21" ht="15.75" thickBot="1" x14ac:dyDescent="0.3">
      <c r="A153" s="185"/>
      <c r="B153" s="32"/>
      <c r="C153" s="32"/>
      <c r="D153" s="32"/>
      <c r="E153" s="32"/>
      <c r="F153" s="32"/>
      <c r="G153" s="100"/>
      <c r="H153" s="168"/>
      <c r="I153" s="413"/>
      <c r="J153" s="77"/>
      <c r="N153" s="413"/>
      <c r="O153" s="77"/>
      <c r="R153" s="270"/>
      <c r="S153" s="270"/>
    </row>
    <row r="154" spans="1:21" x14ac:dyDescent="0.25">
      <c r="A154" s="185"/>
      <c r="B154" s="32"/>
      <c r="C154" s="32"/>
      <c r="D154" s="32"/>
      <c r="E154" s="32"/>
      <c r="F154" s="32"/>
      <c r="G154" s="100"/>
      <c r="H154" s="168"/>
      <c r="I154" s="413"/>
      <c r="J154" s="81" t="s">
        <v>237</v>
      </c>
      <c r="K154" s="238"/>
      <c r="L154" s="239"/>
      <c r="M154" s="239"/>
      <c r="N154" s="413"/>
      <c r="O154" s="81" t="s">
        <v>237</v>
      </c>
      <c r="P154" s="238"/>
      <c r="Q154" s="239"/>
      <c r="R154" s="271"/>
      <c r="S154" s="270"/>
    </row>
    <row r="155" spans="1:21" ht="15.75" thickBot="1" x14ac:dyDescent="0.3">
      <c r="A155" s="185"/>
      <c r="B155" s="32"/>
      <c r="C155" s="32"/>
      <c r="D155" s="32"/>
      <c r="E155" s="32"/>
      <c r="F155" s="32"/>
      <c r="G155" s="100"/>
      <c r="H155" s="168"/>
      <c r="I155" s="413"/>
      <c r="J155" s="82" t="s">
        <v>238</v>
      </c>
      <c r="K155" s="240"/>
      <c r="L155" s="241"/>
      <c r="M155" s="241"/>
      <c r="N155" s="413"/>
      <c r="O155" s="82" t="s">
        <v>238</v>
      </c>
      <c r="P155" s="240"/>
      <c r="Q155" s="241"/>
      <c r="R155" s="272"/>
      <c r="S155" s="232"/>
    </row>
    <row r="156" spans="1:21" ht="15.75" thickBot="1" x14ac:dyDescent="0.3">
      <c r="A156" s="185"/>
      <c r="E156" s="32"/>
      <c r="F156" s="32"/>
      <c r="G156" s="100"/>
      <c r="H156" s="168"/>
      <c r="I156" s="414"/>
      <c r="J156" s="199"/>
      <c r="K156" s="73"/>
      <c r="L156" s="73"/>
      <c r="M156" s="73"/>
      <c r="N156" s="414"/>
      <c r="O156" s="199"/>
      <c r="P156" s="73"/>
      <c r="Q156" s="73"/>
      <c r="R156" s="232"/>
      <c r="S156" s="273"/>
    </row>
    <row r="157" spans="1:21" x14ac:dyDescent="0.25">
      <c r="A157" s="185"/>
      <c r="B157" s="32"/>
      <c r="C157" s="32"/>
      <c r="D157" s="32"/>
      <c r="E157" s="32"/>
      <c r="F157" s="32"/>
      <c r="G157" s="100"/>
      <c r="H157" s="168"/>
      <c r="I157" s="32"/>
      <c r="N157" s="32"/>
    </row>
    <row r="158" spans="1:21" x14ac:dyDescent="0.25">
      <c r="A158" s="185"/>
      <c r="B158" s="32"/>
      <c r="C158" s="32"/>
      <c r="D158" s="32"/>
      <c r="E158" s="32"/>
      <c r="F158" s="32"/>
      <c r="G158" s="100"/>
      <c r="H158" s="168"/>
      <c r="I158" s="32"/>
      <c r="N158" s="32"/>
    </row>
    <row r="159" spans="1:21" x14ac:dyDescent="0.25">
      <c r="A159" s="185"/>
      <c r="B159" s="32"/>
      <c r="C159" s="32"/>
      <c r="D159" s="32"/>
      <c r="E159" s="32"/>
      <c r="F159" s="32"/>
      <c r="G159" s="100"/>
      <c r="H159" s="168"/>
      <c r="I159" s="32"/>
      <c r="N159" s="32"/>
    </row>
    <row r="160" spans="1:21" x14ac:dyDescent="0.25">
      <c r="A160" s="185"/>
      <c r="B160" s="32"/>
      <c r="C160" s="32"/>
      <c r="D160" s="32"/>
      <c r="E160" s="32"/>
      <c r="F160" s="32"/>
      <c r="G160" s="100"/>
      <c r="H160" s="168"/>
      <c r="I160" s="32"/>
      <c r="N160" s="32"/>
    </row>
    <row r="161" spans="1:14" x14ac:dyDescent="0.25">
      <c r="A161" s="185"/>
      <c r="B161" s="32"/>
      <c r="C161" s="32"/>
      <c r="D161" s="32"/>
      <c r="E161" s="32"/>
      <c r="F161" s="32"/>
      <c r="G161" s="100"/>
      <c r="H161" s="168"/>
      <c r="I161" s="32"/>
      <c r="N161" s="32"/>
    </row>
    <row r="162" spans="1:14" x14ac:dyDescent="0.25">
      <c r="A162" s="185"/>
      <c r="B162" s="32"/>
      <c r="C162" s="32"/>
      <c r="D162" s="32"/>
      <c r="E162" s="32"/>
      <c r="F162" s="32"/>
      <c r="G162" s="100"/>
      <c r="H162" s="168"/>
      <c r="I162" s="32"/>
      <c r="N162" s="32"/>
    </row>
    <row r="163" spans="1:14" x14ac:dyDescent="0.25">
      <c r="A163" s="185"/>
      <c r="B163" s="32"/>
      <c r="C163" s="32"/>
      <c r="D163" s="32"/>
      <c r="E163" s="32"/>
      <c r="F163" s="32"/>
      <c r="G163" s="100"/>
      <c r="H163" s="168"/>
      <c r="I163" s="32"/>
      <c r="N163" s="32"/>
    </row>
    <row r="164" spans="1:14" x14ac:dyDescent="0.25">
      <c r="A164" s="185"/>
      <c r="B164" s="32"/>
      <c r="C164" s="32"/>
      <c r="D164" s="32"/>
      <c r="E164" s="32"/>
      <c r="F164" s="32"/>
      <c r="G164" s="100"/>
      <c r="H164" s="168"/>
      <c r="I164" s="32"/>
      <c r="N164" s="32"/>
    </row>
    <row r="165" spans="1:14" x14ac:dyDescent="0.25">
      <c r="A165" s="185"/>
      <c r="B165" s="32"/>
      <c r="C165" s="32"/>
      <c r="D165" s="32"/>
      <c r="E165" s="32"/>
      <c r="F165" s="32"/>
      <c r="G165" s="100"/>
      <c r="H165" s="168"/>
      <c r="I165" s="32"/>
      <c r="N165" s="32"/>
    </row>
    <row r="166" spans="1:14" x14ac:dyDescent="0.25">
      <c r="A166" s="185"/>
      <c r="B166" s="32"/>
      <c r="C166" s="32"/>
      <c r="D166" s="32"/>
      <c r="E166" s="32"/>
      <c r="F166" s="32"/>
      <c r="G166" s="100"/>
      <c r="H166" s="168"/>
      <c r="I166" s="32"/>
      <c r="N166" s="32"/>
    </row>
    <row r="167" spans="1:14" x14ac:dyDescent="0.25">
      <c r="A167" s="185"/>
      <c r="B167" s="32"/>
      <c r="C167" s="32"/>
      <c r="D167" s="32"/>
      <c r="E167" s="32"/>
      <c r="F167" s="32"/>
      <c r="G167" s="100"/>
      <c r="H167" s="168"/>
      <c r="I167" s="32"/>
      <c r="N167" s="32"/>
    </row>
    <row r="168" spans="1:14" x14ac:dyDescent="0.25">
      <c r="A168" s="185"/>
      <c r="B168" s="32"/>
      <c r="C168" s="32"/>
      <c r="D168" s="32"/>
      <c r="E168" s="32"/>
      <c r="F168" s="32"/>
      <c r="G168" s="100"/>
      <c r="H168" s="168"/>
      <c r="I168" s="32"/>
      <c r="N168" s="32"/>
    </row>
    <row r="169" spans="1:14" x14ac:dyDescent="0.25">
      <c r="A169" s="185"/>
      <c r="B169" s="32"/>
      <c r="C169" s="32"/>
      <c r="D169" s="32"/>
      <c r="E169" s="32"/>
      <c r="F169" s="32"/>
      <c r="G169" s="100"/>
      <c r="H169" s="168"/>
      <c r="I169" s="32"/>
      <c r="N169" s="32"/>
    </row>
    <row r="170" spans="1:14" x14ac:dyDescent="0.25">
      <c r="A170" s="185"/>
      <c r="B170" s="32"/>
      <c r="C170" s="32"/>
      <c r="D170" s="32"/>
      <c r="E170" s="32"/>
      <c r="F170" s="32"/>
      <c r="G170" s="100"/>
      <c r="H170" s="168"/>
      <c r="I170" s="32"/>
      <c r="N170" s="32"/>
    </row>
    <row r="171" spans="1:14" x14ac:dyDescent="0.25">
      <c r="A171" s="185"/>
      <c r="B171" s="32"/>
      <c r="C171" s="32"/>
      <c r="D171" s="32"/>
      <c r="E171" s="32"/>
      <c r="F171" s="32"/>
      <c r="G171" s="100"/>
      <c r="H171" s="168"/>
      <c r="I171" s="32"/>
      <c r="N171" s="32"/>
    </row>
    <row r="172" spans="1:14" x14ac:dyDescent="0.25">
      <c r="A172" s="185"/>
      <c r="B172" s="32"/>
      <c r="C172" s="32"/>
      <c r="D172" s="32"/>
      <c r="E172" s="32"/>
      <c r="F172" s="32"/>
      <c r="G172" s="100"/>
      <c r="H172" s="168"/>
      <c r="I172" s="32"/>
      <c r="N172" s="32"/>
    </row>
    <row r="173" spans="1:14" x14ac:dyDescent="0.25">
      <c r="A173" s="185"/>
      <c r="B173" s="32"/>
      <c r="C173" s="32"/>
      <c r="D173" s="32"/>
      <c r="E173" s="32"/>
      <c r="F173" s="32"/>
      <c r="G173" s="100"/>
      <c r="H173" s="168"/>
      <c r="I173" s="32"/>
      <c r="N173" s="32"/>
    </row>
    <row r="174" spans="1:14" x14ac:dyDescent="0.25">
      <c r="A174" s="185"/>
      <c r="B174" s="32"/>
      <c r="C174" s="32"/>
      <c r="D174" s="32"/>
      <c r="E174" s="32"/>
      <c r="F174" s="32"/>
      <c r="G174" s="100"/>
      <c r="H174" s="168"/>
      <c r="I174" s="32"/>
      <c r="N174" s="32"/>
    </row>
    <row r="175" spans="1:14" x14ac:dyDescent="0.25">
      <c r="A175" s="185"/>
      <c r="B175" s="32"/>
      <c r="C175" s="32"/>
      <c r="D175" s="32"/>
      <c r="E175" s="32"/>
      <c r="F175" s="32"/>
      <c r="G175" s="100"/>
      <c r="H175" s="168"/>
      <c r="I175" s="32"/>
      <c r="N175" s="32"/>
    </row>
    <row r="176" spans="1:14" x14ac:dyDescent="0.25">
      <c r="A176" s="185"/>
      <c r="B176" s="32"/>
      <c r="C176" s="32"/>
      <c r="D176" s="32"/>
      <c r="E176" s="32"/>
      <c r="F176" s="32"/>
      <c r="G176" s="100"/>
      <c r="H176" s="168"/>
      <c r="I176" s="32"/>
      <c r="N176" s="32"/>
    </row>
    <row r="177" spans="1:14" x14ac:dyDescent="0.25">
      <c r="A177" s="185"/>
      <c r="B177" s="32"/>
      <c r="C177" s="32"/>
      <c r="D177" s="32"/>
      <c r="E177" s="32"/>
      <c r="F177" s="32"/>
      <c r="G177" s="100"/>
      <c r="H177" s="168"/>
      <c r="I177" s="32"/>
      <c r="N177" s="32"/>
    </row>
    <row r="178" spans="1:14" x14ac:dyDescent="0.25">
      <c r="A178" s="185"/>
      <c r="B178" s="32"/>
      <c r="C178" s="32"/>
      <c r="D178" s="32"/>
      <c r="E178" s="32"/>
      <c r="F178" s="32"/>
      <c r="G178" s="100"/>
      <c r="H178" s="168"/>
      <c r="I178" s="32"/>
      <c r="N178" s="32"/>
    </row>
    <row r="179" spans="1:14" x14ac:dyDescent="0.25">
      <c r="A179" s="185"/>
      <c r="B179" s="32"/>
      <c r="C179" s="32"/>
      <c r="D179" s="32"/>
      <c r="E179" s="32"/>
      <c r="F179" s="32"/>
      <c r="G179" s="100"/>
      <c r="H179" s="168"/>
      <c r="I179" s="32"/>
      <c r="N179" s="32"/>
    </row>
    <row r="180" spans="1:14" x14ac:dyDescent="0.25">
      <c r="A180" s="185"/>
      <c r="B180" s="32"/>
      <c r="C180" s="32"/>
      <c r="D180" s="32"/>
      <c r="E180" s="32"/>
      <c r="F180" s="32"/>
      <c r="G180" s="100"/>
      <c r="H180" s="168"/>
      <c r="I180" s="32"/>
      <c r="N180" s="32"/>
    </row>
    <row r="181" spans="1:14" x14ac:dyDescent="0.25">
      <c r="A181" s="185"/>
      <c r="B181" s="32"/>
      <c r="C181" s="32"/>
      <c r="D181" s="32"/>
      <c r="E181" s="32"/>
      <c r="F181" s="32"/>
      <c r="G181" s="100"/>
      <c r="H181" s="168"/>
      <c r="I181" s="32"/>
      <c r="N181" s="32"/>
    </row>
    <row r="182" spans="1:14" x14ac:dyDescent="0.25">
      <c r="A182" s="185"/>
      <c r="B182" s="32"/>
      <c r="C182" s="32"/>
      <c r="D182" s="32"/>
      <c r="E182" s="32"/>
      <c r="F182" s="32"/>
      <c r="G182" s="100"/>
      <c r="H182" s="168"/>
      <c r="I182" s="32"/>
      <c r="N182" s="32"/>
    </row>
    <row r="183" spans="1:14" x14ac:dyDescent="0.25">
      <c r="A183" s="185"/>
      <c r="B183" s="32"/>
      <c r="C183" s="32"/>
      <c r="D183" s="32"/>
      <c r="E183" s="32"/>
      <c r="F183" s="32"/>
      <c r="G183" s="100"/>
      <c r="H183" s="168"/>
      <c r="I183" s="32"/>
      <c r="N183" s="32"/>
    </row>
    <row r="184" spans="1:14" x14ac:dyDescent="0.25">
      <c r="A184" s="185"/>
      <c r="B184" s="32"/>
      <c r="C184" s="32"/>
      <c r="D184" s="32"/>
      <c r="E184" s="32"/>
      <c r="F184" s="32"/>
      <c r="G184" s="100"/>
      <c r="H184" s="168"/>
      <c r="I184" s="32"/>
      <c r="N184" s="32"/>
    </row>
    <row r="185" spans="1:14" x14ac:dyDescent="0.25">
      <c r="A185" s="185"/>
      <c r="B185" s="32"/>
      <c r="C185" s="32"/>
      <c r="D185" s="32"/>
      <c r="E185" s="32"/>
      <c r="F185" s="32"/>
      <c r="G185" s="100"/>
      <c r="H185" s="168"/>
      <c r="I185" s="32"/>
      <c r="N185" s="32"/>
    </row>
    <row r="186" spans="1:14" x14ac:dyDescent="0.25">
      <c r="A186" s="185"/>
      <c r="B186" s="32"/>
      <c r="C186" s="32"/>
      <c r="D186" s="32"/>
      <c r="E186" s="32"/>
      <c r="F186" s="32"/>
      <c r="G186" s="100"/>
      <c r="H186" s="168"/>
      <c r="I186" s="32"/>
      <c r="N186" s="32"/>
    </row>
    <row r="187" spans="1:14" x14ac:dyDescent="0.25">
      <c r="A187" s="185"/>
      <c r="B187" s="32"/>
      <c r="C187" s="32"/>
      <c r="D187" s="32"/>
      <c r="E187" s="32"/>
      <c r="F187" s="32"/>
      <c r="G187" s="100"/>
      <c r="H187" s="168"/>
      <c r="I187" s="32"/>
      <c r="N187" s="32"/>
    </row>
    <row r="188" spans="1:14" x14ac:dyDescent="0.25">
      <c r="A188" s="185"/>
      <c r="B188" s="32"/>
      <c r="C188" s="32"/>
      <c r="D188" s="32"/>
      <c r="E188" s="32"/>
      <c r="F188" s="32"/>
      <c r="G188" s="100"/>
      <c r="H188" s="168"/>
      <c r="I188" s="32"/>
      <c r="N188" s="32"/>
    </row>
    <row r="189" spans="1:14" x14ac:dyDescent="0.25">
      <c r="A189" s="185"/>
      <c r="B189" s="32"/>
      <c r="C189" s="32"/>
      <c r="D189" s="32"/>
      <c r="E189" s="32"/>
      <c r="F189" s="32"/>
      <c r="G189" s="100"/>
      <c r="H189" s="168"/>
      <c r="I189" s="32"/>
      <c r="N189" s="32"/>
    </row>
    <row r="190" spans="1:14" x14ac:dyDescent="0.25">
      <c r="A190" s="185"/>
      <c r="B190" s="32"/>
      <c r="C190" s="32"/>
      <c r="D190" s="32"/>
      <c r="E190" s="32"/>
      <c r="F190" s="32"/>
      <c r="G190" s="100"/>
      <c r="H190" s="168"/>
      <c r="I190" s="32"/>
      <c r="N190" s="32"/>
    </row>
    <row r="191" spans="1:14" x14ac:dyDescent="0.25">
      <c r="A191" s="185"/>
      <c r="B191" s="32"/>
      <c r="C191" s="32"/>
      <c r="D191" s="32"/>
      <c r="E191" s="32"/>
      <c r="F191" s="32"/>
      <c r="G191" s="100"/>
      <c r="H191" s="168"/>
      <c r="I191" s="32"/>
      <c r="N191" s="32"/>
    </row>
    <row r="192" spans="1:14" x14ac:dyDescent="0.25">
      <c r="A192" s="185"/>
      <c r="B192" s="32"/>
      <c r="C192" s="32"/>
      <c r="D192" s="32"/>
      <c r="E192" s="32"/>
      <c r="F192" s="32"/>
      <c r="G192" s="100"/>
      <c r="H192" s="168"/>
      <c r="I192" s="32"/>
      <c r="N192" s="32"/>
    </row>
    <row r="193" spans="1:14" x14ac:dyDescent="0.25">
      <c r="A193" s="185"/>
      <c r="B193" s="32"/>
      <c r="C193" s="32"/>
      <c r="D193" s="32"/>
      <c r="E193" s="32"/>
      <c r="F193" s="32"/>
      <c r="G193" s="100"/>
      <c r="H193" s="168"/>
      <c r="I193" s="32"/>
      <c r="N193" s="32"/>
    </row>
    <row r="194" spans="1:14" x14ac:dyDescent="0.25">
      <c r="A194" s="185"/>
      <c r="B194" s="32"/>
      <c r="C194" s="32"/>
      <c r="D194" s="32"/>
      <c r="E194" s="32"/>
      <c r="F194" s="32"/>
      <c r="G194" s="100"/>
      <c r="H194" s="168"/>
      <c r="I194" s="32"/>
      <c r="N194" s="32"/>
    </row>
    <row r="195" spans="1:14" x14ac:dyDescent="0.25">
      <c r="A195" s="185"/>
      <c r="B195" s="32"/>
      <c r="C195" s="32"/>
      <c r="D195" s="32"/>
      <c r="E195" s="32"/>
      <c r="F195" s="32"/>
      <c r="G195" s="100"/>
      <c r="H195" s="168"/>
      <c r="I195" s="32"/>
      <c r="N195" s="32"/>
    </row>
    <row r="196" spans="1:14" x14ac:dyDescent="0.25">
      <c r="A196" s="185"/>
      <c r="B196" s="32"/>
      <c r="C196" s="32"/>
      <c r="D196" s="32"/>
      <c r="E196" s="32"/>
      <c r="F196" s="32"/>
      <c r="G196" s="100"/>
      <c r="H196" s="168"/>
      <c r="I196" s="32"/>
      <c r="N196" s="32"/>
    </row>
    <row r="197" spans="1:14" x14ac:dyDescent="0.25">
      <c r="A197" s="185"/>
      <c r="B197" s="32"/>
      <c r="C197" s="32"/>
      <c r="D197" s="32"/>
      <c r="E197" s="32"/>
      <c r="F197" s="32"/>
      <c r="G197" s="100"/>
      <c r="H197" s="168"/>
      <c r="I197" s="32"/>
      <c r="N197" s="32"/>
    </row>
    <row r="198" spans="1:14" x14ac:dyDescent="0.25">
      <c r="A198" s="185"/>
      <c r="B198" s="32"/>
      <c r="C198" s="32"/>
      <c r="D198" s="32"/>
      <c r="E198" s="32"/>
      <c r="F198" s="32"/>
      <c r="G198" s="100"/>
      <c r="H198" s="168"/>
      <c r="I198" s="32"/>
      <c r="N198" s="32"/>
    </row>
    <row r="199" spans="1:14" x14ac:dyDescent="0.25">
      <c r="A199" s="185"/>
      <c r="B199" s="32"/>
      <c r="C199" s="32"/>
      <c r="D199" s="32"/>
      <c r="E199" s="32"/>
      <c r="F199" s="32"/>
      <c r="G199" s="100"/>
      <c r="H199" s="168"/>
      <c r="I199" s="32"/>
      <c r="N199" s="32"/>
    </row>
    <row r="200" spans="1:14" x14ac:dyDescent="0.25">
      <c r="A200" s="185"/>
      <c r="B200" s="32"/>
      <c r="C200" s="32"/>
      <c r="D200" s="32"/>
      <c r="E200" s="32"/>
      <c r="F200" s="32"/>
      <c r="G200" s="100"/>
      <c r="H200" s="168"/>
      <c r="I200" s="32"/>
      <c r="N200" s="32"/>
    </row>
    <row r="201" spans="1:14" x14ac:dyDescent="0.25">
      <c r="A201" s="185"/>
      <c r="B201" s="32"/>
      <c r="C201" s="32"/>
      <c r="D201" s="32"/>
      <c r="E201" s="32"/>
      <c r="F201" s="32"/>
      <c r="G201" s="100"/>
      <c r="H201" s="168"/>
      <c r="I201" s="32"/>
      <c r="N201" s="32"/>
    </row>
    <row r="202" spans="1:14" x14ac:dyDescent="0.25">
      <c r="A202" s="185"/>
      <c r="B202" s="32"/>
      <c r="C202" s="32"/>
      <c r="D202" s="32"/>
      <c r="E202" s="32"/>
      <c r="F202" s="32"/>
      <c r="G202" s="100"/>
      <c r="H202" s="168"/>
      <c r="I202" s="32"/>
      <c r="N202" s="32"/>
    </row>
    <row r="203" spans="1:14" x14ac:dyDescent="0.25">
      <c r="A203" s="185"/>
      <c r="B203" s="32"/>
      <c r="C203" s="32"/>
      <c r="D203" s="32"/>
      <c r="E203" s="32"/>
      <c r="F203" s="32"/>
      <c r="G203" s="100"/>
      <c r="H203" s="168"/>
      <c r="I203" s="32"/>
      <c r="N203" s="32"/>
    </row>
    <row r="204" spans="1:14" x14ac:dyDescent="0.25">
      <c r="A204" s="185"/>
      <c r="B204" s="32"/>
      <c r="C204" s="32"/>
      <c r="D204" s="32"/>
      <c r="E204" s="32"/>
      <c r="F204" s="32"/>
      <c r="G204" s="100"/>
      <c r="H204" s="168"/>
      <c r="I204" s="32"/>
      <c r="N204" s="32"/>
    </row>
    <row r="205" spans="1:14" x14ac:dyDescent="0.25">
      <c r="A205" s="185"/>
      <c r="B205" s="32"/>
      <c r="C205" s="32"/>
      <c r="D205" s="32"/>
      <c r="E205" s="32"/>
      <c r="F205" s="32"/>
      <c r="G205" s="100"/>
      <c r="H205" s="168"/>
      <c r="I205" s="32"/>
      <c r="N205" s="32"/>
    </row>
    <row r="206" spans="1:14" x14ac:dyDescent="0.25">
      <c r="A206" s="185"/>
      <c r="B206" s="32"/>
      <c r="C206" s="32"/>
      <c r="D206" s="32"/>
      <c r="E206" s="32"/>
      <c r="F206" s="32"/>
      <c r="G206" s="100"/>
      <c r="H206" s="168"/>
      <c r="I206" s="32"/>
      <c r="N206" s="32"/>
    </row>
    <row r="207" spans="1:14" x14ac:dyDescent="0.25">
      <c r="A207" s="185"/>
      <c r="B207" s="32"/>
      <c r="C207" s="32"/>
      <c r="D207" s="32"/>
      <c r="E207" s="32"/>
      <c r="F207" s="32"/>
      <c r="G207" s="100"/>
      <c r="H207" s="168"/>
      <c r="I207" s="32"/>
      <c r="N207" s="32"/>
    </row>
    <row r="208" spans="1:14" x14ac:dyDescent="0.25">
      <c r="A208" s="185"/>
      <c r="B208" s="32"/>
      <c r="C208" s="32"/>
      <c r="D208" s="32"/>
      <c r="E208" s="32"/>
      <c r="F208" s="32"/>
      <c r="G208" s="100"/>
      <c r="H208" s="168"/>
      <c r="I208" s="32"/>
      <c r="N208" s="32"/>
    </row>
    <row r="209" spans="1:14" x14ac:dyDescent="0.25">
      <c r="A209" s="185"/>
      <c r="B209" s="32"/>
      <c r="C209" s="32"/>
      <c r="D209" s="32"/>
      <c r="E209" s="32"/>
      <c r="F209" s="32"/>
      <c r="G209" s="100"/>
      <c r="H209" s="168"/>
      <c r="I209" s="32"/>
      <c r="N209" s="32"/>
    </row>
    <row r="210" spans="1:14" x14ac:dyDescent="0.25">
      <c r="A210" s="185"/>
      <c r="B210" s="32"/>
      <c r="C210" s="32"/>
      <c r="D210" s="32"/>
      <c r="E210" s="32"/>
      <c r="F210" s="32"/>
      <c r="G210" s="100"/>
      <c r="H210" s="168"/>
      <c r="I210" s="32"/>
      <c r="N210" s="32"/>
    </row>
    <row r="211" spans="1:14" x14ac:dyDescent="0.25">
      <c r="A211" s="185"/>
      <c r="B211" s="32"/>
      <c r="C211" s="32"/>
      <c r="D211" s="32"/>
      <c r="E211" s="32"/>
      <c r="F211" s="32"/>
      <c r="G211" s="100"/>
      <c r="H211" s="168"/>
      <c r="I211" s="32"/>
      <c r="N211" s="32"/>
    </row>
    <row r="212" spans="1:14" x14ac:dyDescent="0.25">
      <c r="A212" s="185"/>
      <c r="B212" s="32"/>
      <c r="C212" s="32"/>
      <c r="D212" s="32"/>
      <c r="E212" s="32"/>
      <c r="F212" s="32"/>
      <c r="G212" s="100"/>
      <c r="H212" s="168"/>
      <c r="I212" s="32"/>
      <c r="N212" s="32"/>
    </row>
    <row r="213" spans="1:14" x14ac:dyDescent="0.25">
      <c r="A213" s="185"/>
      <c r="B213" s="32"/>
      <c r="C213" s="32"/>
      <c r="D213" s="32"/>
      <c r="E213" s="32"/>
      <c r="F213" s="32"/>
      <c r="G213" s="100"/>
      <c r="H213" s="168"/>
      <c r="I213" s="32"/>
      <c r="N213" s="32"/>
    </row>
    <row r="214" spans="1:14" x14ac:dyDescent="0.25">
      <c r="A214" s="185"/>
      <c r="B214" s="32"/>
      <c r="C214" s="32"/>
      <c r="D214" s="32"/>
      <c r="E214" s="32"/>
      <c r="F214" s="32"/>
      <c r="G214" s="100"/>
      <c r="H214" s="168"/>
      <c r="I214" s="32"/>
      <c r="N214" s="32"/>
    </row>
    <row r="215" spans="1:14" x14ac:dyDescent="0.25">
      <c r="A215" s="185"/>
      <c r="B215" s="32"/>
      <c r="C215" s="32"/>
      <c r="D215" s="32"/>
      <c r="E215" s="32"/>
      <c r="F215" s="32"/>
      <c r="G215" s="100"/>
      <c r="H215" s="168"/>
      <c r="I215" s="32"/>
      <c r="N215" s="32"/>
    </row>
    <row r="216" spans="1:14" x14ac:dyDescent="0.25">
      <c r="A216" s="185"/>
      <c r="B216" s="32"/>
      <c r="C216" s="32"/>
      <c r="D216" s="32"/>
      <c r="E216" s="32"/>
      <c r="F216" s="32"/>
      <c r="G216" s="100"/>
      <c r="H216" s="168"/>
      <c r="I216" s="32"/>
      <c r="N216" s="32"/>
    </row>
    <row r="217" spans="1:14" x14ac:dyDescent="0.25">
      <c r="A217" s="185"/>
      <c r="B217" s="32"/>
      <c r="C217" s="32"/>
      <c r="D217" s="32"/>
      <c r="E217" s="32"/>
      <c r="F217" s="32"/>
      <c r="G217" s="100"/>
      <c r="H217" s="168"/>
      <c r="I217" s="32"/>
      <c r="N217" s="32"/>
    </row>
    <row r="218" spans="1:14" x14ac:dyDescent="0.25">
      <c r="A218" s="185"/>
      <c r="B218" s="32"/>
      <c r="C218" s="32"/>
      <c r="D218" s="32"/>
      <c r="E218" s="32"/>
      <c r="F218" s="32"/>
      <c r="G218" s="100"/>
      <c r="H218" s="168"/>
      <c r="I218" s="32"/>
      <c r="N218" s="32"/>
    </row>
    <row r="219" spans="1:14" x14ac:dyDescent="0.25">
      <c r="A219" s="185"/>
      <c r="B219" s="32"/>
      <c r="C219" s="32"/>
      <c r="D219" s="32"/>
      <c r="E219" s="32"/>
      <c r="F219" s="32"/>
      <c r="G219" s="100"/>
      <c r="H219" s="168"/>
      <c r="I219" s="32"/>
      <c r="N219" s="32"/>
    </row>
    <row r="220" spans="1:14" x14ac:dyDescent="0.25">
      <c r="A220" s="185"/>
      <c r="B220" s="32"/>
      <c r="C220" s="32"/>
      <c r="D220" s="32"/>
      <c r="E220" s="32"/>
      <c r="F220" s="32"/>
      <c r="G220" s="100"/>
      <c r="H220" s="168"/>
      <c r="I220" s="32"/>
      <c r="N220" s="32"/>
    </row>
    <row r="221" spans="1:14" x14ac:dyDescent="0.25">
      <c r="A221" s="185"/>
      <c r="B221" s="32"/>
      <c r="C221" s="32"/>
      <c r="D221" s="32"/>
      <c r="E221" s="32"/>
      <c r="F221" s="32"/>
      <c r="G221" s="100"/>
      <c r="H221" s="168"/>
      <c r="I221" s="32"/>
      <c r="N221" s="32"/>
    </row>
    <row r="222" spans="1:14" x14ac:dyDescent="0.25">
      <c r="A222" s="185"/>
      <c r="B222" s="32"/>
      <c r="C222" s="32"/>
      <c r="D222" s="32"/>
      <c r="E222" s="32"/>
      <c r="F222" s="32"/>
      <c r="G222" s="100"/>
      <c r="H222" s="168"/>
      <c r="I222" s="32"/>
      <c r="N222" s="32"/>
    </row>
    <row r="223" spans="1:14" x14ac:dyDescent="0.25">
      <c r="A223" s="185"/>
      <c r="B223" s="32"/>
      <c r="C223" s="32"/>
      <c r="D223" s="32"/>
      <c r="E223" s="32"/>
      <c r="F223" s="32"/>
      <c r="G223" s="100"/>
      <c r="H223" s="168"/>
      <c r="I223" s="32"/>
      <c r="N223" s="32"/>
    </row>
    <row r="224" spans="1:14" x14ac:dyDescent="0.25">
      <c r="A224" s="185"/>
      <c r="B224" s="32"/>
      <c r="C224" s="32"/>
      <c r="D224" s="32"/>
      <c r="E224" s="32"/>
      <c r="F224" s="32"/>
      <c r="G224" s="100"/>
      <c r="H224" s="168"/>
      <c r="I224" s="32"/>
      <c r="N224" s="32"/>
    </row>
    <row r="225" spans="1:14" x14ac:dyDescent="0.25">
      <c r="A225" s="185"/>
      <c r="B225" s="32"/>
      <c r="C225" s="32"/>
      <c r="D225" s="32"/>
      <c r="E225" s="32"/>
      <c r="F225" s="32"/>
      <c r="G225" s="100"/>
      <c r="H225" s="168"/>
      <c r="I225" s="32"/>
      <c r="N225" s="32"/>
    </row>
    <row r="226" spans="1:14" x14ac:dyDescent="0.25">
      <c r="A226" s="185"/>
      <c r="B226" s="32"/>
      <c r="C226" s="32"/>
      <c r="D226" s="32"/>
      <c r="E226" s="32"/>
      <c r="F226" s="32"/>
      <c r="G226" s="100"/>
      <c r="H226" s="168"/>
      <c r="I226" s="32"/>
      <c r="N226" s="32"/>
    </row>
    <row r="227" spans="1:14" x14ac:dyDescent="0.25">
      <c r="A227" s="185"/>
      <c r="B227" s="32"/>
      <c r="C227" s="32"/>
      <c r="D227" s="32"/>
      <c r="E227" s="32"/>
      <c r="F227" s="32"/>
      <c r="G227" s="100"/>
      <c r="H227" s="168"/>
      <c r="I227" s="32"/>
      <c r="N227" s="32"/>
    </row>
    <row r="228" spans="1:14" x14ac:dyDescent="0.25">
      <c r="A228" s="185"/>
      <c r="B228" s="32"/>
      <c r="C228" s="32"/>
      <c r="D228" s="32"/>
      <c r="E228" s="32"/>
      <c r="F228" s="32"/>
      <c r="G228" s="100"/>
      <c r="H228" s="168"/>
      <c r="I228" s="32"/>
      <c r="N228" s="32"/>
    </row>
    <row r="229" spans="1:14" x14ac:dyDescent="0.25">
      <c r="A229" s="185"/>
      <c r="B229" s="32"/>
      <c r="C229" s="32"/>
      <c r="D229" s="32"/>
      <c r="E229" s="32"/>
      <c r="F229" s="32"/>
      <c r="G229" s="100"/>
      <c r="H229" s="168"/>
      <c r="I229" s="32"/>
      <c r="N229" s="32"/>
    </row>
    <row r="230" spans="1:14" x14ac:dyDescent="0.25">
      <c r="A230" s="185"/>
      <c r="B230" s="32"/>
      <c r="C230" s="32"/>
      <c r="D230" s="32"/>
      <c r="E230" s="32"/>
      <c r="F230" s="32"/>
      <c r="G230" s="100"/>
      <c r="H230" s="168"/>
      <c r="I230" s="32"/>
      <c r="N230" s="32"/>
    </row>
    <row r="231" spans="1:14" x14ac:dyDescent="0.25">
      <c r="A231" s="185"/>
      <c r="B231" s="32"/>
      <c r="C231" s="32"/>
      <c r="D231" s="32"/>
      <c r="E231" s="32"/>
      <c r="F231" s="32"/>
      <c r="G231" s="100"/>
      <c r="H231" s="168"/>
      <c r="I231" s="32"/>
      <c r="N231" s="32"/>
    </row>
    <row r="232" spans="1:14" x14ac:dyDescent="0.25">
      <c r="A232" s="185"/>
      <c r="B232" s="32"/>
      <c r="C232" s="32"/>
      <c r="D232" s="32"/>
      <c r="E232" s="32"/>
      <c r="F232" s="32"/>
      <c r="G232" s="100"/>
      <c r="H232" s="168"/>
      <c r="I232" s="32"/>
      <c r="N232" s="32"/>
    </row>
    <row r="233" spans="1:14" x14ac:dyDescent="0.25">
      <c r="A233" s="185"/>
      <c r="B233" s="32"/>
      <c r="C233" s="32"/>
      <c r="D233" s="32"/>
      <c r="E233" s="32"/>
      <c r="F233" s="32"/>
      <c r="G233" s="100"/>
      <c r="H233" s="168"/>
      <c r="I233" s="32"/>
      <c r="N233" s="32"/>
    </row>
    <row r="234" spans="1:14" x14ac:dyDescent="0.25">
      <c r="A234" s="185"/>
      <c r="B234" s="32"/>
      <c r="C234" s="32"/>
      <c r="D234" s="32"/>
      <c r="E234" s="32"/>
      <c r="F234" s="32"/>
      <c r="G234" s="100"/>
      <c r="H234" s="168"/>
      <c r="I234" s="32"/>
      <c r="N234" s="32"/>
    </row>
    <row r="235" spans="1:14" x14ac:dyDescent="0.25">
      <c r="A235" s="185"/>
      <c r="B235" s="32"/>
      <c r="C235" s="32"/>
      <c r="D235" s="32"/>
      <c r="E235" s="32"/>
      <c r="F235" s="32"/>
      <c r="G235" s="100"/>
      <c r="H235" s="168"/>
      <c r="I235" s="32"/>
      <c r="N235" s="32"/>
    </row>
    <row r="236" spans="1:14" x14ac:dyDescent="0.25">
      <c r="A236" s="185"/>
      <c r="B236" s="32"/>
      <c r="C236" s="32"/>
      <c r="D236" s="32"/>
      <c r="E236" s="32"/>
      <c r="F236" s="32"/>
      <c r="G236" s="100"/>
      <c r="H236" s="168"/>
      <c r="I236" s="32"/>
      <c r="N236" s="32"/>
    </row>
    <row r="237" spans="1:14" x14ac:dyDescent="0.25">
      <c r="A237" s="185"/>
      <c r="B237" s="32"/>
      <c r="C237" s="32"/>
      <c r="D237" s="32"/>
      <c r="E237" s="32"/>
      <c r="F237" s="32"/>
      <c r="G237" s="100"/>
      <c r="H237" s="168"/>
      <c r="I237" s="32"/>
      <c r="N237" s="32"/>
    </row>
    <row r="238" spans="1:14" x14ac:dyDescent="0.25">
      <c r="A238" s="185"/>
      <c r="B238" s="32"/>
      <c r="C238" s="32"/>
      <c r="D238" s="32"/>
      <c r="E238" s="32"/>
      <c r="F238" s="32"/>
      <c r="G238" s="100"/>
      <c r="H238" s="168"/>
      <c r="I238" s="32"/>
      <c r="N238" s="32"/>
    </row>
    <row r="239" spans="1:14" x14ac:dyDescent="0.25">
      <c r="A239" s="185"/>
      <c r="B239" s="32"/>
      <c r="C239" s="32"/>
      <c r="D239" s="32"/>
      <c r="E239" s="32"/>
      <c r="F239" s="32"/>
      <c r="G239" s="100"/>
      <c r="H239" s="168"/>
      <c r="I239" s="32"/>
      <c r="N239" s="32"/>
    </row>
    <row r="240" spans="1:14" x14ac:dyDescent="0.25">
      <c r="A240" s="185"/>
      <c r="B240" s="32"/>
      <c r="C240" s="32"/>
      <c r="D240" s="32"/>
      <c r="E240" s="32"/>
      <c r="F240" s="32"/>
      <c r="G240" s="100"/>
      <c r="H240" s="168"/>
      <c r="I240" s="32"/>
      <c r="N240" s="32"/>
    </row>
    <row r="241" spans="1:14" x14ac:dyDescent="0.25">
      <c r="A241" s="185"/>
      <c r="B241" s="32"/>
      <c r="C241" s="32"/>
      <c r="D241" s="32"/>
      <c r="E241" s="32"/>
      <c r="F241" s="32"/>
      <c r="G241" s="100"/>
      <c r="H241" s="168"/>
      <c r="I241" s="32"/>
      <c r="N241" s="32"/>
    </row>
    <row r="242" spans="1:14" x14ac:dyDescent="0.25">
      <c r="A242" s="185"/>
      <c r="B242" s="32"/>
      <c r="C242" s="32"/>
      <c r="D242" s="32"/>
      <c r="E242" s="32"/>
      <c r="F242" s="32"/>
      <c r="G242" s="100"/>
      <c r="H242" s="168"/>
      <c r="I242" s="32"/>
      <c r="N242" s="32"/>
    </row>
    <row r="243" spans="1:14" x14ac:dyDescent="0.25">
      <c r="A243" s="185"/>
      <c r="B243" s="32"/>
      <c r="C243" s="32"/>
      <c r="D243" s="32"/>
      <c r="E243" s="32"/>
      <c r="F243" s="32"/>
      <c r="G243" s="100"/>
      <c r="H243" s="168"/>
      <c r="I243" s="32"/>
      <c r="N243" s="32"/>
    </row>
    <row r="244" spans="1:14" x14ac:dyDescent="0.25">
      <c r="A244" s="185"/>
      <c r="B244" s="32"/>
      <c r="C244" s="32"/>
      <c r="D244" s="32"/>
      <c r="E244" s="32"/>
      <c r="F244" s="32"/>
      <c r="G244" s="100"/>
      <c r="H244" s="168"/>
      <c r="I244" s="32"/>
      <c r="N244" s="32"/>
    </row>
    <row r="245" spans="1:14" x14ac:dyDescent="0.25">
      <c r="A245" s="185"/>
      <c r="B245" s="32"/>
      <c r="C245" s="32"/>
      <c r="D245" s="32"/>
      <c r="E245" s="32"/>
      <c r="F245" s="32"/>
      <c r="G245" s="100"/>
      <c r="H245" s="168"/>
      <c r="I245" s="32"/>
      <c r="N245" s="32"/>
    </row>
    <row r="246" spans="1:14" x14ac:dyDescent="0.25">
      <c r="A246" s="185"/>
      <c r="B246" s="32"/>
      <c r="C246" s="32"/>
      <c r="D246" s="32"/>
      <c r="E246" s="32"/>
      <c r="F246" s="32"/>
      <c r="G246" s="100"/>
      <c r="H246" s="168"/>
      <c r="I246" s="32"/>
      <c r="N246" s="32"/>
    </row>
    <row r="247" spans="1:14" x14ac:dyDescent="0.25">
      <c r="A247" s="185"/>
      <c r="B247" s="32"/>
      <c r="C247" s="32"/>
      <c r="D247" s="32"/>
      <c r="E247" s="32"/>
      <c r="F247" s="32"/>
      <c r="G247" s="100"/>
      <c r="H247" s="168"/>
      <c r="I247" s="32"/>
      <c r="N247" s="32"/>
    </row>
    <row r="248" spans="1:14" x14ac:dyDescent="0.25">
      <c r="A248" s="185"/>
      <c r="B248" s="32"/>
      <c r="C248" s="32"/>
      <c r="D248" s="32"/>
      <c r="E248" s="32"/>
      <c r="F248" s="32"/>
      <c r="G248" s="100"/>
      <c r="H248" s="168"/>
      <c r="I248" s="32"/>
      <c r="N248" s="32"/>
    </row>
    <row r="249" spans="1:14" x14ac:dyDescent="0.25">
      <c r="A249" s="185"/>
      <c r="B249" s="32"/>
      <c r="C249" s="32"/>
      <c r="D249" s="32"/>
      <c r="E249" s="32"/>
      <c r="F249" s="32"/>
      <c r="G249" s="100"/>
      <c r="H249" s="168"/>
      <c r="I249" s="32"/>
      <c r="N249" s="32"/>
    </row>
    <row r="250" spans="1:14" x14ac:dyDescent="0.25">
      <c r="A250" s="185"/>
      <c r="B250" s="32"/>
      <c r="C250" s="32"/>
      <c r="D250" s="32"/>
      <c r="E250" s="32"/>
      <c r="F250" s="32"/>
      <c r="G250" s="100"/>
      <c r="H250" s="168"/>
      <c r="I250" s="32"/>
      <c r="N250" s="32"/>
    </row>
    <row r="251" spans="1:14" x14ac:dyDescent="0.25">
      <c r="A251" s="185"/>
      <c r="B251" s="32"/>
      <c r="C251" s="32"/>
      <c r="D251" s="32"/>
      <c r="E251" s="32"/>
      <c r="F251" s="32"/>
      <c r="G251" s="100"/>
      <c r="H251" s="168"/>
      <c r="I251" s="32"/>
      <c r="N251" s="32"/>
    </row>
    <row r="252" spans="1:14" x14ac:dyDescent="0.25">
      <c r="A252" s="185"/>
      <c r="B252" s="32"/>
      <c r="C252" s="32"/>
      <c r="D252" s="32"/>
      <c r="E252" s="32"/>
      <c r="F252" s="32"/>
      <c r="G252" s="100"/>
      <c r="H252" s="168"/>
      <c r="I252" s="32"/>
      <c r="N252" s="32"/>
    </row>
    <row r="253" spans="1:14" x14ac:dyDescent="0.25">
      <c r="A253" s="185"/>
      <c r="B253" s="32"/>
      <c r="C253" s="32"/>
      <c r="D253" s="32"/>
      <c r="E253" s="32"/>
      <c r="F253" s="32"/>
      <c r="G253" s="100"/>
      <c r="H253" s="168"/>
      <c r="I253" s="32"/>
      <c r="N253" s="32"/>
    </row>
    <row r="254" spans="1:14" x14ac:dyDescent="0.25">
      <c r="A254" s="185"/>
      <c r="B254" s="32"/>
      <c r="C254" s="32"/>
      <c r="D254" s="32"/>
      <c r="E254" s="32"/>
      <c r="F254" s="32"/>
      <c r="G254" s="100"/>
      <c r="H254" s="168"/>
      <c r="I254" s="32"/>
      <c r="N254" s="32"/>
    </row>
    <row r="255" spans="1:14" x14ac:dyDescent="0.25">
      <c r="A255" s="185"/>
      <c r="B255" s="32"/>
      <c r="C255" s="32"/>
      <c r="D255" s="32"/>
      <c r="E255" s="32"/>
      <c r="F255" s="32"/>
      <c r="G255" s="100"/>
      <c r="H255" s="168"/>
      <c r="I255" s="32"/>
      <c r="N255" s="32"/>
    </row>
    <row r="256" spans="1:14" x14ac:dyDescent="0.25">
      <c r="A256" s="185"/>
      <c r="B256" s="32"/>
      <c r="C256" s="32"/>
      <c r="D256" s="32"/>
      <c r="E256" s="32"/>
      <c r="F256" s="32"/>
      <c r="G256" s="100"/>
      <c r="H256" s="168"/>
      <c r="I256" s="32"/>
      <c r="N256" s="32"/>
    </row>
    <row r="257" spans="1:14" x14ac:dyDescent="0.25">
      <c r="A257" s="185"/>
      <c r="B257" s="32"/>
      <c r="C257" s="32"/>
      <c r="D257" s="32"/>
      <c r="E257" s="32"/>
      <c r="F257" s="32"/>
      <c r="G257" s="100"/>
      <c r="H257" s="168"/>
      <c r="I257" s="32"/>
      <c r="N257" s="32"/>
    </row>
    <row r="258" spans="1:14" x14ac:dyDescent="0.25">
      <c r="A258" s="185"/>
      <c r="B258" s="32"/>
      <c r="C258" s="32"/>
      <c r="D258" s="32"/>
      <c r="E258" s="32"/>
      <c r="F258" s="32"/>
      <c r="G258" s="100"/>
      <c r="H258" s="168"/>
      <c r="I258" s="32"/>
      <c r="N258" s="32"/>
    </row>
    <row r="259" spans="1:14" x14ac:dyDescent="0.25">
      <c r="A259" s="185"/>
      <c r="B259" s="32"/>
      <c r="C259" s="32"/>
      <c r="D259" s="32"/>
      <c r="E259" s="32"/>
      <c r="F259" s="32"/>
      <c r="G259" s="100"/>
      <c r="H259" s="168"/>
      <c r="I259" s="32"/>
      <c r="N259" s="32"/>
    </row>
    <row r="260" spans="1:14" x14ac:dyDescent="0.25">
      <c r="A260" s="185"/>
      <c r="B260" s="32"/>
      <c r="C260" s="32"/>
      <c r="D260" s="32"/>
      <c r="E260" s="32"/>
      <c r="F260" s="32"/>
      <c r="G260" s="100"/>
      <c r="H260" s="168"/>
      <c r="I260" s="32"/>
      <c r="N260" s="32"/>
    </row>
    <row r="261" spans="1:14" x14ac:dyDescent="0.25">
      <c r="A261" s="185"/>
      <c r="B261" s="32"/>
      <c r="C261" s="32"/>
      <c r="D261" s="32"/>
      <c r="E261" s="32"/>
      <c r="F261" s="32"/>
      <c r="G261" s="100"/>
      <c r="H261" s="168"/>
      <c r="I261" s="32"/>
      <c r="N261" s="32"/>
    </row>
    <row r="262" spans="1:14" x14ac:dyDescent="0.25">
      <c r="A262" s="185"/>
      <c r="B262" s="32"/>
      <c r="C262" s="32"/>
      <c r="D262" s="32"/>
      <c r="E262" s="32"/>
      <c r="F262" s="32"/>
      <c r="G262" s="100"/>
      <c r="H262" s="168"/>
      <c r="I262" s="32"/>
      <c r="N262" s="32"/>
    </row>
    <row r="263" spans="1:14" x14ac:dyDescent="0.25">
      <c r="A263" s="185"/>
      <c r="B263" s="32"/>
      <c r="C263" s="32"/>
      <c r="D263" s="32"/>
      <c r="E263" s="32"/>
      <c r="F263" s="32"/>
      <c r="G263" s="100"/>
      <c r="H263" s="168"/>
      <c r="I263" s="32"/>
      <c r="N263" s="32"/>
    </row>
    <row r="264" spans="1:14" x14ac:dyDescent="0.25">
      <c r="A264" s="185"/>
      <c r="B264" s="32"/>
      <c r="C264" s="32"/>
      <c r="D264" s="32"/>
      <c r="E264" s="32"/>
      <c r="F264" s="32"/>
      <c r="G264" s="100"/>
      <c r="H264" s="168"/>
      <c r="I264" s="32"/>
      <c r="N264" s="32"/>
    </row>
    <row r="265" spans="1:14" x14ac:dyDescent="0.25">
      <c r="A265" s="185"/>
      <c r="B265" s="32"/>
      <c r="C265" s="32"/>
      <c r="D265" s="32"/>
      <c r="E265" s="32"/>
      <c r="F265" s="32"/>
      <c r="G265" s="100"/>
      <c r="H265" s="168"/>
      <c r="I265" s="32"/>
      <c r="N265" s="32"/>
    </row>
    <row r="266" spans="1:14" x14ac:dyDescent="0.25">
      <c r="A266" s="185"/>
      <c r="B266" s="32"/>
      <c r="C266" s="32"/>
      <c r="D266" s="32"/>
      <c r="E266" s="32"/>
      <c r="F266" s="32"/>
      <c r="G266" s="100"/>
      <c r="H266" s="168"/>
      <c r="I266" s="32"/>
      <c r="N266" s="32"/>
    </row>
    <row r="267" spans="1:14" x14ac:dyDescent="0.25">
      <c r="A267" s="185"/>
      <c r="B267" s="32"/>
      <c r="C267" s="32"/>
      <c r="D267" s="32"/>
      <c r="E267" s="32"/>
      <c r="F267" s="32"/>
      <c r="G267" s="100"/>
      <c r="H267" s="168"/>
      <c r="I267" s="32"/>
      <c r="N267" s="32"/>
    </row>
    <row r="268" spans="1:14" x14ac:dyDescent="0.25">
      <c r="A268" s="185"/>
      <c r="B268" s="32"/>
      <c r="C268" s="32"/>
      <c r="D268" s="32"/>
      <c r="E268" s="32"/>
      <c r="F268" s="32"/>
      <c r="G268" s="100"/>
      <c r="H268" s="168"/>
      <c r="I268" s="32"/>
      <c r="N268" s="32"/>
    </row>
    <row r="269" spans="1:14" x14ac:dyDescent="0.25">
      <c r="A269" s="185"/>
      <c r="B269" s="32"/>
      <c r="C269" s="32"/>
      <c r="D269" s="32"/>
      <c r="E269" s="32"/>
      <c r="F269" s="32"/>
      <c r="G269" s="100"/>
      <c r="H269" s="168"/>
      <c r="I269" s="32"/>
      <c r="N269" s="32"/>
    </row>
    <row r="270" spans="1:14" x14ac:dyDescent="0.25">
      <c r="A270" s="185"/>
      <c r="B270" s="32"/>
      <c r="C270" s="32"/>
      <c r="D270" s="32"/>
      <c r="E270" s="32"/>
      <c r="F270" s="32"/>
      <c r="G270" s="100"/>
      <c r="H270" s="168"/>
      <c r="I270" s="32"/>
      <c r="N270" s="32"/>
    </row>
    <row r="271" spans="1:14" x14ac:dyDescent="0.25">
      <c r="A271" s="185"/>
      <c r="B271" s="32"/>
      <c r="C271" s="32"/>
      <c r="D271" s="32"/>
      <c r="E271" s="32"/>
      <c r="F271" s="32"/>
      <c r="G271" s="100"/>
      <c r="H271" s="168"/>
      <c r="I271" s="32"/>
      <c r="N271" s="32"/>
    </row>
    <row r="272" spans="1:14" x14ac:dyDescent="0.25">
      <c r="A272" s="185"/>
      <c r="B272" s="32"/>
      <c r="C272" s="32"/>
      <c r="D272" s="32"/>
      <c r="E272" s="32"/>
      <c r="F272" s="32"/>
      <c r="G272" s="100"/>
      <c r="H272" s="168"/>
      <c r="I272" s="32"/>
      <c r="N272" s="32"/>
    </row>
    <row r="273" spans="1:14" x14ac:dyDescent="0.25">
      <c r="A273" s="185"/>
      <c r="B273" s="32"/>
      <c r="C273" s="32"/>
      <c r="D273" s="32"/>
      <c r="E273" s="32"/>
      <c r="F273" s="32"/>
      <c r="G273" s="100"/>
      <c r="H273" s="168"/>
      <c r="I273" s="32"/>
      <c r="N273" s="32"/>
    </row>
    <row r="274" spans="1:14" x14ac:dyDescent="0.25">
      <c r="A274" s="185"/>
      <c r="B274" s="32"/>
      <c r="C274" s="32"/>
      <c r="D274" s="32"/>
      <c r="E274" s="32"/>
      <c r="F274" s="32"/>
      <c r="G274" s="100"/>
      <c r="H274" s="168"/>
      <c r="I274" s="32"/>
      <c r="N274" s="32"/>
    </row>
    <row r="275" spans="1:14" x14ac:dyDescent="0.25">
      <c r="A275" s="185"/>
      <c r="B275" s="32"/>
      <c r="C275" s="32"/>
      <c r="D275" s="32"/>
      <c r="E275" s="32"/>
      <c r="F275" s="32"/>
      <c r="G275" s="100"/>
      <c r="H275" s="168"/>
      <c r="I275" s="32"/>
      <c r="N275" s="32"/>
    </row>
    <row r="276" spans="1:14" x14ac:dyDescent="0.25">
      <c r="A276" s="185"/>
      <c r="B276" s="32"/>
      <c r="C276" s="32"/>
      <c r="D276" s="32"/>
      <c r="E276" s="32"/>
      <c r="F276" s="32"/>
      <c r="G276" s="100"/>
      <c r="H276" s="168"/>
      <c r="I276" s="32"/>
      <c r="N276" s="32"/>
    </row>
    <row r="277" spans="1:14" x14ac:dyDescent="0.25">
      <c r="A277" s="185"/>
      <c r="B277" s="32"/>
      <c r="C277" s="32"/>
      <c r="D277" s="32"/>
      <c r="E277" s="32"/>
      <c r="F277" s="32"/>
      <c r="G277" s="100"/>
      <c r="H277" s="168"/>
      <c r="I277" s="32"/>
      <c r="N277" s="32"/>
    </row>
    <row r="278" spans="1:14" x14ac:dyDescent="0.25">
      <c r="A278" s="185"/>
      <c r="B278" s="32"/>
      <c r="C278" s="32"/>
      <c r="D278" s="32"/>
      <c r="E278" s="32"/>
      <c r="F278" s="32"/>
      <c r="G278" s="100"/>
      <c r="H278" s="168"/>
      <c r="I278" s="32"/>
      <c r="N278" s="32"/>
    </row>
    <row r="279" spans="1:14" x14ac:dyDescent="0.25">
      <c r="A279" s="185"/>
      <c r="B279" s="32"/>
      <c r="C279" s="32"/>
      <c r="D279" s="32"/>
      <c r="E279" s="32"/>
      <c r="F279" s="32"/>
      <c r="G279" s="100"/>
      <c r="H279" s="168"/>
      <c r="I279" s="32"/>
      <c r="N279" s="32"/>
    </row>
    <row r="280" spans="1:14" x14ac:dyDescent="0.25">
      <c r="A280" s="185"/>
      <c r="B280" s="32"/>
      <c r="C280" s="32"/>
      <c r="D280" s="32"/>
      <c r="E280" s="32"/>
      <c r="F280" s="32"/>
      <c r="G280" s="100"/>
      <c r="H280" s="168"/>
      <c r="I280" s="32"/>
      <c r="N280" s="32"/>
    </row>
    <row r="281" spans="1:14" x14ac:dyDescent="0.25">
      <c r="A281" s="185"/>
      <c r="B281" s="32"/>
      <c r="C281" s="32"/>
      <c r="D281" s="32"/>
      <c r="E281" s="32"/>
      <c r="F281" s="32"/>
      <c r="G281" s="100"/>
      <c r="H281" s="168"/>
      <c r="I281" s="32"/>
      <c r="N281" s="32"/>
    </row>
    <row r="282" spans="1:14" x14ac:dyDescent="0.25">
      <c r="A282" s="185"/>
      <c r="B282" s="32"/>
      <c r="C282" s="32"/>
      <c r="D282" s="32"/>
      <c r="E282" s="32"/>
      <c r="F282" s="32"/>
      <c r="G282" s="100"/>
      <c r="H282" s="168"/>
      <c r="I282" s="32"/>
      <c r="N282" s="32"/>
    </row>
    <row r="283" spans="1:14" x14ac:dyDescent="0.25">
      <c r="A283" s="185"/>
      <c r="B283" s="32"/>
      <c r="C283" s="32"/>
      <c r="D283" s="32"/>
      <c r="E283" s="32"/>
      <c r="F283" s="32"/>
      <c r="G283" s="100"/>
      <c r="H283" s="168"/>
      <c r="I283" s="32"/>
      <c r="N283" s="32"/>
    </row>
    <row r="284" spans="1:14" x14ac:dyDescent="0.25">
      <c r="A284" s="185"/>
      <c r="B284" s="32"/>
      <c r="C284" s="32"/>
      <c r="D284" s="32"/>
      <c r="E284" s="32"/>
      <c r="F284" s="32"/>
      <c r="G284" s="100"/>
      <c r="H284" s="168"/>
      <c r="I284" s="32"/>
      <c r="N284" s="32"/>
    </row>
    <row r="285" spans="1:14" x14ac:dyDescent="0.25">
      <c r="A285" s="185"/>
      <c r="B285" s="32"/>
      <c r="C285" s="32"/>
      <c r="D285" s="32"/>
      <c r="E285" s="32"/>
      <c r="F285" s="32"/>
      <c r="G285" s="100"/>
      <c r="H285" s="168"/>
      <c r="I285" s="32"/>
      <c r="N285" s="32"/>
    </row>
    <row r="286" spans="1:14" x14ac:dyDescent="0.25">
      <c r="A286" s="185"/>
      <c r="B286" s="32"/>
      <c r="C286" s="32"/>
      <c r="D286" s="32"/>
      <c r="E286" s="32"/>
      <c r="F286" s="32"/>
      <c r="G286" s="100"/>
      <c r="H286" s="168"/>
      <c r="I286" s="32"/>
      <c r="N286" s="32"/>
    </row>
    <row r="287" spans="1:14" x14ac:dyDescent="0.25">
      <c r="A287" s="185"/>
      <c r="B287" s="32"/>
      <c r="C287" s="32"/>
      <c r="D287" s="32"/>
      <c r="E287" s="32"/>
      <c r="F287" s="32"/>
      <c r="G287" s="100"/>
      <c r="H287" s="168"/>
      <c r="I287" s="32"/>
      <c r="N287" s="32"/>
    </row>
    <row r="288" spans="1:14" x14ac:dyDescent="0.25">
      <c r="A288" s="185"/>
      <c r="B288" s="32"/>
      <c r="C288" s="32"/>
      <c r="D288" s="32"/>
      <c r="E288" s="32"/>
      <c r="F288" s="32"/>
      <c r="G288" s="100"/>
      <c r="H288" s="168"/>
      <c r="I288" s="32"/>
      <c r="N288" s="32"/>
    </row>
    <row r="289" spans="1:14" x14ac:dyDescent="0.25">
      <c r="A289" s="185"/>
      <c r="B289" s="32"/>
      <c r="C289" s="32"/>
      <c r="D289" s="32"/>
      <c r="E289" s="32"/>
      <c r="F289" s="32"/>
      <c r="G289" s="100"/>
      <c r="H289" s="168"/>
      <c r="I289" s="32"/>
      <c r="N289" s="32"/>
    </row>
    <row r="290" spans="1:14" x14ac:dyDescent="0.25">
      <c r="A290" s="185"/>
      <c r="B290" s="32"/>
      <c r="C290" s="32"/>
      <c r="D290" s="32"/>
      <c r="E290" s="32"/>
      <c r="F290" s="32"/>
      <c r="G290" s="100"/>
      <c r="H290" s="168"/>
      <c r="I290" s="32"/>
      <c r="N290" s="32"/>
    </row>
    <row r="291" spans="1:14" x14ac:dyDescent="0.25">
      <c r="A291" s="185"/>
      <c r="B291" s="32"/>
      <c r="C291" s="32"/>
      <c r="D291" s="32"/>
      <c r="E291" s="32"/>
      <c r="F291" s="32"/>
      <c r="G291" s="100"/>
      <c r="H291" s="168"/>
      <c r="I291" s="32"/>
      <c r="N291" s="32"/>
    </row>
    <row r="292" spans="1:14" x14ac:dyDescent="0.25">
      <c r="A292" s="185"/>
      <c r="B292" s="32"/>
      <c r="C292" s="32"/>
      <c r="D292" s="32"/>
      <c r="E292" s="32"/>
      <c r="F292" s="32"/>
      <c r="G292" s="100"/>
      <c r="H292" s="168"/>
      <c r="I292" s="32"/>
      <c r="N292" s="32"/>
    </row>
    <row r="293" spans="1:14" x14ac:dyDescent="0.25">
      <c r="A293" s="185"/>
      <c r="B293" s="32"/>
      <c r="C293" s="32"/>
      <c r="D293" s="32"/>
      <c r="E293" s="32"/>
      <c r="F293" s="32"/>
      <c r="G293" s="100"/>
      <c r="H293" s="168"/>
      <c r="I293" s="32"/>
      <c r="N293" s="32"/>
    </row>
    <row r="294" spans="1:14" x14ac:dyDescent="0.25">
      <c r="A294" s="185"/>
      <c r="B294" s="32"/>
      <c r="C294" s="32"/>
      <c r="D294" s="32"/>
      <c r="E294" s="32"/>
      <c r="F294" s="32"/>
      <c r="G294" s="100"/>
      <c r="H294" s="168"/>
      <c r="I294" s="32"/>
      <c r="N294" s="32"/>
    </row>
    <row r="295" spans="1:14" x14ac:dyDescent="0.25">
      <c r="A295" s="185"/>
      <c r="B295" s="32"/>
      <c r="C295" s="32"/>
      <c r="D295" s="32"/>
      <c r="E295" s="32"/>
      <c r="F295" s="32"/>
      <c r="G295" s="100"/>
      <c r="H295" s="168"/>
      <c r="I295" s="32"/>
      <c r="N295" s="32"/>
    </row>
    <row r="296" spans="1:14" x14ac:dyDescent="0.25">
      <c r="A296" s="185"/>
      <c r="B296" s="32"/>
      <c r="C296" s="32"/>
      <c r="D296" s="32"/>
      <c r="E296" s="32"/>
      <c r="F296" s="32"/>
      <c r="G296" s="100"/>
      <c r="H296" s="168"/>
      <c r="I296" s="32"/>
      <c r="N296" s="32"/>
    </row>
    <row r="297" spans="1:14" x14ac:dyDescent="0.25">
      <c r="A297" s="185"/>
      <c r="B297" s="32"/>
      <c r="C297" s="32"/>
      <c r="D297" s="32"/>
      <c r="E297" s="32"/>
      <c r="F297" s="32"/>
      <c r="G297" s="100"/>
      <c r="H297" s="168"/>
      <c r="I297" s="32"/>
      <c r="N297" s="32"/>
    </row>
    <row r="298" spans="1:14" x14ac:dyDescent="0.25">
      <c r="A298" s="185"/>
      <c r="B298" s="32"/>
      <c r="C298" s="32"/>
      <c r="D298" s="32"/>
      <c r="E298" s="32"/>
      <c r="F298" s="32"/>
      <c r="G298" s="100"/>
      <c r="H298" s="168"/>
      <c r="I298" s="32"/>
      <c r="N298" s="32"/>
    </row>
    <row r="299" spans="1:14" x14ac:dyDescent="0.25">
      <c r="A299" s="185"/>
      <c r="B299" s="32"/>
      <c r="C299" s="32"/>
      <c r="D299" s="32"/>
      <c r="E299" s="32"/>
      <c r="F299" s="32"/>
      <c r="G299" s="100"/>
      <c r="H299" s="168"/>
      <c r="I299" s="32"/>
      <c r="N299" s="32"/>
    </row>
    <row r="300" spans="1:14" x14ac:dyDescent="0.25">
      <c r="A300" s="185"/>
      <c r="B300" s="32"/>
      <c r="C300" s="32"/>
      <c r="D300" s="32"/>
      <c r="E300" s="32"/>
      <c r="F300" s="32"/>
      <c r="G300" s="100"/>
      <c r="H300" s="168"/>
      <c r="I300" s="32"/>
      <c r="N300" s="32"/>
    </row>
    <row r="301" spans="1:14" x14ac:dyDescent="0.25">
      <c r="A301" s="185"/>
      <c r="B301" s="32"/>
      <c r="C301" s="32"/>
      <c r="D301" s="32"/>
      <c r="E301" s="32"/>
      <c r="F301" s="32"/>
      <c r="G301" s="100"/>
      <c r="H301" s="168"/>
      <c r="I301" s="32"/>
      <c r="N301" s="32"/>
    </row>
    <row r="302" spans="1:14" x14ac:dyDescent="0.25">
      <c r="A302" s="185"/>
      <c r="B302" s="32"/>
      <c r="C302" s="32"/>
      <c r="D302" s="32"/>
      <c r="E302" s="32"/>
      <c r="F302" s="32"/>
      <c r="G302" s="100"/>
      <c r="H302" s="168"/>
      <c r="I302" s="32"/>
      <c r="N302" s="32"/>
    </row>
    <row r="303" spans="1:14" x14ac:dyDescent="0.25">
      <c r="A303" s="185"/>
      <c r="B303" s="32"/>
      <c r="C303" s="32"/>
      <c r="D303" s="32"/>
      <c r="E303" s="32"/>
      <c r="F303" s="32"/>
      <c r="G303" s="100"/>
      <c r="H303" s="168"/>
      <c r="I303" s="32"/>
      <c r="N303" s="32"/>
    </row>
    <row r="304" spans="1:14" x14ac:dyDescent="0.25">
      <c r="A304" s="185"/>
      <c r="B304" s="32"/>
      <c r="C304" s="32"/>
      <c r="D304" s="32"/>
      <c r="E304" s="32"/>
      <c r="F304" s="32"/>
      <c r="G304" s="100"/>
      <c r="H304" s="168"/>
      <c r="I304" s="32"/>
      <c r="N304" s="32"/>
    </row>
    <row r="305" spans="1:14" x14ac:dyDescent="0.25">
      <c r="A305" s="185"/>
      <c r="B305" s="32"/>
      <c r="C305" s="32"/>
      <c r="D305" s="32"/>
      <c r="E305" s="32"/>
      <c r="F305" s="32"/>
      <c r="G305" s="100"/>
      <c r="H305" s="168"/>
      <c r="I305" s="32"/>
      <c r="N305" s="32"/>
    </row>
    <row r="306" spans="1:14" x14ac:dyDescent="0.25">
      <c r="A306" s="185"/>
      <c r="B306" s="32"/>
      <c r="C306" s="32"/>
      <c r="D306" s="32"/>
      <c r="E306" s="32"/>
      <c r="F306" s="32"/>
      <c r="G306" s="100"/>
      <c r="H306" s="168"/>
      <c r="I306" s="32"/>
      <c r="N306" s="32"/>
    </row>
    <row r="307" spans="1:14" x14ac:dyDescent="0.25">
      <c r="A307" s="185"/>
      <c r="B307" s="32"/>
      <c r="C307" s="32"/>
      <c r="D307" s="32"/>
      <c r="E307" s="32"/>
      <c r="F307" s="32"/>
      <c r="G307" s="100"/>
      <c r="H307" s="168"/>
      <c r="I307" s="32"/>
      <c r="N307" s="32"/>
    </row>
    <row r="308" spans="1:14" x14ac:dyDescent="0.25">
      <c r="A308" s="185"/>
      <c r="B308" s="32"/>
      <c r="C308" s="32"/>
      <c r="D308" s="32"/>
      <c r="E308" s="32"/>
      <c r="F308" s="32"/>
      <c r="G308" s="100"/>
      <c r="H308" s="168"/>
      <c r="I308" s="32"/>
      <c r="N308" s="32"/>
    </row>
    <row r="309" spans="1:14" x14ac:dyDescent="0.25">
      <c r="A309" s="185"/>
      <c r="B309" s="32"/>
      <c r="C309" s="32"/>
      <c r="D309" s="32"/>
      <c r="E309" s="32"/>
      <c r="F309" s="32"/>
      <c r="G309" s="100"/>
      <c r="H309" s="168"/>
      <c r="I309" s="32"/>
      <c r="N309" s="32"/>
    </row>
    <row r="310" spans="1:14" x14ac:dyDescent="0.25">
      <c r="A310" s="185"/>
      <c r="B310" s="32"/>
      <c r="C310" s="32"/>
      <c r="D310" s="32"/>
      <c r="E310" s="32"/>
      <c r="F310" s="32"/>
      <c r="G310" s="100"/>
      <c r="H310" s="168"/>
      <c r="I310" s="32"/>
      <c r="N310" s="32"/>
    </row>
    <row r="311" spans="1:14" x14ac:dyDescent="0.25">
      <c r="A311" s="185"/>
      <c r="B311" s="32"/>
      <c r="C311" s="32"/>
      <c r="D311" s="32"/>
      <c r="E311" s="32"/>
      <c r="F311" s="32"/>
      <c r="G311" s="100"/>
      <c r="H311" s="168"/>
      <c r="I311" s="32"/>
      <c r="N311" s="32"/>
    </row>
    <row r="312" spans="1:14" x14ac:dyDescent="0.25">
      <c r="A312" s="185"/>
      <c r="B312" s="32"/>
      <c r="C312" s="32"/>
      <c r="D312" s="32"/>
      <c r="E312" s="32"/>
      <c r="F312" s="32"/>
      <c r="G312" s="100"/>
      <c r="H312" s="168"/>
      <c r="I312" s="32"/>
      <c r="N312" s="32"/>
    </row>
    <row r="313" spans="1:14" x14ac:dyDescent="0.25">
      <c r="A313" s="185"/>
      <c r="B313" s="32"/>
      <c r="C313" s="32"/>
      <c r="D313" s="32"/>
      <c r="E313" s="32"/>
      <c r="F313" s="32"/>
      <c r="G313" s="100"/>
      <c r="H313" s="168"/>
      <c r="I313" s="32"/>
      <c r="N313" s="32"/>
    </row>
    <row r="314" spans="1:14" x14ac:dyDescent="0.25">
      <c r="A314" s="185"/>
      <c r="B314" s="32"/>
      <c r="C314" s="32"/>
      <c r="D314" s="32"/>
      <c r="E314" s="32"/>
      <c r="F314" s="32"/>
      <c r="G314" s="100"/>
      <c r="H314" s="168"/>
      <c r="I314" s="32"/>
      <c r="N314" s="32"/>
    </row>
    <row r="315" spans="1:14" x14ac:dyDescent="0.25">
      <c r="A315" s="185"/>
      <c r="B315" s="32"/>
      <c r="C315" s="32"/>
      <c r="D315" s="32"/>
      <c r="E315" s="32"/>
      <c r="F315" s="32"/>
      <c r="G315" s="100"/>
      <c r="H315" s="168"/>
      <c r="I315" s="32"/>
      <c r="N315" s="32"/>
    </row>
    <row r="316" spans="1:14" x14ac:dyDescent="0.25">
      <c r="A316" s="185"/>
      <c r="B316" s="32"/>
      <c r="C316" s="32"/>
      <c r="D316" s="32"/>
      <c r="E316" s="32"/>
      <c r="F316" s="32"/>
      <c r="G316" s="100"/>
      <c r="H316" s="168"/>
      <c r="I316" s="32"/>
      <c r="N316" s="32"/>
    </row>
    <row r="317" spans="1:14" x14ac:dyDescent="0.25">
      <c r="A317" s="185"/>
      <c r="B317" s="32"/>
      <c r="C317" s="32"/>
      <c r="D317" s="32"/>
      <c r="E317" s="32"/>
      <c r="F317" s="32"/>
      <c r="G317" s="100"/>
      <c r="H317" s="168"/>
      <c r="I317" s="32"/>
      <c r="N317" s="32"/>
    </row>
    <row r="318" spans="1:14" x14ac:dyDescent="0.25">
      <c r="A318" s="185"/>
      <c r="B318" s="32"/>
      <c r="C318" s="32"/>
      <c r="D318" s="32"/>
      <c r="E318" s="32"/>
      <c r="F318" s="32"/>
      <c r="G318" s="100"/>
      <c r="H318" s="168"/>
      <c r="I318" s="32"/>
      <c r="N318" s="32"/>
    </row>
    <row r="319" spans="1:14" x14ac:dyDescent="0.25">
      <c r="A319" s="185"/>
      <c r="B319" s="32"/>
      <c r="C319" s="32"/>
      <c r="D319" s="32"/>
      <c r="E319" s="32"/>
      <c r="F319" s="32"/>
      <c r="G319" s="100"/>
      <c r="H319" s="168"/>
      <c r="I319" s="32"/>
      <c r="N319" s="32"/>
    </row>
    <row r="320" spans="1:14" x14ac:dyDescent="0.25">
      <c r="A320" s="185"/>
      <c r="B320" s="32"/>
      <c r="C320" s="32"/>
      <c r="D320" s="32"/>
      <c r="E320" s="32"/>
      <c r="F320" s="32"/>
      <c r="G320" s="100"/>
      <c r="H320" s="168"/>
      <c r="I320" s="32"/>
      <c r="N320" s="32"/>
    </row>
    <row r="321" spans="1:14" x14ac:dyDescent="0.25">
      <c r="A321" s="185"/>
      <c r="B321" s="32"/>
      <c r="C321" s="32"/>
      <c r="D321" s="32"/>
      <c r="E321" s="32"/>
      <c r="F321" s="32"/>
      <c r="G321" s="100"/>
      <c r="H321" s="168"/>
      <c r="I321" s="32"/>
      <c r="N321" s="32"/>
    </row>
    <row r="322" spans="1:14" x14ac:dyDescent="0.25">
      <c r="A322" s="185"/>
      <c r="B322" s="32"/>
      <c r="C322" s="32"/>
      <c r="D322" s="32"/>
      <c r="E322" s="32"/>
      <c r="F322" s="32"/>
      <c r="G322" s="100"/>
      <c r="H322" s="168"/>
      <c r="I322" s="32"/>
      <c r="N322" s="32"/>
    </row>
    <row r="323" spans="1:14" x14ac:dyDescent="0.25">
      <c r="A323" s="185"/>
      <c r="B323" s="32"/>
      <c r="C323" s="32"/>
      <c r="D323" s="32"/>
      <c r="E323" s="32"/>
      <c r="F323" s="32"/>
      <c r="G323" s="100"/>
      <c r="H323" s="168"/>
      <c r="I323" s="32"/>
      <c r="N323" s="32"/>
    </row>
    <row r="324" spans="1:14" x14ac:dyDescent="0.25">
      <c r="A324" s="185"/>
      <c r="B324" s="32"/>
      <c r="C324" s="32"/>
      <c r="D324" s="32"/>
      <c r="E324" s="32"/>
      <c r="F324" s="32"/>
      <c r="G324" s="100"/>
      <c r="H324" s="168"/>
      <c r="I324" s="32"/>
      <c r="N324" s="32"/>
    </row>
    <row r="325" spans="1:14" x14ac:dyDescent="0.25">
      <c r="A325" s="185"/>
      <c r="B325" s="32"/>
      <c r="C325" s="32"/>
      <c r="D325" s="32"/>
      <c r="E325" s="32"/>
      <c r="F325" s="32"/>
      <c r="G325" s="100"/>
      <c r="H325" s="168"/>
      <c r="I325" s="32"/>
      <c r="N325" s="32"/>
    </row>
    <row r="326" spans="1:14" x14ac:dyDescent="0.25">
      <c r="A326" s="185"/>
      <c r="B326" s="32"/>
      <c r="C326" s="32"/>
      <c r="D326" s="32"/>
      <c r="E326" s="32"/>
      <c r="F326" s="32"/>
      <c r="G326" s="100"/>
      <c r="H326" s="168"/>
      <c r="I326" s="32"/>
      <c r="N326" s="32"/>
    </row>
    <row r="327" spans="1:14" x14ac:dyDescent="0.25">
      <c r="A327" s="185"/>
      <c r="B327" s="32"/>
      <c r="C327" s="32"/>
      <c r="D327" s="32"/>
      <c r="E327" s="32"/>
      <c r="F327" s="32"/>
      <c r="G327" s="100"/>
      <c r="H327" s="168"/>
      <c r="I327" s="32"/>
      <c r="N327" s="32"/>
    </row>
    <row r="328" spans="1:14" x14ac:dyDescent="0.25">
      <c r="A328" s="185"/>
      <c r="B328" s="32"/>
      <c r="C328" s="32"/>
      <c r="D328" s="32"/>
      <c r="E328" s="32"/>
      <c r="F328" s="32"/>
      <c r="G328" s="100"/>
      <c r="H328" s="168"/>
      <c r="I328" s="32"/>
      <c r="N328" s="32"/>
    </row>
    <row r="329" spans="1:14" x14ac:dyDescent="0.25">
      <c r="A329" s="185"/>
      <c r="B329" s="32"/>
      <c r="C329" s="32"/>
      <c r="D329" s="32"/>
      <c r="E329" s="32"/>
      <c r="F329" s="32"/>
      <c r="G329" s="100"/>
      <c r="H329" s="168"/>
      <c r="I329" s="32"/>
      <c r="N329" s="32"/>
    </row>
    <row r="330" spans="1:14" x14ac:dyDescent="0.25">
      <c r="A330" s="185"/>
      <c r="B330" s="32"/>
      <c r="C330" s="32"/>
      <c r="D330" s="32"/>
      <c r="E330" s="32"/>
      <c r="F330" s="32"/>
      <c r="G330" s="100"/>
      <c r="H330" s="168"/>
      <c r="I330" s="32"/>
      <c r="N330" s="32"/>
    </row>
    <row r="331" spans="1:14" x14ac:dyDescent="0.25">
      <c r="A331" s="185"/>
      <c r="B331" s="32"/>
      <c r="C331" s="32"/>
      <c r="D331" s="32"/>
      <c r="E331" s="32"/>
      <c r="F331" s="32"/>
      <c r="G331" s="100"/>
      <c r="H331" s="168"/>
      <c r="I331" s="32"/>
      <c r="N331" s="32"/>
    </row>
    <row r="332" spans="1:14" x14ac:dyDescent="0.25">
      <c r="A332" s="185"/>
      <c r="B332" s="32"/>
      <c r="C332" s="32"/>
      <c r="D332" s="32"/>
      <c r="E332" s="32"/>
      <c r="F332" s="32"/>
      <c r="G332" s="100"/>
      <c r="H332" s="168"/>
      <c r="I332" s="32"/>
      <c r="N332" s="32"/>
    </row>
    <row r="333" spans="1:14" x14ac:dyDescent="0.25">
      <c r="A333" s="185"/>
      <c r="B333" s="32"/>
      <c r="C333" s="32"/>
      <c r="D333" s="32"/>
      <c r="E333" s="32"/>
      <c r="F333" s="32"/>
      <c r="G333" s="100"/>
      <c r="H333" s="168"/>
      <c r="I333" s="32"/>
      <c r="N333" s="32"/>
    </row>
    <row r="334" spans="1:14" x14ac:dyDescent="0.25">
      <c r="A334" s="185"/>
      <c r="B334" s="32"/>
      <c r="C334" s="32"/>
      <c r="D334" s="32"/>
      <c r="E334" s="32"/>
      <c r="F334" s="32"/>
      <c r="G334" s="100"/>
      <c r="H334" s="168"/>
      <c r="I334" s="32"/>
      <c r="N334" s="32"/>
    </row>
    <row r="335" spans="1:14" x14ac:dyDescent="0.25">
      <c r="A335" s="185"/>
      <c r="B335" s="32"/>
      <c r="C335" s="32"/>
      <c r="D335" s="32"/>
      <c r="E335" s="32"/>
      <c r="F335" s="32"/>
      <c r="G335" s="100"/>
      <c r="H335" s="168"/>
      <c r="I335" s="32"/>
      <c r="N335" s="32"/>
    </row>
    <row r="336" spans="1:14" x14ac:dyDescent="0.25">
      <c r="A336" s="185"/>
      <c r="B336" s="32"/>
      <c r="C336" s="32"/>
      <c r="D336" s="32"/>
      <c r="E336" s="32"/>
      <c r="F336" s="32"/>
      <c r="G336" s="100"/>
      <c r="H336" s="168"/>
      <c r="I336" s="32"/>
      <c r="N336" s="32"/>
    </row>
    <row r="337" spans="1:14" x14ac:dyDescent="0.25">
      <c r="A337" s="185"/>
      <c r="B337" s="32"/>
      <c r="C337" s="32"/>
      <c r="D337" s="32"/>
      <c r="E337" s="32"/>
      <c r="F337" s="32"/>
      <c r="G337" s="100"/>
      <c r="H337" s="168"/>
      <c r="I337" s="32"/>
      <c r="N337" s="32"/>
    </row>
    <row r="338" spans="1:14" x14ac:dyDescent="0.25">
      <c r="A338" s="185"/>
      <c r="B338" s="32"/>
      <c r="C338" s="32"/>
      <c r="D338" s="32"/>
      <c r="E338" s="32"/>
      <c r="F338" s="32"/>
      <c r="G338" s="100"/>
      <c r="H338" s="168"/>
      <c r="I338" s="32"/>
      <c r="N338" s="32"/>
    </row>
    <row r="339" spans="1:14" x14ac:dyDescent="0.25">
      <c r="A339" s="185"/>
      <c r="B339" s="32"/>
      <c r="C339" s="32"/>
      <c r="D339" s="32"/>
      <c r="E339" s="32"/>
      <c r="F339" s="32"/>
      <c r="G339" s="100"/>
      <c r="H339" s="168"/>
      <c r="I339" s="32"/>
      <c r="N339" s="32"/>
    </row>
    <row r="340" spans="1:14" x14ac:dyDescent="0.25">
      <c r="A340" s="185"/>
      <c r="B340" s="32"/>
      <c r="C340" s="32"/>
      <c r="D340" s="32"/>
      <c r="E340" s="32"/>
      <c r="F340" s="32"/>
      <c r="G340" s="100"/>
      <c r="H340" s="168"/>
      <c r="I340" s="32"/>
      <c r="N340" s="32"/>
    </row>
    <row r="341" spans="1:14" x14ac:dyDescent="0.25">
      <c r="A341" s="185"/>
      <c r="B341" s="32"/>
      <c r="C341" s="32"/>
      <c r="D341" s="32"/>
      <c r="E341" s="32"/>
      <c r="F341" s="32"/>
      <c r="G341" s="100"/>
      <c r="H341" s="168"/>
      <c r="I341" s="32"/>
      <c r="N341" s="32"/>
    </row>
    <row r="342" spans="1:14" x14ac:dyDescent="0.25">
      <c r="A342" s="185"/>
      <c r="B342" s="32"/>
      <c r="C342" s="32"/>
      <c r="D342" s="32"/>
      <c r="E342" s="32"/>
      <c r="F342" s="32"/>
      <c r="G342" s="100"/>
      <c r="H342" s="168"/>
      <c r="I342" s="32"/>
      <c r="N342" s="32"/>
    </row>
    <row r="343" spans="1:14" x14ac:dyDescent="0.25">
      <c r="A343" s="185"/>
      <c r="B343" s="32"/>
      <c r="C343" s="32"/>
      <c r="D343" s="32"/>
      <c r="E343" s="32"/>
      <c r="F343" s="32"/>
      <c r="G343" s="100"/>
      <c r="H343" s="168"/>
      <c r="I343" s="32"/>
      <c r="N343" s="32"/>
    </row>
    <row r="344" spans="1:14" x14ac:dyDescent="0.25">
      <c r="A344" s="185"/>
      <c r="B344" s="32"/>
      <c r="C344" s="32"/>
      <c r="D344" s="32"/>
      <c r="E344" s="32"/>
      <c r="F344" s="32"/>
      <c r="G344" s="100"/>
      <c r="H344" s="168"/>
      <c r="I344" s="32"/>
      <c r="N344" s="32"/>
    </row>
    <row r="345" spans="1:14" x14ac:dyDescent="0.25">
      <c r="A345" s="185"/>
      <c r="B345" s="32"/>
      <c r="C345" s="32"/>
      <c r="D345" s="32"/>
      <c r="E345" s="32"/>
      <c r="F345" s="32"/>
      <c r="G345" s="100"/>
      <c r="H345" s="168"/>
      <c r="I345" s="32"/>
      <c r="N345" s="32"/>
    </row>
    <row r="346" spans="1:14" x14ac:dyDescent="0.25">
      <c r="A346" s="185"/>
      <c r="B346" s="32"/>
      <c r="C346" s="32"/>
      <c r="D346" s="32"/>
      <c r="E346" s="32"/>
      <c r="F346" s="32"/>
      <c r="G346" s="100"/>
      <c r="H346" s="168"/>
      <c r="I346" s="32"/>
      <c r="N346" s="32"/>
    </row>
    <row r="347" spans="1:14" x14ac:dyDescent="0.25">
      <c r="A347" s="185"/>
      <c r="B347" s="32"/>
      <c r="C347" s="32"/>
      <c r="D347" s="32"/>
      <c r="E347" s="32"/>
      <c r="F347" s="32"/>
      <c r="G347" s="100"/>
      <c r="H347" s="168"/>
      <c r="I347" s="32"/>
      <c r="N347" s="32"/>
    </row>
    <row r="348" spans="1:14" x14ac:dyDescent="0.25">
      <c r="A348" s="185"/>
      <c r="B348" s="32"/>
      <c r="C348" s="32"/>
      <c r="D348" s="32"/>
      <c r="E348" s="32"/>
      <c r="F348" s="32"/>
      <c r="G348" s="100"/>
      <c r="H348" s="168"/>
      <c r="I348" s="32"/>
      <c r="N348" s="32"/>
    </row>
    <row r="349" spans="1:14" x14ac:dyDescent="0.25">
      <c r="A349" s="185"/>
      <c r="B349" s="32"/>
      <c r="C349" s="32"/>
      <c r="D349" s="32"/>
      <c r="E349" s="32"/>
      <c r="F349" s="32"/>
      <c r="G349" s="100"/>
      <c r="H349" s="168"/>
      <c r="I349" s="32"/>
      <c r="N349" s="32"/>
    </row>
    <row r="350" spans="1:14" x14ac:dyDescent="0.25">
      <c r="A350" s="185"/>
      <c r="B350" s="32"/>
      <c r="C350" s="32"/>
      <c r="D350" s="32"/>
      <c r="E350" s="32"/>
      <c r="F350" s="32"/>
      <c r="G350" s="100"/>
      <c r="H350" s="168"/>
      <c r="I350" s="32"/>
      <c r="N350" s="32"/>
    </row>
    <row r="351" spans="1:14" x14ac:dyDescent="0.25">
      <c r="A351" s="185"/>
      <c r="B351" s="32"/>
      <c r="C351" s="32"/>
      <c r="D351" s="32"/>
      <c r="E351" s="32"/>
      <c r="F351" s="32"/>
      <c r="G351" s="100"/>
      <c r="H351" s="168"/>
      <c r="I351" s="32"/>
      <c r="N351" s="32"/>
    </row>
    <row r="352" spans="1:14" x14ac:dyDescent="0.25">
      <c r="A352" s="185"/>
      <c r="B352" s="32"/>
      <c r="C352" s="32"/>
      <c r="D352" s="32"/>
      <c r="E352" s="32"/>
      <c r="F352" s="32"/>
      <c r="G352" s="100"/>
      <c r="H352" s="168"/>
      <c r="I352" s="32"/>
      <c r="N352" s="32"/>
    </row>
    <row r="353" spans="1:14" x14ac:dyDescent="0.25">
      <c r="A353" s="185"/>
      <c r="B353" s="32"/>
      <c r="C353" s="32"/>
      <c r="D353" s="32"/>
      <c r="E353" s="32"/>
      <c r="F353" s="32"/>
      <c r="G353" s="100"/>
      <c r="H353" s="168"/>
      <c r="I353" s="32"/>
      <c r="N353" s="32"/>
    </row>
    <row r="354" spans="1:14" x14ac:dyDescent="0.25">
      <c r="A354" s="185"/>
      <c r="B354" s="32"/>
      <c r="C354" s="32"/>
      <c r="D354" s="32"/>
      <c r="E354" s="32"/>
      <c r="F354" s="32"/>
      <c r="G354" s="100"/>
      <c r="H354" s="168"/>
      <c r="I354" s="32"/>
      <c r="N354" s="32"/>
    </row>
    <row r="355" spans="1:14" x14ac:dyDescent="0.25">
      <c r="A355" s="185"/>
      <c r="B355" s="32"/>
      <c r="C355" s="32"/>
      <c r="D355" s="32"/>
      <c r="E355" s="32"/>
      <c r="F355" s="32"/>
      <c r="G355" s="100"/>
      <c r="H355" s="168"/>
      <c r="I355" s="32"/>
      <c r="N355" s="32"/>
    </row>
    <row r="356" spans="1:14" x14ac:dyDescent="0.25">
      <c r="A356" s="185"/>
      <c r="B356" s="32"/>
      <c r="C356" s="32"/>
      <c r="D356" s="32"/>
      <c r="E356" s="32"/>
      <c r="F356" s="32"/>
      <c r="G356" s="100"/>
      <c r="H356" s="168"/>
      <c r="I356" s="32"/>
      <c r="N356" s="32"/>
    </row>
    <row r="357" spans="1:14" x14ac:dyDescent="0.25">
      <c r="A357" s="185"/>
      <c r="B357" s="32"/>
      <c r="C357" s="32"/>
      <c r="D357" s="32"/>
      <c r="E357" s="32"/>
      <c r="F357" s="32"/>
      <c r="G357" s="100"/>
      <c r="H357" s="168"/>
      <c r="I357" s="32"/>
      <c r="N357" s="32"/>
    </row>
    <row r="358" spans="1:14" x14ac:dyDescent="0.25">
      <c r="A358" s="185"/>
      <c r="B358" s="32"/>
      <c r="C358" s="32"/>
      <c r="D358" s="32"/>
      <c r="E358" s="32"/>
      <c r="F358" s="32"/>
      <c r="G358" s="100"/>
      <c r="H358" s="168"/>
      <c r="I358" s="32"/>
      <c r="N358" s="32"/>
    </row>
    <row r="359" spans="1:14" x14ac:dyDescent="0.25">
      <c r="A359" s="185"/>
      <c r="B359" s="32"/>
      <c r="C359" s="32"/>
      <c r="D359" s="32"/>
      <c r="E359" s="32"/>
      <c r="F359" s="32"/>
      <c r="G359" s="100"/>
      <c r="H359" s="168"/>
      <c r="I359" s="32"/>
      <c r="N359" s="32"/>
    </row>
    <row r="360" spans="1:14" x14ac:dyDescent="0.25">
      <c r="A360" s="185"/>
      <c r="B360" s="32"/>
      <c r="C360" s="32"/>
      <c r="D360" s="32"/>
      <c r="E360" s="32"/>
      <c r="F360" s="32"/>
      <c r="G360" s="100"/>
      <c r="H360" s="168"/>
      <c r="I360" s="32"/>
      <c r="N360" s="32"/>
    </row>
    <row r="361" spans="1:14" x14ac:dyDescent="0.25">
      <c r="A361" s="185"/>
      <c r="B361" s="32"/>
      <c r="C361" s="32"/>
      <c r="D361" s="32"/>
      <c r="E361" s="32"/>
      <c r="F361" s="32"/>
      <c r="G361" s="100"/>
      <c r="H361" s="168"/>
      <c r="I361" s="32"/>
      <c r="N361" s="32"/>
    </row>
    <row r="362" spans="1:14" x14ac:dyDescent="0.25">
      <c r="A362" s="185"/>
      <c r="B362" s="32"/>
      <c r="C362" s="32"/>
      <c r="D362" s="32"/>
      <c r="E362" s="32"/>
      <c r="F362" s="32"/>
      <c r="G362" s="100"/>
      <c r="H362" s="168"/>
      <c r="I362" s="32"/>
      <c r="N362" s="32"/>
    </row>
    <row r="363" spans="1:14" x14ac:dyDescent="0.25">
      <c r="A363" s="185"/>
      <c r="B363" s="32"/>
      <c r="C363" s="32"/>
      <c r="D363" s="32"/>
      <c r="E363" s="32"/>
      <c r="F363" s="32"/>
      <c r="G363" s="100"/>
      <c r="H363" s="168"/>
      <c r="I363" s="32"/>
      <c r="N363" s="32"/>
    </row>
    <row r="364" spans="1:14" x14ac:dyDescent="0.25">
      <c r="A364" s="185"/>
      <c r="B364" s="32"/>
      <c r="C364" s="32"/>
      <c r="D364" s="32"/>
      <c r="E364" s="32"/>
      <c r="F364" s="32"/>
      <c r="G364" s="100"/>
      <c r="H364" s="168"/>
      <c r="I364" s="32"/>
      <c r="N364" s="32"/>
    </row>
    <row r="365" spans="1:14" x14ac:dyDescent="0.25">
      <c r="A365" s="185"/>
      <c r="B365" s="32"/>
      <c r="C365" s="32"/>
      <c r="D365" s="32"/>
      <c r="E365" s="32"/>
      <c r="F365" s="32"/>
      <c r="G365" s="100"/>
      <c r="H365" s="168"/>
      <c r="I365" s="32"/>
      <c r="N365" s="32"/>
    </row>
    <row r="366" spans="1:14" x14ac:dyDescent="0.25">
      <c r="A366" s="185"/>
      <c r="B366" s="32"/>
      <c r="C366" s="32"/>
      <c r="D366" s="32"/>
      <c r="E366" s="32"/>
      <c r="F366" s="32"/>
      <c r="G366" s="100"/>
      <c r="H366" s="168"/>
      <c r="I366" s="32"/>
      <c r="N366" s="32"/>
    </row>
    <row r="367" spans="1:14" x14ac:dyDescent="0.25">
      <c r="A367" s="185"/>
      <c r="B367" s="32"/>
      <c r="C367" s="32"/>
      <c r="D367" s="32"/>
      <c r="E367" s="32"/>
      <c r="F367" s="32"/>
      <c r="G367" s="100"/>
      <c r="H367" s="168"/>
      <c r="I367" s="32"/>
      <c r="N367" s="32"/>
    </row>
    <row r="368" spans="1:14" x14ac:dyDescent="0.25">
      <c r="A368" s="185"/>
      <c r="B368" s="32"/>
      <c r="C368" s="32"/>
      <c r="D368" s="32"/>
      <c r="E368" s="32"/>
      <c r="F368" s="32"/>
      <c r="G368" s="100"/>
      <c r="H368" s="168"/>
      <c r="I368" s="32"/>
      <c r="N368" s="32"/>
    </row>
    <row r="369" spans="1:14" x14ac:dyDescent="0.25">
      <c r="A369" s="185"/>
      <c r="B369" s="32"/>
      <c r="C369" s="32"/>
      <c r="D369" s="32"/>
      <c r="E369" s="32"/>
      <c r="F369" s="32"/>
      <c r="G369" s="100"/>
      <c r="H369" s="168"/>
      <c r="I369" s="32"/>
      <c r="N369" s="32"/>
    </row>
    <row r="370" spans="1:14" x14ac:dyDescent="0.25">
      <c r="A370" s="185"/>
      <c r="B370" s="32"/>
      <c r="C370" s="32"/>
      <c r="D370" s="32"/>
      <c r="E370" s="32"/>
      <c r="F370" s="32"/>
      <c r="G370" s="100"/>
      <c r="H370" s="168"/>
      <c r="I370" s="32"/>
      <c r="N370" s="32"/>
    </row>
    <row r="371" spans="1:14" x14ac:dyDescent="0.25">
      <c r="A371" s="185"/>
      <c r="B371" s="32"/>
      <c r="C371" s="32"/>
      <c r="D371" s="32"/>
      <c r="E371" s="32"/>
      <c r="F371" s="32"/>
      <c r="G371" s="100"/>
      <c r="H371" s="168"/>
      <c r="I371" s="32"/>
      <c r="N371" s="32"/>
    </row>
    <row r="372" spans="1:14" x14ac:dyDescent="0.25">
      <c r="A372" s="185"/>
      <c r="B372" s="32"/>
      <c r="C372" s="32"/>
      <c r="D372" s="32"/>
      <c r="E372" s="32"/>
      <c r="F372" s="32"/>
      <c r="G372" s="100"/>
      <c r="H372" s="168"/>
      <c r="I372" s="32"/>
      <c r="N372" s="32"/>
    </row>
    <row r="373" spans="1:14" x14ac:dyDescent="0.25">
      <c r="A373" s="185"/>
      <c r="B373" s="32"/>
      <c r="C373" s="32"/>
      <c r="D373" s="32"/>
      <c r="E373" s="32"/>
      <c r="F373" s="32"/>
      <c r="G373" s="100"/>
      <c r="H373" s="168"/>
      <c r="I373" s="32"/>
      <c r="N373" s="32"/>
    </row>
    <row r="374" spans="1:14" x14ac:dyDescent="0.25">
      <c r="A374" s="185"/>
      <c r="B374" s="32"/>
      <c r="C374" s="32"/>
      <c r="D374" s="32"/>
      <c r="E374" s="32"/>
      <c r="F374" s="32"/>
      <c r="G374" s="100"/>
      <c r="H374" s="168"/>
      <c r="I374" s="32"/>
      <c r="N374" s="32"/>
    </row>
    <row r="375" spans="1:14" x14ac:dyDescent="0.25">
      <c r="A375" s="185"/>
      <c r="B375" s="32"/>
      <c r="C375" s="32"/>
      <c r="D375" s="32"/>
      <c r="E375" s="32"/>
      <c r="F375" s="32"/>
      <c r="G375" s="100"/>
      <c r="H375" s="168"/>
      <c r="I375" s="32"/>
      <c r="N375" s="32"/>
    </row>
    <row r="376" spans="1:14" x14ac:dyDescent="0.25">
      <c r="A376" s="185"/>
      <c r="B376" s="32"/>
      <c r="C376" s="32"/>
      <c r="D376" s="32"/>
      <c r="E376" s="32"/>
      <c r="F376" s="32"/>
      <c r="G376" s="100"/>
      <c r="H376" s="168"/>
      <c r="I376" s="32"/>
      <c r="N376" s="32"/>
    </row>
    <row r="377" spans="1:14" x14ac:dyDescent="0.25">
      <c r="A377" s="185"/>
      <c r="B377" s="32"/>
      <c r="C377" s="32"/>
      <c r="D377" s="32"/>
      <c r="E377" s="32"/>
      <c r="F377" s="32"/>
      <c r="G377" s="100"/>
      <c r="H377" s="168"/>
      <c r="I377" s="32"/>
      <c r="N377" s="32"/>
    </row>
    <row r="378" spans="1:14" x14ac:dyDescent="0.25">
      <c r="A378" s="185"/>
      <c r="B378" s="32"/>
      <c r="C378" s="32"/>
      <c r="D378" s="32"/>
      <c r="E378" s="32"/>
      <c r="F378" s="32"/>
      <c r="G378" s="100"/>
      <c r="H378" s="168"/>
      <c r="I378" s="32"/>
      <c r="N378" s="32"/>
    </row>
    <row r="379" spans="1:14" x14ac:dyDescent="0.25">
      <c r="A379" s="185"/>
      <c r="B379" s="32"/>
      <c r="C379" s="32"/>
      <c r="D379" s="32"/>
      <c r="E379" s="32"/>
      <c r="F379" s="32"/>
      <c r="G379" s="100"/>
      <c r="H379" s="168"/>
      <c r="I379" s="32"/>
      <c r="N379" s="32"/>
    </row>
    <row r="380" spans="1:14" x14ac:dyDescent="0.25">
      <c r="A380" s="185"/>
      <c r="B380" s="32"/>
      <c r="C380" s="32"/>
      <c r="D380" s="32"/>
      <c r="E380" s="32"/>
      <c r="F380" s="32"/>
      <c r="G380" s="100"/>
      <c r="H380" s="168"/>
      <c r="I380" s="32"/>
      <c r="N380" s="32"/>
    </row>
    <row r="381" spans="1:14" x14ac:dyDescent="0.25">
      <c r="A381" s="185"/>
      <c r="B381" s="32"/>
      <c r="C381" s="32"/>
      <c r="D381" s="32"/>
      <c r="E381" s="32"/>
      <c r="F381" s="32"/>
      <c r="G381" s="100"/>
      <c r="H381" s="168"/>
      <c r="I381" s="32"/>
      <c r="N381" s="32"/>
    </row>
    <row r="382" spans="1:14" x14ac:dyDescent="0.25">
      <c r="A382" s="185"/>
      <c r="B382" s="32"/>
      <c r="C382" s="32"/>
      <c r="D382" s="32"/>
      <c r="E382" s="32"/>
      <c r="F382" s="32"/>
      <c r="G382" s="100"/>
      <c r="H382" s="168"/>
      <c r="I382" s="32"/>
      <c r="N382" s="32"/>
    </row>
    <row r="383" spans="1:14" x14ac:dyDescent="0.25">
      <c r="A383" s="185"/>
      <c r="B383" s="32"/>
      <c r="C383" s="32"/>
      <c r="D383" s="32"/>
      <c r="E383" s="32"/>
      <c r="F383" s="32"/>
      <c r="G383" s="100"/>
      <c r="H383" s="168"/>
      <c r="I383" s="32"/>
      <c r="N383" s="32"/>
    </row>
    <row r="384" spans="1:14" x14ac:dyDescent="0.25">
      <c r="A384" s="185"/>
      <c r="B384" s="32"/>
      <c r="C384" s="32"/>
      <c r="D384" s="32"/>
      <c r="E384" s="32"/>
      <c r="F384" s="32"/>
      <c r="G384" s="100"/>
      <c r="H384" s="168"/>
      <c r="I384" s="32"/>
      <c r="N384" s="32"/>
    </row>
    <row r="385" spans="1:14" x14ac:dyDescent="0.25">
      <c r="A385" s="185"/>
      <c r="B385" s="32"/>
      <c r="C385" s="32"/>
      <c r="D385" s="32"/>
      <c r="E385" s="32"/>
      <c r="F385" s="32"/>
      <c r="G385" s="100"/>
      <c r="H385" s="168"/>
      <c r="I385" s="32"/>
      <c r="N385" s="32"/>
    </row>
    <row r="386" spans="1:14" x14ac:dyDescent="0.25">
      <c r="A386" s="185"/>
      <c r="B386" s="32"/>
      <c r="C386" s="32"/>
      <c r="D386" s="32"/>
      <c r="E386" s="32"/>
      <c r="F386" s="32"/>
      <c r="G386" s="100"/>
      <c r="H386" s="168"/>
      <c r="I386" s="32"/>
      <c r="N386" s="32"/>
    </row>
    <row r="387" spans="1:14" x14ac:dyDescent="0.25">
      <c r="A387" s="185"/>
      <c r="B387" s="32"/>
      <c r="C387" s="32"/>
      <c r="D387" s="32"/>
      <c r="E387" s="32"/>
      <c r="F387" s="32"/>
      <c r="G387" s="100"/>
      <c r="H387" s="168"/>
      <c r="I387" s="32"/>
      <c r="N387" s="32"/>
    </row>
    <row r="388" spans="1:14" x14ac:dyDescent="0.25">
      <c r="A388" s="185"/>
      <c r="B388" s="32"/>
      <c r="C388" s="32"/>
      <c r="D388" s="32"/>
      <c r="E388" s="32"/>
      <c r="F388" s="32"/>
      <c r="G388" s="100"/>
      <c r="H388" s="168"/>
      <c r="I388" s="32"/>
      <c r="N388" s="32"/>
    </row>
    <row r="389" spans="1:14" x14ac:dyDescent="0.25">
      <c r="A389" s="185"/>
      <c r="B389" s="32"/>
      <c r="C389" s="32"/>
      <c r="D389" s="32"/>
      <c r="E389" s="32"/>
      <c r="F389" s="32"/>
      <c r="G389" s="100"/>
      <c r="H389" s="168"/>
      <c r="I389" s="32"/>
      <c r="N389" s="32"/>
    </row>
    <row r="390" spans="1:14" x14ac:dyDescent="0.25">
      <c r="A390" s="185"/>
      <c r="B390" s="32"/>
      <c r="C390" s="32"/>
      <c r="D390" s="32"/>
      <c r="E390" s="32"/>
      <c r="F390" s="32"/>
      <c r="G390" s="100"/>
      <c r="H390" s="168"/>
      <c r="I390" s="32"/>
      <c r="N390" s="32"/>
    </row>
    <row r="391" spans="1:14" x14ac:dyDescent="0.25">
      <c r="A391" s="185"/>
      <c r="B391" s="32"/>
      <c r="C391" s="32"/>
      <c r="D391" s="32"/>
      <c r="E391" s="32"/>
      <c r="F391" s="32"/>
      <c r="G391" s="100"/>
      <c r="H391" s="168"/>
      <c r="I391" s="32"/>
      <c r="N391" s="32"/>
    </row>
    <row r="392" spans="1:14" x14ac:dyDescent="0.25">
      <c r="A392" s="185"/>
      <c r="B392" s="32"/>
      <c r="C392" s="32"/>
      <c r="D392" s="32"/>
      <c r="E392" s="32"/>
      <c r="F392" s="32"/>
      <c r="G392" s="100"/>
      <c r="H392" s="168"/>
      <c r="I392" s="32"/>
      <c r="N392" s="32"/>
    </row>
    <row r="393" spans="1:14" x14ac:dyDescent="0.25">
      <c r="A393" s="185"/>
      <c r="B393" s="32"/>
      <c r="C393" s="32"/>
      <c r="D393" s="32"/>
      <c r="E393" s="32"/>
      <c r="F393" s="32"/>
      <c r="G393" s="100"/>
      <c r="H393" s="168"/>
      <c r="I393" s="32"/>
      <c r="N393" s="32"/>
    </row>
    <row r="394" spans="1:14" x14ac:dyDescent="0.25">
      <c r="A394" s="185"/>
      <c r="B394" s="32"/>
      <c r="C394" s="32"/>
      <c r="D394" s="32"/>
      <c r="E394" s="32"/>
      <c r="F394" s="32"/>
      <c r="G394" s="100"/>
      <c r="H394" s="168"/>
      <c r="I394" s="32"/>
      <c r="N394" s="32"/>
    </row>
    <row r="395" spans="1:14" x14ac:dyDescent="0.25">
      <c r="A395" s="185"/>
      <c r="B395" s="32"/>
      <c r="C395" s="32"/>
      <c r="D395" s="32"/>
      <c r="E395" s="32"/>
      <c r="F395" s="32"/>
      <c r="G395" s="100"/>
      <c r="H395" s="168"/>
      <c r="I395" s="32"/>
      <c r="N395" s="32"/>
    </row>
    <row r="396" spans="1:14" x14ac:dyDescent="0.25">
      <c r="A396" s="185"/>
      <c r="B396" s="32"/>
      <c r="C396" s="32"/>
      <c r="D396" s="32"/>
      <c r="E396" s="32"/>
      <c r="F396" s="32"/>
      <c r="G396" s="100"/>
      <c r="H396" s="168"/>
      <c r="I396" s="32"/>
      <c r="N396" s="32"/>
    </row>
    <row r="397" spans="1:14" x14ac:dyDescent="0.25">
      <c r="A397" s="185"/>
      <c r="B397" s="32"/>
      <c r="C397" s="32"/>
      <c r="D397" s="32"/>
      <c r="E397" s="32"/>
      <c r="F397" s="32"/>
      <c r="G397" s="100"/>
      <c r="H397" s="168"/>
      <c r="I397" s="32"/>
      <c r="N397" s="32"/>
    </row>
    <row r="398" spans="1:14" x14ac:dyDescent="0.25">
      <c r="A398" s="185"/>
      <c r="B398" s="32"/>
      <c r="C398" s="32"/>
      <c r="D398" s="32"/>
      <c r="E398" s="32"/>
      <c r="F398" s="32"/>
      <c r="G398" s="100"/>
      <c r="H398" s="168"/>
      <c r="I398" s="32"/>
      <c r="N398" s="32"/>
    </row>
    <row r="399" spans="1:14" x14ac:dyDescent="0.25">
      <c r="A399" s="185"/>
      <c r="B399" s="32"/>
      <c r="C399" s="32"/>
      <c r="D399" s="32"/>
      <c r="E399" s="32"/>
      <c r="F399" s="32"/>
      <c r="G399" s="100"/>
      <c r="H399" s="168"/>
      <c r="I399" s="32"/>
      <c r="N399" s="32"/>
    </row>
    <row r="400" spans="1:14" x14ac:dyDescent="0.25">
      <c r="A400" s="185"/>
      <c r="B400" s="32"/>
      <c r="C400" s="32"/>
      <c r="D400" s="32"/>
      <c r="E400" s="32"/>
      <c r="F400" s="32"/>
      <c r="G400" s="100"/>
      <c r="H400" s="168"/>
      <c r="I400" s="32"/>
      <c r="N400" s="32"/>
    </row>
    <row r="401" spans="1:14" x14ac:dyDescent="0.25">
      <c r="A401" s="185"/>
      <c r="B401" s="32"/>
      <c r="C401" s="32"/>
      <c r="D401" s="32"/>
      <c r="E401" s="32"/>
      <c r="F401" s="32"/>
      <c r="G401" s="100"/>
      <c r="H401" s="168"/>
      <c r="I401" s="32"/>
      <c r="N401" s="32"/>
    </row>
    <row r="402" spans="1:14" x14ac:dyDescent="0.25">
      <c r="A402" s="185"/>
      <c r="B402" s="32"/>
      <c r="C402" s="32"/>
      <c r="D402" s="32"/>
      <c r="E402" s="32"/>
      <c r="F402" s="32"/>
      <c r="G402" s="100"/>
      <c r="H402" s="168"/>
      <c r="I402" s="32"/>
      <c r="N402" s="32"/>
    </row>
    <row r="403" spans="1:14" x14ac:dyDescent="0.25">
      <c r="A403" s="185"/>
      <c r="B403" s="32"/>
      <c r="C403" s="32"/>
      <c r="D403" s="32"/>
      <c r="E403" s="32"/>
      <c r="F403" s="32"/>
      <c r="G403" s="100"/>
      <c r="H403" s="168"/>
      <c r="I403" s="32"/>
      <c r="N403" s="32"/>
    </row>
    <row r="404" spans="1:14" x14ac:dyDescent="0.25">
      <c r="A404" s="185"/>
      <c r="B404" s="32"/>
      <c r="C404" s="32"/>
      <c r="D404" s="32"/>
      <c r="E404" s="32"/>
      <c r="F404" s="32"/>
      <c r="G404" s="100"/>
      <c r="H404" s="168"/>
      <c r="I404" s="32"/>
      <c r="N404" s="32"/>
    </row>
    <row r="405" spans="1:14" x14ac:dyDescent="0.25">
      <c r="A405" s="185"/>
      <c r="B405" s="32"/>
      <c r="C405" s="32"/>
      <c r="D405" s="32"/>
      <c r="E405" s="32"/>
      <c r="F405" s="32"/>
      <c r="G405" s="100"/>
      <c r="H405" s="168"/>
      <c r="I405" s="32"/>
      <c r="N405" s="32"/>
    </row>
    <row r="406" spans="1:14" x14ac:dyDescent="0.25">
      <c r="A406" s="185"/>
      <c r="B406" s="32"/>
      <c r="C406" s="32"/>
      <c r="D406" s="32"/>
      <c r="E406" s="32"/>
      <c r="F406" s="32"/>
      <c r="G406" s="100"/>
      <c r="H406" s="168"/>
      <c r="I406" s="32"/>
      <c r="N406" s="32"/>
    </row>
    <row r="407" spans="1:14" x14ac:dyDescent="0.25">
      <c r="A407" s="185"/>
      <c r="B407" s="32"/>
      <c r="C407" s="32"/>
      <c r="D407" s="32"/>
      <c r="E407" s="32"/>
      <c r="F407" s="32"/>
      <c r="G407" s="100"/>
      <c r="H407" s="168"/>
      <c r="I407" s="32"/>
      <c r="N407" s="32"/>
    </row>
    <row r="408" spans="1:14" x14ac:dyDescent="0.25">
      <c r="A408" s="185"/>
      <c r="B408" s="32"/>
      <c r="C408" s="32"/>
      <c r="D408" s="32"/>
      <c r="E408" s="32"/>
      <c r="F408" s="32"/>
      <c r="G408" s="100"/>
      <c r="H408" s="168"/>
      <c r="I408" s="32"/>
      <c r="N408" s="32"/>
    </row>
    <row r="409" spans="1:14" x14ac:dyDescent="0.25">
      <c r="A409" s="185"/>
      <c r="B409" s="32"/>
      <c r="C409" s="32"/>
      <c r="D409" s="32"/>
      <c r="E409" s="32"/>
      <c r="F409" s="32"/>
      <c r="G409" s="100"/>
      <c r="H409" s="168"/>
      <c r="I409" s="32"/>
      <c r="N409" s="32"/>
    </row>
    <row r="410" spans="1:14" x14ac:dyDescent="0.25">
      <c r="A410" s="185"/>
      <c r="B410" s="32"/>
      <c r="C410" s="32"/>
      <c r="D410" s="32"/>
      <c r="E410" s="32"/>
      <c r="F410" s="32"/>
      <c r="G410" s="100"/>
      <c r="H410" s="168"/>
      <c r="I410" s="32"/>
      <c r="N410" s="32"/>
    </row>
    <row r="411" spans="1:14" x14ac:dyDescent="0.25">
      <c r="A411" s="185"/>
      <c r="B411" s="32"/>
      <c r="C411" s="32"/>
      <c r="D411" s="32"/>
      <c r="E411" s="32"/>
      <c r="F411" s="32"/>
      <c r="G411" s="100"/>
      <c r="H411" s="168"/>
      <c r="I411" s="32"/>
      <c r="N411" s="32"/>
    </row>
    <row r="412" spans="1:14" x14ac:dyDescent="0.25">
      <c r="A412" s="185"/>
      <c r="B412" s="32"/>
      <c r="C412" s="32"/>
      <c r="D412" s="32"/>
      <c r="E412" s="32"/>
      <c r="F412" s="32"/>
      <c r="G412" s="100"/>
      <c r="H412" s="168"/>
      <c r="I412" s="32"/>
      <c r="N412" s="32"/>
    </row>
    <row r="413" spans="1:14" x14ac:dyDescent="0.25">
      <c r="A413" s="185"/>
      <c r="B413" s="32"/>
      <c r="C413" s="32"/>
      <c r="D413" s="32"/>
      <c r="E413" s="32"/>
      <c r="F413" s="32"/>
      <c r="G413" s="100"/>
      <c r="H413" s="168"/>
      <c r="I413" s="32"/>
      <c r="N413" s="32"/>
    </row>
    <row r="414" spans="1:14" x14ac:dyDescent="0.25">
      <c r="A414" s="185"/>
      <c r="B414" s="32"/>
      <c r="C414" s="32"/>
      <c r="D414" s="32"/>
      <c r="E414" s="32"/>
      <c r="F414" s="32"/>
      <c r="G414" s="100"/>
      <c r="H414" s="168"/>
      <c r="I414" s="32"/>
      <c r="N414" s="32"/>
    </row>
    <row r="415" spans="1:14" x14ac:dyDescent="0.25">
      <c r="A415" s="185"/>
      <c r="B415" s="32"/>
      <c r="C415" s="32"/>
      <c r="D415" s="32"/>
      <c r="E415" s="32"/>
      <c r="F415" s="32"/>
      <c r="G415" s="100"/>
      <c r="H415" s="168"/>
      <c r="I415" s="32"/>
      <c r="N415" s="32"/>
    </row>
    <row r="416" spans="1:14" x14ac:dyDescent="0.25">
      <c r="A416" s="185"/>
      <c r="B416" s="32"/>
      <c r="C416" s="32"/>
      <c r="D416" s="32"/>
      <c r="E416" s="32"/>
      <c r="F416" s="32"/>
      <c r="G416" s="100"/>
      <c r="H416" s="168"/>
      <c r="I416" s="32"/>
      <c r="N416" s="32"/>
    </row>
    <row r="417" spans="1:14" x14ac:dyDescent="0.25">
      <c r="A417" s="185"/>
      <c r="B417" s="32"/>
      <c r="C417" s="32"/>
      <c r="D417" s="32"/>
      <c r="E417" s="32"/>
      <c r="F417" s="32"/>
      <c r="G417" s="100"/>
      <c r="H417" s="168"/>
      <c r="I417" s="32"/>
      <c r="N417" s="32"/>
    </row>
    <row r="418" spans="1:14" x14ac:dyDescent="0.25">
      <c r="A418" s="185"/>
      <c r="B418" s="32"/>
      <c r="C418" s="32"/>
      <c r="D418" s="32"/>
      <c r="E418" s="32"/>
      <c r="F418" s="32"/>
      <c r="G418" s="100"/>
      <c r="H418" s="168"/>
      <c r="I418" s="32"/>
      <c r="N418" s="32"/>
    </row>
    <row r="419" spans="1:14" x14ac:dyDescent="0.25">
      <c r="A419" s="185"/>
      <c r="B419" s="32"/>
      <c r="C419" s="32"/>
      <c r="D419" s="32"/>
      <c r="E419" s="32"/>
      <c r="F419" s="32"/>
      <c r="G419" s="100"/>
      <c r="H419" s="168"/>
      <c r="I419" s="32"/>
      <c r="N419" s="32"/>
    </row>
    <row r="420" spans="1:14" x14ac:dyDescent="0.25">
      <c r="A420" s="185"/>
      <c r="B420" s="32"/>
      <c r="C420" s="32"/>
      <c r="D420" s="32"/>
      <c r="E420" s="32"/>
      <c r="F420" s="32"/>
      <c r="G420" s="100"/>
      <c r="H420" s="168"/>
      <c r="I420" s="32"/>
      <c r="N420" s="32"/>
    </row>
    <row r="421" spans="1:14" x14ac:dyDescent="0.25">
      <c r="A421" s="185"/>
      <c r="B421" s="32"/>
      <c r="C421" s="32"/>
      <c r="D421" s="32"/>
      <c r="E421" s="32"/>
      <c r="F421" s="32"/>
      <c r="G421" s="100"/>
      <c r="H421" s="168"/>
      <c r="I421" s="32"/>
      <c r="N421" s="32"/>
    </row>
    <row r="422" spans="1:14" x14ac:dyDescent="0.25">
      <c r="A422" s="185"/>
      <c r="B422" s="32"/>
      <c r="C422" s="32"/>
      <c r="D422" s="32"/>
      <c r="E422" s="32"/>
      <c r="F422" s="32"/>
      <c r="G422" s="100"/>
      <c r="H422" s="168"/>
      <c r="I422" s="32"/>
      <c r="N422" s="32"/>
    </row>
    <row r="423" spans="1:14" x14ac:dyDescent="0.25">
      <c r="A423" s="185"/>
      <c r="B423" s="32"/>
      <c r="C423" s="32"/>
      <c r="D423" s="32"/>
      <c r="E423" s="32"/>
      <c r="F423" s="32"/>
      <c r="G423" s="100"/>
      <c r="H423" s="168"/>
      <c r="I423" s="32"/>
      <c r="N423" s="32"/>
    </row>
    <row r="424" spans="1:14" x14ac:dyDescent="0.25">
      <c r="A424" s="185"/>
      <c r="B424" s="32"/>
      <c r="C424" s="32"/>
      <c r="D424" s="32"/>
      <c r="E424" s="32"/>
      <c r="F424" s="32"/>
      <c r="G424" s="100"/>
      <c r="H424" s="168"/>
      <c r="I424" s="32"/>
      <c r="N424" s="32"/>
    </row>
    <row r="425" spans="1:14" x14ac:dyDescent="0.25">
      <c r="A425" s="185"/>
      <c r="B425" s="32"/>
      <c r="C425" s="32"/>
      <c r="D425" s="32"/>
      <c r="E425" s="32"/>
      <c r="F425" s="32"/>
      <c r="G425" s="100"/>
      <c r="H425" s="168"/>
      <c r="I425" s="32"/>
      <c r="N425" s="32"/>
    </row>
    <row r="426" spans="1:14" x14ac:dyDescent="0.25">
      <c r="A426" s="185"/>
      <c r="B426" s="32"/>
      <c r="C426" s="32"/>
      <c r="D426" s="32"/>
      <c r="E426" s="32"/>
      <c r="F426" s="32"/>
      <c r="G426" s="100"/>
      <c r="H426" s="168"/>
      <c r="I426" s="32"/>
      <c r="N426" s="32"/>
    </row>
    <row r="427" spans="1:14" x14ac:dyDescent="0.25">
      <c r="A427" s="185"/>
      <c r="B427" s="32"/>
      <c r="C427" s="32"/>
      <c r="D427" s="32"/>
      <c r="E427" s="32"/>
      <c r="F427" s="32"/>
      <c r="G427" s="100"/>
      <c r="H427" s="168"/>
      <c r="I427" s="32"/>
      <c r="N427" s="32"/>
    </row>
    <row r="428" spans="1:14" x14ac:dyDescent="0.25">
      <c r="A428" s="185"/>
      <c r="B428" s="32"/>
      <c r="C428" s="32"/>
      <c r="D428" s="32"/>
      <c r="E428" s="32"/>
      <c r="F428" s="32"/>
      <c r="G428" s="100"/>
      <c r="H428" s="168"/>
      <c r="I428" s="32"/>
      <c r="N428" s="32"/>
    </row>
    <row r="429" spans="1:14" x14ac:dyDescent="0.25">
      <c r="A429" s="185"/>
      <c r="B429" s="32"/>
      <c r="C429" s="32"/>
      <c r="D429" s="32"/>
      <c r="E429" s="32"/>
      <c r="F429" s="32"/>
      <c r="G429" s="100"/>
      <c r="H429" s="168"/>
      <c r="I429" s="32"/>
      <c r="N429" s="32"/>
    </row>
    <row r="430" spans="1:14" x14ac:dyDescent="0.25">
      <c r="A430" s="185"/>
      <c r="B430" s="32"/>
      <c r="C430" s="32"/>
      <c r="D430" s="32"/>
      <c r="E430" s="32"/>
      <c r="F430" s="32"/>
      <c r="G430" s="100"/>
      <c r="H430" s="168"/>
      <c r="I430" s="32"/>
      <c r="N430" s="32"/>
    </row>
    <row r="431" spans="1:14" x14ac:dyDescent="0.25">
      <c r="A431" s="185"/>
      <c r="B431" s="32"/>
      <c r="C431" s="32"/>
      <c r="D431" s="32"/>
      <c r="E431" s="32"/>
      <c r="F431" s="32"/>
      <c r="G431" s="100"/>
      <c r="H431" s="168"/>
      <c r="I431" s="32"/>
      <c r="N431" s="32"/>
    </row>
    <row r="432" spans="1:14" x14ac:dyDescent="0.25">
      <c r="A432" s="185"/>
      <c r="B432" s="32"/>
      <c r="C432" s="32"/>
      <c r="D432" s="32"/>
      <c r="E432" s="32"/>
      <c r="F432" s="32"/>
      <c r="G432" s="100"/>
      <c r="H432" s="168"/>
      <c r="I432" s="32"/>
      <c r="N432" s="32"/>
    </row>
    <row r="433" spans="1:14" x14ac:dyDescent="0.25">
      <c r="A433" s="185"/>
      <c r="B433" s="32"/>
      <c r="C433" s="32"/>
      <c r="D433" s="32"/>
      <c r="E433" s="32"/>
      <c r="F433" s="32"/>
      <c r="G433" s="100"/>
      <c r="H433" s="168"/>
      <c r="I433" s="32"/>
      <c r="N433" s="32"/>
    </row>
    <row r="434" spans="1:14" x14ac:dyDescent="0.25">
      <c r="A434" s="185"/>
      <c r="B434" s="32"/>
      <c r="C434" s="32"/>
      <c r="D434" s="32"/>
      <c r="E434" s="32"/>
      <c r="F434" s="32"/>
      <c r="G434" s="100"/>
      <c r="H434" s="168"/>
      <c r="I434" s="32"/>
      <c r="N434" s="32"/>
    </row>
    <row r="435" spans="1:14" x14ac:dyDescent="0.25">
      <c r="A435" s="185"/>
      <c r="B435" s="32"/>
      <c r="C435" s="32"/>
      <c r="D435" s="32"/>
      <c r="E435" s="32"/>
      <c r="F435" s="32"/>
      <c r="G435" s="100"/>
      <c r="H435" s="168"/>
      <c r="I435" s="32"/>
      <c r="N435" s="32"/>
    </row>
    <row r="436" spans="1:14" x14ac:dyDescent="0.25">
      <c r="A436" s="185"/>
      <c r="B436" s="32"/>
      <c r="C436" s="32"/>
      <c r="D436" s="32"/>
      <c r="E436" s="32"/>
      <c r="F436" s="32"/>
      <c r="G436" s="100"/>
      <c r="H436" s="168"/>
      <c r="I436" s="32"/>
      <c r="N436" s="32"/>
    </row>
    <row r="437" spans="1:14" x14ac:dyDescent="0.25">
      <c r="A437" s="185"/>
      <c r="B437" s="32"/>
      <c r="C437" s="32"/>
      <c r="D437" s="32"/>
      <c r="E437" s="32"/>
      <c r="F437" s="32"/>
      <c r="G437" s="100"/>
      <c r="H437" s="168"/>
      <c r="I437" s="32"/>
      <c r="N437" s="32"/>
    </row>
    <row r="438" spans="1:14" x14ac:dyDescent="0.25">
      <c r="A438" s="185"/>
      <c r="B438" s="32"/>
      <c r="C438" s="32"/>
      <c r="D438" s="32"/>
      <c r="E438" s="32"/>
      <c r="F438" s="32"/>
      <c r="G438" s="100"/>
      <c r="H438" s="168"/>
      <c r="I438" s="32"/>
      <c r="N438" s="32"/>
    </row>
    <row r="439" spans="1:14" x14ac:dyDescent="0.25">
      <c r="A439" s="185"/>
      <c r="B439" s="32"/>
      <c r="C439" s="32"/>
      <c r="D439" s="32"/>
      <c r="E439" s="32"/>
      <c r="F439" s="32"/>
      <c r="G439" s="100"/>
      <c r="H439" s="168"/>
      <c r="I439" s="32"/>
      <c r="N439" s="32"/>
    </row>
    <row r="440" spans="1:14" x14ac:dyDescent="0.25">
      <c r="A440" s="185"/>
      <c r="B440" s="32"/>
      <c r="C440" s="32"/>
      <c r="D440" s="32"/>
      <c r="E440" s="32"/>
      <c r="F440" s="32"/>
      <c r="G440" s="100"/>
      <c r="H440" s="168"/>
      <c r="I440" s="32"/>
      <c r="N440" s="32"/>
    </row>
    <row r="441" spans="1:14" x14ac:dyDescent="0.25">
      <c r="A441" s="185"/>
      <c r="B441" s="32"/>
      <c r="C441" s="32"/>
      <c r="D441" s="32"/>
      <c r="E441" s="32"/>
      <c r="F441" s="32"/>
      <c r="G441" s="100"/>
      <c r="H441" s="168"/>
      <c r="I441" s="32"/>
      <c r="N441" s="32"/>
    </row>
    <row r="442" spans="1:14" x14ac:dyDescent="0.25">
      <c r="A442" s="185"/>
      <c r="B442" s="32"/>
      <c r="C442" s="32"/>
      <c r="D442" s="32"/>
      <c r="E442" s="32"/>
      <c r="F442" s="32"/>
      <c r="G442" s="100"/>
      <c r="H442" s="168"/>
      <c r="I442" s="32"/>
      <c r="N442" s="32"/>
    </row>
    <row r="443" spans="1:14" x14ac:dyDescent="0.25">
      <c r="A443" s="185"/>
      <c r="B443" s="32"/>
      <c r="C443" s="32"/>
      <c r="D443" s="32"/>
      <c r="E443" s="32"/>
      <c r="F443" s="32"/>
      <c r="G443" s="100"/>
      <c r="H443" s="168"/>
      <c r="I443" s="32"/>
      <c r="N443" s="32"/>
    </row>
    <row r="444" spans="1:14" x14ac:dyDescent="0.25">
      <c r="A444" s="185"/>
      <c r="B444" s="32"/>
      <c r="C444" s="32"/>
      <c r="D444" s="32"/>
      <c r="E444" s="32"/>
      <c r="F444" s="32"/>
      <c r="G444" s="100"/>
      <c r="H444" s="168"/>
      <c r="I444" s="32"/>
      <c r="N444" s="32"/>
    </row>
    <row r="445" spans="1:14" x14ac:dyDescent="0.25">
      <c r="A445" s="185"/>
      <c r="B445" s="32"/>
      <c r="C445" s="32"/>
      <c r="D445" s="32"/>
      <c r="E445" s="32"/>
      <c r="F445" s="32"/>
      <c r="G445" s="100"/>
      <c r="H445" s="168"/>
      <c r="I445" s="32"/>
      <c r="N445" s="32"/>
    </row>
    <row r="446" spans="1:14" x14ac:dyDescent="0.25">
      <c r="A446" s="185"/>
      <c r="B446" s="32"/>
      <c r="C446" s="32"/>
      <c r="D446" s="32"/>
      <c r="E446" s="32"/>
      <c r="F446" s="32"/>
      <c r="G446" s="100"/>
      <c r="H446" s="168"/>
      <c r="I446" s="32"/>
      <c r="N446" s="32"/>
    </row>
    <row r="447" spans="1:14" x14ac:dyDescent="0.25">
      <c r="A447" s="185"/>
      <c r="B447" s="32"/>
      <c r="C447" s="32"/>
      <c r="D447" s="32"/>
      <c r="E447" s="32"/>
      <c r="F447" s="32"/>
      <c r="G447" s="100"/>
      <c r="H447" s="168"/>
      <c r="I447" s="32"/>
      <c r="N447" s="32"/>
    </row>
    <row r="448" spans="1:14" x14ac:dyDescent="0.25">
      <c r="A448" s="185"/>
      <c r="B448" s="32"/>
      <c r="C448" s="32"/>
      <c r="D448" s="32"/>
      <c r="E448" s="32"/>
      <c r="F448" s="32"/>
      <c r="G448" s="100"/>
      <c r="H448" s="168"/>
      <c r="I448" s="32"/>
      <c r="N448" s="32"/>
    </row>
    <row r="449" spans="1:14" x14ac:dyDescent="0.25">
      <c r="A449" s="185"/>
      <c r="B449" s="32"/>
      <c r="C449" s="32"/>
      <c r="D449" s="32"/>
      <c r="E449" s="32"/>
      <c r="F449" s="32"/>
      <c r="G449" s="100"/>
      <c r="H449" s="168"/>
      <c r="I449" s="32"/>
      <c r="N449" s="32"/>
    </row>
    <row r="450" spans="1:14" x14ac:dyDescent="0.25">
      <c r="A450" s="185"/>
      <c r="B450" s="32"/>
      <c r="C450" s="32"/>
      <c r="D450" s="32"/>
      <c r="E450" s="32"/>
      <c r="F450" s="32"/>
      <c r="G450" s="100"/>
      <c r="H450" s="168"/>
      <c r="I450" s="32"/>
      <c r="N450" s="32"/>
    </row>
    <row r="451" spans="1:14" x14ac:dyDescent="0.25">
      <c r="A451" s="185"/>
      <c r="B451" s="32"/>
      <c r="C451" s="32"/>
      <c r="D451" s="32"/>
      <c r="E451" s="32"/>
      <c r="F451" s="32"/>
      <c r="G451" s="100"/>
      <c r="H451" s="168"/>
      <c r="I451" s="32"/>
      <c r="N451" s="32"/>
    </row>
    <row r="452" spans="1:14" x14ac:dyDescent="0.25">
      <c r="A452" s="185"/>
      <c r="B452" s="32"/>
      <c r="C452" s="32"/>
      <c r="D452" s="32"/>
      <c r="E452" s="32"/>
      <c r="F452" s="32"/>
      <c r="G452" s="100"/>
      <c r="H452" s="168"/>
      <c r="I452" s="32"/>
      <c r="N452" s="32"/>
    </row>
  </sheetData>
  <sheetProtection algorithmName="SHA-512" hashValue="ydW3ksTB3BTZtkBTl2Cg9ktxAoYsecgz8RI2istkOXGhL1syvTY6Ga95s+3f1ppwEAlNhtok3ROgI1PU2qqdGQ==" saltValue="AhLXRLMV8tdViI1ldrR39g==" spinCount="100000" sheet="1" objects="1" scenarios="1" insertRows="0" sort="0" autoFilter="0"/>
  <autoFilter ref="A12:AK97" xr:uid="{504D9397-2712-4346-B19C-A9947DDC8F1E}"/>
  <mergeCells count="24">
    <mergeCell ref="A79:A94"/>
    <mergeCell ref="A99:A144"/>
    <mergeCell ref="A59:A74"/>
    <mergeCell ref="B63:B64"/>
    <mergeCell ref="B69:B70"/>
    <mergeCell ref="A75:A78"/>
    <mergeCell ref="B76:B77"/>
    <mergeCell ref="A32:A58"/>
    <mergeCell ref="B34:B36"/>
    <mergeCell ref="B37:B41"/>
    <mergeCell ref="B42:B47"/>
    <mergeCell ref="B50:B51"/>
    <mergeCell ref="B54:B55"/>
    <mergeCell ref="B56:B57"/>
    <mergeCell ref="B1:C1"/>
    <mergeCell ref="A10:S10"/>
    <mergeCell ref="I11:M11"/>
    <mergeCell ref="N11:R11"/>
    <mergeCell ref="A13:A31"/>
    <mergeCell ref="B13:B19"/>
    <mergeCell ref="B20:B22"/>
    <mergeCell ref="B23:B24"/>
    <mergeCell ref="B27:B28"/>
    <mergeCell ref="B29:B30"/>
  </mergeCells>
  <conditionalFormatting sqref="I13:I111">
    <cfRule type="notContainsBlanks" dxfId="2" priority="2">
      <formula>LEN(TRIM(I13))&gt;0</formula>
    </cfRule>
  </conditionalFormatting>
  <conditionalFormatting sqref="I119:I126 I129:I137">
    <cfRule type="notContainsBlanks" dxfId="1" priority="5">
      <formula>LEN(TRIM(I119))&gt;0</formula>
    </cfRule>
  </conditionalFormatting>
  <conditionalFormatting sqref="N13:N146 I141:I146">
    <cfRule type="notContainsBlanks" dxfId="0" priority="1">
      <formula>LEN(TRIM(I13))&gt;0</formula>
    </cfRule>
  </conditionalFormatting>
  <dataValidations count="5">
    <dataValidation type="list" allowBlank="1" showInputMessage="1" showErrorMessage="1" sqref="D31 B5:B8 C149:C152" xr:uid="{CC32B473-CBE2-40D8-A34D-086092CCC6CC}">
      <formula1>"Reporting, APLL BK, Carrier BK, VOY, SPR/BOH, CLP, MBL, DN, Vendor, Email, Call, Shipment, BA, SAP &amp; GFF PO, Bill, COO, Times"</formula1>
    </dataValidation>
    <dataValidation type="list" allowBlank="1" showInputMessage="1" showErrorMessage="1" sqref="D5:E8 F149:F153 E11:E450" xr:uid="{61ABD4FE-DD3D-4EE7-8FFB-8EE8A7391FF4}">
      <formula1>"Air,Sea,Air+Sea"</formula1>
    </dataValidation>
    <dataValidation type="list" allowBlank="1" showInputMessage="1" showErrorMessage="1" sqref="C157:C450 C11 C153 C146:C147" xr:uid="{BA39D059-24A9-4896-9D2F-8A52048D80F8}">
      <formula1>"Reporting, APLL BK, Carrier BK, VOY, SPR/BOH, CLP, MBL, DN, Vendor, Email, Call, Shipment, BA, SAP &amp; GFF PO, Bill, COO, Times, Container, SI, BL"</formula1>
    </dataValidation>
    <dataValidation type="list" allowBlank="1" showInputMessage="1" showErrorMessage="1" sqref="C12:C145" xr:uid="{4EEB9AAF-130E-437A-93D3-F8A139176559}">
      <formula1>"Reporting, APLL BK, Carrier BK, VOY, SPR/BOH, CLP, MBL, DN, Vendor, Email, Call, Shipment, BA, SAP &amp; GFF PO, Bill, COO, Times, Container, SI, BL, FCR, PO"</formula1>
    </dataValidation>
    <dataValidation type="list" allowBlank="1" showInputMessage="1" showErrorMessage="1" sqref="C100:C101" xr:uid="{25E4377D-5E95-4B2C-99DC-ADF799E5C8FB}">
      <formula1>"Reporting, APLL BK, Carrier BK, VOY, SPR/BOH, CLP, MBL, DN, Vendor, Email, Call, Shipment, BA, SAP &amp; GFF PO, Bill, COO, Times, Container, SI, BL,PO, FCR"</formula1>
    </dataValidation>
  </dataValidation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feab8e0a-b526-4421-8d75-fa4af09ff457">
      <UserInfo>
        <DisplayName>Laiu, Colin K H</DisplayName>
        <AccountId>1005</AccountId>
        <AccountType/>
      </UserInfo>
    </SharedWithUsers>
    <lcf76f155ced4ddcb4097134ff3c332f xmlns="16cf3536-1c5d-4b3d-bd66-d70dee2d15ba">
      <Terms xmlns="http://schemas.microsoft.com/office/infopath/2007/PartnerControls"/>
    </lcf76f155ced4ddcb4097134ff3c332f>
    <TaxCatchAll xmlns="feab8e0a-b526-4421-8d75-fa4af09ff45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27F9703F700034D87A63203347B921A" ma:contentTypeVersion="17" ma:contentTypeDescription="Create a new document." ma:contentTypeScope="" ma:versionID="fbbfc473dcf382998f0cf2e5d2a3cebd">
  <xsd:schema xmlns:xsd="http://www.w3.org/2001/XMLSchema" xmlns:xs="http://www.w3.org/2001/XMLSchema" xmlns:p="http://schemas.microsoft.com/office/2006/metadata/properties" xmlns:ns2="16cf3536-1c5d-4b3d-bd66-d70dee2d15ba" xmlns:ns3="feab8e0a-b526-4421-8d75-fa4af09ff457" targetNamespace="http://schemas.microsoft.com/office/2006/metadata/properties" ma:root="true" ma:fieldsID="71460de45de564a2bd03b91532bf8ea3" ns2:_="" ns3:_="">
    <xsd:import namespace="16cf3536-1c5d-4b3d-bd66-d70dee2d15ba"/>
    <xsd:import namespace="feab8e0a-b526-4421-8d75-fa4af09ff457"/>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cf3536-1c5d-4b3d-bd66-d70dee2d15b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d94463f2-e885-4fb7-ab43-8617aaae47e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ab8e0a-b526-4421-8d75-fa4af09ff457"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9fffaa5a-9932-4df7-8737-826b3ccaabf9}" ma:internalName="TaxCatchAll" ma:showField="CatchAllData" ma:web="feab8e0a-b526-4421-8d75-fa4af09ff45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56AE33-9F3F-40C4-B03C-C76F80190FFE}">
  <ds:schemaRefs>
    <ds:schemaRef ds:uri="http://schemas.microsoft.com/sharepoint/v3/contenttype/forms"/>
  </ds:schemaRefs>
</ds:datastoreItem>
</file>

<file path=customXml/itemProps2.xml><?xml version="1.0" encoding="utf-8"?>
<ds:datastoreItem xmlns:ds="http://schemas.openxmlformats.org/officeDocument/2006/customXml" ds:itemID="{06ACC9BC-5337-463B-9E7A-F33309750EF2}">
  <ds:schemaRefs>
    <ds:schemaRef ds:uri="http://schemas.microsoft.com/office/2006/metadata/properties"/>
    <ds:schemaRef ds:uri="http://schemas.microsoft.com/office/infopath/2007/PartnerControls"/>
    <ds:schemaRef ds:uri="feab8e0a-b526-4421-8d75-fa4af09ff457"/>
    <ds:schemaRef ds:uri="16cf3536-1c5d-4b3d-bd66-d70dee2d15ba"/>
  </ds:schemaRefs>
</ds:datastoreItem>
</file>

<file path=customXml/itemProps3.xml><?xml version="1.0" encoding="utf-8"?>
<ds:datastoreItem xmlns:ds="http://schemas.openxmlformats.org/officeDocument/2006/customXml" ds:itemID="{24502C0A-E56F-4481-BEB4-0A575A726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cf3536-1c5d-4b3d-bd66-d70dee2d15ba"/>
    <ds:schemaRef ds:uri="feab8e0a-b526-4421-8d75-fa4af09ff4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Summary</vt:lpstr>
      <vt:lpstr>Template</vt:lpstr>
      <vt:lpstr>Guideline</vt:lpstr>
      <vt:lpstr>Appendix - for Merging step</vt:lpstr>
      <vt:lpstr>OUTDOR</vt:lpstr>
      <vt:lpstr>IMAGE</vt:lpstr>
      <vt:lpstr>EMLUX</vt:lpstr>
      <vt:lpstr>EUROM</vt:lpstr>
      <vt:lpstr>OBIPOL</vt:lpstr>
      <vt:lpstr>ITGM</vt:lpstr>
      <vt:lpstr>OBIITA</vt:lpstr>
      <vt:lpstr>GAP</vt:lpstr>
      <vt:lpstr>DICKS</vt:lpstr>
      <vt:lpstr>ALLM</vt:lpstr>
      <vt:lpstr>TRU</vt:lpstr>
      <vt:lpstr>RIPC</vt:lpstr>
      <vt:lpstr>RIPP</vt:lpstr>
      <vt:lpstr>TOMFTW</vt:lpstr>
      <vt:lpstr>TOMJEU</vt:lpstr>
      <vt:lpstr>CKPFEU</vt:lpstr>
      <vt:lpstr>TOMRTL</vt:lpstr>
      <vt:lpstr>CKFWEU</vt:lpstr>
      <vt:lpstr>TOMHAN</vt:lpstr>
      <vt:lpstr>SPENCR</vt:lpstr>
      <vt:lpstr>TOMBOD</vt:lpstr>
      <vt:lpstr>CKSWEU</vt:lpstr>
      <vt:lpstr>CKJEEU</vt:lpstr>
      <vt:lpstr>CKACEU</vt:lpstr>
      <vt:lpstr>CKRTEU</vt:lpstr>
      <vt:lpstr>ELDOR</vt:lpstr>
      <vt:lpstr>BOSE</vt:lpstr>
      <vt:lpstr>PACSUN</vt:lpstr>
      <vt:lpstr>CKMSEU</vt:lpstr>
      <vt:lpstr>Guideline!Print_Area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Bui, Fillips Phuc</cp:lastModifiedBy>
  <cp:revision/>
  <dcterms:created xsi:type="dcterms:W3CDTF">2021-08-25T08:43:49Z</dcterms:created>
  <dcterms:modified xsi:type="dcterms:W3CDTF">2023-08-10T10:35:19Z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0x010100127F9703F700034D87A63203347B921A</vt:lpwstr>
  </property>
  <property fmtid="{D5CDD505-2E9C-101B-9397-08002B2CF9AE}" pid="3" name="MediaServiceImageTags">
    <vt:lpwstr/>
  </property>
</Properties>
</file>